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ozuniga\Desktop\BID- PMD 2016 Y EXPANSION 2017\BID V\Plan Adquisiciones\PADQ ACTUALIZADO\PLANEE\TDR DEFINITIVOS PLANEE\ACTUALIZADO 2022\GRUPO 3\ACTUALIZADO 2022\Justificación PR G3 OBRA 20222\"/>
    </mc:Choice>
  </mc:AlternateContent>
  <bookViews>
    <workbookView xWindow="0" yWindow="0" windowWidth="20490" windowHeight="7620" tabRatio="813" firstSheet="5" activeTab="5"/>
  </bookViews>
  <sheets>
    <sheet name="Hoja1" sheetId="1" state="hidden" r:id="rId1"/>
    <sheet name="Cálculo de Materiales 2022 2023" sheetId="3" state="hidden" r:id="rId2"/>
    <sheet name="RESUMEN " sheetId="4" state="hidden" r:id="rId3"/>
    <sheet name="Cálculo de Materiales 2022  (2" sheetId="5" state="hidden" r:id="rId4"/>
    <sheet name="RESUMEN C" sheetId="6" state="hidden" r:id="rId5"/>
    <sheet name="PRESUPUESTO 2022" sheetId="2" r:id="rId6"/>
  </sheets>
  <externalReferences>
    <externalReference r:id="rId7"/>
    <externalReference r:id="rId8"/>
    <externalReference r:id="rId9"/>
    <externalReference r:id="rId10"/>
    <externalReference r:id="rId11"/>
    <externalReference r:id="rId12"/>
  </externalReferences>
  <definedNames>
    <definedName name="_____RAN2">#REF!</definedName>
    <definedName name="_____RAN3">#REF!</definedName>
    <definedName name="_____RAN4">#REF!</definedName>
    <definedName name="_____RAN5">#REF!</definedName>
    <definedName name="____RAN1">#REF!</definedName>
    <definedName name="____RAN2">#REF!</definedName>
    <definedName name="____RAN3">#REF!</definedName>
    <definedName name="____RAN4">#REF!</definedName>
    <definedName name="____RAN5">#REF!</definedName>
    <definedName name="___RAN1">#REF!</definedName>
    <definedName name="___RAN2">#REF!</definedName>
    <definedName name="___RAN3">#REF!</definedName>
    <definedName name="___RAN4">#REF!</definedName>
    <definedName name="___RAN5">#REF!</definedName>
    <definedName name="__RAN1">#REF!</definedName>
    <definedName name="__RAN2">#REF!</definedName>
    <definedName name="__RAN3">#REF!</definedName>
    <definedName name="__RAN4">#REF!</definedName>
    <definedName name="__RAN5">#REF!</definedName>
    <definedName name="_xlnm._FilterDatabase" localSheetId="3" hidden="1">'Cálculo de Materiales 2022  (2'!$B$5:$FC$159</definedName>
    <definedName name="_xlnm._FilterDatabase" localSheetId="1" hidden="1">'Cálculo de Materiales 2022 2023'!$A$5:$GI$460</definedName>
    <definedName name="_xlnm._FilterDatabase" localSheetId="5" hidden="1">'PRESUPUESTO 2022'!$A$10:$I$212</definedName>
    <definedName name="_xlnm._FilterDatabase" localSheetId="2" hidden="1">'RESUMEN '!$B$5:$Q$165</definedName>
    <definedName name="_xlnm._FilterDatabase" localSheetId="4" hidden="1">'RESUMEN C'!$A$5:$V$191</definedName>
    <definedName name="_Key1" hidden="1">#REF!</definedName>
    <definedName name="_RAN1">#REF!</definedName>
    <definedName name="_RAN2">#REF!</definedName>
    <definedName name="_RAN3">#REF!</definedName>
    <definedName name="_RAN4">#REF!</definedName>
    <definedName name="_RAN5">#REF!</definedName>
    <definedName name="_Sort" hidden="1">#REF!</definedName>
    <definedName name="aaaaaaa" localSheetId="4">#REF!</definedName>
    <definedName name="aaaaaaa">#REF!</definedName>
    <definedName name="AAAAAAAAAAAAAAA" localSheetId="4">#REF!</definedName>
    <definedName name="AAAAAAAAAAAAAAA">#REF!</definedName>
    <definedName name="AÑO" localSheetId="3">[1]MEMBRETE!$B$2:$B$5</definedName>
    <definedName name="AÑO" localSheetId="2">[2]MEMBRETE!$B$2:$B$5</definedName>
    <definedName name="AÑO" localSheetId="4">[2]MEMBRETE!$B$2:$B$5</definedName>
    <definedName name="AÑO">[3]MEMBRETE!$B$2:$B$5</definedName>
    <definedName name="_xlnm.Print_Area" localSheetId="5">'PRESUPUESTO 2022'!$A$10:$M$487</definedName>
    <definedName name="BBB" localSheetId="4">#REF!</definedName>
    <definedName name="BBB">#REF!</definedName>
    <definedName name="cnel" localSheetId="4">#REF!</definedName>
    <definedName name="cnel">#REF!</definedName>
    <definedName name="ddddddddddddddddd" localSheetId="4">#REF!</definedName>
    <definedName name="ddddddddddddddddd">#REF!</definedName>
    <definedName name="DDDDDDDDDDDDDDDDDDDDD" localSheetId="4">#REF!</definedName>
    <definedName name="DDDDDDDDDDDDDDDDDDDDD">#REF!</definedName>
    <definedName name="dff" localSheetId="4">#REF!</definedName>
    <definedName name="dff">#REF!</definedName>
    <definedName name="eeeeeeeeeeeeeee" localSheetId="4">#REF!</definedName>
    <definedName name="eeeeeeeeeeeeeee">#REF!</definedName>
    <definedName name="EQUIPO" localSheetId="4">#REF!</definedName>
    <definedName name="EQUIPO">#REF!</definedName>
    <definedName name="Espaciador" localSheetId="4">#REF!</definedName>
    <definedName name="Espaciador">#REF!</definedName>
    <definedName name="estudios" localSheetId="4">#REF!</definedName>
    <definedName name="estudios">#REF!</definedName>
    <definedName name="Excel_BuiltIn__FilterDatabase_3">#REF!</definedName>
    <definedName name="Excel_BuiltIn_Print_Area_3" localSheetId="4">#REF!</definedName>
    <definedName name="Excel_BuiltIn_Print_Area_3">#REF!</definedName>
    <definedName name="FFFFFFFFFFFFFFFFF" localSheetId="4">#REF!</definedName>
    <definedName name="FFFFFFFFFFFFFFFFF">#REF!</definedName>
    <definedName name="fra" localSheetId="4">#REF!</definedName>
    <definedName name="fra">#REF!</definedName>
    <definedName name="g" localSheetId="4">#REF!</definedName>
    <definedName name="g">#REF!</definedName>
    <definedName name="h" localSheetId="4">#REF!</definedName>
    <definedName name="h">#REF!</definedName>
    <definedName name="jjjjj" localSheetId="4">#REF!</definedName>
    <definedName name="jjjjj">#REF!</definedName>
    <definedName name="MANO" localSheetId="4">#REF!</definedName>
    <definedName name="MANO">#REF!</definedName>
    <definedName name="MATERIALES" localSheetId="4">#REF!</definedName>
    <definedName name="MATERIALES">#REF!</definedName>
    <definedName name="MATRIZ1" localSheetId="4">#REF!</definedName>
    <definedName name="MATRIZ1">#REF!</definedName>
    <definedName name="MATRIZ2" localSheetId="4">#REF!</definedName>
    <definedName name="MATRIZ2">#REF!</definedName>
    <definedName name="MES" localSheetId="3">[1]MEMBRETE!$A$2:$A$13</definedName>
    <definedName name="MES" localSheetId="2">[2]MEMBRETE!$A$2:$A$13</definedName>
    <definedName name="MES" localSheetId="4">[2]MEMBRETE!$A$2:$A$13</definedName>
    <definedName name="MES">[3]MEMBRETE!$A$2:$A$13</definedName>
    <definedName name="nico" localSheetId="4">#REF!</definedName>
    <definedName name="nico">#REF!</definedName>
    <definedName name="nico2016" localSheetId="4">#REF!</definedName>
    <definedName name="nico2016">#REF!</definedName>
    <definedName name="nico3" localSheetId="4">#REF!</definedName>
    <definedName name="nico3">#REF!</definedName>
    <definedName name="nico6" localSheetId="4">#REF!</definedName>
    <definedName name="nico6">#REF!</definedName>
    <definedName name="nico7" localSheetId="4">#REF!</definedName>
    <definedName name="nico7">#REF!</definedName>
    <definedName name="nicodemo" localSheetId="4">#REF!</definedName>
    <definedName name="nicodemo">#REF!</definedName>
    <definedName name="nicolas" localSheetId="4">#REF!</definedName>
    <definedName name="nicolas">#REF!</definedName>
    <definedName name="nicopedmo" localSheetId="4">#REF!</definedName>
    <definedName name="nicopedmo">#REF!</definedName>
    <definedName name="nnnnn" localSheetId="4">#REF!</definedName>
    <definedName name="nnnnn">#REF!</definedName>
    <definedName name="NNNNNBNBNBN" localSheetId="4">#REF!</definedName>
    <definedName name="NNNNNBNBNBN">#REF!</definedName>
    <definedName name="nnnnnicooo6" localSheetId="4">#REF!</definedName>
    <definedName name="nnnnnicooo6">#REF!</definedName>
    <definedName name="noer" localSheetId="4">#REF!</definedName>
    <definedName name="noer">#REF!</definedName>
    <definedName name="NUEVO" localSheetId="4">#REF!</definedName>
    <definedName name="NUEVO">#REF!</definedName>
    <definedName name="Obra_civil" localSheetId="4">#REF!</definedName>
    <definedName name="Obra_civil">#REF!</definedName>
    <definedName name="pppppp" localSheetId="4">#REF!</definedName>
    <definedName name="pppppp">#REF!</definedName>
    <definedName name="qq" localSheetId="4">#REF!</definedName>
    <definedName name="qq">#REF!</definedName>
    <definedName name="rafa" localSheetId="4">#REF!</definedName>
    <definedName name="rafa">#REF!</definedName>
    <definedName name="rafa1" localSheetId="4">#REF!</definedName>
    <definedName name="rafa1">#REF!</definedName>
    <definedName name="rafa19" localSheetId="4">#REF!</definedName>
    <definedName name="rafa19">#REF!</definedName>
    <definedName name="rafa2" localSheetId="4">#REF!</definedName>
    <definedName name="rafa2">#REF!</definedName>
    <definedName name="rafa2007" localSheetId="4">#REF!</definedName>
    <definedName name="rafa2007">#REF!</definedName>
    <definedName name="rafa2016" localSheetId="4">#REF!</definedName>
    <definedName name="rafa2016">#REF!</definedName>
    <definedName name="rafa29" localSheetId="4">#REF!</definedName>
    <definedName name="rafa29">#REF!</definedName>
    <definedName name="rafa54" localSheetId="4">#REF!</definedName>
    <definedName name="rafa54">#REF!</definedName>
    <definedName name="rafa7" localSheetId="4">#REF!</definedName>
    <definedName name="rafa7">#REF!</definedName>
    <definedName name="rafa9" localSheetId="4">#REF!</definedName>
    <definedName name="rafa9">#REF!</definedName>
    <definedName name="rafaro" localSheetId="4">#REF!</definedName>
    <definedName name="rafaro">#REF!</definedName>
    <definedName name="RIGO" localSheetId="4">#REF!</definedName>
    <definedName name="RIGO">#REF!</definedName>
    <definedName name="rodo" localSheetId="4">#REF!</definedName>
    <definedName name="rodo">#REF!</definedName>
    <definedName name="rodo54" localSheetId="4">#REF!</definedName>
    <definedName name="rodo54">#REF!</definedName>
    <definedName name="rodolfo" localSheetId="4">#REF!</definedName>
    <definedName name="rodolfo">#REF!</definedName>
    <definedName name="rodolfo2" localSheetId="4">#REF!</definedName>
    <definedName name="rodolfo2">#REF!</definedName>
    <definedName name="rodolfo54" localSheetId="4">#REF!</definedName>
    <definedName name="rodolfo54">#REF!</definedName>
    <definedName name="rodorafa" localSheetId="4">#REF!</definedName>
    <definedName name="rodorafa">#REF!</definedName>
    <definedName name="rodorafa2" localSheetId="4">#REF!</definedName>
    <definedName name="rodorafa2">#REF!</definedName>
    <definedName name="rodrorafa" localSheetId="4">#REF!</definedName>
    <definedName name="rodrorafa">#REF!</definedName>
    <definedName name="rrrrrrrrrrrrrrrrrrrrrr" localSheetId="4">#REF!</definedName>
    <definedName name="rrrrrrrrrrrrrrrrrrrrrr">#REF!</definedName>
    <definedName name="sssssssssssssss" localSheetId="4">#REF!</definedName>
    <definedName name="sssssssssssssss">#REF!</definedName>
    <definedName name="SSSSSSSSSSSSSSSSSSSS" localSheetId="4">#REF!</definedName>
    <definedName name="SSSSSSSSSSSSSSSSSSSS">#REF!</definedName>
    <definedName name="SUAREZ" localSheetId="4">#REF!</definedName>
    <definedName name="SUAREZ">#REF!</definedName>
    <definedName name="_xlnm.Print_Titles" localSheetId="5">'PRESUPUESTO 2022'!$1:$9</definedName>
    <definedName name="trans1" localSheetId="4">#REF!</definedName>
    <definedName name="trans1">#REF!</definedName>
    <definedName name="trans2" localSheetId="4">#REF!</definedName>
    <definedName name="trans2">#REF!</definedName>
    <definedName name="TRANSPORTE" localSheetId="4">#REF!</definedName>
    <definedName name="TRANSPORTE">#REF!</definedName>
    <definedName name="ttttttttttttttttttttttttt" localSheetId="4">#REF!</definedName>
    <definedName name="ttttttttttttttttttttttttt">#REF!</definedName>
    <definedName name="wwwwwwwwwwwwwwwwww" localSheetId="4">#REF!</definedName>
    <definedName name="wwwwwwwwwwwwwwwwww">#REF!</definedName>
    <definedName name="xav" localSheetId="4">#REF!</definedName>
    <definedName name="xav">#REF!</definedName>
    <definedName name="xavier" localSheetId="4">#REF!</definedName>
    <definedName name="xavier">#REF!</definedName>
    <definedName name="xrc" localSheetId="4">#REF!</definedName>
    <definedName name="xrc">#REF!</definedName>
    <definedName name="xxxxx" localSheetId="4">#REF!</definedName>
    <definedName name="xxxxx">#REF!</definedName>
    <definedName name="xxxxxxxx" localSheetId="4">#REF!</definedName>
    <definedName name="xxxxxxxx">#REF!</definedName>
    <definedName name="xxxxxxxxxx" localSheetId="4">#REF!</definedName>
    <definedName name="xxxxxxxxxx">#REF!</definedName>
    <definedName name="XXXXXXXXXXXX" localSheetId="4">#REF!</definedName>
    <definedName name="XXXXXXXXXXXX">#REF!</definedName>
    <definedName name="xxxxxxxxxxxxxxa" localSheetId="4">#REF!</definedName>
    <definedName name="xxxxxxxxxxxxxxa">#REF!</definedName>
    <definedName name="XXXXXXXXXXXXXXXX" localSheetId="4">#REF!</definedName>
    <definedName name="XXXXXXXXXXXXXXXX">#REF!</definedName>
    <definedName name="xxxxxxxxxxxxxxxxxxxx" localSheetId="4">#REF!</definedName>
    <definedName name="xxxxxxxxxxxxxxxxxxxx">#REF!</definedName>
    <definedName name="xxxxxxxxxxxxxxxxxxxxxxxxxxx" localSheetId="4">#REF!</definedName>
    <definedName name="xxxxxxxxxxxxxxxxxxxxxxxxxxx">#REF!</definedName>
    <definedName name="xxxxxxxxxxxxxxxxxxxxxxxxxxx2222" localSheetId="4">#REF!</definedName>
    <definedName name="xxxxxxxxxxxxxxxxxxxxxxxxxxx2222">#REF!</definedName>
    <definedName name="YYYYYYYYYYYYYYYYY" localSheetId="4">#REF!</definedName>
    <definedName name="YYYYYYYYYYYYYYYYY">#REF!</definedName>
    <definedName name="zzzzzzz" localSheetId="4">#REF!</definedName>
    <definedName name="zzzzzzz">#REF!</definedName>
    <definedName name="zzzzzzzzzzzzzz" localSheetId="4">#REF!</definedName>
    <definedName name="zzzzzzzzzzzzzz">#REF!</definedName>
    <definedName name="zzzzzzzzzzzzzz2222" localSheetId="4">#REF!</definedName>
    <definedName name="zzzzzzzzzzzzzz2222">#REF!</definedName>
    <definedName name="zzzzzzzzzzzzzzz" localSheetId="4">#REF!</definedName>
    <definedName name="zzzzzzzzzzzzzzz">#REF!</definedName>
    <definedName name="zzzzzzzzzzzzzzzzzz" localSheetId="4">#REF!</definedName>
    <definedName name="zzzzzzzzzzzzzzzzzz">#REF!</definedName>
    <definedName name="zzzzzzzzzzzzzzzzzzzzzz" localSheetId="4">#REF!</definedName>
    <definedName name="zzzzzzzzzzzzzzzzzzzzzz">#REF!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470" i="2" l="1"/>
  <c r="K471" i="2"/>
  <c r="K472" i="2"/>
  <c r="K473" i="2"/>
  <c r="K469" i="2"/>
  <c r="I471" i="2"/>
  <c r="I472" i="2"/>
  <c r="I473" i="2"/>
  <c r="I469" i="2"/>
  <c r="G471" i="2"/>
  <c r="G472" i="2"/>
  <c r="G473" i="2"/>
  <c r="G469"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215"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11" i="2"/>
  <c r="K470" i="2" l="1"/>
  <c r="I470" i="2"/>
  <c r="J465" i="2" l="1"/>
  <c r="K465" i="2" s="1"/>
  <c r="H465" i="2"/>
  <c r="I465" i="2" s="1"/>
  <c r="F465" i="2"/>
  <c r="G465" i="2" s="1"/>
  <c r="L464" i="2" l="1"/>
  <c r="M464" i="2" s="1"/>
  <c r="L473" i="2" l="1"/>
  <c r="M473" i="2" s="1"/>
  <c r="L472" i="2"/>
  <c r="M472" i="2" s="1"/>
  <c r="L471" i="2"/>
  <c r="M471" i="2" s="1"/>
  <c r="L470" i="2"/>
  <c r="M470" i="2" s="1"/>
  <c r="L469" i="2"/>
  <c r="M469" i="2" s="1"/>
  <c r="L465" i="2"/>
  <c r="M465" i="2" s="1"/>
  <c r="L463" i="2"/>
  <c r="M463" i="2" s="1"/>
  <c r="L462" i="2"/>
  <c r="M462" i="2" s="1"/>
  <c r="L461" i="2"/>
  <c r="M461" i="2" s="1"/>
  <c r="L460" i="2"/>
  <c r="M460" i="2" s="1"/>
  <c r="L459" i="2"/>
  <c r="M459" i="2" s="1"/>
  <c r="L458" i="2"/>
  <c r="M458" i="2" s="1"/>
  <c r="L457" i="2"/>
  <c r="M457" i="2" s="1"/>
  <c r="L456" i="2"/>
  <c r="M456" i="2" s="1"/>
  <c r="L455" i="2"/>
  <c r="M455" i="2" s="1"/>
  <c r="L454" i="2"/>
  <c r="M454" i="2" s="1"/>
  <c r="L453" i="2"/>
  <c r="M453" i="2" s="1"/>
  <c r="L452" i="2"/>
  <c r="M452" i="2" s="1"/>
  <c r="L451" i="2"/>
  <c r="M451" i="2" s="1"/>
  <c r="L450" i="2"/>
  <c r="M450" i="2" s="1"/>
  <c r="L449" i="2"/>
  <c r="M449" i="2" s="1"/>
  <c r="L448" i="2"/>
  <c r="M448" i="2" s="1"/>
  <c r="L447" i="2"/>
  <c r="M447" i="2" s="1"/>
  <c r="L446" i="2"/>
  <c r="M446" i="2" s="1"/>
  <c r="L445" i="2"/>
  <c r="M445" i="2" s="1"/>
  <c r="L444" i="2"/>
  <c r="M444" i="2" s="1"/>
  <c r="L443" i="2"/>
  <c r="M443" i="2" s="1"/>
  <c r="L442" i="2"/>
  <c r="M442" i="2" s="1"/>
  <c r="L441" i="2"/>
  <c r="M441" i="2" s="1"/>
  <c r="L440" i="2"/>
  <c r="M440" i="2" s="1"/>
  <c r="L439" i="2"/>
  <c r="M439" i="2" s="1"/>
  <c r="L438" i="2"/>
  <c r="M438" i="2" s="1"/>
  <c r="L437" i="2"/>
  <c r="M437" i="2" s="1"/>
  <c r="L436" i="2"/>
  <c r="M436" i="2" s="1"/>
  <c r="L435" i="2"/>
  <c r="M435" i="2" s="1"/>
  <c r="L434" i="2"/>
  <c r="M434" i="2" s="1"/>
  <c r="L433" i="2"/>
  <c r="M433" i="2" s="1"/>
  <c r="L432" i="2"/>
  <c r="M432" i="2" s="1"/>
  <c r="L431" i="2"/>
  <c r="M431" i="2" s="1"/>
  <c r="L430" i="2"/>
  <c r="M430" i="2" s="1"/>
  <c r="L429" i="2"/>
  <c r="M429" i="2" s="1"/>
  <c r="L428" i="2"/>
  <c r="M428" i="2" s="1"/>
  <c r="L427" i="2"/>
  <c r="M427" i="2" s="1"/>
  <c r="L426" i="2"/>
  <c r="M426" i="2" s="1"/>
  <c r="L425" i="2"/>
  <c r="M425" i="2" s="1"/>
  <c r="L424" i="2"/>
  <c r="M424" i="2" s="1"/>
  <c r="L423" i="2"/>
  <c r="M423" i="2" s="1"/>
  <c r="L422" i="2"/>
  <c r="M422" i="2" s="1"/>
  <c r="L421" i="2"/>
  <c r="M421" i="2" s="1"/>
  <c r="L420" i="2"/>
  <c r="M420" i="2" s="1"/>
  <c r="L419" i="2"/>
  <c r="M419" i="2" s="1"/>
  <c r="L418" i="2"/>
  <c r="M418" i="2" s="1"/>
  <c r="L417" i="2"/>
  <c r="M417" i="2" s="1"/>
  <c r="L416" i="2"/>
  <c r="M416" i="2" s="1"/>
  <c r="L415" i="2"/>
  <c r="M415" i="2" s="1"/>
  <c r="L414" i="2"/>
  <c r="M414" i="2" s="1"/>
  <c r="L413" i="2"/>
  <c r="M413" i="2" s="1"/>
  <c r="L412" i="2"/>
  <c r="M412" i="2" s="1"/>
  <c r="L411" i="2"/>
  <c r="M411" i="2" s="1"/>
  <c r="L410" i="2"/>
  <c r="M410" i="2" s="1"/>
  <c r="L409" i="2"/>
  <c r="M409" i="2" s="1"/>
  <c r="L408" i="2"/>
  <c r="M408" i="2" s="1"/>
  <c r="L407" i="2"/>
  <c r="M407" i="2" s="1"/>
  <c r="L406" i="2"/>
  <c r="M406" i="2" s="1"/>
  <c r="L405" i="2"/>
  <c r="M405" i="2" s="1"/>
  <c r="L404" i="2"/>
  <c r="M404" i="2" s="1"/>
  <c r="L403" i="2"/>
  <c r="M403" i="2" s="1"/>
  <c r="L402" i="2"/>
  <c r="M402" i="2" s="1"/>
  <c r="L401" i="2"/>
  <c r="M401" i="2" s="1"/>
  <c r="L400" i="2"/>
  <c r="M400" i="2" s="1"/>
  <c r="L399" i="2"/>
  <c r="M399" i="2" s="1"/>
  <c r="L398" i="2"/>
  <c r="M398" i="2" s="1"/>
  <c r="L397" i="2"/>
  <c r="M397" i="2" s="1"/>
  <c r="L396" i="2"/>
  <c r="M396" i="2" s="1"/>
  <c r="L395" i="2"/>
  <c r="M395" i="2" s="1"/>
  <c r="L394" i="2"/>
  <c r="M394" i="2" s="1"/>
  <c r="L393" i="2"/>
  <c r="M393" i="2" s="1"/>
  <c r="L392" i="2"/>
  <c r="M392" i="2" s="1"/>
  <c r="L391" i="2"/>
  <c r="M391" i="2" s="1"/>
  <c r="L390" i="2"/>
  <c r="M390" i="2" s="1"/>
  <c r="L389" i="2"/>
  <c r="M389" i="2" s="1"/>
  <c r="L388" i="2"/>
  <c r="M388" i="2" s="1"/>
  <c r="L387" i="2"/>
  <c r="M387" i="2" s="1"/>
  <c r="L386" i="2"/>
  <c r="M386" i="2" s="1"/>
  <c r="L385" i="2"/>
  <c r="M385" i="2" s="1"/>
  <c r="L384" i="2"/>
  <c r="M384" i="2" s="1"/>
  <c r="L383" i="2"/>
  <c r="M383" i="2" s="1"/>
  <c r="L382" i="2"/>
  <c r="M382" i="2" s="1"/>
  <c r="L381" i="2"/>
  <c r="M381" i="2" s="1"/>
  <c r="L380" i="2"/>
  <c r="M380" i="2" s="1"/>
  <c r="L379" i="2"/>
  <c r="M379" i="2" s="1"/>
  <c r="L378" i="2"/>
  <c r="M378" i="2" s="1"/>
  <c r="L377" i="2"/>
  <c r="M377" i="2" s="1"/>
  <c r="L376" i="2"/>
  <c r="M376" i="2" s="1"/>
  <c r="L375" i="2"/>
  <c r="M375" i="2" s="1"/>
  <c r="L374" i="2"/>
  <c r="M374" i="2" s="1"/>
  <c r="L373" i="2"/>
  <c r="M373" i="2" s="1"/>
  <c r="L372" i="2"/>
  <c r="M372" i="2" s="1"/>
  <c r="L371" i="2"/>
  <c r="M371" i="2" s="1"/>
  <c r="L370" i="2"/>
  <c r="M370" i="2" s="1"/>
  <c r="L369" i="2"/>
  <c r="M369" i="2" s="1"/>
  <c r="L368" i="2"/>
  <c r="M368" i="2" s="1"/>
  <c r="L367" i="2"/>
  <c r="M367" i="2" s="1"/>
  <c r="L366" i="2"/>
  <c r="M366" i="2" s="1"/>
  <c r="L365" i="2"/>
  <c r="M365" i="2" s="1"/>
  <c r="L364" i="2"/>
  <c r="M364" i="2" s="1"/>
  <c r="L363" i="2"/>
  <c r="M363" i="2" s="1"/>
  <c r="L362" i="2"/>
  <c r="M362" i="2" s="1"/>
  <c r="L361" i="2"/>
  <c r="M361" i="2" s="1"/>
  <c r="L360" i="2"/>
  <c r="M360" i="2" s="1"/>
  <c r="L359" i="2"/>
  <c r="M359" i="2" s="1"/>
  <c r="L358" i="2"/>
  <c r="M358" i="2" s="1"/>
  <c r="L357" i="2"/>
  <c r="M357" i="2" s="1"/>
  <c r="L356" i="2"/>
  <c r="M356" i="2" s="1"/>
  <c r="L355" i="2"/>
  <c r="M355" i="2" s="1"/>
  <c r="L354" i="2"/>
  <c r="M354" i="2" s="1"/>
  <c r="L353" i="2"/>
  <c r="M353" i="2" s="1"/>
  <c r="L352" i="2"/>
  <c r="M352" i="2" s="1"/>
  <c r="L351" i="2"/>
  <c r="M351" i="2" s="1"/>
  <c r="L350" i="2"/>
  <c r="M350" i="2" s="1"/>
  <c r="L349" i="2"/>
  <c r="M349" i="2" s="1"/>
  <c r="L348" i="2"/>
  <c r="M348" i="2" s="1"/>
  <c r="L347" i="2"/>
  <c r="M347" i="2" s="1"/>
  <c r="L346" i="2"/>
  <c r="M346" i="2" s="1"/>
  <c r="L345" i="2"/>
  <c r="M345" i="2" s="1"/>
  <c r="L344" i="2"/>
  <c r="M344" i="2" s="1"/>
  <c r="L343" i="2"/>
  <c r="M343" i="2" s="1"/>
  <c r="L342" i="2"/>
  <c r="M342" i="2" s="1"/>
  <c r="L341" i="2"/>
  <c r="M341" i="2" s="1"/>
  <c r="L340" i="2"/>
  <c r="M340" i="2" s="1"/>
  <c r="L339" i="2"/>
  <c r="M339" i="2" s="1"/>
  <c r="L338" i="2"/>
  <c r="M338" i="2" s="1"/>
  <c r="L337" i="2"/>
  <c r="M337" i="2" s="1"/>
  <c r="L336" i="2"/>
  <c r="M336" i="2" s="1"/>
  <c r="L335" i="2"/>
  <c r="M335" i="2" s="1"/>
  <c r="L334" i="2"/>
  <c r="M334" i="2" s="1"/>
  <c r="L333" i="2"/>
  <c r="M333" i="2" s="1"/>
  <c r="L332" i="2"/>
  <c r="M332" i="2" s="1"/>
  <c r="L331" i="2"/>
  <c r="M331" i="2" s="1"/>
  <c r="L330" i="2"/>
  <c r="M330" i="2" s="1"/>
  <c r="L329" i="2"/>
  <c r="M329" i="2" s="1"/>
  <c r="L328" i="2"/>
  <c r="M328" i="2" s="1"/>
  <c r="L327" i="2"/>
  <c r="M327" i="2" s="1"/>
  <c r="L326" i="2"/>
  <c r="M326" i="2" s="1"/>
  <c r="L325" i="2"/>
  <c r="M325" i="2" s="1"/>
  <c r="L324" i="2"/>
  <c r="M324" i="2" s="1"/>
  <c r="L323" i="2"/>
  <c r="M323" i="2" s="1"/>
  <c r="L322" i="2"/>
  <c r="M322" i="2" s="1"/>
  <c r="L321" i="2"/>
  <c r="M321" i="2" s="1"/>
  <c r="L320" i="2"/>
  <c r="M320" i="2" s="1"/>
  <c r="L319" i="2"/>
  <c r="M319" i="2" s="1"/>
  <c r="L318" i="2"/>
  <c r="M318" i="2" s="1"/>
  <c r="L317" i="2"/>
  <c r="M317" i="2" s="1"/>
  <c r="L316" i="2"/>
  <c r="M316" i="2" s="1"/>
  <c r="L315" i="2"/>
  <c r="M315" i="2" s="1"/>
  <c r="L314" i="2"/>
  <c r="M314" i="2" s="1"/>
  <c r="L313" i="2"/>
  <c r="M313" i="2" s="1"/>
  <c r="L312" i="2"/>
  <c r="M312" i="2" s="1"/>
  <c r="L311" i="2"/>
  <c r="M311" i="2" s="1"/>
  <c r="L310" i="2"/>
  <c r="M310" i="2" s="1"/>
  <c r="L309" i="2"/>
  <c r="M309" i="2" s="1"/>
  <c r="L308" i="2"/>
  <c r="M308" i="2" s="1"/>
  <c r="L307" i="2"/>
  <c r="M307" i="2" s="1"/>
  <c r="L306" i="2"/>
  <c r="M306" i="2" s="1"/>
  <c r="L305" i="2"/>
  <c r="M305" i="2" s="1"/>
  <c r="L304" i="2"/>
  <c r="M304" i="2" s="1"/>
  <c r="L303" i="2"/>
  <c r="M303" i="2" s="1"/>
  <c r="L302" i="2"/>
  <c r="M302" i="2" s="1"/>
  <c r="L301" i="2"/>
  <c r="M301" i="2" s="1"/>
  <c r="L300" i="2"/>
  <c r="M300" i="2" s="1"/>
  <c r="L299" i="2"/>
  <c r="M299" i="2" s="1"/>
  <c r="L298" i="2"/>
  <c r="M298" i="2" s="1"/>
  <c r="L297" i="2"/>
  <c r="M297" i="2" s="1"/>
  <c r="L296" i="2"/>
  <c r="M296" i="2" s="1"/>
  <c r="L295" i="2"/>
  <c r="M295" i="2" s="1"/>
  <c r="L294" i="2"/>
  <c r="M294" i="2" s="1"/>
  <c r="L293" i="2"/>
  <c r="M293" i="2" s="1"/>
  <c r="L292" i="2"/>
  <c r="M292" i="2" s="1"/>
  <c r="L291" i="2"/>
  <c r="M291" i="2" s="1"/>
  <c r="L290" i="2"/>
  <c r="M290" i="2" s="1"/>
  <c r="L289" i="2"/>
  <c r="M289" i="2" s="1"/>
  <c r="L288" i="2"/>
  <c r="M288" i="2" s="1"/>
  <c r="L287" i="2"/>
  <c r="M287" i="2" s="1"/>
  <c r="L286" i="2"/>
  <c r="M286" i="2" s="1"/>
  <c r="L285" i="2"/>
  <c r="M285" i="2" s="1"/>
  <c r="L284" i="2"/>
  <c r="M284" i="2" s="1"/>
  <c r="L283" i="2"/>
  <c r="M283" i="2" s="1"/>
  <c r="L282" i="2"/>
  <c r="M282" i="2" s="1"/>
  <c r="L281" i="2"/>
  <c r="M281" i="2" s="1"/>
  <c r="L280" i="2"/>
  <c r="M280" i="2" s="1"/>
  <c r="L279" i="2"/>
  <c r="M279" i="2" s="1"/>
  <c r="L278" i="2"/>
  <c r="M278" i="2" s="1"/>
  <c r="L277" i="2"/>
  <c r="M277" i="2" s="1"/>
  <c r="L276" i="2"/>
  <c r="M276" i="2" s="1"/>
  <c r="L275" i="2"/>
  <c r="M275" i="2" s="1"/>
  <c r="L274" i="2"/>
  <c r="M274" i="2" s="1"/>
  <c r="L273" i="2"/>
  <c r="M273" i="2" s="1"/>
  <c r="L272" i="2"/>
  <c r="M272" i="2" s="1"/>
  <c r="L271" i="2"/>
  <c r="M271" i="2" s="1"/>
  <c r="L270" i="2"/>
  <c r="M270" i="2" s="1"/>
  <c r="L269" i="2"/>
  <c r="M269" i="2" s="1"/>
  <c r="L268" i="2"/>
  <c r="M268" i="2" s="1"/>
  <c r="L267" i="2"/>
  <c r="M267" i="2" s="1"/>
  <c r="L266" i="2"/>
  <c r="M266" i="2" s="1"/>
  <c r="L265" i="2"/>
  <c r="M265" i="2" s="1"/>
  <c r="L264" i="2"/>
  <c r="M264" i="2" s="1"/>
  <c r="L263" i="2"/>
  <c r="M263" i="2" s="1"/>
  <c r="L262" i="2"/>
  <c r="M262" i="2" s="1"/>
  <c r="L261" i="2"/>
  <c r="M261" i="2" s="1"/>
  <c r="L260" i="2"/>
  <c r="M260" i="2" s="1"/>
  <c r="L259" i="2"/>
  <c r="M259" i="2" s="1"/>
  <c r="L258" i="2"/>
  <c r="M258" i="2" s="1"/>
  <c r="L257" i="2"/>
  <c r="M257" i="2" s="1"/>
  <c r="L256" i="2"/>
  <c r="M256" i="2" s="1"/>
  <c r="L255" i="2"/>
  <c r="M255" i="2" s="1"/>
  <c r="L254" i="2"/>
  <c r="M254" i="2" s="1"/>
  <c r="L253" i="2"/>
  <c r="M253" i="2" s="1"/>
  <c r="L252" i="2"/>
  <c r="M252" i="2" s="1"/>
  <c r="L251" i="2"/>
  <c r="M251" i="2" s="1"/>
  <c r="L250" i="2"/>
  <c r="M250" i="2" s="1"/>
  <c r="L249" i="2"/>
  <c r="M249" i="2" s="1"/>
  <c r="L248" i="2"/>
  <c r="M248" i="2" s="1"/>
  <c r="L247" i="2"/>
  <c r="M247" i="2" s="1"/>
  <c r="L246" i="2"/>
  <c r="M246" i="2" s="1"/>
  <c r="L245" i="2"/>
  <c r="M245" i="2" s="1"/>
  <c r="L244" i="2"/>
  <c r="M244" i="2" s="1"/>
  <c r="L243" i="2"/>
  <c r="M243" i="2" s="1"/>
  <c r="L242" i="2"/>
  <c r="M242" i="2" s="1"/>
  <c r="L241" i="2"/>
  <c r="M241" i="2" s="1"/>
  <c r="L240" i="2"/>
  <c r="M240" i="2" s="1"/>
  <c r="L239" i="2"/>
  <c r="M239" i="2" s="1"/>
  <c r="L238" i="2"/>
  <c r="M238" i="2" s="1"/>
  <c r="L237" i="2"/>
  <c r="M237" i="2" s="1"/>
  <c r="L236" i="2"/>
  <c r="M236" i="2" s="1"/>
  <c r="L235" i="2"/>
  <c r="M235" i="2" s="1"/>
  <c r="L234" i="2"/>
  <c r="M234" i="2" s="1"/>
  <c r="L233" i="2"/>
  <c r="M233" i="2" s="1"/>
  <c r="L232" i="2"/>
  <c r="M232" i="2" s="1"/>
  <c r="L231" i="2"/>
  <c r="M231" i="2" s="1"/>
  <c r="L230" i="2"/>
  <c r="M230" i="2" s="1"/>
  <c r="L229" i="2"/>
  <c r="M229" i="2" s="1"/>
  <c r="L228" i="2"/>
  <c r="M228" i="2" s="1"/>
  <c r="L227" i="2"/>
  <c r="M227" i="2" s="1"/>
  <c r="L226" i="2"/>
  <c r="M226" i="2" s="1"/>
  <c r="L225" i="2"/>
  <c r="M225" i="2" s="1"/>
  <c r="L224" i="2"/>
  <c r="M224" i="2" s="1"/>
  <c r="L223" i="2"/>
  <c r="M223" i="2" s="1"/>
  <c r="L222" i="2"/>
  <c r="M222" i="2" s="1"/>
  <c r="L221" i="2"/>
  <c r="M221" i="2" s="1"/>
  <c r="L220" i="2"/>
  <c r="M220" i="2" s="1"/>
  <c r="L219" i="2"/>
  <c r="M219" i="2" s="1"/>
  <c r="L218" i="2"/>
  <c r="M218" i="2" s="1"/>
  <c r="L217" i="2"/>
  <c r="M217" i="2" s="1"/>
  <c r="L216" i="2"/>
  <c r="M216" i="2" s="1"/>
  <c r="L215" i="2"/>
  <c r="M215" i="2" s="1"/>
  <c r="L12" i="2"/>
  <c r="M12" i="2" s="1"/>
  <c r="L13" i="2"/>
  <c r="M13" i="2" s="1"/>
  <c r="L14" i="2"/>
  <c r="M14" i="2" s="1"/>
  <c r="L15" i="2"/>
  <c r="M15" i="2" s="1"/>
  <c r="L16" i="2"/>
  <c r="M16" i="2" s="1"/>
  <c r="L17" i="2"/>
  <c r="M17" i="2" s="1"/>
  <c r="L18" i="2"/>
  <c r="M18" i="2" s="1"/>
  <c r="L19" i="2"/>
  <c r="M19" i="2" s="1"/>
  <c r="L20" i="2"/>
  <c r="M20" i="2" s="1"/>
  <c r="L21" i="2"/>
  <c r="M21" i="2" s="1"/>
  <c r="L22" i="2"/>
  <c r="M22" i="2" s="1"/>
  <c r="L23" i="2"/>
  <c r="M23" i="2" s="1"/>
  <c r="L24" i="2"/>
  <c r="M24" i="2" s="1"/>
  <c r="L25" i="2"/>
  <c r="M25" i="2" s="1"/>
  <c r="L26" i="2"/>
  <c r="M26" i="2" s="1"/>
  <c r="L27" i="2"/>
  <c r="M27" i="2" s="1"/>
  <c r="L28" i="2"/>
  <c r="M28" i="2" s="1"/>
  <c r="L29" i="2"/>
  <c r="M29" i="2" s="1"/>
  <c r="L30" i="2"/>
  <c r="M30" i="2" s="1"/>
  <c r="L31" i="2"/>
  <c r="M31" i="2" s="1"/>
  <c r="L32" i="2"/>
  <c r="M32" i="2" s="1"/>
  <c r="L33" i="2"/>
  <c r="M33" i="2" s="1"/>
  <c r="L34" i="2"/>
  <c r="M34" i="2" s="1"/>
  <c r="L35" i="2"/>
  <c r="M35" i="2" s="1"/>
  <c r="L36" i="2"/>
  <c r="M36" i="2" s="1"/>
  <c r="L37" i="2"/>
  <c r="M37" i="2" s="1"/>
  <c r="L38" i="2"/>
  <c r="M38" i="2" s="1"/>
  <c r="L39" i="2"/>
  <c r="M39" i="2" s="1"/>
  <c r="L40" i="2"/>
  <c r="M40" i="2" s="1"/>
  <c r="L41" i="2"/>
  <c r="M41" i="2" s="1"/>
  <c r="L42" i="2"/>
  <c r="M42" i="2" s="1"/>
  <c r="L43" i="2"/>
  <c r="M43" i="2" s="1"/>
  <c r="L44" i="2"/>
  <c r="M44" i="2" s="1"/>
  <c r="L45" i="2"/>
  <c r="M45" i="2" s="1"/>
  <c r="L46" i="2"/>
  <c r="M46" i="2" s="1"/>
  <c r="L47" i="2"/>
  <c r="M47" i="2" s="1"/>
  <c r="L48" i="2"/>
  <c r="M48" i="2" s="1"/>
  <c r="L49" i="2"/>
  <c r="M49" i="2" s="1"/>
  <c r="L50" i="2"/>
  <c r="M50" i="2" s="1"/>
  <c r="L51" i="2"/>
  <c r="M51" i="2" s="1"/>
  <c r="L52" i="2"/>
  <c r="M52" i="2" s="1"/>
  <c r="L53" i="2"/>
  <c r="M53" i="2" s="1"/>
  <c r="L54" i="2"/>
  <c r="M54" i="2" s="1"/>
  <c r="L55" i="2"/>
  <c r="M55" i="2" s="1"/>
  <c r="L56" i="2"/>
  <c r="M56" i="2" s="1"/>
  <c r="L57" i="2"/>
  <c r="M57" i="2" s="1"/>
  <c r="L58" i="2"/>
  <c r="M58" i="2" s="1"/>
  <c r="L59" i="2"/>
  <c r="M59" i="2" s="1"/>
  <c r="L60" i="2"/>
  <c r="M60" i="2" s="1"/>
  <c r="L61" i="2"/>
  <c r="M61" i="2" s="1"/>
  <c r="L62" i="2"/>
  <c r="M62" i="2" s="1"/>
  <c r="L63" i="2"/>
  <c r="M63" i="2" s="1"/>
  <c r="L64" i="2"/>
  <c r="M64" i="2" s="1"/>
  <c r="L65" i="2"/>
  <c r="M65" i="2" s="1"/>
  <c r="L66" i="2"/>
  <c r="M66" i="2" s="1"/>
  <c r="L67" i="2"/>
  <c r="M67" i="2" s="1"/>
  <c r="L68" i="2"/>
  <c r="M68" i="2" s="1"/>
  <c r="L69" i="2"/>
  <c r="M69" i="2" s="1"/>
  <c r="L70" i="2"/>
  <c r="M70" i="2" s="1"/>
  <c r="L71" i="2"/>
  <c r="M71" i="2" s="1"/>
  <c r="L72" i="2"/>
  <c r="M72" i="2" s="1"/>
  <c r="L73" i="2"/>
  <c r="M73" i="2" s="1"/>
  <c r="L74" i="2"/>
  <c r="M74" i="2" s="1"/>
  <c r="L75" i="2"/>
  <c r="M75" i="2" s="1"/>
  <c r="L76" i="2"/>
  <c r="M76" i="2" s="1"/>
  <c r="L77" i="2"/>
  <c r="M77" i="2" s="1"/>
  <c r="L78" i="2"/>
  <c r="M78" i="2" s="1"/>
  <c r="L79" i="2"/>
  <c r="M79" i="2" s="1"/>
  <c r="L80" i="2"/>
  <c r="M80" i="2" s="1"/>
  <c r="L81" i="2"/>
  <c r="M81" i="2" s="1"/>
  <c r="L82" i="2"/>
  <c r="M82" i="2" s="1"/>
  <c r="L83" i="2"/>
  <c r="M83" i="2" s="1"/>
  <c r="L84" i="2"/>
  <c r="M84" i="2" s="1"/>
  <c r="L85" i="2"/>
  <c r="M85" i="2" s="1"/>
  <c r="L86" i="2"/>
  <c r="M86" i="2" s="1"/>
  <c r="L87" i="2"/>
  <c r="M87" i="2" s="1"/>
  <c r="L88" i="2"/>
  <c r="M88" i="2" s="1"/>
  <c r="L89" i="2"/>
  <c r="M89" i="2" s="1"/>
  <c r="L90" i="2"/>
  <c r="M90" i="2" s="1"/>
  <c r="L91" i="2"/>
  <c r="M91" i="2" s="1"/>
  <c r="L92" i="2"/>
  <c r="M92" i="2" s="1"/>
  <c r="L93" i="2"/>
  <c r="M93" i="2" s="1"/>
  <c r="L94" i="2"/>
  <c r="M94" i="2" s="1"/>
  <c r="L95" i="2"/>
  <c r="M95" i="2" s="1"/>
  <c r="L96" i="2"/>
  <c r="M96" i="2" s="1"/>
  <c r="L97" i="2"/>
  <c r="M97" i="2" s="1"/>
  <c r="L98" i="2"/>
  <c r="M98" i="2" s="1"/>
  <c r="L99" i="2"/>
  <c r="M99" i="2" s="1"/>
  <c r="L100" i="2"/>
  <c r="M100" i="2" s="1"/>
  <c r="L101" i="2"/>
  <c r="M101" i="2" s="1"/>
  <c r="L102" i="2"/>
  <c r="M102" i="2" s="1"/>
  <c r="L103" i="2"/>
  <c r="M103" i="2" s="1"/>
  <c r="L104" i="2"/>
  <c r="M104" i="2" s="1"/>
  <c r="L105" i="2"/>
  <c r="M105" i="2" s="1"/>
  <c r="L106" i="2"/>
  <c r="M106" i="2" s="1"/>
  <c r="L107" i="2"/>
  <c r="M107" i="2" s="1"/>
  <c r="L108" i="2"/>
  <c r="M108" i="2" s="1"/>
  <c r="L109" i="2"/>
  <c r="M109" i="2" s="1"/>
  <c r="L110" i="2"/>
  <c r="M110" i="2" s="1"/>
  <c r="L111" i="2"/>
  <c r="M111" i="2" s="1"/>
  <c r="L112" i="2"/>
  <c r="M112" i="2" s="1"/>
  <c r="L113" i="2"/>
  <c r="M113" i="2" s="1"/>
  <c r="L114" i="2"/>
  <c r="M114" i="2" s="1"/>
  <c r="L115" i="2"/>
  <c r="M115" i="2" s="1"/>
  <c r="L116" i="2"/>
  <c r="M116" i="2" s="1"/>
  <c r="L117" i="2"/>
  <c r="M117" i="2" s="1"/>
  <c r="L118" i="2"/>
  <c r="M118" i="2" s="1"/>
  <c r="L119" i="2"/>
  <c r="M119" i="2" s="1"/>
  <c r="L120" i="2"/>
  <c r="M120" i="2" s="1"/>
  <c r="L121" i="2"/>
  <c r="M121" i="2" s="1"/>
  <c r="L122" i="2"/>
  <c r="M122" i="2" s="1"/>
  <c r="L123" i="2"/>
  <c r="M123" i="2" s="1"/>
  <c r="L124" i="2"/>
  <c r="M124" i="2" s="1"/>
  <c r="L125" i="2"/>
  <c r="M125" i="2" s="1"/>
  <c r="L126" i="2"/>
  <c r="M126" i="2" s="1"/>
  <c r="L127" i="2"/>
  <c r="M127" i="2" s="1"/>
  <c r="L128" i="2"/>
  <c r="M128" i="2" s="1"/>
  <c r="L129" i="2"/>
  <c r="M129" i="2" s="1"/>
  <c r="L130" i="2"/>
  <c r="M130" i="2" s="1"/>
  <c r="L131" i="2"/>
  <c r="M131" i="2" s="1"/>
  <c r="L132" i="2"/>
  <c r="M132" i="2" s="1"/>
  <c r="L133" i="2"/>
  <c r="M133" i="2" s="1"/>
  <c r="L134" i="2"/>
  <c r="M134" i="2" s="1"/>
  <c r="L135" i="2"/>
  <c r="M135" i="2" s="1"/>
  <c r="L136" i="2"/>
  <c r="M136" i="2" s="1"/>
  <c r="L137" i="2"/>
  <c r="M137" i="2" s="1"/>
  <c r="L138" i="2"/>
  <c r="M138" i="2" s="1"/>
  <c r="L139" i="2"/>
  <c r="M139" i="2" s="1"/>
  <c r="L140" i="2"/>
  <c r="M140" i="2" s="1"/>
  <c r="L141" i="2"/>
  <c r="M141" i="2" s="1"/>
  <c r="L142" i="2"/>
  <c r="M142" i="2" s="1"/>
  <c r="L143" i="2"/>
  <c r="M143" i="2" s="1"/>
  <c r="L144" i="2"/>
  <c r="M144" i="2" s="1"/>
  <c r="L145" i="2"/>
  <c r="M145" i="2" s="1"/>
  <c r="L146" i="2"/>
  <c r="M146" i="2" s="1"/>
  <c r="L147" i="2"/>
  <c r="M147" i="2" s="1"/>
  <c r="L148" i="2"/>
  <c r="M148" i="2" s="1"/>
  <c r="L149" i="2"/>
  <c r="M149" i="2" s="1"/>
  <c r="L150" i="2"/>
  <c r="M150" i="2" s="1"/>
  <c r="L151" i="2"/>
  <c r="M151" i="2" s="1"/>
  <c r="L152" i="2"/>
  <c r="M152" i="2" s="1"/>
  <c r="L153" i="2"/>
  <c r="M153" i="2" s="1"/>
  <c r="L154" i="2"/>
  <c r="M154" i="2" s="1"/>
  <c r="L155" i="2"/>
  <c r="M155" i="2" s="1"/>
  <c r="L156" i="2"/>
  <c r="M156" i="2" s="1"/>
  <c r="L157" i="2"/>
  <c r="M157" i="2" s="1"/>
  <c r="L158" i="2"/>
  <c r="M158" i="2" s="1"/>
  <c r="L159" i="2"/>
  <c r="M159" i="2" s="1"/>
  <c r="L160" i="2"/>
  <c r="M160" i="2" s="1"/>
  <c r="L161" i="2"/>
  <c r="M161" i="2" s="1"/>
  <c r="L162" i="2"/>
  <c r="M162" i="2" s="1"/>
  <c r="L163" i="2"/>
  <c r="M163" i="2" s="1"/>
  <c r="L164" i="2"/>
  <c r="M164" i="2" s="1"/>
  <c r="L165" i="2"/>
  <c r="M165" i="2" s="1"/>
  <c r="L166" i="2"/>
  <c r="M166" i="2" s="1"/>
  <c r="L167" i="2"/>
  <c r="M167" i="2" s="1"/>
  <c r="L168" i="2"/>
  <c r="M168" i="2" s="1"/>
  <c r="L169" i="2"/>
  <c r="M169" i="2" s="1"/>
  <c r="L170" i="2"/>
  <c r="M170" i="2" s="1"/>
  <c r="L171" i="2"/>
  <c r="M171" i="2" s="1"/>
  <c r="L172" i="2"/>
  <c r="M172" i="2" s="1"/>
  <c r="L173" i="2"/>
  <c r="M173" i="2" s="1"/>
  <c r="L174" i="2"/>
  <c r="M174" i="2" s="1"/>
  <c r="L175" i="2"/>
  <c r="M175" i="2" s="1"/>
  <c r="L176" i="2"/>
  <c r="M176" i="2" s="1"/>
  <c r="L177" i="2"/>
  <c r="M177" i="2" s="1"/>
  <c r="L178" i="2"/>
  <c r="M178" i="2" s="1"/>
  <c r="L179" i="2"/>
  <c r="M179" i="2" s="1"/>
  <c r="L180" i="2"/>
  <c r="M180" i="2" s="1"/>
  <c r="L181" i="2"/>
  <c r="M181" i="2" s="1"/>
  <c r="L182" i="2"/>
  <c r="M182" i="2" s="1"/>
  <c r="L183" i="2"/>
  <c r="M183" i="2" s="1"/>
  <c r="L184" i="2"/>
  <c r="M184" i="2" s="1"/>
  <c r="L185" i="2"/>
  <c r="M185" i="2" s="1"/>
  <c r="L186" i="2"/>
  <c r="M186" i="2" s="1"/>
  <c r="L187" i="2"/>
  <c r="M187" i="2" s="1"/>
  <c r="L188" i="2"/>
  <c r="M188" i="2" s="1"/>
  <c r="L189" i="2"/>
  <c r="M189" i="2" s="1"/>
  <c r="L190" i="2"/>
  <c r="M190" i="2" s="1"/>
  <c r="L191" i="2"/>
  <c r="M191" i="2" s="1"/>
  <c r="L192" i="2"/>
  <c r="M192" i="2" s="1"/>
  <c r="L193" i="2"/>
  <c r="M193" i="2" s="1"/>
  <c r="L194" i="2"/>
  <c r="M194" i="2" s="1"/>
  <c r="L195" i="2"/>
  <c r="M195" i="2" s="1"/>
  <c r="L196" i="2"/>
  <c r="M196" i="2" s="1"/>
  <c r="L197" i="2"/>
  <c r="M197" i="2" s="1"/>
  <c r="L198" i="2"/>
  <c r="M198" i="2" s="1"/>
  <c r="L199" i="2"/>
  <c r="M199" i="2" s="1"/>
  <c r="L200" i="2"/>
  <c r="M200" i="2" s="1"/>
  <c r="L201" i="2"/>
  <c r="M201" i="2" s="1"/>
  <c r="L202" i="2"/>
  <c r="M202" i="2" s="1"/>
  <c r="L203" i="2"/>
  <c r="M203" i="2" s="1"/>
  <c r="L204" i="2"/>
  <c r="M204" i="2" s="1"/>
  <c r="L205" i="2"/>
  <c r="M205" i="2" s="1"/>
  <c r="L206" i="2"/>
  <c r="M206" i="2" s="1"/>
  <c r="L207" i="2"/>
  <c r="M207" i="2" s="1"/>
  <c r="L208" i="2"/>
  <c r="M208" i="2" s="1"/>
  <c r="L209" i="2"/>
  <c r="M209" i="2" s="1"/>
  <c r="L210" i="2"/>
  <c r="M210" i="2" s="1"/>
  <c r="L211" i="2"/>
  <c r="M211" i="2" s="1"/>
  <c r="L11" i="2"/>
  <c r="M11" i="2" s="1"/>
  <c r="J487" i="2"/>
  <c r="H487" i="2" l="1"/>
  <c r="H466" i="2" l="1"/>
  <c r="H475" i="2" s="1"/>
  <c r="J466" i="2"/>
  <c r="J475" i="2" s="1"/>
  <c r="H212" i="2"/>
  <c r="H474" i="2" s="1"/>
  <c r="J212" i="2"/>
  <c r="J474" i="2" s="1"/>
  <c r="L466" i="2"/>
  <c r="L212" i="2"/>
  <c r="J476" i="2" l="1"/>
  <c r="J479" i="2" s="1"/>
  <c r="H476" i="2"/>
  <c r="H479" i="2" s="1"/>
  <c r="H478" i="2"/>
  <c r="J478" i="2"/>
  <c r="L478" i="2"/>
  <c r="L474" i="2"/>
  <c r="H481" i="2" l="1"/>
  <c r="J481" i="2"/>
  <c r="H4" i="2" l="1"/>
  <c r="H482" i="2"/>
  <c r="H483" i="2" s="1"/>
  <c r="J4" i="2"/>
  <c r="J482" i="2"/>
  <c r="J483" i="2" s="1"/>
  <c r="F487" i="2"/>
  <c r="H27" i="6" l="1"/>
  <c r="C6" i="6" l="1"/>
  <c r="C7" i="6"/>
  <c r="N7" i="6" s="1"/>
  <c r="C8" i="6"/>
  <c r="N8" i="6" s="1"/>
  <c r="C9" i="6"/>
  <c r="C10" i="6"/>
  <c r="N10" i="6" s="1"/>
  <c r="C11" i="6"/>
  <c r="N11" i="6" s="1"/>
  <c r="C12" i="6"/>
  <c r="C13" i="6"/>
  <c r="N13" i="6" s="1"/>
  <c r="C14" i="6"/>
  <c r="N14" i="6" s="1"/>
  <c r="C15" i="6"/>
  <c r="C16" i="6"/>
  <c r="C17" i="6"/>
  <c r="C18" i="6"/>
  <c r="N18" i="6" s="1"/>
  <c r="C19" i="6"/>
  <c r="C20" i="6"/>
  <c r="C21" i="6"/>
  <c r="N21" i="6" s="1"/>
  <c r="C22" i="6"/>
  <c r="N22" i="6" s="1"/>
  <c r="C23" i="6"/>
  <c r="N23" i="6" s="1"/>
  <c r="C24" i="6"/>
  <c r="C25" i="6"/>
  <c r="C26" i="6"/>
  <c r="N26" i="6" s="1"/>
  <c r="C27" i="6"/>
  <c r="N27" i="6" s="1"/>
  <c r="C28" i="6"/>
  <c r="C29" i="6"/>
  <c r="N29" i="6" s="1"/>
  <c r="C30" i="6"/>
  <c r="N30" i="6" s="1"/>
  <c r="C31" i="6"/>
  <c r="N31" i="6" s="1"/>
  <c r="C32" i="6"/>
  <c r="C33" i="6"/>
  <c r="C34" i="6"/>
  <c r="N34" i="6" s="1"/>
  <c r="C35" i="6"/>
  <c r="C36" i="6"/>
  <c r="C37" i="6"/>
  <c r="N37" i="6" s="1"/>
  <c r="C38" i="6"/>
  <c r="N38" i="6" s="1"/>
  <c r="C39" i="6"/>
  <c r="C40" i="6"/>
  <c r="C41" i="6"/>
  <c r="C42" i="6"/>
  <c r="N42" i="6" s="1"/>
  <c r="C43" i="6"/>
  <c r="C44" i="6"/>
  <c r="C45" i="6"/>
  <c r="C46" i="6"/>
  <c r="C47" i="6"/>
  <c r="C48" i="6"/>
  <c r="N48" i="6" s="1"/>
  <c r="C49" i="6"/>
  <c r="C50" i="6"/>
  <c r="C51" i="6"/>
  <c r="C52" i="6"/>
  <c r="C53" i="6"/>
  <c r="N53" i="6" s="1"/>
  <c r="C54" i="6"/>
  <c r="N54" i="6" s="1"/>
  <c r="C55" i="6"/>
  <c r="N55" i="6" s="1"/>
  <c r="C56" i="6"/>
  <c r="N56" i="6" s="1"/>
  <c r="C57" i="6"/>
  <c r="C58" i="6"/>
  <c r="C59" i="6"/>
  <c r="N59" i="6" s="1"/>
  <c r="C60" i="6"/>
  <c r="C61" i="6"/>
  <c r="C62" i="6"/>
  <c r="C63" i="6"/>
  <c r="C64" i="6"/>
  <c r="C65" i="6"/>
  <c r="C66" i="6"/>
  <c r="C67" i="6"/>
  <c r="C68" i="6"/>
  <c r="N68" i="6" s="1"/>
  <c r="C69" i="6"/>
  <c r="N69" i="6" s="1"/>
  <c r="C70" i="6"/>
  <c r="C71" i="6"/>
  <c r="C72" i="6"/>
  <c r="N72" i="6" s="1"/>
  <c r="C73" i="6"/>
  <c r="C74" i="6"/>
  <c r="N74" i="6" s="1"/>
  <c r="C75" i="6"/>
  <c r="C76" i="6"/>
  <c r="C77" i="6"/>
  <c r="N77" i="6" s="1"/>
  <c r="C78" i="6"/>
  <c r="N78" i="6" s="1"/>
  <c r="C79" i="6"/>
  <c r="N79" i="6" s="1"/>
  <c r="C80" i="6"/>
  <c r="N80" i="6" s="1"/>
  <c r="C81" i="6"/>
  <c r="C82" i="6"/>
  <c r="N82" i="6" s="1"/>
  <c r="C83" i="6"/>
  <c r="C84" i="6"/>
  <c r="N84" i="6" s="1"/>
  <c r="C85" i="6"/>
  <c r="C86" i="6"/>
  <c r="C87" i="6"/>
  <c r="N87" i="6" s="1"/>
  <c r="C88" i="6"/>
  <c r="N88" i="6" s="1"/>
  <c r="C89" i="6"/>
  <c r="N89" i="6" s="1"/>
  <c r="C90" i="6"/>
  <c r="N90" i="6" s="1"/>
  <c r="C91" i="6"/>
  <c r="C92" i="6"/>
  <c r="C93" i="6"/>
  <c r="C94" i="6"/>
  <c r="N94" i="6" s="1"/>
  <c r="C95" i="6"/>
  <c r="N95" i="6" s="1"/>
  <c r="C96" i="6"/>
  <c r="N96" i="6" s="1"/>
  <c r="C97" i="6"/>
  <c r="N97" i="6" s="1"/>
  <c r="C98" i="6"/>
  <c r="C99" i="6"/>
  <c r="N99" i="6" s="1"/>
  <c r="C100" i="6"/>
  <c r="C101" i="6"/>
  <c r="C102" i="6"/>
  <c r="C103" i="6"/>
  <c r="C104" i="6"/>
  <c r="C105" i="6"/>
  <c r="C106" i="6"/>
  <c r="N106" i="6" s="1"/>
  <c r="C107" i="6"/>
  <c r="C108" i="6"/>
  <c r="C109" i="6"/>
  <c r="C110" i="6"/>
  <c r="N110" i="6" s="1"/>
  <c r="C111" i="6"/>
  <c r="C112" i="6"/>
  <c r="C113" i="6"/>
  <c r="N113" i="6" s="1"/>
  <c r="C114" i="6"/>
  <c r="C115" i="6"/>
  <c r="N115" i="6" s="1"/>
  <c r="C116" i="6"/>
  <c r="N116" i="6" s="1"/>
  <c r="C117" i="6"/>
  <c r="N117" i="6" s="1"/>
  <c r="C118" i="6"/>
  <c r="N118" i="6" s="1"/>
  <c r="C119" i="6"/>
  <c r="N119" i="6" s="1"/>
  <c r="C120" i="6"/>
  <c r="N120" i="6" s="1"/>
  <c r="C121" i="6"/>
  <c r="C122" i="6"/>
  <c r="N122" i="6" s="1"/>
  <c r="C123" i="6"/>
  <c r="C124" i="6"/>
  <c r="C125" i="6"/>
  <c r="N125" i="6" s="1"/>
  <c r="C126" i="6"/>
  <c r="C127" i="6"/>
  <c r="N127" i="6" s="1"/>
  <c r="C128" i="6"/>
  <c r="C129" i="6"/>
  <c r="N129" i="6" s="1"/>
  <c r="C130" i="6"/>
  <c r="N130" i="6" s="1"/>
  <c r="C131" i="6"/>
  <c r="C132" i="6"/>
  <c r="C133" i="6"/>
  <c r="C134" i="6"/>
  <c r="N134" i="6" s="1"/>
  <c r="C135" i="6"/>
  <c r="C136" i="6"/>
  <c r="N136" i="6" s="1"/>
  <c r="C137" i="6"/>
  <c r="C138" i="6"/>
  <c r="N138" i="6" s="1"/>
  <c r="C139" i="6"/>
  <c r="C140" i="6"/>
  <c r="C141" i="6"/>
  <c r="N141" i="6" s="1"/>
  <c r="C142" i="6"/>
  <c r="C143" i="6"/>
  <c r="N143" i="6" s="1"/>
  <c r="C144" i="6"/>
  <c r="C145" i="6"/>
  <c r="C146" i="6"/>
  <c r="C147" i="6"/>
  <c r="C148" i="6"/>
  <c r="C149" i="6"/>
  <c r="N149" i="6" s="1"/>
  <c r="C150" i="6"/>
  <c r="N150" i="6" s="1"/>
  <c r="C151" i="6"/>
  <c r="N151" i="6" s="1"/>
  <c r="C152" i="6"/>
  <c r="N152" i="6" s="1"/>
  <c r="C153" i="6"/>
  <c r="N153" i="6" s="1"/>
  <c r="C154" i="6"/>
  <c r="N154" i="6" s="1"/>
  <c r="C155" i="6"/>
  <c r="C156" i="6"/>
  <c r="N156" i="6" s="1"/>
  <c r="C157" i="6"/>
  <c r="C158" i="6"/>
  <c r="C159" i="6"/>
  <c r="N159" i="6" s="1"/>
  <c r="C160" i="6"/>
  <c r="N160" i="6" s="1"/>
  <c r="C161" i="6"/>
  <c r="C162" i="6"/>
  <c r="N162" i="6" s="1"/>
  <c r="C163" i="6"/>
  <c r="N163" i="6" s="1"/>
  <c r="C164" i="6"/>
  <c r="N164" i="6" s="1"/>
  <c r="C165" i="6"/>
  <c r="N165" i="6" s="1"/>
  <c r="C166" i="6"/>
  <c r="C167" i="6"/>
  <c r="N167" i="6" s="1"/>
  <c r="C168" i="6"/>
  <c r="N168" i="6" s="1"/>
  <c r="C169" i="6"/>
  <c r="N169" i="6" s="1"/>
  <c r="C170" i="6"/>
  <c r="N170" i="6" s="1"/>
  <c r="C171" i="6"/>
  <c r="C172" i="6"/>
  <c r="C173" i="6"/>
  <c r="C174" i="6"/>
  <c r="C175" i="6"/>
  <c r="N175" i="6" s="1"/>
  <c r="C176" i="6"/>
  <c r="C177" i="6"/>
  <c r="N177" i="6" s="1"/>
  <c r="C178" i="6"/>
  <c r="N178" i="6" s="1"/>
  <c r="C179" i="6"/>
  <c r="N179" i="6" s="1"/>
  <c r="C180" i="6"/>
  <c r="C181" i="6"/>
  <c r="N181" i="6" s="1"/>
  <c r="C182" i="6"/>
  <c r="N182" i="6" s="1"/>
  <c r="C183" i="6"/>
  <c r="N183" i="6" s="1"/>
  <c r="C184" i="6"/>
  <c r="N184" i="6" s="1"/>
  <c r="C185" i="6"/>
  <c r="N185" i="6" s="1"/>
  <c r="C186" i="6"/>
  <c r="N186" i="6" s="1"/>
  <c r="C187" i="6"/>
  <c r="N187" i="6" s="1"/>
  <c r="C188" i="6"/>
  <c r="C189" i="6"/>
  <c r="C190" i="6"/>
  <c r="N190" i="6" s="1"/>
  <c r="C191" i="6"/>
  <c r="N172" i="6" l="1"/>
  <c r="N139" i="6"/>
  <c r="N109" i="6"/>
  <c r="N92" i="6"/>
  <c r="N83" i="6"/>
  <c r="N62" i="6"/>
  <c r="N36" i="6"/>
  <c r="N45" i="6"/>
  <c r="N147" i="6"/>
  <c r="N142" i="6"/>
  <c r="N126" i="6"/>
  <c r="N112" i="6"/>
  <c r="N107" i="6"/>
  <c r="N86" i="6"/>
  <c r="N176" i="6"/>
  <c r="N171" i="6"/>
  <c r="N191" i="6"/>
  <c r="N104" i="6"/>
  <c r="N189" i="6"/>
  <c r="N158" i="6"/>
  <c r="N174" i="6"/>
  <c r="N166" i="6"/>
  <c r="N137" i="6"/>
  <c r="N98" i="6"/>
  <c r="N123" i="6"/>
  <c r="N161" i="6"/>
  <c r="N157" i="6"/>
  <c r="N71" i="6"/>
  <c r="N40" i="6"/>
  <c r="N155" i="6"/>
  <c r="N146" i="6"/>
  <c r="N133" i="6"/>
  <c r="N131" i="6"/>
  <c r="N66" i="6"/>
  <c r="N61" i="6"/>
  <c r="N111" i="6"/>
  <c r="N93" i="6"/>
  <c r="N148" i="6"/>
  <c r="N145" i="6"/>
  <c r="N114" i="6"/>
  <c r="N103" i="6"/>
  <c r="N135" i="6"/>
  <c r="N128" i="6"/>
  <c r="N81" i="6"/>
  <c r="N64" i="6"/>
  <c r="N105" i="6"/>
  <c r="N121" i="6"/>
  <c r="N101" i="6"/>
  <c r="N100" i="6"/>
  <c r="N102" i="6"/>
  <c r="N75" i="6"/>
  <c r="N70" i="6"/>
  <c r="N58" i="6"/>
  <c r="N32" i="6"/>
  <c r="N24" i="6"/>
  <c r="N52" i="6"/>
  <c r="N15" i="6"/>
  <c r="N46" i="6"/>
  <c r="N50" i="6"/>
  <c r="N43" i="6"/>
  <c r="N39" i="6"/>
  <c r="N63" i="6"/>
  <c r="N47" i="6"/>
  <c r="N6" i="6"/>
  <c r="N20" i="6"/>
  <c r="N16" i="6"/>
  <c r="N180" i="6"/>
  <c r="N173" i="6"/>
  <c r="N144" i="6"/>
  <c r="N85" i="6"/>
  <c r="N140" i="6"/>
  <c r="N67" i="6"/>
  <c r="N51" i="6"/>
  <c r="N35" i="6"/>
  <c r="N19" i="6"/>
  <c r="N188" i="6"/>
  <c r="N132" i="6"/>
  <c r="N124" i="6"/>
  <c r="N108" i="6"/>
  <c r="N91" i="6"/>
  <c r="N76" i="6"/>
  <c r="N60" i="6"/>
  <c r="N44" i="6"/>
  <c r="N28" i="6"/>
  <c r="N12" i="6"/>
  <c r="N73" i="6"/>
  <c r="N65" i="6"/>
  <c r="N57" i="6"/>
  <c r="N49" i="6"/>
  <c r="N41" i="6"/>
  <c r="N33" i="6"/>
  <c r="N25" i="6"/>
  <c r="N17" i="6"/>
  <c r="N9" i="6"/>
  <c r="M3" i="6" l="1"/>
  <c r="G191" i="6" l="1"/>
  <c r="G190" i="6"/>
  <c r="G189" i="6"/>
  <c r="G188" i="6"/>
  <c r="G186" i="6"/>
  <c r="G187"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H186" i="6" l="1"/>
  <c r="H191"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G10" i="6"/>
  <c r="G9" i="6"/>
  <c r="G8" i="6"/>
  <c r="G7" i="6"/>
  <c r="F191" i="6" l="1"/>
  <c r="F187" i="6"/>
  <c r="F190" i="6"/>
  <c r="F189" i="6"/>
  <c r="F188" i="6"/>
  <c r="F186" i="6"/>
  <c r="F183" i="6"/>
  <c r="F181" i="6"/>
  <c r="F180" i="6"/>
  <c r="F179" i="6"/>
  <c r="F185" i="6"/>
  <c r="F182" i="6"/>
  <c r="F178" i="6"/>
  <c r="F184" i="6"/>
  <c r="F177" i="6"/>
  <c r="F157" i="6"/>
  <c r="F176" i="6"/>
  <c r="F174" i="6"/>
  <c r="F173" i="6"/>
  <c r="F170" i="6"/>
  <c r="F167" i="6"/>
  <c r="F166" i="6"/>
  <c r="F175" i="6"/>
  <c r="F172" i="6"/>
  <c r="F171" i="6"/>
  <c r="F169" i="6"/>
  <c r="F168" i="6"/>
  <c r="F164" i="6"/>
  <c r="F150" i="6"/>
  <c r="F147" i="6"/>
  <c r="F145" i="6"/>
  <c r="F140" i="6"/>
  <c r="F161" i="6"/>
  <c r="F165" i="6"/>
  <c r="F149" i="6"/>
  <c r="F137" i="6"/>
  <c r="F144" i="6"/>
  <c r="F163" i="6"/>
  <c r="F153" i="6"/>
  <c r="F138" i="6"/>
  <c r="F155" i="6"/>
  <c r="F158" i="6"/>
  <c r="F142" i="6"/>
  <c r="F154" i="6"/>
  <c r="F152" i="6"/>
  <c r="F141" i="6"/>
  <c r="F139" i="6"/>
  <c r="F160" i="6"/>
  <c r="F156" i="6"/>
  <c r="F162" i="6"/>
  <c r="F143" i="6"/>
  <c r="F148" i="6"/>
  <c r="F159" i="6"/>
  <c r="F146" i="6"/>
  <c r="F151" i="6"/>
  <c r="F132" i="6"/>
  <c r="F131" i="6"/>
  <c r="F134" i="6"/>
  <c r="F133" i="6"/>
  <c r="F126" i="6"/>
  <c r="F128" i="6"/>
  <c r="F129" i="6"/>
  <c r="F130" i="6"/>
  <c r="F135" i="6"/>
  <c r="F127" i="6"/>
  <c r="F118" i="6"/>
  <c r="F123" i="6"/>
  <c r="F124" i="6"/>
  <c r="F122" i="6"/>
  <c r="F119" i="6"/>
  <c r="F120" i="6"/>
  <c r="F116" i="6"/>
  <c r="F117" i="6"/>
  <c r="F125" i="6"/>
  <c r="F121" i="6"/>
  <c r="F136" i="6" l="1"/>
  <c r="F115" i="6"/>
  <c r="F114" i="6"/>
  <c r="F113" i="6"/>
  <c r="F112" i="6"/>
  <c r="F111" i="6"/>
  <c r="F110" i="6"/>
  <c r="F109" i="6"/>
  <c r="F102" i="6"/>
  <c r="F106" i="6"/>
  <c r="F108" i="6"/>
  <c r="F103" i="6"/>
  <c r="F101" i="6"/>
  <c r="F105" i="6"/>
  <c r="F107" i="6"/>
  <c r="F104" i="6"/>
  <c r="F98" i="6"/>
  <c r="F100" i="6"/>
  <c r="F99" i="6"/>
  <c r="F97" i="6"/>
  <c r="F95" i="6"/>
  <c r="F96" i="6"/>
  <c r="F94" i="6"/>
  <c r="F93" i="6"/>
  <c r="F18" i="6"/>
  <c r="F91" i="6"/>
  <c r="F89" i="6"/>
  <c r="F86" i="6"/>
  <c r="F90" i="6"/>
  <c r="F92" i="6"/>
  <c r="F88" i="6"/>
  <c r="F87" i="6"/>
  <c r="F80" i="6"/>
  <c r="F79" i="6"/>
  <c r="F75" i="6"/>
  <c r="F70" i="6"/>
  <c r="F69" i="6"/>
  <c r="F68" i="6"/>
  <c r="F65" i="6"/>
  <c r="F56" i="6"/>
  <c r="F54" i="6"/>
  <c r="F52" i="6"/>
  <c r="F48" i="6"/>
  <c r="F82" i="6"/>
  <c r="F85" i="6"/>
  <c r="F72" i="6"/>
  <c r="F64" i="6"/>
  <c r="F61" i="6"/>
  <c r="F49" i="6"/>
  <c r="F76" i="6"/>
  <c r="F71" i="6"/>
  <c r="F60" i="6"/>
  <c r="F51" i="6"/>
  <c r="F66" i="6"/>
  <c r="F59" i="6"/>
  <c r="F50" i="6"/>
  <c r="F78" i="6"/>
  <c r="F83" i="6"/>
  <c r="F63" i="6"/>
  <c r="F55" i="6"/>
  <c r="F57" i="6"/>
  <c r="F74" i="6"/>
  <c r="F46" i="6"/>
  <c r="F62" i="6"/>
  <c r="F58" i="6"/>
  <c r="F53" i="6"/>
  <c r="F81" i="6"/>
  <c r="F77" i="6"/>
  <c r="F67" i="6"/>
  <c r="F84" i="6"/>
  <c r="F73" i="6"/>
  <c r="F47" i="6"/>
  <c r="F37" i="6"/>
  <c r="F33" i="6"/>
  <c r="F32" i="6"/>
  <c r="F27" i="6"/>
  <c r="F29" i="6"/>
  <c r="F38" i="6"/>
  <c r="F45" i="6"/>
  <c r="F39" i="6"/>
  <c r="F31" i="6"/>
  <c r="F30" i="6"/>
  <c r="F35" i="6"/>
  <c r="F28" i="6"/>
  <c r="F40" i="6"/>
  <c r="F26" i="6"/>
  <c r="F36" i="6"/>
  <c r="F42" i="6"/>
  <c r="F34" i="6"/>
  <c r="F43" i="6"/>
  <c r="F41" i="6"/>
  <c r="F25" i="6"/>
  <c r="F23" i="6"/>
  <c r="F16" i="6"/>
  <c r="F24" i="6"/>
  <c r="F17" i="6"/>
  <c r="F19" i="6"/>
  <c r="F21" i="6"/>
  <c r="F20" i="6"/>
  <c r="F22" i="6"/>
  <c r="F15" i="6"/>
  <c r="F11" i="6"/>
  <c r="F14" i="6"/>
  <c r="F13" i="6"/>
  <c r="F12" i="6"/>
  <c r="F10" i="6"/>
  <c r="F9" i="6"/>
  <c r="F8" i="6"/>
  <c r="F7" i="6"/>
  <c r="G6" i="6" l="1"/>
  <c r="H162" i="6" l="1"/>
  <c r="H188" i="6"/>
  <c r="H146" i="6"/>
  <c r="H156" i="6"/>
  <c r="H159" i="6"/>
  <c r="H187" i="6"/>
  <c r="H178" i="6"/>
  <c r="H181" i="6"/>
  <c r="H152" i="6"/>
  <c r="H148" i="6"/>
  <c r="H140" i="6"/>
  <c r="H145" i="6"/>
  <c r="H160" i="6"/>
  <c r="H130" i="6"/>
  <c r="H128" i="6"/>
  <c r="H117" i="6"/>
  <c r="H116" i="6"/>
  <c r="H182" i="6"/>
  <c r="H122" i="6"/>
  <c r="H180" i="6"/>
  <c r="H185" i="6"/>
  <c r="H183" i="6"/>
  <c r="H167" i="6"/>
  <c r="H171" i="6"/>
  <c r="H168" i="6"/>
  <c r="H149" i="6"/>
  <c r="H143" i="6"/>
  <c r="H147" i="6"/>
  <c r="H155" i="6"/>
  <c r="H133" i="6"/>
  <c r="H125" i="6"/>
  <c r="H123" i="6"/>
  <c r="H132" i="6"/>
  <c r="H138" i="6"/>
  <c r="H157" i="6"/>
  <c r="H189" i="6"/>
  <c r="H190" i="6"/>
  <c r="H179" i="6"/>
  <c r="H184" i="6"/>
  <c r="H170" i="6"/>
  <c r="H174" i="6"/>
  <c r="H165" i="6"/>
  <c r="H142" i="6"/>
  <c r="H141" i="6"/>
  <c r="H144" i="6"/>
  <c r="H150" i="6"/>
  <c r="H151" i="6"/>
  <c r="H158" i="6"/>
  <c r="H164" i="6"/>
  <c r="H135" i="6"/>
  <c r="H126" i="6"/>
  <c r="H129" i="6"/>
  <c r="H127" i="6"/>
  <c r="H134" i="6"/>
  <c r="H118" i="6"/>
  <c r="H120" i="6"/>
  <c r="H121" i="6"/>
  <c r="H177" i="6"/>
  <c r="H172" i="6"/>
  <c r="H176" i="6"/>
  <c r="H166" i="6"/>
  <c r="H169" i="6"/>
  <c r="H175" i="6"/>
  <c r="H173" i="6"/>
  <c r="H139" i="6"/>
  <c r="H137" i="6"/>
  <c r="H153" i="6"/>
  <c r="H154" i="6"/>
  <c r="H163" i="6"/>
  <c r="H161" i="6"/>
  <c r="H131" i="6"/>
  <c r="H119" i="6"/>
  <c r="H124" i="6"/>
  <c r="H136" i="6"/>
  <c r="H112" i="6"/>
  <c r="H114" i="6"/>
  <c r="H113" i="6"/>
  <c r="H115" i="6"/>
  <c r="H111" i="6"/>
  <c r="H110" i="6"/>
  <c r="H109" i="6"/>
  <c r="H106" i="6"/>
  <c r="H103" i="6"/>
  <c r="H108" i="6"/>
  <c r="H102" i="6"/>
  <c r="H105" i="6"/>
  <c r="H107" i="6"/>
  <c r="H104" i="6"/>
  <c r="H101" i="6"/>
  <c r="H100" i="6"/>
  <c r="H99" i="6"/>
  <c r="H98" i="6"/>
  <c r="H97" i="6"/>
  <c r="H95" i="6"/>
  <c r="H96" i="6"/>
  <c r="H93" i="6"/>
  <c r="H94" i="6"/>
  <c r="H22" i="6"/>
  <c r="H12" i="6"/>
  <c r="H69" i="6"/>
  <c r="H87" i="6"/>
  <c r="H90" i="6"/>
  <c r="H52" i="6"/>
  <c r="H50" i="6"/>
  <c r="H39" i="6"/>
  <c r="H23" i="6"/>
  <c r="H19" i="6"/>
  <c r="H9" i="6"/>
  <c r="H57" i="6"/>
  <c r="H60" i="6"/>
  <c r="H74" i="6"/>
  <c r="H46" i="6"/>
  <c r="H63" i="6"/>
  <c r="H75" i="6"/>
  <c r="H78" i="6"/>
  <c r="H79" i="6"/>
  <c r="H84" i="6"/>
  <c r="H26" i="6"/>
  <c r="H33" i="6"/>
  <c r="H24" i="6"/>
  <c r="H11" i="6"/>
  <c r="H42" i="6"/>
  <c r="H66" i="6"/>
  <c r="H85" i="6"/>
  <c r="H51" i="6"/>
  <c r="H47" i="6"/>
  <c r="H55" i="6"/>
  <c r="H29" i="6"/>
  <c r="H31" i="6"/>
  <c r="H28" i="6"/>
  <c r="H43" i="6"/>
  <c r="H41" i="6"/>
  <c r="H25" i="6"/>
  <c r="H35" i="6"/>
  <c r="H88" i="6"/>
  <c r="H92" i="6"/>
  <c r="H82" i="6"/>
  <c r="H81" i="6"/>
  <c r="H76" i="6"/>
  <c r="H54" i="6"/>
  <c r="H53" i="6"/>
  <c r="H62" i="6"/>
  <c r="H67" i="6"/>
  <c r="H83" i="6"/>
  <c r="H37" i="6"/>
  <c r="H38" i="6"/>
  <c r="H16" i="6"/>
  <c r="H72" i="6"/>
  <c r="H64" i="6"/>
  <c r="H56" i="6"/>
  <c r="H59" i="6"/>
  <c r="H70" i="6"/>
  <c r="H71" i="6"/>
  <c r="H73" i="6"/>
  <c r="H80" i="6"/>
  <c r="H44" i="6"/>
  <c r="H15" i="6"/>
  <c r="H14" i="6"/>
  <c r="H10" i="6"/>
  <c r="H8" i="6"/>
  <c r="H77" i="6"/>
  <c r="H91" i="6"/>
  <c r="H48" i="6"/>
  <c r="H61" i="6"/>
  <c r="H68" i="6"/>
  <c r="H34" i="6"/>
  <c r="H40" i="6"/>
  <c r="H18" i="6"/>
  <c r="H17" i="6"/>
  <c r="H7" i="6"/>
  <c r="H21" i="6"/>
  <c r="H89" i="6"/>
  <c r="H86" i="6"/>
  <c r="H49" i="6"/>
  <c r="H58" i="6"/>
  <c r="H65" i="6"/>
  <c r="H45" i="6"/>
  <c r="H30" i="6"/>
  <c r="H36" i="6"/>
  <c r="H20" i="6"/>
  <c r="H32" i="6"/>
  <c r="H13" i="6"/>
  <c r="H6" i="6"/>
  <c r="F44" i="6" l="1"/>
  <c r="E66" i="6"/>
  <c r="E171" i="6"/>
  <c r="E167" i="6"/>
  <c r="E163" i="6"/>
  <c r="E159" i="6"/>
  <c r="E155" i="6"/>
  <c r="E170" i="6"/>
  <c r="E166" i="6"/>
  <c r="E162" i="6"/>
  <c r="E158" i="6"/>
  <c r="E154" i="6"/>
  <c r="E150" i="6"/>
  <c r="E146" i="6"/>
  <c r="E187" i="6"/>
  <c r="E173" i="6"/>
  <c r="E169" i="6"/>
  <c r="E165" i="6"/>
  <c r="E161" i="6"/>
  <c r="E157" i="6"/>
  <c r="E168" i="6"/>
  <c r="E160" i="6"/>
  <c r="E153" i="6"/>
  <c r="E152" i="6"/>
  <c r="E147" i="6"/>
  <c r="E145" i="6"/>
  <c r="E143" i="6"/>
  <c r="E139" i="6"/>
  <c r="E135" i="6"/>
  <c r="E131" i="6"/>
  <c r="E128" i="6"/>
  <c r="E148" i="6"/>
  <c r="E142" i="6"/>
  <c r="E138" i="6"/>
  <c r="E134" i="6"/>
  <c r="E130" i="6"/>
  <c r="E172" i="6"/>
  <c r="E164" i="6"/>
  <c r="E141" i="6"/>
  <c r="E137" i="6"/>
  <c r="E133" i="6"/>
  <c r="E156" i="6"/>
  <c r="E151" i="6"/>
  <c r="E144" i="6"/>
  <c r="E126" i="6"/>
  <c r="E123" i="6"/>
  <c r="E119" i="6"/>
  <c r="E132" i="6"/>
  <c r="E122" i="6"/>
  <c r="E118" i="6"/>
  <c r="E136" i="6"/>
  <c r="E121" i="6"/>
  <c r="E117" i="6"/>
  <c r="E116" i="6"/>
  <c r="E149" i="6"/>
  <c r="E140" i="6"/>
  <c r="E129" i="6"/>
  <c r="E124" i="6"/>
  <c r="E120" i="6"/>
  <c r="E108" i="6"/>
  <c r="E115" i="6"/>
  <c r="E114" i="6"/>
  <c r="E113" i="6"/>
  <c r="E112" i="6"/>
  <c r="E111" i="6"/>
  <c r="E110" i="6"/>
  <c r="E109" i="6"/>
  <c r="E107" i="6"/>
  <c r="E106" i="6"/>
  <c r="E105" i="6"/>
  <c r="E104" i="6"/>
  <c r="E103" i="6"/>
  <c r="E102" i="6"/>
  <c r="E101" i="6"/>
  <c r="E100" i="6"/>
  <c r="E99" i="6"/>
  <c r="E98" i="6"/>
  <c r="E97" i="6"/>
  <c r="E96" i="6"/>
  <c r="E95" i="6"/>
  <c r="E94" i="6"/>
  <c r="E93" i="6"/>
  <c r="E92" i="6"/>
  <c r="E91" i="6"/>
  <c r="E90" i="6"/>
  <c r="E89" i="6"/>
  <c r="E88" i="6"/>
  <c r="E87" i="6"/>
  <c r="E86" i="6"/>
  <c r="E85" i="6"/>
  <c r="E84" i="6"/>
  <c r="E83" i="6"/>
  <c r="E82" i="6"/>
  <c r="E81" i="6"/>
  <c r="E80" i="6"/>
  <c r="E79" i="6"/>
  <c r="E78" i="6"/>
  <c r="E77" i="6"/>
  <c r="E76" i="6"/>
  <c r="E75" i="6"/>
  <c r="E74" i="6"/>
  <c r="E73" i="6"/>
  <c r="E72" i="6"/>
  <c r="E71" i="6"/>
  <c r="E70" i="6"/>
  <c r="E181" i="6"/>
  <c r="E68" i="6"/>
  <c r="E24" i="6"/>
  <c r="E62" i="6"/>
  <c r="E178" i="6"/>
  <c r="E191" i="6"/>
  <c r="E188" i="6"/>
  <c r="E186" i="6"/>
  <c r="E176" i="6"/>
  <c r="E174" i="6"/>
  <c r="E175" i="6"/>
  <c r="E25" i="6"/>
  <c r="E182" i="6"/>
  <c r="E177" i="6"/>
  <c r="E184" i="6"/>
  <c r="E183" i="6"/>
  <c r="E180" i="6"/>
  <c r="E190" i="6"/>
  <c r="E189" i="6"/>
  <c r="E179" i="6"/>
  <c r="E185" i="6"/>
  <c r="E59" i="6"/>
  <c r="E29" i="6"/>
  <c r="E12" i="6"/>
  <c r="E11" i="6"/>
  <c r="E10" i="6"/>
  <c r="E44" i="6"/>
  <c r="E48" i="6"/>
  <c r="E41" i="6"/>
  <c r="E54" i="6"/>
  <c r="E9" i="6"/>
  <c r="E16" i="6"/>
  <c r="E17" i="6"/>
  <c r="E15" i="6"/>
  <c r="E34" i="6"/>
  <c r="E36" i="6"/>
  <c r="E49" i="6"/>
  <c r="E55" i="6"/>
  <c r="E58" i="6"/>
  <c r="E21" i="6"/>
  <c r="E23" i="6"/>
  <c r="E30" i="6"/>
  <c r="E22" i="6"/>
  <c r="E46" i="6"/>
  <c r="E42" i="6"/>
  <c r="E61" i="6"/>
  <c r="E57" i="6"/>
  <c r="E64" i="6"/>
  <c r="E53" i="6"/>
  <c r="E18" i="6"/>
  <c r="E31" i="6"/>
  <c r="E20" i="6"/>
  <c r="E32" i="6"/>
  <c r="E27" i="6"/>
  <c r="E63" i="6"/>
  <c r="E35" i="6"/>
  <c r="E50" i="6"/>
  <c r="E38" i="6"/>
  <c r="E33" i="6"/>
  <c r="E52" i="6"/>
  <c r="E67" i="6"/>
  <c r="E47" i="6"/>
  <c r="E69" i="6"/>
  <c r="E40" i="6"/>
  <c r="E8" i="6"/>
  <c r="E14" i="6"/>
  <c r="E13" i="6"/>
  <c r="E26" i="6"/>
  <c r="E39" i="6"/>
  <c r="E60" i="6"/>
  <c r="E43" i="6"/>
  <c r="E51" i="6"/>
  <c r="E37" i="6"/>
  <c r="E7" i="6"/>
  <c r="E19" i="6"/>
  <c r="E28" i="6"/>
  <c r="E56" i="6"/>
  <c r="E45" i="6"/>
  <c r="E65" i="6"/>
  <c r="F6" i="6"/>
  <c r="J127" i="6" l="1"/>
  <c r="E127" i="6"/>
  <c r="J125" i="6"/>
  <c r="E125" i="6"/>
  <c r="I22" i="6"/>
  <c r="K187" i="6"/>
  <c r="J181" i="6"/>
  <c r="J155" i="6"/>
  <c r="J160" i="6"/>
  <c r="K92" i="6"/>
  <c r="K132" i="6"/>
  <c r="J59" i="6"/>
  <c r="I127" i="6"/>
  <c r="I125" i="6"/>
  <c r="I93" i="6"/>
  <c r="K127" i="6"/>
  <c r="J132" i="6"/>
  <c r="I187" i="6"/>
  <c r="J187" i="6"/>
  <c r="K181" i="6"/>
  <c r="I181" i="6"/>
  <c r="K160" i="6"/>
  <c r="I155" i="6"/>
  <c r="K155" i="6"/>
  <c r="I132" i="6"/>
  <c r="K125" i="6"/>
  <c r="I160" i="6"/>
  <c r="I180" i="6"/>
  <c r="K180" i="6"/>
  <c r="J180" i="6"/>
  <c r="J147" i="6"/>
  <c r="I147" i="6"/>
  <c r="K147" i="6"/>
  <c r="K135" i="6"/>
  <c r="I135" i="6"/>
  <c r="J135" i="6"/>
  <c r="I173" i="6"/>
  <c r="J173" i="6"/>
  <c r="K173" i="6"/>
  <c r="I143" i="6"/>
  <c r="J143" i="6"/>
  <c r="K143" i="6"/>
  <c r="I159" i="6"/>
  <c r="K159" i="6"/>
  <c r="J159" i="6"/>
  <c r="J149" i="6"/>
  <c r="K149" i="6"/>
  <c r="I149" i="6"/>
  <c r="K184" i="6"/>
  <c r="J184" i="6"/>
  <c r="I184" i="6"/>
  <c r="K122" i="6"/>
  <c r="J122" i="6"/>
  <c r="I122" i="6"/>
  <c r="K144" i="6"/>
  <c r="J144" i="6"/>
  <c r="I144" i="6"/>
  <c r="K162" i="6"/>
  <c r="J162" i="6"/>
  <c r="I162" i="6"/>
  <c r="K177" i="6"/>
  <c r="I177" i="6"/>
  <c r="J177" i="6"/>
  <c r="I150" i="6"/>
  <c r="J150" i="6"/>
  <c r="K150" i="6"/>
  <c r="K145" i="6"/>
  <c r="J145" i="6"/>
  <c r="I145" i="6"/>
  <c r="J146" i="6"/>
  <c r="I146" i="6"/>
  <c r="K146" i="6"/>
  <c r="I153" i="6"/>
  <c r="K153" i="6"/>
  <c r="J153" i="6"/>
  <c r="J166" i="6"/>
  <c r="K166" i="6"/>
  <c r="I166" i="6"/>
  <c r="J131" i="6"/>
  <c r="I131" i="6"/>
  <c r="K131" i="6"/>
  <c r="J117" i="6"/>
  <c r="K117" i="6"/>
  <c r="I117" i="6"/>
  <c r="K152" i="6"/>
  <c r="I152" i="6"/>
  <c r="J152" i="6"/>
  <c r="K182" i="6"/>
  <c r="J182" i="6"/>
  <c r="I182" i="6"/>
  <c r="K148" i="6"/>
  <c r="J148" i="6"/>
  <c r="I148" i="6"/>
  <c r="K138" i="6"/>
  <c r="J138" i="6"/>
  <c r="I138" i="6"/>
  <c r="I129" i="6"/>
  <c r="J129" i="6"/>
  <c r="K129" i="6"/>
  <c r="J128" i="6"/>
  <c r="I128" i="6"/>
  <c r="K128" i="6"/>
  <c r="I169" i="6"/>
  <c r="K169" i="6"/>
  <c r="J169" i="6"/>
  <c r="K123" i="6"/>
  <c r="I123" i="6"/>
  <c r="J123" i="6"/>
  <c r="I185" i="6"/>
  <c r="K185" i="6"/>
  <c r="J185" i="6"/>
  <c r="I124" i="6"/>
  <c r="J124" i="6"/>
  <c r="K124" i="6"/>
  <c r="I121" i="6"/>
  <c r="J121" i="6"/>
  <c r="K121" i="6"/>
  <c r="K140" i="6"/>
  <c r="J140" i="6"/>
  <c r="I140" i="6"/>
  <c r="I161" i="6"/>
  <c r="K161" i="6"/>
  <c r="J161" i="6"/>
  <c r="J139" i="6"/>
  <c r="I139" i="6"/>
  <c r="K139" i="6"/>
  <c r="J176" i="6"/>
  <c r="K176" i="6"/>
  <c r="I176" i="6"/>
  <c r="K130" i="6"/>
  <c r="J130" i="6"/>
  <c r="I130" i="6"/>
  <c r="K191" i="6"/>
  <c r="J191" i="6"/>
  <c r="I191" i="6"/>
  <c r="K126" i="6"/>
  <c r="J126" i="6"/>
  <c r="I126" i="6"/>
  <c r="K183" i="6"/>
  <c r="J183" i="6"/>
  <c r="I183" i="6"/>
  <c r="I163" i="6"/>
  <c r="K163" i="6"/>
  <c r="J163" i="6"/>
  <c r="K179" i="6"/>
  <c r="I179" i="6"/>
  <c r="J179" i="6"/>
  <c r="K120" i="6"/>
  <c r="I120" i="6"/>
  <c r="J120" i="6"/>
  <c r="K118" i="6"/>
  <c r="J118" i="6"/>
  <c r="I118" i="6"/>
  <c r="I151" i="6"/>
  <c r="J151" i="6"/>
  <c r="K151" i="6"/>
  <c r="J137" i="6"/>
  <c r="I137" i="6"/>
  <c r="K137" i="6"/>
  <c r="I186" i="6"/>
  <c r="K186" i="6"/>
  <c r="J186" i="6"/>
  <c r="K133" i="6"/>
  <c r="J133" i="6"/>
  <c r="I133" i="6"/>
  <c r="J178" i="6"/>
  <c r="I178" i="6"/>
  <c r="K178" i="6"/>
  <c r="I136" i="6"/>
  <c r="K136" i="6"/>
  <c r="J136" i="6"/>
  <c r="K158" i="6"/>
  <c r="I158" i="6"/>
  <c r="J158" i="6"/>
  <c r="K170" i="6"/>
  <c r="J170" i="6"/>
  <c r="I170" i="6"/>
  <c r="J189" i="6"/>
  <c r="I189" i="6"/>
  <c r="K189" i="6"/>
  <c r="J116" i="6"/>
  <c r="K116" i="6"/>
  <c r="I116" i="6"/>
  <c r="K168" i="6"/>
  <c r="I168" i="6"/>
  <c r="J168" i="6"/>
  <c r="K141" i="6"/>
  <c r="J141" i="6"/>
  <c r="I141" i="6"/>
  <c r="J171" i="6"/>
  <c r="I171" i="6"/>
  <c r="K171" i="6"/>
  <c r="I134" i="6"/>
  <c r="K134" i="6"/>
  <c r="J134" i="6"/>
  <c r="K188" i="6"/>
  <c r="J188" i="6"/>
  <c r="I188" i="6"/>
  <c r="J172" i="6"/>
  <c r="K172" i="6"/>
  <c r="I172" i="6"/>
  <c r="K119" i="6"/>
  <c r="J119" i="6"/>
  <c r="I119" i="6"/>
  <c r="K142" i="6"/>
  <c r="I142" i="6"/>
  <c r="J142" i="6"/>
  <c r="J154" i="6"/>
  <c r="I154" i="6"/>
  <c r="K154" i="6"/>
  <c r="J157" i="6"/>
  <c r="I157" i="6"/>
  <c r="K157" i="6"/>
  <c r="K190" i="6"/>
  <c r="I190" i="6"/>
  <c r="J190" i="6"/>
  <c r="I156" i="6"/>
  <c r="K156" i="6"/>
  <c r="J156" i="6"/>
  <c r="J167" i="6"/>
  <c r="I167" i="6"/>
  <c r="K167" i="6"/>
  <c r="I175" i="6"/>
  <c r="K175" i="6"/>
  <c r="J175" i="6"/>
  <c r="I174" i="6"/>
  <c r="J174" i="6"/>
  <c r="K174" i="6"/>
  <c r="K165" i="6"/>
  <c r="J165" i="6"/>
  <c r="I165" i="6"/>
  <c r="J164" i="6"/>
  <c r="K164" i="6"/>
  <c r="I164" i="6"/>
  <c r="K114" i="6"/>
  <c r="I114" i="6"/>
  <c r="J114" i="6"/>
  <c r="K113" i="6"/>
  <c r="J113" i="6"/>
  <c r="I113" i="6"/>
  <c r="K112" i="6"/>
  <c r="J112" i="6"/>
  <c r="I112" i="6"/>
  <c r="K115" i="6"/>
  <c r="J115" i="6"/>
  <c r="I115" i="6"/>
  <c r="J92" i="6"/>
  <c r="K109" i="6"/>
  <c r="I109" i="6"/>
  <c r="J109" i="6"/>
  <c r="K110" i="6"/>
  <c r="J110" i="6"/>
  <c r="I110" i="6"/>
  <c r="K111" i="6"/>
  <c r="J111" i="6"/>
  <c r="I111" i="6"/>
  <c r="I107" i="6"/>
  <c r="K107" i="6"/>
  <c r="J107" i="6"/>
  <c r="K106" i="6"/>
  <c r="J106" i="6"/>
  <c r="I106" i="6"/>
  <c r="K105" i="6"/>
  <c r="J105" i="6"/>
  <c r="I105" i="6"/>
  <c r="I102" i="6"/>
  <c r="J102" i="6"/>
  <c r="K102" i="6"/>
  <c r="J104" i="6"/>
  <c r="I104" i="6"/>
  <c r="K104" i="6"/>
  <c r="K101" i="6"/>
  <c r="J101" i="6"/>
  <c r="I101" i="6"/>
  <c r="K108" i="6"/>
  <c r="J108" i="6"/>
  <c r="I108" i="6"/>
  <c r="K103" i="6"/>
  <c r="J103" i="6"/>
  <c r="I103" i="6"/>
  <c r="J93" i="6"/>
  <c r="K99" i="6"/>
  <c r="J99" i="6"/>
  <c r="I99" i="6"/>
  <c r="I92" i="6"/>
  <c r="K93" i="6"/>
  <c r="K98" i="6"/>
  <c r="J98" i="6"/>
  <c r="I98" i="6"/>
  <c r="K100" i="6"/>
  <c r="J100" i="6"/>
  <c r="I100" i="6"/>
  <c r="K97" i="6"/>
  <c r="J97" i="6"/>
  <c r="I97" i="6"/>
  <c r="I59" i="6"/>
  <c r="K59" i="6"/>
  <c r="K95" i="6"/>
  <c r="I95" i="6"/>
  <c r="J95" i="6"/>
  <c r="K96" i="6"/>
  <c r="J96" i="6"/>
  <c r="I96" i="6"/>
  <c r="K94" i="6"/>
  <c r="J94" i="6"/>
  <c r="I94" i="6"/>
  <c r="K65" i="6"/>
  <c r="J65" i="6"/>
  <c r="I65" i="6"/>
  <c r="K37" i="6"/>
  <c r="I37" i="6"/>
  <c r="J37" i="6"/>
  <c r="K26" i="6"/>
  <c r="J26" i="6"/>
  <c r="I26" i="6"/>
  <c r="K47" i="6"/>
  <c r="J47" i="6"/>
  <c r="I47" i="6"/>
  <c r="K35" i="6"/>
  <c r="J35" i="6"/>
  <c r="I35" i="6"/>
  <c r="I20" i="6"/>
  <c r="K20" i="6"/>
  <c r="J20" i="6"/>
  <c r="K57" i="6"/>
  <c r="J57" i="6"/>
  <c r="I57" i="6"/>
  <c r="I72" i="6"/>
  <c r="K72" i="6"/>
  <c r="J72" i="6"/>
  <c r="J36" i="6"/>
  <c r="K36" i="6"/>
  <c r="I36" i="6"/>
  <c r="J9" i="6"/>
  <c r="K9" i="6"/>
  <c r="I9" i="6"/>
  <c r="J44" i="6"/>
  <c r="I44" i="6"/>
  <c r="K44" i="6"/>
  <c r="K45" i="6"/>
  <c r="J45" i="6"/>
  <c r="I45" i="6"/>
  <c r="K85" i="6"/>
  <c r="J85" i="6"/>
  <c r="I85" i="6"/>
  <c r="K13" i="6"/>
  <c r="J13" i="6"/>
  <c r="I13" i="6"/>
  <c r="I67" i="6"/>
  <c r="K67" i="6"/>
  <c r="J67" i="6"/>
  <c r="I76" i="6"/>
  <c r="J76" i="6"/>
  <c r="K76" i="6"/>
  <c r="J31" i="6"/>
  <c r="K31" i="6"/>
  <c r="I31" i="6"/>
  <c r="J61" i="6"/>
  <c r="I61" i="6"/>
  <c r="K61" i="6"/>
  <c r="J21" i="6"/>
  <c r="K21" i="6"/>
  <c r="I21" i="6"/>
  <c r="J34" i="6"/>
  <c r="K34" i="6"/>
  <c r="I34" i="6"/>
  <c r="I79" i="6"/>
  <c r="K79" i="6"/>
  <c r="J79" i="6"/>
  <c r="K10" i="6"/>
  <c r="I10" i="6"/>
  <c r="J10" i="6"/>
  <c r="K56" i="6"/>
  <c r="I56" i="6"/>
  <c r="J56" i="6"/>
  <c r="K70" i="6"/>
  <c r="J70" i="6"/>
  <c r="I70" i="6"/>
  <c r="K14" i="6"/>
  <c r="J14" i="6"/>
  <c r="I14" i="6"/>
  <c r="K52" i="6"/>
  <c r="J52" i="6"/>
  <c r="I52" i="6"/>
  <c r="J66" i="6"/>
  <c r="I66" i="6"/>
  <c r="K66" i="6"/>
  <c r="J18" i="6"/>
  <c r="I18" i="6"/>
  <c r="K18" i="6"/>
  <c r="K42" i="6"/>
  <c r="J42" i="6"/>
  <c r="I42" i="6"/>
  <c r="I84" i="6"/>
  <c r="K84" i="6"/>
  <c r="J84" i="6"/>
  <c r="I15" i="6"/>
  <c r="J15" i="6"/>
  <c r="K15" i="6"/>
  <c r="K81" i="6"/>
  <c r="J81" i="6"/>
  <c r="I81" i="6"/>
  <c r="J11" i="6"/>
  <c r="K11" i="6"/>
  <c r="I11" i="6"/>
  <c r="K68" i="6"/>
  <c r="J68" i="6"/>
  <c r="I68" i="6"/>
  <c r="I87" i="6"/>
  <c r="K87" i="6"/>
  <c r="J87" i="6"/>
  <c r="J8" i="6"/>
  <c r="K8" i="6"/>
  <c r="I8" i="6"/>
  <c r="J33" i="6"/>
  <c r="I33" i="6"/>
  <c r="K33" i="6"/>
  <c r="J71" i="6"/>
  <c r="I71" i="6"/>
  <c r="K71" i="6"/>
  <c r="J53" i="6"/>
  <c r="I53" i="6"/>
  <c r="K53" i="6"/>
  <c r="I46" i="6"/>
  <c r="J46" i="6"/>
  <c r="K46" i="6"/>
  <c r="J83" i="6"/>
  <c r="I83" i="6"/>
  <c r="K83" i="6"/>
  <c r="K17" i="6"/>
  <c r="I17" i="6"/>
  <c r="J17" i="6"/>
  <c r="K74" i="6"/>
  <c r="I74" i="6"/>
  <c r="J74" i="6"/>
  <c r="I12" i="6"/>
  <c r="K12" i="6"/>
  <c r="J12" i="6"/>
  <c r="K28" i="6"/>
  <c r="J28" i="6"/>
  <c r="I28" i="6"/>
  <c r="K51" i="6"/>
  <c r="J51" i="6"/>
  <c r="I51" i="6"/>
  <c r="K40" i="6"/>
  <c r="J40" i="6"/>
  <c r="I40" i="6"/>
  <c r="I24" i="6"/>
  <c r="K24" i="6"/>
  <c r="J24" i="6"/>
  <c r="K75" i="6"/>
  <c r="J75" i="6"/>
  <c r="I75" i="6"/>
  <c r="I88" i="6"/>
  <c r="J88" i="6"/>
  <c r="K88" i="6"/>
  <c r="K22" i="6"/>
  <c r="J22" i="6"/>
  <c r="I58" i="6"/>
  <c r="J58" i="6"/>
  <c r="K58" i="6"/>
  <c r="I16" i="6"/>
  <c r="K16" i="6"/>
  <c r="J16" i="6"/>
  <c r="J77" i="6"/>
  <c r="K77" i="6"/>
  <c r="I77" i="6"/>
  <c r="I86" i="6"/>
  <c r="K86" i="6"/>
  <c r="J86" i="6"/>
  <c r="J25" i="6"/>
  <c r="K25" i="6"/>
  <c r="I25" i="6"/>
  <c r="I43" i="6"/>
  <c r="K43" i="6"/>
  <c r="J43" i="6"/>
  <c r="I82" i="6"/>
  <c r="J82" i="6"/>
  <c r="K82" i="6"/>
  <c r="K38" i="6"/>
  <c r="J38" i="6"/>
  <c r="I38" i="6"/>
  <c r="I63" i="6"/>
  <c r="K63" i="6"/>
  <c r="J63" i="6"/>
  <c r="J90" i="6"/>
  <c r="K90" i="6"/>
  <c r="I90" i="6"/>
  <c r="J30" i="6"/>
  <c r="I30" i="6"/>
  <c r="K30" i="6"/>
  <c r="I91" i="6"/>
  <c r="J91" i="6"/>
  <c r="K91" i="6"/>
  <c r="I54" i="6"/>
  <c r="K54" i="6"/>
  <c r="J54" i="6"/>
  <c r="K78" i="6"/>
  <c r="J78" i="6"/>
  <c r="I78" i="6"/>
  <c r="J19" i="6"/>
  <c r="K19" i="6"/>
  <c r="I19" i="6"/>
  <c r="K60" i="6"/>
  <c r="J60" i="6"/>
  <c r="I60" i="6"/>
  <c r="I69" i="6"/>
  <c r="K69" i="6"/>
  <c r="J69" i="6"/>
  <c r="J50" i="6"/>
  <c r="K50" i="6"/>
  <c r="I50" i="6"/>
  <c r="I27" i="6"/>
  <c r="K27" i="6"/>
  <c r="J27" i="6"/>
  <c r="K64" i="6"/>
  <c r="J64" i="6"/>
  <c r="I64" i="6"/>
  <c r="J23" i="6"/>
  <c r="I23" i="6"/>
  <c r="K23" i="6"/>
  <c r="K55" i="6"/>
  <c r="J55" i="6"/>
  <c r="I55" i="6"/>
  <c r="I41" i="6"/>
  <c r="J41" i="6"/>
  <c r="K41" i="6"/>
  <c r="K80" i="6"/>
  <c r="J80" i="6"/>
  <c r="I80" i="6"/>
  <c r="I7" i="6"/>
  <c r="K7" i="6"/>
  <c r="J7" i="6"/>
  <c r="K39" i="6"/>
  <c r="I39" i="6"/>
  <c r="J39" i="6"/>
  <c r="J73" i="6"/>
  <c r="I73" i="6"/>
  <c r="K73" i="6"/>
  <c r="K89" i="6"/>
  <c r="J89" i="6"/>
  <c r="I89" i="6"/>
  <c r="K32" i="6"/>
  <c r="J32" i="6"/>
  <c r="I32" i="6"/>
  <c r="I62" i="6"/>
  <c r="J62" i="6"/>
  <c r="K62" i="6"/>
  <c r="K49" i="6"/>
  <c r="J49" i="6"/>
  <c r="I49" i="6"/>
  <c r="J48" i="6"/>
  <c r="I48" i="6"/>
  <c r="K48" i="6"/>
  <c r="J29" i="6"/>
  <c r="I29" i="6"/>
  <c r="K29" i="6"/>
  <c r="E6" i="6"/>
  <c r="L160" i="6" l="1"/>
  <c r="L132" i="6"/>
  <c r="L127" i="6"/>
  <c r="L187" i="6"/>
  <c r="L155" i="6"/>
  <c r="L125" i="6"/>
  <c r="L181" i="6"/>
  <c r="L164" i="6"/>
  <c r="L116" i="6"/>
  <c r="L140" i="6"/>
  <c r="L138" i="6"/>
  <c r="L122" i="6"/>
  <c r="L142" i="6"/>
  <c r="L171" i="6"/>
  <c r="L178" i="6"/>
  <c r="L124" i="6"/>
  <c r="L161" i="6"/>
  <c r="L153" i="6"/>
  <c r="L135" i="6"/>
  <c r="L123" i="6"/>
  <c r="L168" i="6"/>
  <c r="L139" i="6"/>
  <c r="L185" i="6"/>
  <c r="L128" i="6"/>
  <c r="L148" i="6"/>
  <c r="L152" i="6"/>
  <c r="L166" i="6"/>
  <c r="L147" i="6"/>
  <c r="L136" i="6"/>
  <c r="L167" i="6"/>
  <c r="L188" i="6"/>
  <c r="L137" i="6"/>
  <c r="L163" i="6"/>
  <c r="L191" i="6"/>
  <c r="L169" i="6"/>
  <c r="L131" i="6"/>
  <c r="L144" i="6"/>
  <c r="L157" i="6"/>
  <c r="L119" i="6"/>
  <c r="L141" i="6"/>
  <c r="L158" i="6"/>
  <c r="L133" i="6"/>
  <c r="L120" i="6"/>
  <c r="L183" i="6"/>
  <c r="L146" i="6"/>
  <c r="L150" i="6"/>
  <c r="L149" i="6"/>
  <c r="L143" i="6"/>
  <c r="L174" i="6"/>
  <c r="L189" i="6"/>
  <c r="L130" i="6"/>
  <c r="L177" i="6"/>
  <c r="L156" i="6"/>
  <c r="L154" i="6"/>
  <c r="L172" i="6"/>
  <c r="L151" i="6"/>
  <c r="L179" i="6"/>
  <c r="L121" i="6"/>
  <c r="L117" i="6"/>
  <c r="L145" i="6"/>
  <c r="L134" i="6"/>
  <c r="L170" i="6"/>
  <c r="L118" i="6"/>
  <c r="L126" i="6"/>
  <c r="L162" i="6"/>
  <c r="L173" i="6"/>
  <c r="L165" i="6"/>
  <c r="L175" i="6"/>
  <c r="L190" i="6"/>
  <c r="L186" i="6"/>
  <c r="L176" i="6"/>
  <c r="L129" i="6"/>
  <c r="L182" i="6"/>
  <c r="L184" i="6"/>
  <c r="L159" i="6"/>
  <c r="L180" i="6"/>
  <c r="L115" i="6"/>
  <c r="L92" i="6"/>
  <c r="L59" i="6"/>
  <c r="L93" i="6"/>
  <c r="L112" i="6"/>
  <c r="L113" i="6"/>
  <c r="L108" i="6"/>
  <c r="L110" i="6"/>
  <c r="L114" i="6"/>
  <c r="L109" i="6"/>
  <c r="J6" i="6"/>
  <c r="L111" i="6"/>
  <c r="L97" i="6"/>
  <c r="L96" i="6"/>
  <c r="L103" i="6"/>
  <c r="L104" i="6"/>
  <c r="L106" i="6"/>
  <c r="L94" i="6"/>
  <c r="L101" i="6"/>
  <c r="L102" i="6"/>
  <c r="L105" i="6"/>
  <c r="L107" i="6"/>
  <c r="L100" i="6"/>
  <c r="L99" i="6"/>
  <c r="L98" i="6"/>
  <c r="L91" i="6"/>
  <c r="L88" i="6"/>
  <c r="L82" i="6"/>
  <c r="L49" i="6"/>
  <c r="L39" i="6"/>
  <c r="L19" i="6"/>
  <c r="L90" i="6"/>
  <c r="L95" i="6"/>
  <c r="L74" i="6"/>
  <c r="L81" i="6"/>
  <c r="L70" i="6"/>
  <c r="L16" i="6"/>
  <c r="L79" i="6"/>
  <c r="L7" i="6"/>
  <c r="L69" i="6"/>
  <c r="L86" i="6"/>
  <c r="L53" i="6"/>
  <c r="L8" i="6"/>
  <c r="L56" i="6"/>
  <c r="L34" i="6"/>
  <c r="L45" i="6"/>
  <c r="L47" i="6"/>
  <c r="L48" i="6"/>
  <c r="L32" i="6"/>
  <c r="L27" i="6"/>
  <c r="L30" i="6"/>
  <c r="L38" i="6"/>
  <c r="L43" i="6"/>
  <c r="L77" i="6"/>
  <c r="L83" i="6"/>
  <c r="L13" i="6"/>
  <c r="L21" i="6"/>
  <c r="L26" i="6"/>
  <c r="L54" i="6"/>
  <c r="L84" i="6"/>
  <c r="L66" i="6"/>
  <c r="L44" i="6"/>
  <c r="L20" i="6"/>
  <c r="L89" i="6"/>
  <c r="L64" i="6"/>
  <c r="L28" i="6"/>
  <c r="L87" i="6"/>
  <c r="L42" i="6"/>
  <c r="L85" i="6"/>
  <c r="L35" i="6"/>
  <c r="L41" i="6"/>
  <c r="L24" i="6"/>
  <c r="L46" i="6"/>
  <c r="L33" i="6"/>
  <c r="L68" i="6"/>
  <c r="L52" i="6"/>
  <c r="L76" i="6"/>
  <c r="L9" i="6"/>
  <c r="L72" i="6"/>
  <c r="L29" i="6"/>
  <c r="L55" i="6"/>
  <c r="L78" i="6"/>
  <c r="L40" i="6"/>
  <c r="L17" i="6"/>
  <c r="L61" i="6"/>
  <c r="L57" i="6"/>
  <c r="L37" i="6"/>
  <c r="L62" i="6"/>
  <c r="L73" i="6"/>
  <c r="L80" i="6"/>
  <c r="L60" i="6"/>
  <c r="L63" i="6"/>
  <c r="L75" i="6"/>
  <c r="L11" i="6"/>
  <c r="L15" i="6"/>
  <c r="L18" i="6"/>
  <c r="L14" i="6"/>
  <c r="L31" i="6"/>
  <c r="L67" i="6"/>
  <c r="L36" i="6"/>
  <c r="L65" i="6"/>
  <c r="L58" i="6"/>
  <c r="L12" i="6"/>
  <c r="L23" i="6"/>
  <c r="L50" i="6"/>
  <c r="L25" i="6"/>
  <c r="L22" i="6"/>
  <c r="L51" i="6"/>
  <c r="L71" i="6"/>
  <c r="L10" i="6"/>
  <c r="I6" i="6"/>
  <c r="K6" i="6"/>
  <c r="M36" i="6" l="1"/>
  <c r="O36" i="6"/>
  <c r="M52" i="6"/>
  <c r="O52" i="6"/>
  <c r="M56" i="6"/>
  <c r="O56" i="6"/>
  <c r="M111" i="6"/>
  <c r="O111" i="6"/>
  <c r="M126" i="6"/>
  <c r="O126" i="6"/>
  <c r="M137" i="6"/>
  <c r="O137" i="6"/>
  <c r="M22" i="6"/>
  <c r="O22" i="6"/>
  <c r="M68" i="6"/>
  <c r="O68" i="6"/>
  <c r="M54" i="6"/>
  <c r="O54" i="6"/>
  <c r="M30" i="6"/>
  <c r="O30" i="6"/>
  <c r="M8" i="6"/>
  <c r="O8" i="6"/>
  <c r="O81" i="6"/>
  <c r="M81" i="6"/>
  <c r="M88" i="6"/>
  <c r="O88" i="6"/>
  <c r="M101" i="6"/>
  <c r="O101" i="6"/>
  <c r="M59" i="6"/>
  <c r="O59" i="6"/>
  <c r="M176" i="6"/>
  <c r="O176" i="6"/>
  <c r="O118" i="6"/>
  <c r="M118" i="6"/>
  <c r="O172" i="6"/>
  <c r="M172" i="6"/>
  <c r="M149" i="6"/>
  <c r="O149" i="6"/>
  <c r="M119" i="6"/>
  <c r="O119" i="6"/>
  <c r="M188" i="6"/>
  <c r="O188" i="6"/>
  <c r="M185" i="6"/>
  <c r="O185" i="6"/>
  <c r="M178" i="6"/>
  <c r="O178" i="6"/>
  <c r="O181" i="6"/>
  <c r="M181" i="6"/>
  <c r="M25" i="6"/>
  <c r="O25" i="6"/>
  <c r="M31" i="6"/>
  <c r="O31" i="6"/>
  <c r="O80" i="6"/>
  <c r="M80" i="6"/>
  <c r="M78" i="6"/>
  <c r="O78" i="6"/>
  <c r="M33" i="6"/>
  <c r="O33" i="6"/>
  <c r="M28" i="6"/>
  <c r="O28" i="6"/>
  <c r="O26" i="6"/>
  <c r="M26" i="6"/>
  <c r="O27" i="6"/>
  <c r="M27" i="6"/>
  <c r="M53" i="6"/>
  <c r="O53" i="6"/>
  <c r="O74" i="6"/>
  <c r="M74" i="6"/>
  <c r="M91" i="6"/>
  <c r="O91" i="6"/>
  <c r="M94" i="6"/>
  <c r="O94" i="6"/>
  <c r="M109" i="6"/>
  <c r="O109" i="6"/>
  <c r="M92" i="6"/>
  <c r="O92" i="6"/>
  <c r="M186" i="6"/>
  <c r="O186" i="6"/>
  <c r="O170" i="6"/>
  <c r="M170" i="6"/>
  <c r="O154" i="6"/>
  <c r="M154" i="6"/>
  <c r="M150" i="6"/>
  <c r="O150" i="6"/>
  <c r="M157" i="6"/>
  <c r="O157" i="6"/>
  <c r="M167" i="6"/>
  <c r="O167" i="6"/>
  <c r="M139" i="6"/>
  <c r="O139" i="6"/>
  <c r="M171" i="6"/>
  <c r="O171" i="6"/>
  <c r="M125" i="6"/>
  <c r="O125" i="6"/>
  <c r="M51" i="6"/>
  <c r="O51" i="6"/>
  <c r="O42" i="6"/>
  <c r="M42" i="6"/>
  <c r="M70" i="6"/>
  <c r="O70" i="6"/>
  <c r="M93" i="6"/>
  <c r="O93" i="6"/>
  <c r="M143" i="6"/>
  <c r="O143" i="6"/>
  <c r="M128" i="6"/>
  <c r="O128" i="6"/>
  <c r="M67" i="6"/>
  <c r="O67" i="6"/>
  <c r="M87" i="6"/>
  <c r="O87" i="6"/>
  <c r="M55" i="6"/>
  <c r="O55" i="6"/>
  <c r="M21" i="6"/>
  <c r="O21" i="6"/>
  <c r="M86" i="6"/>
  <c r="O86" i="6"/>
  <c r="O98" i="6"/>
  <c r="M98" i="6"/>
  <c r="M106" i="6"/>
  <c r="O106" i="6"/>
  <c r="O114" i="6"/>
  <c r="M114" i="6"/>
  <c r="O115" i="6"/>
  <c r="M115" i="6"/>
  <c r="M190" i="6"/>
  <c r="O190" i="6"/>
  <c r="M134" i="6"/>
  <c r="O134" i="6"/>
  <c r="M156" i="6"/>
  <c r="O156" i="6"/>
  <c r="O146" i="6"/>
  <c r="M146" i="6"/>
  <c r="M144" i="6"/>
  <c r="O144" i="6"/>
  <c r="M136" i="6"/>
  <c r="O136" i="6"/>
  <c r="O168" i="6"/>
  <c r="M168" i="6"/>
  <c r="M142" i="6"/>
  <c r="O142" i="6"/>
  <c r="O155" i="6"/>
  <c r="M155" i="6"/>
  <c r="M23" i="6"/>
  <c r="O23" i="6"/>
  <c r="O18" i="6"/>
  <c r="M18" i="6"/>
  <c r="M62" i="6"/>
  <c r="O62" i="6"/>
  <c r="M29" i="6"/>
  <c r="O29" i="6"/>
  <c r="M24" i="6"/>
  <c r="O24" i="6"/>
  <c r="M89" i="6"/>
  <c r="O89" i="6"/>
  <c r="M13" i="6"/>
  <c r="O13" i="6"/>
  <c r="O48" i="6"/>
  <c r="M48" i="6"/>
  <c r="M69" i="6"/>
  <c r="O69" i="6"/>
  <c r="O90" i="6"/>
  <c r="M90" i="6"/>
  <c r="M99" i="6"/>
  <c r="O99" i="6"/>
  <c r="M104" i="6"/>
  <c r="O104" i="6"/>
  <c r="M110" i="6"/>
  <c r="O110" i="6"/>
  <c r="M180" i="6"/>
  <c r="O180" i="6"/>
  <c r="M175" i="6"/>
  <c r="O175" i="6"/>
  <c r="O145" i="6"/>
  <c r="M145" i="6"/>
  <c r="O177" i="6"/>
  <c r="M177" i="6"/>
  <c r="M183" i="6"/>
  <c r="O183" i="6"/>
  <c r="O131" i="6"/>
  <c r="M131" i="6"/>
  <c r="O147" i="6"/>
  <c r="M147" i="6"/>
  <c r="M123" i="6"/>
  <c r="O123" i="6"/>
  <c r="O122" i="6"/>
  <c r="M122" i="6"/>
  <c r="M187" i="6"/>
  <c r="O187" i="6"/>
  <c r="M63" i="6"/>
  <c r="O63" i="6"/>
  <c r="M84" i="6"/>
  <c r="O84" i="6"/>
  <c r="O82" i="6"/>
  <c r="M82" i="6"/>
  <c r="O129" i="6"/>
  <c r="M129" i="6"/>
  <c r="M141" i="6"/>
  <c r="O141" i="6"/>
  <c r="M124" i="6"/>
  <c r="O124" i="6"/>
  <c r="M60" i="6"/>
  <c r="O60" i="6"/>
  <c r="O50" i="6"/>
  <c r="M50" i="6"/>
  <c r="M73" i="6"/>
  <c r="O73" i="6"/>
  <c r="O64" i="6"/>
  <c r="M64" i="6"/>
  <c r="M95" i="6"/>
  <c r="O95" i="6"/>
  <c r="M12" i="6"/>
  <c r="O12" i="6"/>
  <c r="M37" i="6"/>
  <c r="O37" i="6"/>
  <c r="M41" i="6"/>
  <c r="O41" i="6"/>
  <c r="M83" i="6"/>
  <c r="O83" i="6"/>
  <c r="M7" i="6"/>
  <c r="O7" i="6"/>
  <c r="M100" i="6"/>
  <c r="O100" i="6"/>
  <c r="M108" i="6"/>
  <c r="O108" i="6"/>
  <c r="M165" i="6"/>
  <c r="O165" i="6"/>
  <c r="M130" i="6"/>
  <c r="O130" i="6"/>
  <c r="O169" i="6"/>
  <c r="M169" i="6"/>
  <c r="M135" i="6"/>
  <c r="O135" i="6"/>
  <c r="M127" i="6"/>
  <c r="O127" i="6"/>
  <c r="O10" i="6"/>
  <c r="M10" i="6"/>
  <c r="O58" i="6"/>
  <c r="M58" i="6"/>
  <c r="M11" i="6"/>
  <c r="O11" i="6"/>
  <c r="M57" i="6"/>
  <c r="O57" i="6"/>
  <c r="M9" i="6"/>
  <c r="O9" i="6"/>
  <c r="M35" i="6"/>
  <c r="O35" i="6"/>
  <c r="M44" i="6"/>
  <c r="O44" i="6"/>
  <c r="M77" i="6"/>
  <c r="O77" i="6"/>
  <c r="M45" i="6"/>
  <c r="O45" i="6"/>
  <c r="M79" i="6"/>
  <c r="O79" i="6"/>
  <c r="M39" i="6"/>
  <c r="O39" i="6"/>
  <c r="M107" i="6"/>
  <c r="O107" i="6"/>
  <c r="O96" i="6"/>
  <c r="M96" i="6"/>
  <c r="M113" i="6"/>
  <c r="O113" i="6"/>
  <c r="O184" i="6"/>
  <c r="M184" i="6"/>
  <c r="M173" i="6"/>
  <c r="O173" i="6"/>
  <c r="M121" i="6"/>
  <c r="O121" i="6"/>
  <c r="O189" i="6"/>
  <c r="M189" i="6"/>
  <c r="M133" i="6"/>
  <c r="O133" i="6"/>
  <c r="M191" i="6"/>
  <c r="O191" i="6"/>
  <c r="M152" i="6"/>
  <c r="O152" i="6"/>
  <c r="M153" i="6"/>
  <c r="O153" i="6"/>
  <c r="M140" i="6"/>
  <c r="O140" i="6"/>
  <c r="M132" i="6"/>
  <c r="O132" i="6"/>
  <c r="M17" i="6"/>
  <c r="O17" i="6"/>
  <c r="M38" i="6"/>
  <c r="O38" i="6"/>
  <c r="M102" i="6"/>
  <c r="O102" i="6"/>
  <c r="M151" i="6"/>
  <c r="O151" i="6"/>
  <c r="O164" i="6"/>
  <c r="M164" i="6"/>
  <c r="O40" i="6"/>
  <c r="M40" i="6"/>
  <c r="M14" i="6"/>
  <c r="O14" i="6"/>
  <c r="M46" i="6"/>
  <c r="O46" i="6"/>
  <c r="O32" i="6"/>
  <c r="M32" i="6"/>
  <c r="M15" i="6"/>
  <c r="O15" i="6"/>
  <c r="M72" i="6"/>
  <c r="O72" i="6"/>
  <c r="M20" i="6"/>
  <c r="O20" i="6"/>
  <c r="M47" i="6"/>
  <c r="O47" i="6"/>
  <c r="M19" i="6"/>
  <c r="O19" i="6"/>
  <c r="M103" i="6"/>
  <c r="O103" i="6"/>
  <c r="M159" i="6"/>
  <c r="O159" i="6"/>
  <c r="M117" i="6"/>
  <c r="O117" i="6"/>
  <c r="O120" i="6"/>
  <c r="M120" i="6"/>
  <c r="M166" i="6"/>
  <c r="O166" i="6"/>
  <c r="M138" i="6"/>
  <c r="O138" i="6"/>
  <c r="M71" i="6"/>
  <c r="O71" i="6"/>
  <c r="M65" i="6"/>
  <c r="O65" i="6"/>
  <c r="O75" i="6"/>
  <c r="M75" i="6"/>
  <c r="M61" i="6"/>
  <c r="O61" i="6"/>
  <c r="M76" i="6"/>
  <c r="O76" i="6"/>
  <c r="M85" i="6"/>
  <c r="O85" i="6"/>
  <c r="O66" i="6"/>
  <c r="M66" i="6"/>
  <c r="M43" i="6"/>
  <c r="O43" i="6"/>
  <c r="O34" i="6"/>
  <c r="M34" i="6"/>
  <c r="O16" i="6"/>
  <c r="M16" i="6"/>
  <c r="M49" i="6"/>
  <c r="O49" i="6"/>
  <c r="M105" i="6"/>
  <c r="O105" i="6"/>
  <c r="O97" i="6"/>
  <c r="M97" i="6"/>
  <c r="O112" i="6"/>
  <c r="M112" i="6"/>
  <c r="M182" i="6"/>
  <c r="O182" i="6"/>
  <c r="M162" i="6"/>
  <c r="O162" i="6"/>
  <c r="O179" i="6"/>
  <c r="M179" i="6"/>
  <c r="M174" i="6"/>
  <c r="O174" i="6"/>
  <c r="M158" i="6"/>
  <c r="O158" i="6"/>
  <c r="O163" i="6"/>
  <c r="M163" i="6"/>
  <c r="M148" i="6"/>
  <c r="O148" i="6"/>
  <c r="O161" i="6"/>
  <c r="M161" i="6"/>
  <c r="M116" i="6"/>
  <c r="O116" i="6"/>
  <c r="M160" i="6"/>
  <c r="O160" i="6"/>
  <c r="L6" i="6"/>
  <c r="M6" i="6" l="1"/>
  <c r="O6" i="6"/>
  <c r="J6" i="5" l="1"/>
  <c r="K6" i="5"/>
  <c r="L6" i="5"/>
  <c r="M6" i="5"/>
  <c r="Q6" i="5"/>
  <c r="R6" i="5"/>
  <c r="S6" i="5"/>
  <c r="AI6" i="5"/>
  <c r="AQ6" i="5"/>
  <c r="AU6" i="5"/>
  <c r="AV6" i="5"/>
  <c r="AW6" i="5"/>
  <c r="BA6" i="5"/>
  <c r="BB6" i="5"/>
  <c r="BS6" i="5"/>
  <c r="BT6" i="5"/>
  <c r="BU6" i="5"/>
  <c r="BY6" i="5"/>
  <c r="BZ6" i="5"/>
  <c r="CA6" i="5"/>
  <c r="CF6" i="5"/>
  <c r="FA6" i="5"/>
  <c r="FB6" i="5" s="1"/>
  <c r="B7" i="5"/>
  <c r="B8" i="5" s="1"/>
  <c r="B9" i="5" s="1"/>
  <c r="B10" i="5" s="1"/>
  <c r="B11" i="5" s="1"/>
  <c r="B12" i="5" s="1"/>
  <c r="B13" i="5" s="1"/>
  <c r="J7" i="5"/>
  <c r="K7" i="5"/>
  <c r="L7" i="5"/>
  <c r="M7" i="5"/>
  <c r="Q7" i="5"/>
  <c r="R7" i="5"/>
  <c r="S7" i="5"/>
  <c r="AI7" i="5"/>
  <c r="AQ7" i="5"/>
  <c r="AU7" i="5"/>
  <c r="AV7" i="5"/>
  <c r="AW7" i="5"/>
  <c r="BA7" i="5"/>
  <c r="BB7" i="5"/>
  <c r="BS7" i="5"/>
  <c r="BT7" i="5"/>
  <c r="BU7" i="5"/>
  <c r="BY7" i="5"/>
  <c r="BZ7" i="5"/>
  <c r="CA7" i="5"/>
  <c r="CF7" i="5"/>
  <c r="DK7" i="5"/>
  <c r="ER7" i="5"/>
  <c r="FA7" i="5"/>
  <c r="J8" i="5"/>
  <c r="K8" i="5"/>
  <c r="L8" i="5"/>
  <c r="M8" i="5"/>
  <c r="Q8" i="5"/>
  <c r="R8" i="5"/>
  <c r="CQ8" i="5" s="1"/>
  <c r="S8" i="5"/>
  <c r="AI8" i="5"/>
  <c r="AQ8" i="5"/>
  <c r="AU8" i="5"/>
  <c r="AV8" i="5"/>
  <c r="AW8" i="5"/>
  <c r="BA8" i="5"/>
  <c r="BB8" i="5"/>
  <c r="BS8" i="5"/>
  <c r="BT8" i="5"/>
  <c r="BU8" i="5"/>
  <c r="BY8" i="5"/>
  <c r="BZ8" i="5"/>
  <c r="CA8" i="5"/>
  <c r="CF8" i="5"/>
  <c r="DL8" i="5"/>
  <c r="EU8" i="5"/>
  <c r="FA8" i="5"/>
  <c r="J9" i="5"/>
  <c r="K9" i="5"/>
  <c r="L9" i="5"/>
  <c r="M9" i="5"/>
  <c r="CL9" i="5" s="1"/>
  <c r="Q9" i="5"/>
  <c r="R9" i="5"/>
  <c r="S9" i="5"/>
  <c r="CR9" i="5" s="1"/>
  <c r="AI9" i="5"/>
  <c r="AQ9" i="5"/>
  <c r="AU9" i="5"/>
  <c r="AV9" i="5"/>
  <c r="AW9" i="5"/>
  <c r="BA9" i="5"/>
  <c r="BB9" i="5"/>
  <c r="BS9" i="5"/>
  <c r="ER9" i="5" s="1"/>
  <c r="BT9" i="5"/>
  <c r="BU9" i="5"/>
  <c r="BY9" i="5"/>
  <c r="BZ9" i="5"/>
  <c r="CA9" i="5"/>
  <c r="CF9" i="5"/>
  <c r="FA9" i="5"/>
  <c r="FB9" i="5" s="1"/>
  <c r="J10" i="5"/>
  <c r="K10" i="5"/>
  <c r="L10" i="5"/>
  <c r="M10" i="5"/>
  <c r="Q10" i="5"/>
  <c r="R10" i="5"/>
  <c r="S10" i="5"/>
  <c r="AI10" i="5"/>
  <c r="AQ10" i="5"/>
  <c r="AU10" i="5"/>
  <c r="AV10" i="5"/>
  <c r="AW10" i="5"/>
  <c r="BA10" i="5"/>
  <c r="BB10" i="5"/>
  <c r="BS10" i="5"/>
  <c r="BT10" i="5"/>
  <c r="BU10" i="5"/>
  <c r="BY10" i="5"/>
  <c r="BZ10" i="5"/>
  <c r="CA10" i="5"/>
  <c r="CF10" i="5"/>
  <c r="EU10" i="5" s="1"/>
  <c r="FA10" i="5"/>
  <c r="J11" i="5"/>
  <c r="K11" i="5"/>
  <c r="L11" i="5"/>
  <c r="M11" i="5"/>
  <c r="Q11" i="5"/>
  <c r="R11" i="5"/>
  <c r="S11" i="5"/>
  <c r="AI11" i="5"/>
  <c r="AQ11" i="5"/>
  <c r="AU11" i="5"/>
  <c r="AV11" i="5"/>
  <c r="AW11" i="5"/>
  <c r="BA11" i="5"/>
  <c r="BB11" i="5"/>
  <c r="BS11" i="5"/>
  <c r="BT11" i="5"/>
  <c r="BU11" i="5"/>
  <c r="BY11" i="5"/>
  <c r="BZ11" i="5"/>
  <c r="CA11" i="5"/>
  <c r="CF11" i="5"/>
  <c r="FA11" i="5"/>
  <c r="FB11" i="5" s="1"/>
  <c r="J12" i="5"/>
  <c r="K12" i="5"/>
  <c r="L12" i="5"/>
  <c r="M12" i="5"/>
  <c r="Q12" i="5"/>
  <c r="R12" i="5"/>
  <c r="S12" i="5"/>
  <c r="AI12" i="5"/>
  <c r="AQ12" i="5"/>
  <c r="AU12" i="5"/>
  <c r="AV12" i="5"/>
  <c r="AW12" i="5"/>
  <c r="BA12" i="5"/>
  <c r="BB12" i="5"/>
  <c r="BS12" i="5"/>
  <c r="BT12" i="5"/>
  <c r="BU12" i="5"/>
  <c r="BY12" i="5"/>
  <c r="BZ12" i="5"/>
  <c r="CA12" i="5"/>
  <c r="CF12" i="5"/>
  <c r="FA12" i="5"/>
  <c r="J13" i="5"/>
  <c r="K13" i="5"/>
  <c r="L13" i="5"/>
  <c r="M13" i="5"/>
  <c r="Q13" i="5"/>
  <c r="R13" i="5"/>
  <c r="S13" i="5"/>
  <c r="AI13" i="5"/>
  <c r="AQ13" i="5"/>
  <c r="AU13" i="5"/>
  <c r="AV13" i="5"/>
  <c r="AW13" i="5"/>
  <c r="BA13" i="5"/>
  <c r="BB13" i="5"/>
  <c r="BS13" i="5"/>
  <c r="BT13" i="5"/>
  <c r="BU13" i="5"/>
  <c r="BY13" i="5"/>
  <c r="BZ13" i="5"/>
  <c r="CA13" i="5"/>
  <c r="EZ13" i="5" s="1"/>
  <c r="CF13" i="5"/>
  <c r="DL13" i="5" s="1"/>
  <c r="B14" i="5"/>
  <c r="B15" i="5" s="1"/>
  <c r="J14" i="5"/>
  <c r="K14" i="5"/>
  <c r="L14" i="5"/>
  <c r="M14" i="5"/>
  <c r="CL14" i="5" s="1"/>
  <c r="Q14" i="5"/>
  <c r="R14" i="5"/>
  <c r="S14" i="5"/>
  <c r="CR14" i="5" s="1"/>
  <c r="AI14" i="5"/>
  <c r="AQ14" i="5"/>
  <c r="AU14" i="5"/>
  <c r="AV14" i="5"/>
  <c r="AW14" i="5"/>
  <c r="BA14" i="5"/>
  <c r="BB14" i="5"/>
  <c r="BS14" i="5"/>
  <c r="ER14" i="5" s="1"/>
  <c r="BT14" i="5"/>
  <c r="ES14" i="5" s="1"/>
  <c r="BU14" i="5"/>
  <c r="BY14" i="5"/>
  <c r="BZ14" i="5"/>
  <c r="EY14" i="5" s="1"/>
  <c r="CA14" i="5"/>
  <c r="EZ14" i="5" s="1"/>
  <c r="CF14" i="5"/>
  <c r="DM14" i="5"/>
  <c r="J15" i="5"/>
  <c r="K15" i="5"/>
  <c r="L15" i="5"/>
  <c r="M15" i="5"/>
  <c r="Q15" i="5"/>
  <c r="R15" i="5"/>
  <c r="S15" i="5"/>
  <c r="AI15" i="5"/>
  <c r="AQ15" i="5"/>
  <c r="AU15" i="5"/>
  <c r="AV15" i="5"/>
  <c r="AW15" i="5"/>
  <c r="BA15" i="5"/>
  <c r="BB15" i="5"/>
  <c r="BS15" i="5"/>
  <c r="BT15" i="5"/>
  <c r="BU15" i="5"/>
  <c r="BY15" i="5"/>
  <c r="BZ15" i="5"/>
  <c r="CA15" i="5"/>
  <c r="CF15" i="5"/>
  <c r="B16" i="5"/>
  <c r="B17" i="5" s="1"/>
  <c r="B18" i="5" s="1"/>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B142" i="5" s="1"/>
  <c r="B143" i="5" s="1"/>
  <c r="B144" i="5" s="1"/>
  <c r="J16" i="5"/>
  <c r="K16" i="5"/>
  <c r="CJ16" i="5" s="1"/>
  <c r="L16" i="5"/>
  <c r="M16" i="5"/>
  <c r="Q16" i="5"/>
  <c r="R16" i="5"/>
  <c r="CQ16" i="5" s="1"/>
  <c r="S16" i="5"/>
  <c r="AI16" i="5"/>
  <c r="DH16" i="5" s="1"/>
  <c r="AQ16" i="5"/>
  <c r="AU16" i="5"/>
  <c r="AV16" i="5"/>
  <c r="AW16" i="5"/>
  <c r="BA16" i="5"/>
  <c r="BB16" i="5"/>
  <c r="BS16" i="5"/>
  <c r="BT16" i="5"/>
  <c r="ES16" i="5" s="1"/>
  <c r="BU16" i="5"/>
  <c r="BY16" i="5"/>
  <c r="BZ16" i="5"/>
  <c r="CA16" i="5"/>
  <c r="CF16" i="5"/>
  <c r="J17" i="5"/>
  <c r="K17" i="5"/>
  <c r="L17" i="5"/>
  <c r="M17" i="5"/>
  <c r="Q17" i="5"/>
  <c r="R17" i="5"/>
  <c r="S17" i="5"/>
  <c r="AI17" i="5"/>
  <c r="AQ17" i="5"/>
  <c r="AU17" i="5"/>
  <c r="AV17" i="5"/>
  <c r="AW17" i="5"/>
  <c r="BA17" i="5"/>
  <c r="BB17" i="5"/>
  <c r="BS17" i="5"/>
  <c r="BT17" i="5"/>
  <c r="BU17" i="5"/>
  <c r="BY17" i="5"/>
  <c r="BZ17" i="5"/>
  <c r="EY17" i="5" s="1"/>
  <c r="CA17" i="5"/>
  <c r="CF17" i="5"/>
  <c r="DS17" i="5" s="1"/>
  <c r="J18" i="5"/>
  <c r="K18" i="5"/>
  <c r="L18" i="5"/>
  <c r="M18" i="5"/>
  <c r="Q18" i="5"/>
  <c r="R18" i="5"/>
  <c r="S18" i="5"/>
  <c r="AI18" i="5"/>
  <c r="AQ18" i="5"/>
  <c r="AU18" i="5"/>
  <c r="AV18" i="5"/>
  <c r="AW18" i="5"/>
  <c r="BA18" i="5"/>
  <c r="BB18" i="5"/>
  <c r="BS18" i="5"/>
  <c r="BT18" i="5"/>
  <c r="BU18" i="5"/>
  <c r="BY18" i="5"/>
  <c r="EX18" i="5" s="1"/>
  <c r="BZ18" i="5"/>
  <c r="CA18" i="5"/>
  <c r="CF18" i="5"/>
  <c r="J19" i="5"/>
  <c r="K19" i="5"/>
  <c r="L19" i="5"/>
  <c r="M19" i="5"/>
  <c r="Q19" i="5"/>
  <c r="R19" i="5"/>
  <c r="S19" i="5"/>
  <c r="AI19" i="5"/>
  <c r="AQ19" i="5"/>
  <c r="AU19" i="5"/>
  <c r="AV19" i="5"/>
  <c r="AW19" i="5"/>
  <c r="BA19" i="5"/>
  <c r="BB19" i="5"/>
  <c r="BS19" i="5"/>
  <c r="BT19" i="5"/>
  <c r="BU19" i="5"/>
  <c r="BY19" i="5"/>
  <c r="BZ19" i="5"/>
  <c r="CA19" i="5"/>
  <c r="CF19" i="5"/>
  <c r="DM19" i="5" s="1"/>
  <c r="J20" i="5"/>
  <c r="K20" i="5"/>
  <c r="CJ20" i="5" s="1"/>
  <c r="L20" i="5"/>
  <c r="M20" i="5"/>
  <c r="Q20" i="5"/>
  <c r="R20" i="5"/>
  <c r="S20" i="5"/>
  <c r="AI20" i="5"/>
  <c r="AQ20" i="5"/>
  <c r="AU20" i="5"/>
  <c r="DT20" i="5" s="1"/>
  <c r="AV20" i="5"/>
  <c r="AW20" i="5"/>
  <c r="DV20" i="5" s="1"/>
  <c r="BA20" i="5"/>
  <c r="BB20" i="5"/>
  <c r="BS20" i="5"/>
  <c r="BT20" i="5"/>
  <c r="BU20" i="5"/>
  <c r="BY20" i="5"/>
  <c r="EX20" i="5" s="1"/>
  <c r="BZ20" i="5"/>
  <c r="CA20" i="5"/>
  <c r="EZ20" i="5" s="1"/>
  <c r="CF20" i="5"/>
  <c r="DS20" i="5" s="1"/>
  <c r="DK20" i="5"/>
  <c r="EV20" i="5"/>
  <c r="FA20" i="5"/>
  <c r="FC20" i="5" s="1"/>
  <c r="J21" i="5"/>
  <c r="K21" i="5"/>
  <c r="L21" i="5"/>
  <c r="M21" i="5"/>
  <c r="Q21" i="5"/>
  <c r="R21" i="5"/>
  <c r="S21" i="5"/>
  <c r="AI21" i="5"/>
  <c r="DH21" i="5" s="1"/>
  <c r="AQ21" i="5"/>
  <c r="AU21" i="5"/>
  <c r="DT21" i="5" s="1"/>
  <c r="AV21" i="5"/>
  <c r="AW21" i="5"/>
  <c r="BA21" i="5"/>
  <c r="BB21" i="5"/>
  <c r="BS21" i="5"/>
  <c r="ER21" i="5" s="1"/>
  <c r="BT21" i="5"/>
  <c r="BU21" i="5"/>
  <c r="BY21" i="5"/>
  <c r="EX21" i="5" s="1"/>
  <c r="BZ21" i="5"/>
  <c r="EY21" i="5" s="1"/>
  <c r="CA21" i="5"/>
  <c r="CF21" i="5"/>
  <c r="DK21" i="5" s="1"/>
  <c r="DL21" i="5"/>
  <c r="DS21" i="5"/>
  <c r="EU21" i="5"/>
  <c r="FA21" i="5"/>
  <c r="J22" i="5"/>
  <c r="K22" i="5"/>
  <c r="L22" i="5"/>
  <c r="M22" i="5"/>
  <c r="Q22" i="5"/>
  <c r="R22" i="5"/>
  <c r="S22" i="5"/>
  <c r="AI22" i="5"/>
  <c r="AQ22" i="5"/>
  <c r="AU22" i="5"/>
  <c r="AV22" i="5"/>
  <c r="AW22" i="5"/>
  <c r="BA22" i="5"/>
  <c r="BB22" i="5"/>
  <c r="BS22" i="5"/>
  <c r="BT22" i="5"/>
  <c r="BU22" i="5"/>
  <c r="BY22" i="5"/>
  <c r="BZ22" i="5"/>
  <c r="CA22" i="5"/>
  <c r="CF22" i="5"/>
  <c r="DS22" i="5" s="1"/>
  <c r="FA22" i="5"/>
  <c r="FB22" i="5" s="1"/>
  <c r="J23" i="5"/>
  <c r="K23" i="5"/>
  <c r="L23" i="5"/>
  <c r="M23" i="5"/>
  <c r="Q23" i="5"/>
  <c r="R23" i="5"/>
  <c r="S23" i="5"/>
  <c r="AI23" i="5"/>
  <c r="AQ23" i="5"/>
  <c r="AU23" i="5"/>
  <c r="AV23" i="5"/>
  <c r="AW23" i="5"/>
  <c r="BA23" i="5"/>
  <c r="BB23" i="5"/>
  <c r="BS23" i="5"/>
  <c r="BT23" i="5"/>
  <c r="BU23" i="5"/>
  <c r="BY23" i="5"/>
  <c r="BZ23" i="5"/>
  <c r="CA23" i="5"/>
  <c r="CF23" i="5"/>
  <c r="DM23" i="5" s="1"/>
  <c r="DS23" i="5"/>
  <c r="FA23" i="5"/>
  <c r="FB23" i="5" s="1"/>
  <c r="J24" i="5"/>
  <c r="K24" i="5"/>
  <c r="L24" i="5"/>
  <c r="M24" i="5"/>
  <c r="Q24" i="5"/>
  <c r="R24" i="5"/>
  <c r="S24" i="5"/>
  <c r="AI24" i="5"/>
  <c r="AQ24" i="5"/>
  <c r="AU24" i="5"/>
  <c r="AV24" i="5"/>
  <c r="AW24" i="5"/>
  <c r="DV24" i="5" s="1"/>
  <c r="BA24" i="5"/>
  <c r="BB24" i="5"/>
  <c r="BS24" i="5"/>
  <c r="BT24" i="5"/>
  <c r="BU24" i="5"/>
  <c r="BY24" i="5"/>
  <c r="BZ24" i="5"/>
  <c r="CA24" i="5"/>
  <c r="EZ24" i="5" s="1"/>
  <c r="CF24" i="5"/>
  <c r="DM24" i="5" s="1"/>
  <c r="FA24" i="5"/>
  <c r="FB24" i="5" s="1"/>
  <c r="J25" i="5"/>
  <c r="K25" i="5"/>
  <c r="L25" i="5"/>
  <c r="M25" i="5"/>
  <c r="Q25" i="5"/>
  <c r="R25" i="5"/>
  <c r="S25" i="5"/>
  <c r="AI25" i="5"/>
  <c r="AQ25" i="5"/>
  <c r="AU25" i="5"/>
  <c r="DT25" i="5" s="1"/>
  <c r="AV25" i="5"/>
  <c r="AW25" i="5"/>
  <c r="BA25" i="5"/>
  <c r="BB25" i="5"/>
  <c r="BS25" i="5"/>
  <c r="BT25" i="5"/>
  <c r="BU25" i="5"/>
  <c r="BY25" i="5"/>
  <c r="EX25" i="5" s="1"/>
  <c r="BZ25" i="5"/>
  <c r="EY25" i="5" s="1"/>
  <c r="CA25" i="5"/>
  <c r="CF25" i="5"/>
  <c r="DS25" i="5" s="1"/>
  <c r="EV25" i="5"/>
  <c r="J26" i="5"/>
  <c r="K26" i="5"/>
  <c r="CJ26" i="5" s="1"/>
  <c r="L26" i="5"/>
  <c r="M26" i="5"/>
  <c r="CL26" i="5" s="1"/>
  <c r="Q26" i="5"/>
  <c r="R26" i="5"/>
  <c r="S26" i="5"/>
  <c r="AI26" i="5"/>
  <c r="DH26" i="5" s="1"/>
  <c r="AQ26" i="5"/>
  <c r="AU26" i="5"/>
  <c r="DT26" i="5" s="1"/>
  <c r="AV26" i="5"/>
  <c r="AW26" i="5"/>
  <c r="DV26" i="5" s="1"/>
  <c r="BA26" i="5"/>
  <c r="BB26" i="5"/>
  <c r="BS26" i="5"/>
  <c r="BT26" i="5"/>
  <c r="ES26" i="5" s="1"/>
  <c r="BU26" i="5"/>
  <c r="BY26" i="5"/>
  <c r="BZ26" i="5"/>
  <c r="CA26" i="5"/>
  <c r="EZ26" i="5" s="1"/>
  <c r="CF26" i="5"/>
  <c r="DM26" i="5" s="1"/>
  <c r="EA26" i="5"/>
  <c r="EV26" i="5"/>
  <c r="FA26" i="5"/>
  <c r="FB26" i="5" s="1"/>
  <c r="J27" i="5"/>
  <c r="K27" i="5"/>
  <c r="L27" i="5"/>
  <c r="M27" i="5"/>
  <c r="Q27" i="5"/>
  <c r="R27" i="5"/>
  <c r="S27" i="5"/>
  <c r="AI27" i="5"/>
  <c r="AQ27" i="5"/>
  <c r="AU27" i="5"/>
  <c r="AV27" i="5"/>
  <c r="AW27" i="5"/>
  <c r="BA27" i="5"/>
  <c r="BB27" i="5"/>
  <c r="BS27" i="5"/>
  <c r="BT27" i="5"/>
  <c r="BU27" i="5"/>
  <c r="BY27" i="5"/>
  <c r="BZ27" i="5"/>
  <c r="CA27" i="5"/>
  <c r="CF27" i="5"/>
  <c r="DS27" i="5" s="1"/>
  <c r="FA27" i="5"/>
  <c r="FC27" i="5" s="1"/>
  <c r="J28" i="5"/>
  <c r="K28" i="5"/>
  <c r="L28" i="5"/>
  <c r="M28" i="5"/>
  <c r="Q28" i="5"/>
  <c r="R28" i="5"/>
  <c r="S28" i="5"/>
  <c r="AI28" i="5"/>
  <c r="AQ28" i="5"/>
  <c r="AU28" i="5"/>
  <c r="AV28" i="5"/>
  <c r="AW28" i="5"/>
  <c r="BA28" i="5"/>
  <c r="BB28" i="5"/>
  <c r="BS28" i="5"/>
  <c r="BT28" i="5"/>
  <c r="BU28" i="5"/>
  <c r="BY28" i="5"/>
  <c r="BZ28" i="5"/>
  <c r="CA28" i="5"/>
  <c r="CF28" i="5"/>
  <c r="J29" i="5"/>
  <c r="K29" i="5"/>
  <c r="CJ29" i="5" s="1"/>
  <c r="L29" i="5"/>
  <c r="M29" i="5"/>
  <c r="CL29" i="5" s="1"/>
  <c r="Q29" i="5"/>
  <c r="R29" i="5"/>
  <c r="S29" i="5"/>
  <c r="AI29" i="5"/>
  <c r="AQ29" i="5"/>
  <c r="AU29" i="5"/>
  <c r="DT29" i="5" s="1"/>
  <c r="AV29" i="5"/>
  <c r="AW29" i="5"/>
  <c r="DV29" i="5" s="1"/>
  <c r="BA29" i="5"/>
  <c r="BB29" i="5"/>
  <c r="BS29" i="5"/>
  <c r="BT29" i="5"/>
  <c r="BU29" i="5"/>
  <c r="BY29" i="5"/>
  <c r="EX29" i="5" s="1"/>
  <c r="BZ29" i="5"/>
  <c r="CA29" i="5"/>
  <c r="EZ29" i="5" s="1"/>
  <c r="CF29" i="5"/>
  <c r="DS29" i="5" s="1"/>
  <c r="J30" i="5"/>
  <c r="K30" i="5"/>
  <c r="L30" i="5"/>
  <c r="M30" i="5"/>
  <c r="Q30" i="5"/>
  <c r="R30" i="5"/>
  <c r="S30" i="5"/>
  <c r="AI30" i="5"/>
  <c r="AQ30" i="5"/>
  <c r="AU30" i="5"/>
  <c r="AV30" i="5"/>
  <c r="AW30" i="5"/>
  <c r="BA30" i="5"/>
  <c r="BB30" i="5"/>
  <c r="BS30" i="5"/>
  <c r="BT30" i="5"/>
  <c r="BU30" i="5"/>
  <c r="BY30" i="5"/>
  <c r="BZ30" i="5"/>
  <c r="CA30" i="5"/>
  <c r="CF30" i="5"/>
  <c r="DL30" i="5" s="1"/>
  <c r="J31" i="5"/>
  <c r="K31" i="5"/>
  <c r="L31" i="5"/>
  <c r="M31" i="5"/>
  <c r="Q31" i="5"/>
  <c r="R31" i="5"/>
  <c r="S31" i="5"/>
  <c r="AI31" i="5"/>
  <c r="AQ31" i="5"/>
  <c r="AU31" i="5"/>
  <c r="AV31" i="5"/>
  <c r="AW31" i="5"/>
  <c r="BA31" i="5"/>
  <c r="BB31" i="5"/>
  <c r="BS31" i="5"/>
  <c r="BT31" i="5"/>
  <c r="BU31" i="5"/>
  <c r="BY31" i="5"/>
  <c r="BZ31" i="5"/>
  <c r="CA31" i="5"/>
  <c r="CF31" i="5"/>
  <c r="DL31" i="5"/>
  <c r="FA31" i="5"/>
  <c r="J32" i="5"/>
  <c r="K32" i="5"/>
  <c r="L32" i="5"/>
  <c r="M32" i="5"/>
  <c r="Q32" i="5"/>
  <c r="R32" i="5"/>
  <c r="S32" i="5"/>
  <c r="AI32" i="5"/>
  <c r="AQ32" i="5"/>
  <c r="AU32" i="5"/>
  <c r="AV32" i="5"/>
  <c r="AW32" i="5"/>
  <c r="BA32" i="5"/>
  <c r="BB32" i="5"/>
  <c r="BS32" i="5"/>
  <c r="BT32" i="5"/>
  <c r="BU32" i="5"/>
  <c r="BY32" i="5"/>
  <c r="BZ32" i="5"/>
  <c r="CA32" i="5"/>
  <c r="CF32" i="5"/>
  <c r="DM32" i="5" s="1"/>
  <c r="J33" i="5"/>
  <c r="K33" i="5"/>
  <c r="L33" i="5"/>
  <c r="M33" i="5"/>
  <c r="CL33" i="5" s="1"/>
  <c r="Q33" i="5"/>
  <c r="R33" i="5"/>
  <c r="S33" i="5"/>
  <c r="AI33" i="5"/>
  <c r="AQ33" i="5"/>
  <c r="AU33" i="5"/>
  <c r="AV33" i="5"/>
  <c r="AW33" i="5"/>
  <c r="DV33" i="5" s="1"/>
  <c r="BA33" i="5"/>
  <c r="BB33" i="5"/>
  <c r="BS33" i="5"/>
  <c r="BT33" i="5"/>
  <c r="BU33" i="5"/>
  <c r="BY33" i="5"/>
  <c r="BZ33" i="5"/>
  <c r="CA33" i="5"/>
  <c r="EZ33" i="5" s="1"/>
  <c r="CF33" i="5"/>
  <c r="DK33" i="5" s="1"/>
  <c r="J34" i="5"/>
  <c r="K34" i="5"/>
  <c r="L34" i="5"/>
  <c r="CK34" i="5" s="1"/>
  <c r="M34" i="5"/>
  <c r="Q34" i="5"/>
  <c r="R34" i="5"/>
  <c r="S34" i="5"/>
  <c r="AI34" i="5"/>
  <c r="AQ34" i="5"/>
  <c r="AU34" i="5"/>
  <c r="AV34" i="5"/>
  <c r="DU34" i="5" s="1"/>
  <c r="AW34" i="5"/>
  <c r="BA34" i="5"/>
  <c r="BB34" i="5"/>
  <c r="BS34" i="5"/>
  <c r="BT34" i="5"/>
  <c r="BU34" i="5"/>
  <c r="BY34" i="5"/>
  <c r="BZ34" i="5"/>
  <c r="EY34" i="5" s="1"/>
  <c r="CA34" i="5"/>
  <c r="CF34" i="5"/>
  <c r="J35" i="5"/>
  <c r="K35" i="5"/>
  <c r="L35" i="5"/>
  <c r="M35" i="5"/>
  <c r="Q35" i="5"/>
  <c r="R35" i="5"/>
  <c r="S35" i="5"/>
  <c r="AI35" i="5"/>
  <c r="AQ35" i="5"/>
  <c r="AU35" i="5"/>
  <c r="AV35" i="5"/>
  <c r="AW35" i="5"/>
  <c r="BA35" i="5"/>
  <c r="BB35" i="5"/>
  <c r="BS35" i="5"/>
  <c r="BT35" i="5"/>
  <c r="BU35" i="5"/>
  <c r="BY35" i="5"/>
  <c r="BZ35" i="5"/>
  <c r="CA35" i="5"/>
  <c r="CF35" i="5"/>
  <c r="DL35" i="5" s="1"/>
  <c r="CQ35" i="5"/>
  <c r="J36" i="5"/>
  <c r="K36" i="5"/>
  <c r="L36" i="5"/>
  <c r="M36" i="5"/>
  <c r="Q36" i="5"/>
  <c r="R36" i="5"/>
  <c r="S36" i="5"/>
  <c r="AI36" i="5"/>
  <c r="AQ36" i="5"/>
  <c r="AU36" i="5"/>
  <c r="AV36" i="5"/>
  <c r="AW36" i="5"/>
  <c r="BA36" i="5"/>
  <c r="BB36" i="5"/>
  <c r="BS36" i="5"/>
  <c r="BT36" i="5"/>
  <c r="BU36" i="5"/>
  <c r="BY36" i="5"/>
  <c r="BZ36" i="5"/>
  <c r="CA36" i="5"/>
  <c r="CF36" i="5"/>
  <c r="DM36" i="5" s="1"/>
  <c r="J37" i="5"/>
  <c r="K37" i="5"/>
  <c r="L37" i="5"/>
  <c r="M37" i="5"/>
  <c r="Q37" i="5"/>
  <c r="R37" i="5"/>
  <c r="S37" i="5"/>
  <c r="AI37" i="5"/>
  <c r="AQ37" i="5"/>
  <c r="AU37" i="5"/>
  <c r="AV37" i="5"/>
  <c r="AW37" i="5"/>
  <c r="BA37" i="5"/>
  <c r="BB37" i="5"/>
  <c r="BS37" i="5"/>
  <c r="BT37" i="5"/>
  <c r="BU37" i="5"/>
  <c r="BY37" i="5"/>
  <c r="BZ37" i="5"/>
  <c r="CA37" i="5"/>
  <c r="CF37" i="5"/>
  <c r="J38" i="5"/>
  <c r="K38" i="5"/>
  <c r="CJ38" i="5" s="1"/>
  <c r="L38" i="5"/>
  <c r="CK38" i="5" s="1"/>
  <c r="M38" i="5"/>
  <c r="Q38" i="5"/>
  <c r="R38" i="5"/>
  <c r="S38" i="5"/>
  <c r="CR38" i="5" s="1"/>
  <c r="AI38" i="5"/>
  <c r="DH38" i="5" s="1"/>
  <c r="AQ38" i="5"/>
  <c r="AU38" i="5"/>
  <c r="DT38" i="5" s="1"/>
  <c r="AV38" i="5"/>
  <c r="DU38" i="5" s="1"/>
  <c r="AW38" i="5"/>
  <c r="BA38" i="5"/>
  <c r="BB38" i="5"/>
  <c r="BS38" i="5"/>
  <c r="BT38" i="5"/>
  <c r="ES38" i="5" s="1"/>
  <c r="BU38" i="5"/>
  <c r="BY38" i="5"/>
  <c r="EX38" i="5" s="1"/>
  <c r="BZ38" i="5"/>
  <c r="EY38" i="5" s="1"/>
  <c r="CA38" i="5"/>
  <c r="EZ38" i="5" s="1"/>
  <c r="CF38" i="5"/>
  <c r="J39" i="5"/>
  <c r="K39" i="5"/>
  <c r="CJ39" i="5" s="1"/>
  <c r="L39" i="5"/>
  <c r="M39" i="5"/>
  <c r="Q39" i="5"/>
  <c r="R39" i="5"/>
  <c r="S39" i="5"/>
  <c r="AI39" i="5"/>
  <c r="AQ39" i="5"/>
  <c r="AU39" i="5"/>
  <c r="AV39" i="5"/>
  <c r="AW39" i="5"/>
  <c r="BA39" i="5"/>
  <c r="BB39" i="5"/>
  <c r="EA39" i="5" s="1"/>
  <c r="BS39" i="5"/>
  <c r="BT39" i="5"/>
  <c r="BU39" i="5"/>
  <c r="BY39" i="5"/>
  <c r="BZ39" i="5"/>
  <c r="CA39" i="5"/>
  <c r="CF39" i="5"/>
  <c r="J40" i="5"/>
  <c r="K40" i="5"/>
  <c r="L40" i="5"/>
  <c r="M40" i="5"/>
  <c r="Q40" i="5"/>
  <c r="R40" i="5"/>
  <c r="S40" i="5"/>
  <c r="AI40" i="5"/>
  <c r="AQ40" i="5"/>
  <c r="AU40" i="5"/>
  <c r="AV40" i="5"/>
  <c r="AW40" i="5"/>
  <c r="BA40" i="5"/>
  <c r="BB40" i="5"/>
  <c r="BS40" i="5"/>
  <c r="BT40" i="5"/>
  <c r="BU40" i="5"/>
  <c r="BY40" i="5"/>
  <c r="BZ40" i="5"/>
  <c r="CA40" i="5"/>
  <c r="CF40" i="5"/>
  <c r="J41" i="5"/>
  <c r="K41" i="5"/>
  <c r="L41" i="5"/>
  <c r="M41" i="5"/>
  <c r="Q41" i="5"/>
  <c r="R41" i="5"/>
  <c r="S41" i="5"/>
  <c r="AI41" i="5"/>
  <c r="AQ41" i="5"/>
  <c r="AU41" i="5"/>
  <c r="AV41" i="5"/>
  <c r="AW41" i="5"/>
  <c r="BA41" i="5"/>
  <c r="BB41" i="5"/>
  <c r="BS41" i="5"/>
  <c r="BT41" i="5"/>
  <c r="BU41" i="5"/>
  <c r="BY41" i="5"/>
  <c r="BZ41" i="5"/>
  <c r="CA41" i="5"/>
  <c r="CF41" i="5"/>
  <c r="J42" i="5"/>
  <c r="K42" i="5"/>
  <c r="L42" i="5"/>
  <c r="M42" i="5"/>
  <c r="Q42" i="5"/>
  <c r="R42" i="5"/>
  <c r="CQ42" i="5" s="1"/>
  <c r="S42" i="5"/>
  <c r="CR42" i="5" s="1"/>
  <c r="AI42" i="5"/>
  <c r="AQ42" i="5"/>
  <c r="AU42" i="5"/>
  <c r="AV42" i="5"/>
  <c r="AW42" i="5"/>
  <c r="BA42" i="5"/>
  <c r="BB42" i="5"/>
  <c r="EA42" i="5" s="1"/>
  <c r="BS42" i="5"/>
  <c r="ER42" i="5" s="1"/>
  <c r="BT42" i="5"/>
  <c r="ES42" i="5" s="1"/>
  <c r="BU42" i="5"/>
  <c r="BY42" i="5"/>
  <c r="EX42" i="5" s="1"/>
  <c r="BZ42" i="5"/>
  <c r="EY42" i="5" s="1"/>
  <c r="CA42" i="5"/>
  <c r="EZ42" i="5" s="1"/>
  <c r="CF42" i="5"/>
  <c r="DS42" i="5"/>
  <c r="J43" i="5"/>
  <c r="K43" i="5"/>
  <c r="L43" i="5"/>
  <c r="M43" i="5"/>
  <c r="Q43" i="5"/>
  <c r="R43" i="5"/>
  <c r="S43" i="5"/>
  <c r="AI43" i="5"/>
  <c r="AQ43" i="5"/>
  <c r="AU43" i="5"/>
  <c r="AV43" i="5"/>
  <c r="AW43" i="5"/>
  <c r="BA43" i="5"/>
  <c r="BB43" i="5"/>
  <c r="BS43" i="5"/>
  <c r="BT43" i="5"/>
  <c r="BU43" i="5"/>
  <c r="BY43" i="5"/>
  <c r="BZ43" i="5"/>
  <c r="CA43" i="5"/>
  <c r="CF43" i="5"/>
  <c r="J44" i="5"/>
  <c r="K44" i="5"/>
  <c r="L44" i="5"/>
  <c r="CK44" i="5" s="1"/>
  <c r="M44" i="5"/>
  <c r="Q44" i="5"/>
  <c r="R44" i="5"/>
  <c r="S44" i="5"/>
  <c r="AI44" i="5"/>
  <c r="AQ44" i="5"/>
  <c r="AU44" i="5"/>
  <c r="AV44" i="5"/>
  <c r="DU44" i="5" s="1"/>
  <c r="AW44" i="5"/>
  <c r="BA44" i="5"/>
  <c r="BB44" i="5"/>
  <c r="BS44" i="5"/>
  <c r="BT44" i="5"/>
  <c r="BU44" i="5"/>
  <c r="BY44" i="5"/>
  <c r="BZ44" i="5"/>
  <c r="EY44" i="5" s="1"/>
  <c r="CA44" i="5"/>
  <c r="CF44" i="5"/>
  <c r="DM44" i="5" s="1"/>
  <c r="J45" i="5"/>
  <c r="K45" i="5"/>
  <c r="L45" i="5"/>
  <c r="M45" i="5"/>
  <c r="CL45" i="5" s="1"/>
  <c r="Q45" i="5"/>
  <c r="R45" i="5"/>
  <c r="S45" i="5"/>
  <c r="AI45" i="5"/>
  <c r="AQ45" i="5"/>
  <c r="AU45" i="5"/>
  <c r="AV45" i="5"/>
  <c r="AW45" i="5"/>
  <c r="DV45" i="5" s="1"/>
  <c r="BA45" i="5"/>
  <c r="BB45" i="5"/>
  <c r="BS45" i="5"/>
  <c r="BT45" i="5"/>
  <c r="BU45" i="5"/>
  <c r="BY45" i="5"/>
  <c r="BZ45" i="5"/>
  <c r="CA45" i="5"/>
  <c r="EZ45" i="5" s="1"/>
  <c r="CF45" i="5"/>
  <c r="J46" i="5"/>
  <c r="K46" i="5"/>
  <c r="L46" i="5"/>
  <c r="M46" i="5"/>
  <c r="Q46" i="5"/>
  <c r="R46" i="5"/>
  <c r="S46" i="5"/>
  <c r="AI46" i="5"/>
  <c r="AQ46" i="5"/>
  <c r="AU46" i="5"/>
  <c r="AV46" i="5"/>
  <c r="AW46" i="5"/>
  <c r="BA46" i="5"/>
  <c r="BB46" i="5"/>
  <c r="BS46" i="5"/>
  <c r="BT46" i="5"/>
  <c r="BU46" i="5"/>
  <c r="BY46" i="5"/>
  <c r="BZ46" i="5"/>
  <c r="CA46" i="5"/>
  <c r="CF46" i="5"/>
  <c r="J47" i="5"/>
  <c r="K47" i="5"/>
  <c r="L47" i="5"/>
  <c r="M47" i="5"/>
  <c r="Q47" i="5"/>
  <c r="R47" i="5"/>
  <c r="S47" i="5"/>
  <c r="AI47" i="5"/>
  <c r="AQ47" i="5"/>
  <c r="AU47" i="5"/>
  <c r="AV47" i="5"/>
  <c r="AW47" i="5"/>
  <c r="BA47" i="5"/>
  <c r="BB47" i="5"/>
  <c r="BS47" i="5"/>
  <c r="BT47" i="5"/>
  <c r="BU47" i="5"/>
  <c r="BY47" i="5"/>
  <c r="BZ47" i="5"/>
  <c r="CA47" i="5"/>
  <c r="CF47" i="5"/>
  <c r="J48" i="5"/>
  <c r="K48" i="5"/>
  <c r="L48" i="5"/>
  <c r="M48" i="5"/>
  <c r="Q48" i="5"/>
  <c r="R48" i="5"/>
  <c r="S48" i="5"/>
  <c r="AI48" i="5"/>
  <c r="AQ48" i="5"/>
  <c r="AU48" i="5"/>
  <c r="AV48" i="5"/>
  <c r="AW48" i="5"/>
  <c r="BA48" i="5"/>
  <c r="BB48" i="5"/>
  <c r="BS48" i="5"/>
  <c r="BT48" i="5"/>
  <c r="BU48" i="5"/>
  <c r="BY48" i="5"/>
  <c r="BZ48" i="5"/>
  <c r="CA48" i="5"/>
  <c r="CF48" i="5"/>
  <c r="J49" i="5"/>
  <c r="K49" i="5"/>
  <c r="L49" i="5"/>
  <c r="M49" i="5"/>
  <c r="Q49" i="5"/>
  <c r="R49" i="5"/>
  <c r="S49" i="5"/>
  <c r="AI49" i="5"/>
  <c r="AQ49" i="5"/>
  <c r="AU49" i="5"/>
  <c r="AV49" i="5"/>
  <c r="AW49" i="5"/>
  <c r="BA49" i="5"/>
  <c r="BB49" i="5"/>
  <c r="BS49" i="5"/>
  <c r="BT49" i="5"/>
  <c r="BU49" i="5"/>
  <c r="BY49" i="5"/>
  <c r="BZ49" i="5"/>
  <c r="CA49" i="5"/>
  <c r="CF49" i="5"/>
  <c r="DM49" i="5" s="1"/>
  <c r="J50" i="5"/>
  <c r="K50" i="5"/>
  <c r="L50" i="5"/>
  <c r="M50" i="5"/>
  <c r="Q50" i="5"/>
  <c r="R50" i="5"/>
  <c r="S50" i="5"/>
  <c r="AI50" i="5"/>
  <c r="AQ50" i="5"/>
  <c r="AU50" i="5"/>
  <c r="AV50" i="5"/>
  <c r="AW50" i="5"/>
  <c r="BA50" i="5"/>
  <c r="BB50" i="5"/>
  <c r="BS50" i="5"/>
  <c r="BT50" i="5"/>
  <c r="BU50" i="5"/>
  <c r="BY50" i="5"/>
  <c r="BZ50" i="5"/>
  <c r="CA50" i="5"/>
  <c r="CF50" i="5"/>
  <c r="J51" i="5"/>
  <c r="K51" i="5"/>
  <c r="L51" i="5"/>
  <c r="M51" i="5"/>
  <c r="Q51" i="5"/>
  <c r="R51" i="5"/>
  <c r="S51" i="5"/>
  <c r="AI51" i="5"/>
  <c r="AQ51" i="5"/>
  <c r="AU51" i="5"/>
  <c r="AV51" i="5"/>
  <c r="AW51" i="5"/>
  <c r="BA51" i="5"/>
  <c r="BB51" i="5"/>
  <c r="BS51" i="5"/>
  <c r="BT51" i="5"/>
  <c r="BU51" i="5"/>
  <c r="BY51" i="5"/>
  <c r="BZ51" i="5"/>
  <c r="CA51" i="5"/>
  <c r="CF51" i="5"/>
  <c r="J52" i="5"/>
  <c r="K52" i="5"/>
  <c r="L52" i="5"/>
  <c r="M52" i="5"/>
  <c r="Q52" i="5"/>
  <c r="R52" i="5"/>
  <c r="S52" i="5"/>
  <c r="CR52" i="5" s="1"/>
  <c r="AI52" i="5"/>
  <c r="AQ52" i="5"/>
  <c r="AU52" i="5"/>
  <c r="AV52" i="5"/>
  <c r="AW52" i="5"/>
  <c r="BA52" i="5"/>
  <c r="BB52" i="5"/>
  <c r="BS52" i="5"/>
  <c r="ER52" i="5" s="1"/>
  <c r="BT52" i="5"/>
  <c r="ES52" i="5" s="1"/>
  <c r="BU52" i="5"/>
  <c r="BY52" i="5"/>
  <c r="BZ52" i="5"/>
  <c r="CA52" i="5"/>
  <c r="EZ52" i="5" s="1"/>
  <c r="CF52" i="5"/>
  <c r="DK52" i="5" s="1"/>
  <c r="DL52" i="5"/>
  <c r="DM52" i="5"/>
  <c r="DS52" i="5"/>
  <c r="J53" i="5"/>
  <c r="K53" i="5"/>
  <c r="L53" i="5"/>
  <c r="CK53" i="5" s="1"/>
  <c r="M53" i="5"/>
  <c r="Q53" i="5"/>
  <c r="R53" i="5"/>
  <c r="CQ53" i="5" s="1"/>
  <c r="S53" i="5"/>
  <c r="AI53" i="5"/>
  <c r="AQ53" i="5"/>
  <c r="AU53" i="5"/>
  <c r="AV53" i="5"/>
  <c r="AW53" i="5"/>
  <c r="BA53" i="5"/>
  <c r="BB53" i="5"/>
  <c r="EA53" i="5" s="1"/>
  <c r="BS53" i="5"/>
  <c r="BT53" i="5"/>
  <c r="BU53" i="5"/>
  <c r="BY53" i="5"/>
  <c r="BZ53" i="5"/>
  <c r="CA53" i="5"/>
  <c r="EZ53" i="5" s="1"/>
  <c r="CF53" i="5"/>
  <c r="DL53" i="5"/>
  <c r="J54" i="5"/>
  <c r="K54" i="5"/>
  <c r="L54" i="5"/>
  <c r="M54" i="5"/>
  <c r="Q54" i="5"/>
  <c r="R54" i="5"/>
  <c r="S54" i="5"/>
  <c r="AI54" i="5"/>
  <c r="AQ54" i="5"/>
  <c r="AU54" i="5"/>
  <c r="AV54" i="5"/>
  <c r="AW54" i="5"/>
  <c r="BA54" i="5"/>
  <c r="BB54" i="5"/>
  <c r="BS54" i="5"/>
  <c r="BT54" i="5"/>
  <c r="BU54" i="5"/>
  <c r="BY54" i="5"/>
  <c r="BZ54" i="5"/>
  <c r="CA54" i="5"/>
  <c r="CF54" i="5"/>
  <c r="DL54" i="5" s="1"/>
  <c r="J55" i="5"/>
  <c r="K55" i="5"/>
  <c r="L55" i="5"/>
  <c r="M55" i="5"/>
  <c r="Q55" i="5"/>
  <c r="R55" i="5"/>
  <c r="S55" i="5"/>
  <c r="AI55" i="5"/>
  <c r="AQ55" i="5"/>
  <c r="AU55" i="5"/>
  <c r="AV55" i="5"/>
  <c r="AW55" i="5"/>
  <c r="BA55" i="5"/>
  <c r="BB55" i="5"/>
  <c r="BS55" i="5"/>
  <c r="BT55" i="5"/>
  <c r="BU55" i="5"/>
  <c r="BY55" i="5"/>
  <c r="BZ55" i="5"/>
  <c r="CA55" i="5"/>
  <c r="CF55" i="5"/>
  <c r="FA55" i="5"/>
  <c r="FB55" i="5" s="1"/>
  <c r="J56" i="5"/>
  <c r="K56" i="5"/>
  <c r="L56" i="5"/>
  <c r="M56" i="5"/>
  <c r="Q56" i="5"/>
  <c r="R56" i="5"/>
  <c r="S56" i="5"/>
  <c r="AI56" i="5"/>
  <c r="AQ56" i="5"/>
  <c r="AU56" i="5"/>
  <c r="AV56" i="5"/>
  <c r="AW56" i="5"/>
  <c r="BA56" i="5"/>
  <c r="BB56" i="5"/>
  <c r="BS56" i="5"/>
  <c r="BT56" i="5"/>
  <c r="BU56" i="5"/>
  <c r="BY56" i="5"/>
  <c r="BZ56" i="5"/>
  <c r="CA56" i="5"/>
  <c r="CF56" i="5"/>
  <c r="FA56" i="5"/>
  <c r="FB56" i="5" s="1"/>
  <c r="J57" i="5"/>
  <c r="K57" i="5"/>
  <c r="L57" i="5"/>
  <c r="M57" i="5"/>
  <c r="Q57" i="5"/>
  <c r="R57" i="5"/>
  <c r="S57" i="5"/>
  <c r="AI57" i="5"/>
  <c r="AQ57" i="5"/>
  <c r="AU57" i="5"/>
  <c r="AV57" i="5"/>
  <c r="AW57" i="5"/>
  <c r="BA57" i="5"/>
  <c r="BB57" i="5"/>
  <c r="BS57" i="5"/>
  <c r="BT57" i="5"/>
  <c r="BU57" i="5"/>
  <c r="BY57" i="5"/>
  <c r="BZ57" i="5"/>
  <c r="CA57" i="5"/>
  <c r="CF57" i="5"/>
  <c r="J58" i="5"/>
  <c r="K58" i="5"/>
  <c r="L58" i="5"/>
  <c r="M58" i="5"/>
  <c r="Q58" i="5"/>
  <c r="R58" i="5"/>
  <c r="S58" i="5"/>
  <c r="AI58" i="5"/>
  <c r="AQ58" i="5"/>
  <c r="AU58" i="5"/>
  <c r="AV58" i="5"/>
  <c r="AW58" i="5"/>
  <c r="BA58" i="5"/>
  <c r="BB58" i="5"/>
  <c r="BS58" i="5"/>
  <c r="BT58" i="5"/>
  <c r="BU58" i="5"/>
  <c r="BY58" i="5"/>
  <c r="BZ58" i="5"/>
  <c r="CA58" i="5"/>
  <c r="CF58" i="5"/>
  <c r="DM58" i="5" s="1"/>
  <c r="DL58" i="5"/>
  <c r="J59" i="5"/>
  <c r="K59" i="5"/>
  <c r="L59" i="5"/>
  <c r="M59" i="5"/>
  <c r="Q59" i="5"/>
  <c r="R59" i="5"/>
  <c r="S59" i="5"/>
  <c r="AI59" i="5"/>
  <c r="AQ59" i="5"/>
  <c r="AU59" i="5"/>
  <c r="AV59" i="5"/>
  <c r="AW59" i="5"/>
  <c r="BA59" i="5"/>
  <c r="BB59" i="5"/>
  <c r="BS59" i="5"/>
  <c r="BT59" i="5"/>
  <c r="BU59" i="5"/>
  <c r="BY59" i="5"/>
  <c r="BZ59" i="5"/>
  <c r="CA59" i="5"/>
  <c r="EZ59" i="5" s="1"/>
  <c r="CF59" i="5"/>
  <c r="J60" i="5"/>
  <c r="K60" i="5"/>
  <c r="L60" i="5"/>
  <c r="M60" i="5"/>
  <c r="Q60" i="5"/>
  <c r="R60" i="5"/>
  <c r="S60" i="5"/>
  <c r="AI60" i="5"/>
  <c r="AQ60" i="5"/>
  <c r="AU60" i="5"/>
  <c r="AV60" i="5"/>
  <c r="AW60" i="5"/>
  <c r="BA60" i="5"/>
  <c r="BB60" i="5"/>
  <c r="BS60" i="5"/>
  <c r="BT60" i="5"/>
  <c r="BU60" i="5"/>
  <c r="BY60" i="5"/>
  <c r="BZ60" i="5"/>
  <c r="CA60" i="5"/>
  <c r="CF60" i="5"/>
  <c r="J61" i="5"/>
  <c r="K61" i="5"/>
  <c r="L61" i="5"/>
  <c r="M61" i="5"/>
  <c r="Q61" i="5"/>
  <c r="R61" i="5"/>
  <c r="S61" i="5"/>
  <c r="AI61" i="5"/>
  <c r="AQ61" i="5"/>
  <c r="AU61" i="5"/>
  <c r="AV61" i="5"/>
  <c r="AW61" i="5"/>
  <c r="BA61" i="5"/>
  <c r="BB61" i="5"/>
  <c r="BS61" i="5"/>
  <c r="BT61" i="5"/>
  <c r="BU61" i="5"/>
  <c r="BY61" i="5"/>
  <c r="BZ61" i="5"/>
  <c r="CA61" i="5"/>
  <c r="CF61" i="5"/>
  <c r="J62" i="5"/>
  <c r="K62" i="5"/>
  <c r="L62" i="5"/>
  <c r="M62" i="5"/>
  <c r="Q62" i="5"/>
  <c r="R62" i="5"/>
  <c r="S62" i="5"/>
  <c r="AI62" i="5"/>
  <c r="AQ62" i="5"/>
  <c r="AU62" i="5"/>
  <c r="AV62" i="5"/>
  <c r="AW62" i="5"/>
  <c r="BA62" i="5"/>
  <c r="BB62" i="5"/>
  <c r="BS62" i="5"/>
  <c r="BT62" i="5"/>
  <c r="BU62" i="5"/>
  <c r="BY62" i="5"/>
  <c r="BZ62" i="5"/>
  <c r="CA62" i="5"/>
  <c r="CF62" i="5"/>
  <c r="J63" i="5"/>
  <c r="K63" i="5"/>
  <c r="L63" i="5"/>
  <c r="M63" i="5"/>
  <c r="Q63" i="5"/>
  <c r="R63" i="5"/>
  <c r="S63" i="5"/>
  <c r="CR63" i="5" s="1"/>
  <c r="AI63" i="5"/>
  <c r="AQ63" i="5"/>
  <c r="AU63" i="5"/>
  <c r="AV63" i="5"/>
  <c r="AW63" i="5"/>
  <c r="DV63" i="5" s="1"/>
  <c r="BA63" i="5"/>
  <c r="BB63" i="5"/>
  <c r="BS63" i="5"/>
  <c r="BT63" i="5"/>
  <c r="BU63" i="5"/>
  <c r="BY63" i="5"/>
  <c r="BZ63" i="5"/>
  <c r="EY63" i="5" s="1"/>
  <c r="CA63" i="5"/>
  <c r="EZ63" i="5" s="1"/>
  <c r="CF63" i="5"/>
  <c r="J64" i="5"/>
  <c r="K64" i="5"/>
  <c r="L64" i="5"/>
  <c r="CK64" i="5" s="1"/>
  <c r="M64" i="5"/>
  <c r="Q64" i="5"/>
  <c r="R64" i="5"/>
  <c r="S64" i="5"/>
  <c r="CR64" i="5" s="1"/>
  <c r="AI64" i="5"/>
  <c r="AQ64" i="5"/>
  <c r="AU64" i="5"/>
  <c r="DT64" i="5" s="1"/>
  <c r="AV64" i="5"/>
  <c r="DU64" i="5" s="1"/>
  <c r="AW64" i="5"/>
  <c r="BA64" i="5"/>
  <c r="BB64" i="5"/>
  <c r="BS64" i="5"/>
  <c r="BT64" i="5"/>
  <c r="BU64" i="5"/>
  <c r="BY64" i="5"/>
  <c r="EX64" i="5" s="1"/>
  <c r="BZ64" i="5"/>
  <c r="CA64" i="5"/>
  <c r="EZ64" i="5" s="1"/>
  <c r="CF64" i="5"/>
  <c r="DL64" i="5"/>
  <c r="DM64" i="5"/>
  <c r="DS64" i="5"/>
  <c r="J65" i="5"/>
  <c r="K65" i="5"/>
  <c r="L65" i="5"/>
  <c r="M65" i="5"/>
  <c r="CL65" i="5" s="1"/>
  <c r="Q65" i="5"/>
  <c r="R65" i="5"/>
  <c r="S65" i="5"/>
  <c r="AI65" i="5"/>
  <c r="AQ65" i="5"/>
  <c r="AU65" i="5"/>
  <c r="AV65" i="5"/>
  <c r="AW65" i="5"/>
  <c r="DV65" i="5" s="1"/>
  <c r="BA65" i="5"/>
  <c r="BB65" i="5"/>
  <c r="BS65" i="5"/>
  <c r="BT65" i="5"/>
  <c r="BU65" i="5"/>
  <c r="BY65" i="5"/>
  <c r="BZ65" i="5"/>
  <c r="EY65" i="5" s="1"/>
  <c r="CA65" i="5"/>
  <c r="CF65" i="5"/>
  <c r="DS65" i="5" s="1"/>
  <c r="DK65" i="5"/>
  <c r="J66" i="5"/>
  <c r="K66" i="5"/>
  <c r="L66" i="5"/>
  <c r="M66" i="5"/>
  <c r="Q66" i="5"/>
  <c r="R66" i="5"/>
  <c r="S66" i="5"/>
  <c r="AI66" i="5"/>
  <c r="AQ66" i="5"/>
  <c r="AU66" i="5"/>
  <c r="AV66" i="5"/>
  <c r="AW66" i="5"/>
  <c r="BA66" i="5"/>
  <c r="BB66" i="5"/>
  <c r="BS66" i="5"/>
  <c r="BT66" i="5"/>
  <c r="BU66" i="5"/>
  <c r="BY66" i="5"/>
  <c r="BZ66" i="5"/>
  <c r="CA66" i="5"/>
  <c r="CF66" i="5"/>
  <c r="DY66" i="5" s="1"/>
  <c r="J67" i="5"/>
  <c r="K67" i="5"/>
  <c r="L67" i="5"/>
  <c r="M67" i="5"/>
  <c r="Q67" i="5"/>
  <c r="R67" i="5"/>
  <c r="S67" i="5"/>
  <c r="AI67" i="5"/>
  <c r="AQ67" i="5"/>
  <c r="AU67" i="5"/>
  <c r="AV67" i="5"/>
  <c r="AW67" i="5"/>
  <c r="BA67" i="5"/>
  <c r="BB67" i="5"/>
  <c r="BS67" i="5"/>
  <c r="BT67" i="5"/>
  <c r="BU67" i="5"/>
  <c r="BY67" i="5"/>
  <c r="BZ67" i="5"/>
  <c r="CA67" i="5"/>
  <c r="CF67" i="5"/>
  <c r="J68" i="5"/>
  <c r="K68" i="5"/>
  <c r="CJ68" i="5" s="1"/>
  <c r="L68" i="5"/>
  <c r="M68" i="5"/>
  <c r="Q68" i="5"/>
  <c r="R68" i="5"/>
  <c r="S68" i="5"/>
  <c r="AI68" i="5"/>
  <c r="AQ68" i="5"/>
  <c r="AU68" i="5"/>
  <c r="DT68" i="5" s="1"/>
  <c r="AV68" i="5"/>
  <c r="AW68" i="5"/>
  <c r="BA68" i="5"/>
  <c r="BB68" i="5"/>
  <c r="BS68" i="5"/>
  <c r="BT68" i="5"/>
  <c r="BU68" i="5"/>
  <c r="BY68" i="5"/>
  <c r="BZ68" i="5"/>
  <c r="CA68" i="5"/>
  <c r="CF68" i="5"/>
  <c r="DY68" i="5" s="1"/>
  <c r="DL68" i="5"/>
  <c r="J69" i="5"/>
  <c r="K69" i="5"/>
  <c r="L69" i="5"/>
  <c r="M69" i="5"/>
  <c r="Q69" i="5"/>
  <c r="R69" i="5"/>
  <c r="CQ69" i="5" s="1"/>
  <c r="S69" i="5"/>
  <c r="AI69" i="5"/>
  <c r="AQ69" i="5"/>
  <c r="AU69" i="5"/>
  <c r="DT69" i="5" s="1"/>
  <c r="AV69" i="5"/>
  <c r="AW69" i="5"/>
  <c r="BA69" i="5"/>
  <c r="BB69" i="5"/>
  <c r="BS69" i="5"/>
  <c r="BT69" i="5"/>
  <c r="BU69" i="5"/>
  <c r="BY69" i="5"/>
  <c r="EX69" i="5" s="1"/>
  <c r="BZ69" i="5"/>
  <c r="CA69" i="5"/>
  <c r="CF69" i="5"/>
  <c r="J70" i="5"/>
  <c r="K70" i="5"/>
  <c r="L70" i="5"/>
  <c r="M70" i="5"/>
  <c r="Q70" i="5"/>
  <c r="R70" i="5"/>
  <c r="S70" i="5"/>
  <c r="AI70" i="5"/>
  <c r="AQ70" i="5"/>
  <c r="AU70" i="5"/>
  <c r="AV70" i="5"/>
  <c r="AW70" i="5"/>
  <c r="BA70" i="5"/>
  <c r="BB70" i="5"/>
  <c r="BS70" i="5"/>
  <c r="BT70" i="5"/>
  <c r="BU70" i="5"/>
  <c r="BY70" i="5"/>
  <c r="BZ70" i="5"/>
  <c r="CA70" i="5"/>
  <c r="CF70" i="5"/>
  <c r="J71" i="5"/>
  <c r="K71" i="5"/>
  <c r="L71" i="5"/>
  <c r="CK71" i="5" s="1"/>
  <c r="M71" i="5"/>
  <c r="Q71" i="5"/>
  <c r="R71" i="5"/>
  <c r="S71" i="5"/>
  <c r="AI71" i="5"/>
  <c r="DH71" i="5" s="1"/>
  <c r="AQ71" i="5"/>
  <c r="AU71" i="5"/>
  <c r="AV71" i="5"/>
  <c r="DU71" i="5" s="1"/>
  <c r="AW71" i="5"/>
  <c r="DV71" i="5" s="1"/>
  <c r="BA71" i="5"/>
  <c r="BB71" i="5"/>
  <c r="BS71" i="5"/>
  <c r="ER71" i="5" s="1"/>
  <c r="BT71" i="5"/>
  <c r="ES71" i="5" s="1"/>
  <c r="BU71" i="5"/>
  <c r="BY71" i="5"/>
  <c r="EX71" i="5" s="1"/>
  <c r="BZ71" i="5"/>
  <c r="EY71" i="5" s="1"/>
  <c r="CA71" i="5"/>
  <c r="EZ71" i="5" s="1"/>
  <c r="CF71" i="5"/>
  <c r="DS71" i="5"/>
  <c r="J72" i="5"/>
  <c r="K72" i="5"/>
  <c r="L72" i="5"/>
  <c r="M72" i="5"/>
  <c r="Q72" i="5"/>
  <c r="R72" i="5"/>
  <c r="S72" i="5"/>
  <c r="AI72" i="5"/>
  <c r="AQ72" i="5"/>
  <c r="AU72" i="5"/>
  <c r="DT72" i="5" s="1"/>
  <c r="AV72" i="5"/>
  <c r="AW72" i="5"/>
  <c r="BA72" i="5"/>
  <c r="BB72" i="5"/>
  <c r="EA72" i="5" s="1"/>
  <c r="BS72" i="5"/>
  <c r="BT72" i="5"/>
  <c r="BU72" i="5"/>
  <c r="BY72" i="5"/>
  <c r="EX72" i="5" s="1"/>
  <c r="BZ72" i="5"/>
  <c r="CA72" i="5"/>
  <c r="CF72" i="5"/>
  <c r="CQ72" i="5"/>
  <c r="J73" i="5"/>
  <c r="K73" i="5"/>
  <c r="CJ73" i="5" s="1"/>
  <c r="L73" i="5"/>
  <c r="M73" i="5"/>
  <c r="Q73" i="5"/>
  <c r="R73" i="5"/>
  <c r="S73" i="5"/>
  <c r="AI73" i="5"/>
  <c r="AQ73" i="5"/>
  <c r="AU73" i="5"/>
  <c r="DT73" i="5" s="1"/>
  <c r="AV73" i="5"/>
  <c r="AW73" i="5"/>
  <c r="BA73" i="5"/>
  <c r="BB73" i="5"/>
  <c r="BS73" i="5"/>
  <c r="BT73" i="5"/>
  <c r="BU73" i="5"/>
  <c r="BY73" i="5"/>
  <c r="EX73" i="5" s="1"/>
  <c r="BZ73" i="5"/>
  <c r="CA73" i="5"/>
  <c r="EZ73" i="5" s="1"/>
  <c r="CF73" i="5"/>
  <c r="J74" i="5"/>
  <c r="K74" i="5"/>
  <c r="L74" i="5"/>
  <c r="M74" i="5"/>
  <c r="Q74" i="5"/>
  <c r="R74" i="5"/>
  <c r="S74" i="5"/>
  <c r="AI74" i="5"/>
  <c r="AQ74" i="5"/>
  <c r="AU74" i="5"/>
  <c r="AV74" i="5"/>
  <c r="AW74" i="5"/>
  <c r="BA74" i="5"/>
  <c r="BB74" i="5"/>
  <c r="BS74" i="5"/>
  <c r="BT74" i="5"/>
  <c r="BU74" i="5"/>
  <c r="BY74" i="5"/>
  <c r="BZ74" i="5"/>
  <c r="CA74" i="5"/>
  <c r="CF74" i="5"/>
  <c r="J75" i="5"/>
  <c r="K75" i="5"/>
  <c r="L75" i="5"/>
  <c r="M75" i="5"/>
  <c r="Q75" i="5"/>
  <c r="R75" i="5"/>
  <c r="S75" i="5"/>
  <c r="AI75" i="5"/>
  <c r="AQ75" i="5"/>
  <c r="AU75" i="5"/>
  <c r="AV75" i="5"/>
  <c r="AW75" i="5"/>
  <c r="BA75" i="5"/>
  <c r="BB75" i="5"/>
  <c r="BS75" i="5"/>
  <c r="BT75" i="5"/>
  <c r="BU75" i="5"/>
  <c r="BY75" i="5"/>
  <c r="BZ75" i="5"/>
  <c r="CA75" i="5"/>
  <c r="CF75" i="5"/>
  <c r="J76" i="5"/>
  <c r="K76" i="5"/>
  <c r="L76" i="5"/>
  <c r="CK76" i="5" s="1"/>
  <c r="M76" i="5"/>
  <c r="CL76" i="5" s="1"/>
  <c r="Q76" i="5"/>
  <c r="R76" i="5"/>
  <c r="S76" i="5"/>
  <c r="AI76" i="5"/>
  <c r="AQ76" i="5"/>
  <c r="AU76" i="5"/>
  <c r="AV76" i="5"/>
  <c r="DU76" i="5" s="1"/>
  <c r="AW76" i="5"/>
  <c r="DV76" i="5" s="1"/>
  <c r="BA76" i="5"/>
  <c r="BB76" i="5"/>
  <c r="BS76" i="5"/>
  <c r="BT76" i="5"/>
  <c r="BU76" i="5"/>
  <c r="BY76" i="5"/>
  <c r="BZ76" i="5"/>
  <c r="EY76" i="5" s="1"/>
  <c r="CA76" i="5"/>
  <c r="EZ76" i="5" s="1"/>
  <c r="CF76" i="5"/>
  <c r="J77" i="5"/>
  <c r="K77" i="5"/>
  <c r="L77" i="5"/>
  <c r="M77" i="5"/>
  <c r="Q77" i="5"/>
  <c r="R77" i="5"/>
  <c r="S77" i="5"/>
  <c r="AI77" i="5"/>
  <c r="AQ77" i="5"/>
  <c r="AU77" i="5"/>
  <c r="AV77" i="5"/>
  <c r="AW77" i="5"/>
  <c r="BA77" i="5"/>
  <c r="BB77" i="5"/>
  <c r="BS77" i="5"/>
  <c r="BT77" i="5"/>
  <c r="BU77" i="5"/>
  <c r="BY77" i="5"/>
  <c r="BZ77" i="5"/>
  <c r="CA77" i="5"/>
  <c r="CF77" i="5"/>
  <c r="J78" i="5"/>
  <c r="K78" i="5"/>
  <c r="L78" i="5"/>
  <c r="M78" i="5"/>
  <c r="Q78" i="5"/>
  <c r="R78" i="5"/>
  <c r="S78" i="5"/>
  <c r="AI78" i="5"/>
  <c r="AQ78" i="5"/>
  <c r="AU78" i="5"/>
  <c r="AV78" i="5"/>
  <c r="AW78" i="5"/>
  <c r="BA78" i="5"/>
  <c r="BB78" i="5"/>
  <c r="BS78" i="5"/>
  <c r="BT78" i="5"/>
  <c r="BU78" i="5"/>
  <c r="BY78" i="5"/>
  <c r="BZ78" i="5"/>
  <c r="CA78" i="5"/>
  <c r="CF78" i="5"/>
  <c r="J79" i="5"/>
  <c r="K79" i="5"/>
  <c r="L79" i="5"/>
  <c r="M79" i="5"/>
  <c r="Q79" i="5"/>
  <c r="R79" i="5"/>
  <c r="S79" i="5"/>
  <c r="AI79" i="5"/>
  <c r="AQ79" i="5"/>
  <c r="AU79" i="5"/>
  <c r="AV79" i="5"/>
  <c r="AW79" i="5"/>
  <c r="BA79" i="5"/>
  <c r="BB79" i="5"/>
  <c r="BS79" i="5"/>
  <c r="BT79" i="5"/>
  <c r="BU79" i="5"/>
  <c r="BY79" i="5"/>
  <c r="BZ79" i="5"/>
  <c r="CA79" i="5"/>
  <c r="CF79" i="5"/>
  <c r="DS79" i="5" s="1"/>
  <c r="J80" i="5"/>
  <c r="K80" i="5"/>
  <c r="L80" i="5"/>
  <c r="M80" i="5"/>
  <c r="Q80" i="5"/>
  <c r="R80" i="5"/>
  <c r="S80" i="5"/>
  <c r="AI80" i="5"/>
  <c r="AQ80" i="5"/>
  <c r="AU80" i="5"/>
  <c r="AV80" i="5"/>
  <c r="DU80" i="5" s="1"/>
  <c r="AW80" i="5"/>
  <c r="DV80" i="5" s="1"/>
  <c r="BA80" i="5"/>
  <c r="BB80" i="5"/>
  <c r="BS80" i="5"/>
  <c r="BT80" i="5"/>
  <c r="BU80" i="5"/>
  <c r="BY80" i="5"/>
  <c r="BZ80" i="5"/>
  <c r="CA80" i="5"/>
  <c r="EZ80" i="5" s="1"/>
  <c r="CF80" i="5"/>
  <c r="J81" i="5"/>
  <c r="K81" i="5"/>
  <c r="CJ81" i="5" s="1"/>
  <c r="L81" i="5"/>
  <c r="M81" i="5"/>
  <c r="Q81" i="5"/>
  <c r="R81" i="5"/>
  <c r="S81" i="5"/>
  <c r="AI81" i="5"/>
  <c r="AQ81" i="5"/>
  <c r="AU81" i="5"/>
  <c r="DT81" i="5" s="1"/>
  <c r="AV81" i="5"/>
  <c r="AW81" i="5"/>
  <c r="BA81" i="5"/>
  <c r="BB81" i="5"/>
  <c r="BS81" i="5"/>
  <c r="BT81" i="5"/>
  <c r="BU81" i="5"/>
  <c r="BY81" i="5"/>
  <c r="EX81" i="5" s="1"/>
  <c r="BZ81" i="5"/>
  <c r="CA81" i="5"/>
  <c r="CF81" i="5"/>
  <c r="DL81" i="5" s="1"/>
  <c r="CQ81" i="5"/>
  <c r="FA81" i="5"/>
  <c r="FB81" i="5" s="1"/>
  <c r="J82" i="5"/>
  <c r="K82" i="5"/>
  <c r="L82" i="5"/>
  <c r="M82" i="5"/>
  <c r="Q82" i="5"/>
  <c r="R82" i="5"/>
  <c r="S82" i="5"/>
  <c r="AI82" i="5"/>
  <c r="AQ82" i="5"/>
  <c r="AU82" i="5"/>
  <c r="AV82" i="5"/>
  <c r="AW82" i="5"/>
  <c r="BA82" i="5"/>
  <c r="BB82" i="5"/>
  <c r="BS82" i="5"/>
  <c r="BT82" i="5"/>
  <c r="BU82" i="5"/>
  <c r="BY82" i="5"/>
  <c r="BZ82" i="5"/>
  <c r="CA82" i="5"/>
  <c r="CF82" i="5"/>
  <c r="J83" i="5"/>
  <c r="K83" i="5"/>
  <c r="L83" i="5"/>
  <c r="M83" i="5"/>
  <c r="CL83" i="5" s="1"/>
  <c r="Q83" i="5"/>
  <c r="R83" i="5"/>
  <c r="S83" i="5"/>
  <c r="AI83" i="5"/>
  <c r="AQ83" i="5"/>
  <c r="AU83" i="5"/>
  <c r="AV83" i="5"/>
  <c r="AW83" i="5"/>
  <c r="DV83" i="5" s="1"/>
  <c r="BA83" i="5"/>
  <c r="BB83" i="5"/>
  <c r="BS83" i="5"/>
  <c r="BT83" i="5"/>
  <c r="BU83" i="5"/>
  <c r="BY83" i="5"/>
  <c r="BZ83" i="5"/>
  <c r="CA83" i="5"/>
  <c r="EZ83" i="5" s="1"/>
  <c r="CF83" i="5"/>
  <c r="J84" i="5"/>
  <c r="K84" i="5"/>
  <c r="L84" i="5"/>
  <c r="M84" i="5"/>
  <c r="Q84" i="5"/>
  <c r="R84" i="5"/>
  <c r="S84" i="5"/>
  <c r="AI84" i="5"/>
  <c r="AQ84" i="5"/>
  <c r="AU84" i="5"/>
  <c r="AV84" i="5"/>
  <c r="AW84" i="5"/>
  <c r="BA84" i="5"/>
  <c r="BB84" i="5"/>
  <c r="BS84" i="5"/>
  <c r="BT84" i="5"/>
  <c r="BU84" i="5"/>
  <c r="BY84" i="5"/>
  <c r="BZ84" i="5"/>
  <c r="CA84" i="5"/>
  <c r="EZ84" i="5" s="1"/>
  <c r="CF84" i="5"/>
  <c r="DS84" i="5" s="1"/>
  <c r="DL84" i="5"/>
  <c r="FA84" i="5"/>
  <c r="FB84" i="5" s="1"/>
  <c r="J85" i="5"/>
  <c r="K85" i="5"/>
  <c r="L85" i="5"/>
  <c r="M85" i="5"/>
  <c r="Q85" i="5"/>
  <c r="R85" i="5"/>
  <c r="S85" i="5"/>
  <c r="AI85" i="5"/>
  <c r="AQ85" i="5"/>
  <c r="AU85" i="5"/>
  <c r="AV85" i="5"/>
  <c r="AW85" i="5"/>
  <c r="BA85" i="5"/>
  <c r="BB85" i="5"/>
  <c r="BS85" i="5"/>
  <c r="BT85" i="5"/>
  <c r="BU85" i="5"/>
  <c r="BY85" i="5"/>
  <c r="BZ85" i="5"/>
  <c r="CA85" i="5"/>
  <c r="CF85" i="5"/>
  <c r="DL85" i="5" s="1"/>
  <c r="J86" i="5"/>
  <c r="K86" i="5"/>
  <c r="L86" i="5"/>
  <c r="M86" i="5"/>
  <c r="Q86" i="5"/>
  <c r="R86" i="5"/>
  <c r="S86" i="5"/>
  <c r="CR86" i="5" s="1"/>
  <c r="AI86" i="5"/>
  <c r="AQ86" i="5"/>
  <c r="AU86" i="5"/>
  <c r="AV86" i="5"/>
  <c r="AW86" i="5"/>
  <c r="BA86" i="5"/>
  <c r="BB86" i="5"/>
  <c r="BS86" i="5"/>
  <c r="ER86" i="5" s="1"/>
  <c r="BT86" i="5"/>
  <c r="BU86" i="5"/>
  <c r="BY86" i="5"/>
  <c r="BZ86" i="5"/>
  <c r="CA86" i="5"/>
  <c r="CF86" i="5"/>
  <c r="DL86" i="5" s="1"/>
  <c r="J87" i="5"/>
  <c r="K87" i="5"/>
  <c r="L87" i="5"/>
  <c r="M87" i="5"/>
  <c r="Q87" i="5"/>
  <c r="R87" i="5"/>
  <c r="S87" i="5"/>
  <c r="AI87" i="5"/>
  <c r="AQ87" i="5"/>
  <c r="AU87" i="5"/>
  <c r="DT87" i="5" s="1"/>
  <c r="AV87" i="5"/>
  <c r="AW87" i="5"/>
  <c r="BA87" i="5"/>
  <c r="BB87" i="5"/>
  <c r="BS87" i="5"/>
  <c r="BT87" i="5"/>
  <c r="BU87" i="5"/>
  <c r="BY87" i="5"/>
  <c r="EX87" i="5" s="1"/>
  <c r="BZ87" i="5"/>
  <c r="CA87" i="5"/>
  <c r="CF87" i="5"/>
  <c r="J88" i="5"/>
  <c r="K88" i="5"/>
  <c r="L88" i="5"/>
  <c r="M88" i="5"/>
  <c r="Q88" i="5"/>
  <c r="R88" i="5"/>
  <c r="S88" i="5"/>
  <c r="AI88" i="5"/>
  <c r="AQ88" i="5"/>
  <c r="AU88" i="5"/>
  <c r="AV88" i="5"/>
  <c r="AW88" i="5"/>
  <c r="BA88" i="5"/>
  <c r="BB88" i="5"/>
  <c r="BS88" i="5"/>
  <c r="BT88" i="5"/>
  <c r="BU88" i="5"/>
  <c r="BY88" i="5"/>
  <c r="BZ88" i="5"/>
  <c r="CA88" i="5"/>
  <c r="CF88" i="5"/>
  <c r="J89" i="5"/>
  <c r="K89" i="5"/>
  <c r="L89" i="5"/>
  <c r="M89" i="5"/>
  <c r="Q89" i="5"/>
  <c r="R89" i="5"/>
  <c r="S89" i="5"/>
  <c r="CR89" i="5" s="1"/>
  <c r="AI89" i="5"/>
  <c r="AQ89" i="5"/>
  <c r="AU89" i="5"/>
  <c r="AV89" i="5"/>
  <c r="AW89" i="5"/>
  <c r="BA89" i="5"/>
  <c r="BB89" i="5"/>
  <c r="BS89" i="5"/>
  <c r="BT89" i="5"/>
  <c r="BU89" i="5"/>
  <c r="BY89" i="5"/>
  <c r="BZ89" i="5"/>
  <c r="CA89" i="5"/>
  <c r="EZ89" i="5" s="1"/>
  <c r="CF89" i="5"/>
  <c r="DL89" i="5" s="1"/>
  <c r="J90" i="5"/>
  <c r="K90" i="5"/>
  <c r="L90" i="5"/>
  <c r="M90" i="5"/>
  <c r="Q90" i="5"/>
  <c r="R90" i="5"/>
  <c r="S90" i="5"/>
  <c r="AI90" i="5"/>
  <c r="AQ90" i="5"/>
  <c r="AU90" i="5"/>
  <c r="AV90" i="5"/>
  <c r="AW90" i="5"/>
  <c r="BA90" i="5"/>
  <c r="BB90" i="5"/>
  <c r="BS90" i="5"/>
  <c r="BT90" i="5"/>
  <c r="ES90" i="5" s="1"/>
  <c r="BU90" i="5"/>
  <c r="BY90" i="5"/>
  <c r="BZ90" i="5"/>
  <c r="CA90" i="5"/>
  <c r="CF90" i="5"/>
  <c r="DS90" i="5" s="1"/>
  <c r="J91" i="5"/>
  <c r="K91" i="5"/>
  <c r="CJ91" i="5" s="1"/>
  <c r="L91" i="5"/>
  <c r="M91" i="5"/>
  <c r="Q91" i="5"/>
  <c r="R91" i="5"/>
  <c r="CQ91" i="5" s="1"/>
  <c r="S91" i="5"/>
  <c r="AI91" i="5"/>
  <c r="AQ91" i="5"/>
  <c r="AU91" i="5"/>
  <c r="AV91" i="5"/>
  <c r="AW91" i="5"/>
  <c r="BA91" i="5"/>
  <c r="BB91" i="5"/>
  <c r="EA91" i="5" s="1"/>
  <c r="BS91" i="5"/>
  <c r="BT91" i="5"/>
  <c r="BU91" i="5"/>
  <c r="BY91" i="5"/>
  <c r="BZ91" i="5"/>
  <c r="CA91" i="5"/>
  <c r="CF91" i="5"/>
  <c r="DS91" i="5"/>
  <c r="J92" i="5"/>
  <c r="K92" i="5"/>
  <c r="L92" i="5"/>
  <c r="M92" i="5"/>
  <c r="Q92" i="5"/>
  <c r="R92" i="5"/>
  <c r="S92" i="5"/>
  <c r="AI92" i="5"/>
  <c r="AQ92" i="5"/>
  <c r="AU92" i="5"/>
  <c r="AV92" i="5"/>
  <c r="AW92" i="5"/>
  <c r="BA92" i="5"/>
  <c r="BB92" i="5"/>
  <c r="BS92" i="5"/>
  <c r="BT92" i="5"/>
  <c r="BU92" i="5"/>
  <c r="BY92" i="5"/>
  <c r="BZ92" i="5"/>
  <c r="CA92" i="5"/>
  <c r="CF92" i="5"/>
  <c r="J93" i="5"/>
  <c r="K93" i="5"/>
  <c r="L93" i="5"/>
  <c r="M93" i="5"/>
  <c r="Q93" i="5"/>
  <c r="R93" i="5"/>
  <c r="S93" i="5"/>
  <c r="AI93" i="5"/>
  <c r="AQ93" i="5"/>
  <c r="AU93" i="5"/>
  <c r="AV93" i="5"/>
  <c r="DU93" i="5" s="1"/>
  <c r="AW93" i="5"/>
  <c r="BA93" i="5"/>
  <c r="BB93" i="5"/>
  <c r="BS93" i="5"/>
  <c r="BT93" i="5"/>
  <c r="BU93" i="5"/>
  <c r="BY93" i="5"/>
  <c r="BZ93" i="5"/>
  <c r="EY93" i="5" s="1"/>
  <c r="CA93" i="5"/>
  <c r="CF93" i="5"/>
  <c r="FA93" i="5"/>
  <c r="FB93" i="5" s="1"/>
  <c r="J94" i="5"/>
  <c r="K94" i="5"/>
  <c r="L94" i="5"/>
  <c r="M94" i="5"/>
  <c r="Q94" i="5"/>
  <c r="R94" i="5"/>
  <c r="S94" i="5"/>
  <c r="AI94" i="5"/>
  <c r="AQ94" i="5"/>
  <c r="AU94" i="5"/>
  <c r="AV94" i="5"/>
  <c r="AW94" i="5"/>
  <c r="BA94" i="5"/>
  <c r="BB94" i="5"/>
  <c r="BS94" i="5"/>
  <c r="BT94" i="5"/>
  <c r="BU94" i="5"/>
  <c r="BY94" i="5"/>
  <c r="BZ94" i="5"/>
  <c r="CA94" i="5"/>
  <c r="CF94" i="5"/>
  <c r="DS94" i="5" s="1"/>
  <c r="FA94" i="5"/>
  <c r="FB94" i="5" s="1"/>
  <c r="J95" i="5"/>
  <c r="K95" i="5"/>
  <c r="L95" i="5"/>
  <c r="M95" i="5"/>
  <c r="Q95" i="5"/>
  <c r="R95" i="5"/>
  <c r="S95" i="5"/>
  <c r="AI95" i="5"/>
  <c r="AQ95" i="5"/>
  <c r="AU95" i="5"/>
  <c r="AV95" i="5"/>
  <c r="AW95" i="5"/>
  <c r="BA95" i="5"/>
  <c r="BB95" i="5"/>
  <c r="BS95" i="5"/>
  <c r="BT95" i="5"/>
  <c r="ES95" i="5" s="1"/>
  <c r="BU95" i="5"/>
  <c r="BY95" i="5"/>
  <c r="BZ95" i="5"/>
  <c r="CA95" i="5"/>
  <c r="CF95" i="5"/>
  <c r="DL95" i="5" s="1"/>
  <c r="DS95" i="5"/>
  <c r="FA95" i="5"/>
  <c r="J96" i="5"/>
  <c r="K96" i="5"/>
  <c r="L96" i="5"/>
  <c r="M96" i="5"/>
  <c r="Q96" i="5"/>
  <c r="R96" i="5"/>
  <c r="S96" i="5"/>
  <c r="AI96" i="5"/>
  <c r="DH96" i="5" s="1"/>
  <c r="AQ96" i="5"/>
  <c r="AU96" i="5"/>
  <c r="AV96" i="5"/>
  <c r="AW96" i="5"/>
  <c r="BA96" i="5"/>
  <c r="BB96" i="5"/>
  <c r="BS96" i="5"/>
  <c r="BT96" i="5"/>
  <c r="BU96" i="5"/>
  <c r="BY96" i="5"/>
  <c r="BZ96" i="5"/>
  <c r="CA96" i="5"/>
  <c r="CF96" i="5"/>
  <c r="FA96" i="5"/>
  <c r="FB96" i="5" s="1"/>
  <c r="J97" i="5"/>
  <c r="K97" i="5"/>
  <c r="L97" i="5"/>
  <c r="M97" i="5"/>
  <c r="Q97" i="5"/>
  <c r="R97" i="5"/>
  <c r="S97" i="5"/>
  <c r="AI97" i="5"/>
  <c r="AQ97" i="5"/>
  <c r="AU97" i="5"/>
  <c r="AV97" i="5"/>
  <c r="AW97" i="5"/>
  <c r="BA97" i="5"/>
  <c r="BB97" i="5"/>
  <c r="BS97" i="5"/>
  <c r="BT97" i="5"/>
  <c r="BU97" i="5"/>
  <c r="BY97" i="5"/>
  <c r="BZ97" i="5"/>
  <c r="CA97" i="5"/>
  <c r="CF97" i="5"/>
  <c r="EA97" i="5"/>
  <c r="J98" i="5"/>
  <c r="K98" i="5"/>
  <c r="L98" i="5"/>
  <c r="M98" i="5"/>
  <c r="Q98" i="5"/>
  <c r="R98" i="5"/>
  <c r="S98" i="5"/>
  <c r="AI98" i="5"/>
  <c r="AQ98" i="5"/>
  <c r="AU98" i="5"/>
  <c r="AV98" i="5"/>
  <c r="AW98" i="5"/>
  <c r="BA98" i="5"/>
  <c r="BB98" i="5"/>
  <c r="BS98" i="5"/>
  <c r="BT98" i="5"/>
  <c r="BU98" i="5"/>
  <c r="BY98" i="5"/>
  <c r="BZ98" i="5"/>
  <c r="CA98" i="5"/>
  <c r="CF98" i="5"/>
  <c r="J99" i="5"/>
  <c r="K99" i="5"/>
  <c r="L99" i="5"/>
  <c r="CK99" i="5" s="1"/>
  <c r="M99" i="5"/>
  <c r="Q99" i="5"/>
  <c r="R99" i="5"/>
  <c r="S99" i="5"/>
  <c r="CR99" i="5" s="1"/>
  <c r="AI99" i="5"/>
  <c r="AQ99" i="5"/>
  <c r="AU99" i="5"/>
  <c r="AV99" i="5"/>
  <c r="DU99" i="5" s="1"/>
  <c r="AW99" i="5"/>
  <c r="DV99" i="5" s="1"/>
  <c r="BA99" i="5"/>
  <c r="BB99" i="5"/>
  <c r="BS99" i="5"/>
  <c r="BT99" i="5"/>
  <c r="BU99" i="5"/>
  <c r="BY99" i="5"/>
  <c r="BZ99" i="5"/>
  <c r="EY99" i="5" s="1"/>
  <c r="CA99" i="5"/>
  <c r="CF99" i="5"/>
  <c r="DL99" i="5"/>
  <c r="J100" i="5"/>
  <c r="K100" i="5"/>
  <c r="L100" i="5"/>
  <c r="M100" i="5"/>
  <c r="CL100" i="5" s="1"/>
  <c r="Q100" i="5"/>
  <c r="R100" i="5"/>
  <c r="CQ100" i="5" s="1"/>
  <c r="S100" i="5"/>
  <c r="AI100" i="5"/>
  <c r="DH100" i="5" s="1"/>
  <c r="AQ100" i="5"/>
  <c r="AU100" i="5"/>
  <c r="AV100" i="5"/>
  <c r="AW100" i="5"/>
  <c r="BA100" i="5"/>
  <c r="BB100" i="5"/>
  <c r="EA100" i="5" s="1"/>
  <c r="BS100" i="5"/>
  <c r="BT100" i="5"/>
  <c r="ES100" i="5" s="1"/>
  <c r="BU100" i="5"/>
  <c r="BY100" i="5"/>
  <c r="BZ100" i="5"/>
  <c r="CA100" i="5"/>
  <c r="CF100" i="5"/>
  <c r="DK100" i="5"/>
  <c r="DL100" i="5"/>
  <c r="J101" i="5"/>
  <c r="K101" i="5"/>
  <c r="L101" i="5"/>
  <c r="M101" i="5"/>
  <c r="Q101" i="5"/>
  <c r="R101" i="5"/>
  <c r="S101" i="5"/>
  <c r="AI101" i="5"/>
  <c r="AQ101" i="5"/>
  <c r="AU101" i="5"/>
  <c r="AV101" i="5"/>
  <c r="AW101" i="5"/>
  <c r="BA101" i="5"/>
  <c r="BB101" i="5"/>
  <c r="BS101" i="5"/>
  <c r="BT101" i="5"/>
  <c r="BU101" i="5"/>
  <c r="BY101" i="5"/>
  <c r="BZ101" i="5"/>
  <c r="CA101" i="5"/>
  <c r="CF101" i="5"/>
  <c r="J102" i="5"/>
  <c r="K102" i="5"/>
  <c r="L102" i="5"/>
  <c r="M102" i="5"/>
  <c r="Q102" i="5"/>
  <c r="R102" i="5"/>
  <c r="S102" i="5"/>
  <c r="AI102" i="5"/>
  <c r="AQ102" i="5"/>
  <c r="AU102" i="5"/>
  <c r="DT102" i="5" s="1"/>
  <c r="AV102" i="5"/>
  <c r="AW102" i="5"/>
  <c r="BA102" i="5"/>
  <c r="BB102" i="5"/>
  <c r="BS102" i="5"/>
  <c r="BT102" i="5"/>
  <c r="BU102" i="5"/>
  <c r="BY102" i="5"/>
  <c r="BZ102" i="5"/>
  <c r="CA102" i="5"/>
  <c r="CF102" i="5"/>
  <c r="EA102" i="5"/>
  <c r="J103" i="5"/>
  <c r="K103" i="5"/>
  <c r="L103" i="5"/>
  <c r="M103" i="5"/>
  <c r="Q103" i="5"/>
  <c r="R103" i="5"/>
  <c r="S103" i="5"/>
  <c r="AI103" i="5"/>
  <c r="AQ103" i="5"/>
  <c r="AU103" i="5"/>
  <c r="AV103" i="5"/>
  <c r="DU103" i="5" s="1"/>
  <c r="AW103" i="5"/>
  <c r="BA103" i="5"/>
  <c r="BB103" i="5"/>
  <c r="BS103" i="5"/>
  <c r="BT103" i="5"/>
  <c r="ES103" i="5" s="1"/>
  <c r="BU103" i="5"/>
  <c r="BY103" i="5"/>
  <c r="BZ103" i="5"/>
  <c r="CA103" i="5"/>
  <c r="CF103" i="5"/>
  <c r="J104" i="5"/>
  <c r="K104" i="5"/>
  <c r="L104" i="5"/>
  <c r="M104" i="5"/>
  <c r="Q104" i="5"/>
  <c r="R104" i="5"/>
  <c r="S104" i="5"/>
  <c r="AI104" i="5"/>
  <c r="AQ104" i="5"/>
  <c r="AU104" i="5"/>
  <c r="AV104" i="5"/>
  <c r="AW104" i="5"/>
  <c r="BA104" i="5"/>
  <c r="BB104" i="5"/>
  <c r="BS104" i="5"/>
  <c r="BT104" i="5"/>
  <c r="BU104" i="5"/>
  <c r="BY104" i="5"/>
  <c r="BZ104" i="5"/>
  <c r="CA104" i="5"/>
  <c r="CF104" i="5"/>
  <c r="J105" i="5"/>
  <c r="K105" i="5"/>
  <c r="L105" i="5"/>
  <c r="M105" i="5"/>
  <c r="Q105" i="5"/>
  <c r="R105" i="5"/>
  <c r="S105" i="5"/>
  <c r="AI105" i="5"/>
  <c r="DH105" i="5" s="1"/>
  <c r="AQ105" i="5"/>
  <c r="AU105" i="5"/>
  <c r="AV105" i="5"/>
  <c r="AW105" i="5"/>
  <c r="BA105" i="5"/>
  <c r="BB105" i="5"/>
  <c r="BS105" i="5"/>
  <c r="BT105" i="5"/>
  <c r="ES105" i="5" s="1"/>
  <c r="BU105" i="5"/>
  <c r="BY105" i="5"/>
  <c r="BZ105" i="5"/>
  <c r="CA105" i="5"/>
  <c r="CF105" i="5"/>
  <c r="CP105" i="5" s="1"/>
  <c r="J106" i="5"/>
  <c r="K106" i="5"/>
  <c r="L106" i="5"/>
  <c r="M106" i="5"/>
  <c r="Q106" i="5"/>
  <c r="R106" i="5"/>
  <c r="S106" i="5"/>
  <c r="AI106" i="5"/>
  <c r="AQ106" i="5"/>
  <c r="AU106" i="5"/>
  <c r="AV106" i="5"/>
  <c r="AW106" i="5"/>
  <c r="BA106" i="5"/>
  <c r="BB106" i="5"/>
  <c r="BS106" i="5"/>
  <c r="BT106" i="5"/>
  <c r="BU106" i="5"/>
  <c r="BY106" i="5"/>
  <c r="BZ106" i="5"/>
  <c r="CA106" i="5"/>
  <c r="CF106" i="5"/>
  <c r="DM106" i="5" s="1"/>
  <c r="J107" i="5"/>
  <c r="K107" i="5"/>
  <c r="L107" i="5"/>
  <c r="CK107" i="5" s="1"/>
  <c r="M107" i="5"/>
  <c r="Q107" i="5"/>
  <c r="R107" i="5"/>
  <c r="S107" i="5"/>
  <c r="AI107" i="5"/>
  <c r="AQ107" i="5"/>
  <c r="AU107" i="5"/>
  <c r="AV107" i="5"/>
  <c r="DU107" i="5" s="1"/>
  <c r="AW107" i="5"/>
  <c r="BA107" i="5"/>
  <c r="BB107" i="5"/>
  <c r="BS107" i="5"/>
  <c r="BT107" i="5"/>
  <c r="BU107" i="5"/>
  <c r="BY107" i="5"/>
  <c r="BZ107" i="5"/>
  <c r="EY107" i="5" s="1"/>
  <c r="CA107" i="5"/>
  <c r="CF107" i="5"/>
  <c r="J108" i="5"/>
  <c r="K108" i="5"/>
  <c r="CJ108" i="5" s="1"/>
  <c r="L108" i="5"/>
  <c r="M108" i="5"/>
  <c r="Q108" i="5"/>
  <c r="R108" i="5"/>
  <c r="S108" i="5"/>
  <c r="AI108" i="5"/>
  <c r="AQ108" i="5"/>
  <c r="AU108" i="5"/>
  <c r="AV108" i="5"/>
  <c r="AW108" i="5"/>
  <c r="BA108" i="5"/>
  <c r="BB108" i="5"/>
  <c r="BS108" i="5"/>
  <c r="BT108" i="5"/>
  <c r="BU108" i="5"/>
  <c r="BY108" i="5"/>
  <c r="BZ108" i="5"/>
  <c r="CA108" i="5"/>
  <c r="CF108" i="5"/>
  <c r="J109" i="5"/>
  <c r="K109" i="5"/>
  <c r="L109" i="5"/>
  <c r="M109" i="5"/>
  <c r="Q109" i="5"/>
  <c r="R109" i="5"/>
  <c r="S109" i="5"/>
  <c r="AI109" i="5"/>
  <c r="AQ109" i="5"/>
  <c r="DP109" i="5" s="1"/>
  <c r="AU109" i="5"/>
  <c r="AV109" i="5"/>
  <c r="AW109" i="5"/>
  <c r="BA109" i="5"/>
  <c r="BB109" i="5"/>
  <c r="BS109" i="5"/>
  <c r="BT109" i="5"/>
  <c r="BU109" i="5"/>
  <c r="ET109" i="5" s="1"/>
  <c r="BY109" i="5"/>
  <c r="BZ109" i="5"/>
  <c r="CA109" i="5"/>
  <c r="CF109" i="5"/>
  <c r="CP109" i="5" s="1"/>
  <c r="J110" i="5"/>
  <c r="K110" i="5"/>
  <c r="L110" i="5"/>
  <c r="M110" i="5"/>
  <c r="Q110" i="5"/>
  <c r="R110" i="5"/>
  <c r="S110" i="5"/>
  <c r="AI110" i="5"/>
  <c r="AQ110" i="5"/>
  <c r="AU110" i="5"/>
  <c r="DT110" i="5" s="1"/>
  <c r="AV110" i="5"/>
  <c r="AW110" i="5"/>
  <c r="BA110" i="5"/>
  <c r="BB110" i="5"/>
  <c r="BS110" i="5"/>
  <c r="BT110" i="5"/>
  <c r="BU110" i="5"/>
  <c r="BY110" i="5"/>
  <c r="BZ110" i="5"/>
  <c r="CA110" i="5"/>
  <c r="CF110" i="5"/>
  <c r="J111" i="5"/>
  <c r="K111" i="5"/>
  <c r="L111" i="5"/>
  <c r="M111" i="5"/>
  <c r="Q111" i="5"/>
  <c r="R111" i="5"/>
  <c r="S111" i="5"/>
  <c r="AI111" i="5"/>
  <c r="AQ111" i="5"/>
  <c r="AU111" i="5"/>
  <c r="AV111" i="5"/>
  <c r="DU111" i="5" s="1"/>
  <c r="AW111" i="5"/>
  <c r="BA111" i="5"/>
  <c r="BB111" i="5"/>
  <c r="BS111" i="5"/>
  <c r="BT111" i="5"/>
  <c r="BU111" i="5"/>
  <c r="BY111" i="5"/>
  <c r="BZ111" i="5"/>
  <c r="CA111" i="5"/>
  <c r="CF111" i="5"/>
  <c r="DM111" i="5" s="1"/>
  <c r="J112" i="5"/>
  <c r="K112" i="5"/>
  <c r="L112" i="5"/>
  <c r="M112" i="5"/>
  <c r="Q112" i="5"/>
  <c r="R112" i="5"/>
  <c r="S112" i="5"/>
  <c r="AI112" i="5"/>
  <c r="AQ112" i="5"/>
  <c r="AU112" i="5"/>
  <c r="AV112" i="5"/>
  <c r="AW112" i="5"/>
  <c r="BA112" i="5"/>
  <c r="BB112" i="5"/>
  <c r="BS112" i="5"/>
  <c r="BT112" i="5"/>
  <c r="BU112" i="5"/>
  <c r="BY112" i="5"/>
  <c r="BZ112" i="5"/>
  <c r="CA112" i="5"/>
  <c r="CF112" i="5"/>
  <c r="J113" i="5"/>
  <c r="K113" i="5"/>
  <c r="L113" i="5"/>
  <c r="M113" i="5"/>
  <c r="Q113" i="5"/>
  <c r="R113" i="5"/>
  <c r="S113" i="5"/>
  <c r="AI113" i="5"/>
  <c r="AQ113" i="5"/>
  <c r="AU113" i="5"/>
  <c r="AV113" i="5"/>
  <c r="AW113" i="5"/>
  <c r="BA113" i="5"/>
  <c r="BB113" i="5"/>
  <c r="BS113" i="5"/>
  <c r="BT113" i="5"/>
  <c r="BU113" i="5"/>
  <c r="BY113" i="5"/>
  <c r="BZ113" i="5"/>
  <c r="CA113" i="5"/>
  <c r="CF113" i="5"/>
  <c r="DM113" i="5" s="1"/>
  <c r="J114" i="5"/>
  <c r="K114" i="5"/>
  <c r="L114" i="5"/>
  <c r="M114" i="5"/>
  <c r="Q114" i="5"/>
  <c r="R114" i="5"/>
  <c r="S114" i="5"/>
  <c r="AI114" i="5"/>
  <c r="AQ114" i="5"/>
  <c r="AU114" i="5"/>
  <c r="AV114" i="5"/>
  <c r="AW114" i="5"/>
  <c r="BA114" i="5"/>
  <c r="BB114" i="5"/>
  <c r="BS114" i="5"/>
  <c r="BT114" i="5"/>
  <c r="BU114" i="5"/>
  <c r="BY114" i="5"/>
  <c r="BZ114" i="5"/>
  <c r="CA114" i="5"/>
  <c r="CF114" i="5"/>
  <c r="J115" i="5"/>
  <c r="K115" i="5"/>
  <c r="L115" i="5"/>
  <c r="M115" i="5"/>
  <c r="Q115" i="5"/>
  <c r="R115" i="5"/>
  <c r="S115" i="5"/>
  <c r="AI115" i="5"/>
  <c r="AQ115" i="5"/>
  <c r="AU115" i="5"/>
  <c r="DT115" i="5" s="1"/>
  <c r="AV115" i="5"/>
  <c r="AW115" i="5"/>
  <c r="BA115" i="5"/>
  <c r="BB115" i="5"/>
  <c r="BS115" i="5"/>
  <c r="BT115" i="5"/>
  <c r="BU115" i="5"/>
  <c r="BY115" i="5"/>
  <c r="EX115" i="5" s="1"/>
  <c r="BZ115" i="5"/>
  <c r="CA115" i="5"/>
  <c r="CF115" i="5"/>
  <c r="J116" i="5"/>
  <c r="K116" i="5"/>
  <c r="L116" i="5"/>
  <c r="M116" i="5"/>
  <c r="Q116" i="5"/>
  <c r="R116" i="5"/>
  <c r="S116" i="5"/>
  <c r="AI116" i="5"/>
  <c r="AQ116" i="5"/>
  <c r="AU116" i="5"/>
  <c r="AV116" i="5"/>
  <c r="AW116" i="5"/>
  <c r="BA116" i="5"/>
  <c r="BB116" i="5"/>
  <c r="BS116" i="5"/>
  <c r="BT116" i="5"/>
  <c r="BU116" i="5"/>
  <c r="BY116" i="5"/>
  <c r="BZ116" i="5"/>
  <c r="CA116" i="5"/>
  <c r="CF116" i="5"/>
  <c r="J117" i="5"/>
  <c r="K117" i="5"/>
  <c r="L117" i="5"/>
  <c r="M117" i="5"/>
  <c r="Q117" i="5"/>
  <c r="R117" i="5"/>
  <c r="S117" i="5"/>
  <c r="AI117" i="5"/>
  <c r="AQ117" i="5"/>
  <c r="AU117" i="5"/>
  <c r="AV117" i="5"/>
  <c r="AW117" i="5"/>
  <c r="BA117" i="5"/>
  <c r="BB117" i="5"/>
  <c r="BS117" i="5"/>
  <c r="BT117" i="5"/>
  <c r="BU117" i="5"/>
  <c r="BY117" i="5"/>
  <c r="BZ117" i="5"/>
  <c r="CA117" i="5"/>
  <c r="CF117" i="5"/>
  <c r="J118" i="5"/>
  <c r="K118" i="5"/>
  <c r="L118" i="5"/>
  <c r="M118" i="5"/>
  <c r="Q118" i="5"/>
  <c r="R118" i="5"/>
  <c r="S118" i="5"/>
  <c r="CR118" i="5" s="1"/>
  <c r="AI118" i="5"/>
  <c r="AQ118" i="5"/>
  <c r="AU118" i="5"/>
  <c r="AV118" i="5"/>
  <c r="AW118" i="5"/>
  <c r="BA118" i="5"/>
  <c r="BB118" i="5"/>
  <c r="BS118" i="5"/>
  <c r="BT118" i="5"/>
  <c r="BU118" i="5"/>
  <c r="BY118" i="5"/>
  <c r="BZ118" i="5"/>
  <c r="CA118" i="5"/>
  <c r="CF118" i="5"/>
  <c r="DK118" i="5" s="1"/>
  <c r="DL118" i="5"/>
  <c r="J119" i="5"/>
  <c r="K119" i="5"/>
  <c r="L119" i="5"/>
  <c r="M119" i="5"/>
  <c r="Q119" i="5"/>
  <c r="R119" i="5"/>
  <c r="S119" i="5"/>
  <c r="AI119" i="5"/>
  <c r="AQ119" i="5"/>
  <c r="AU119" i="5"/>
  <c r="AV119" i="5"/>
  <c r="AW119" i="5"/>
  <c r="BA119" i="5"/>
  <c r="BB119" i="5"/>
  <c r="BS119" i="5"/>
  <c r="ER119" i="5" s="1"/>
  <c r="BT119" i="5"/>
  <c r="BU119" i="5"/>
  <c r="BY119" i="5"/>
  <c r="BZ119" i="5"/>
  <c r="EY119" i="5" s="1"/>
  <c r="CA119" i="5"/>
  <c r="CF119" i="5"/>
  <c r="DK119" i="5" s="1"/>
  <c r="J120" i="5"/>
  <c r="K120" i="5"/>
  <c r="L120" i="5"/>
  <c r="CK120" i="5" s="1"/>
  <c r="M120" i="5"/>
  <c r="Q120" i="5"/>
  <c r="R120" i="5"/>
  <c r="S120" i="5"/>
  <c r="AI120" i="5"/>
  <c r="AQ120" i="5"/>
  <c r="AU120" i="5"/>
  <c r="AV120" i="5"/>
  <c r="DU120" i="5" s="1"/>
  <c r="AW120" i="5"/>
  <c r="BA120" i="5"/>
  <c r="BB120" i="5"/>
  <c r="BS120" i="5"/>
  <c r="BT120" i="5"/>
  <c r="BU120" i="5"/>
  <c r="BY120" i="5"/>
  <c r="BZ120" i="5"/>
  <c r="EY120" i="5" s="1"/>
  <c r="CA120" i="5"/>
  <c r="CF120" i="5"/>
  <c r="DM120" i="5" s="1"/>
  <c r="DL120" i="5"/>
  <c r="J121" i="5"/>
  <c r="K121" i="5"/>
  <c r="L121" i="5"/>
  <c r="M121" i="5"/>
  <c r="Q121" i="5"/>
  <c r="R121" i="5"/>
  <c r="S121" i="5"/>
  <c r="AI121" i="5"/>
  <c r="AQ121" i="5"/>
  <c r="AU121" i="5"/>
  <c r="AV121" i="5"/>
  <c r="AW121" i="5"/>
  <c r="BA121" i="5"/>
  <c r="BB121" i="5"/>
  <c r="BS121" i="5"/>
  <c r="BT121" i="5"/>
  <c r="BU121" i="5"/>
  <c r="BY121" i="5"/>
  <c r="BZ121" i="5"/>
  <c r="CA121" i="5"/>
  <c r="CF121" i="5"/>
  <c r="J122" i="5"/>
  <c r="K122" i="5"/>
  <c r="L122" i="5"/>
  <c r="M122" i="5"/>
  <c r="Q122" i="5"/>
  <c r="R122" i="5"/>
  <c r="S122" i="5"/>
  <c r="AI122" i="5"/>
  <c r="AQ122" i="5"/>
  <c r="AU122" i="5"/>
  <c r="AV122" i="5"/>
  <c r="AW122" i="5"/>
  <c r="BA122" i="5"/>
  <c r="BB122" i="5"/>
  <c r="BS122" i="5"/>
  <c r="BT122" i="5"/>
  <c r="BU122" i="5"/>
  <c r="BY122" i="5"/>
  <c r="BZ122" i="5"/>
  <c r="CA122" i="5"/>
  <c r="CF122" i="5"/>
  <c r="J123" i="5"/>
  <c r="K123" i="5"/>
  <c r="L123" i="5"/>
  <c r="M123" i="5"/>
  <c r="Q123" i="5"/>
  <c r="R123" i="5"/>
  <c r="S123" i="5"/>
  <c r="AI123" i="5"/>
  <c r="AQ123" i="5"/>
  <c r="AU123" i="5"/>
  <c r="AV123" i="5"/>
  <c r="AW123" i="5"/>
  <c r="BA123" i="5"/>
  <c r="BB123" i="5"/>
  <c r="BS123" i="5"/>
  <c r="BT123" i="5"/>
  <c r="BU123" i="5"/>
  <c r="BY123" i="5"/>
  <c r="BZ123" i="5"/>
  <c r="CA123" i="5"/>
  <c r="EZ123" i="5" s="1"/>
  <c r="CF123" i="5"/>
  <c r="DK123" i="5" s="1"/>
  <c r="J124" i="5"/>
  <c r="K124" i="5"/>
  <c r="L124" i="5"/>
  <c r="M124" i="5"/>
  <c r="Q124" i="5"/>
  <c r="R124" i="5"/>
  <c r="S124" i="5"/>
  <c r="AI124" i="5"/>
  <c r="AQ124" i="5"/>
  <c r="AU124" i="5"/>
  <c r="AV124" i="5"/>
  <c r="AW124" i="5"/>
  <c r="BA124" i="5"/>
  <c r="BB124" i="5"/>
  <c r="BS124" i="5"/>
  <c r="BT124" i="5"/>
  <c r="BU124" i="5"/>
  <c r="BY124" i="5"/>
  <c r="BZ124" i="5"/>
  <c r="CA124" i="5"/>
  <c r="EZ124" i="5" s="1"/>
  <c r="CF124" i="5"/>
  <c r="DK124" i="5" s="1"/>
  <c r="J125" i="5"/>
  <c r="K125" i="5"/>
  <c r="L125" i="5"/>
  <c r="M125" i="5"/>
  <c r="Q125" i="5"/>
  <c r="R125" i="5"/>
  <c r="S125" i="5"/>
  <c r="AI125" i="5"/>
  <c r="AQ125" i="5"/>
  <c r="AU125" i="5"/>
  <c r="AV125" i="5"/>
  <c r="AW125" i="5"/>
  <c r="BA125" i="5"/>
  <c r="BB125" i="5"/>
  <c r="BS125" i="5"/>
  <c r="BT125" i="5"/>
  <c r="BU125" i="5"/>
  <c r="BY125" i="5"/>
  <c r="BZ125" i="5"/>
  <c r="CA125" i="5"/>
  <c r="CF125" i="5"/>
  <c r="J126" i="5"/>
  <c r="K126" i="5"/>
  <c r="L126" i="5"/>
  <c r="M126" i="5"/>
  <c r="Q126" i="5"/>
  <c r="R126" i="5"/>
  <c r="S126" i="5"/>
  <c r="AI126" i="5"/>
  <c r="AQ126" i="5"/>
  <c r="AU126" i="5"/>
  <c r="AV126" i="5"/>
  <c r="AW126" i="5"/>
  <c r="BA126" i="5"/>
  <c r="BB126" i="5"/>
  <c r="BS126" i="5"/>
  <c r="BT126" i="5"/>
  <c r="BU126" i="5"/>
  <c r="BY126" i="5"/>
  <c r="BZ126" i="5"/>
  <c r="CA126" i="5"/>
  <c r="CF126" i="5"/>
  <c r="J127" i="5"/>
  <c r="K127" i="5"/>
  <c r="L127" i="5"/>
  <c r="M127" i="5"/>
  <c r="Q127" i="5"/>
  <c r="R127" i="5"/>
  <c r="S127" i="5"/>
  <c r="AI127" i="5"/>
  <c r="AQ127" i="5"/>
  <c r="AU127" i="5"/>
  <c r="AV127" i="5"/>
  <c r="AW127" i="5"/>
  <c r="BA127" i="5"/>
  <c r="BB127" i="5"/>
  <c r="BS127" i="5"/>
  <c r="BT127" i="5"/>
  <c r="BU127" i="5"/>
  <c r="BY127" i="5"/>
  <c r="BZ127" i="5"/>
  <c r="CA127" i="5"/>
  <c r="CF127" i="5"/>
  <c r="J128" i="5"/>
  <c r="K128" i="5"/>
  <c r="L128" i="5"/>
  <c r="M128" i="5"/>
  <c r="Q128" i="5"/>
  <c r="R128" i="5"/>
  <c r="S128" i="5"/>
  <c r="AI128" i="5"/>
  <c r="AQ128" i="5"/>
  <c r="AU128" i="5"/>
  <c r="AV128" i="5"/>
  <c r="AW128" i="5"/>
  <c r="BA128" i="5"/>
  <c r="BB128" i="5"/>
  <c r="BS128" i="5"/>
  <c r="BT128" i="5"/>
  <c r="BU128" i="5"/>
  <c r="BY128" i="5"/>
  <c r="BZ128" i="5"/>
  <c r="CA128" i="5"/>
  <c r="EZ128" i="5" s="1"/>
  <c r="CF128" i="5"/>
  <c r="DL128" i="5" s="1"/>
  <c r="J129" i="5"/>
  <c r="K129" i="5"/>
  <c r="L129" i="5"/>
  <c r="M129" i="5"/>
  <c r="Q129" i="5"/>
  <c r="R129" i="5"/>
  <c r="S129" i="5"/>
  <c r="AI129" i="5"/>
  <c r="AQ129" i="5"/>
  <c r="AU129" i="5"/>
  <c r="AV129" i="5"/>
  <c r="AW129" i="5"/>
  <c r="BA129" i="5"/>
  <c r="BB129" i="5"/>
  <c r="BS129" i="5"/>
  <c r="BT129" i="5"/>
  <c r="BU129" i="5"/>
  <c r="BY129" i="5"/>
  <c r="BZ129" i="5"/>
  <c r="CA129" i="5"/>
  <c r="CF129" i="5"/>
  <c r="J130" i="5"/>
  <c r="K130" i="5"/>
  <c r="L130" i="5"/>
  <c r="M130" i="5"/>
  <c r="Q130" i="5"/>
  <c r="R130" i="5"/>
  <c r="S130" i="5"/>
  <c r="AI130" i="5"/>
  <c r="AQ130" i="5"/>
  <c r="AU130" i="5"/>
  <c r="AV130" i="5"/>
  <c r="AW130" i="5"/>
  <c r="BA130" i="5"/>
  <c r="BB130" i="5"/>
  <c r="BS130" i="5"/>
  <c r="BT130" i="5"/>
  <c r="BU130" i="5"/>
  <c r="BY130" i="5"/>
  <c r="BZ130" i="5"/>
  <c r="CA130" i="5"/>
  <c r="CF130" i="5"/>
  <c r="DL130" i="5" s="1"/>
  <c r="J131" i="5"/>
  <c r="K131" i="5"/>
  <c r="L131" i="5"/>
  <c r="M131" i="5"/>
  <c r="Q131" i="5"/>
  <c r="R131" i="5"/>
  <c r="S131" i="5"/>
  <c r="AI131" i="5"/>
  <c r="AQ131" i="5"/>
  <c r="AU131" i="5"/>
  <c r="AV131" i="5"/>
  <c r="AW131" i="5"/>
  <c r="BA131" i="5"/>
  <c r="BB131" i="5"/>
  <c r="BS131" i="5"/>
  <c r="BT131" i="5"/>
  <c r="BU131" i="5"/>
  <c r="BY131" i="5"/>
  <c r="BZ131" i="5"/>
  <c r="EY131" i="5" s="1"/>
  <c r="CA131" i="5"/>
  <c r="CF131" i="5"/>
  <c r="DM131" i="5" s="1"/>
  <c r="J132" i="5"/>
  <c r="K132" i="5"/>
  <c r="L132" i="5"/>
  <c r="M132" i="5"/>
  <c r="Q132" i="5"/>
  <c r="R132" i="5"/>
  <c r="S132" i="5"/>
  <c r="AI132" i="5"/>
  <c r="AQ132" i="5"/>
  <c r="AU132" i="5"/>
  <c r="AV132" i="5"/>
  <c r="AW132" i="5"/>
  <c r="BA132" i="5"/>
  <c r="BB132" i="5"/>
  <c r="BS132" i="5"/>
  <c r="ER132" i="5" s="1"/>
  <c r="BT132" i="5"/>
  <c r="BU132" i="5"/>
  <c r="BY132" i="5"/>
  <c r="BZ132" i="5"/>
  <c r="CA132" i="5"/>
  <c r="CF132" i="5"/>
  <c r="CQ132" i="5"/>
  <c r="J133" i="5"/>
  <c r="K133" i="5"/>
  <c r="L133" i="5"/>
  <c r="M133" i="5"/>
  <c r="CL133" i="5" s="1"/>
  <c r="Q133" i="5"/>
  <c r="R133" i="5"/>
  <c r="S133" i="5"/>
  <c r="AI133" i="5"/>
  <c r="AQ133" i="5"/>
  <c r="AU133" i="5"/>
  <c r="AV133" i="5"/>
  <c r="AW133" i="5"/>
  <c r="DV133" i="5" s="1"/>
  <c r="BA133" i="5"/>
  <c r="BB133" i="5"/>
  <c r="BS133" i="5"/>
  <c r="BT133" i="5"/>
  <c r="BU133" i="5"/>
  <c r="BY133" i="5"/>
  <c r="BZ133" i="5"/>
  <c r="CA133" i="5"/>
  <c r="EZ133" i="5" s="1"/>
  <c r="CF133" i="5"/>
  <c r="DM133" i="5" s="1"/>
  <c r="J134" i="5"/>
  <c r="K134" i="5"/>
  <c r="L134" i="5"/>
  <c r="CK134" i="5" s="1"/>
  <c r="M134" i="5"/>
  <c r="Q134" i="5"/>
  <c r="R134" i="5"/>
  <c r="S134" i="5"/>
  <c r="AI134" i="5"/>
  <c r="AQ134" i="5"/>
  <c r="AU134" i="5"/>
  <c r="AV134" i="5"/>
  <c r="DU134" i="5" s="1"/>
  <c r="AW134" i="5"/>
  <c r="DV134" i="5" s="1"/>
  <c r="BA134" i="5"/>
  <c r="BB134" i="5"/>
  <c r="BS134" i="5"/>
  <c r="ER134" i="5" s="1"/>
  <c r="BT134" i="5"/>
  <c r="BU134" i="5"/>
  <c r="BY134" i="5"/>
  <c r="EX134" i="5" s="1"/>
  <c r="BZ134" i="5"/>
  <c r="EY134" i="5" s="1"/>
  <c r="CA134" i="5"/>
  <c r="EZ134" i="5" s="1"/>
  <c r="CF134" i="5"/>
  <c r="DM134" i="5"/>
  <c r="J135" i="5"/>
  <c r="K135" i="5"/>
  <c r="L135" i="5"/>
  <c r="M135" i="5"/>
  <c r="Q135" i="5"/>
  <c r="R135" i="5"/>
  <c r="S135" i="5"/>
  <c r="AI135" i="5"/>
  <c r="AQ135" i="5"/>
  <c r="AU135" i="5"/>
  <c r="AV135" i="5"/>
  <c r="AW135" i="5"/>
  <c r="BA135" i="5"/>
  <c r="BB135" i="5"/>
  <c r="BS135" i="5"/>
  <c r="BT135" i="5"/>
  <c r="BU135" i="5"/>
  <c r="BY135" i="5"/>
  <c r="BZ135" i="5"/>
  <c r="CA135" i="5"/>
  <c r="CF135" i="5"/>
  <c r="J136" i="5"/>
  <c r="K136" i="5"/>
  <c r="L136" i="5"/>
  <c r="M136" i="5"/>
  <c r="Q136" i="5"/>
  <c r="R136" i="5"/>
  <c r="S136" i="5"/>
  <c r="AI136" i="5"/>
  <c r="AQ136" i="5"/>
  <c r="AU136" i="5"/>
  <c r="DT136" i="5" s="1"/>
  <c r="AV136" i="5"/>
  <c r="AW136" i="5"/>
  <c r="BA136" i="5"/>
  <c r="BB136" i="5"/>
  <c r="BS136" i="5"/>
  <c r="BT136" i="5"/>
  <c r="BU136" i="5"/>
  <c r="BY136" i="5"/>
  <c r="BZ136" i="5"/>
  <c r="EY136" i="5" s="1"/>
  <c r="CA136" i="5"/>
  <c r="CF136" i="5"/>
  <c r="DS136" i="5"/>
  <c r="J137" i="5"/>
  <c r="K137" i="5"/>
  <c r="L137" i="5"/>
  <c r="M137" i="5"/>
  <c r="Q137" i="5"/>
  <c r="R137" i="5"/>
  <c r="S137" i="5"/>
  <c r="AI137" i="5"/>
  <c r="AQ137" i="5"/>
  <c r="AU137" i="5"/>
  <c r="AV137" i="5"/>
  <c r="AW137" i="5"/>
  <c r="BA137" i="5"/>
  <c r="BB137" i="5"/>
  <c r="BS137" i="5"/>
  <c r="BT137" i="5"/>
  <c r="BU137" i="5"/>
  <c r="BY137" i="5"/>
  <c r="BZ137" i="5"/>
  <c r="CA137" i="5"/>
  <c r="CF137" i="5"/>
  <c r="J138" i="5"/>
  <c r="K138" i="5"/>
  <c r="L138" i="5"/>
  <c r="M138" i="5"/>
  <c r="Q138" i="5"/>
  <c r="R138" i="5"/>
  <c r="S138" i="5"/>
  <c r="CR138" i="5" s="1"/>
  <c r="AI138" i="5"/>
  <c r="AQ138" i="5"/>
  <c r="AU138" i="5"/>
  <c r="AV138" i="5"/>
  <c r="AW138" i="5"/>
  <c r="BA138" i="5"/>
  <c r="BB138" i="5"/>
  <c r="BS138" i="5"/>
  <c r="ER138" i="5" s="1"/>
  <c r="BT138" i="5"/>
  <c r="BU138" i="5"/>
  <c r="BY138" i="5"/>
  <c r="BZ138" i="5"/>
  <c r="CA138" i="5"/>
  <c r="CF138" i="5"/>
  <c r="J139" i="5"/>
  <c r="K139" i="5"/>
  <c r="L139" i="5"/>
  <c r="M139" i="5"/>
  <c r="Q139" i="5"/>
  <c r="R139" i="5"/>
  <c r="CQ139" i="5" s="1"/>
  <c r="S139" i="5"/>
  <c r="AI139" i="5"/>
  <c r="AQ139" i="5"/>
  <c r="AU139" i="5"/>
  <c r="AV139" i="5"/>
  <c r="AW139" i="5"/>
  <c r="BA139" i="5"/>
  <c r="BB139" i="5"/>
  <c r="BS139" i="5"/>
  <c r="BT139" i="5"/>
  <c r="BU139" i="5"/>
  <c r="BY139" i="5"/>
  <c r="BZ139" i="5"/>
  <c r="CA139" i="5"/>
  <c r="CF139" i="5"/>
  <c r="J140" i="5"/>
  <c r="K140" i="5"/>
  <c r="L140" i="5"/>
  <c r="M140" i="5"/>
  <c r="Q140" i="5"/>
  <c r="R140" i="5"/>
  <c r="S140" i="5"/>
  <c r="AI140" i="5"/>
  <c r="AQ140" i="5"/>
  <c r="AU140" i="5"/>
  <c r="AV140" i="5"/>
  <c r="AW140" i="5"/>
  <c r="BA140" i="5"/>
  <c r="BB140" i="5"/>
  <c r="BS140" i="5"/>
  <c r="BT140" i="5"/>
  <c r="BU140" i="5"/>
  <c r="BY140" i="5"/>
  <c r="BZ140" i="5"/>
  <c r="CA140" i="5"/>
  <c r="CF140" i="5"/>
  <c r="J141" i="5"/>
  <c r="K141" i="5"/>
  <c r="L141" i="5"/>
  <c r="M141" i="5"/>
  <c r="CL141" i="5" s="1"/>
  <c r="Q141" i="5"/>
  <c r="R141" i="5"/>
  <c r="S141" i="5"/>
  <c r="AI141" i="5"/>
  <c r="AQ141" i="5"/>
  <c r="AU141" i="5"/>
  <c r="AV141" i="5"/>
  <c r="DU141" i="5" s="1"/>
  <c r="AW141" i="5"/>
  <c r="DV141" i="5" s="1"/>
  <c r="BA141" i="5"/>
  <c r="BB141" i="5"/>
  <c r="BS141" i="5"/>
  <c r="BT141" i="5"/>
  <c r="BU141" i="5"/>
  <c r="BY141" i="5"/>
  <c r="BZ141" i="5"/>
  <c r="EY141" i="5" s="1"/>
  <c r="CA141" i="5"/>
  <c r="EZ141" i="5" s="1"/>
  <c r="CF141" i="5"/>
  <c r="DM141" i="5"/>
  <c r="J142" i="5"/>
  <c r="K142" i="5"/>
  <c r="CJ142" i="5" s="1"/>
  <c r="L142" i="5"/>
  <c r="M142" i="5"/>
  <c r="Q142" i="5"/>
  <c r="R142" i="5"/>
  <c r="S142" i="5"/>
  <c r="AI142" i="5"/>
  <c r="AQ142" i="5"/>
  <c r="AU142" i="5"/>
  <c r="DT142" i="5" s="1"/>
  <c r="AV142" i="5"/>
  <c r="AW142" i="5"/>
  <c r="BA142" i="5"/>
  <c r="BB142" i="5"/>
  <c r="BS142" i="5"/>
  <c r="BT142" i="5"/>
  <c r="BU142" i="5"/>
  <c r="BY142" i="5"/>
  <c r="EX142" i="5" s="1"/>
  <c r="BZ142" i="5"/>
  <c r="CA142" i="5"/>
  <c r="CF142" i="5"/>
  <c r="J143" i="5"/>
  <c r="K143" i="5"/>
  <c r="L143" i="5"/>
  <c r="M143" i="5"/>
  <c r="Q143" i="5"/>
  <c r="R143" i="5"/>
  <c r="S143" i="5"/>
  <c r="AI143" i="5"/>
  <c r="AQ143" i="5"/>
  <c r="AU143" i="5"/>
  <c r="AV143" i="5"/>
  <c r="AW143" i="5"/>
  <c r="BA143" i="5"/>
  <c r="BB143" i="5"/>
  <c r="BS143" i="5"/>
  <c r="BT143" i="5"/>
  <c r="BU143" i="5"/>
  <c r="BY143" i="5"/>
  <c r="BZ143" i="5"/>
  <c r="CA143" i="5"/>
  <c r="CF143" i="5"/>
  <c r="DK143" i="5" s="1"/>
  <c r="J144" i="5"/>
  <c r="K144" i="5"/>
  <c r="L144" i="5"/>
  <c r="M144" i="5"/>
  <c r="Q144" i="5"/>
  <c r="R144" i="5"/>
  <c r="S144" i="5"/>
  <c r="CR144" i="5" s="1"/>
  <c r="AI144" i="5"/>
  <c r="AQ144" i="5"/>
  <c r="AU144" i="5"/>
  <c r="AV144" i="5"/>
  <c r="AW144" i="5"/>
  <c r="BA144" i="5"/>
  <c r="BB144" i="5"/>
  <c r="BS144" i="5"/>
  <c r="ER144" i="5" s="1"/>
  <c r="BT144" i="5"/>
  <c r="BU144" i="5"/>
  <c r="BY144" i="5"/>
  <c r="BZ144" i="5"/>
  <c r="CA144" i="5"/>
  <c r="CF144" i="5"/>
  <c r="DL144" i="5" s="1"/>
  <c r="B145" i="5"/>
  <c r="B146" i="5" s="1"/>
  <c r="B147" i="5" s="1"/>
  <c r="B148" i="5" s="1"/>
  <c r="B149" i="5" s="1"/>
  <c r="B150" i="5" s="1"/>
  <c r="B151" i="5" s="1"/>
  <c r="B152" i="5" s="1"/>
  <c r="B153" i="5" s="1"/>
  <c r="B154" i="5" s="1"/>
  <c r="B155" i="5" s="1"/>
  <c r="B156" i="5" s="1"/>
  <c r="B157" i="5" s="1"/>
  <c r="B158" i="5" s="1"/>
  <c r="B159" i="5" s="1"/>
  <c r="J145" i="5"/>
  <c r="K145" i="5"/>
  <c r="L145" i="5"/>
  <c r="M145" i="5"/>
  <c r="Q145" i="5"/>
  <c r="R145" i="5"/>
  <c r="S145" i="5"/>
  <c r="AI145" i="5"/>
  <c r="AQ145" i="5"/>
  <c r="AU145" i="5"/>
  <c r="AV145" i="5"/>
  <c r="AW145" i="5"/>
  <c r="BA145" i="5"/>
  <c r="BB145" i="5"/>
  <c r="BS145" i="5"/>
  <c r="BT145" i="5"/>
  <c r="BU145" i="5"/>
  <c r="BY145" i="5"/>
  <c r="BZ145" i="5"/>
  <c r="CA145" i="5"/>
  <c r="CF145" i="5"/>
  <c r="DK145" i="5" s="1"/>
  <c r="J146" i="5"/>
  <c r="K146" i="5"/>
  <c r="L146" i="5"/>
  <c r="M146" i="5"/>
  <c r="Q146" i="5"/>
  <c r="R146" i="5"/>
  <c r="S146" i="5"/>
  <c r="AI146" i="5"/>
  <c r="AQ146" i="5"/>
  <c r="AU146" i="5"/>
  <c r="AV146" i="5"/>
  <c r="AW146" i="5"/>
  <c r="BA146" i="5"/>
  <c r="BB146" i="5"/>
  <c r="BS146" i="5"/>
  <c r="BT146" i="5"/>
  <c r="BU146" i="5"/>
  <c r="BY146" i="5"/>
  <c r="BZ146" i="5"/>
  <c r="CA146" i="5"/>
  <c r="CF146" i="5"/>
  <c r="J147" i="5"/>
  <c r="K147" i="5"/>
  <c r="CJ147" i="5" s="1"/>
  <c r="L147" i="5"/>
  <c r="M147" i="5"/>
  <c r="Q147" i="5"/>
  <c r="R147" i="5"/>
  <c r="S147" i="5"/>
  <c r="AI147" i="5"/>
  <c r="AQ147" i="5"/>
  <c r="AU147" i="5"/>
  <c r="DT147" i="5" s="1"/>
  <c r="AV147" i="5"/>
  <c r="AW147" i="5"/>
  <c r="BA147" i="5"/>
  <c r="BB147" i="5"/>
  <c r="BS147" i="5"/>
  <c r="BT147" i="5"/>
  <c r="BU147" i="5"/>
  <c r="BY147" i="5"/>
  <c r="EX147" i="5" s="1"/>
  <c r="BZ147" i="5"/>
  <c r="CA147" i="5"/>
  <c r="CF147" i="5"/>
  <c r="DM147" i="5"/>
  <c r="J148" i="5"/>
  <c r="K148" i="5"/>
  <c r="L148" i="5"/>
  <c r="M148" i="5"/>
  <c r="Q148" i="5"/>
  <c r="R148" i="5"/>
  <c r="S148" i="5"/>
  <c r="AI148" i="5"/>
  <c r="AQ148" i="5"/>
  <c r="AU148" i="5"/>
  <c r="AV148" i="5"/>
  <c r="DU148" i="5" s="1"/>
  <c r="AW148" i="5"/>
  <c r="BA148" i="5"/>
  <c r="BB148" i="5"/>
  <c r="BS148" i="5"/>
  <c r="BT148" i="5"/>
  <c r="BU148" i="5"/>
  <c r="BY148" i="5"/>
  <c r="BZ148" i="5"/>
  <c r="CA148" i="5"/>
  <c r="EZ148" i="5" s="1"/>
  <c r="CF148" i="5"/>
  <c r="DL148" i="5" s="1"/>
  <c r="DM148" i="5"/>
  <c r="J149" i="5"/>
  <c r="K149" i="5"/>
  <c r="L149" i="5"/>
  <c r="M149" i="5"/>
  <c r="Q149" i="5"/>
  <c r="R149" i="5"/>
  <c r="S149" i="5"/>
  <c r="AI149" i="5"/>
  <c r="AQ149" i="5"/>
  <c r="AU149" i="5"/>
  <c r="AV149" i="5"/>
  <c r="AW149" i="5"/>
  <c r="BA149" i="5"/>
  <c r="BB149" i="5"/>
  <c r="BS149" i="5"/>
  <c r="BT149" i="5"/>
  <c r="BU149" i="5"/>
  <c r="BY149" i="5"/>
  <c r="BZ149" i="5"/>
  <c r="CA149" i="5"/>
  <c r="EZ149" i="5" s="1"/>
  <c r="CF149" i="5"/>
  <c r="J150" i="5"/>
  <c r="K150" i="5"/>
  <c r="L150" i="5"/>
  <c r="M150" i="5"/>
  <c r="Q150" i="5"/>
  <c r="R150" i="5"/>
  <c r="S150" i="5"/>
  <c r="AI150" i="5"/>
  <c r="AQ150" i="5"/>
  <c r="AU150" i="5"/>
  <c r="AV150" i="5"/>
  <c r="AW150" i="5"/>
  <c r="BA150" i="5"/>
  <c r="BB150" i="5"/>
  <c r="BS150" i="5"/>
  <c r="BT150" i="5"/>
  <c r="BU150" i="5"/>
  <c r="ET150" i="5" s="1"/>
  <c r="BY150" i="5"/>
  <c r="BZ150" i="5"/>
  <c r="CA150" i="5"/>
  <c r="CF150" i="5"/>
  <c r="DS150" i="5" s="1"/>
  <c r="J151" i="5"/>
  <c r="K151" i="5"/>
  <c r="L151" i="5"/>
  <c r="M151" i="5"/>
  <c r="Q151" i="5"/>
  <c r="R151" i="5"/>
  <c r="S151" i="5"/>
  <c r="AI151" i="5"/>
  <c r="AQ151" i="5"/>
  <c r="AU151" i="5"/>
  <c r="AV151" i="5"/>
  <c r="AW151" i="5"/>
  <c r="BA151" i="5"/>
  <c r="BB151" i="5"/>
  <c r="BS151" i="5"/>
  <c r="ER151" i="5" s="1"/>
  <c r="BT151" i="5"/>
  <c r="BU151" i="5"/>
  <c r="BY151" i="5"/>
  <c r="BZ151" i="5"/>
  <c r="CA151" i="5"/>
  <c r="CF151" i="5"/>
  <c r="J152" i="5"/>
  <c r="K152" i="5"/>
  <c r="L152" i="5"/>
  <c r="M152" i="5"/>
  <c r="Q152" i="5"/>
  <c r="R152" i="5"/>
  <c r="S152" i="5"/>
  <c r="AI152" i="5"/>
  <c r="AQ152" i="5"/>
  <c r="AU152" i="5"/>
  <c r="DT152" i="5" s="1"/>
  <c r="AV152" i="5"/>
  <c r="AW152" i="5"/>
  <c r="BA152" i="5"/>
  <c r="BB152" i="5"/>
  <c r="EA152" i="5" s="1"/>
  <c r="BS152" i="5"/>
  <c r="BT152" i="5"/>
  <c r="BU152" i="5"/>
  <c r="BY152" i="5"/>
  <c r="BZ152" i="5"/>
  <c r="CA152" i="5"/>
  <c r="EZ152" i="5" s="1"/>
  <c r="CF152" i="5"/>
  <c r="CS152" i="5" s="1"/>
  <c r="CH152" i="5"/>
  <c r="CN152" i="5"/>
  <c r="CT152" i="5"/>
  <c r="CX152" i="5"/>
  <c r="CY152" i="5"/>
  <c r="CZ152" i="5"/>
  <c r="DA152" i="5"/>
  <c r="DB152" i="5"/>
  <c r="DD152" i="5"/>
  <c r="DG152" i="5"/>
  <c r="DI152" i="5"/>
  <c r="DJ152" i="5"/>
  <c r="DL152" i="5"/>
  <c r="DN152" i="5"/>
  <c r="DO152" i="5"/>
  <c r="DQ152" i="5"/>
  <c r="DW152" i="5"/>
  <c r="DX152" i="5"/>
  <c r="DY152" i="5"/>
  <c r="EB152" i="5"/>
  <c r="ED152" i="5"/>
  <c r="EE152" i="5"/>
  <c r="EG152" i="5"/>
  <c r="EH152" i="5"/>
  <c r="EJ152" i="5"/>
  <c r="EL152" i="5"/>
  <c r="EM152" i="5"/>
  <c r="EN152" i="5"/>
  <c r="EO152" i="5"/>
  <c r="EU152" i="5"/>
  <c r="EV152" i="5"/>
  <c r="EW152" i="5"/>
  <c r="FA152" i="5"/>
  <c r="FB152" i="5" s="1"/>
  <c r="J153" i="5"/>
  <c r="K153" i="5"/>
  <c r="L153" i="5"/>
  <c r="M153" i="5"/>
  <c r="Q153" i="5"/>
  <c r="R153" i="5"/>
  <c r="S153" i="5"/>
  <c r="AI153" i="5"/>
  <c r="AQ153" i="5"/>
  <c r="AU153" i="5"/>
  <c r="AV153" i="5"/>
  <c r="AW153" i="5"/>
  <c r="BA153" i="5"/>
  <c r="BB153" i="5"/>
  <c r="BS153" i="5"/>
  <c r="BT153" i="5"/>
  <c r="BU153" i="5"/>
  <c r="BY153" i="5"/>
  <c r="BZ153" i="5"/>
  <c r="CA153" i="5"/>
  <c r="CF153" i="5"/>
  <c r="CU153" i="5" s="1"/>
  <c r="CT153" i="5"/>
  <c r="DL153" i="5"/>
  <c r="DS153" i="5"/>
  <c r="EQ153" i="5"/>
  <c r="J154" i="5"/>
  <c r="K154" i="5"/>
  <c r="L154" i="5"/>
  <c r="M154" i="5"/>
  <c r="Q154" i="5"/>
  <c r="R154" i="5"/>
  <c r="S154" i="5"/>
  <c r="AI154" i="5"/>
  <c r="AQ154" i="5"/>
  <c r="AU154" i="5"/>
  <c r="AV154" i="5"/>
  <c r="AW154" i="5"/>
  <c r="BA154" i="5"/>
  <c r="BB154" i="5"/>
  <c r="BS154" i="5"/>
  <c r="BT154" i="5"/>
  <c r="BU154" i="5"/>
  <c r="BY154" i="5"/>
  <c r="BZ154" i="5"/>
  <c r="CA154" i="5"/>
  <c r="CF154" i="5"/>
  <c r="CG154" i="5" s="1"/>
  <c r="FA154" i="5"/>
  <c r="FB154" i="5" s="1"/>
  <c r="J155" i="5"/>
  <c r="K155" i="5"/>
  <c r="L155" i="5"/>
  <c r="M155" i="5"/>
  <c r="Q155" i="5"/>
  <c r="R155" i="5"/>
  <c r="S155" i="5"/>
  <c r="AI155" i="5"/>
  <c r="AQ155" i="5"/>
  <c r="AU155" i="5"/>
  <c r="AV155" i="5"/>
  <c r="AW155" i="5"/>
  <c r="BA155" i="5"/>
  <c r="BB155" i="5"/>
  <c r="BS155" i="5"/>
  <c r="BT155" i="5"/>
  <c r="BU155" i="5"/>
  <c r="BY155" i="5"/>
  <c r="BZ155" i="5"/>
  <c r="CA155" i="5"/>
  <c r="CF155" i="5"/>
  <c r="CG155" i="5" s="1"/>
  <c r="CN155" i="5"/>
  <c r="DC155" i="5"/>
  <c r="DE155" i="5"/>
  <c r="DN155" i="5"/>
  <c r="DS155" i="5"/>
  <c r="EG155" i="5"/>
  <c r="EI155" i="5"/>
  <c r="EW155" i="5"/>
  <c r="FA155" i="5"/>
  <c r="J156" i="5"/>
  <c r="K156" i="5"/>
  <c r="L156" i="5"/>
  <c r="M156" i="5"/>
  <c r="Q156" i="5"/>
  <c r="R156" i="5"/>
  <c r="S156" i="5"/>
  <c r="AI156" i="5"/>
  <c r="AQ156" i="5"/>
  <c r="AU156" i="5"/>
  <c r="AV156" i="5"/>
  <c r="AW156" i="5"/>
  <c r="BA156" i="5"/>
  <c r="BB156" i="5"/>
  <c r="BS156" i="5"/>
  <c r="ER156" i="5" s="1"/>
  <c r="BT156" i="5"/>
  <c r="BU156" i="5"/>
  <c r="BY156" i="5"/>
  <c r="BZ156" i="5"/>
  <c r="CA156" i="5"/>
  <c r="CF156" i="5"/>
  <c r="EJ156" i="5" s="1"/>
  <c r="CO156" i="5"/>
  <c r="DD156" i="5"/>
  <c r="DL156" i="5"/>
  <c r="DM156" i="5"/>
  <c r="EK156" i="5"/>
  <c r="FA156" i="5"/>
  <c r="J157" i="5"/>
  <c r="K157" i="5"/>
  <c r="L157" i="5"/>
  <c r="M157" i="5"/>
  <c r="Q157" i="5"/>
  <c r="R157" i="5"/>
  <c r="S157" i="5"/>
  <c r="AI157" i="5"/>
  <c r="AQ157" i="5"/>
  <c r="AU157" i="5"/>
  <c r="AV157" i="5"/>
  <c r="AW157" i="5"/>
  <c r="BA157" i="5"/>
  <c r="BB157" i="5"/>
  <c r="BS157" i="5"/>
  <c r="BT157" i="5"/>
  <c r="BU157" i="5"/>
  <c r="BY157" i="5"/>
  <c r="BZ157" i="5"/>
  <c r="CA157" i="5"/>
  <c r="CF157" i="5"/>
  <c r="CY157" i="5" s="1"/>
  <c r="J158" i="5"/>
  <c r="K158" i="5"/>
  <c r="L158" i="5"/>
  <c r="M158" i="5"/>
  <c r="Q158" i="5"/>
  <c r="R158" i="5"/>
  <c r="S158" i="5"/>
  <c r="AI158" i="5"/>
  <c r="AQ158" i="5"/>
  <c r="AU158" i="5"/>
  <c r="AV158" i="5"/>
  <c r="AW158" i="5"/>
  <c r="BA158" i="5"/>
  <c r="BB158" i="5"/>
  <c r="BS158" i="5"/>
  <c r="BT158" i="5"/>
  <c r="BU158" i="5"/>
  <c r="BY158" i="5"/>
  <c r="EX158" i="5" s="1"/>
  <c r="BZ158" i="5"/>
  <c r="CA158" i="5"/>
  <c r="CF158" i="5"/>
  <c r="DB158" i="5" s="1"/>
  <c r="CM158" i="5"/>
  <c r="CN158" i="5"/>
  <c r="CS158" i="5"/>
  <c r="DJ158" i="5"/>
  <c r="EF158" i="5"/>
  <c r="EG158" i="5"/>
  <c r="EH158" i="5"/>
  <c r="J159" i="5"/>
  <c r="K159" i="5"/>
  <c r="L159" i="5"/>
  <c r="M159" i="5"/>
  <c r="Q159" i="5"/>
  <c r="R159" i="5"/>
  <c r="S159" i="5"/>
  <c r="AI159" i="5"/>
  <c r="AQ159" i="5"/>
  <c r="AU159" i="5"/>
  <c r="AV159" i="5"/>
  <c r="AW159" i="5"/>
  <c r="BA159" i="5"/>
  <c r="BB159" i="5"/>
  <c r="BS159" i="5"/>
  <c r="BT159" i="5"/>
  <c r="BU159" i="5"/>
  <c r="BY159" i="5"/>
  <c r="BZ159" i="5"/>
  <c r="CA159" i="5"/>
  <c r="CF159" i="5"/>
  <c r="CH159" i="5" s="1"/>
  <c r="CO159" i="5"/>
  <c r="DH61" i="5" l="1"/>
  <c r="ER135" i="5"/>
  <c r="DH72" i="5"/>
  <c r="CJ6" i="5"/>
  <c r="CQ99" i="5"/>
  <c r="DP150" i="5"/>
  <c r="CI109" i="5"/>
  <c r="ES157" i="5"/>
  <c r="CR156" i="5"/>
  <c r="ES154" i="5"/>
  <c r="EY152" i="5"/>
  <c r="ER152" i="5"/>
  <c r="CR152" i="5"/>
  <c r="CK152" i="5"/>
  <c r="EX150" i="5"/>
  <c r="EA150" i="5"/>
  <c r="DT150" i="5"/>
  <c r="CJ150" i="5"/>
  <c r="EY147" i="5"/>
  <c r="ER147" i="5"/>
  <c r="DU147" i="5"/>
  <c r="CK147" i="5"/>
  <c r="ES146" i="5"/>
  <c r="DL143" i="5"/>
  <c r="EY142" i="5"/>
  <c r="ER142" i="5"/>
  <c r="DU142" i="5"/>
  <c r="DH138" i="5"/>
  <c r="ER136" i="5"/>
  <c r="DU136" i="5"/>
  <c r="DM135" i="5"/>
  <c r="EX135" i="5"/>
  <c r="DT135" i="5"/>
  <c r="CJ135" i="5"/>
  <c r="DH131" i="5"/>
  <c r="DP130" i="5"/>
  <c r="DV123" i="5"/>
  <c r="CL123" i="5"/>
  <c r="EX121" i="5"/>
  <c r="EA121" i="5"/>
  <c r="DT121" i="5"/>
  <c r="EZ118" i="5"/>
  <c r="DH118" i="5"/>
  <c r="EY115" i="5"/>
  <c r="DU115" i="5"/>
  <c r="CK115" i="5"/>
  <c r="DV111" i="5"/>
  <c r="EX109" i="5"/>
  <c r="DZ150" i="5"/>
  <c r="CI150" i="5"/>
  <c r="DW154" i="5"/>
  <c r="ER153" i="5"/>
  <c r="ET152" i="5"/>
  <c r="DP152" i="5"/>
  <c r="CI152" i="5"/>
  <c r="EX151" i="5"/>
  <c r="DT151" i="5"/>
  <c r="CJ151" i="5"/>
  <c r="ET147" i="5"/>
  <c r="DP147" i="5"/>
  <c r="CI147" i="5"/>
  <c r="ES145" i="5"/>
  <c r="DH145" i="5"/>
  <c r="CR141" i="5"/>
  <c r="CK141" i="5"/>
  <c r="EZ140" i="5"/>
  <c r="DV140" i="5"/>
  <c r="CL140" i="5"/>
  <c r="EX138" i="5"/>
  <c r="CJ138" i="5"/>
  <c r="DP136" i="5"/>
  <c r="EZ135" i="5"/>
  <c r="ES135" i="5"/>
  <c r="DV135" i="5"/>
  <c r="DH135" i="5"/>
  <c r="CL135" i="5"/>
  <c r="EA134" i="5"/>
  <c r="DT134" i="5"/>
  <c r="CJ134" i="5"/>
  <c r="EA131" i="5"/>
  <c r="EA127" i="5"/>
  <c r="EZ121" i="5"/>
  <c r="DT120" i="5"/>
  <c r="ES113" i="5"/>
  <c r="DH113" i="5"/>
  <c r="ES109" i="5"/>
  <c r="DH109" i="5"/>
  <c r="DP104" i="5"/>
  <c r="ET101" i="5"/>
  <c r="CP113" i="5"/>
  <c r="DZ157" i="5"/>
  <c r="ET154" i="5"/>
  <c r="ET151" i="5"/>
  <c r="DP151" i="5"/>
  <c r="EY150" i="5"/>
  <c r="ER150" i="5"/>
  <c r="DU150" i="5"/>
  <c r="CK150" i="5"/>
  <c r="DV149" i="5"/>
  <c r="CL149" i="5"/>
  <c r="ET146" i="5"/>
  <c r="ER145" i="5"/>
  <c r="ET144" i="5"/>
  <c r="EZ142" i="5"/>
  <c r="ES142" i="5"/>
  <c r="DV142" i="5"/>
  <c r="DH142" i="5"/>
  <c r="EZ136" i="5"/>
  <c r="CL136" i="5"/>
  <c r="EY135" i="5"/>
  <c r="DU135" i="5"/>
  <c r="CR135" i="5"/>
  <c r="CK135" i="5"/>
  <c r="DZ134" i="5"/>
  <c r="CI131" i="5"/>
  <c r="ET127" i="5"/>
  <c r="DV124" i="5"/>
  <c r="CL124" i="5"/>
  <c r="ET120" i="5"/>
  <c r="DZ120" i="5"/>
  <c r="DP120" i="5"/>
  <c r="CI120" i="5"/>
  <c r="DP118" i="5"/>
  <c r="CI118" i="5"/>
  <c r="ES115" i="5"/>
  <c r="ER113" i="5"/>
  <c r="DT104" i="5"/>
  <c r="EX101" i="5"/>
  <c r="DK99" i="5"/>
  <c r="EZ99" i="5"/>
  <c r="ES99" i="5"/>
  <c r="DH99" i="5"/>
  <c r="DZ98" i="5"/>
  <c r="DT94" i="5"/>
  <c r="ER91" i="5"/>
  <c r="DU91" i="5"/>
  <c r="CR91" i="5"/>
  <c r="DH90" i="5"/>
  <c r="DP89" i="5"/>
  <c r="CI83" i="5"/>
  <c r="DH81" i="5"/>
  <c r="EY81" i="5"/>
  <c r="ER81" i="5"/>
  <c r="CK81" i="5"/>
  <c r="CL80" i="5"/>
  <c r="EX79" i="5"/>
  <c r="ET76" i="5"/>
  <c r="CI76" i="5"/>
  <c r="EA75" i="5"/>
  <c r="DV73" i="5"/>
  <c r="CL73" i="5"/>
  <c r="EY72" i="5"/>
  <c r="ER72" i="5"/>
  <c r="DU72" i="5"/>
  <c r="CR72" i="5"/>
  <c r="CK72" i="5"/>
  <c r="ET71" i="5"/>
  <c r="DP71" i="5"/>
  <c r="EY69" i="5"/>
  <c r="ER69" i="5"/>
  <c r="DM68" i="5"/>
  <c r="EY68" i="5"/>
  <c r="DU68" i="5"/>
  <c r="EX66" i="5"/>
  <c r="EA66" i="5"/>
  <c r="DT66" i="5"/>
  <c r="ES64" i="5"/>
  <c r="DH64" i="5"/>
  <c r="CL64" i="5"/>
  <c r="CP63" i="5"/>
  <c r="EY58" i="5"/>
  <c r="DU58" i="5"/>
  <c r="EA54" i="5"/>
  <c r="CQ54" i="5"/>
  <c r="ET52" i="5"/>
  <c r="DP52" i="5"/>
  <c r="CP52" i="5"/>
  <c r="CI52" i="5"/>
  <c r="CK50" i="5"/>
  <c r="DZ48" i="5"/>
  <c r="CP48" i="5"/>
  <c r="EX43" i="5"/>
  <c r="DT43" i="5"/>
  <c r="CJ43" i="5"/>
  <c r="CR39" i="5"/>
  <c r="CK30" i="5"/>
  <c r="DL23" i="5"/>
  <c r="EY23" i="5"/>
  <c r="ER23" i="5"/>
  <c r="DU23" i="5"/>
  <c r="CR23" i="5"/>
  <c r="ES6" i="5"/>
  <c r="ET79" i="5"/>
  <c r="DP79" i="5"/>
  <c r="CP75" i="5"/>
  <c r="DZ66" i="5"/>
  <c r="CP66" i="5"/>
  <c r="DZ56" i="5"/>
  <c r="CP56" i="5"/>
  <c r="ET43" i="5"/>
  <c r="DP43" i="5"/>
  <c r="EY29" i="5"/>
  <c r="DU29" i="5"/>
  <c r="CK29" i="5"/>
  <c r="EU26" i="5"/>
  <c r="DU24" i="5"/>
  <c r="EU23" i="5"/>
  <c r="DK23" i="5"/>
  <c r="EX23" i="5"/>
  <c r="EA23" i="5"/>
  <c r="DT23" i="5"/>
  <c r="CQ23" i="5"/>
  <c r="EZ22" i="5"/>
  <c r="DV22" i="5"/>
  <c r="CL22" i="5"/>
  <c r="ET20" i="5"/>
  <c r="DP20" i="5"/>
  <c r="CJ19" i="5"/>
  <c r="EY18" i="5"/>
  <c r="DV17" i="5"/>
  <c r="CL6" i="5"/>
  <c r="ER6" i="5"/>
  <c r="CL107" i="5"/>
  <c r="EX106" i="5"/>
  <c r="DT106" i="5"/>
  <c r="ER102" i="5"/>
  <c r="EZ101" i="5"/>
  <c r="DV101" i="5"/>
  <c r="CL101" i="5"/>
  <c r="ER100" i="5"/>
  <c r="CR100" i="5"/>
  <c r="DM99" i="5"/>
  <c r="EX99" i="5"/>
  <c r="EA99" i="5"/>
  <c r="DT99" i="5"/>
  <c r="CJ99" i="5"/>
  <c r="ES94" i="5"/>
  <c r="DH94" i="5"/>
  <c r="DV88" i="5"/>
  <c r="ES79" i="5"/>
  <c r="DH79" i="5"/>
  <c r="CL79" i="5"/>
  <c r="ET72" i="5"/>
  <c r="DP72" i="5"/>
  <c r="CI72" i="5"/>
  <c r="ET69" i="5"/>
  <c r="DP69" i="5"/>
  <c r="CP69" i="5"/>
  <c r="CI69" i="5"/>
  <c r="ET68" i="5"/>
  <c r="DP68" i="5"/>
  <c r="CP68" i="5"/>
  <c r="DV54" i="5"/>
  <c r="DP50" i="5"/>
  <c r="EZ47" i="5"/>
  <c r="DV47" i="5"/>
  <c r="CL47" i="5"/>
  <c r="EZ43" i="5"/>
  <c r="DH43" i="5"/>
  <c r="ET23" i="5"/>
  <c r="DP23" i="5"/>
  <c r="CP23" i="5"/>
  <c r="CI23" i="5"/>
  <c r="DP19" i="5"/>
  <c r="CI19" i="5"/>
  <c r="DZ12" i="5"/>
  <c r="DS10" i="5"/>
  <c r="ER10" i="5"/>
  <c r="EA6" i="5"/>
  <c r="DP106" i="5"/>
  <c r="ER104" i="5"/>
  <c r="CR104" i="5"/>
  <c r="EY101" i="5"/>
  <c r="DU101" i="5"/>
  <c r="EZ91" i="5"/>
  <c r="ES91" i="5"/>
  <c r="DV91" i="5"/>
  <c r="CL91" i="5"/>
  <c r="EZ81" i="5"/>
  <c r="DV81" i="5"/>
  <c r="EY79" i="5"/>
  <c r="ER79" i="5"/>
  <c r="CK79" i="5"/>
  <c r="EA76" i="5"/>
  <c r="CQ76" i="5"/>
  <c r="ET73" i="5"/>
  <c r="EZ72" i="5"/>
  <c r="ES72" i="5"/>
  <c r="DV72" i="5"/>
  <c r="DT71" i="5"/>
  <c r="CJ71" i="5"/>
  <c r="EZ69" i="5"/>
  <c r="ES69" i="5"/>
  <c r="DV69" i="5"/>
  <c r="DH69" i="5"/>
  <c r="EZ68" i="5"/>
  <c r="ES68" i="5"/>
  <c r="DV68" i="5"/>
  <c r="EY66" i="5"/>
  <c r="DU66" i="5"/>
  <c r="DP64" i="5"/>
  <c r="CI64" i="5"/>
  <c r="EA63" i="5"/>
  <c r="EY62" i="5"/>
  <c r="EZ58" i="5"/>
  <c r="DV58" i="5"/>
  <c r="CL58" i="5"/>
  <c r="EY54" i="5"/>
  <c r="DU54" i="5"/>
  <c r="ET53" i="5"/>
  <c r="EX52" i="5"/>
  <c r="EA52" i="5"/>
  <c r="DT52" i="5"/>
  <c r="EX44" i="5"/>
  <c r="DT44" i="5"/>
  <c r="CJ44" i="5"/>
  <c r="CK43" i="5"/>
  <c r="ET42" i="5"/>
  <c r="DP42" i="5"/>
  <c r="CI42" i="5"/>
  <c r="ET38" i="5"/>
  <c r="DP38" i="5"/>
  <c r="CI38" i="5"/>
  <c r="EX34" i="5"/>
  <c r="DT34" i="5"/>
  <c r="EZ32" i="5"/>
  <c r="ET29" i="5"/>
  <c r="DP29" i="5"/>
  <c r="DV27" i="5"/>
  <c r="CL27" i="5"/>
  <c r="ET26" i="5"/>
  <c r="DP26" i="5"/>
  <c r="CI26" i="5"/>
  <c r="CK25" i="5"/>
  <c r="ET24" i="5"/>
  <c r="DP24" i="5"/>
  <c r="EZ23" i="5"/>
  <c r="ES23" i="5"/>
  <c r="DV23" i="5"/>
  <c r="CK21" i="5"/>
  <c r="EY20" i="5"/>
  <c r="DU20" i="5"/>
  <c r="CK20" i="5"/>
  <c r="DP18" i="5"/>
  <c r="CI18" i="5"/>
  <c r="EX17" i="5"/>
  <c r="DT17" i="5"/>
  <c r="CP15" i="5"/>
  <c r="DL10" i="5"/>
  <c r="CI6" i="5"/>
  <c r="DZ68" i="5"/>
  <c r="CR34" i="5"/>
  <c r="DH18" i="5"/>
  <c r="ES47" i="5"/>
  <c r="CQ55" i="5"/>
  <c r="DT45" i="5"/>
  <c r="CQ146" i="5"/>
  <c r="DU129" i="5"/>
  <c r="CR107" i="5"/>
  <c r="CQ97" i="5"/>
  <c r="DV114" i="5"/>
  <c r="CQ80" i="5"/>
  <c r="CR66" i="5"/>
  <c r="ES53" i="5"/>
  <c r="CQ145" i="5"/>
  <c r="EA141" i="5"/>
  <c r="CR125" i="5"/>
  <c r="CQ71" i="5"/>
  <c r="DI157" i="5"/>
  <c r="EH155" i="5"/>
  <c r="DO155" i="5"/>
  <c r="DD155" i="5"/>
  <c r="CM155" i="5"/>
  <c r="DR153" i="5"/>
  <c r="CN153" i="5"/>
  <c r="DZ143" i="5"/>
  <c r="CP143" i="5"/>
  <c r="CI139" i="5"/>
  <c r="DM139" i="5"/>
  <c r="DZ139" i="5"/>
  <c r="DZ153" i="5"/>
  <c r="EZ143" i="5"/>
  <c r="DV143" i="5"/>
  <c r="CL143" i="5"/>
  <c r="EY116" i="5"/>
  <c r="DU116" i="5"/>
  <c r="CI116" i="5"/>
  <c r="CK116" i="5"/>
  <c r="CL56" i="5"/>
  <c r="DM56" i="5"/>
  <c r="DS56" i="5"/>
  <c r="EX56" i="5"/>
  <c r="EZ56" i="5"/>
  <c r="DM48" i="5"/>
  <c r="DP48" i="5"/>
  <c r="DG157" i="5"/>
  <c r="EF155" i="5"/>
  <c r="DV155" i="5"/>
  <c r="EP153" i="5"/>
  <c r="DK153" i="5"/>
  <c r="CK148" i="5"/>
  <c r="CP145" i="5"/>
  <c r="EY143" i="5"/>
  <c r="DU143" i="5"/>
  <c r="CK143" i="5"/>
  <c r="DZ129" i="5"/>
  <c r="CP129" i="5"/>
  <c r="CP85" i="5"/>
  <c r="DP157" i="5"/>
  <c r="EB159" i="5"/>
  <c r="EB158" i="5"/>
  <c r="DZ158" i="5"/>
  <c r="EJ157" i="5"/>
  <c r="EQ155" i="5"/>
  <c r="DM155" i="5"/>
  <c r="CY155" i="5"/>
  <c r="EZ155" i="5"/>
  <c r="CL155" i="5"/>
  <c r="DM154" i="5"/>
  <c r="EZ153" i="5"/>
  <c r="DN159" i="5"/>
  <c r="EX159" i="5"/>
  <c r="DT159" i="5"/>
  <c r="CJ159" i="5"/>
  <c r="DQ158" i="5"/>
  <c r="EC157" i="5"/>
  <c r="DF157" i="5"/>
  <c r="EP155" i="5"/>
  <c r="EE155" i="5"/>
  <c r="DL155" i="5"/>
  <c r="CX155" i="5"/>
  <c r="EY155" i="5"/>
  <c r="DU155" i="5"/>
  <c r="CK155" i="5"/>
  <c r="CQ154" i="5"/>
  <c r="EJ153" i="5"/>
  <c r="DJ153" i="5"/>
  <c r="EY153" i="5"/>
  <c r="EP152" i="5"/>
  <c r="EF152" i="5"/>
  <c r="DR152" i="5"/>
  <c r="DF152" i="5"/>
  <c r="DH152" i="5"/>
  <c r="EY144" i="5"/>
  <c r="CK144" i="5"/>
  <c r="CQ140" i="5"/>
  <c r="CR140" i="5"/>
  <c r="DM140" i="5"/>
  <c r="DP140" i="5"/>
  <c r="DZ140" i="5"/>
  <c r="CP140" i="5"/>
  <c r="DP116" i="5"/>
  <c r="DZ116" i="5"/>
  <c r="EP157" i="5"/>
  <c r="EB157" i="5"/>
  <c r="EO155" i="5"/>
  <c r="DY155" i="5"/>
  <c r="DK155" i="5"/>
  <c r="CW155" i="5"/>
  <c r="EX155" i="5"/>
  <c r="DT155" i="5"/>
  <c r="CJ155" i="5"/>
  <c r="DZ154" i="5"/>
  <c r="CP154" i="5"/>
  <c r="EI153" i="5"/>
  <c r="DB153" i="5"/>
  <c r="DT153" i="5"/>
  <c r="CJ153" i="5"/>
  <c r="CP151" i="5"/>
  <c r="ET148" i="5"/>
  <c r="DP148" i="5"/>
  <c r="CP146" i="5"/>
  <c r="ET143" i="5"/>
  <c r="EY85" i="5"/>
  <c r="DM159" i="5"/>
  <c r="CZ157" i="5"/>
  <c r="DI158" i="5"/>
  <c r="CO157" i="5"/>
  <c r="CR157" i="5"/>
  <c r="EN155" i="5"/>
  <c r="CV155" i="5"/>
  <c r="DP155" i="5"/>
  <c r="ET153" i="5"/>
  <c r="ES148" i="5"/>
  <c r="DH148" i="5"/>
  <c r="EZ146" i="5"/>
  <c r="DV146" i="5"/>
  <c r="CL146" i="5"/>
  <c r="DP144" i="5"/>
  <c r="ES143" i="5"/>
  <c r="DH143" i="5"/>
  <c r="CP159" i="5"/>
  <c r="EQ157" i="5"/>
  <c r="EC159" i="5"/>
  <c r="EZ159" i="5"/>
  <c r="DH157" i="5"/>
  <c r="ET159" i="5"/>
  <c r="CW159" i="5"/>
  <c r="DY157" i="5"/>
  <c r="ER157" i="5"/>
  <c r="DX155" i="5"/>
  <c r="DG155" i="5"/>
  <c r="ET155" i="5"/>
  <c r="CI155" i="5"/>
  <c r="EH153" i="5"/>
  <c r="CV153" i="5"/>
  <c r="DP153" i="5"/>
  <c r="CV159" i="5"/>
  <c r="ER159" i="5"/>
  <c r="EW158" i="5"/>
  <c r="DD158" i="5"/>
  <c r="DX157" i="5"/>
  <c r="CN157" i="5"/>
  <c r="CQ157" i="5"/>
  <c r="EM155" i="5"/>
  <c r="DW155" i="5"/>
  <c r="DF155" i="5"/>
  <c r="CU155" i="5"/>
  <c r="FC154" i="5"/>
  <c r="EB153" i="5"/>
  <c r="CM152" i="5"/>
  <c r="CV152" i="5"/>
  <c r="EY151" i="5"/>
  <c r="DU151" i="5"/>
  <c r="CK151" i="5"/>
  <c r="ER148" i="5"/>
  <c r="CR148" i="5"/>
  <c r="DZ147" i="5"/>
  <c r="DM143" i="5"/>
  <c r="CR143" i="5"/>
  <c r="EX152" i="5"/>
  <c r="CJ152" i="5"/>
  <c r="ES151" i="5"/>
  <c r="DH151" i="5"/>
  <c r="ES150" i="5"/>
  <c r="DH150" i="5"/>
  <c r="EZ147" i="5"/>
  <c r="DV147" i="5"/>
  <c r="CL147" i="5"/>
  <c r="EX143" i="5"/>
  <c r="DT143" i="5"/>
  <c r="CJ143" i="5"/>
  <c r="EX141" i="5"/>
  <c r="DT141" i="5"/>
  <c r="EY140" i="5"/>
  <c r="DU140" i="5"/>
  <c r="CK140" i="5"/>
  <c r="EZ139" i="5"/>
  <c r="ET138" i="5"/>
  <c r="EA136" i="5"/>
  <c r="DZ135" i="5"/>
  <c r="EY133" i="5"/>
  <c r="DU133" i="5"/>
  <c r="CK133" i="5"/>
  <c r="EA130" i="5"/>
  <c r="EZ129" i="5"/>
  <c r="DV129" i="5"/>
  <c r="CL129" i="5"/>
  <c r="EY128" i="5"/>
  <c r="DU128" i="5"/>
  <c r="CK128" i="5"/>
  <c r="EY124" i="5"/>
  <c r="DU124" i="5"/>
  <c r="CK124" i="5"/>
  <c r="EY123" i="5"/>
  <c r="DU123" i="5"/>
  <c r="ES120" i="5"/>
  <c r="DV116" i="5"/>
  <c r="CL116" i="5"/>
  <c r="ET115" i="5"/>
  <c r="EA113" i="5"/>
  <c r="CQ113" i="5"/>
  <c r="EX111" i="5"/>
  <c r="DT111" i="5"/>
  <c r="ER110" i="5"/>
  <c r="DM109" i="5"/>
  <c r="ER109" i="5"/>
  <c r="CR109" i="5"/>
  <c r="EX107" i="5"/>
  <c r="DT107" i="5"/>
  <c r="DM105" i="5"/>
  <c r="ER105" i="5"/>
  <c r="DT103" i="5"/>
  <c r="ET99" i="5"/>
  <c r="DP99" i="5"/>
  <c r="CI99" i="5"/>
  <c r="CR97" i="5"/>
  <c r="ER97" i="5"/>
  <c r="DM95" i="5"/>
  <c r="ER95" i="5"/>
  <c r="CR95" i="5"/>
  <c r="ER94" i="5"/>
  <c r="CR94" i="5"/>
  <c r="CI91" i="5"/>
  <c r="ER90" i="5"/>
  <c r="EA89" i="5"/>
  <c r="EZ85" i="5"/>
  <c r="DV85" i="5"/>
  <c r="CL85" i="5"/>
  <c r="DK84" i="5"/>
  <c r="EY83" i="5"/>
  <c r="DU83" i="5"/>
  <c r="CK83" i="5"/>
  <c r="DS141" i="5"/>
  <c r="ET141" i="5"/>
  <c r="DP141" i="5"/>
  <c r="CI141" i="5"/>
  <c r="EX140" i="5"/>
  <c r="DT140" i="5"/>
  <c r="CJ140" i="5"/>
  <c r="CK139" i="5"/>
  <c r="DZ136" i="5"/>
  <c r="EX133" i="5"/>
  <c r="DT133" i="5"/>
  <c r="CJ133" i="5"/>
  <c r="ER131" i="5"/>
  <c r="CR131" i="5"/>
  <c r="DZ130" i="5"/>
  <c r="EX128" i="5"/>
  <c r="DT128" i="5"/>
  <c r="DT125" i="5"/>
  <c r="EX124" i="5"/>
  <c r="DT124" i="5"/>
  <c r="EX123" i="5"/>
  <c r="DT123" i="5"/>
  <c r="CJ123" i="5"/>
  <c r="CR121" i="5"/>
  <c r="DZ118" i="5"/>
  <c r="CP118" i="5"/>
  <c r="CI111" i="5"/>
  <c r="EA105" i="5"/>
  <c r="CQ105" i="5"/>
  <c r="EA98" i="5"/>
  <c r="EA95" i="5"/>
  <c r="DM94" i="5"/>
  <c r="CQ94" i="5"/>
  <c r="DZ89" i="5"/>
  <c r="DZ84" i="5"/>
  <c r="CJ46" i="5"/>
  <c r="CK46" i="5"/>
  <c r="DT46" i="5"/>
  <c r="DU46" i="5"/>
  <c r="DL11" i="5"/>
  <c r="DM11" i="5"/>
  <c r="DP11" i="5"/>
  <c r="EV11" i="5"/>
  <c r="ET140" i="5"/>
  <c r="CI140" i="5"/>
  <c r="EX139" i="5"/>
  <c r="DT139" i="5"/>
  <c r="CJ139" i="5"/>
  <c r="ET133" i="5"/>
  <c r="DP133" i="5"/>
  <c r="CI133" i="5"/>
  <c r="CQ131" i="5"/>
  <c r="DT129" i="5"/>
  <c r="CJ129" i="5"/>
  <c r="CQ127" i="5"/>
  <c r="DP125" i="5"/>
  <c r="ET124" i="5"/>
  <c r="DP124" i="5"/>
  <c r="CI124" i="5"/>
  <c r="ET123" i="5"/>
  <c r="DP123" i="5"/>
  <c r="CI123" i="5"/>
  <c r="DV118" i="5"/>
  <c r="CL118" i="5"/>
  <c r="EX116" i="5"/>
  <c r="DZ114" i="5"/>
  <c r="ES111" i="5"/>
  <c r="DZ109" i="5"/>
  <c r="CP98" i="5"/>
  <c r="DZ97" i="5"/>
  <c r="DZ95" i="5"/>
  <c r="DZ94" i="5"/>
  <c r="DZ90" i="5"/>
  <c r="DV89" i="5"/>
  <c r="CL84" i="5"/>
  <c r="ET139" i="5"/>
  <c r="DP139" i="5"/>
  <c r="CK136" i="5"/>
  <c r="ES133" i="5"/>
  <c r="DH133" i="5"/>
  <c r="DZ131" i="5"/>
  <c r="DP129" i="5"/>
  <c r="DZ127" i="5"/>
  <c r="CP127" i="5"/>
  <c r="ES125" i="5"/>
  <c r="DM124" i="5"/>
  <c r="DM123" i="5"/>
  <c r="DH123" i="5"/>
  <c r="CP120" i="5"/>
  <c r="EY118" i="5"/>
  <c r="DU118" i="5"/>
  <c r="CK118" i="5"/>
  <c r="ET116" i="5"/>
  <c r="ER111" i="5"/>
  <c r="DV110" i="5"/>
  <c r="EZ109" i="5"/>
  <c r="ER107" i="5"/>
  <c r="DV105" i="5"/>
  <c r="EZ97" i="5"/>
  <c r="DV97" i="5"/>
  <c r="EZ95" i="5"/>
  <c r="DV94" i="5"/>
  <c r="CL94" i="5"/>
  <c r="EZ90" i="5"/>
  <c r="CL90" i="5"/>
  <c r="EY89" i="5"/>
  <c r="CK89" i="5"/>
  <c r="EY84" i="5"/>
  <c r="CK84" i="5"/>
  <c r="DZ70" i="5"/>
  <c r="DL37" i="5"/>
  <c r="ER37" i="5"/>
  <c r="DZ37" i="5"/>
  <c r="DM28" i="5"/>
  <c r="DS28" i="5"/>
  <c r="DV28" i="5"/>
  <c r="EU28" i="5"/>
  <c r="EV28" i="5"/>
  <c r="EZ28" i="5"/>
  <c r="CP28" i="5"/>
  <c r="EZ151" i="5"/>
  <c r="DV151" i="5"/>
  <c r="CL151" i="5"/>
  <c r="EZ150" i="5"/>
  <c r="CL150" i="5"/>
  <c r="EX148" i="5"/>
  <c r="DT148" i="5"/>
  <c r="CJ148" i="5"/>
  <c r="ES147" i="5"/>
  <c r="DH147" i="5"/>
  <c r="ER146" i="5"/>
  <c r="EA145" i="5"/>
  <c r="EA143" i="5"/>
  <c r="CQ141" i="5"/>
  <c r="ER140" i="5"/>
  <c r="ES139" i="5"/>
  <c r="DZ138" i="5"/>
  <c r="EX136" i="5"/>
  <c r="CJ136" i="5"/>
  <c r="DP135" i="5"/>
  <c r="CI135" i="5"/>
  <c r="DP134" i="5"/>
  <c r="ER133" i="5"/>
  <c r="CR133" i="5"/>
  <c r="CP132" i="5"/>
  <c r="ES129" i="5"/>
  <c r="DH129" i="5"/>
  <c r="ER128" i="5"/>
  <c r="ER125" i="5"/>
  <c r="DL124" i="5"/>
  <c r="DL123" i="5"/>
  <c r="EZ120" i="5"/>
  <c r="DV120" i="5"/>
  <c r="CL120" i="5"/>
  <c r="EX118" i="5"/>
  <c r="DT118" i="5"/>
  <c r="CJ118" i="5"/>
  <c r="ES116" i="5"/>
  <c r="DH116" i="5"/>
  <c r="DZ115" i="5"/>
  <c r="EX113" i="5"/>
  <c r="CQ111" i="5"/>
  <c r="EY109" i="5"/>
  <c r="EZ106" i="5"/>
  <c r="DV106" i="5"/>
  <c r="CL106" i="5"/>
  <c r="EY105" i="5"/>
  <c r="DZ99" i="5"/>
  <c r="EY97" i="5"/>
  <c r="CK97" i="5"/>
  <c r="CI96" i="5"/>
  <c r="EY95" i="5"/>
  <c r="EY90" i="5"/>
  <c r="DU90" i="5"/>
  <c r="CK90" i="5"/>
  <c r="EX89" i="5"/>
  <c r="DT89" i="5"/>
  <c r="CJ89" i="5"/>
  <c r="CJ86" i="5"/>
  <c r="EX84" i="5"/>
  <c r="DT84" i="5"/>
  <c r="CJ84" i="5"/>
  <c r="DZ81" i="5"/>
  <c r="ES56" i="5"/>
  <c r="ER139" i="5"/>
  <c r="EA133" i="5"/>
  <c r="ER129" i="5"/>
  <c r="CR129" i="5"/>
  <c r="ER116" i="5"/>
  <c r="CR116" i="5"/>
  <c r="CP111" i="5"/>
  <c r="DT109" i="5"/>
  <c r="CJ109" i="5"/>
  <c r="DZ107" i="5"/>
  <c r="CP107" i="5"/>
  <c r="DU106" i="5"/>
  <c r="EX105" i="5"/>
  <c r="DT105" i="5"/>
  <c r="EX97" i="5"/>
  <c r="DT97" i="5"/>
  <c r="CJ97" i="5"/>
  <c r="DT95" i="5"/>
  <c r="EX94" i="5"/>
  <c r="CJ94" i="5"/>
  <c r="DZ92" i="5"/>
  <c r="CP92" i="5"/>
  <c r="EX90" i="5"/>
  <c r="DT90" i="5"/>
  <c r="CJ90" i="5"/>
  <c r="ET89" i="5"/>
  <c r="CI89" i="5"/>
  <c r="ER85" i="5"/>
  <c r="EA84" i="5"/>
  <c r="ET84" i="5"/>
  <c r="DP84" i="5"/>
  <c r="EA83" i="5"/>
  <c r="CQ83" i="5"/>
  <c r="EA139" i="5"/>
  <c r="CP128" i="5"/>
  <c r="DZ125" i="5"/>
  <c r="DZ124" i="5"/>
  <c r="CP124" i="5"/>
  <c r="EA116" i="5"/>
  <c r="CQ116" i="5"/>
  <c r="CI105" i="5"/>
  <c r="ET98" i="5"/>
  <c r="DP98" i="5"/>
  <c r="ET97" i="5"/>
  <c r="DP97" i="5"/>
  <c r="CI97" i="5"/>
  <c r="ET95" i="5"/>
  <c r="ET94" i="5"/>
  <c r="DP94" i="5"/>
  <c r="CI94" i="5"/>
  <c r="ET90" i="5"/>
  <c r="DP90" i="5"/>
  <c r="DH89" i="5"/>
  <c r="CI88" i="5"/>
  <c r="CJ87" i="5"/>
  <c r="ES86" i="5"/>
  <c r="DH86" i="5"/>
  <c r="DH84" i="5"/>
  <c r="EZ78" i="5"/>
  <c r="DV78" i="5"/>
  <c r="CL78" i="5"/>
  <c r="CR71" i="5"/>
  <c r="DZ69" i="5"/>
  <c r="CQ68" i="5"/>
  <c r="EY67" i="5"/>
  <c r="DS66" i="5"/>
  <c r="ET66" i="5"/>
  <c r="DP66" i="5"/>
  <c r="CI66" i="5"/>
  <c r="EX62" i="5"/>
  <c r="EY59" i="5"/>
  <c r="DV56" i="5"/>
  <c r="CK55" i="5"/>
  <c r="EX54" i="5"/>
  <c r="CJ54" i="5"/>
  <c r="DZ52" i="5"/>
  <c r="EZ48" i="5"/>
  <c r="DV48" i="5"/>
  <c r="CL48" i="5"/>
  <c r="EY47" i="5"/>
  <c r="DU47" i="5"/>
  <c r="CK47" i="5"/>
  <c r="EY45" i="5"/>
  <c r="DU45" i="5"/>
  <c r="CK45" i="5"/>
  <c r="ET44" i="5"/>
  <c r="DP44" i="5"/>
  <c r="CI44" i="5"/>
  <c r="ER43" i="5"/>
  <c r="CR43" i="5"/>
  <c r="CQ38" i="5"/>
  <c r="DU36" i="5"/>
  <c r="CK36" i="5"/>
  <c r="EX35" i="5"/>
  <c r="DT35" i="5"/>
  <c r="CJ35" i="5"/>
  <c r="ET34" i="5"/>
  <c r="DP34" i="5"/>
  <c r="CI34" i="5"/>
  <c r="EY33" i="5"/>
  <c r="DU33" i="5"/>
  <c r="CK33" i="5"/>
  <c r="EX31" i="5"/>
  <c r="DT31" i="5"/>
  <c r="CJ31" i="5"/>
  <c r="ES29" i="5"/>
  <c r="DH29" i="5"/>
  <c r="DU27" i="5"/>
  <c r="CK27" i="5"/>
  <c r="DS26" i="5"/>
  <c r="ER26" i="5"/>
  <c r="CR26" i="5"/>
  <c r="EU25" i="5"/>
  <c r="CI25" i="5"/>
  <c r="ES24" i="5"/>
  <c r="DH24" i="5"/>
  <c r="DZ23" i="5"/>
  <c r="ES20" i="5"/>
  <c r="DH20" i="5"/>
  <c r="DS19" i="5"/>
  <c r="ES19" i="5"/>
  <c r="DH19" i="5"/>
  <c r="DS18" i="5"/>
  <c r="EU17" i="5"/>
  <c r="DZ14" i="5"/>
  <c r="CP14" i="5"/>
  <c r="EY13" i="5"/>
  <c r="DU13" i="5"/>
  <c r="EZ11" i="5"/>
  <c r="DV11" i="5"/>
  <c r="CL11" i="5"/>
  <c r="DK10" i="5"/>
  <c r="EA10" i="5"/>
  <c r="CR6" i="5"/>
  <c r="ET81" i="5"/>
  <c r="DP81" i="5"/>
  <c r="ES77" i="5"/>
  <c r="DH77" i="5"/>
  <c r="DZ72" i="5"/>
  <c r="CP72" i="5"/>
  <c r="EY70" i="5"/>
  <c r="CL69" i="5"/>
  <c r="DM66" i="5"/>
  <c r="ES66" i="5"/>
  <c r="DH66" i="5"/>
  <c r="EX65" i="5"/>
  <c r="DP65" i="5"/>
  <c r="CI65" i="5"/>
  <c r="CL63" i="5"/>
  <c r="DP58" i="5"/>
  <c r="EY56" i="5"/>
  <c r="DU56" i="5"/>
  <c r="CK56" i="5"/>
  <c r="ET54" i="5"/>
  <c r="DP54" i="5"/>
  <c r="CI54" i="5"/>
  <c r="DV52" i="5"/>
  <c r="CL52" i="5"/>
  <c r="EY48" i="5"/>
  <c r="DU48" i="5"/>
  <c r="CK48" i="5"/>
  <c r="EX47" i="5"/>
  <c r="DT47" i="5"/>
  <c r="CJ47" i="5"/>
  <c r="ES44" i="5"/>
  <c r="EA43" i="5"/>
  <c r="DV42" i="5"/>
  <c r="CL42" i="5"/>
  <c r="DZ39" i="5"/>
  <c r="ET35" i="5"/>
  <c r="DX33" i="5"/>
  <c r="EX33" i="5"/>
  <c r="DT33" i="5"/>
  <c r="EX32" i="5"/>
  <c r="DT32" i="5"/>
  <c r="CJ32" i="5"/>
  <c r="DP31" i="5"/>
  <c r="CR30" i="5"/>
  <c r="EV29" i="5"/>
  <c r="ER29" i="5"/>
  <c r="CR29" i="5"/>
  <c r="EY28" i="5"/>
  <c r="DU28" i="5"/>
  <c r="CQ26" i="5"/>
  <c r="DP25" i="5"/>
  <c r="ES25" i="5"/>
  <c r="DH25" i="5"/>
  <c r="ER24" i="5"/>
  <c r="ER20" i="5"/>
  <c r="ER19" i="5"/>
  <c r="CR19" i="5"/>
  <c r="DM18" i="5"/>
  <c r="ES17" i="5"/>
  <c r="EX13" i="5"/>
  <c r="DT13" i="5"/>
  <c r="EY11" i="5"/>
  <c r="DU11" i="5"/>
  <c r="CK11" i="5"/>
  <c r="DZ10" i="5"/>
  <c r="CP10" i="5"/>
  <c r="CQ6" i="5"/>
  <c r="EA80" i="5"/>
  <c r="EX75" i="5"/>
  <c r="CL72" i="5"/>
  <c r="DZ71" i="5"/>
  <c r="CP71" i="5"/>
  <c r="EX70" i="5"/>
  <c r="DT70" i="5"/>
  <c r="CJ70" i="5"/>
  <c r="DU69" i="5"/>
  <c r="CL68" i="5"/>
  <c r="ER66" i="5"/>
  <c r="DT65" i="5"/>
  <c r="ES65" i="5"/>
  <c r="DH65" i="5"/>
  <c r="DU63" i="5"/>
  <c r="ES62" i="5"/>
  <c r="DH62" i="5"/>
  <c r="DP61" i="5"/>
  <c r="DV60" i="5"/>
  <c r="DH58" i="5"/>
  <c r="DZ57" i="5"/>
  <c r="CP57" i="5"/>
  <c r="DT56" i="5"/>
  <c r="CJ56" i="5"/>
  <c r="ET55" i="5"/>
  <c r="DP55" i="5"/>
  <c r="CI55" i="5"/>
  <c r="ES54" i="5"/>
  <c r="DH54" i="5"/>
  <c r="EY52" i="5"/>
  <c r="DU52" i="5"/>
  <c r="CK52" i="5"/>
  <c r="EX48" i="5"/>
  <c r="DT48" i="5"/>
  <c r="ET47" i="5"/>
  <c r="DP47" i="5"/>
  <c r="ET45" i="5"/>
  <c r="DP45" i="5"/>
  <c r="ER44" i="5"/>
  <c r="DZ43" i="5"/>
  <c r="DU42" i="5"/>
  <c r="DH41" i="5"/>
  <c r="CP40" i="5"/>
  <c r="DP36" i="5"/>
  <c r="CI36" i="5"/>
  <c r="ER34" i="5"/>
  <c r="DW33" i="5"/>
  <c r="ET33" i="5"/>
  <c r="CI33" i="5"/>
  <c r="ET32" i="5"/>
  <c r="DP32" i="5"/>
  <c r="EA30" i="5"/>
  <c r="CQ30" i="5"/>
  <c r="EA29" i="5"/>
  <c r="EX28" i="5"/>
  <c r="CJ28" i="5"/>
  <c r="DP27" i="5"/>
  <c r="CI27" i="5"/>
  <c r="CP26" i="5"/>
  <c r="DM25" i="5"/>
  <c r="ER25" i="5"/>
  <c r="CR25" i="5"/>
  <c r="CQ24" i="5"/>
  <c r="CP21" i="5"/>
  <c r="EA20" i="5"/>
  <c r="EA18" i="5"/>
  <c r="CQ18" i="5"/>
  <c r="DU14" i="5"/>
  <c r="CK14" i="5"/>
  <c r="DP13" i="5"/>
  <c r="EZ10" i="5"/>
  <c r="CL10" i="5"/>
  <c r="DZ6" i="5"/>
  <c r="ET75" i="5"/>
  <c r="DP75" i="5"/>
  <c r="CL71" i="5"/>
  <c r="ET70" i="5"/>
  <c r="DP70" i="5"/>
  <c r="CJ69" i="5"/>
  <c r="CK68" i="5"/>
  <c r="CQ66" i="5"/>
  <c r="ER65" i="5"/>
  <c r="CR65" i="5"/>
  <c r="CJ64" i="5"/>
  <c r="EX63" i="5"/>
  <c r="ER62" i="5"/>
  <c r="DU60" i="5"/>
  <c r="CK60" i="5"/>
  <c r="ET56" i="5"/>
  <c r="DP56" i="5"/>
  <c r="ER54" i="5"/>
  <c r="CR54" i="5"/>
  <c r="ER53" i="5"/>
  <c r="CR53" i="5"/>
  <c r="DP49" i="5"/>
  <c r="ET48" i="5"/>
  <c r="CI48" i="5"/>
  <c r="DP46" i="5"/>
  <c r="EA44" i="5"/>
  <c r="DT42" i="5"/>
  <c r="DS34" i="5"/>
  <c r="DM33" i="5"/>
  <c r="ES33" i="5"/>
  <c r="DH33" i="5"/>
  <c r="EY32" i="5"/>
  <c r="CP30" i="5"/>
  <c r="DZ29" i="5"/>
  <c r="ET28" i="5"/>
  <c r="DP28" i="5"/>
  <c r="CI28" i="5"/>
  <c r="ES27" i="5"/>
  <c r="DH27" i="5"/>
  <c r="FC26" i="5"/>
  <c r="EA25" i="5"/>
  <c r="CQ25" i="5"/>
  <c r="DZ24" i="5"/>
  <c r="CP24" i="5"/>
  <c r="EZ21" i="5"/>
  <c r="CP20" i="5"/>
  <c r="EX14" i="5"/>
  <c r="DT14" i="5"/>
  <c r="CJ14" i="5"/>
  <c r="ER12" i="5"/>
  <c r="CI11" i="5"/>
  <c r="EY10" i="5"/>
  <c r="EX8" i="5"/>
  <c r="ES75" i="5"/>
  <c r="DH75" i="5"/>
  <c r="CP61" i="5"/>
  <c r="DH56" i="5"/>
  <c r="ER55" i="5"/>
  <c r="ES48" i="5"/>
  <c r="DH48" i="5"/>
  <c r="DM47" i="5"/>
  <c r="CR47" i="5"/>
  <c r="ES46" i="5"/>
  <c r="DH46" i="5"/>
  <c r="ER45" i="5"/>
  <c r="CR45" i="5"/>
  <c r="DZ44" i="5"/>
  <c r="CP44" i="5"/>
  <c r="DS36" i="5"/>
  <c r="ER36" i="5"/>
  <c r="CR36" i="5"/>
  <c r="DZ34" i="5"/>
  <c r="CP34" i="5"/>
  <c r="DL33" i="5"/>
  <c r="ER33" i="5"/>
  <c r="CR33" i="5"/>
  <c r="DU32" i="5"/>
  <c r="CR32" i="5"/>
  <c r="ES28" i="5"/>
  <c r="DH28" i="5"/>
  <c r="ER27" i="5"/>
  <c r="CR27" i="5"/>
  <c r="ET14" i="5"/>
  <c r="DP14" i="5"/>
  <c r="CI14" i="5"/>
  <c r="DH11" i="5"/>
  <c r="EX10" i="5"/>
  <c r="DT10" i="5"/>
  <c r="ER75" i="5"/>
  <c r="CR75" i="5"/>
  <c r="EZ66" i="5"/>
  <c r="DV66" i="5"/>
  <c r="CL66" i="5"/>
  <c r="EA59" i="5"/>
  <c r="DZ58" i="5"/>
  <c r="CP58" i="5"/>
  <c r="ER56" i="5"/>
  <c r="CP53" i="5"/>
  <c r="ER48" i="5"/>
  <c r="DH47" i="5"/>
  <c r="EA47" i="5"/>
  <c r="ER46" i="5"/>
  <c r="EZ44" i="5"/>
  <c r="DV44" i="5"/>
  <c r="CL44" i="5"/>
  <c r="CL41" i="5"/>
  <c r="EA36" i="5"/>
  <c r="CQ36" i="5"/>
  <c r="CP35" i="5"/>
  <c r="EZ34" i="5"/>
  <c r="DV34" i="5"/>
  <c r="CL34" i="5"/>
  <c r="EA33" i="5"/>
  <c r="EA32" i="5"/>
  <c r="DZ31" i="5"/>
  <c r="ER28" i="5"/>
  <c r="CR28" i="5"/>
  <c r="EA27" i="5"/>
  <c r="CQ27" i="5"/>
  <c r="CK17" i="5"/>
  <c r="DH14" i="5"/>
  <c r="CR11" i="5"/>
  <c r="ET10" i="5"/>
  <c r="DP10" i="5"/>
  <c r="CI10" i="5"/>
  <c r="EA56" i="5"/>
  <c r="CQ56" i="5"/>
  <c r="EA48" i="5"/>
  <c r="CQ48" i="5"/>
  <c r="CP47" i="5"/>
  <c r="CQ46" i="5"/>
  <c r="DZ33" i="5"/>
  <c r="CP33" i="5"/>
  <c r="EA28" i="5"/>
  <c r="CQ28" i="5"/>
  <c r="EA11" i="5"/>
  <c r="CQ11" i="5"/>
  <c r="CQ103" i="5"/>
  <c r="FC152" i="5"/>
  <c r="CC92" i="5"/>
  <c r="ES140" i="5"/>
  <c r="CC126" i="5"/>
  <c r="CC107" i="5"/>
  <c r="CQ70" i="5"/>
  <c r="CB143" i="5"/>
  <c r="EA124" i="5"/>
  <c r="CL35" i="5"/>
  <c r="FC24" i="5"/>
  <c r="CQ40" i="5"/>
  <c r="CI143" i="5"/>
  <c r="CI130" i="5"/>
  <c r="CQ120" i="5"/>
  <c r="CL82" i="5"/>
  <c r="EA38" i="5"/>
  <c r="CC34" i="5"/>
  <c r="CQ32" i="5"/>
  <c r="FB27" i="5"/>
  <c r="ER118" i="5"/>
  <c r="CI86" i="5"/>
  <c r="CQ43" i="5"/>
  <c r="CB121" i="5"/>
  <c r="CL142" i="5"/>
  <c r="ET135" i="5"/>
  <c r="EA123" i="5"/>
  <c r="CI101" i="5"/>
  <c r="FC93" i="5"/>
  <c r="CC67" i="5"/>
  <c r="DU15" i="5"/>
  <c r="FC6" i="5"/>
  <c r="CQ137" i="5"/>
  <c r="DP138" i="5"/>
  <c r="CK54" i="5"/>
  <c r="CL28" i="5"/>
  <c r="CJ18" i="5"/>
  <c r="CL153" i="5"/>
  <c r="EX145" i="5"/>
  <c r="CL134" i="5"/>
  <c r="CL112" i="5"/>
  <c r="FC55" i="5"/>
  <c r="CJ149" i="5"/>
  <c r="DS149" i="5"/>
  <c r="ES149" i="5"/>
  <c r="DH149" i="5"/>
  <c r="ET149" i="5"/>
  <c r="CP149" i="5"/>
  <c r="CB135" i="5"/>
  <c r="CC135" i="5"/>
  <c r="CC129" i="5"/>
  <c r="DH126" i="5"/>
  <c r="EY126" i="5"/>
  <c r="EA126" i="5"/>
  <c r="CQ126" i="5"/>
  <c r="DL78" i="5"/>
  <c r="DM78" i="5"/>
  <c r="DP78" i="5"/>
  <c r="ET78" i="5"/>
  <c r="EX78" i="5"/>
  <c r="DZ78" i="5"/>
  <c r="CP78" i="5"/>
  <c r="DZ22" i="5"/>
  <c r="FB155" i="5"/>
  <c r="FC155" i="5"/>
  <c r="CR154" i="5"/>
  <c r="CH154" i="5"/>
  <c r="CX154" i="5"/>
  <c r="DN154" i="5"/>
  <c r="EE154" i="5"/>
  <c r="EU154" i="5"/>
  <c r="CI154" i="5"/>
  <c r="CY154" i="5"/>
  <c r="DO154" i="5"/>
  <c r="EJ154" i="5"/>
  <c r="CN154" i="5"/>
  <c r="DD154" i="5"/>
  <c r="EK154" i="5"/>
  <c r="CO154" i="5"/>
  <c r="DE154" i="5"/>
  <c r="EL154" i="5"/>
  <c r="CK149" i="5"/>
  <c r="EZ126" i="5"/>
  <c r="DL12" i="5"/>
  <c r="EY12" i="5"/>
  <c r="DM12" i="5"/>
  <c r="EZ12" i="5"/>
  <c r="DS12" i="5"/>
  <c r="CJ12" i="5"/>
  <c r="CR12" i="5"/>
  <c r="DK12" i="5"/>
  <c r="DU12" i="5"/>
  <c r="ER154" i="5"/>
  <c r="DG154" i="5"/>
  <c r="CL154" i="5"/>
  <c r="DP149" i="5"/>
  <c r="DZ145" i="5"/>
  <c r="CP131" i="5"/>
  <c r="DM100" i="5"/>
  <c r="EY100" i="5"/>
  <c r="EZ100" i="5"/>
  <c r="DT100" i="5"/>
  <c r="DU100" i="5"/>
  <c r="DV100" i="5"/>
  <c r="CB24" i="5"/>
  <c r="CC16" i="5"/>
  <c r="CP6" i="5"/>
  <c r="EL159" i="5"/>
  <c r="DL159" i="5"/>
  <c r="EV158" i="5"/>
  <c r="DX158" i="5"/>
  <c r="DC158" i="5"/>
  <c r="EZ158" i="5"/>
  <c r="CL158" i="5"/>
  <c r="EK157" i="5"/>
  <c r="DQ157" i="5"/>
  <c r="DA157" i="5"/>
  <c r="CG157" i="5"/>
  <c r="EA157" i="5"/>
  <c r="EQ156" i="5"/>
  <c r="CG156" i="5"/>
  <c r="EA156" i="5"/>
  <c r="EM154" i="5"/>
  <c r="DF154" i="5"/>
  <c r="EY154" i="5"/>
  <c r="DU154" i="5"/>
  <c r="CK154" i="5"/>
  <c r="DM149" i="5"/>
  <c r="EY145" i="5"/>
  <c r="CI138" i="5"/>
  <c r="CQ138" i="5"/>
  <c r="EZ131" i="5"/>
  <c r="DV131" i="5"/>
  <c r="CL131" i="5"/>
  <c r="CQ130" i="5"/>
  <c r="EY127" i="5"/>
  <c r="DU127" i="5"/>
  <c r="CK127" i="5"/>
  <c r="DZ121" i="5"/>
  <c r="CK92" i="5"/>
  <c r="DS92" i="5"/>
  <c r="DT92" i="5"/>
  <c r="EY92" i="5"/>
  <c r="CJ92" i="5"/>
  <c r="DP92" i="5"/>
  <c r="EZ92" i="5"/>
  <c r="EA92" i="5"/>
  <c r="EA86" i="5"/>
  <c r="CC86" i="5"/>
  <c r="EA82" i="5"/>
  <c r="EY57" i="5"/>
  <c r="DU57" i="5"/>
  <c r="CK57" i="5"/>
  <c r="FC8" i="5"/>
  <c r="FB8" i="5"/>
  <c r="DZ61" i="5"/>
  <c r="CI57" i="5"/>
  <c r="ET57" i="5"/>
  <c r="CQ57" i="5"/>
  <c r="DH57" i="5"/>
  <c r="DL57" i="5"/>
  <c r="DM57" i="5"/>
  <c r="EA57" i="5"/>
  <c r="ES57" i="5"/>
  <c r="CP158" i="5"/>
  <c r="CJ131" i="5"/>
  <c r="ES131" i="5"/>
  <c r="EZ127" i="5"/>
  <c r="EZ61" i="5"/>
  <c r="CG159" i="5"/>
  <c r="CN159" i="5"/>
  <c r="EQ158" i="5"/>
  <c r="CK158" i="5"/>
  <c r="CW154" i="5"/>
  <c r="DL149" i="5"/>
  <c r="CP138" i="5"/>
  <c r="CB136" i="5"/>
  <c r="EX131" i="5"/>
  <c r="DU131" i="5"/>
  <c r="CK131" i="5"/>
  <c r="CJ130" i="5"/>
  <c r="ER130" i="5"/>
  <c r="DH130" i="5"/>
  <c r="CP130" i="5"/>
  <c r="DV121" i="5"/>
  <c r="CL121" i="5"/>
  <c r="DS87" i="5"/>
  <c r="ER87" i="5"/>
  <c r="DZ87" i="5"/>
  <c r="CK86" i="5"/>
  <c r="DT86" i="5"/>
  <c r="ET86" i="5"/>
  <c r="EX86" i="5"/>
  <c r="DM86" i="5"/>
  <c r="DP86" i="5"/>
  <c r="DS86" i="5"/>
  <c r="CI84" i="5"/>
  <c r="CB84" i="5"/>
  <c r="EX82" i="5"/>
  <c r="DL82" i="5"/>
  <c r="DM82" i="5"/>
  <c r="EX57" i="5"/>
  <c r="DT57" i="5"/>
  <c r="ES49" i="5"/>
  <c r="ET49" i="5"/>
  <c r="DL49" i="5"/>
  <c r="DZ49" i="5"/>
  <c r="CP49" i="5"/>
  <c r="FC21" i="5"/>
  <c r="FB21" i="5"/>
  <c r="DT12" i="5"/>
  <c r="CB55" i="5"/>
  <c r="DL154" i="5"/>
  <c r="EY149" i="5"/>
  <c r="DK127" i="5"/>
  <c r="DL127" i="5"/>
  <c r="DT127" i="5"/>
  <c r="CR102" i="5"/>
  <c r="CC102" i="5"/>
  <c r="CC81" i="5"/>
  <c r="CL81" i="5"/>
  <c r="EZ154" i="5"/>
  <c r="DV127" i="5"/>
  <c r="CQ121" i="5"/>
  <c r="EZ57" i="5"/>
  <c r="DT158" i="5"/>
  <c r="ED154" i="5"/>
  <c r="EJ159" i="5"/>
  <c r="CL159" i="5"/>
  <c r="CJ158" i="5"/>
  <c r="EI157" i="5"/>
  <c r="EZ157" i="5"/>
  <c r="DV157" i="5"/>
  <c r="CL157" i="5"/>
  <c r="EC154" i="5"/>
  <c r="CV154" i="5"/>
  <c r="DK149" i="5"/>
  <c r="ER149" i="5"/>
  <c r="CR149" i="5"/>
  <c r="EZ138" i="5"/>
  <c r="DV138" i="5"/>
  <c r="CL138" i="5"/>
  <c r="CB133" i="5"/>
  <c r="EZ130" i="5"/>
  <c r="DV130" i="5"/>
  <c r="CL130" i="5"/>
  <c r="CB125" i="5"/>
  <c r="EY121" i="5"/>
  <c r="CK121" i="5"/>
  <c r="CC118" i="5"/>
  <c r="CK114" i="5"/>
  <c r="ES114" i="5"/>
  <c r="ET114" i="5"/>
  <c r="EX114" i="5"/>
  <c r="CI114" i="5"/>
  <c r="CJ114" i="5"/>
  <c r="DH114" i="5"/>
  <c r="DP114" i="5"/>
  <c r="CP114" i="5"/>
  <c r="DP108" i="5"/>
  <c r="DT108" i="5"/>
  <c r="DV108" i="5"/>
  <c r="DH108" i="5"/>
  <c r="EY108" i="5"/>
  <c r="EZ108" i="5"/>
  <c r="DZ108" i="5"/>
  <c r="CP108" i="5"/>
  <c r="EZ87" i="5"/>
  <c r="CL87" i="5"/>
  <c r="DU78" i="5"/>
  <c r="CR50" i="5"/>
  <c r="CQ50" i="5"/>
  <c r="DL50" i="5"/>
  <c r="EA50" i="5"/>
  <c r="ER50" i="5"/>
  <c r="EZ49" i="5"/>
  <c r="DV49" i="5"/>
  <c r="CL49" i="5"/>
  <c r="CJ33" i="5"/>
  <c r="CB33" i="5"/>
  <c r="CQ22" i="5"/>
  <c r="ER22" i="5"/>
  <c r="CC14" i="5"/>
  <c r="DU149" i="5"/>
  <c r="EA61" i="5"/>
  <c r="ER61" i="5"/>
  <c r="CQ61" i="5"/>
  <c r="ET61" i="5"/>
  <c r="CR61" i="5"/>
  <c r="CG158" i="5"/>
  <c r="CV158" i="5"/>
  <c r="DK158" i="5"/>
  <c r="DY158" i="5"/>
  <c r="EJ158" i="5"/>
  <c r="CZ158" i="5"/>
  <c r="DL158" i="5"/>
  <c r="EN158" i="5"/>
  <c r="DA158" i="5"/>
  <c r="EA158" i="5"/>
  <c r="EO158" i="5"/>
  <c r="DV154" i="5"/>
  <c r="DL145" i="5"/>
  <c r="EZ145" i="5"/>
  <c r="DS145" i="5"/>
  <c r="DT145" i="5"/>
  <c r="CB132" i="5"/>
  <c r="CL127" i="5"/>
  <c r="CJ121" i="5"/>
  <c r="DH121" i="5"/>
  <c r="DV57" i="5"/>
  <c r="DK6" i="5"/>
  <c r="EU6" i="5"/>
  <c r="DL6" i="5"/>
  <c r="EV6" i="5"/>
  <c r="DM6" i="5"/>
  <c r="EX6" i="5"/>
  <c r="DP6" i="5"/>
  <c r="DS6" i="5"/>
  <c r="DT6" i="5"/>
  <c r="DX6" i="5"/>
  <c r="EK159" i="5"/>
  <c r="DF159" i="5"/>
  <c r="EY158" i="5"/>
  <c r="DU158" i="5"/>
  <c r="CT157" i="5"/>
  <c r="CH157" i="5"/>
  <c r="CS157" i="5"/>
  <c r="DB157" i="5"/>
  <c r="DJ157" i="5"/>
  <c r="DR157" i="5"/>
  <c r="ED157" i="5"/>
  <c r="EL157" i="5"/>
  <c r="ET157" i="5"/>
  <c r="CI157" i="5"/>
  <c r="CU157" i="5"/>
  <c r="DC157" i="5"/>
  <c r="DK157" i="5"/>
  <c r="DS157" i="5"/>
  <c r="EE157" i="5"/>
  <c r="EM157" i="5"/>
  <c r="EU157" i="5"/>
  <c r="CJ157" i="5"/>
  <c r="CV157" i="5"/>
  <c r="DD157" i="5"/>
  <c r="DL157" i="5"/>
  <c r="EF157" i="5"/>
  <c r="EN157" i="5"/>
  <c r="EV157" i="5"/>
  <c r="CM157" i="5"/>
  <c r="CW157" i="5"/>
  <c r="DE157" i="5"/>
  <c r="DM157" i="5"/>
  <c r="DW157" i="5"/>
  <c r="EG157" i="5"/>
  <c r="EO157" i="5"/>
  <c r="EW157" i="5"/>
  <c r="CP157" i="5"/>
  <c r="CM156" i="5"/>
  <c r="CU156" i="5"/>
  <c r="DT156" i="5"/>
  <c r="ES156" i="5"/>
  <c r="CV156" i="5"/>
  <c r="DU156" i="5"/>
  <c r="CW156" i="5"/>
  <c r="DC156" i="5"/>
  <c r="EI156" i="5"/>
  <c r="DE159" i="5"/>
  <c r="EP158" i="5"/>
  <c r="DS158" i="5"/>
  <c r="CU158" i="5"/>
  <c r="DO157" i="5"/>
  <c r="ED159" i="5"/>
  <c r="CX159" i="5"/>
  <c r="EY159" i="5"/>
  <c r="DU159" i="5"/>
  <c r="CK159" i="5"/>
  <c r="EI158" i="5"/>
  <c r="DR158" i="5"/>
  <c r="CT158" i="5"/>
  <c r="ET158" i="5"/>
  <c r="DP158" i="5"/>
  <c r="CI158" i="5"/>
  <c r="EH157" i="5"/>
  <c r="DN157" i="5"/>
  <c r="CX157" i="5"/>
  <c r="EY157" i="5"/>
  <c r="DU157" i="5"/>
  <c r="CK157" i="5"/>
  <c r="DS156" i="5"/>
  <c r="EB154" i="5"/>
  <c r="CB152" i="5"/>
  <c r="CI149" i="5"/>
  <c r="EA149" i="5"/>
  <c r="CQ149" i="5"/>
  <c r="CR146" i="5"/>
  <c r="DL146" i="5"/>
  <c r="DM146" i="5"/>
  <c r="DZ146" i="5"/>
  <c r="DP131" i="5"/>
  <c r="ET131" i="5"/>
  <c r="EY130" i="5"/>
  <c r="CK129" i="5"/>
  <c r="EX129" i="5"/>
  <c r="DL129" i="5"/>
  <c r="DM129" i="5"/>
  <c r="EA129" i="5"/>
  <c r="CQ129" i="5"/>
  <c r="EX127" i="5"/>
  <c r="DT126" i="5"/>
  <c r="CB117" i="5"/>
  <c r="EZ114" i="5"/>
  <c r="CB114" i="5"/>
  <c r="CL114" i="5"/>
  <c r="ET100" i="5"/>
  <c r="EY87" i="5"/>
  <c r="CK87" i="5"/>
  <c r="CJ83" i="5"/>
  <c r="DS83" i="5"/>
  <c r="ES83" i="5"/>
  <c r="CR83" i="5"/>
  <c r="ET83" i="5"/>
  <c r="DH83" i="5"/>
  <c r="DL83" i="5"/>
  <c r="DM83" i="5"/>
  <c r="DP83" i="5"/>
  <c r="DZ83" i="5"/>
  <c r="CP83" i="5"/>
  <c r="CJ78" i="5"/>
  <c r="EA78" i="5"/>
  <c r="CQ78" i="5"/>
  <c r="CC75" i="5"/>
  <c r="CC68" i="5"/>
  <c r="CI68" i="5"/>
  <c r="DV61" i="5"/>
  <c r="CK58" i="5"/>
  <c r="CC58" i="5"/>
  <c r="EZ50" i="5"/>
  <c r="DV50" i="5"/>
  <c r="CL50" i="5"/>
  <c r="EA22" i="5"/>
  <c r="ES12" i="5"/>
  <c r="DH9" i="5"/>
  <c r="DK9" i="5"/>
  <c r="DS9" i="5"/>
  <c r="EX9" i="5"/>
  <c r="DP159" i="5"/>
  <c r="ES158" i="5"/>
  <c r="DH158" i="5"/>
  <c r="EX157" i="5"/>
  <c r="DT157" i="5"/>
  <c r="CK156" i="5"/>
  <c r="EV155" i="5"/>
  <c r="EL155" i="5"/>
  <c r="ED155" i="5"/>
  <c r="DR155" i="5"/>
  <c r="DJ155" i="5"/>
  <c r="DB155" i="5"/>
  <c r="CT155" i="5"/>
  <c r="ES155" i="5"/>
  <c r="EX154" i="5"/>
  <c r="DT154" i="5"/>
  <c r="CJ154" i="5"/>
  <c r="CM153" i="5"/>
  <c r="CQ153" i="5"/>
  <c r="DZ152" i="5"/>
  <c r="CP152" i="5"/>
  <c r="CR151" i="5"/>
  <c r="CR150" i="5"/>
  <c r="EX149" i="5"/>
  <c r="DT149" i="5"/>
  <c r="CQ148" i="5"/>
  <c r="CR147" i="5"/>
  <c r="EY146" i="5"/>
  <c r="DU146" i="5"/>
  <c r="CK146" i="5"/>
  <c r="DV145" i="5"/>
  <c r="ER143" i="5"/>
  <c r="ES141" i="5"/>
  <c r="DH141" i="5"/>
  <c r="EY138" i="5"/>
  <c r="DU138" i="5"/>
  <c r="CK138" i="5"/>
  <c r="DZ133" i="5"/>
  <c r="CP133" i="5"/>
  <c r="DT131" i="5"/>
  <c r="EX130" i="5"/>
  <c r="DT130" i="5"/>
  <c r="CB130" i="5"/>
  <c r="EA128" i="5"/>
  <c r="CQ128" i="5"/>
  <c r="EA125" i="5"/>
  <c r="CQ125" i="5"/>
  <c r="ES124" i="5"/>
  <c r="DH124" i="5"/>
  <c r="CQ123" i="5"/>
  <c r="ES123" i="5"/>
  <c r="ES122" i="5"/>
  <c r="DH120" i="5"/>
  <c r="ET118" i="5"/>
  <c r="CP116" i="5"/>
  <c r="DT113" i="5"/>
  <c r="EY113" i="5"/>
  <c r="DU113" i="5"/>
  <c r="DZ113" i="5"/>
  <c r="CI106" i="5"/>
  <c r="ES106" i="5"/>
  <c r="ET106" i="5"/>
  <c r="DH106" i="5"/>
  <c r="DZ106" i="5"/>
  <c r="CP106" i="5"/>
  <c r="ER103" i="5"/>
  <c r="CK102" i="5"/>
  <c r="EX102" i="5"/>
  <c r="EY102" i="5"/>
  <c r="EZ102" i="5"/>
  <c r="DS101" i="5"/>
  <c r="DH91" i="5"/>
  <c r="DP91" i="5"/>
  <c r="DZ91" i="5"/>
  <c r="CP91" i="5"/>
  <c r="DZ86" i="5"/>
  <c r="CP86" i="5"/>
  <c r="EA85" i="5"/>
  <c r="CB81" i="5"/>
  <c r="CE81" i="5" s="1"/>
  <c r="CI81" i="5"/>
  <c r="CK78" i="5"/>
  <c r="CR73" i="5"/>
  <c r="DP73" i="5"/>
  <c r="DZ73" i="5"/>
  <c r="CP73" i="5"/>
  <c r="DY67" i="5"/>
  <c r="EX67" i="5"/>
  <c r="CQ67" i="5"/>
  <c r="CL61" i="5"/>
  <c r="CL55" i="5"/>
  <c r="DL55" i="5"/>
  <c r="CJ50" i="5"/>
  <c r="EY49" i="5"/>
  <c r="DU49" i="5"/>
  <c r="CK49" i="5"/>
  <c r="CB41" i="5"/>
  <c r="ES31" i="5"/>
  <c r="ET31" i="5"/>
  <c r="EU31" i="5"/>
  <c r="DH31" i="5"/>
  <c r="EV31" i="5"/>
  <c r="CP31" i="5"/>
  <c r="DS30" i="5"/>
  <c r="EU30" i="5"/>
  <c r="EY30" i="5"/>
  <c r="DZ18" i="5"/>
  <c r="CP18" i="5"/>
  <c r="CI16" i="5"/>
  <c r="DP16" i="5"/>
  <c r="EZ16" i="5"/>
  <c r="EA16" i="5"/>
  <c r="DH159" i="5"/>
  <c r="ER158" i="5"/>
  <c r="CR158" i="5"/>
  <c r="EX156" i="5"/>
  <c r="CJ156" i="5"/>
  <c r="EU155" i="5"/>
  <c r="EK155" i="5"/>
  <c r="EC155" i="5"/>
  <c r="DQ155" i="5"/>
  <c r="DI155" i="5"/>
  <c r="DA155" i="5"/>
  <c r="CS155" i="5"/>
  <c r="CH155" i="5"/>
  <c r="ER155" i="5"/>
  <c r="CR155" i="5"/>
  <c r="DP154" i="5"/>
  <c r="CP153" i="5"/>
  <c r="DV152" i="5"/>
  <c r="CL152" i="5"/>
  <c r="CC150" i="5"/>
  <c r="EA147" i="5"/>
  <c r="EX146" i="5"/>
  <c r="DT146" i="5"/>
  <c r="CJ146" i="5"/>
  <c r="DZ142" i="5"/>
  <c r="CP142" i="5"/>
  <c r="ER141" i="5"/>
  <c r="ES136" i="5"/>
  <c r="DH136" i="5"/>
  <c r="DP127" i="5"/>
  <c r="CI127" i="5"/>
  <c r="ER124" i="5"/>
  <c r="CR124" i="5"/>
  <c r="ER123" i="5"/>
  <c r="CR123" i="5"/>
  <c r="ER120" i="5"/>
  <c r="CR120" i="5"/>
  <c r="DL119" i="5"/>
  <c r="ES118" i="5"/>
  <c r="CL115" i="5"/>
  <c r="DP115" i="5"/>
  <c r="DZ103" i="5"/>
  <c r="CP103" i="5"/>
  <c r="DP101" i="5"/>
  <c r="CR101" i="5"/>
  <c r="DL88" i="5"/>
  <c r="ER88" i="5"/>
  <c r="CB75" i="5"/>
  <c r="EY61" i="5"/>
  <c r="DU61" i="5"/>
  <c r="EX49" i="5"/>
  <c r="DT49" i="5"/>
  <c r="CJ49" i="5"/>
  <c r="EA40" i="5"/>
  <c r="DH36" i="5"/>
  <c r="ES36" i="5"/>
  <c r="DK36" i="5"/>
  <c r="EX36" i="5"/>
  <c r="DL36" i="5"/>
  <c r="EY36" i="5"/>
  <c r="DZ36" i="5"/>
  <c r="CP36" i="5"/>
  <c r="EZ31" i="5"/>
  <c r="DV31" i="5"/>
  <c r="CL31" i="5"/>
  <c r="FC22" i="5"/>
  <c r="CK19" i="5"/>
  <c r="DV19" i="5"/>
  <c r="CL19" i="5"/>
  <c r="ET19" i="5"/>
  <c r="EU19" i="5"/>
  <c r="EA19" i="5"/>
  <c r="CQ19" i="5"/>
  <c r="EU18" i="5"/>
  <c r="EZ18" i="5"/>
  <c r="DV18" i="5"/>
  <c r="CL18" i="5"/>
  <c r="EV17" i="5"/>
  <c r="DL17" i="5"/>
  <c r="DM17" i="5"/>
  <c r="DP17" i="5"/>
  <c r="FC11" i="5"/>
  <c r="FC9" i="5"/>
  <c r="EJ155" i="5"/>
  <c r="EB155" i="5"/>
  <c r="DH155" i="5"/>
  <c r="CZ155" i="5"/>
  <c r="CO155" i="5"/>
  <c r="EA155" i="5"/>
  <c r="CQ155" i="5"/>
  <c r="DC153" i="5"/>
  <c r="DV153" i="5"/>
  <c r="DU152" i="5"/>
  <c r="CP150" i="5"/>
  <c r="CP147" i="5"/>
  <c r="DP146" i="5"/>
  <c r="DP143" i="5"/>
  <c r="ES130" i="5"/>
  <c r="ET129" i="5"/>
  <c r="CI129" i="5"/>
  <c r="DV128" i="5"/>
  <c r="CL128" i="5"/>
  <c r="CQ124" i="5"/>
  <c r="EA120" i="5"/>
  <c r="DV115" i="5"/>
  <c r="ER114" i="5"/>
  <c r="CR114" i="5"/>
  <c r="ET113" i="5"/>
  <c r="CK106" i="5"/>
  <c r="EZ103" i="5"/>
  <c r="DV103" i="5"/>
  <c r="EA101" i="5"/>
  <c r="CQ101" i="5"/>
  <c r="CB97" i="5"/>
  <c r="ES92" i="5"/>
  <c r="DH92" i="5"/>
  <c r="ET91" i="5"/>
  <c r="EA88" i="5"/>
  <c r="ES82" i="5"/>
  <c r="DH82" i="5"/>
  <c r="FC81" i="5"/>
  <c r="DM80" i="5"/>
  <c r="ER80" i="5"/>
  <c r="ES80" i="5"/>
  <c r="ET80" i="5"/>
  <c r="DM76" i="5"/>
  <c r="ER76" i="5"/>
  <c r="DZ76" i="5"/>
  <c r="EY75" i="5"/>
  <c r="EZ75" i="5"/>
  <c r="EY73" i="5"/>
  <c r="DU73" i="5"/>
  <c r="CB71" i="5"/>
  <c r="CI71" i="5"/>
  <c r="EZ67" i="5"/>
  <c r="DV67" i="5"/>
  <c r="CB63" i="5"/>
  <c r="EX61" i="5"/>
  <c r="CI58" i="5"/>
  <c r="ES58" i="5"/>
  <c r="CR58" i="5"/>
  <c r="ET58" i="5"/>
  <c r="EA58" i="5"/>
  <c r="CQ58" i="5"/>
  <c r="CL53" i="5"/>
  <c r="DP53" i="5"/>
  <c r="DU53" i="5"/>
  <c r="DV53" i="5"/>
  <c r="DZ53" i="5"/>
  <c r="CB37" i="5"/>
  <c r="EZ36" i="5"/>
  <c r="DV36" i="5"/>
  <c r="CL36" i="5"/>
  <c r="EY31" i="5"/>
  <c r="DU31" i="5"/>
  <c r="CK31" i="5"/>
  <c r="ET27" i="5"/>
  <c r="EU27" i="5"/>
  <c r="DM27" i="5"/>
  <c r="EY27" i="5"/>
  <c r="DZ27" i="5"/>
  <c r="CP27" i="5"/>
  <c r="CC21" i="5"/>
  <c r="CI21" i="5"/>
  <c r="CC19" i="5"/>
  <c r="DZ19" i="5"/>
  <c r="CP19" i="5"/>
  <c r="ET18" i="5"/>
  <c r="DU18" i="5"/>
  <c r="CK18" i="5"/>
  <c r="EZ17" i="5"/>
  <c r="CL17" i="5"/>
  <c r="CJ11" i="5"/>
  <c r="ES11" i="5"/>
  <c r="ET11" i="5"/>
  <c r="EU11" i="5"/>
  <c r="DZ11" i="5"/>
  <c r="CP11" i="5"/>
  <c r="DZ155" i="5"/>
  <c r="CP155" i="5"/>
  <c r="ET145" i="5"/>
  <c r="DP145" i="5"/>
  <c r="CQ143" i="5"/>
  <c r="DZ141" i="5"/>
  <c r="CP141" i="5"/>
  <c r="CQ136" i="5"/>
  <c r="EA135" i="5"/>
  <c r="CQ135" i="5"/>
  <c r="ER127" i="5"/>
  <c r="CR127" i="5"/>
  <c r="DZ123" i="5"/>
  <c r="CP123" i="5"/>
  <c r="EA118" i="5"/>
  <c r="CQ118" i="5"/>
  <c r="EA114" i="5"/>
  <c r="CQ114" i="5"/>
  <c r="ER108" i="5"/>
  <c r="CJ101" i="5"/>
  <c r="DH101" i="5"/>
  <c r="DZ101" i="5"/>
  <c r="CP101" i="5"/>
  <c r="DP100" i="5"/>
  <c r="CB100" i="5"/>
  <c r="ER92" i="5"/>
  <c r="CR92" i="5"/>
  <c r="DM88" i="5"/>
  <c r="ES88" i="5"/>
  <c r="ET88" i="5"/>
  <c r="DM85" i="5"/>
  <c r="DS85" i="5"/>
  <c r="DU85" i="5"/>
  <c r="DZ85" i="5"/>
  <c r="ER82" i="5"/>
  <c r="CR82" i="5"/>
  <c r="EA12" i="5"/>
  <c r="CQ12" i="5"/>
  <c r="EZ116" i="5"/>
  <c r="EY114" i="5"/>
  <c r="DU114" i="5"/>
  <c r="EZ113" i="5"/>
  <c r="DV113" i="5"/>
  <c r="CL113" i="5"/>
  <c r="EA109" i="5"/>
  <c r="CQ109" i="5"/>
  <c r="DP107" i="5"/>
  <c r="ET103" i="5"/>
  <c r="DP103" i="5"/>
  <c r="DT101" i="5"/>
  <c r="DZ100" i="5"/>
  <c r="ER99" i="5"/>
  <c r="ES97" i="5"/>
  <c r="DH97" i="5"/>
  <c r="FC96" i="5"/>
  <c r="FC94" i="5"/>
  <c r="EA94" i="5"/>
  <c r="EY91" i="5"/>
  <c r="CK91" i="5"/>
  <c r="ES89" i="5"/>
  <c r="ET87" i="5"/>
  <c r="DP87" i="5"/>
  <c r="EZ86" i="5"/>
  <c r="DV86" i="5"/>
  <c r="CL86" i="5"/>
  <c r="CK85" i="5"/>
  <c r="ES84" i="5"/>
  <c r="EX83" i="5"/>
  <c r="ES81" i="5"/>
  <c r="DT78" i="5"/>
  <c r="EX76" i="5"/>
  <c r="DT76" i="5"/>
  <c r="DZ75" i="5"/>
  <c r="ES70" i="5"/>
  <c r="DH70" i="5"/>
  <c r="ER68" i="5"/>
  <c r="DH68" i="5"/>
  <c r="DZ65" i="5"/>
  <c r="CP65" i="5"/>
  <c r="DT58" i="5"/>
  <c r="CR56" i="5"/>
  <c r="CP55" i="5"/>
  <c r="DZ54" i="5"/>
  <c r="CP54" i="5"/>
  <c r="DH52" i="5"/>
  <c r="ET50" i="5"/>
  <c r="CR48" i="5"/>
  <c r="CQ47" i="5"/>
  <c r="CR44" i="5"/>
  <c r="ER38" i="5"/>
  <c r="DM37" i="5"/>
  <c r="DP33" i="5"/>
  <c r="CL32" i="5"/>
  <c r="EZ30" i="5"/>
  <c r="DV30" i="5"/>
  <c r="CL30" i="5"/>
  <c r="DZ28" i="5"/>
  <c r="EZ27" i="5"/>
  <c r="DZ26" i="5"/>
  <c r="FC23" i="5"/>
  <c r="EY22" i="5"/>
  <c r="DU22" i="5"/>
  <c r="EZ19" i="5"/>
  <c r="DT18" i="5"/>
  <c r="ET17" i="5"/>
  <c r="EA14" i="5"/>
  <c r="EX11" i="5"/>
  <c r="DT11" i="5"/>
  <c r="CI8" i="5"/>
  <c r="EZ6" i="5"/>
  <c r="DV6" i="5"/>
  <c r="DH115" i="5"/>
  <c r="DT114" i="5"/>
  <c r="CK113" i="5"/>
  <c r="DU108" i="5"/>
  <c r="CK108" i="5"/>
  <c r="ES107" i="5"/>
  <c r="DH107" i="5"/>
  <c r="CJ104" i="5"/>
  <c r="DU102" i="5"/>
  <c r="CP94" i="5"/>
  <c r="EX91" i="5"/>
  <c r="DT91" i="5"/>
  <c r="ER89" i="5"/>
  <c r="DT88" i="5"/>
  <c r="EY86" i="5"/>
  <c r="DU86" i="5"/>
  <c r="EX85" i="5"/>
  <c r="DT85" i="5"/>
  <c r="CJ85" i="5"/>
  <c r="ER84" i="5"/>
  <c r="CR84" i="5"/>
  <c r="CR81" i="5"/>
  <c r="CI78" i="5"/>
  <c r="ES73" i="5"/>
  <c r="DH73" i="5"/>
  <c r="ET67" i="5"/>
  <c r="CP64" i="5"/>
  <c r="EY53" i="5"/>
  <c r="ES50" i="5"/>
  <c r="DH50" i="5"/>
  <c r="DH49" i="5"/>
  <c r="ER47" i="5"/>
  <c r="CQ44" i="5"/>
  <c r="DT36" i="5"/>
  <c r="ES34" i="5"/>
  <c r="DH34" i="5"/>
  <c r="DU30" i="5"/>
  <c r="CQ29" i="5"/>
  <c r="DZ25" i="5"/>
  <c r="CP25" i="5"/>
  <c r="CL23" i="5"/>
  <c r="EA21" i="5"/>
  <c r="CQ21" i="5"/>
  <c r="EY19" i="5"/>
  <c r="DU19" i="5"/>
  <c r="CC18" i="5"/>
  <c r="DH17" i="5"/>
  <c r="DV10" i="5"/>
  <c r="EY6" i="5"/>
  <c r="DU6" i="5"/>
  <c r="DT116" i="5"/>
  <c r="ER115" i="5"/>
  <c r="CR115" i="5"/>
  <c r="CJ113" i="5"/>
  <c r="ER112" i="5"/>
  <c r="CR112" i="5"/>
  <c r="DV109" i="5"/>
  <c r="CL109" i="5"/>
  <c r="ER106" i="5"/>
  <c r="CR106" i="5"/>
  <c r="CL104" i="5"/>
  <c r="ES101" i="5"/>
  <c r="CP99" i="5"/>
  <c r="EZ94" i="5"/>
  <c r="CQ89" i="5"/>
  <c r="ET85" i="5"/>
  <c r="DP85" i="5"/>
  <c r="CQ84" i="5"/>
  <c r="EA81" i="5"/>
  <c r="ER73" i="5"/>
  <c r="EA68" i="5"/>
  <c r="DU65" i="5"/>
  <c r="CK65" i="5"/>
  <c r="CQ63" i="5"/>
  <c r="CQ59" i="5"/>
  <c r="ER57" i="5"/>
  <c r="CR57" i="5"/>
  <c r="EX53" i="5"/>
  <c r="DT53" i="5"/>
  <c r="CQ52" i="5"/>
  <c r="ER49" i="5"/>
  <c r="CR49" i="5"/>
  <c r="CJ45" i="5"/>
  <c r="CP43" i="5"/>
  <c r="DZ38" i="5"/>
  <c r="CP38" i="5"/>
  <c r="ET36" i="5"/>
  <c r="CR31" i="5"/>
  <c r="CP29" i="5"/>
  <c r="CK28" i="5"/>
  <c r="EX27" i="5"/>
  <c r="DT27" i="5"/>
  <c r="EY26" i="5"/>
  <c r="DU26" i="5"/>
  <c r="DU25" i="5"/>
  <c r="EZ25" i="5"/>
  <c r="DV25" i="5"/>
  <c r="CL25" i="5"/>
  <c r="CK23" i="5"/>
  <c r="DZ21" i="5"/>
  <c r="EX19" i="5"/>
  <c r="DT19" i="5"/>
  <c r="ES18" i="5"/>
  <c r="CC15" i="5"/>
  <c r="DV14" i="5"/>
  <c r="EX12" i="5"/>
  <c r="DU10" i="5"/>
  <c r="CK10" i="5"/>
  <c r="ET9" i="5"/>
  <c r="DP9" i="5"/>
  <c r="EA115" i="5"/>
  <c r="CQ115" i="5"/>
  <c r="DP113" i="5"/>
  <c r="CI113" i="5"/>
  <c r="CK111" i="5"/>
  <c r="DU109" i="5"/>
  <c r="EA107" i="5"/>
  <c r="EA106" i="5"/>
  <c r="CJ105" i="5"/>
  <c r="ER101" i="5"/>
  <c r="EX100" i="5"/>
  <c r="CJ100" i="5"/>
  <c r="CL99" i="5"/>
  <c r="CP97" i="5"/>
  <c r="CK95" i="5"/>
  <c r="EY94" i="5"/>
  <c r="DU94" i="5"/>
  <c r="CP89" i="5"/>
  <c r="EA87" i="5"/>
  <c r="CQ87" i="5"/>
  <c r="ES85" i="5"/>
  <c r="DH85" i="5"/>
  <c r="ER83" i="5"/>
  <c r="ET82" i="5"/>
  <c r="DP82" i="5"/>
  <c r="CP81" i="5"/>
  <c r="CJ79" i="5"/>
  <c r="ER78" i="5"/>
  <c r="CR78" i="5"/>
  <c r="CR76" i="5"/>
  <c r="EA73" i="5"/>
  <c r="CQ73" i="5"/>
  <c r="CK69" i="5"/>
  <c r="CK66" i="5"/>
  <c r="DZ63" i="5"/>
  <c r="EA60" i="5"/>
  <c r="ER58" i="5"/>
  <c r="DT54" i="5"/>
  <c r="CI53" i="5"/>
  <c r="EA49" i="5"/>
  <c r="CQ49" i="5"/>
  <c r="DZ47" i="5"/>
  <c r="DV43" i="5"/>
  <c r="CL43" i="5"/>
  <c r="CJ42" i="5"/>
  <c r="ET40" i="5"/>
  <c r="DP40" i="5"/>
  <c r="DV38" i="5"/>
  <c r="CP37" i="5"/>
  <c r="EA34" i="5"/>
  <c r="CQ34" i="5"/>
  <c r="EA31" i="5"/>
  <c r="CQ31" i="5"/>
  <c r="ET30" i="5"/>
  <c r="DP30" i="5"/>
  <c r="DT28" i="5"/>
  <c r="EX26" i="5"/>
  <c r="CJ23" i="5"/>
  <c r="DV21" i="5"/>
  <c r="ER18" i="5"/>
  <c r="CR18" i="5"/>
  <c r="ET12" i="5"/>
  <c r="DP12" i="5"/>
  <c r="ER11" i="5"/>
  <c r="CJ10" i="5"/>
  <c r="DT8" i="5"/>
  <c r="CJ8" i="5"/>
  <c r="CI151" i="5"/>
  <c r="CB151" i="5"/>
  <c r="CC151" i="5"/>
  <c r="CB154" i="5"/>
  <c r="CP135" i="5"/>
  <c r="CQ117" i="5"/>
  <c r="CQ152" i="5"/>
  <c r="EZ137" i="5"/>
  <c r="CQ106" i="5"/>
  <c r="CC106" i="5"/>
  <c r="CB101" i="5"/>
  <c r="CB155" i="5"/>
  <c r="CI144" i="5"/>
  <c r="CB144" i="5"/>
  <c r="CC144" i="5"/>
  <c r="CB138" i="5"/>
  <c r="DU137" i="5"/>
  <c r="CP136" i="5"/>
  <c r="CC136" i="5"/>
  <c r="DZ132" i="5"/>
  <c r="CC128" i="5"/>
  <c r="CB72" i="5"/>
  <c r="CJ72" i="5"/>
  <c r="CC72" i="5"/>
  <c r="ES159" i="5"/>
  <c r="DV159" i="5"/>
  <c r="DD159" i="5"/>
  <c r="EZ156" i="5"/>
  <c r="EC156" i="5"/>
  <c r="DK156" i="5"/>
  <c r="CN156" i="5"/>
  <c r="ET156" i="5"/>
  <c r="DP156" i="5"/>
  <c r="CI156" i="5"/>
  <c r="CB156" i="5"/>
  <c r="CC156" i="5"/>
  <c r="EX153" i="5"/>
  <c r="EA153" i="5"/>
  <c r="DD153" i="5"/>
  <c r="ES153" i="5"/>
  <c r="DH153" i="5"/>
  <c r="CQ151" i="5"/>
  <c r="EA151" i="5"/>
  <c r="DZ151" i="5"/>
  <c r="DS151" i="5"/>
  <c r="CB149" i="5"/>
  <c r="CP148" i="5"/>
  <c r="DV148" i="5"/>
  <c r="CL148" i="5"/>
  <c r="DK148" i="5"/>
  <c r="EA148" i="5"/>
  <c r="EY148" i="5"/>
  <c r="CB147" i="5"/>
  <c r="CQ147" i="5"/>
  <c r="DH144" i="5"/>
  <c r="CC143" i="5"/>
  <c r="EY137" i="5"/>
  <c r="DP132" i="5"/>
  <c r="EZ132" i="5"/>
  <c r="DV132" i="5"/>
  <c r="CC125" i="5"/>
  <c r="CP125" i="5"/>
  <c r="CB124" i="5"/>
  <c r="CJ124" i="5"/>
  <c r="CC124" i="5"/>
  <c r="CC112" i="5"/>
  <c r="CQ107" i="5"/>
  <c r="CB107" i="5"/>
  <c r="CB145" i="5"/>
  <c r="CI145" i="5"/>
  <c r="CC145" i="5"/>
  <c r="CC152" i="5"/>
  <c r="CC133" i="5"/>
  <c r="CL117" i="5"/>
  <c r="DK117" i="5"/>
  <c r="DM117" i="5"/>
  <c r="ES117" i="5"/>
  <c r="CJ117" i="5"/>
  <c r="DP117" i="5"/>
  <c r="DT117" i="5"/>
  <c r="EZ117" i="5"/>
  <c r="DV117" i="5"/>
  <c r="CR117" i="5"/>
  <c r="DH117" i="5"/>
  <c r="EA117" i="5"/>
  <c r="CQ95" i="5"/>
  <c r="CC95" i="5"/>
  <c r="CC155" i="5"/>
  <c r="CC139" i="5"/>
  <c r="DV137" i="5"/>
  <c r="CQ159" i="5"/>
  <c r="CY159" i="5"/>
  <c r="DG159" i="5"/>
  <c r="DO159" i="5"/>
  <c r="DW159" i="5"/>
  <c r="EE159" i="5"/>
  <c r="EM159" i="5"/>
  <c r="EU159" i="5"/>
  <c r="CR159" i="5"/>
  <c r="CZ159" i="5"/>
  <c r="DX159" i="5"/>
  <c r="EF159" i="5"/>
  <c r="EN159" i="5"/>
  <c r="EV159" i="5"/>
  <c r="DA159" i="5"/>
  <c r="DI159" i="5"/>
  <c r="DY159" i="5"/>
  <c r="EW159" i="5"/>
  <c r="CS159" i="5"/>
  <c r="DQ159" i="5"/>
  <c r="EG159" i="5"/>
  <c r="EO159" i="5"/>
  <c r="CM159" i="5"/>
  <c r="DC159" i="5"/>
  <c r="DS159" i="5"/>
  <c r="EA159" i="5"/>
  <c r="EQ159" i="5"/>
  <c r="CT159" i="5"/>
  <c r="DB159" i="5"/>
  <c r="DJ159" i="5"/>
  <c r="DR159" i="5"/>
  <c r="DZ159" i="5"/>
  <c r="EH159" i="5"/>
  <c r="EP159" i="5"/>
  <c r="CU159" i="5"/>
  <c r="DK159" i="5"/>
  <c r="EI159" i="5"/>
  <c r="EY156" i="5"/>
  <c r="EB156" i="5"/>
  <c r="DE156" i="5"/>
  <c r="DH156" i="5"/>
  <c r="CG153" i="5"/>
  <c r="CO153" i="5"/>
  <c r="CW153" i="5"/>
  <c r="DE153" i="5"/>
  <c r="DM153" i="5"/>
  <c r="DU153" i="5"/>
  <c r="EC153" i="5"/>
  <c r="EK153" i="5"/>
  <c r="CH153" i="5"/>
  <c r="CX153" i="5"/>
  <c r="DF153" i="5"/>
  <c r="DN153" i="5"/>
  <c r="ED153" i="5"/>
  <c r="EL153" i="5"/>
  <c r="CY153" i="5"/>
  <c r="DG153" i="5"/>
  <c r="DO153" i="5"/>
  <c r="DW153" i="5"/>
  <c r="EE153" i="5"/>
  <c r="EM153" i="5"/>
  <c r="EU153" i="5"/>
  <c r="DI153" i="5"/>
  <c r="EG153" i="5"/>
  <c r="EW153" i="5"/>
  <c r="CZ153" i="5"/>
  <c r="DX153" i="5"/>
  <c r="EF153" i="5"/>
  <c r="EN153" i="5"/>
  <c r="EV153" i="5"/>
  <c r="CK153" i="5"/>
  <c r="CS153" i="5"/>
  <c r="DA153" i="5"/>
  <c r="DQ153" i="5"/>
  <c r="DY153" i="5"/>
  <c r="EO153" i="5"/>
  <c r="CR153" i="5"/>
  <c r="CC147" i="5"/>
  <c r="CB142" i="5"/>
  <c r="CR142" i="5"/>
  <c r="DU132" i="5"/>
  <c r="ER117" i="5"/>
  <c r="DM112" i="5"/>
  <c r="DU112" i="5"/>
  <c r="CJ112" i="5"/>
  <c r="CK112" i="5"/>
  <c r="EY112" i="5"/>
  <c r="EZ112" i="5"/>
  <c r="DH112" i="5"/>
  <c r="EX112" i="5"/>
  <c r="DT112" i="5"/>
  <c r="CR122" i="5"/>
  <c r="CK122" i="5"/>
  <c r="EY122" i="5"/>
  <c r="DT122" i="5"/>
  <c r="DU122" i="5"/>
  <c r="CQ122" i="5"/>
  <c r="CI122" i="5"/>
  <c r="EA122" i="5"/>
  <c r="CP117" i="5"/>
  <c r="FB156" i="5"/>
  <c r="FC156" i="5"/>
  <c r="CQ158" i="5"/>
  <c r="CB158" i="5"/>
  <c r="CB157" i="5"/>
  <c r="CB146" i="5"/>
  <c r="EA144" i="5"/>
  <c r="CC127" i="5"/>
  <c r="ER122" i="5"/>
  <c r="DU117" i="5"/>
  <c r="CI70" i="5"/>
  <c r="CB70" i="5"/>
  <c r="CC70" i="5"/>
  <c r="CI148" i="5"/>
  <c r="CB148" i="5"/>
  <c r="CC148" i="5"/>
  <c r="DZ137" i="5"/>
  <c r="DT137" i="5"/>
  <c r="CI137" i="5"/>
  <c r="ER137" i="5"/>
  <c r="ET137" i="5"/>
  <c r="EA137" i="5"/>
  <c r="ES137" i="5"/>
  <c r="DM137" i="5"/>
  <c r="DH6" i="5"/>
  <c r="CB6" i="5"/>
  <c r="CI159" i="5"/>
  <c r="CB159" i="5"/>
  <c r="CC159" i="5"/>
  <c r="CC157" i="5"/>
  <c r="CQ133" i="5"/>
  <c r="CB150" i="5"/>
  <c r="CQ150" i="5"/>
  <c r="DS137" i="5"/>
  <c r="EA132" i="5"/>
  <c r="CR132" i="5"/>
  <c r="DT132" i="5"/>
  <c r="ES132" i="5"/>
  <c r="CI132" i="5"/>
  <c r="DH132" i="5"/>
  <c r="CJ132" i="5"/>
  <c r="DM132" i="5"/>
  <c r="CI153" i="5"/>
  <c r="CC153" i="5"/>
  <c r="CB153" i="5"/>
  <c r="CC158" i="5"/>
  <c r="CH156" i="5"/>
  <c r="CP156" i="5"/>
  <c r="CX156" i="5"/>
  <c r="DF156" i="5"/>
  <c r="DN156" i="5"/>
  <c r="DV156" i="5"/>
  <c r="ED156" i="5"/>
  <c r="EL156" i="5"/>
  <c r="CY156" i="5"/>
  <c r="DG156" i="5"/>
  <c r="DO156" i="5"/>
  <c r="DW156" i="5"/>
  <c r="EE156" i="5"/>
  <c r="EM156" i="5"/>
  <c r="EU156" i="5"/>
  <c r="EF156" i="5"/>
  <c r="EV156" i="5"/>
  <c r="DZ156" i="5"/>
  <c r="CZ156" i="5"/>
  <c r="DX156" i="5"/>
  <c r="EN156" i="5"/>
  <c r="CL156" i="5"/>
  <c r="CT156" i="5"/>
  <c r="DB156" i="5"/>
  <c r="DR156" i="5"/>
  <c r="EH156" i="5"/>
  <c r="CS156" i="5"/>
  <c r="DA156" i="5"/>
  <c r="DI156" i="5"/>
  <c r="DQ156" i="5"/>
  <c r="DY156" i="5"/>
  <c r="EG156" i="5"/>
  <c r="EO156" i="5"/>
  <c r="EW156" i="5"/>
  <c r="DJ156" i="5"/>
  <c r="EP156" i="5"/>
  <c r="CQ156" i="5"/>
  <c r="CC149" i="5"/>
  <c r="DM144" i="5"/>
  <c r="CJ144" i="5"/>
  <c r="DZ144" i="5"/>
  <c r="EZ144" i="5"/>
  <c r="DK144" i="5"/>
  <c r="CL144" i="5"/>
  <c r="EX144" i="5"/>
  <c r="DT144" i="5"/>
  <c r="CP144" i="5"/>
  <c r="DV144" i="5"/>
  <c r="CJ141" i="5"/>
  <c r="CB141" i="5"/>
  <c r="CC141" i="5"/>
  <c r="CP137" i="5"/>
  <c r="ET132" i="5"/>
  <c r="DL117" i="5"/>
  <c r="CI98" i="5"/>
  <c r="CB98" i="5"/>
  <c r="CC98" i="5"/>
  <c r="CC140" i="5"/>
  <c r="CL132" i="5"/>
  <c r="DZ122" i="5"/>
  <c r="CJ76" i="5"/>
  <c r="CC76" i="5"/>
  <c r="CK132" i="5"/>
  <c r="CB129" i="5"/>
  <c r="EU158" i="5"/>
  <c r="EM158" i="5"/>
  <c r="EE158" i="5"/>
  <c r="DW158" i="5"/>
  <c r="DO158" i="5"/>
  <c r="DG158" i="5"/>
  <c r="CY158" i="5"/>
  <c r="EQ154" i="5"/>
  <c r="EI154" i="5"/>
  <c r="EA154" i="5"/>
  <c r="DS154" i="5"/>
  <c r="DK154" i="5"/>
  <c r="DC154" i="5"/>
  <c r="CU154" i="5"/>
  <c r="CM154" i="5"/>
  <c r="ES152" i="5"/>
  <c r="EK152" i="5"/>
  <c r="EC152" i="5"/>
  <c r="DM152" i="5"/>
  <c r="DE152" i="5"/>
  <c r="CW152" i="5"/>
  <c r="CO152" i="5"/>
  <c r="CG152" i="5"/>
  <c r="EA146" i="5"/>
  <c r="CQ144" i="5"/>
  <c r="EA142" i="5"/>
  <c r="DP142" i="5"/>
  <c r="CK142" i="5"/>
  <c r="EA140" i="5"/>
  <c r="DU139" i="5"/>
  <c r="CR139" i="5"/>
  <c r="DM138" i="5"/>
  <c r="ES138" i="5"/>
  <c r="EX137" i="5"/>
  <c r="CJ137" i="5"/>
  <c r="DM136" i="5"/>
  <c r="DV136" i="5"/>
  <c r="ET136" i="5"/>
  <c r="CI136" i="5"/>
  <c r="ES134" i="5"/>
  <c r="DH134" i="5"/>
  <c r="EX132" i="5"/>
  <c r="CR126" i="5"/>
  <c r="CK123" i="5"/>
  <c r="CB123" i="5"/>
  <c r="CP121" i="5"/>
  <c r="CC121" i="5"/>
  <c r="CJ120" i="5"/>
  <c r="CC120" i="5"/>
  <c r="EA119" i="5"/>
  <c r="EY117" i="5"/>
  <c r="CK117" i="5"/>
  <c r="DV93" i="5"/>
  <c r="CB61" i="5"/>
  <c r="CC61" i="5"/>
  <c r="CK61" i="5"/>
  <c r="CR145" i="5"/>
  <c r="CL137" i="5"/>
  <c r="CP122" i="5"/>
  <c r="EA112" i="5"/>
  <c r="DH139" i="5"/>
  <c r="CK137" i="5"/>
  <c r="CI134" i="5"/>
  <c r="CB134" i="5"/>
  <c r="CC134" i="5"/>
  <c r="EY132" i="5"/>
  <c r="EZ122" i="5"/>
  <c r="CB103" i="5"/>
  <c r="CC103" i="5"/>
  <c r="CI103" i="5"/>
  <c r="CJ74" i="5"/>
  <c r="DU74" i="5"/>
  <c r="CK74" i="5"/>
  <c r="DK74" i="5"/>
  <c r="DV74" i="5"/>
  <c r="DL74" i="5"/>
  <c r="CP74" i="5"/>
  <c r="DM74" i="5"/>
  <c r="EA74" i="5"/>
  <c r="CI74" i="5"/>
  <c r="DH74" i="5"/>
  <c r="CQ74" i="5"/>
  <c r="DP74" i="5"/>
  <c r="CR74" i="5"/>
  <c r="ER74" i="5"/>
  <c r="ES74" i="5"/>
  <c r="DT74" i="5"/>
  <c r="DS74" i="5"/>
  <c r="ED158" i="5"/>
  <c r="DN158" i="5"/>
  <c r="CX158" i="5"/>
  <c r="CH158" i="5"/>
  <c r="EP154" i="5"/>
  <c r="EH154" i="5"/>
  <c r="DR154" i="5"/>
  <c r="DJ154" i="5"/>
  <c r="DB154" i="5"/>
  <c r="CT154" i="5"/>
  <c r="DV150" i="5"/>
  <c r="CL145" i="5"/>
  <c r="ET142" i="5"/>
  <c r="DP137" i="5"/>
  <c r="CB137" i="5"/>
  <c r="CC137" i="5"/>
  <c r="CR134" i="5"/>
  <c r="CC132" i="5"/>
  <c r="DP126" i="5"/>
  <c r="ET126" i="5"/>
  <c r="CB126" i="5"/>
  <c r="CB120" i="5"/>
  <c r="DZ119" i="5"/>
  <c r="CC116" i="5"/>
  <c r="CC115" i="5"/>
  <c r="CJ115" i="5"/>
  <c r="CK110" i="5"/>
  <c r="CL110" i="5"/>
  <c r="DM110" i="5"/>
  <c r="DZ110" i="5"/>
  <c r="ET110" i="5"/>
  <c r="EZ110" i="5"/>
  <c r="CP110" i="5"/>
  <c r="CR110" i="5"/>
  <c r="FB95" i="5"/>
  <c r="FC95" i="5"/>
  <c r="CC131" i="5"/>
  <c r="DZ117" i="5"/>
  <c r="CQ112" i="5"/>
  <c r="CC101" i="5"/>
  <c r="CK101" i="5"/>
  <c r="EL158" i="5"/>
  <c r="DV158" i="5"/>
  <c r="DF158" i="5"/>
  <c r="EK158" i="5"/>
  <c r="EC158" i="5"/>
  <c r="DM158" i="5"/>
  <c r="DE158" i="5"/>
  <c r="CW158" i="5"/>
  <c r="CO158" i="5"/>
  <c r="EW154" i="5"/>
  <c r="EO154" i="5"/>
  <c r="EG154" i="5"/>
  <c r="DY154" i="5"/>
  <c r="DQ154" i="5"/>
  <c r="DI154" i="5"/>
  <c r="DA154" i="5"/>
  <c r="CS154" i="5"/>
  <c r="CC154" i="5"/>
  <c r="EQ152" i="5"/>
  <c r="EI152" i="5"/>
  <c r="DS152" i="5"/>
  <c r="DK152" i="5"/>
  <c r="DC152" i="5"/>
  <c r="CU152" i="5"/>
  <c r="CC146" i="5"/>
  <c r="CK145" i="5"/>
  <c r="DM142" i="5"/>
  <c r="CI142" i="5"/>
  <c r="CC142" i="5"/>
  <c r="DH140" i="5"/>
  <c r="CB140" i="5"/>
  <c r="EY139" i="5"/>
  <c r="DS139" i="5"/>
  <c r="CP139" i="5"/>
  <c r="DT138" i="5"/>
  <c r="CC138" i="5"/>
  <c r="EA138" i="5"/>
  <c r="DH137" i="5"/>
  <c r="CR136" i="5"/>
  <c r="CP134" i="5"/>
  <c r="CQ134" i="5"/>
  <c r="CI126" i="5"/>
  <c r="ES126" i="5"/>
  <c r="CL125" i="5"/>
  <c r="DK125" i="5"/>
  <c r="DH125" i="5"/>
  <c r="DU125" i="5"/>
  <c r="ET125" i="5"/>
  <c r="CJ125" i="5"/>
  <c r="DV125" i="5"/>
  <c r="CK125" i="5"/>
  <c r="DL125" i="5"/>
  <c r="DM125" i="5"/>
  <c r="EZ125" i="5"/>
  <c r="CC123" i="5"/>
  <c r="ET119" i="5"/>
  <c r="ES119" i="5"/>
  <c r="DH119" i="5"/>
  <c r="ET117" i="5"/>
  <c r="CB115" i="5"/>
  <c r="DU110" i="5"/>
  <c r="EA110" i="5"/>
  <c r="CQ110" i="5"/>
  <c r="CC109" i="5"/>
  <c r="CI85" i="5"/>
  <c r="CB85" i="5"/>
  <c r="CC85" i="5"/>
  <c r="ES144" i="5"/>
  <c r="CB139" i="5"/>
  <c r="EV154" i="5"/>
  <c r="EN154" i="5"/>
  <c r="EF154" i="5"/>
  <c r="DX154" i="5"/>
  <c r="DH154" i="5"/>
  <c r="CZ154" i="5"/>
  <c r="DH146" i="5"/>
  <c r="DU145" i="5"/>
  <c r="DM145" i="5"/>
  <c r="CJ145" i="5"/>
  <c r="DU144" i="5"/>
  <c r="CQ142" i="5"/>
  <c r="CL139" i="5"/>
  <c r="DV139" i="5"/>
  <c r="CR137" i="5"/>
  <c r="CB131" i="5"/>
  <c r="DM126" i="5"/>
  <c r="CJ126" i="5"/>
  <c r="ER126" i="5"/>
  <c r="CK126" i="5"/>
  <c r="DK126" i="5"/>
  <c r="DL126" i="5"/>
  <c r="DH122" i="5"/>
  <c r="CQ119" i="5"/>
  <c r="CJ119" i="5"/>
  <c r="DM119" i="5"/>
  <c r="CL119" i="5"/>
  <c r="EX119" i="5"/>
  <c r="DS119" i="5"/>
  <c r="DT119" i="5"/>
  <c r="EZ119" i="5"/>
  <c r="CP119" i="5"/>
  <c r="DV119" i="5"/>
  <c r="CR119" i="5"/>
  <c r="ET112" i="5"/>
  <c r="DP112" i="5"/>
  <c r="CI112" i="5"/>
  <c r="CB112" i="5"/>
  <c r="CJ111" i="5"/>
  <c r="CB111" i="5"/>
  <c r="CC111" i="5"/>
  <c r="CP100" i="5"/>
  <c r="CC100" i="5"/>
  <c r="CR93" i="5"/>
  <c r="DM93" i="5"/>
  <c r="EA93" i="5"/>
  <c r="EZ93" i="5"/>
  <c r="CP93" i="5"/>
  <c r="CI93" i="5"/>
  <c r="CQ93" i="5"/>
  <c r="DS93" i="5"/>
  <c r="ER93" i="5"/>
  <c r="DT93" i="5"/>
  <c r="ET93" i="5"/>
  <c r="DM130" i="5"/>
  <c r="CR130" i="5"/>
  <c r="ET130" i="5"/>
  <c r="CC130" i="5"/>
  <c r="DZ128" i="5"/>
  <c r="CJ128" i="5"/>
  <c r="DZ126" i="5"/>
  <c r="CP126" i="5"/>
  <c r="DV122" i="5"/>
  <c r="CL122" i="5"/>
  <c r="DP121" i="5"/>
  <c r="ET121" i="5"/>
  <c r="CI121" i="5"/>
  <c r="CB118" i="5"/>
  <c r="EX117" i="5"/>
  <c r="DZ112" i="5"/>
  <c r="CP112" i="5"/>
  <c r="EY110" i="5"/>
  <c r="CQ108" i="5"/>
  <c r="DM108" i="5"/>
  <c r="ES108" i="5"/>
  <c r="CR108" i="5"/>
  <c r="ET108" i="5"/>
  <c r="CI108" i="5"/>
  <c r="EA108" i="5"/>
  <c r="CR105" i="5"/>
  <c r="CQ104" i="5"/>
  <c r="EA96" i="5"/>
  <c r="CB89" i="5"/>
  <c r="CC89" i="5"/>
  <c r="CL89" i="5"/>
  <c r="CQ86" i="5"/>
  <c r="CB86" i="5"/>
  <c r="CC83" i="5"/>
  <c r="CB83" i="5"/>
  <c r="CK130" i="5"/>
  <c r="ET128" i="5"/>
  <c r="DY128" i="5"/>
  <c r="DP128" i="5"/>
  <c r="CB128" i="5"/>
  <c r="CB127" i="5"/>
  <c r="DV126" i="5"/>
  <c r="CL126" i="5"/>
  <c r="EY125" i="5"/>
  <c r="DU121" i="5"/>
  <c r="ES121" i="5"/>
  <c r="DS121" i="5"/>
  <c r="DU119" i="5"/>
  <c r="CK119" i="5"/>
  <c r="CC117" i="5"/>
  <c r="CI117" i="5"/>
  <c r="CC114" i="5"/>
  <c r="EX110" i="5"/>
  <c r="CJ110" i="5"/>
  <c r="CC110" i="5"/>
  <c r="CB109" i="5"/>
  <c r="CK109" i="5"/>
  <c r="CB108" i="5"/>
  <c r="CL105" i="5"/>
  <c r="EZ105" i="5"/>
  <c r="DZ105" i="5"/>
  <c r="ET105" i="5"/>
  <c r="EZ104" i="5"/>
  <c r="ET104" i="5"/>
  <c r="CB104" i="5"/>
  <c r="CC104" i="5"/>
  <c r="CI104" i="5"/>
  <c r="CJ96" i="5"/>
  <c r="DM96" i="5"/>
  <c r="EZ96" i="5"/>
  <c r="CP96" i="5"/>
  <c r="CQ96" i="5"/>
  <c r="DP96" i="5"/>
  <c r="ER96" i="5"/>
  <c r="CR96" i="5"/>
  <c r="DT96" i="5"/>
  <c r="ES96" i="5"/>
  <c r="DU96" i="5"/>
  <c r="ES93" i="5"/>
  <c r="CI87" i="5"/>
  <c r="CB87" i="5"/>
  <c r="CC87" i="5"/>
  <c r="CI82" i="5"/>
  <c r="CB82" i="5"/>
  <c r="CC82" i="5"/>
  <c r="DM51" i="5"/>
  <c r="CL51" i="5"/>
  <c r="EX51" i="5"/>
  <c r="DS51" i="5"/>
  <c r="ET51" i="5"/>
  <c r="CJ51" i="5"/>
  <c r="DT51" i="5"/>
  <c r="DV51" i="5"/>
  <c r="CP51" i="5"/>
  <c r="DL51" i="5"/>
  <c r="CI51" i="5"/>
  <c r="DP51" i="5"/>
  <c r="EZ51" i="5"/>
  <c r="CQ51" i="5"/>
  <c r="DZ51" i="5"/>
  <c r="EA51" i="5"/>
  <c r="DK51" i="5"/>
  <c r="ER51" i="5"/>
  <c r="DU130" i="5"/>
  <c r="DK129" i="5"/>
  <c r="DS129" i="5"/>
  <c r="EY129" i="5"/>
  <c r="ES128" i="5"/>
  <c r="DM128" i="5"/>
  <c r="DH128" i="5"/>
  <c r="CJ127" i="5"/>
  <c r="DM127" i="5"/>
  <c r="ES127" i="5"/>
  <c r="DH127" i="5"/>
  <c r="DU126" i="5"/>
  <c r="EX125" i="5"/>
  <c r="EX122" i="5"/>
  <c r="CJ122" i="5"/>
  <c r="CB116" i="5"/>
  <c r="CJ116" i="5"/>
  <c r="DP111" i="5"/>
  <c r="DH111" i="5"/>
  <c r="EZ111" i="5"/>
  <c r="CR111" i="5"/>
  <c r="ET111" i="5"/>
  <c r="EA111" i="5"/>
  <c r="CL108" i="5"/>
  <c r="CJ106" i="5"/>
  <c r="CB106" i="5"/>
  <c r="DU105" i="5"/>
  <c r="DZ104" i="5"/>
  <c r="ES104" i="5"/>
  <c r="CR103" i="5"/>
  <c r="DH103" i="5"/>
  <c r="DK103" i="5"/>
  <c r="DS103" i="5"/>
  <c r="CK103" i="5"/>
  <c r="DL103" i="5"/>
  <c r="DW103" i="5"/>
  <c r="DM103" i="5"/>
  <c r="EA103" i="5"/>
  <c r="CB99" i="5"/>
  <c r="CC99" i="5"/>
  <c r="DV96" i="5"/>
  <c r="CQ92" i="5"/>
  <c r="CB92" i="5"/>
  <c r="DK128" i="5"/>
  <c r="DS128" i="5"/>
  <c r="CR128" i="5"/>
  <c r="EX126" i="5"/>
  <c r="CI125" i="5"/>
  <c r="ET122" i="5"/>
  <c r="DP122" i="5"/>
  <c r="CB122" i="5"/>
  <c r="CC122" i="5"/>
  <c r="DP119" i="5"/>
  <c r="CI119" i="5"/>
  <c r="CB119" i="5"/>
  <c r="CC119" i="5"/>
  <c r="ES110" i="5"/>
  <c r="DH110" i="5"/>
  <c r="DM104" i="5"/>
  <c r="DU104" i="5"/>
  <c r="CK104" i="5"/>
  <c r="EA104" i="5"/>
  <c r="DH104" i="5"/>
  <c r="EX104" i="5"/>
  <c r="EY104" i="5"/>
  <c r="CP115" i="5"/>
  <c r="CR113" i="5"/>
  <c r="ES112" i="5"/>
  <c r="DP110" i="5"/>
  <c r="CI110" i="5"/>
  <c r="CB110" i="5"/>
  <c r="EZ107" i="5"/>
  <c r="DP105" i="5"/>
  <c r="CB105" i="5"/>
  <c r="CC105" i="5"/>
  <c r="DZ102" i="5"/>
  <c r="CQ102" i="5"/>
  <c r="DS98" i="5"/>
  <c r="CR88" i="5"/>
  <c r="DH88" i="5"/>
  <c r="DK88" i="5"/>
  <c r="DS88" i="5"/>
  <c r="EZ88" i="5"/>
  <c r="DU88" i="5"/>
  <c r="CP88" i="5"/>
  <c r="CQ88" i="5"/>
  <c r="DZ88" i="5"/>
  <c r="CR80" i="5"/>
  <c r="DH80" i="5"/>
  <c r="DS80" i="5"/>
  <c r="DT80" i="5"/>
  <c r="CP80" i="5"/>
  <c r="DZ80" i="5"/>
  <c r="DM79" i="5"/>
  <c r="DU79" i="5"/>
  <c r="CP79" i="5"/>
  <c r="DV79" i="5"/>
  <c r="DT79" i="5"/>
  <c r="EZ79" i="5"/>
  <c r="DZ79" i="5"/>
  <c r="EA79" i="5"/>
  <c r="CQ75" i="5"/>
  <c r="CC53" i="5"/>
  <c r="CJ53" i="5"/>
  <c r="CI115" i="5"/>
  <c r="DV112" i="5"/>
  <c r="DZ111" i="5"/>
  <c r="EX108" i="5"/>
  <c r="CJ107" i="5"/>
  <c r="CL103" i="5"/>
  <c r="CL102" i="5"/>
  <c r="CJ102" i="5"/>
  <c r="EY98" i="5"/>
  <c r="ES98" i="5"/>
  <c r="DH98" i="5"/>
  <c r="CK94" i="5"/>
  <c r="CB94" i="5"/>
  <c r="CC94" i="5"/>
  <c r="CI79" i="5"/>
  <c r="CB79" i="5"/>
  <c r="CC79" i="5"/>
  <c r="DS77" i="5"/>
  <c r="DM77" i="5"/>
  <c r="DZ77" i="5"/>
  <c r="CP77" i="5"/>
  <c r="ER77" i="5"/>
  <c r="CR77" i="5"/>
  <c r="CR62" i="5"/>
  <c r="CC62" i="5"/>
  <c r="CQ60" i="5"/>
  <c r="CC60" i="5"/>
  <c r="DS120" i="5"/>
  <c r="DK120" i="5"/>
  <c r="DM118" i="5"/>
  <c r="EZ115" i="5"/>
  <c r="CL111" i="5"/>
  <c r="CC108" i="5"/>
  <c r="DM107" i="5"/>
  <c r="CP104" i="5"/>
  <c r="EY103" i="5"/>
  <c r="ET102" i="5"/>
  <c r="DP102" i="5"/>
  <c r="CI102" i="5"/>
  <c r="CB102" i="5"/>
  <c r="EX98" i="5"/>
  <c r="ER98" i="5"/>
  <c r="CR98" i="5"/>
  <c r="DP93" i="5"/>
  <c r="CB93" i="5"/>
  <c r="CC93" i="5"/>
  <c r="CB91" i="5"/>
  <c r="CI90" i="5"/>
  <c r="CB90" i="5"/>
  <c r="CC90" i="5"/>
  <c r="CP82" i="5"/>
  <c r="DV82" i="5"/>
  <c r="CQ82" i="5"/>
  <c r="DS82" i="5"/>
  <c r="EY82" i="5"/>
  <c r="DT82" i="5"/>
  <c r="EZ82" i="5"/>
  <c r="DU82" i="5"/>
  <c r="DZ82" i="5"/>
  <c r="CC78" i="5"/>
  <c r="EZ77" i="5"/>
  <c r="EA77" i="5"/>
  <c r="CQ77" i="5"/>
  <c r="CR60" i="5"/>
  <c r="DT60" i="5"/>
  <c r="CJ60" i="5"/>
  <c r="CP60" i="5"/>
  <c r="DH60" i="5"/>
  <c r="EY60" i="5"/>
  <c r="DP60" i="5"/>
  <c r="ER60" i="5"/>
  <c r="ES60" i="5"/>
  <c r="CB113" i="5"/>
  <c r="CC113" i="5"/>
  <c r="EY111" i="5"/>
  <c r="DV107" i="5"/>
  <c r="ET107" i="5"/>
  <c r="CI107" i="5"/>
  <c r="CK105" i="5"/>
  <c r="DV104" i="5"/>
  <c r="EX103" i="5"/>
  <c r="CJ103" i="5"/>
  <c r="CP102" i="5"/>
  <c r="DV102" i="5"/>
  <c r="ES102" i="5"/>
  <c r="DH102" i="5"/>
  <c r="CQ98" i="5"/>
  <c r="CL98" i="5"/>
  <c r="DT98" i="5"/>
  <c r="EZ98" i="5"/>
  <c r="DU98" i="5"/>
  <c r="DV98" i="5"/>
  <c r="CC96" i="5"/>
  <c r="CB96" i="5"/>
  <c r="DH93" i="5"/>
  <c r="CP84" i="5"/>
  <c r="CC84" i="5"/>
  <c r="CB78" i="5"/>
  <c r="EY77" i="5"/>
  <c r="CQ64" i="5"/>
  <c r="CC64" i="5"/>
  <c r="CK100" i="5"/>
  <c r="CC97" i="5"/>
  <c r="DZ96" i="5"/>
  <c r="EX95" i="5"/>
  <c r="CL95" i="5"/>
  <c r="DZ93" i="5"/>
  <c r="EX92" i="5"/>
  <c r="CL92" i="5"/>
  <c r="CP90" i="5"/>
  <c r="DV90" i="5"/>
  <c r="CQ90" i="5"/>
  <c r="CR90" i="5"/>
  <c r="CL88" i="5"/>
  <c r="DU87" i="5"/>
  <c r="CP87" i="5"/>
  <c r="DV87" i="5"/>
  <c r="ES87" i="5"/>
  <c r="DH87" i="5"/>
  <c r="EY80" i="5"/>
  <c r="CK80" i="5"/>
  <c r="CR79" i="5"/>
  <c r="DV77" i="5"/>
  <c r="CL77" i="5"/>
  <c r="DS70" i="5"/>
  <c r="CK70" i="5"/>
  <c r="DU70" i="5"/>
  <c r="CL70" i="5"/>
  <c r="ER70" i="5"/>
  <c r="CR70" i="5"/>
  <c r="CC69" i="5"/>
  <c r="CB69" i="5"/>
  <c r="DL62" i="5"/>
  <c r="CP62" i="5"/>
  <c r="CI62" i="5"/>
  <c r="DT62" i="5"/>
  <c r="CL62" i="5"/>
  <c r="DV62" i="5"/>
  <c r="ET62" i="5"/>
  <c r="DS62" i="5"/>
  <c r="EZ62" i="5"/>
  <c r="CQ62" i="5"/>
  <c r="DY62" i="5"/>
  <c r="DZ62" i="5"/>
  <c r="ES59" i="5"/>
  <c r="DH59" i="5"/>
  <c r="CK26" i="5"/>
  <c r="CB26" i="5"/>
  <c r="CL97" i="5"/>
  <c r="CL96" i="5"/>
  <c r="DU95" i="5"/>
  <c r="CJ95" i="5"/>
  <c r="CL93" i="5"/>
  <c r="CC91" i="5"/>
  <c r="EA90" i="5"/>
  <c r="EY88" i="5"/>
  <c r="CK88" i="5"/>
  <c r="CR87" i="5"/>
  <c r="CQ85" i="5"/>
  <c r="CR85" i="5"/>
  <c r="EX80" i="5"/>
  <c r="CJ80" i="5"/>
  <c r="CQ79" i="5"/>
  <c r="DU77" i="5"/>
  <c r="CK77" i="5"/>
  <c r="ET74" i="5"/>
  <c r="CC74" i="5"/>
  <c r="CB74" i="5"/>
  <c r="EZ70" i="5"/>
  <c r="EA70" i="5"/>
  <c r="CJ67" i="5"/>
  <c r="DM67" i="5"/>
  <c r="DT67" i="5"/>
  <c r="CP67" i="5"/>
  <c r="CI67" i="5"/>
  <c r="DZ67" i="5"/>
  <c r="CK67" i="5"/>
  <c r="EA67" i="5"/>
  <c r="CL67" i="5"/>
  <c r="ER67" i="5"/>
  <c r="CB60" i="5"/>
  <c r="CL59" i="5"/>
  <c r="CR59" i="5"/>
  <c r="DU59" i="5"/>
  <c r="DV59" i="5"/>
  <c r="CP59" i="5"/>
  <c r="CJ59" i="5"/>
  <c r="DP59" i="5"/>
  <c r="ER59" i="5"/>
  <c r="DT59" i="5"/>
  <c r="ET59" i="5"/>
  <c r="CK98" i="5"/>
  <c r="EY96" i="5"/>
  <c r="CK96" i="5"/>
  <c r="DP95" i="5"/>
  <c r="CI95" i="5"/>
  <c r="CB95" i="5"/>
  <c r="CK93" i="5"/>
  <c r="EX88" i="5"/>
  <c r="CJ88" i="5"/>
  <c r="CK82" i="5"/>
  <c r="DP80" i="5"/>
  <c r="CB80" i="5"/>
  <c r="CC80" i="5"/>
  <c r="EX77" i="5"/>
  <c r="DT77" i="5"/>
  <c r="CK73" i="5"/>
  <c r="CB73" i="5"/>
  <c r="CC73" i="5"/>
  <c r="CJ57" i="5"/>
  <c r="CB57" i="5"/>
  <c r="CI100" i="5"/>
  <c r="CJ98" i="5"/>
  <c r="EX96" i="5"/>
  <c r="CP95" i="5"/>
  <c r="DV95" i="5"/>
  <c r="DH95" i="5"/>
  <c r="EX93" i="5"/>
  <c r="CJ93" i="5"/>
  <c r="DU92" i="5"/>
  <c r="DV92" i="5"/>
  <c r="ET92" i="5"/>
  <c r="CI92" i="5"/>
  <c r="DP88" i="5"/>
  <c r="CB88" i="5"/>
  <c r="CC88" i="5"/>
  <c r="CJ82" i="5"/>
  <c r="CI80" i="5"/>
  <c r="ET77" i="5"/>
  <c r="DP77" i="5"/>
  <c r="CB77" i="5"/>
  <c r="CI77" i="5"/>
  <c r="CC77" i="5"/>
  <c r="CJ65" i="5"/>
  <c r="CB65" i="5"/>
  <c r="CC63" i="5"/>
  <c r="CE63" i="5" s="1"/>
  <c r="CK63" i="5"/>
  <c r="CC59" i="5"/>
  <c r="CC52" i="5"/>
  <c r="FC84" i="5"/>
  <c r="ES78" i="5"/>
  <c r="CP76" i="5"/>
  <c r="ES76" i="5"/>
  <c r="DH76" i="5"/>
  <c r="CL75" i="5"/>
  <c r="DZ74" i="5"/>
  <c r="CR69" i="5"/>
  <c r="DU67" i="5"/>
  <c r="ET65" i="5"/>
  <c r="DM65" i="5"/>
  <c r="CB64" i="5"/>
  <c r="DP63" i="5"/>
  <c r="EA62" i="5"/>
  <c r="DS61" i="5"/>
  <c r="DZ60" i="5"/>
  <c r="DU97" i="5"/>
  <c r="DM97" i="5"/>
  <c r="DU89" i="5"/>
  <c r="DM89" i="5"/>
  <c r="DV84" i="5"/>
  <c r="DU81" i="5"/>
  <c r="DM81" i="5"/>
  <c r="CK75" i="5"/>
  <c r="EZ74" i="5"/>
  <c r="CL74" i="5"/>
  <c r="CP70" i="5"/>
  <c r="DS69" i="5"/>
  <c r="CC66" i="5"/>
  <c r="CB66" i="5"/>
  <c r="DL65" i="5"/>
  <c r="EA65" i="5"/>
  <c r="CQ65" i="5"/>
  <c r="EZ65" i="5"/>
  <c r="DM61" i="5"/>
  <c r="CJ61" i="5"/>
  <c r="DT61" i="5"/>
  <c r="CI61" i="5"/>
  <c r="DL61" i="5"/>
  <c r="DY61" i="5"/>
  <c r="EZ60" i="5"/>
  <c r="CL60" i="5"/>
  <c r="CB56" i="5"/>
  <c r="CI56" i="5"/>
  <c r="CC56" i="5"/>
  <c r="DU84" i="5"/>
  <c r="DM84" i="5"/>
  <c r="EY78" i="5"/>
  <c r="DH78" i="5"/>
  <c r="EY74" i="5"/>
  <c r="CB68" i="5"/>
  <c r="DP67" i="5"/>
  <c r="CB67" i="5"/>
  <c r="DS63" i="5"/>
  <c r="CI63" i="5"/>
  <c r="DT63" i="5"/>
  <c r="ER63" i="5"/>
  <c r="CJ63" i="5"/>
  <c r="DH63" i="5"/>
  <c r="DK78" i="5"/>
  <c r="DS78" i="5"/>
  <c r="CJ77" i="5"/>
  <c r="DS75" i="5"/>
  <c r="CJ75" i="5"/>
  <c r="DT75" i="5"/>
  <c r="CI75" i="5"/>
  <c r="EX74" i="5"/>
  <c r="ES67" i="5"/>
  <c r="DH67" i="5"/>
  <c r="DP76" i="5"/>
  <c r="CB76" i="5"/>
  <c r="EA71" i="5"/>
  <c r="CC71" i="5"/>
  <c r="DV70" i="5"/>
  <c r="DK68" i="5"/>
  <c r="DS68" i="5"/>
  <c r="CR68" i="5"/>
  <c r="CR67" i="5"/>
  <c r="ET64" i="5"/>
  <c r="DU62" i="5"/>
  <c r="CK62" i="5"/>
  <c r="ET60" i="5"/>
  <c r="CI60" i="5"/>
  <c r="CB58" i="5"/>
  <c r="CJ58" i="5"/>
  <c r="CC57" i="5"/>
  <c r="DS41" i="5"/>
  <c r="DM41" i="5"/>
  <c r="DT41" i="5"/>
  <c r="EZ41" i="5"/>
  <c r="CI41" i="5"/>
  <c r="DL41" i="5"/>
  <c r="CJ41" i="5"/>
  <c r="DV41" i="5"/>
  <c r="CQ41" i="5"/>
  <c r="DP41" i="5"/>
  <c r="ER41" i="5"/>
  <c r="EX41" i="5"/>
  <c r="CP41" i="5"/>
  <c r="ET41" i="5"/>
  <c r="DU75" i="5"/>
  <c r="CI73" i="5"/>
  <c r="EA69" i="5"/>
  <c r="EY64" i="5"/>
  <c r="DK64" i="5"/>
  <c r="ET63" i="5"/>
  <c r="CJ62" i="5"/>
  <c r="CK59" i="5"/>
  <c r="FC56" i="5"/>
  <c r="CC55" i="5"/>
  <c r="CB54" i="5"/>
  <c r="CC54" i="5"/>
  <c r="CB52" i="5"/>
  <c r="CJ52" i="5"/>
  <c r="CB50" i="5"/>
  <c r="CC50" i="5"/>
  <c r="CI50" i="5"/>
  <c r="CC49" i="5"/>
  <c r="CB42" i="5"/>
  <c r="CC42" i="5"/>
  <c r="CI12" i="5"/>
  <c r="CB12" i="5"/>
  <c r="CC12" i="5"/>
  <c r="EX59" i="5"/>
  <c r="CB59" i="5"/>
  <c r="ES51" i="5"/>
  <c r="DH51" i="5"/>
  <c r="CB40" i="5"/>
  <c r="CC40" i="5"/>
  <c r="CI40" i="5"/>
  <c r="CR51" i="5"/>
  <c r="CC45" i="5"/>
  <c r="CB45" i="5"/>
  <c r="CI45" i="5"/>
  <c r="CC65" i="5"/>
  <c r="DV64" i="5"/>
  <c r="DP62" i="5"/>
  <c r="CB62" i="5"/>
  <c r="CI59" i="5"/>
  <c r="EY55" i="5"/>
  <c r="DU55" i="5"/>
  <c r="DM50" i="5"/>
  <c r="EX46" i="5"/>
  <c r="CB46" i="5"/>
  <c r="CC46" i="5"/>
  <c r="DZ41" i="5"/>
  <c r="EY39" i="5"/>
  <c r="CK37" i="5"/>
  <c r="EY51" i="5"/>
  <c r="DU51" i="5"/>
  <c r="CB51" i="5"/>
  <c r="CC48" i="5"/>
  <c r="CC47" i="5"/>
  <c r="CI47" i="5"/>
  <c r="CB47" i="5"/>
  <c r="CC44" i="5"/>
  <c r="CR40" i="5"/>
  <c r="DZ40" i="5"/>
  <c r="DS40" i="5"/>
  <c r="CK40" i="5"/>
  <c r="ER40" i="5"/>
  <c r="EZ40" i="5"/>
  <c r="DT40" i="5"/>
  <c r="DV40" i="5"/>
  <c r="ES61" i="5"/>
  <c r="DM55" i="5"/>
  <c r="EZ55" i="5"/>
  <c r="CJ55" i="5"/>
  <c r="DK55" i="5"/>
  <c r="DT55" i="5"/>
  <c r="EY46" i="5"/>
  <c r="CR46" i="5"/>
  <c r="CL46" i="5"/>
  <c r="DM46" i="5"/>
  <c r="DZ46" i="5"/>
  <c r="CC28" i="5"/>
  <c r="EX60" i="5"/>
  <c r="EX55" i="5"/>
  <c r="DV55" i="5"/>
  <c r="DH55" i="5"/>
  <c r="CR55" i="5"/>
  <c r="DS50" i="5"/>
  <c r="EY50" i="5"/>
  <c r="DT50" i="5"/>
  <c r="DK50" i="5"/>
  <c r="DU50" i="5"/>
  <c r="EZ46" i="5"/>
  <c r="EA46" i="5"/>
  <c r="CB43" i="5"/>
  <c r="ES41" i="5"/>
  <c r="DT39" i="5"/>
  <c r="EZ39" i="5"/>
  <c r="CL39" i="5"/>
  <c r="EX39" i="5"/>
  <c r="ER39" i="5"/>
  <c r="CP39" i="5"/>
  <c r="DS39" i="5"/>
  <c r="DV39" i="5"/>
  <c r="CK39" i="5"/>
  <c r="DV37" i="5"/>
  <c r="CQ37" i="5"/>
  <c r="DT37" i="5"/>
  <c r="CJ37" i="5"/>
  <c r="DU37" i="5"/>
  <c r="CR37" i="5"/>
  <c r="EA37" i="5"/>
  <c r="EX37" i="5"/>
  <c r="DK37" i="5"/>
  <c r="EY37" i="5"/>
  <c r="CL37" i="5"/>
  <c r="DP37" i="5"/>
  <c r="EZ37" i="5"/>
  <c r="DY57" i="5"/>
  <c r="EZ54" i="5"/>
  <c r="CL54" i="5"/>
  <c r="DH53" i="5"/>
  <c r="CB53" i="5"/>
  <c r="CC51" i="5"/>
  <c r="EX50" i="5"/>
  <c r="ET46" i="5"/>
  <c r="CI46" i="5"/>
  <c r="ES45" i="5"/>
  <c r="DH45" i="5"/>
  <c r="CR41" i="5"/>
  <c r="ES40" i="5"/>
  <c r="DH40" i="5"/>
  <c r="ET39" i="5"/>
  <c r="DP39" i="5"/>
  <c r="CI39" i="5"/>
  <c r="CB39" i="5"/>
  <c r="CL38" i="5"/>
  <c r="CB38" i="5"/>
  <c r="CC38" i="5"/>
  <c r="DH35" i="5"/>
  <c r="DK35" i="5"/>
  <c r="DS35" i="5"/>
  <c r="DM35" i="5"/>
  <c r="DZ35" i="5"/>
  <c r="EZ35" i="5"/>
  <c r="CI35" i="5"/>
  <c r="DU35" i="5"/>
  <c r="ER35" i="5"/>
  <c r="ES35" i="5"/>
  <c r="EA35" i="5"/>
  <c r="CC25" i="5"/>
  <c r="CJ25" i="5"/>
  <c r="CB25" i="5"/>
  <c r="CB48" i="5"/>
  <c r="CJ48" i="5"/>
  <c r="EX45" i="5"/>
  <c r="CQ39" i="5"/>
  <c r="CI32" i="5"/>
  <c r="CC32" i="5"/>
  <c r="CB32" i="5"/>
  <c r="CC29" i="5"/>
  <c r="CB29" i="5"/>
  <c r="ES55" i="5"/>
  <c r="CP46" i="5"/>
  <c r="DZ45" i="5"/>
  <c r="CP45" i="5"/>
  <c r="CQ45" i="5"/>
  <c r="CB44" i="5"/>
  <c r="CC43" i="5"/>
  <c r="CI43" i="5"/>
  <c r="EY41" i="5"/>
  <c r="DU41" i="5"/>
  <c r="CK41" i="5"/>
  <c r="CC39" i="5"/>
  <c r="ES37" i="5"/>
  <c r="DH37" i="5"/>
  <c r="CB36" i="5"/>
  <c r="CC36" i="5"/>
  <c r="CJ36" i="5"/>
  <c r="FB31" i="5"/>
  <c r="FC31" i="5"/>
  <c r="CB30" i="5"/>
  <c r="CC30" i="5"/>
  <c r="CI30" i="5"/>
  <c r="DS54" i="5"/>
  <c r="DS53" i="5"/>
  <c r="DZ50" i="5"/>
  <c r="CP50" i="5"/>
  <c r="DV46" i="5"/>
  <c r="DM45" i="5"/>
  <c r="CC27" i="5"/>
  <c r="CI20" i="5"/>
  <c r="CB20" i="5"/>
  <c r="CC20" i="5"/>
  <c r="CI49" i="5"/>
  <c r="EA45" i="5"/>
  <c r="DH44" i="5"/>
  <c r="DM43" i="5"/>
  <c r="ES43" i="5"/>
  <c r="ES39" i="5"/>
  <c r="DH39" i="5"/>
  <c r="DV35" i="5"/>
  <c r="CB28" i="5"/>
  <c r="DS49" i="5"/>
  <c r="DK49" i="5"/>
  <c r="CB49" i="5"/>
  <c r="EY43" i="5"/>
  <c r="CP42" i="5"/>
  <c r="CK42" i="5"/>
  <c r="DZ42" i="5"/>
  <c r="DH42" i="5"/>
  <c r="EY40" i="5"/>
  <c r="DU40" i="5"/>
  <c r="CB31" i="5"/>
  <c r="CC31" i="5"/>
  <c r="CI31" i="5"/>
  <c r="CC41" i="5"/>
  <c r="EX40" i="5"/>
  <c r="CJ40" i="5"/>
  <c r="DU39" i="5"/>
  <c r="CR35" i="5"/>
  <c r="CB17" i="5"/>
  <c r="CJ17" i="5"/>
  <c r="CL40" i="5"/>
  <c r="DP35" i="5"/>
  <c r="CB35" i="5"/>
  <c r="CC35" i="5"/>
  <c r="CC33" i="5"/>
  <c r="DZ32" i="5"/>
  <c r="CP32" i="5"/>
  <c r="EV30" i="5"/>
  <c r="DZ30" i="5"/>
  <c r="DM30" i="5"/>
  <c r="ES30" i="5"/>
  <c r="ER30" i="5"/>
  <c r="CL21" i="5"/>
  <c r="CB21" i="5"/>
  <c r="CC6" i="5"/>
  <c r="CK6" i="5"/>
  <c r="CB34" i="5"/>
  <c r="CJ34" i="5"/>
  <c r="DS32" i="5"/>
  <c r="CK32" i="5"/>
  <c r="ES32" i="5"/>
  <c r="DH32" i="5"/>
  <c r="CB27" i="5"/>
  <c r="CJ27" i="5"/>
  <c r="DS15" i="5"/>
  <c r="DT15" i="5"/>
  <c r="EY15" i="5"/>
  <c r="CR15" i="5"/>
  <c r="ER15" i="5"/>
  <c r="CJ15" i="5"/>
  <c r="EA15" i="5"/>
  <c r="ES15" i="5"/>
  <c r="CI15" i="5"/>
  <c r="DP15" i="5"/>
  <c r="CK15" i="5"/>
  <c r="EA41" i="5"/>
  <c r="ET37" i="5"/>
  <c r="CI37" i="5"/>
  <c r="CC37" i="5"/>
  <c r="EY35" i="5"/>
  <c r="CK35" i="5"/>
  <c r="DS33" i="5"/>
  <c r="CQ33" i="5"/>
  <c r="CB23" i="5"/>
  <c r="CC23" i="5"/>
  <c r="CJ22" i="5"/>
  <c r="EV22" i="5"/>
  <c r="DM22" i="5"/>
  <c r="DT22" i="5"/>
  <c r="CP22" i="5"/>
  <c r="DK22" i="5"/>
  <c r="ET22" i="5"/>
  <c r="CI22" i="5"/>
  <c r="EX22" i="5"/>
  <c r="DL22" i="5"/>
  <c r="EU22" i="5"/>
  <c r="CJ13" i="5"/>
  <c r="CB13" i="5"/>
  <c r="DV32" i="5"/>
  <c r="CK22" i="5"/>
  <c r="CC22" i="5"/>
  <c r="EZ15" i="5"/>
  <c r="DV15" i="5"/>
  <c r="CL15" i="5"/>
  <c r="CB15" i="5"/>
  <c r="CI9" i="5"/>
  <c r="CB9" i="5"/>
  <c r="CC9" i="5"/>
  <c r="EX30" i="5"/>
  <c r="DT30" i="5"/>
  <c r="CJ30" i="5"/>
  <c r="CB19" i="5"/>
  <c r="CQ14" i="5"/>
  <c r="CB14" i="5"/>
  <c r="CC26" i="5"/>
  <c r="DK24" i="5"/>
  <c r="DS24" i="5"/>
  <c r="EU24" i="5"/>
  <c r="DL24" i="5"/>
  <c r="CL24" i="5"/>
  <c r="CR24" i="5"/>
  <c r="ET16" i="5"/>
  <c r="DV16" i="5"/>
  <c r="DS13" i="5"/>
  <c r="CQ13" i="5"/>
  <c r="ER13" i="5"/>
  <c r="DV13" i="5"/>
  <c r="DM13" i="5"/>
  <c r="EA13" i="5"/>
  <c r="CI13" i="5"/>
  <c r="ET13" i="5"/>
  <c r="DK13" i="5"/>
  <c r="CB11" i="5"/>
  <c r="CC11" i="5"/>
  <c r="DM7" i="5"/>
  <c r="DK31" i="5"/>
  <c r="DS31" i="5"/>
  <c r="DM31" i="5"/>
  <c r="DH30" i="5"/>
  <c r="DM29" i="5"/>
  <c r="EU29" i="5"/>
  <c r="CI29" i="5"/>
  <c r="CK24" i="5"/>
  <c r="EX24" i="5"/>
  <c r="DT24" i="5"/>
  <c r="CJ24" i="5"/>
  <c r="ES22" i="5"/>
  <c r="DH22" i="5"/>
  <c r="FB20" i="5"/>
  <c r="CC17" i="5"/>
  <c r="DK16" i="5"/>
  <c r="CR13" i="5"/>
  <c r="ES13" i="5"/>
  <c r="DH13" i="5"/>
  <c r="CC8" i="5"/>
  <c r="CR7" i="5"/>
  <c r="CI24" i="5"/>
  <c r="CC24" i="5"/>
  <c r="CL20" i="5"/>
  <c r="DM20" i="5"/>
  <c r="EU20" i="5"/>
  <c r="DL20" i="5"/>
  <c r="CR20" i="5"/>
  <c r="CQ20" i="5"/>
  <c r="CB18" i="5"/>
  <c r="DM16" i="5"/>
  <c r="EU16" i="5"/>
  <c r="ER16" i="5"/>
  <c r="DT16" i="5"/>
  <c r="EV16" i="5"/>
  <c r="CR16" i="5"/>
  <c r="DL16" i="5"/>
  <c r="EX16" i="5"/>
  <c r="CL16" i="5"/>
  <c r="DS16" i="5"/>
  <c r="DU16" i="5"/>
  <c r="EY16" i="5"/>
  <c r="CB16" i="5"/>
  <c r="EU7" i="5"/>
  <c r="EV7" i="5"/>
  <c r="CK7" i="5"/>
  <c r="CL7" i="5"/>
  <c r="DS7" i="5"/>
  <c r="DL7" i="5"/>
  <c r="DZ7" i="5"/>
  <c r="DV7" i="5"/>
  <c r="CP7" i="5"/>
  <c r="DT7" i="5"/>
  <c r="EY7" i="5"/>
  <c r="DU7" i="5"/>
  <c r="EZ7" i="5"/>
  <c r="EA24" i="5"/>
  <c r="EV23" i="5"/>
  <c r="DH23" i="5"/>
  <c r="DP22" i="5"/>
  <c r="CB22" i="5"/>
  <c r="EV21" i="5"/>
  <c r="DP21" i="5"/>
  <c r="CJ21" i="5"/>
  <c r="DU21" i="5"/>
  <c r="EA17" i="5"/>
  <c r="ER17" i="5"/>
  <c r="CR17" i="5"/>
  <c r="DK17" i="5"/>
  <c r="CP16" i="5"/>
  <c r="DH15" i="5"/>
  <c r="FB10" i="5"/>
  <c r="FC10" i="5"/>
  <c r="DM9" i="5"/>
  <c r="EU9" i="5"/>
  <c r="CJ9" i="5"/>
  <c r="EV9" i="5"/>
  <c r="EY9" i="5"/>
  <c r="CK9" i="5"/>
  <c r="DT9" i="5"/>
  <c r="DL9" i="5"/>
  <c r="CQ9" i="5"/>
  <c r="DV8" i="5"/>
  <c r="ET8" i="5"/>
  <c r="DP8" i="5"/>
  <c r="CB8" i="5"/>
  <c r="ET25" i="5"/>
  <c r="DW23" i="5"/>
  <c r="CR22" i="5"/>
  <c r="ET21" i="5"/>
  <c r="CR21" i="5"/>
  <c r="DZ20" i="5"/>
  <c r="DU17" i="5"/>
  <c r="CQ17" i="5"/>
  <c r="DZ17" i="5"/>
  <c r="CP17" i="5"/>
  <c r="CK16" i="5"/>
  <c r="DZ13" i="5"/>
  <c r="CP13" i="5"/>
  <c r="EZ9" i="5"/>
  <c r="DV9" i="5"/>
  <c r="ES8" i="5"/>
  <c r="ET7" i="5"/>
  <c r="EY24" i="5"/>
  <c r="DM21" i="5"/>
  <c r="ES21" i="5"/>
  <c r="DZ15" i="5"/>
  <c r="DK8" i="5"/>
  <c r="DS8" i="5"/>
  <c r="EV8" i="5"/>
  <c r="ER8" i="5"/>
  <c r="DU8" i="5"/>
  <c r="CP8" i="5"/>
  <c r="DH8" i="5"/>
  <c r="CR8" i="5"/>
  <c r="DM8" i="5"/>
  <c r="EZ8" i="5"/>
  <c r="EA8" i="5"/>
  <c r="ES7" i="5"/>
  <c r="DH7" i="5"/>
  <c r="CI17" i="5"/>
  <c r="CC13" i="5"/>
  <c r="ET15" i="5"/>
  <c r="FB12" i="5"/>
  <c r="FC12" i="5"/>
  <c r="DP7" i="5"/>
  <c r="CI7" i="5"/>
  <c r="CB7" i="5"/>
  <c r="CC7" i="5"/>
  <c r="CQ15" i="5"/>
  <c r="FC7" i="5"/>
  <c r="FB7" i="5"/>
  <c r="EA7" i="5"/>
  <c r="CQ7" i="5"/>
  <c r="EX15" i="5"/>
  <c r="DV12" i="5"/>
  <c r="EU12" i="5"/>
  <c r="CK12" i="5"/>
  <c r="CL12" i="5"/>
  <c r="DH12" i="5"/>
  <c r="CB10" i="5"/>
  <c r="CC10" i="5"/>
  <c r="CP9" i="5"/>
  <c r="EX7" i="5"/>
  <c r="CJ7" i="5"/>
  <c r="ES9" i="5"/>
  <c r="CK8" i="5"/>
  <c r="CL13" i="5"/>
  <c r="CP12" i="5"/>
  <c r="ES10" i="5"/>
  <c r="DM10" i="5"/>
  <c r="CQ10" i="5"/>
  <c r="DH10" i="5"/>
  <c r="DU9" i="5"/>
  <c r="CL8" i="5"/>
  <c r="CK13" i="5"/>
  <c r="EV10" i="5"/>
  <c r="CR10" i="5"/>
  <c r="EY8" i="5"/>
  <c r="DS11" i="5"/>
  <c r="DK11" i="5"/>
  <c r="CD75" i="5" l="1"/>
  <c r="CD81" i="5"/>
  <c r="CH81" i="5" s="1"/>
  <c r="CE71" i="5"/>
  <c r="CE33" i="5"/>
  <c r="CD143" i="5"/>
  <c r="CH75" i="5"/>
  <c r="DA75" i="5"/>
  <c r="DW75" i="5"/>
  <c r="DG75" i="5"/>
  <c r="DK75" i="5"/>
  <c r="CD152" i="5"/>
  <c r="CE143" i="5"/>
  <c r="CE55" i="5"/>
  <c r="CX81" i="5"/>
  <c r="CE121" i="5"/>
  <c r="CD117" i="5"/>
  <c r="CN117" i="5" s="1"/>
  <c r="CD33" i="5"/>
  <c r="DJ33" i="5" s="1"/>
  <c r="EC81" i="5"/>
  <c r="CD84" i="5"/>
  <c r="CW84" i="5" s="1"/>
  <c r="CD71" i="5"/>
  <c r="DE71" i="5" s="1"/>
  <c r="FA157" i="5"/>
  <c r="FB157" i="5" s="1"/>
  <c r="CE135" i="5"/>
  <c r="CO81" i="5"/>
  <c r="ED81" i="5"/>
  <c r="CE24" i="5"/>
  <c r="EL81" i="5"/>
  <c r="CE133" i="5"/>
  <c r="CD100" i="5"/>
  <c r="CS100" i="5" s="1"/>
  <c r="CE75" i="5"/>
  <c r="DF81" i="5"/>
  <c r="CD37" i="5"/>
  <c r="DJ37" i="5" s="1"/>
  <c r="DN81" i="5"/>
  <c r="CW81" i="5"/>
  <c r="DE81" i="5"/>
  <c r="CD135" i="5"/>
  <c r="EE135" i="5" s="1"/>
  <c r="CG81" i="5"/>
  <c r="EK81" i="5"/>
  <c r="CS75" i="5"/>
  <c r="FA159" i="5"/>
  <c r="FB159" i="5" s="1"/>
  <c r="CD133" i="5"/>
  <c r="CN133" i="5" s="1"/>
  <c r="EV75" i="5"/>
  <c r="EL75" i="5"/>
  <c r="DE75" i="5"/>
  <c r="CE37" i="5"/>
  <c r="CD55" i="5"/>
  <c r="EL55" i="5" s="1"/>
  <c r="CE117" i="5"/>
  <c r="CE100" i="5"/>
  <c r="CD132" i="5"/>
  <c r="DS132" i="5" s="1"/>
  <c r="DB75" i="5"/>
  <c r="DR75" i="5"/>
  <c r="EF75" i="5"/>
  <c r="DV75" i="5"/>
  <c r="DM75" i="5"/>
  <c r="CE130" i="5"/>
  <c r="EM75" i="5"/>
  <c r="EB75" i="5"/>
  <c r="CW75" i="5"/>
  <c r="CE84" i="5"/>
  <c r="CE125" i="5"/>
  <c r="CV75" i="5"/>
  <c r="EQ75" i="5"/>
  <c r="EG75" i="5"/>
  <c r="ED75" i="5"/>
  <c r="CO75" i="5"/>
  <c r="CX75" i="5"/>
  <c r="EK75" i="5"/>
  <c r="EH75" i="5"/>
  <c r="CD24" i="5"/>
  <c r="EP24" i="5" s="1"/>
  <c r="EC75" i="5"/>
  <c r="CE152" i="5"/>
  <c r="DJ75" i="5"/>
  <c r="CG75" i="5"/>
  <c r="CU75" i="5"/>
  <c r="DI75" i="5"/>
  <c r="CD48" i="5"/>
  <c r="CE48" i="5"/>
  <c r="CD157" i="5"/>
  <c r="CE157" i="5"/>
  <c r="CD46" i="5"/>
  <c r="CE46" i="5"/>
  <c r="CD10" i="5"/>
  <c r="CE10" i="5"/>
  <c r="CD27" i="5"/>
  <c r="CE27" i="5"/>
  <c r="CD38" i="5"/>
  <c r="CE38" i="5"/>
  <c r="CE53" i="5"/>
  <c r="CD53" i="5"/>
  <c r="CE69" i="5"/>
  <c r="CD69" i="5"/>
  <c r="CE114" i="5"/>
  <c r="CD114" i="5"/>
  <c r="CD124" i="5"/>
  <c r="CE124" i="5"/>
  <c r="CD151" i="5"/>
  <c r="CE151" i="5"/>
  <c r="EQ33" i="5"/>
  <c r="EP33" i="5"/>
  <c r="EF33" i="5"/>
  <c r="EL33" i="5"/>
  <c r="EW33" i="5"/>
  <c r="CD142" i="5"/>
  <c r="CE142" i="5"/>
  <c r="CD76" i="5"/>
  <c r="CE76" i="5"/>
  <c r="CD136" i="5"/>
  <c r="CE136" i="5"/>
  <c r="CD67" i="5"/>
  <c r="CE67" i="5"/>
  <c r="CD74" i="5"/>
  <c r="CE74" i="5"/>
  <c r="CE113" i="5"/>
  <c r="CD113" i="5"/>
  <c r="CD91" i="5"/>
  <c r="CE91" i="5"/>
  <c r="CD34" i="5"/>
  <c r="CE34" i="5"/>
  <c r="CE41" i="5"/>
  <c r="CD41" i="5"/>
  <c r="CD47" i="5"/>
  <c r="CE47" i="5"/>
  <c r="CD40" i="5"/>
  <c r="CE40" i="5"/>
  <c r="CD144" i="5"/>
  <c r="CE144" i="5"/>
  <c r="CD60" i="5"/>
  <c r="CE60" i="5"/>
  <c r="FA158" i="5"/>
  <c r="CD18" i="5"/>
  <c r="CE18" i="5"/>
  <c r="CE35" i="5"/>
  <c r="CD35" i="5"/>
  <c r="CE32" i="5"/>
  <c r="CD32" i="5"/>
  <c r="CE52" i="5"/>
  <c r="CD52" i="5"/>
  <c r="DW37" i="5"/>
  <c r="DG37" i="5"/>
  <c r="CD77" i="5"/>
  <c r="CE77" i="5"/>
  <c r="FA153" i="5"/>
  <c r="CE89" i="5"/>
  <c r="CD89" i="5"/>
  <c r="CD149" i="5"/>
  <c r="CE149" i="5"/>
  <c r="CE25" i="5"/>
  <c r="CD25" i="5"/>
  <c r="DI55" i="5"/>
  <c r="DW55" i="5"/>
  <c r="CU55" i="5"/>
  <c r="DJ55" i="5"/>
  <c r="DR55" i="5"/>
  <c r="EU55" i="5"/>
  <c r="EA55" i="5"/>
  <c r="EB55" i="5"/>
  <c r="DC55" i="5"/>
  <c r="DD55" i="5"/>
  <c r="EO55" i="5"/>
  <c r="EQ84" i="5"/>
  <c r="CD108" i="5"/>
  <c r="CE108" i="5"/>
  <c r="CD131" i="5"/>
  <c r="CE131" i="5"/>
  <c r="CD103" i="5"/>
  <c r="CE103" i="5"/>
  <c r="CE68" i="5"/>
  <c r="CD68" i="5"/>
  <c r="CD56" i="5"/>
  <c r="CE56" i="5"/>
  <c r="CD93" i="5"/>
  <c r="CE93" i="5"/>
  <c r="CD6" i="5"/>
  <c r="CE6" i="5"/>
  <c r="CD17" i="5"/>
  <c r="CE17" i="5"/>
  <c r="CE31" i="5"/>
  <c r="CD31" i="5"/>
  <c r="CD20" i="5"/>
  <c r="CE20" i="5"/>
  <c r="CE36" i="5"/>
  <c r="CD36" i="5"/>
  <c r="DG55" i="5"/>
  <c r="CV55" i="5"/>
  <c r="CE45" i="5"/>
  <c r="CD45" i="5"/>
  <c r="CD59" i="5"/>
  <c r="CE59" i="5"/>
  <c r="CE58" i="5"/>
  <c r="CD58" i="5"/>
  <c r="CE66" i="5"/>
  <c r="CD66" i="5"/>
  <c r="CD64" i="5"/>
  <c r="CE64" i="5"/>
  <c r="CD65" i="5"/>
  <c r="CE65" i="5"/>
  <c r="CD96" i="5"/>
  <c r="CE96" i="5"/>
  <c r="CD79" i="5"/>
  <c r="CE79" i="5"/>
  <c r="CD63" i="5"/>
  <c r="CE106" i="5"/>
  <c r="CD106" i="5"/>
  <c r="CT75" i="5"/>
  <c r="DF75" i="5"/>
  <c r="DQ75" i="5"/>
  <c r="EE75" i="5"/>
  <c r="EP75" i="5"/>
  <c r="CZ75" i="5"/>
  <c r="DY75" i="5"/>
  <c r="EW75" i="5"/>
  <c r="DC75" i="5"/>
  <c r="DD75" i="5"/>
  <c r="CM75" i="5"/>
  <c r="DL75" i="5"/>
  <c r="EI75" i="5"/>
  <c r="DN75" i="5"/>
  <c r="DO75" i="5"/>
  <c r="EO75" i="5"/>
  <c r="EJ75" i="5"/>
  <c r="EN75" i="5"/>
  <c r="EU75" i="5"/>
  <c r="CN75" i="5"/>
  <c r="DX75" i="5"/>
  <c r="CY75" i="5"/>
  <c r="CD109" i="5"/>
  <c r="CE109" i="5"/>
  <c r="CD86" i="5"/>
  <c r="CE86" i="5"/>
  <c r="CE112" i="5"/>
  <c r="CD112" i="5"/>
  <c r="CD85" i="5"/>
  <c r="CE85" i="5"/>
  <c r="CE129" i="5"/>
  <c r="CD129" i="5"/>
  <c r="CD125" i="5"/>
  <c r="CD156" i="5"/>
  <c r="CE156" i="5"/>
  <c r="CD101" i="5"/>
  <c r="CE101" i="5"/>
  <c r="CE116" i="5"/>
  <c r="CD116" i="5"/>
  <c r="CD158" i="5"/>
  <c r="CE158" i="5"/>
  <c r="CD8" i="5"/>
  <c r="CE8" i="5"/>
  <c r="CD39" i="5"/>
  <c r="CE39" i="5"/>
  <c r="CD95" i="5"/>
  <c r="CE95" i="5"/>
  <c r="CD102" i="5"/>
  <c r="CE102" i="5"/>
  <c r="CD137" i="5"/>
  <c r="CE137" i="5"/>
  <c r="CE99" i="5"/>
  <c r="CD99" i="5"/>
  <c r="CD115" i="5"/>
  <c r="CE115" i="5"/>
  <c r="CE148" i="5"/>
  <c r="CD148" i="5"/>
  <c r="CT143" i="5"/>
  <c r="DB143" i="5"/>
  <c r="DJ143" i="5"/>
  <c r="DR143" i="5"/>
  <c r="EH143" i="5"/>
  <c r="EP143" i="5"/>
  <c r="CN143" i="5"/>
  <c r="CV143" i="5"/>
  <c r="DD143" i="5"/>
  <c r="EB143" i="5"/>
  <c r="EJ143" i="5"/>
  <c r="CO143" i="5"/>
  <c r="CY143" i="5"/>
  <c r="DI143" i="5"/>
  <c r="DS143" i="5"/>
  <c r="ED143" i="5"/>
  <c r="EN143" i="5"/>
  <c r="EW143" i="5"/>
  <c r="DE143" i="5"/>
  <c r="DF143" i="5"/>
  <c r="EK143" i="5"/>
  <c r="CZ143" i="5"/>
  <c r="EE143" i="5"/>
  <c r="EO143" i="5"/>
  <c r="CU143" i="5"/>
  <c r="DY143" i="5"/>
  <c r="CG143" i="5"/>
  <c r="DA143" i="5"/>
  <c r="EF143" i="5"/>
  <c r="EQ143" i="5"/>
  <c r="DN143" i="5"/>
  <c r="EI143" i="5"/>
  <c r="DO143" i="5"/>
  <c r="CH143" i="5"/>
  <c r="DC143" i="5"/>
  <c r="DW143" i="5"/>
  <c r="EG143" i="5"/>
  <c r="CS143" i="5"/>
  <c r="DX143" i="5"/>
  <c r="CM143" i="5"/>
  <c r="CW143" i="5"/>
  <c r="DQ143" i="5"/>
  <c r="EU143" i="5"/>
  <c r="EC143" i="5"/>
  <c r="EM143" i="5"/>
  <c r="CX143" i="5"/>
  <c r="EV143" i="5"/>
  <c r="DG143" i="5"/>
  <c r="EL143" i="5"/>
  <c r="CD107" i="5"/>
  <c r="CE107" i="5"/>
  <c r="CE11" i="5"/>
  <c r="CD11" i="5"/>
  <c r="CD14" i="5"/>
  <c r="CE14" i="5"/>
  <c r="CE9" i="5"/>
  <c r="CD9" i="5"/>
  <c r="CD23" i="5"/>
  <c r="CE23" i="5"/>
  <c r="CD49" i="5"/>
  <c r="CE49" i="5"/>
  <c r="CD28" i="5"/>
  <c r="CE28" i="5"/>
  <c r="CD44" i="5"/>
  <c r="CE44" i="5"/>
  <c r="CE43" i="5"/>
  <c r="CD43" i="5"/>
  <c r="DB55" i="5"/>
  <c r="CX55" i="5"/>
  <c r="CE51" i="5"/>
  <c r="CD51" i="5"/>
  <c r="CD62" i="5"/>
  <c r="CE62" i="5"/>
  <c r="CE127" i="5"/>
  <c r="CD127" i="5"/>
  <c r="CD120" i="5"/>
  <c r="CE120" i="5"/>
  <c r="CD121" i="5"/>
  <c r="CD98" i="5"/>
  <c r="CE98" i="5"/>
  <c r="CE150" i="5"/>
  <c r="CD150" i="5"/>
  <c r="CD130" i="5"/>
  <c r="CE132" i="5"/>
  <c r="CD154" i="5"/>
  <c r="CE154" i="5"/>
  <c r="CD87" i="5"/>
  <c r="CE87" i="5"/>
  <c r="CD83" i="5"/>
  <c r="CE83" i="5"/>
  <c r="CD145" i="5"/>
  <c r="CE145" i="5"/>
  <c r="CD54" i="5"/>
  <c r="CE54" i="5"/>
  <c r="CD122" i="5"/>
  <c r="CE122" i="5"/>
  <c r="CD111" i="5"/>
  <c r="CE111" i="5"/>
  <c r="CE147" i="5"/>
  <c r="CD147" i="5"/>
  <c r="CE72" i="5"/>
  <c r="CD72" i="5"/>
  <c r="CD16" i="5"/>
  <c r="CE16" i="5"/>
  <c r="DF55" i="5"/>
  <c r="CD80" i="5"/>
  <c r="CE80" i="5"/>
  <c r="CE155" i="5"/>
  <c r="CD155" i="5"/>
  <c r="CD13" i="5"/>
  <c r="CE13" i="5"/>
  <c r="CD29" i="5"/>
  <c r="CE29" i="5"/>
  <c r="EK55" i="5"/>
  <c r="CD50" i="5"/>
  <c r="CE50" i="5"/>
  <c r="CD88" i="5"/>
  <c r="CE88" i="5"/>
  <c r="CD73" i="5"/>
  <c r="CE73" i="5"/>
  <c r="CD26" i="5"/>
  <c r="CE26" i="5"/>
  <c r="CD97" i="5"/>
  <c r="CE97" i="5"/>
  <c r="CE78" i="5"/>
  <c r="CD78" i="5"/>
  <c r="CE119" i="5"/>
  <c r="CD119" i="5"/>
  <c r="CD82" i="5"/>
  <c r="CE82" i="5"/>
  <c r="CD104" i="5"/>
  <c r="CE104" i="5"/>
  <c r="CE128" i="5"/>
  <c r="CD128" i="5"/>
  <c r="CD118" i="5"/>
  <c r="CE118" i="5"/>
  <c r="CE140" i="5"/>
  <c r="CD140" i="5"/>
  <c r="CD126" i="5"/>
  <c r="CE126" i="5"/>
  <c r="CD134" i="5"/>
  <c r="CE134" i="5"/>
  <c r="CD70" i="5"/>
  <c r="CE70" i="5"/>
  <c r="CE138" i="5"/>
  <c r="CD138" i="5"/>
  <c r="CD139" i="5"/>
  <c r="CE139" i="5"/>
  <c r="CD159" i="5"/>
  <c r="CE159" i="5"/>
  <c r="CE7" i="5"/>
  <c r="CD7" i="5"/>
  <c r="CE42" i="5"/>
  <c r="CD42" i="5"/>
  <c r="CD153" i="5"/>
  <c r="CE153" i="5"/>
  <c r="CD21" i="5"/>
  <c r="CE21" i="5"/>
  <c r="CO55" i="5"/>
  <c r="CE57" i="5"/>
  <c r="CD57" i="5"/>
  <c r="CD22" i="5"/>
  <c r="CE22" i="5"/>
  <c r="CD19" i="5"/>
  <c r="CE19" i="5"/>
  <c r="CD15" i="5"/>
  <c r="CE15" i="5"/>
  <c r="CD30" i="5"/>
  <c r="CE30" i="5"/>
  <c r="EJ55" i="5"/>
  <c r="EP55" i="5"/>
  <c r="CE12" i="5"/>
  <c r="CD12" i="5"/>
  <c r="CD90" i="5"/>
  <c r="CE90" i="5"/>
  <c r="CE94" i="5"/>
  <c r="CD94" i="5"/>
  <c r="CM81" i="5"/>
  <c r="CU81" i="5"/>
  <c r="DC81" i="5"/>
  <c r="DK81" i="5"/>
  <c r="DS81" i="5"/>
  <c r="EI81" i="5"/>
  <c r="EQ81" i="5"/>
  <c r="CN81" i="5"/>
  <c r="CV81" i="5"/>
  <c r="DD81" i="5"/>
  <c r="EB81" i="5"/>
  <c r="EJ81" i="5"/>
  <c r="DB81" i="5"/>
  <c r="DQ81" i="5"/>
  <c r="EF81" i="5"/>
  <c r="EV81" i="5"/>
  <c r="DG81" i="5"/>
  <c r="DR81" i="5"/>
  <c r="EG81" i="5"/>
  <c r="EW81" i="5"/>
  <c r="EH81" i="5"/>
  <c r="CS81" i="5"/>
  <c r="DI81" i="5"/>
  <c r="DW81" i="5"/>
  <c r="EM81" i="5"/>
  <c r="DA81" i="5"/>
  <c r="DY81" i="5"/>
  <c r="DJ81" i="5"/>
  <c r="EE81" i="5"/>
  <c r="CY81" i="5"/>
  <c r="EU81" i="5"/>
  <c r="DX81" i="5"/>
  <c r="CT81" i="5"/>
  <c r="CZ81" i="5"/>
  <c r="EN81" i="5"/>
  <c r="EO81" i="5"/>
  <c r="EP81" i="5"/>
  <c r="DO81" i="5"/>
  <c r="CD105" i="5"/>
  <c r="CE105" i="5"/>
  <c r="CD110" i="5"/>
  <c r="CE110" i="5"/>
  <c r="CD92" i="5"/>
  <c r="CE92" i="5"/>
  <c r="CD61" i="5"/>
  <c r="CE61" i="5"/>
  <c r="CD123" i="5"/>
  <c r="CE123" i="5"/>
  <c r="CE141" i="5"/>
  <c r="CD141" i="5"/>
  <c r="DY135" i="5"/>
  <c r="CD146" i="5"/>
  <c r="CE146" i="5"/>
  <c r="EV133" i="5"/>
  <c r="EE37" i="5" l="1"/>
  <c r="CO37" i="5"/>
  <c r="EH133" i="5"/>
  <c r="DG84" i="5"/>
  <c r="EH37" i="5"/>
  <c r="CS37" i="5"/>
  <c r="EF133" i="5"/>
  <c r="DJ133" i="5"/>
  <c r="CG133" i="5"/>
  <c r="EJ135" i="5"/>
  <c r="EL84" i="5"/>
  <c r="CY84" i="5"/>
  <c r="CN84" i="5"/>
  <c r="DQ37" i="5"/>
  <c r="EV37" i="5"/>
  <c r="EF37" i="5"/>
  <c r="DX37" i="5"/>
  <c r="CH133" i="5"/>
  <c r="DA133" i="5"/>
  <c r="DQ133" i="5"/>
  <c r="EC37" i="5"/>
  <c r="DI37" i="5"/>
  <c r="CH37" i="5"/>
  <c r="DO133" i="5"/>
  <c r="EJ133" i="5"/>
  <c r="EE24" i="5"/>
  <c r="CY133" i="5"/>
  <c r="DC133" i="5"/>
  <c r="EQ133" i="5"/>
  <c r="CT133" i="5"/>
  <c r="CX133" i="5"/>
  <c r="DS133" i="5"/>
  <c r="CH24" i="5"/>
  <c r="EI133" i="5"/>
  <c r="EM133" i="5"/>
  <c r="EP133" i="5"/>
  <c r="DG133" i="5"/>
  <c r="DN133" i="5"/>
  <c r="EC133" i="5"/>
  <c r="EB133" i="5"/>
  <c r="DX133" i="5"/>
  <c r="EG133" i="5"/>
  <c r="CU133" i="5"/>
  <c r="EE133" i="5"/>
  <c r="CS133" i="5"/>
  <c r="DF133" i="5"/>
  <c r="CO133" i="5"/>
  <c r="DD133" i="5"/>
  <c r="EQ24" i="5"/>
  <c r="DG24" i="5"/>
  <c r="DX24" i="5"/>
  <c r="DN132" i="5"/>
  <c r="EO37" i="5"/>
  <c r="FC159" i="5"/>
  <c r="EB117" i="5"/>
  <c r="EG71" i="5"/>
  <c r="DJ24" i="5"/>
  <c r="CT24" i="5"/>
  <c r="DQ135" i="5"/>
  <c r="CN55" i="5"/>
  <c r="EC84" i="5"/>
  <c r="DY55" i="5"/>
  <c r="DC84" i="5"/>
  <c r="CY55" i="5"/>
  <c r="CZ55" i="5"/>
  <c r="EW55" i="5"/>
  <c r="DN55" i="5"/>
  <c r="CH55" i="5"/>
  <c r="CT55" i="5"/>
  <c r="CN37" i="5"/>
  <c r="DO37" i="5"/>
  <c r="EB37" i="5"/>
  <c r="CU37" i="5"/>
  <c r="DE37" i="5"/>
  <c r="EJ37" i="5"/>
  <c r="EM37" i="5"/>
  <c r="CM71" i="5"/>
  <c r="DE135" i="5"/>
  <c r="CH84" i="5"/>
  <c r="EC55" i="5"/>
  <c r="CS55" i="5"/>
  <c r="CM55" i="5"/>
  <c r="CG55" i="5"/>
  <c r="EV84" i="5"/>
  <c r="EI55" i="5"/>
  <c r="EF55" i="5"/>
  <c r="DS55" i="5"/>
  <c r="EN55" i="5"/>
  <c r="DD37" i="5"/>
  <c r="DF37" i="5"/>
  <c r="EG37" i="5"/>
  <c r="CY37" i="5"/>
  <c r="EI37" i="5"/>
  <c r="EL71" i="5"/>
  <c r="DM71" i="5"/>
  <c r="DX117" i="5"/>
  <c r="CN71" i="5"/>
  <c r="EF117" i="5"/>
  <c r="DB117" i="5"/>
  <c r="CT117" i="5"/>
  <c r="EU117" i="5"/>
  <c r="DQ117" i="5"/>
  <c r="EI24" i="5"/>
  <c r="CX24" i="5"/>
  <c r="CX117" i="5"/>
  <c r="DO117" i="5"/>
  <c r="DF117" i="5"/>
  <c r="EI117" i="5"/>
  <c r="DE117" i="5"/>
  <c r="CU117" i="5"/>
  <c r="CG117" i="5"/>
  <c r="DR117" i="5"/>
  <c r="EC117" i="5"/>
  <c r="EL117" i="5"/>
  <c r="EG117" i="5"/>
  <c r="DY117" i="5"/>
  <c r="EH24" i="5"/>
  <c r="DG117" i="5"/>
  <c r="EJ117" i="5"/>
  <c r="EK117" i="5"/>
  <c r="DA24" i="5"/>
  <c r="DI24" i="5"/>
  <c r="CM117" i="5"/>
  <c r="CY117" i="5"/>
  <c r="CH117" i="5"/>
  <c r="DO24" i="5"/>
  <c r="DF24" i="5"/>
  <c r="EW117" i="5"/>
  <c r="EV117" i="5"/>
  <c r="DI117" i="5"/>
  <c r="EV24" i="5"/>
  <c r="EC24" i="5"/>
  <c r="CG24" i="5"/>
  <c r="EM24" i="5"/>
  <c r="DE24" i="5"/>
  <c r="DQ24" i="5"/>
  <c r="CM24" i="5"/>
  <c r="CS24" i="5"/>
  <c r="CZ24" i="5"/>
  <c r="DC71" i="5"/>
  <c r="CT71" i="5"/>
  <c r="CT84" i="5"/>
  <c r="DY71" i="5"/>
  <c r="EU71" i="5"/>
  <c r="CH71" i="5"/>
  <c r="CM84" i="5"/>
  <c r="EI84" i="5"/>
  <c r="DR84" i="5"/>
  <c r="DD84" i="5"/>
  <c r="CV84" i="5"/>
  <c r="CV71" i="5"/>
  <c r="DB84" i="5"/>
  <c r="DA132" i="5"/>
  <c r="EP71" i="5"/>
  <c r="DJ84" i="5"/>
  <c r="EH132" i="5"/>
  <c r="EE84" i="5"/>
  <c r="CX37" i="5"/>
  <c r="DA37" i="5"/>
  <c r="CG37" i="5"/>
  <c r="EG33" i="5"/>
  <c r="DQ33" i="5"/>
  <c r="EE33" i="5"/>
  <c r="CT33" i="5"/>
  <c r="EC33" i="5"/>
  <c r="EH33" i="5"/>
  <c r="DY33" i="5"/>
  <c r="CT132" i="5"/>
  <c r="EL37" i="5"/>
  <c r="EK33" i="5"/>
  <c r="EN33" i="5"/>
  <c r="EM33" i="5"/>
  <c r="DN33" i="5"/>
  <c r="DO33" i="5"/>
  <c r="DI33" i="5"/>
  <c r="EO33" i="5"/>
  <c r="DE33" i="5"/>
  <c r="CV33" i="5"/>
  <c r="DB33" i="5"/>
  <c r="DF33" i="5"/>
  <c r="CV132" i="5"/>
  <c r="CW132" i="5"/>
  <c r="EW37" i="5"/>
  <c r="CT37" i="5"/>
  <c r="DA33" i="5"/>
  <c r="CZ33" i="5"/>
  <c r="CG33" i="5"/>
  <c r="ED33" i="5"/>
  <c r="EI33" i="5"/>
  <c r="CW33" i="5"/>
  <c r="CG132" i="5"/>
  <c r="DR132" i="5"/>
  <c r="DR37" i="5"/>
  <c r="CV37" i="5"/>
  <c r="EK37" i="5"/>
  <c r="DC37" i="5"/>
  <c r="DB37" i="5"/>
  <c r="CS33" i="5"/>
  <c r="DD33" i="5"/>
  <c r="EU33" i="5"/>
  <c r="DR33" i="5"/>
  <c r="DG33" i="5"/>
  <c r="CN33" i="5"/>
  <c r="EO132" i="5"/>
  <c r="EC132" i="5"/>
  <c r="DN37" i="5"/>
  <c r="DY37" i="5"/>
  <c r="EN37" i="5"/>
  <c r="DS37" i="5"/>
  <c r="CW37" i="5"/>
  <c r="CH33" i="5"/>
  <c r="EV33" i="5"/>
  <c r="EJ33" i="5"/>
  <c r="DC33" i="5"/>
  <c r="CX33" i="5"/>
  <c r="CY132" i="5"/>
  <c r="EB33" i="5"/>
  <c r="CY33" i="5"/>
  <c r="CU33" i="5"/>
  <c r="CM33" i="5"/>
  <c r="CO33" i="5"/>
  <c r="EG132" i="5"/>
  <c r="CZ37" i="5"/>
  <c r="EP37" i="5"/>
  <c r="EE132" i="5"/>
  <c r="CY24" i="5"/>
  <c r="EB24" i="5"/>
  <c r="DD24" i="5"/>
  <c r="EW24" i="5"/>
  <c r="EJ24" i="5"/>
  <c r="DB132" i="5"/>
  <c r="DG132" i="5"/>
  <c r="DY132" i="5"/>
  <c r="DN84" i="5"/>
  <c r="CM37" i="5"/>
  <c r="EF24" i="5"/>
  <c r="DN24" i="5"/>
  <c r="CN24" i="5"/>
  <c r="DR24" i="5"/>
  <c r="CW24" i="5"/>
  <c r="CN132" i="5"/>
  <c r="CU132" i="5"/>
  <c r="DE132" i="5"/>
  <c r="DR135" i="5"/>
  <c r="EM84" i="5"/>
  <c r="EU37" i="5"/>
  <c r="ED24" i="5"/>
  <c r="DB24" i="5"/>
  <c r="EG24" i="5"/>
  <c r="CO24" i="5"/>
  <c r="EK24" i="5"/>
  <c r="DC132" i="5"/>
  <c r="DW132" i="5"/>
  <c r="EB132" i="5"/>
  <c r="EH100" i="5"/>
  <c r="EQ37" i="5"/>
  <c r="DI132" i="5"/>
  <c r="ED37" i="5"/>
  <c r="CU24" i="5"/>
  <c r="DW24" i="5"/>
  <c r="EO24" i="5"/>
  <c r="DY24" i="5"/>
  <c r="EN24" i="5"/>
  <c r="CM132" i="5"/>
  <c r="DX132" i="5"/>
  <c r="DQ132" i="5"/>
  <c r="CZ71" i="5"/>
  <c r="EI71" i="5"/>
  <c r="DI71" i="5"/>
  <c r="EI135" i="5"/>
  <c r="DK71" i="5"/>
  <c r="CO84" i="5"/>
  <c r="DR71" i="5"/>
  <c r="CM133" i="5"/>
  <c r="DI133" i="5"/>
  <c r="DR133" i="5"/>
  <c r="EN133" i="5"/>
  <c r="EK133" i="5"/>
  <c r="DL133" i="5"/>
  <c r="EC135" i="5"/>
  <c r="DS135" i="5"/>
  <c r="EJ100" i="5"/>
  <c r="DA71" i="5"/>
  <c r="EV71" i="5"/>
  <c r="DO71" i="5"/>
  <c r="CW71" i="5"/>
  <c r="CU71" i="5"/>
  <c r="CX71" i="5"/>
  <c r="EP84" i="5"/>
  <c r="DY84" i="5"/>
  <c r="CS84" i="5"/>
  <c r="DW117" i="5"/>
  <c r="EE117" i="5"/>
  <c r="CW117" i="5"/>
  <c r="ED117" i="5"/>
  <c r="DA117" i="5"/>
  <c r="CO117" i="5"/>
  <c r="EW132" i="5"/>
  <c r="DK132" i="5"/>
  <c r="EJ132" i="5"/>
  <c r="EM132" i="5"/>
  <c r="DF132" i="5"/>
  <c r="ED132" i="5"/>
  <c r="EU84" i="5"/>
  <c r="DQ71" i="5"/>
  <c r="CG71" i="5"/>
  <c r="EF71" i="5"/>
  <c r="CO135" i="5"/>
  <c r="EK100" i="5"/>
  <c r="EW71" i="5"/>
  <c r="EK71" i="5"/>
  <c r="EO84" i="5"/>
  <c r="EN71" i="5"/>
  <c r="EL132" i="5"/>
  <c r="DJ132" i="5"/>
  <c r="DO132" i="5"/>
  <c r="EF132" i="5"/>
  <c r="CH132" i="5"/>
  <c r="DL132" i="5"/>
  <c r="CS132" i="5"/>
  <c r="EN132" i="5"/>
  <c r="CG84" i="5"/>
  <c r="CY71" i="5"/>
  <c r="DG71" i="5"/>
  <c r="ED84" i="5"/>
  <c r="DI135" i="5"/>
  <c r="DO84" i="5"/>
  <c r="FC157" i="5"/>
  <c r="DX71" i="5"/>
  <c r="EH71" i="5"/>
  <c r="CO71" i="5"/>
  <c r="DQ84" i="5"/>
  <c r="CU84" i="5"/>
  <c r="EH84" i="5"/>
  <c r="DB133" i="5"/>
  <c r="EL133" i="5"/>
  <c r="EF135" i="5"/>
  <c r="EM100" i="5"/>
  <c r="EK84" i="5"/>
  <c r="DB71" i="5"/>
  <c r="DN71" i="5"/>
  <c r="EE71" i="5"/>
  <c r="EC71" i="5"/>
  <c r="DA84" i="5"/>
  <c r="CZ84" i="5"/>
  <c r="EN84" i="5"/>
  <c r="EJ84" i="5"/>
  <c r="CS117" i="5"/>
  <c r="DC117" i="5"/>
  <c r="EP117" i="5"/>
  <c r="EQ117" i="5"/>
  <c r="DD117" i="5"/>
  <c r="EK132" i="5"/>
  <c r="DD132" i="5"/>
  <c r="EQ132" i="5"/>
  <c r="CZ132" i="5"/>
  <c r="CO132" i="5"/>
  <c r="CX84" i="5"/>
  <c r="DE84" i="5"/>
  <c r="CS71" i="5"/>
  <c r="DL71" i="5"/>
  <c r="ED71" i="5"/>
  <c r="DD71" i="5"/>
  <c r="DF71" i="5"/>
  <c r="EG84" i="5"/>
  <c r="DI84" i="5"/>
  <c r="CU100" i="5"/>
  <c r="EJ71" i="5"/>
  <c r="EQ71" i="5"/>
  <c r="DY133" i="5"/>
  <c r="EU133" i="5"/>
  <c r="DK133" i="5"/>
  <c r="DE133" i="5"/>
  <c r="CV133" i="5"/>
  <c r="EW133" i="5"/>
  <c r="DW133" i="5"/>
  <c r="CZ133" i="5"/>
  <c r="EO133" i="5"/>
  <c r="ED133" i="5"/>
  <c r="CW133" i="5"/>
  <c r="DW84" i="5"/>
  <c r="EO71" i="5"/>
  <c r="EM71" i="5"/>
  <c r="DW71" i="5"/>
  <c r="EB71" i="5"/>
  <c r="DJ71" i="5"/>
  <c r="EF84" i="5"/>
  <c r="EW84" i="5"/>
  <c r="DX84" i="5"/>
  <c r="EB84" i="5"/>
  <c r="DJ117" i="5"/>
  <c r="CZ117" i="5"/>
  <c r="EN117" i="5"/>
  <c r="EO117" i="5"/>
  <c r="EH117" i="5"/>
  <c r="DN117" i="5"/>
  <c r="DS117" i="5"/>
  <c r="EM117" i="5"/>
  <c r="CV117" i="5"/>
  <c r="EU132" i="5"/>
  <c r="EV132" i="5"/>
  <c r="EP132" i="5"/>
  <c r="EI132" i="5"/>
  <c r="CX132" i="5"/>
  <c r="DF84" i="5"/>
  <c r="DA100" i="5"/>
  <c r="DB135" i="5"/>
  <c r="CT135" i="5"/>
  <c r="DJ135" i="5"/>
  <c r="DN135" i="5"/>
  <c r="DK135" i="5"/>
  <c r="EN100" i="5"/>
  <c r="DY100" i="5"/>
  <c r="EO100" i="5"/>
  <c r="EW135" i="5"/>
  <c r="EU135" i="5"/>
  <c r="CS135" i="5"/>
  <c r="CG135" i="5"/>
  <c r="DL135" i="5"/>
  <c r="DC135" i="5"/>
  <c r="DN100" i="5"/>
  <c r="EB100" i="5"/>
  <c r="EF100" i="5"/>
  <c r="DO100" i="5"/>
  <c r="DR100" i="5"/>
  <c r="EP100" i="5"/>
  <c r="CX100" i="5"/>
  <c r="EB135" i="5"/>
  <c r="DO135" i="5"/>
  <c r="CU135" i="5"/>
  <c r="DG100" i="5"/>
  <c r="EH135" i="5"/>
  <c r="CT100" i="5"/>
  <c r="DI100" i="5"/>
  <c r="EV100" i="5"/>
  <c r="DG135" i="5"/>
  <c r="EI100" i="5"/>
  <c r="EG135" i="5"/>
  <c r="CH135" i="5"/>
  <c r="DW135" i="5"/>
  <c r="DD135" i="5"/>
  <c r="DC100" i="5"/>
  <c r="CO100" i="5"/>
  <c r="CW100" i="5"/>
  <c r="DX100" i="5"/>
  <c r="EN135" i="5"/>
  <c r="CW135" i="5"/>
  <c r="EV135" i="5"/>
  <c r="CX135" i="5"/>
  <c r="CV135" i="5"/>
  <c r="CM135" i="5"/>
  <c r="DF100" i="5"/>
  <c r="ED100" i="5"/>
  <c r="EQ100" i="5"/>
  <c r="CZ100" i="5"/>
  <c r="CY100" i="5"/>
  <c r="EP135" i="5"/>
  <c r="DB100" i="5"/>
  <c r="DQ100" i="5"/>
  <c r="EE100" i="5"/>
  <c r="DJ100" i="5"/>
  <c r="EW100" i="5"/>
  <c r="DE100" i="5"/>
  <c r="CH100" i="5"/>
  <c r="CZ135" i="5"/>
  <c r="DF135" i="5"/>
  <c r="CN100" i="5"/>
  <c r="DW100" i="5"/>
  <c r="EM135" i="5"/>
  <c r="EL135" i="5"/>
  <c r="DX135" i="5"/>
  <c r="EO135" i="5"/>
  <c r="CN135" i="5"/>
  <c r="DS100" i="5"/>
  <c r="CM100" i="5"/>
  <c r="CV100" i="5"/>
  <c r="CG100" i="5"/>
  <c r="DA135" i="5"/>
  <c r="EK135" i="5"/>
  <c r="CY135" i="5"/>
  <c r="ED135" i="5"/>
  <c r="EQ135" i="5"/>
  <c r="DD100" i="5"/>
  <c r="EC100" i="5"/>
  <c r="EL100" i="5"/>
  <c r="EU100" i="5"/>
  <c r="EG100" i="5"/>
  <c r="FA75" i="5"/>
  <c r="FC75" i="5" s="1"/>
  <c r="DC24" i="5"/>
  <c r="EL24" i="5"/>
  <c r="CV24" i="5"/>
  <c r="EH55" i="5"/>
  <c r="EV55" i="5"/>
  <c r="ED55" i="5"/>
  <c r="EQ55" i="5"/>
  <c r="DX55" i="5"/>
  <c r="DA55" i="5"/>
  <c r="CW55" i="5"/>
  <c r="DZ55" i="5"/>
  <c r="EE55" i="5"/>
  <c r="DO55" i="5"/>
  <c r="DQ55" i="5"/>
  <c r="EM55" i="5"/>
  <c r="DE55" i="5"/>
  <c r="EG55" i="5"/>
  <c r="CU70" i="5"/>
  <c r="DR70" i="5"/>
  <c r="EQ70" i="5"/>
  <c r="DC70" i="5"/>
  <c r="DE70" i="5"/>
  <c r="EE70" i="5"/>
  <c r="DQ70" i="5"/>
  <c r="CG70" i="5"/>
  <c r="CO70" i="5"/>
  <c r="EF70" i="5"/>
  <c r="DO70" i="5"/>
  <c r="EN70" i="5"/>
  <c r="EO70" i="5"/>
  <c r="EP70" i="5"/>
  <c r="CT70" i="5"/>
  <c r="DG70" i="5"/>
  <c r="DN70" i="5"/>
  <c r="EU70" i="5"/>
  <c r="CV70" i="5"/>
  <c r="CM70" i="5"/>
  <c r="DM70" i="5"/>
  <c r="EC70" i="5"/>
  <c r="EM70" i="5"/>
  <c r="ED70" i="5"/>
  <c r="CS70" i="5"/>
  <c r="CY70" i="5"/>
  <c r="DY70" i="5"/>
  <c r="DD70" i="5"/>
  <c r="EI70" i="5"/>
  <c r="EW70" i="5"/>
  <c r="EL70" i="5"/>
  <c r="DB70" i="5"/>
  <c r="EG70" i="5"/>
  <c r="DL70" i="5"/>
  <c r="EJ70" i="5"/>
  <c r="CW70" i="5"/>
  <c r="DA70" i="5"/>
  <c r="DK70" i="5"/>
  <c r="DX70" i="5"/>
  <c r="DJ70" i="5"/>
  <c r="CH70" i="5"/>
  <c r="DI70" i="5"/>
  <c r="EV70" i="5"/>
  <c r="CN70" i="5"/>
  <c r="CZ70" i="5"/>
  <c r="DF70" i="5"/>
  <c r="CX70" i="5"/>
  <c r="DW70" i="5"/>
  <c r="EH70" i="5"/>
  <c r="EB70" i="5"/>
  <c r="EK70" i="5"/>
  <c r="CT95" i="5"/>
  <c r="DE95" i="5"/>
  <c r="EG95" i="5"/>
  <c r="CG95" i="5"/>
  <c r="CU95" i="5"/>
  <c r="DI95" i="5"/>
  <c r="EH95" i="5"/>
  <c r="CO95" i="5"/>
  <c r="DQ95" i="5"/>
  <c r="EK95" i="5"/>
  <c r="CS95" i="5"/>
  <c r="DR95" i="5"/>
  <c r="EO95" i="5"/>
  <c r="DA95" i="5"/>
  <c r="EP95" i="5"/>
  <c r="CM95" i="5"/>
  <c r="EB95" i="5"/>
  <c r="DC95" i="5"/>
  <c r="EC95" i="5"/>
  <c r="DD95" i="5"/>
  <c r="EQ95" i="5"/>
  <c r="DB95" i="5"/>
  <c r="CN95" i="5"/>
  <c r="EL95" i="5"/>
  <c r="CZ95" i="5"/>
  <c r="DN95" i="5"/>
  <c r="CH95" i="5"/>
  <c r="CY95" i="5"/>
  <c r="DX95" i="5"/>
  <c r="EV95" i="5"/>
  <c r="DY95" i="5"/>
  <c r="DG95" i="5"/>
  <c r="EF95" i="5"/>
  <c r="EJ95" i="5"/>
  <c r="EI95" i="5"/>
  <c r="DF95" i="5"/>
  <c r="EE95" i="5"/>
  <c r="EW95" i="5"/>
  <c r="CX95" i="5"/>
  <c r="DO95" i="5"/>
  <c r="EN95" i="5"/>
  <c r="DW95" i="5"/>
  <c r="DJ95" i="5"/>
  <c r="EM95" i="5"/>
  <c r="EU95" i="5"/>
  <c r="DK95" i="5"/>
  <c r="CW95" i="5"/>
  <c r="ED95" i="5"/>
  <c r="CV95" i="5"/>
  <c r="CS63" i="5"/>
  <c r="DL63" i="5"/>
  <c r="EO63" i="5"/>
  <c r="CX63" i="5"/>
  <c r="DM63" i="5"/>
  <c r="EC63" i="5"/>
  <c r="EU63" i="5"/>
  <c r="DB63" i="5"/>
  <c r="EJ63" i="5"/>
  <c r="DD63" i="5"/>
  <c r="EL63" i="5"/>
  <c r="DE63" i="5"/>
  <c r="EM63" i="5"/>
  <c r="DJ63" i="5"/>
  <c r="EN63" i="5"/>
  <c r="CO63" i="5"/>
  <c r="DW63" i="5"/>
  <c r="DY63" i="5"/>
  <c r="DQ63" i="5"/>
  <c r="CG63" i="5"/>
  <c r="CU63" i="5"/>
  <c r="DI63" i="5"/>
  <c r="DX63" i="5"/>
  <c r="EI63" i="5"/>
  <c r="EV63" i="5"/>
  <c r="DC63" i="5"/>
  <c r="DR63" i="5"/>
  <c r="EG63" i="5"/>
  <c r="EW63" i="5"/>
  <c r="CT63" i="5"/>
  <c r="EH63" i="5"/>
  <c r="CW63" i="5"/>
  <c r="ED63" i="5"/>
  <c r="DK63" i="5"/>
  <c r="EB63" i="5"/>
  <c r="EP63" i="5"/>
  <c r="CV63" i="5"/>
  <c r="CY63" i="5"/>
  <c r="CN63" i="5"/>
  <c r="EF63" i="5"/>
  <c r="DG63" i="5"/>
  <c r="DN63" i="5"/>
  <c r="EK63" i="5"/>
  <c r="EQ63" i="5"/>
  <c r="ES63" i="5"/>
  <c r="DO63" i="5"/>
  <c r="CZ63" i="5"/>
  <c r="DA63" i="5"/>
  <c r="CM63" i="5"/>
  <c r="EE63" i="5"/>
  <c r="CH63" i="5"/>
  <c r="DF63" i="5"/>
  <c r="CO49" i="5"/>
  <c r="CX49" i="5"/>
  <c r="DG49" i="5"/>
  <c r="DO49" i="5"/>
  <c r="DW49" i="5"/>
  <c r="EE49" i="5"/>
  <c r="EM49" i="5"/>
  <c r="EU49" i="5"/>
  <c r="CW49" i="5"/>
  <c r="DI49" i="5"/>
  <c r="ED49" i="5"/>
  <c r="EO49" i="5"/>
  <c r="CM49" i="5"/>
  <c r="CZ49" i="5"/>
  <c r="DJ49" i="5"/>
  <c r="EF49" i="5"/>
  <c r="EP49" i="5"/>
  <c r="CN49" i="5"/>
  <c r="DA49" i="5"/>
  <c r="EG49" i="5"/>
  <c r="CG49" i="5"/>
  <c r="CS49" i="5"/>
  <c r="DE49" i="5"/>
  <c r="EK49" i="5"/>
  <c r="EV49" i="5"/>
  <c r="CU49" i="5"/>
  <c r="DN49" i="5"/>
  <c r="EB49" i="5"/>
  <c r="EW49" i="5"/>
  <c r="CV49" i="5"/>
  <c r="EC49" i="5"/>
  <c r="DB49" i="5"/>
  <c r="DQ49" i="5"/>
  <c r="EH49" i="5"/>
  <c r="DX49" i="5"/>
  <c r="EN49" i="5"/>
  <c r="DR49" i="5"/>
  <c r="DY49" i="5"/>
  <c r="DD49" i="5"/>
  <c r="CH49" i="5"/>
  <c r="EL49" i="5"/>
  <c r="DF49" i="5"/>
  <c r="EJ49" i="5"/>
  <c r="DC49" i="5"/>
  <c r="CT49" i="5"/>
  <c r="EI49" i="5"/>
  <c r="EQ49" i="5"/>
  <c r="CY49" i="5"/>
  <c r="DF85" i="5"/>
  <c r="EL85" i="5"/>
  <c r="CU85" i="5"/>
  <c r="DK85" i="5"/>
  <c r="EQ85" i="5"/>
  <c r="CV85" i="5"/>
  <c r="EB85" i="5"/>
  <c r="CG85" i="5"/>
  <c r="CW85" i="5"/>
  <c r="EC85" i="5"/>
  <c r="EK85" i="5"/>
  <c r="CX85" i="5"/>
  <c r="DC85" i="5"/>
  <c r="CN85" i="5"/>
  <c r="EI85" i="5"/>
  <c r="DE85" i="5"/>
  <c r="ED85" i="5"/>
  <c r="EJ85" i="5"/>
  <c r="CH85" i="5"/>
  <c r="DN85" i="5"/>
  <c r="DD85" i="5"/>
  <c r="CO85" i="5"/>
  <c r="CM85" i="5"/>
  <c r="EM85" i="5"/>
  <c r="CS85" i="5"/>
  <c r="CT85" i="5"/>
  <c r="DX85" i="5"/>
  <c r="EU85" i="5"/>
  <c r="DA85" i="5"/>
  <c r="DB85" i="5"/>
  <c r="DG85" i="5"/>
  <c r="EH85" i="5"/>
  <c r="EF85" i="5"/>
  <c r="DI85" i="5"/>
  <c r="DJ85" i="5"/>
  <c r="DO85" i="5"/>
  <c r="EP85" i="5"/>
  <c r="CY85" i="5"/>
  <c r="CZ85" i="5"/>
  <c r="DQ85" i="5"/>
  <c r="DR85" i="5"/>
  <c r="DY85" i="5"/>
  <c r="EG85" i="5"/>
  <c r="EO85" i="5"/>
  <c r="EV85" i="5"/>
  <c r="EW85" i="5"/>
  <c r="DW85" i="5"/>
  <c r="EE85" i="5"/>
  <c r="EN85" i="5"/>
  <c r="DD45" i="5"/>
  <c r="EC45" i="5"/>
  <c r="EN45" i="5"/>
  <c r="CX45" i="5"/>
  <c r="EU45" i="5"/>
  <c r="CG45" i="5"/>
  <c r="CY45" i="5"/>
  <c r="DX45" i="5"/>
  <c r="EV45" i="5"/>
  <c r="DF45" i="5"/>
  <c r="ED45" i="5"/>
  <c r="DL45" i="5"/>
  <c r="EJ45" i="5"/>
  <c r="CS45" i="5"/>
  <c r="EP45" i="5"/>
  <c r="CT45" i="5"/>
  <c r="DG45" i="5"/>
  <c r="DJ45" i="5"/>
  <c r="DQ45" i="5"/>
  <c r="EE45" i="5"/>
  <c r="EH45" i="5"/>
  <c r="CN45" i="5"/>
  <c r="CM45" i="5"/>
  <c r="CZ45" i="5"/>
  <c r="DW45" i="5"/>
  <c r="CO45" i="5"/>
  <c r="EG45" i="5"/>
  <c r="CU45" i="5"/>
  <c r="DI45" i="5"/>
  <c r="EF45" i="5"/>
  <c r="EK45" i="5"/>
  <c r="EL45" i="5"/>
  <c r="CV45" i="5"/>
  <c r="DY45" i="5"/>
  <c r="DC45" i="5"/>
  <c r="DR45" i="5"/>
  <c r="EO45" i="5"/>
  <c r="EM45" i="5"/>
  <c r="EI45" i="5"/>
  <c r="DK45" i="5"/>
  <c r="EB45" i="5"/>
  <c r="EW45" i="5"/>
  <c r="DS45" i="5"/>
  <c r="EQ45" i="5"/>
  <c r="DO45" i="5"/>
  <c r="DA45" i="5"/>
  <c r="CH45" i="5"/>
  <c r="DB45" i="5"/>
  <c r="CW45" i="5"/>
  <c r="DE45" i="5"/>
  <c r="DN45" i="5"/>
  <c r="ED93" i="5"/>
  <c r="EN93" i="5"/>
  <c r="EO93" i="5"/>
  <c r="CM93" i="5"/>
  <c r="CH93" i="5"/>
  <c r="DN93" i="5"/>
  <c r="EH93" i="5"/>
  <c r="DE93" i="5"/>
  <c r="EV93" i="5"/>
  <c r="EW93" i="5"/>
  <c r="CX93" i="5"/>
  <c r="EL93" i="5"/>
  <c r="DD93" i="5"/>
  <c r="EI93" i="5"/>
  <c r="DC93" i="5"/>
  <c r="CN93" i="5"/>
  <c r="EU93" i="5"/>
  <c r="DK93" i="5"/>
  <c r="CS93" i="5"/>
  <c r="CT93" i="5"/>
  <c r="DL93" i="5"/>
  <c r="DO93" i="5"/>
  <c r="CV93" i="5"/>
  <c r="DJ93" i="5"/>
  <c r="EQ93" i="5"/>
  <c r="CW93" i="5"/>
  <c r="CZ93" i="5"/>
  <c r="DR93" i="5"/>
  <c r="CG93" i="5"/>
  <c r="DY93" i="5"/>
  <c r="EB93" i="5"/>
  <c r="DA93" i="5"/>
  <c r="DB93" i="5"/>
  <c r="DW93" i="5"/>
  <c r="CO93" i="5"/>
  <c r="EC93" i="5"/>
  <c r="CU93" i="5"/>
  <c r="DI93" i="5"/>
  <c r="EK93" i="5"/>
  <c r="DQ93" i="5"/>
  <c r="DG93" i="5"/>
  <c r="DX93" i="5"/>
  <c r="CY93" i="5"/>
  <c r="DF93" i="5"/>
  <c r="EE93" i="5"/>
  <c r="EF93" i="5"/>
  <c r="EG93" i="5"/>
  <c r="EJ93" i="5"/>
  <c r="EM93" i="5"/>
  <c r="EP93" i="5"/>
  <c r="CM114" i="5"/>
  <c r="CU114" i="5"/>
  <c r="DC114" i="5"/>
  <c r="DK114" i="5"/>
  <c r="DS114" i="5"/>
  <c r="EI114" i="5"/>
  <c r="EQ114" i="5"/>
  <c r="CN114" i="5"/>
  <c r="CV114" i="5"/>
  <c r="DD114" i="5"/>
  <c r="DL114" i="5"/>
  <c r="EB114" i="5"/>
  <c r="EJ114" i="5"/>
  <c r="CG114" i="5"/>
  <c r="DA114" i="5"/>
  <c r="DM114" i="5"/>
  <c r="DW114" i="5"/>
  <c r="EG114" i="5"/>
  <c r="CH114" i="5"/>
  <c r="DB114" i="5"/>
  <c r="DN114" i="5"/>
  <c r="DX114" i="5"/>
  <c r="EH114" i="5"/>
  <c r="CS114" i="5"/>
  <c r="DE114" i="5"/>
  <c r="DO114" i="5"/>
  <c r="DY114" i="5"/>
  <c r="EK114" i="5"/>
  <c r="EU114" i="5"/>
  <c r="CO114" i="5"/>
  <c r="CY114" i="5"/>
  <c r="DI114" i="5"/>
  <c r="EE114" i="5"/>
  <c r="EO114" i="5"/>
  <c r="ED114" i="5"/>
  <c r="EV114" i="5"/>
  <c r="DJ114" i="5"/>
  <c r="EF114" i="5"/>
  <c r="EW114" i="5"/>
  <c r="CT114" i="5"/>
  <c r="EL114" i="5"/>
  <c r="CW114" i="5"/>
  <c r="DQ114" i="5"/>
  <c r="EM114" i="5"/>
  <c r="DR114" i="5"/>
  <c r="DG114" i="5"/>
  <c r="CX114" i="5"/>
  <c r="DF114" i="5"/>
  <c r="EN114" i="5"/>
  <c r="EP114" i="5"/>
  <c r="CZ114" i="5"/>
  <c r="EC114" i="5"/>
  <c r="DA21" i="5"/>
  <c r="DW21" i="5"/>
  <c r="EG21" i="5"/>
  <c r="CV21" i="5"/>
  <c r="EB21" i="5"/>
  <c r="EQ21" i="5"/>
  <c r="CX21" i="5"/>
  <c r="ED21" i="5"/>
  <c r="EN21" i="5"/>
  <c r="DG21" i="5"/>
  <c r="CM21" i="5"/>
  <c r="DY21" i="5"/>
  <c r="EW21" i="5"/>
  <c r="EF21" i="5"/>
  <c r="DD21" i="5"/>
  <c r="EE21" i="5"/>
  <c r="DI21" i="5"/>
  <c r="EJ21" i="5"/>
  <c r="CY21" i="5"/>
  <c r="DQ21" i="5"/>
  <c r="CS21" i="5"/>
  <c r="EM21" i="5"/>
  <c r="DO21" i="5"/>
  <c r="CZ21" i="5"/>
  <c r="CN21" i="5"/>
  <c r="EO21" i="5"/>
  <c r="CO21" i="5"/>
  <c r="DJ21" i="5"/>
  <c r="CW21" i="5"/>
  <c r="DR21" i="5"/>
  <c r="DN21" i="5"/>
  <c r="EK21" i="5"/>
  <c r="CH21" i="5"/>
  <c r="EL21" i="5"/>
  <c r="DE21" i="5"/>
  <c r="EH21" i="5"/>
  <c r="DX21" i="5"/>
  <c r="EC21" i="5"/>
  <c r="CU21" i="5"/>
  <c r="EI21" i="5"/>
  <c r="EP21" i="5"/>
  <c r="DF21" i="5"/>
  <c r="CG21" i="5"/>
  <c r="CT21" i="5"/>
  <c r="DC21" i="5"/>
  <c r="DB21" i="5"/>
  <c r="FA143" i="5"/>
  <c r="CT61" i="5"/>
  <c r="EE61" i="5"/>
  <c r="CZ61" i="5"/>
  <c r="DQ61" i="5"/>
  <c r="EF61" i="5"/>
  <c r="DA61" i="5"/>
  <c r="DR61" i="5"/>
  <c r="EH61" i="5"/>
  <c r="DD61" i="5"/>
  <c r="EB61" i="5"/>
  <c r="EN61" i="5"/>
  <c r="EO61" i="5"/>
  <c r="DI61" i="5"/>
  <c r="EQ61" i="5"/>
  <c r="DN61" i="5"/>
  <c r="DE61" i="5"/>
  <c r="DX61" i="5"/>
  <c r="DB61" i="5"/>
  <c r="DJ61" i="5"/>
  <c r="EJ61" i="5"/>
  <c r="EV61" i="5"/>
  <c r="EL61" i="5"/>
  <c r="EG61" i="5"/>
  <c r="DK61" i="5"/>
  <c r="DW61" i="5"/>
  <c r="EW61" i="5"/>
  <c r="CX61" i="5"/>
  <c r="CG61" i="5"/>
  <c r="CY61" i="5"/>
  <c r="EC61" i="5"/>
  <c r="EP61" i="5"/>
  <c r="EI61" i="5"/>
  <c r="EM61" i="5"/>
  <c r="DC61" i="5"/>
  <c r="DG61" i="5"/>
  <c r="EK61" i="5"/>
  <c r="CN61" i="5"/>
  <c r="ED61" i="5"/>
  <c r="EU61" i="5"/>
  <c r="CM61" i="5"/>
  <c r="CV61" i="5"/>
  <c r="CO61" i="5"/>
  <c r="CH61" i="5"/>
  <c r="CW61" i="5"/>
  <c r="CU61" i="5"/>
  <c r="CS61" i="5"/>
  <c r="DF61" i="5"/>
  <c r="DO61" i="5"/>
  <c r="DA54" i="5"/>
  <c r="DK54" i="5"/>
  <c r="EC54" i="5"/>
  <c r="EL54" i="5"/>
  <c r="EU54" i="5"/>
  <c r="DG54" i="5"/>
  <c r="EJ54" i="5"/>
  <c r="CS54" i="5"/>
  <c r="DW54" i="5"/>
  <c r="EM54" i="5"/>
  <c r="CU54" i="5"/>
  <c r="DY54" i="5"/>
  <c r="EN54" i="5"/>
  <c r="DC54" i="5"/>
  <c r="EE54" i="5"/>
  <c r="DE54" i="5"/>
  <c r="ED54" i="5"/>
  <c r="CM54" i="5"/>
  <c r="EF54" i="5"/>
  <c r="CN54" i="5"/>
  <c r="DM54" i="5"/>
  <c r="EI54" i="5"/>
  <c r="DN54" i="5"/>
  <c r="EV54" i="5"/>
  <c r="DQ54" i="5"/>
  <c r="EW54" i="5"/>
  <c r="CW54" i="5"/>
  <c r="EO54" i="5"/>
  <c r="CY54" i="5"/>
  <c r="DD54" i="5"/>
  <c r="CG54" i="5"/>
  <c r="EP54" i="5"/>
  <c r="CZ54" i="5"/>
  <c r="CH54" i="5"/>
  <c r="CO54" i="5"/>
  <c r="EB54" i="5"/>
  <c r="EQ54" i="5"/>
  <c r="CX54" i="5"/>
  <c r="EK54" i="5"/>
  <c r="DO54" i="5"/>
  <c r="EG54" i="5"/>
  <c r="CT54" i="5"/>
  <c r="DX54" i="5"/>
  <c r="DB54" i="5"/>
  <c r="DJ54" i="5"/>
  <c r="CV54" i="5"/>
  <c r="DF54" i="5"/>
  <c r="DI54" i="5"/>
  <c r="DR54" i="5"/>
  <c r="EH54" i="5"/>
  <c r="CU23" i="5"/>
  <c r="DD23" i="5"/>
  <c r="EE23" i="5"/>
  <c r="EO23" i="5"/>
  <c r="CO23" i="5"/>
  <c r="CX23" i="5"/>
  <c r="DG23" i="5"/>
  <c r="DQ23" i="5"/>
  <c r="EI23" i="5"/>
  <c r="DC23" i="5"/>
  <c r="DR23" i="5"/>
  <c r="EC23" i="5"/>
  <c r="DF23" i="5"/>
  <c r="ED23" i="5"/>
  <c r="DA23" i="5"/>
  <c r="EM23" i="5"/>
  <c r="CG23" i="5"/>
  <c r="CW23" i="5"/>
  <c r="DO23" i="5"/>
  <c r="EH23" i="5"/>
  <c r="CH23" i="5"/>
  <c r="CY23" i="5"/>
  <c r="EJ23" i="5"/>
  <c r="CN23" i="5"/>
  <c r="DI23" i="5"/>
  <c r="EL23" i="5"/>
  <c r="EK23" i="5"/>
  <c r="EQ23" i="5"/>
  <c r="DJ23" i="5"/>
  <c r="DB23" i="5"/>
  <c r="EB23" i="5"/>
  <c r="EW23" i="5"/>
  <c r="CS23" i="5"/>
  <c r="CT23" i="5"/>
  <c r="DY23" i="5"/>
  <c r="CM23" i="5"/>
  <c r="CZ23" i="5"/>
  <c r="DX23" i="5"/>
  <c r="EP23" i="5"/>
  <c r="EN23" i="5"/>
  <c r="EF23" i="5"/>
  <c r="EG23" i="5"/>
  <c r="DN23" i="5"/>
  <c r="CV23" i="5"/>
  <c r="DE23" i="5"/>
  <c r="DB107" i="5"/>
  <c r="DL107" i="5"/>
  <c r="DX107" i="5"/>
  <c r="EH107" i="5"/>
  <c r="DA107" i="5"/>
  <c r="EQ107" i="5"/>
  <c r="DE107" i="5"/>
  <c r="CM107" i="5"/>
  <c r="EB107" i="5"/>
  <c r="EW107" i="5"/>
  <c r="CO107" i="5"/>
  <c r="DI107" i="5"/>
  <c r="EC107" i="5"/>
  <c r="DQ107" i="5"/>
  <c r="DR107" i="5"/>
  <c r="DS107" i="5"/>
  <c r="CU107" i="5"/>
  <c r="EG107" i="5"/>
  <c r="CV107" i="5"/>
  <c r="EK107" i="5"/>
  <c r="CW107" i="5"/>
  <c r="DK107" i="5"/>
  <c r="EN107" i="5"/>
  <c r="EO107" i="5"/>
  <c r="CT107" i="5"/>
  <c r="EI107" i="5"/>
  <c r="EL107" i="5"/>
  <c r="DW107" i="5"/>
  <c r="EV107" i="5"/>
  <c r="CN107" i="5"/>
  <c r="DY107" i="5"/>
  <c r="CY107" i="5"/>
  <c r="DJ107" i="5"/>
  <c r="CS107" i="5"/>
  <c r="CZ107" i="5"/>
  <c r="EP107" i="5"/>
  <c r="CH107" i="5"/>
  <c r="DG107" i="5"/>
  <c r="EE107" i="5"/>
  <c r="EF107" i="5"/>
  <c r="DC107" i="5"/>
  <c r="CX107" i="5"/>
  <c r="DO107" i="5"/>
  <c r="DF107" i="5"/>
  <c r="DN107" i="5"/>
  <c r="EU107" i="5"/>
  <c r="EM107" i="5"/>
  <c r="EJ107" i="5"/>
  <c r="DD107" i="5"/>
  <c r="CG107" i="5"/>
  <c r="ED107" i="5"/>
  <c r="CO69" i="5"/>
  <c r="CZ69" i="5"/>
  <c r="DL69" i="5"/>
  <c r="DY69" i="5"/>
  <c r="EK69" i="5"/>
  <c r="EV69" i="5"/>
  <c r="DA69" i="5"/>
  <c r="DM69" i="5"/>
  <c r="EL69" i="5"/>
  <c r="EW69" i="5"/>
  <c r="DB69" i="5"/>
  <c r="EB69" i="5"/>
  <c r="EM69" i="5"/>
  <c r="CH69" i="5"/>
  <c r="CX69" i="5"/>
  <c r="CY69" i="5"/>
  <c r="DG69" i="5"/>
  <c r="EU69" i="5"/>
  <c r="ED69" i="5"/>
  <c r="DJ69" i="5"/>
  <c r="DR69" i="5"/>
  <c r="EH69" i="5"/>
  <c r="EE69" i="5"/>
  <c r="EJ69" i="5"/>
  <c r="CS69" i="5"/>
  <c r="CT69" i="5"/>
  <c r="DI69" i="5"/>
  <c r="DK69" i="5"/>
  <c r="EF69" i="5"/>
  <c r="EP69" i="5"/>
  <c r="DE69" i="5"/>
  <c r="EN69" i="5"/>
  <c r="EO69" i="5"/>
  <c r="CV69" i="5"/>
  <c r="EC69" i="5"/>
  <c r="EI69" i="5"/>
  <c r="CN69" i="5"/>
  <c r="DF69" i="5"/>
  <c r="DO69" i="5"/>
  <c r="DQ69" i="5"/>
  <c r="EQ69" i="5"/>
  <c r="CW69" i="5"/>
  <c r="CG69" i="5"/>
  <c r="DD69" i="5"/>
  <c r="CM69" i="5"/>
  <c r="DW69" i="5"/>
  <c r="DX69" i="5"/>
  <c r="EG69" i="5"/>
  <c r="CU69" i="5"/>
  <c r="DC69" i="5"/>
  <c r="DN69" i="5"/>
  <c r="DD46" i="5"/>
  <c r="EC46" i="5"/>
  <c r="EF46" i="5"/>
  <c r="EH46" i="5"/>
  <c r="EN46" i="5"/>
  <c r="CU46" i="5"/>
  <c r="CW46" i="5"/>
  <c r="DI46" i="5"/>
  <c r="CH46" i="5"/>
  <c r="DE46" i="5"/>
  <c r="DJ46" i="5"/>
  <c r="DW46" i="5"/>
  <c r="EW46" i="5"/>
  <c r="DG46" i="5"/>
  <c r="EO46" i="5"/>
  <c r="ED46" i="5"/>
  <c r="CZ46" i="5"/>
  <c r="DQ46" i="5"/>
  <c r="CX46" i="5"/>
  <c r="DO46" i="5"/>
  <c r="DS46" i="5"/>
  <c r="EI46" i="5"/>
  <c r="CO46" i="5"/>
  <c r="DR46" i="5"/>
  <c r="DC46" i="5"/>
  <c r="EP46" i="5"/>
  <c r="DF46" i="5"/>
  <c r="DX46" i="5"/>
  <c r="EB46" i="5"/>
  <c r="EV46" i="5"/>
  <c r="DB46" i="5"/>
  <c r="EE46" i="5"/>
  <c r="EL46" i="5"/>
  <c r="DL46" i="5"/>
  <c r="DN46" i="5"/>
  <c r="EG46" i="5"/>
  <c r="EK46" i="5"/>
  <c r="CN46" i="5"/>
  <c r="EQ46" i="5"/>
  <c r="EU46" i="5"/>
  <c r="EM46" i="5"/>
  <c r="CT46" i="5"/>
  <c r="CY46" i="5"/>
  <c r="CV46" i="5"/>
  <c r="CS46" i="5"/>
  <c r="DK46" i="5"/>
  <c r="DA46" i="5"/>
  <c r="CM46" i="5"/>
  <c r="DY46" i="5"/>
  <c r="EJ46" i="5"/>
  <c r="CG46" i="5"/>
  <c r="DB139" i="5"/>
  <c r="DY139" i="5"/>
  <c r="DW139" i="5"/>
  <c r="CG139" i="5"/>
  <c r="CS139" i="5"/>
  <c r="DC139" i="5"/>
  <c r="DL139" i="5"/>
  <c r="EH139" i="5"/>
  <c r="EI139" i="5"/>
  <c r="DE139" i="5"/>
  <c r="EK139" i="5"/>
  <c r="DO139" i="5"/>
  <c r="EU139" i="5"/>
  <c r="EJ139" i="5"/>
  <c r="DD139" i="5"/>
  <c r="DQ139" i="5"/>
  <c r="EW139" i="5"/>
  <c r="CT139" i="5"/>
  <c r="CU139" i="5"/>
  <c r="CX139" i="5"/>
  <c r="EN139" i="5"/>
  <c r="EG139" i="5"/>
  <c r="EE139" i="5"/>
  <c r="CM139" i="5"/>
  <c r="CV139" i="5"/>
  <c r="DR139" i="5"/>
  <c r="DF139" i="5"/>
  <c r="EV139" i="5"/>
  <c r="DJ139" i="5"/>
  <c r="EL139" i="5"/>
  <c r="EB139" i="5"/>
  <c r="DX139" i="5"/>
  <c r="DN139" i="5"/>
  <c r="DK139" i="5"/>
  <c r="CY139" i="5"/>
  <c r="EM139" i="5"/>
  <c r="ED139" i="5"/>
  <c r="DA139" i="5"/>
  <c r="CN139" i="5"/>
  <c r="EO139" i="5"/>
  <c r="CO139" i="5"/>
  <c r="EC139" i="5"/>
  <c r="CZ139" i="5"/>
  <c r="DI139" i="5"/>
  <c r="CW139" i="5"/>
  <c r="CH139" i="5"/>
  <c r="EP139" i="5"/>
  <c r="EF139" i="5"/>
  <c r="DG139" i="5"/>
  <c r="EQ139" i="5"/>
  <c r="DG126" i="5"/>
  <c r="EE126" i="5"/>
  <c r="DS126" i="5"/>
  <c r="EO126" i="5"/>
  <c r="CS126" i="5"/>
  <c r="CU126" i="5"/>
  <c r="EQ126" i="5"/>
  <c r="EB126" i="5"/>
  <c r="ED126" i="5"/>
  <c r="DC126" i="5"/>
  <c r="EW126" i="5"/>
  <c r="DD126" i="5"/>
  <c r="CO126" i="5"/>
  <c r="DF126" i="5"/>
  <c r="EU126" i="5"/>
  <c r="DQ126" i="5"/>
  <c r="CW126" i="5"/>
  <c r="DN126" i="5"/>
  <c r="CV126" i="5"/>
  <c r="DX126" i="5"/>
  <c r="CN126" i="5"/>
  <c r="EN126" i="5"/>
  <c r="DJ126" i="5"/>
  <c r="EL126" i="5"/>
  <c r="EK126" i="5"/>
  <c r="DE126" i="5"/>
  <c r="CT126" i="5"/>
  <c r="DI126" i="5"/>
  <c r="EI126" i="5"/>
  <c r="DA126" i="5"/>
  <c r="CZ126" i="5"/>
  <c r="DR126" i="5"/>
  <c r="EM126" i="5"/>
  <c r="EH126" i="5"/>
  <c r="DB126" i="5"/>
  <c r="DW126" i="5"/>
  <c r="CM126" i="5"/>
  <c r="DO126" i="5"/>
  <c r="EC126" i="5"/>
  <c r="EG126" i="5"/>
  <c r="EV126" i="5"/>
  <c r="EF126" i="5"/>
  <c r="CH126" i="5"/>
  <c r="DY126" i="5"/>
  <c r="CY126" i="5"/>
  <c r="CG126" i="5"/>
  <c r="EP126" i="5"/>
  <c r="CX126" i="5"/>
  <c r="EJ126" i="5"/>
  <c r="CT120" i="5"/>
  <c r="DB120" i="5"/>
  <c r="DJ120" i="5"/>
  <c r="DR120" i="5"/>
  <c r="EH120" i="5"/>
  <c r="EP120" i="5"/>
  <c r="CN120" i="5"/>
  <c r="CV120" i="5"/>
  <c r="DD120" i="5"/>
  <c r="EB120" i="5"/>
  <c r="EJ120" i="5"/>
  <c r="DG120" i="5"/>
  <c r="EK120" i="5"/>
  <c r="CS120" i="5"/>
  <c r="DI120" i="5"/>
  <c r="DW120" i="5"/>
  <c r="EL120" i="5"/>
  <c r="CG120" i="5"/>
  <c r="CW120" i="5"/>
  <c r="DY120" i="5"/>
  <c r="EM120" i="5"/>
  <c r="CH120" i="5"/>
  <c r="CX120" i="5"/>
  <c r="EO120" i="5"/>
  <c r="ED120" i="5"/>
  <c r="CO120" i="5"/>
  <c r="EE120" i="5"/>
  <c r="DA120" i="5"/>
  <c r="DN120" i="5"/>
  <c r="EG120" i="5"/>
  <c r="CY120" i="5"/>
  <c r="DQ120" i="5"/>
  <c r="EU120" i="5"/>
  <c r="DO120" i="5"/>
  <c r="DE120" i="5"/>
  <c r="DF120" i="5"/>
  <c r="EW120" i="5"/>
  <c r="EC120" i="5"/>
  <c r="DX120" i="5"/>
  <c r="DC120" i="5"/>
  <c r="EV120" i="5"/>
  <c r="CZ120" i="5"/>
  <c r="CU120" i="5"/>
  <c r="EQ120" i="5"/>
  <c r="EN120" i="5"/>
  <c r="EX120" i="5"/>
  <c r="EI120" i="5"/>
  <c r="CM120" i="5"/>
  <c r="EF120" i="5"/>
  <c r="DA62" i="5"/>
  <c r="EE62" i="5"/>
  <c r="DB62" i="5"/>
  <c r="EI62" i="5"/>
  <c r="DN62" i="5"/>
  <c r="EU62" i="5"/>
  <c r="EC62" i="5"/>
  <c r="CH62" i="5"/>
  <c r="CM62" i="5"/>
  <c r="DQ62" i="5"/>
  <c r="CU62" i="5"/>
  <c r="CX62" i="5"/>
  <c r="DO62" i="5"/>
  <c r="EB62" i="5"/>
  <c r="DR62" i="5"/>
  <c r="CW62" i="5"/>
  <c r="EK62" i="5"/>
  <c r="CG62" i="5"/>
  <c r="EP62" i="5"/>
  <c r="EQ62" i="5"/>
  <c r="CZ62" i="5"/>
  <c r="ED62" i="5"/>
  <c r="EJ62" i="5"/>
  <c r="DJ62" i="5"/>
  <c r="EO62" i="5"/>
  <c r="DG62" i="5"/>
  <c r="DX62" i="5"/>
  <c r="EM62" i="5"/>
  <c r="CO62" i="5"/>
  <c r="CS62" i="5"/>
  <c r="EN62" i="5"/>
  <c r="EV62" i="5"/>
  <c r="EL62" i="5"/>
  <c r="EF62" i="5"/>
  <c r="EW62" i="5"/>
  <c r="CV62" i="5"/>
  <c r="EH62" i="5"/>
  <c r="DE62" i="5"/>
  <c r="DK62" i="5"/>
  <c r="DW62" i="5"/>
  <c r="CN62" i="5"/>
  <c r="DM62" i="5"/>
  <c r="CY62" i="5"/>
  <c r="DD62" i="5"/>
  <c r="CT62" i="5"/>
  <c r="DF62" i="5"/>
  <c r="DI62" i="5"/>
  <c r="DC62" i="5"/>
  <c r="EG62" i="5"/>
  <c r="CZ9" i="5"/>
  <c r="EE9" i="5"/>
  <c r="DG9" i="5"/>
  <c r="EH9" i="5"/>
  <c r="EP9" i="5"/>
  <c r="DX9" i="5"/>
  <c r="CM9" i="5"/>
  <c r="EA9" i="5"/>
  <c r="DQ9" i="5"/>
  <c r="CY9" i="5"/>
  <c r="EN9" i="5"/>
  <c r="EQ9" i="5"/>
  <c r="CW9" i="5"/>
  <c r="DN9" i="5"/>
  <c r="DW9" i="5"/>
  <c r="DA9" i="5"/>
  <c r="EG9" i="5"/>
  <c r="EJ9" i="5"/>
  <c r="CH9" i="5"/>
  <c r="DR9" i="5"/>
  <c r="DE9" i="5"/>
  <c r="ED9" i="5"/>
  <c r="EM9" i="5"/>
  <c r="DZ9" i="5"/>
  <c r="EK9" i="5"/>
  <c r="DB9" i="5"/>
  <c r="DO9" i="5"/>
  <c r="EW9" i="5"/>
  <c r="EL9" i="5"/>
  <c r="CT9" i="5"/>
  <c r="EO9" i="5"/>
  <c r="DC9" i="5"/>
  <c r="EB9" i="5"/>
  <c r="EC9" i="5"/>
  <c r="CS9" i="5"/>
  <c r="DD9" i="5"/>
  <c r="CN9" i="5"/>
  <c r="DJ9" i="5"/>
  <c r="CG9" i="5"/>
  <c r="CV9" i="5"/>
  <c r="CO9" i="5"/>
  <c r="DY9" i="5"/>
  <c r="CU9" i="5"/>
  <c r="EF9" i="5"/>
  <c r="CX9" i="5"/>
  <c r="DI9" i="5"/>
  <c r="DF9" i="5"/>
  <c r="EI9" i="5"/>
  <c r="EO8" i="5"/>
  <c r="DD8" i="5"/>
  <c r="DX8" i="5"/>
  <c r="EG8" i="5"/>
  <c r="EE8" i="5"/>
  <c r="EJ8" i="5"/>
  <c r="CY8" i="5"/>
  <c r="CO8" i="5"/>
  <c r="DE8" i="5"/>
  <c r="CX8" i="5"/>
  <c r="DJ8" i="5"/>
  <c r="CW8" i="5"/>
  <c r="DN8" i="5"/>
  <c r="CH8" i="5"/>
  <c r="DF8" i="5"/>
  <c r="CU8" i="5"/>
  <c r="DI8" i="5"/>
  <c r="DR8" i="5"/>
  <c r="EI8" i="5"/>
  <c r="DG8" i="5"/>
  <c r="ED8" i="5"/>
  <c r="DA8" i="5"/>
  <c r="EF8" i="5"/>
  <c r="EB8" i="5"/>
  <c r="EW8" i="5"/>
  <c r="EH8" i="5"/>
  <c r="EQ8" i="5"/>
  <c r="DQ8" i="5"/>
  <c r="CM8" i="5"/>
  <c r="EP8" i="5"/>
  <c r="CV8" i="5"/>
  <c r="EC8" i="5"/>
  <c r="CG8" i="5"/>
  <c r="EN8" i="5"/>
  <c r="DO8" i="5"/>
  <c r="EM8" i="5"/>
  <c r="CS8" i="5"/>
  <c r="CT8" i="5"/>
  <c r="CZ8" i="5"/>
  <c r="DB8" i="5"/>
  <c r="EL8" i="5"/>
  <c r="DC8" i="5"/>
  <c r="DW8" i="5"/>
  <c r="DZ8" i="5"/>
  <c r="DY8" i="5"/>
  <c r="EK8" i="5"/>
  <c r="CN8" i="5"/>
  <c r="ED96" i="5"/>
  <c r="CW96" i="5"/>
  <c r="EJ96" i="5"/>
  <c r="DE96" i="5"/>
  <c r="DF96" i="5"/>
  <c r="EU96" i="5"/>
  <c r="DQ96" i="5"/>
  <c r="DR96" i="5"/>
  <c r="EI96" i="5"/>
  <c r="CN96" i="5"/>
  <c r="DN96" i="5"/>
  <c r="CH96" i="5"/>
  <c r="EL96" i="5"/>
  <c r="DA96" i="5"/>
  <c r="EC96" i="5"/>
  <c r="DY96" i="5"/>
  <c r="EH96" i="5"/>
  <c r="EQ96" i="5"/>
  <c r="CY96" i="5"/>
  <c r="EB96" i="5"/>
  <c r="DG96" i="5"/>
  <c r="EE96" i="5"/>
  <c r="CU96" i="5"/>
  <c r="DD96" i="5"/>
  <c r="CT96" i="5"/>
  <c r="DK96" i="5"/>
  <c r="CG96" i="5"/>
  <c r="EG96" i="5"/>
  <c r="EP96" i="5"/>
  <c r="EM96" i="5"/>
  <c r="EF96" i="5"/>
  <c r="DL96" i="5"/>
  <c r="CS96" i="5"/>
  <c r="DW96" i="5"/>
  <c r="DO96" i="5"/>
  <c r="DB96" i="5"/>
  <c r="CO96" i="5"/>
  <c r="EO96" i="5"/>
  <c r="CM96" i="5"/>
  <c r="CX96" i="5"/>
  <c r="DX96" i="5"/>
  <c r="EW96" i="5"/>
  <c r="ET96" i="5"/>
  <c r="DC96" i="5"/>
  <c r="EK96" i="5"/>
  <c r="CV96" i="5"/>
  <c r="CZ96" i="5"/>
  <c r="DI96" i="5"/>
  <c r="EV96" i="5"/>
  <c r="DJ96" i="5"/>
  <c r="EN96" i="5"/>
  <c r="DS96" i="5"/>
  <c r="CO68" i="5"/>
  <c r="CY68" i="5"/>
  <c r="DJ68" i="5"/>
  <c r="EE68" i="5"/>
  <c r="EP68" i="5"/>
  <c r="DA68" i="5"/>
  <c r="EG68" i="5"/>
  <c r="CH68" i="5"/>
  <c r="CT68" i="5"/>
  <c r="DG68" i="5"/>
  <c r="EJ68" i="5"/>
  <c r="EU68" i="5"/>
  <c r="CV68" i="5"/>
  <c r="DI68" i="5"/>
  <c r="DW68" i="5"/>
  <c r="EK68" i="5"/>
  <c r="EW68" i="5"/>
  <c r="CW68" i="5"/>
  <c r="EL68" i="5"/>
  <c r="EX68" i="5"/>
  <c r="CX68" i="5"/>
  <c r="EM68" i="5"/>
  <c r="DF68" i="5"/>
  <c r="CN68" i="5"/>
  <c r="EB68" i="5"/>
  <c r="DN68" i="5"/>
  <c r="EC68" i="5"/>
  <c r="DO68" i="5"/>
  <c r="EO68" i="5"/>
  <c r="DQ68" i="5"/>
  <c r="CS68" i="5"/>
  <c r="DR68" i="5"/>
  <c r="ED68" i="5"/>
  <c r="DD68" i="5"/>
  <c r="DE68" i="5"/>
  <c r="CG68" i="5"/>
  <c r="EH68" i="5"/>
  <c r="DB68" i="5"/>
  <c r="EQ68" i="5"/>
  <c r="EN68" i="5"/>
  <c r="CZ68" i="5"/>
  <c r="CM68" i="5"/>
  <c r="DX68" i="5"/>
  <c r="DC68" i="5"/>
  <c r="EV68" i="5"/>
  <c r="CU68" i="5"/>
  <c r="EF68" i="5"/>
  <c r="EI68" i="5"/>
  <c r="CV108" i="5"/>
  <c r="EL108" i="5"/>
  <c r="EM108" i="5"/>
  <c r="CX108" i="5"/>
  <c r="EN108" i="5"/>
  <c r="CZ108" i="5"/>
  <c r="DL108" i="5"/>
  <c r="EV108" i="5"/>
  <c r="EC108" i="5"/>
  <c r="CM108" i="5"/>
  <c r="EB108" i="5"/>
  <c r="DF108" i="5"/>
  <c r="CN108" i="5"/>
  <c r="EF108" i="5"/>
  <c r="ED108" i="5"/>
  <c r="DG108" i="5"/>
  <c r="DI108" i="5"/>
  <c r="DJ108" i="5"/>
  <c r="DW108" i="5"/>
  <c r="EJ108" i="5"/>
  <c r="EU108" i="5"/>
  <c r="CW108" i="5"/>
  <c r="CS108" i="5"/>
  <c r="DQ108" i="5"/>
  <c r="DR108" i="5"/>
  <c r="EI108" i="5"/>
  <c r="CO108" i="5"/>
  <c r="EO108" i="5"/>
  <c r="DE108" i="5"/>
  <c r="EQ108" i="5"/>
  <c r="DN108" i="5"/>
  <c r="DY108" i="5"/>
  <c r="EH108" i="5"/>
  <c r="CY108" i="5"/>
  <c r="EW108" i="5"/>
  <c r="DD108" i="5"/>
  <c r="CT108" i="5"/>
  <c r="EG108" i="5"/>
  <c r="EP108" i="5"/>
  <c r="CH108" i="5"/>
  <c r="CU108" i="5"/>
  <c r="DK108" i="5"/>
  <c r="CG108" i="5"/>
  <c r="EE108" i="5"/>
  <c r="DO108" i="5"/>
  <c r="DC108" i="5"/>
  <c r="EK108" i="5"/>
  <c r="DA108" i="5"/>
  <c r="DB108" i="5"/>
  <c r="DX108" i="5"/>
  <c r="DS108" i="5"/>
  <c r="CM89" i="5"/>
  <c r="CU89" i="5"/>
  <c r="DC89" i="5"/>
  <c r="DK89" i="5"/>
  <c r="DS89" i="5"/>
  <c r="EI89" i="5"/>
  <c r="EQ89" i="5"/>
  <c r="CN89" i="5"/>
  <c r="CV89" i="5"/>
  <c r="DD89" i="5"/>
  <c r="EB89" i="5"/>
  <c r="EJ89" i="5"/>
  <c r="DG89" i="5"/>
  <c r="DR89" i="5"/>
  <c r="EG89" i="5"/>
  <c r="EW89" i="5"/>
  <c r="EH89" i="5"/>
  <c r="CS89" i="5"/>
  <c r="DI89" i="5"/>
  <c r="DW89" i="5"/>
  <c r="EM89" i="5"/>
  <c r="CT89" i="5"/>
  <c r="DJ89" i="5"/>
  <c r="DX89" i="5"/>
  <c r="EN89" i="5"/>
  <c r="EE89" i="5"/>
  <c r="EF89" i="5"/>
  <c r="DO89" i="5"/>
  <c r="EO89" i="5"/>
  <c r="DA89" i="5"/>
  <c r="DY89" i="5"/>
  <c r="CY89" i="5"/>
  <c r="CZ89" i="5"/>
  <c r="EP89" i="5"/>
  <c r="DB89" i="5"/>
  <c r="EU89" i="5"/>
  <c r="EV89" i="5"/>
  <c r="DQ89" i="5"/>
  <c r="DN89" i="5"/>
  <c r="CW89" i="5"/>
  <c r="DF89" i="5"/>
  <c r="CO89" i="5"/>
  <c r="CX89" i="5"/>
  <c r="CH89" i="5"/>
  <c r="EK89" i="5"/>
  <c r="EC89" i="5"/>
  <c r="CG89" i="5"/>
  <c r="EL89" i="5"/>
  <c r="DE89" i="5"/>
  <c r="ED89" i="5"/>
  <c r="DC74" i="5"/>
  <c r="CT74" i="5"/>
  <c r="DE74" i="5"/>
  <c r="DO74" i="5"/>
  <c r="EI74" i="5"/>
  <c r="CZ74" i="5"/>
  <c r="EE74" i="5"/>
  <c r="EC74" i="5"/>
  <c r="EB74" i="5"/>
  <c r="EP74" i="5"/>
  <c r="EJ74" i="5"/>
  <c r="DD74" i="5"/>
  <c r="DB74" i="5"/>
  <c r="DN74" i="5"/>
  <c r="DX74" i="5"/>
  <c r="EL74" i="5"/>
  <c r="CS74" i="5"/>
  <c r="EV74" i="5"/>
  <c r="CN74" i="5"/>
  <c r="ED74" i="5"/>
  <c r="CM74" i="5"/>
  <c r="DI74" i="5"/>
  <c r="DJ74" i="5"/>
  <c r="DW74" i="5"/>
  <c r="EG74" i="5"/>
  <c r="CY74" i="5"/>
  <c r="DY74" i="5"/>
  <c r="EW74" i="5"/>
  <c r="EO74" i="5"/>
  <c r="CX74" i="5"/>
  <c r="DQ74" i="5"/>
  <c r="CW74" i="5"/>
  <c r="EU74" i="5"/>
  <c r="EN74" i="5"/>
  <c r="DR74" i="5"/>
  <c r="EF74" i="5"/>
  <c r="EQ74" i="5"/>
  <c r="EK74" i="5"/>
  <c r="CH74" i="5"/>
  <c r="EM74" i="5"/>
  <c r="CU74" i="5"/>
  <c r="EH74" i="5"/>
  <c r="DG74" i="5"/>
  <c r="DA74" i="5"/>
  <c r="CV74" i="5"/>
  <c r="DF74" i="5"/>
  <c r="CG74" i="5"/>
  <c r="CO74" i="5"/>
  <c r="CM76" i="5"/>
  <c r="CW76" i="5"/>
  <c r="DG76" i="5"/>
  <c r="DS76" i="5"/>
  <c r="EC76" i="5"/>
  <c r="EM76" i="5"/>
  <c r="EW76" i="5"/>
  <c r="CN76" i="5"/>
  <c r="CX76" i="5"/>
  <c r="DJ76" i="5"/>
  <c r="ED76" i="5"/>
  <c r="EO76" i="5"/>
  <c r="CO76" i="5"/>
  <c r="DA76" i="5"/>
  <c r="DK76" i="5"/>
  <c r="EE76" i="5"/>
  <c r="EP76" i="5"/>
  <c r="DB76" i="5"/>
  <c r="DL76" i="5"/>
  <c r="EG76" i="5"/>
  <c r="EQ76" i="5"/>
  <c r="CV76" i="5"/>
  <c r="DQ76" i="5"/>
  <c r="EL76" i="5"/>
  <c r="CH76" i="5"/>
  <c r="DC76" i="5"/>
  <c r="DW76" i="5"/>
  <c r="DD76" i="5"/>
  <c r="DY76" i="5"/>
  <c r="DE76" i="5"/>
  <c r="EU76" i="5"/>
  <c r="DO76" i="5"/>
  <c r="EV76" i="5"/>
  <c r="CS76" i="5"/>
  <c r="EB76" i="5"/>
  <c r="DN76" i="5"/>
  <c r="EH76" i="5"/>
  <c r="EI76" i="5"/>
  <c r="EK76" i="5"/>
  <c r="DF76" i="5"/>
  <c r="CU76" i="5"/>
  <c r="CT76" i="5"/>
  <c r="DX76" i="5"/>
  <c r="EJ76" i="5"/>
  <c r="CY76" i="5"/>
  <c r="EF76" i="5"/>
  <c r="EN76" i="5"/>
  <c r="CG76" i="5"/>
  <c r="DI76" i="5"/>
  <c r="DR76" i="5"/>
  <c r="CZ76" i="5"/>
  <c r="DM151" i="5"/>
  <c r="EJ151" i="5"/>
  <c r="CN151" i="5"/>
  <c r="EC151" i="5"/>
  <c r="ED151" i="5"/>
  <c r="CV151" i="5"/>
  <c r="DN151" i="5"/>
  <c r="EK151" i="5"/>
  <c r="DD151" i="5"/>
  <c r="CW151" i="5"/>
  <c r="EL151" i="5"/>
  <c r="EB151" i="5"/>
  <c r="DF151" i="5"/>
  <c r="DL151" i="5"/>
  <c r="CX151" i="5"/>
  <c r="CG151" i="5"/>
  <c r="CH151" i="5"/>
  <c r="DE151" i="5"/>
  <c r="CO151" i="5"/>
  <c r="EM151" i="5"/>
  <c r="EV151" i="5"/>
  <c r="EW151" i="5"/>
  <c r="DX151" i="5"/>
  <c r="DW151" i="5"/>
  <c r="DJ151" i="5"/>
  <c r="EU151" i="5"/>
  <c r="CS151" i="5"/>
  <c r="CM151" i="5"/>
  <c r="EH151" i="5"/>
  <c r="DO151" i="5"/>
  <c r="DB151" i="5"/>
  <c r="EI151" i="5"/>
  <c r="EG151" i="5"/>
  <c r="DK151" i="5"/>
  <c r="DA151" i="5"/>
  <c r="DC151" i="5"/>
  <c r="EP151" i="5"/>
  <c r="CT151" i="5"/>
  <c r="CY151" i="5"/>
  <c r="EQ151" i="5"/>
  <c r="DI151" i="5"/>
  <c r="CU151" i="5"/>
  <c r="DG151" i="5"/>
  <c r="CZ151" i="5"/>
  <c r="DQ151" i="5"/>
  <c r="DY151" i="5"/>
  <c r="EF151" i="5"/>
  <c r="DR151" i="5"/>
  <c r="EO151" i="5"/>
  <c r="EE151" i="5"/>
  <c r="EN151" i="5"/>
  <c r="CN146" i="5"/>
  <c r="CO146" i="5"/>
  <c r="DD146" i="5"/>
  <c r="EB146" i="5"/>
  <c r="EJ146" i="5"/>
  <c r="CW146" i="5"/>
  <c r="EC146" i="5"/>
  <c r="CV146" i="5"/>
  <c r="CG146" i="5"/>
  <c r="DE146" i="5"/>
  <c r="EK146" i="5"/>
  <c r="DN146" i="5"/>
  <c r="EE146" i="5"/>
  <c r="DO146" i="5"/>
  <c r="DF146" i="5"/>
  <c r="CX146" i="5"/>
  <c r="ED146" i="5"/>
  <c r="CH146" i="5"/>
  <c r="EL146" i="5"/>
  <c r="CI146" i="5"/>
  <c r="CY146" i="5"/>
  <c r="DW146" i="5"/>
  <c r="EU146" i="5"/>
  <c r="DG146" i="5"/>
  <c r="EM146" i="5"/>
  <c r="CU146" i="5"/>
  <c r="EO146" i="5"/>
  <c r="EF146" i="5"/>
  <c r="CM146" i="5"/>
  <c r="EG146" i="5"/>
  <c r="DX146" i="5"/>
  <c r="DA146" i="5"/>
  <c r="DB146" i="5"/>
  <c r="EV146" i="5"/>
  <c r="EQ146" i="5"/>
  <c r="EP146" i="5"/>
  <c r="DY146" i="5"/>
  <c r="DS146" i="5"/>
  <c r="DK146" i="5"/>
  <c r="CS146" i="5"/>
  <c r="EI146" i="5"/>
  <c r="EH146" i="5"/>
  <c r="DQ146" i="5"/>
  <c r="CZ146" i="5"/>
  <c r="DR146" i="5"/>
  <c r="DI146" i="5"/>
  <c r="DJ146" i="5"/>
  <c r="DC146" i="5"/>
  <c r="CT146" i="5"/>
  <c r="EN146" i="5"/>
  <c r="EW146" i="5"/>
  <c r="CX119" i="5"/>
  <c r="CV119" i="5"/>
  <c r="EB119" i="5"/>
  <c r="ED119" i="5"/>
  <c r="DJ119" i="5"/>
  <c r="EP119" i="5"/>
  <c r="EQ119" i="5"/>
  <c r="DN119" i="5"/>
  <c r="CY119" i="5"/>
  <c r="CZ119" i="5"/>
  <c r="DQ119" i="5"/>
  <c r="DE119" i="5"/>
  <c r="EJ119" i="5"/>
  <c r="EV119" i="5"/>
  <c r="CN119" i="5"/>
  <c r="EU119" i="5"/>
  <c r="CU119" i="5"/>
  <c r="DG119" i="5"/>
  <c r="DX119" i="5"/>
  <c r="DY119" i="5"/>
  <c r="CM119" i="5"/>
  <c r="CT119" i="5"/>
  <c r="CS119" i="5"/>
  <c r="CH119" i="5"/>
  <c r="CO119" i="5"/>
  <c r="DO119" i="5"/>
  <c r="EF119" i="5"/>
  <c r="EG119" i="5"/>
  <c r="EC119" i="5"/>
  <c r="DC119" i="5"/>
  <c r="EW119" i="5"/>
  <c r="EM119" i="5"/>
  <c r="DB119" i="5"/>
  <c r="DD119" i="5"/>
  <c r="DW119" i="5"/>
  <c r="EN119" i="5"/>
  <c r="EO119" i="5"/>
  <c r="EK119" i="5"/>
  <c r="DF119" i="5"/>
  <c r="EE119" i="5"/>
  <c r="EI119" i="5"/>
  <c r="CG119" i="5"/>
  <c r="EL119" i="5"/>
  <c r="DA119" i="5"/>
  <c r="DR119" i="5"/>
  <c r="CW119" i="5"/>
  <c r="EH119" i="5"/>
  <c r="DI119" i="5"/>
  <c r="CN72" i="5"/>
  <c r="CV72" i="5"/>
  <c r="DD72" i="5"/>
  <c r="DL72" i="5"/>
  <c r="EB72" i="5"/>
  <c r="EJ72" i="5"/>
  <c r="CS72" i="5"/>
  <c r="DB72" i="5"/>
  <c r="DK72" i="5"/>
  <c r="ED72" i="5"/>
  <c r="EM72" i="5"/>
  <c r="EV72" i="5"/>
  <c r="CT72" i="5"/>
  <c r="DC72" i="5"/>
  <c r="DM72" i="5"/>
  <c r="EE72" i="5"/>
  <c r="EN72" i="5"/>
  <c r="EW72" i="5"/>
  <c r="DA72" i="5"/>
  <c r="DO72" i="5"/>
  <c r="EL72" i="5"/>
  <c r="DE72" i="5"/>
  <c r="EO72" i="5"/>
  <c r="CG72" i="5"/>
  <c r="DF72" i="5"/>
  <c r="DQ72" i="5"/>
  <c r="EC72" i="5"/>
  <c r="EP72" i="5"/>
  <c r="CH72" i="5"/>
  <c r="CU72" i="5"/>
  <c r="DG72" i="5"/>
  <c r="DR72" i="5"/>
  <c r="EF72" i="5"/>
  <c r="EQ72" i="5"/>
  <c r="CX72" i="5"/>
  <c r="DS72" i="5"/>
  <c r="EI72" i="5"/>
  <c r="CY72" i="5"/>
  <c r="DW72" i="5"/>
  <c r="EK72" i="5"/>
  <c r="CZ72" i="5"/>
  <c r="DX72" i="5"/>
  <c r="CM72" i="5"/>
  <c r="DY72" i="5"/>
  <c r="DN72" i="5"/>
  <c r="EU72" i="5"/>
  <c r="CO72" i="5"/>
  <c r="DI72" i="5"/>
  <c r="EG72" i="5"/>
  <c r="EH72" i="5"/>
  <c r="CW72" i="5"/>
  <c r="DJ72" i="5"/>
  <c r="CN25" i="5"/>
  <c r="CW25" i="5"/>
  <c r="DG25" i="5"/>
  <c r="DY25" i="5"/>
  <c r="EH25" i="5"/>
  <c r="EQ25" i="5"/>
  <c r="CO25" i="5"/>
  <c r="CY25" i="5"/>
  <c r="DQ25" i="5"/>
  <c r="EI25" i="5"/>
  <c r="DA25" i="5"/>
  <c r="DJ25" i="5"/>
  <c r="EB25" i="5"/>
  <c r="EK25" i="5"/>
  <c r="CS25" i="5"/>
  <c r="CG25" i="5"/>
  <c r="CT25" i="5"/>
  <c r="DI25" i="5"/>
  <c r="EG25" i="5"/>
  <c r="CM25" i="5"/>
  <c r="DC25" i="5"/>
  <c r="EC25" i="5"/>
  <c r="EP25" i="5"/>
  <c r="DB25" i="5"/>
  <c r="DR25" i="5"/>
  <c r="EJ25" i="5"/>
  <c r="DD25" i="5"/>
  <c r="EM25" i="5"/>
  <c r="DK25" i="5"/>
  <c r="DW25" i="5"/>
  <c r="EO25" i="5"/>
  <c r="CU25" i="5"/>
  <c r="CV25" i="5"/>
  <c r="CZ25" i="5"/>
  <c r="DX25" i="5"/>
  <c r="EW25" i="5"/>
  <c r="DO25" i="5"/>
  <c r="EN25" i="5"/>
  <c r="EE25" i="5"/>
  <c r="DL25" i="5"/>
  <c r="DE25" i="5"/>
  <c r="EF25" i="5"/>
  <c r="EL25" i="5"/>
  <c r="DF25" i="5"/>
  <c r="CX25" i="5"/>
  <c r="CH25" i="5"/>
  <c r="ED25" i="5"/>
  <c r="DN25" i="5"/>
  <c r="CS91" i="5"/>
  <c r="DA91" i="5"/>
  <c r="DI91" i="5"/>
  <c r="DQ91" i="5"/>
  <c r="DY91" i="5"/>
  <c r="EG91" i="5"/>
  <c r="EO91" i="5"/>
  <c r="EW91" i="5"/>
  <c r="CT91" i="5"/>
  <c r="DB91" i="5"/>
  <c r="DJ91" i="5"/>
  <c r="DR91" i="5"/>
  <c r="EH91" i="5"/>
  <c r="EP91" i="5"/>
  <c r="CM91" i="5"/>
  <c r="CU91" i="5"/>
  <c r="DC91" i="5"/>
  <c r="DK91" i="5"/>
  <c r="EI91" i="5"/>
  <c r="EQ91" i="5"/>
  <c r="CN91" i="5"/>
  <c r="CV91" i="5"/>
  <c r="DD91" i="5"/>
  <c r="DL91" i="5"/>
  <c r="EB91" i="5"/>
  <c r="EJ91" i="5"/>
  <c r="CH91" i="5"/>
  <c r="CX91" i="5"/>
  <c r="DN91" i="5"/>
  <c r="EC91" i="5"/>
  <c r="CY91" i="5"/>
  <c r="DO91" i="5"/>
  <c r="ED91" i="5"/>
  <c r="CZ91" i="5"/>
  <c r="EE91" i="5"/>
  <c r="EU91" i="5"/>
  <c r="CO91" i="5"/>
  <c r="DE91" i="5"/>
  <c r="EF91" i="5"/>
  <c r="EV91" i="5"/>
  <c r="CW91" i="5"/>
  <c r="DF91" i="5"/>
  <c r="DW91" i="5"/>
  <c r="EM91" i="5"/>
  <c r="CG91" i="5"/>
  <c r="DX91" i="5"/>
  <c r="DM91" i="5"/>
  <c r="EK91" i="5"/>
  <c r="EL91" i="5"/>
  <c r="EN91" i="5"/>
  <c r="DG91" i="5"/>
  <c r="CN123" i="5"/>
  <c r="CV123" i="5"/>
  <c r="DD123" i="5"/>
  <c r="EB123" i="5"/>
  <c r="EJ123" i="5"/>
  <c r="CG123" i="5"/>
  <c r="CO123" i="5"/>
  <c r="CW123" i="5"/>
  <c r="DE123" i="5"/>
  <c r="EC123" i="5"/>
  <c r="EK123" i="5"/>
  <c r="CM123" i="5"/>
  <c r="CZ123" i="5"/>
  <c r="DW123" i="5"/>
  <c r="EI123" i="5"/>
  <c r="EV123" i="5"/>
  <c r="DB123" i="5"/>
  <c r="DX123" i="5"/>
  <c r="EL123" i="5"/>
  <c r="DC123" i="5"/>
  <c r="DN123" i="5"/>
  <c r="EM123" i="5"/>
  <c r="DF123" i="5"/>
  <c r="DO123" i="5"/>
  <c r="EN123" i="5"/>
  <c r="DJ123" i="5"/>
  <c r="EU123" i="5"/>
  <c r="EH123" i="5"/>
  <c r="ED123" i="5"/>
  <c r="CT123" i="5"/>
  <c r="EE123" i="5"/>
  <c r="CU123" i="5"/>
  <c r="EF123" i="5"/>
  <c r="CX123" i="5"/>
  <c r="CH123" i="5"/>
  <c r="DS123" i="5"/>
  <c r="DG123" i="5"/>
  <c r="EP123" i="5"/>
  <c r="DR123" i="5"/>
  <c r="CY123" i="5"/>
  <c r="EQ123" i="5"/>
  <c r="CS123" i="5"/>
  <c r="EG123" i="5"/>
  <c r="DA123" i="5"/>
  <c r="DY123" i="5"/>
  <c r="DQ123" i="5"/>
  <c r="DI123" i="5"/>
  <c r="EW123" i="5"/>
  <c r="EO123" i="5"/>
  <c r="EL15" i="5"/>
  <c r="EM15" i="5"/>
  <c r="CM15" i="5"/>
  <c r="EV15" i="5"/>
  <c r="DD15" i="5"/>
  <c r="EI15" i="5"/>
  <c r="DF15" i="5"/>
  <c r="CZ15" i="5"/>
  <c r="ED15" i="5"/>
  <c r="EG15" i="5"/>
  <c r="EU15" i="5"/>
  <c r="DX15" i="5"/>
  <c r="CN15" i="5"/>
  <c r="DN15" i="5"/>
  <c r="CT15" i="5"/>
  <c r="DI15" i="5"/>
  <c r="EN15" i="5"/>
  <c r="CS15" i="5"/>
  <c r="CO15" i="5"/>
  <c r="DR15" i="5"/>
  <c r="EF15" i="5"/>
  <c r="DC15" i="5"/>
  <c r="DB15" i="5"/>
  <c r="DK15" i="5"/>
  <c r="CY15" i="5"/>
  <c r="DQ15" i="5"/>
  <c r="DE15" i="5"/>
  <c r="CV15" i="5"/>
  <c r="DJ15" i="5"/>
  <c r="EB15" i="5"/>
  <c r="CG15" i="5"/>
  <c r="CU15" i="5"/>
  <c r="EO15" i="5"/>
  <c r="EK15" i="5"/>
  <c r="EQ15" i="5"/>
  <c r="DG15" i="5"/>
  <c r="EH15" i="5"/>
  <c r="DO15" i="5"/>
  <c r="EW15" i="5"/>
  <c r="CX15" i="5"/>
  <c r="DY15" i="5"/>
  <c r="CW15" i="5"/>
  <c r="EJ15" i="5"/>
  <c r="DA15" i="5"/>
  <c r="EP15" i="5"/>
  <c r="DM15" i="5"/>
  <c r="DL15" i="5"/>
  <c r="EE15" i="5"/>
  <c r="EC15" i="5"/>
  <c r="DW15" i="5"/>
  <c r="CH15" i="5"/>
  <c r="DL122" i="5"/>
  <c r="CG122" i="5"/>
  <c r="CS122" i="5"/>
  <c r="CT122" i="5"/>
  <c r="DF122" i="5"/>
  <c r="EK122" i="5"/>
  <c r="CU122" i="5"/>
  <c r="EC122" i="5"/>
  <c r="CO122" i="5"/>
  <c r="DE122" i="5"/>
  <c r="DA122" i="5"/>
  <c r="DB122" i="5"/>
  <c r="DN122" i="5"/>
  <c r="CN122" i="5"/>
  <c r="EE122" i="5"/>
  <c r="EO122" i="5"/>
  <c r="DO122" i="5"/>
  <c r="DM122" i="5"/>
  <c r="CZ122" i="5"/>
  <c r="DI122" i="5"/>
  <c r="DJ122" i="5"/>
  <c r="ED122" i="5"/>
  <c r="DD122" i="5"/>
  <c r="DG122" i="5"/>
  <c r="EQ122" i="5"/>
  <c r="EF122" i="5"/>
  <c r="EH122" i="5"/>
  <c r="EJ122" i="5"/>
  <c r="EB122" i="5"/>
  <c r="EG122" i="5"/>
  <c r="EP122" i="5"/>
  <c r="CY122" i="5"/>
  <c r="EV122" i="5"/>
  <c r="DS122" i="5"/>
  <c r="DX122" i="5"/>
  <c r="DQ122" i="5"/>
  <c r="DR122" i="5"/>
  <c r="EL122" i="5"/>
  <c r="DW122" i="5"/>
  <c r="CV122" i="5"/>
  <c r="DY122" i="5"/>
  <c r="CM122" i="5"/>
  <c r="EM122" i="5"/>
  <c r="EN122" i="5"/>
  <c r="DC122" i="5"/>
  <c r="CH122" i="5"/>
  <c r="DK122" i="5"/>
  <c r="EU122" i="5"/>
  <c r="EI122" i="5"/>
  <c r="EW122" i="5"/>
  <c r="CX122" i="5"/>
  <c r="CW122" i="5"/>
  <c r="CM99" i="5"/>
  <c r="CU99" i="5"/>
  <c r="DC99" i="5"/>
  <c r="DS99" i="5"/>
  <c r="EI99" i="5"/>
  <c r="EQ99" i="5"/>
  <c r="CN99" i="5"/>
  <c r="CV99" i="5"/>
  <c r="DD99" i="5"/>
  <c r="EB99" i="5"/>
  <c r="EJ99" i="5"/>
  <c r="CW99" i="5"/>
  <c r="DG99" i="5"/>
  <c r="DO99" i="5"/>
  <c r="DY99" i="5"/>
  <c r="EK99" i="5"/>
  <c r="EU99" i="5"/>
  <c r="CX99" i="5"/>
  <c r="EL99" i="5"/>
  <c r="EV99" i="5"/>
  <c r="CO99" i="5"/>
  <c r="CY99" i="5"/>
  <c r="DI99" i="5"/>
  <c r="DQ99" i="5"/>
  <c r="EC99" i="5"/>
  <c r="EM99" i="5"/>
  <c r="EW99" i="5"/>
  <c r="CZ99" i="5"/>
  <c r="DJ99" i="5"/>
  <c r="DR99" i="5"/>
  <c r="ED99" i="5"/>
  <c r="EN99" i="5"/>
  <c r="CG99" i="5"/>
  <c r="DA99" i="5"/>
  <c r="DN99" i="5"/>
  <c r="EF99" i="5"/>
  <c r="CH99" i="5"/>
  <c r="DB99" i="5"/>
  <c r="EG99" i="5"/>
  <c r="DE99" i="5"/>
  <c r="EH99" i="5"/>
  <c r="CS99" i="5"/>
  <c r="CT99" i="5"/>
  <c r="DW99" i="5"/>
  <c r="DF99" i="5"/>
  <c r="DX99" i="5"/>
  <c r="EO99" i="5"/>
  <c r="EP99" i="5"/>
  <c r="EE99" i="5"/>
  <c r="CX20" i="5"/>
  <c r="EK20" i="5"/>
  <c r="DF20" i="5"/>
  <c r="EC20" i="5"/>
  <c r="ED20" i="5"/>
  <c r="EO20" i="5"/>
  <c r="CV20" i="5"/>
  <c r="EQ20" i="5"/>
  <c r="DI20" i="5"/>
  <c r="CS20" i="5"/>
  <c r="EG20" i="5"/>
  <c r="CH20" i="5"/>
  <c r="EP20" i="5"/>
  <c r="DO20" i="5"/>
  <c r="DX20" i="5"/>
  <c r="DD20" i="5"/>
  <c r="DB20" i="5"/>
  <c r="DN20" i="5"/>
  <c r="CM20" i="5"/>
  <c r="CG20" i="5"/>
  <c r="DW20" i="5"/>
  <c r="EI20" i="5"/>
  <c r="DQ20" i="5"/>
  <c r="EN20" i="5"/>
  <c r="DE20" i="5"/>
  <c r="DJ20" i="5"/>
  <c r="CO20" i="5"/>
  <c r="EE20" i="5"/>
  <c r="CN20" i="5"/>
  <c r="EB20" i="5"/>
  <c r="EW20" i="5"/>
  <c r="DC20" i="5"/>
  <c r="CT20" i="5"/>
  <c r="CW20" i="5"/>
  <c r="EM20" i="5"/>
  <c r="DA20" i="5"/>
  <c r="EL20" i="5"/>
  <c r="DY20" i="5"/>
  <c r="CY20" i="5"/>
  <c r="DG20" i="5"/>
  <c r="DR20" i="5"/>
  <c r="EF20" i="5"/>
  <c r="EJ20" i="5"/>
  <c r="EH20" i="5"/>
  <c r="CU20" i="5"/>
  <c r="CZ20" i="5"/>
  <c r="DQ77" i="5"/>
  <c r="CW77" i="5"/>
  <c r="CY77" i="5"/>
  <c r="DR77" i="5"/>
  <c r="EG77" i="5"/>
  <c r="CG77" i="5"/>
  <c r="EJ77" i="5"/>
  <c r="CV77" i="5"/>
  <c r="EH77" i="5"/>
  <c r="EN77" i="5"/>
  <c r="CS77" i="5"/>
  <c r="DL77" i="5"/>
  <c r="EO77" i="5"/>
  <c r="EQ77" i="5"/>
  <c r="EI77" i="5"/>
  <c r="EV77" i="5"/>
  <c r="DB77" i="5"/>
  <c r="ED77" i="5"/>
  <c r="CM77" i="5"/>
  <c r="CO77" i="5"/>
  <c r="DJ77" i="5"/>
  <c r="EP77" i="5"/>
  <c r="EU77" i="5"/>
  <c r="DI77" i="5"/>
  <c r="CH77" i="5"/>
  <c r="DK77" i="5"/>
  <c r="EM77" i="5"/>
  <c r="DE77" i="5"/>
  <c r="DG77" i="5"/>
  <c r="EL77" i="5"/>
  <c r="CZ77" i="5"/>
  <c r="DD77" i="5"/>
  <c r="DA77" i="5"/>
  <c r="EC77" i="5"/>
  <c r="EW77" i="5"/>
  <c r="DW77" i="5"/>
  <c r="DO77" i="5"/>
  <c r="DN77" i="5"/>
  <c r="CU77" i="5"/>
  <c r="CN77" i="5"/>
  <c r="DC77" i="5"/>
  <c r="CX77" i="5"/>
  <c r="DX77" i="5"/>
  <c r="EE77" i="5"/>
  <c r="EB77" i="5"/>
  <c r="CT77" i="5"/>
  <c r="EF77" i="5"/>
  <c r="DF77" i="5"/>
  <c r="DY77" i="5"/>
  <c r="EK77" i="5"/>
  <c r="CO47" i="5"/>
  <c r="CX47" i="5"/>
  <c r="DG47" i="5"/>
  <c r="EI47" i="5"/>
  <c r="CV47" i="5"/>
  <c r="EF47" i="5"/>
  <c r="CW47" i="5"/>
  <c r="DJ47" i="5"/>
  <c r="EH47" i="5"/>
  <c r="CM47" i="5"/>
  <c r="CY47" i="5"/>
  <c r="DK47" i="5"/>
  <c r="DW47" i="5"/>
  <c r="EJ47" i="5"/>
  <c r="EU47" i="5"/>
  <c r="DD47" i="5"/>
  <c r="DO47" i="5"/>
  <c r="EB47" i="5"/>
  <c r="EN47" i="5"/>
  <c r="CU47" i="5"/>
  <c r="DR47" i="5"/>
  <c r="EL47" i="5"/>
  <c r="CG47" i="5"/>
  <c r="CZ47" i="5"/>
  <c r="DS47" i="5"/>
  <c r="EP47" i="5"/>
  <c r="CH47" i="5"/>
  <c r="DB47" i="5"/>
  <c r="EQ47" i="5"/>
  <c r="EC47" i="5"/>
  <c r="DE47" i="5"/>
  <c r="EE47" i="5"/>
  <c r="DF47" i="5"/>
  <c r="EK47" i="5"/>
  <c r="DN47" i="5"/>
  <c r="CN47" i="5"/>
  <c r="DX47" i="5"/>
  <c r="DA47" i="5"/>
  <c r="CT47" i="5"/>
  <c r="EG47" i="5"/>
  <c r="DI47" i="5"/>
  <c r="EM47" i="5"/>
  <c r="EO47" i="5"/>
  <c r="DQ47" i="5"/>
  <c r="DY47" i="5"/>
  <c r="EV47" i="5"/>
  <c r="ED47" i="5"/>
  <c r="DL47" i="5"/>
  <c r="CS47" i="5"/>
  <c r="DC47" i="5"/>
  <c r="EW47" i="5"/>
  <c r="DB10" i="5"/>
  <c r="EH10" i="5"/>
  <c r="CV10" i="5"/>
  <c r="DJ10" i="5"/>
  <c r="EK10" i="5"/>
  <c r="CH10" i="5"/>
  <c r="CU10" i="5"/>
  <c r="EP10" i="5"/>
  <c r="CM10" i="5"/>
  <c r="CY10" i="5"/>
  <c r="DO10" i="5"/>
  <c r="ED10" i="5"/>
  <c r="CO10" i="5"/>
  <c r="DE10" i="5"/>
  <c r="EJ10" i="5"/>
  <c r="DG10" i="5"/>
  <c r="CN10" i="5"/>
  <c r="EB10" i="5"/>
  <c r="CT10" i="5"/>
  <c r="DN10" i="5"/>
  <c r="EE10" i="5"/>
  <c r="CW10" i="5"/>
  <c r="EM10" i="5"/>
  <c r="DR10" i="5"/>
  <c r="CX10" i="5"/>
  <c r="DD10" i="5"/>
  <c r="EC10" i="5"/>
  <c r="DF10" i="5"/>
  <c r="EL10" i="5"/>
  <c r="EQ10" i="5"/>
  <c r="EW10" i="5"/>
  <c r="DY10" i="5"/>
  <c r="CS10" i="5"/>
  <c r="DW10" i="5"/>
  <c r="DA10" i="5"/>
  <c r="CZ10" i="5"/>
  <c r="DX10" i="5"/>
  <c r="CG10" i="5"/>
  <c r="EI10" i="5"/>
  <c r="DI10" i="5"/>
  <c r="DQ10" i="5"/>
  <c r="EO10" i="5"/>
  <c r="EG10" i="5"/>
  <c r="EN10" i="5"/>
  <c r="DC10" i="5"/>
  <c r="EF10" i="5"/>
  <c r="DA128" i="5"/>
  <c r="EG128" i="5"/>
  <c r="CX128" i="5"/>
  <c r="DR128" i="5"/>
  <c r="EM128" i="5"/>
  <c r="CY128" i="5"/>
  <c r="EO128" i="5"/>
  <c r="DJ128" i="5"/>
  <c r="DF128" i="5"/>
  <c r="EP128" i="5"/>
  <c r="EC128" i="5"/>
  <c r="ED128" i="5"/>
  <c r="CN128" i="5"/>
  <c r="DG128" i="5"/>
  <c r="EB128" i="5"/>
  <c r="CO128" i="5"/>
  <c r="DI128" i="5"/>
  <c r="EW128" i="5"/>
  <c r="CV128" i="5"/>
  <c r="CW128" i="5"/>
  <c r="EE128" i="5"/>
  <c r="DQ128" i="5"/>
  <c r="EL128" i="5"/>
  <c r="EK128" i="5"/>
  <c r="DX128" i="5"/>
  <c r="CU128" i="5"/>
  <c r="CS128" i="5"/>
  <c r="EI128" i="5"/>
  <c r="DN128" i="5"/>
  <c r="CM128" i="5"/>
  <c r="CI128" i="5"/>
  <c r="CG128" i="5"/>
  <c r="DC128" i="5"/>
  <c r="DO128" i="5"/>
  <c r="EJ128" i="5"/>
  <c r="EH128" i="5"/>
  <c r="EQ128" i="5"/>
  <c r="CT128" i="5"/>
  <c r="DD128" i="5"/>
  <c r="EF128" i="5"/>
  <c r="EN128" i="5"/>
  <c r="DE128" i="5"/>
  <c r="DW128" i="5"/>
  <c r="CZ128" i="5"/>
  <c r="DB128" i="5"/>
  <c r="CH128" i="5"/>
  <c r="EV128" i="5"/>
  <c r="EU128" i="5"/>
  <c r="CS43" i="5"/>
  <c r="DD43" i="5"/>
  <c r="DN43" i="5"/>
  <c r="DW43" i="5"/>
  <c r="EF43" i="5"/>
  <c r="EO43" i="5"/>
  <c r="CZ43" i="5"/>
  <c r="DJ43" i="5"/>
  <c r="DS43" i="5"/>
  <c r="EB43" i="5"/>
  <c r="EL43" i="5"/>
  <c r="EU43" i="5"/>
  <c r="CG43" i="5"/>
  <c r="CX43" i="5"/>
  <c r="DL43" i="5"/>
  <c r="EQ43" i="5"/>
  <c r="CH43" i="5"/>
  <c r="CY43" i="5"/>
  <c r="ED43" i="5"/>
  <c r="DA43" i="5"/>
  <c r="DQ43" i="5"/>
  <c r="EE43" i="5"/>
  <c r="EJ43" i="5"/>
  <c r="CO43" i="5"/>
  <c r="DK43" i="5"/>
  <c r="EI43" i="5"/>
  <c r="EM43" i="5"/>
  <c r="DR43" i="5"/>
  <c r="EN43" i="5"/>
  <c r="DG43" i="5"/>
  <c r="EV43" i="5"/>
  <c r="DB43" i="5"/>
  <c r="EH43" i="5"/>
  <c r="DI43" i="5"/>
  <c r="EW43" i="5"/>
  <c r="CN43" i="5"/>
  <c r="CW43" i="5"/>
  <c r="DY43" i="5"/>
  <c r="DC43" i="5"/>
  <c r="EP43" i="5"/>
  <c r="EC43" i="5"/>
  <c r="DF43" i="5"/>
  <c r="CV43" i="5"/>
  <c r="EG43" i="5"/>
  <c r="DE43" i="5"/>
  <c r="DX43" i="5"/>
  <c r="EK43" i="5"/>
  <c r="CT43" i="5"/>
  <c r="DO43" i="5"/>
  <c r="DU43" i="5"/>
  <c r="CM43" i="5"/>
  <c r="CU43" i="5"/>
  <c r="CT101" i="5"/>
  <c r="DB101" i="5"/>
  <c r="DJ101" i="5"/>
  <c r="DR101" i="5"/>
  <c r="EH101" i="5"/>
  <c r="EP101" i="5"/>
  <c r="CM101" i="5"/>
  <c r="CU101" i="5"/>
  <c r="DC101" i="5"/>
  <c r="DK101" i="5"/>
  <c r="EI101" i="5"/>
  <c r="EQ101" i="5"/>
  <c r="CN101" i="5"/>
  <c r="CV101" i="5"/>
  <c r="DD101" i="5"/>
  <c r="DL101" i="5"/>
  <c r="EB101" i="5"/>
  <c r="EJ101" i="5"/>
  <c r="CG101" i="5"/>
  <c r="CO101" i="5"/>
  <c r="CW101" i="5"/>
  <c r="DE101" i="5"/>
  <c r="DM101" i="5"/>
  <c r="EC101" i="5"/>
  <c r="EK101" i="5"/>
  <c r="CH101" i="5"/>
  <c r="CX101" i="5"/>
  <c r="DN101" i="5"/>
  <c r="DY101" i="5"/>
  <c r="EO101" i="5"/>
  <c r="CY101" i="5"/>
  <c r="DO101" i="5"/>
  <c r="ED101" i="5"/>
  <c r="CZ101" i="5"/>
  <c r="EE101" i="5"/>
  <c r="EU101" i="5"/>
  <c r="DW101" i="5"/>
  <c r="EM101" i="5"/>
  <c r="DF101" i="5"/>
  <c r="DX101" i="5"/>
  <c r="DG101" i="5"/>
  <c r="EF101" i="5"/>
  <c r="EG101" i="5"/>
  <c r="DI101" i="5"/>
  <c r="EL101" i="5"/>
  <c r="DQ101" i="5"/>
  <c r="EN101" i="5"/>
  <c r="CS101" i="5"/>
  <c r="EV101" i="5"/>
  <c r="EW101" i="5"/>
  <c r="DA101" i="5"/>
  <c r="DA31" i="5"/>
  <c r="DW31" i="5"/>
  <c r="EF31" i="5"/>
  <c r="EO31" i="5"/>
  <c r="CV31" i="5"/>
  <c r="DR31" i="5"/>
  <c r="ED31" i="5"/>
  <c r="EN31" i="5"/>
  <c r="CX31" i="5"/>
  <c r="DI31" i="5"/>
  <c r="EE31" i="5"/>
  <c r="EP31" i="5"/>
  <c r="CN31" i="5"/>
  <c r="CZ31" i="5"/>
  <c r="DX31" i="5"/>
  <c r="EH31" i="5"/>
  <c r="CH31" i="5"/>
  <c r="CT31" i="5"/>
  <c r="ER31" i="5"/>
  <c r="CY31" i="5"/>
  <c r="DN31" i="5"/>
  <c r="EB31" i="5"/>
  <c r="EL31" i="5"/>
  <c r="DJ31" i="5"/>
  <c r="EC31" i="5"/>
  <c r="EG31" i="5"/>
  <c r="EW31" i="5"/>
  <c r="DF31" i="5"/>
  <c r="DG31" i="5"/>
  <c r="EJ31" i="5"/>
  <c r="EK31" i="5"/>
  <c r="CS31" i="5"/>
  <c r="DQ31" i="5"/>
  <c r="DB31" i="5"/>
  <c r="DD31" i="5"/>
  <c r="EM31" i="5"/>
  <c r="DO31" i="5"/>
  <c r="DY31" i="5"/>
  <c r="CM31" i="5"/>
  <c r="EI31" i="5"/>
  <c r="CO31" i="5"/>
  <c r="EQ31" i="5"/>
  <c r="CG31" i="5"/>
  <c r="DC31" i="5"/>
  <c r="CW31" i="5"/>
  <c r="DE31" i="5"/>
  <c r="CU31" i="5"/>
  <c r="CO90" i="5"/>
  <c r="DE90" i="5"/>
  <c r="EK90" i="5"/>
  <c r="CT90" i="5"/>
  <c r="DJ90" i="5"/>
  <c r="EP90" i="5"/>
  <c r="CV90" i="5"/>
  <c r="DL90" i="5"/>
  <c r="EB90" i="5"/>
  <c r="CM90" i="5"/>
  <c r="CN90" i="5"/>
  <c r="CW90" i="5"/>
  <c r="CG90" i="5"/>
  <c r="DM90" i="5"/>
  <c r="EI90" i="5"/>
  <c r="DR90" i="5"/>
  <c r="EH90" i="5"/>
  <c r="DB90" i="5"/>
  <c r="EJ90" i="5"/>
  <c r="DC90" i="5"/>
  <c r="DD90" i="5"/>
  <c r="EC90" i="5"/>
  <c r="CH90" i="5"/>
  <c r="CZ90" i="5"/>
  <c r="DQ90" i="5"/>
  <c r="EQ90" i="5"/>
  <c r="CY90" i="5"/>
  <c r="DX90" i="5"/>
  <c r="DY90" i="5"/>
  <c r="DN90" i="5"/>
  <c r="EW90" i="5"/>
  <c r="EE90" i="5"/>
  <c r="CX90" i="5"/>
  <c r="DG90" i="5"/>
  <c r="EF90" i="5"/>
  <c r="EG90" i="5"/>
  <c r="DK90" i="5"/>
  <c r="DW90" i="5"/>
  <c r="CS90" i="5"/>
  <c r="DF90" i="5"/>
  <c r="DO90" i="5"/>
  <c r="EN90" i="5"/>
  <c r="EO90" i="5"/>
  <c r="CU90" i="5"/>
  <c r="EV90" i="5"/>
  <c r="EL90" i="5"/>
  <c r="DI90" i="5"/>
  <c r="EM90" i="5"/>
  <c r="DA90" i="5"/>
  <c r="EU90" i="5"/>
  <c r="ED90" i="5"/>
  <c r="CV22" i="5"/>
  <c r="DD22" i="5"/>
  <c r="DG22" i="5"/>
  <c r="EL22" i="5"/>
  <c r="DW22" i="5"/>
  <c r="CM22" i="5"/>
  <c r="DO22" i="5"/>
  <c r="CT22" i="5"/>
  <c r="EO22" i="5"/>
  <c r="DF22" i="5"/>
  <c r="EW22" i="5"/>
  <c r="DI22" i="5"/>
  <c r="ED22" i="5"/>
  <c r="EM22" i="5"/>
  <c r="EN22" i="5"/>
  <c r="EK22" i="5"/>
  <c r="DA22" i="5"/>
  <c r="DY22" i="5"/>
  <c r="DB22" i="5"/>
  <c r="CX22" i="5"/>
  <c r="DE22" i="5"/>
  <c r="CN22" i="5"/>
  <c r="EI22" i="5"/>
  <c r="DR22" i="5"/>
  <c r="CS22" i="5"/>
  <c r="CG22" i="5"/>
  <c r="CY22" i="5"/>
  <c r="EG22" i="5"/>
  <c r="EJ22" i="5"/>
  <c r="CZ22" i="5"/>
  <c r="DQ22" i="5"/>
  <c r="CO22" i="5"/>
  <c r="DJ22" i="5"/>
  <c r="EQ22" i="5"/>
  <c r="CU22" i="5"/>
  <c r="CW22" i="5"/>
  <c r="CH22" i="5"/>
  <c r="EE22" i="5"/>
  <c r="EB22" i="5"/>
  <c r="DX22" i="5"/>
  <c r="EC22" i="5"/>
  <c r="EF22" i="5"/>
  <c r="DC22" i="5"/>
  <c r="EH22" i="5"/>
  <c r="DN22" i="5"/>
  <c r="EP22" i="5"/>
  <c r="DC42" i="5"/>
  <c r="DO42" i="5"/>
  <c r="EK42" i="5"/>
  <c r="EU42" i="5"/>
  <c r="CS42" i="5"/>
  <c r="DD42" i="5"/>
  <c r="DR42" i="5"/>
  <c r="EB42" i="5"/>
  <c r="EL42" i="5"/>
  <c r="EW42" i="5"/>
  <c r="CM42" i="5"/>
  <c r="CY42" i="5"/>
  <c r="DK42" i="5"/>
  <c r="EG42" i="5"/>
  <c r="EQ42" i="5"/>
  <c r="DG42" i="5"/>
  <c r="EM42" i="5"/>
  <c r="CN42" i="5"/>
  <c r="DI42" i="5"/>
  <c r="DW42" i="5"/>
  <c r="EO42" i="5"/>
  <c r="CO42" i="5"/>
  <c r="DJ42" i="5"/>
  <c r="DY42" i="5"/>
  <c r="EP42" i="5"/>
  <c r="CW42" i="5"/>
  <c r="EE42" i="5"/>
  <c r="DA42" i="5"/>
  <c r="EC42" i="5"/>
  <c r="DB42" i="5"/>
  <c r="ED42" i="5"/>
  <c r="DL42" i="5"/>
  <c r="EH42" i="5"/>
  <c r="EJ42" i="5"/>
  <c r="CT42" i="5"/>
  <c r="CV42" i="5"/>
  <c r="DM42" i="5"/>
  <c r="CG42" i="5"/>
  <c r="EV42" i="5"/>
  <c r="DX42" i="5"/>
  <c r="CX42" i="5"/>
  <c r="DF42" i="5"/>
  <c r="CU42" i="5"/>
  <c r="DQ42" i="5"/>
  <c r="DN42" i="5"/>
  <c r="DE42" i="5"/>
  <c r="CZ42" i="5"/>
  <c r="EI42" i="5"/>
  <c r="EF42" i="5"/>
  <c r="CH42" i="5"/>
  <c r="EN42" i="5"/>
  <c r="CX138" i="5"/>
  <c r="DR138" i="5"/>
  <c r="ED138" i="5"/>
  <c r="EN138" i="5"/>
  <c r="DO138" i="5"/>
  <c r="DD138" i="5"/>
  <c r="DY138" i="5"/>
  <c r="CZ138" i="5"/>
  <c r="DJ138" i="5"/>
  <c r="EF138" i="5"/>
  <c r="EP138" i="5"/>
  <c r="DN138" i="5"/>
  <c r="EH138" i="5"/>
  <c r="CS138" i="5"/>
  <c r="EU138" i="5"/>
  <c r="DA138" i="5"/>
  <c r="DL138" i="5"/>
  <c r="DW138" i="5"/>
  <c r="EG138" i="5"/>
  <c r="CH138" i="5"/>
  <c r="DB138" i="5"/>
  <c r="DX138" i="5"/>
  <c r="EJ138" i="5"/>
  <c r="DF138" i="5"/>
  <c r="EM138" i="5"/>
  <c r="DG138" i="5"/>
  <c r="EV138" i="5"/>
  <c r="CT138" i="5"/>
  <c r="EB138" i="5"/>
  <c r="EW138" i="5"/>
  <c r="DQ138" i="5"/>
  <c r="CV138" i="5"/>
  <c r="EL138" i="5"/>
  <c r="DC138" i="5"/>
  <c r="DE138" i="5"/>
  <c r="CO138" i="5"/>
  <c r="DK138" i="5"/>
  <c r="CY138" i="5"/>
  <c r="DS138" i="5"/>
  <c r="EC138" i="5"/>
  <c r="EO138" i="5"/>
  <c r="DI138" i="5"/>
  <c r="EI138" i="5"/>
  <c r="EK138" i="5"/>
  <c r="EE138" i="5"/>
  <c r="EQ138" i="5"/>
  <c r="CG138" i="5"/>
  <c r="CM138" i="5"/>
  <c r="CN138" i="5"/>
  <c r="CU138" i="5"/>
  <c r="CW138" i="5"/>
  <c r="CW140" i="5"/>
  <c r="DG140" i="5"/>
  <c r="DR140" i="5"/>
  <c r="EC140" i="5"/>
  <c r="EM140" i="5"/>
  <c r="DD140" i="5"/>
  <c r="CH140" i="5"/>
  <c r="EJ140" i="5"/>
  <c r="CO140" i="5"/>
  <c r="CY140" i="5"/>
  <c r="DJ140" i="5"/>
  <c r="EE140" i="5"/>
  <c r="EP140" i="5"/>
  <c r="EH140" i="5"/>
  <c r="DN140" i="5"/>
  <c r="CZ140" i="5"/>
  <c r="DL140" i="5"/>
  <c r="EF140" i="5"/>
  <c r="CG140" i="5"/>
  <c r="DB140" i="5"/>
  <c r="DW140" i="5"/>
  <c r="DX140" i="5"/>
  <c r="CV140" i="5"/>
  <c r="EK140" i="5"/>
  <c r="EU140" i="5"/>
  <c r="CT140" i="5"/>
  <c r="DE140" i="5"/>
  <c r="EL140" i="5"/>
  <c r="DF140" i="5"/>
  <c r="EV140" i="5"/>
  <c r="DO140" i="5"/>
  <c r="EB140" i="5"/>
  <c r="DA140" i="5"/>
  <c r="CU140" i="5"/>
  <c r="CN140" i="5"/>
  <c r="EW140" i="5"/>
  <c r="DI140" i="5"/>
  <c r="DC140" i="5"/>
  <c r="EI140" i="5"/>
  <c r="DQ140" i="5"/>
  <c r="DK140" i="5"/>
  <c r="EN140" i="5"/>
  <c r="EO140" i="5"/>
  <c r="ED140" i="5"/>
  <c r="EQ140" i="5"/>
  <c r="DY140" i="5"/>
  <c r="DS140" i="5"/>
  <c r="EG140" i="5"/>
  <c r="CM140" i="5"/>
  <c r="CX140" i="5"/>
  <c r="CS140" i="5"/>
  <c r="DB104" i="5"/>
  <c r="DX104" i="5"/>
  <c r="DL104" i="5"/>
  <c r="EH104" i="5"/>
  <c r="EJ104" i="5"/>
  <c r="DW104" i="5"/>
  <c r="CT104" i="5"/>
  <c r="EQ104" i="5"/>
  <c r="EP104" i="5"/>
  <c r="CZ104" i="5"/>
  <c r="DA104" i="5"/>
  <c r="DE104" i="5"/>
  <c r="DN104" i="5"/>
  <c r="EM104" i="5"/>
  <c r="CM104" i="5"/>
  <c r="DC104" i="5"/>
  <c r="CU104" i="5"/>
  <c r="CH104" i="5"/>
  <c r="DQ104" i="5"/>
  <c r="EG104" i="5"/>
  <c r="DD104" i="5"/>
  <c r="ED104" i="5"/>
  <c r="EW104" i="5"/>
  <c r="CY104" i="5"/>
  <c r="DO104" i="5"/>
  <c r="EK104" i="5"/>
  <c r="DR104" i="5"/>
  <c r="EB104" i="5"/>
  <c r="CO104" i="5"/>
  <c r="EN104" i="5"/>
  <c r="DK104" i="5"/>
  <c r="EL104" i="5"/>
  <c r="CV104" i="5"/>
  <c r="DI104" i="5"/>
  <c r="DY104" i="5"/>
  <c r="EE104" i="5"/>
  <c r="DG104" i="5"/>
  <c r="CX104" i="5"/>
  <c r="EC104" i="5"/>
  <c r="DS104" i="5"/>
  <c r="EI104" i="5"/>
  <c r="EU104" i="5"/>
  <c r="EF104" i="5"/>
  <c r="CG104" i="5"/>
  <c r="EO104" i="5"/>
  <c r="DJ104" i="5"/>
  <c r="CS104" i="5"/>
  <c r="DF104" i="5"/>
  <c r="CW104" i="5"/>
  <c r="EV104" i="5"/>
  <c r="CN104" i="5"/>
  <c r="CN97" i="5"/>
  <c r="CV97" i="5"/>
  <c r="DD97" i="5"/>
  <c r="DL97" i="5"/>
  <c r="EB97" i="5"/>
  <c r="EJ97" i="5"/>
  <c r="CU97" i="5"/>
  <c r="DI97" i="5"/>
  <c r="EG97" i="5"/>
  <c r="EU97" i="5"/>
  <c r="CY97" i="5"/>
  <c r="DJ97" i="5"/>
  <c r="DW97" i="5"/>
  <c r="EH97" i="5"/>
  <c r="EV97" i="5"/>
  <c r="CZ97" i="5"/>
  <c r="DK97" i="5"/>
  <c r="DX97" i="5"/>
  <c r="EI97" i="5"/>
  <c r="EW97" i="5"/>
  <c r="CM97" i="5"/>
  <c r="DA97" i="5"/>
  <c r="DO97" i="5"/>
  <c r="DY97" i="5"/>
  <c r="EM97" i="5"/>
  <c r="DG97" i="5"/>
  <c r="EE97" i="5"/>
  <c r="EF97" i="5"/>
  <c r="DB97" i="5"/>
  <c r="EQ97" i="5"/>
  <c r="DC97" i="5"/>
  <c r="EN97" i="5"/>
  <c r="EO97" i="5"/>
  <c r="DQ97" i="5"/>
  <c r="EP97" i="5"/>
  <c r="DR97" i="5"/>
  <c r="DS97" i="5"/>
  <c r="CS97" i="5"/>
  <c r="CT97" i="5"/>
  <c r="EL97" i="5"/>
  <c r="DE97" i="5"/>
  <c r="EC97" i="5"/>
  <c r="ED97" i="5"/>
  <c r="CW97" i="5"/>
  <c r="CG97" i="5"/>
  <c r="DN97" i="5"/>
  <c r="CO97" i="5"/>
  <c r="EK97" i="5"/>
  <c r="DF97" i="5"/>
  <c r="CX97" i="5"/>
  <c r="CH97" i="5"/>
  <c r="DB29" i="5"/>
  <c r="DL29" i="5"/>
  <c r="DX29" i="5"/>
  <c r="EH29" i="5"/>
  <c r="CM29" i="5"/>
  <c r="CX29" i="5"/>
  <c r="DI29" i="5"/>
  <c r="ED29" i="5"/>
  <c r="EO29" i="5"/>
  <c r="CN29" i="5"/>
  <c r="DC29" i="5"/>
  <c r="DQ29" i="5"/>
  <c r="EB29" i="5"/>
  <c r="EQ29" i="5"/>
  <c r="DD29" i="5"/>
  <c r="DR29" i="5"/>
  <c r="EF29" i="5"/>
  <c r="CT29" i="5"/>
  <c r="EI29" i="5"/>
  <c r="EW29" i="5"/>
  <c r="CU29" i="5"/>
  <c r="DN29" i="5"/>
  <c r="EG29" i="5"/>
  <c r="CV29" i="5"/>
  <c r="EJ29" i="5"/>
  <c r="DJ29" i="5"/>
  <c r="DA29" i="5"/>
  <c r="DY29" i="5"/>
  <c r="DF29" i="5"/>
  <c r="EP29" i="5"/>
  <c r="CS29" i="5"/>
  <c r="CZ29" i="5"/>
  <c r="CH29" i="5"/>
  <c r="DK29" i="5"/>
  <c r="EN29" i="5"/>
  <c r="EL29" i="5"/>
  <c r="EK29" i="5"/>
  <c r="CW29" i="5"/>
  <c r="CY29" i="5"/>
  <c r="EE29" i="5"/>
  <c r="CG29" i="5"/>
  <c r="DG29" i="5"/>
  <c r="CO29" i="5"/>
  <c r="DO29" i="5"/>
  <c r="DW29" i="5"/>
  <c r="DE29" i="5"/>
  <c r="EM29" i="5"/>
  <c r="EC29" i="5"/>
  <c r="DR145" i="5"/>
  <c r="EP145" i="5"/>
  <c r="DJ145" i="5"/>
  <c r="DA145" i="5"/>
  <c r="EH145" i="5"/>
  <c r="CS145" i="5"/>
  <c r="CH145" i="5"/>
  <c r="DC145" i="5"/>
  <c r="EB145" i="5"/>
  <c r="DD145" i="5"/>
  <c r="EI145" i="5"/>
  <c r="CG145" i="5"/>
  <c r="EQ145" i="5"/>
  <c r="EJ145" i="5"/>
  <c r="EU145" i="5"/>
  <c r="EL145" i="5"/>
  <c r="DE145" i="5"/>
  <c r="DG145" i="5"/>
  <c r="EM145" i="5"/>
  <c r="ED145" i="5"/>
  <c r="CU145" i="5"/>
  <c r="DO145" i="5"/>
  <c r="CY145" i="5"/>
  <c r="DX145" i="5"/>
  <c r="CT145" i="5"/>
  <c r="EC145" i="5"/>
  <c r="EV145" i="5"/>
  <c r="EE145" i="5"/>
  <c r="DN145" i="5"/>
  <c r="DQ145" i="5"/>
  <c r="EF145" i="5"/>
  <c r="DY145" i="5"/>
  <c r="CV145" i="5"/>
  <c r="EK145" i="5"/>
  <c r="DI145" i="5"/>
  <c r="CO145" i="5"/>
  <c r="DB145" i="5"/>
  <c r="CW145" i="5"/>
  <c r="EW145" i="5"/>
  <c r="EN145" i="5"/>
  <c r="EO145" i="5"/>
  <c r="DW145" i="5"/>
  <c r="DF145" i="5"/>
  <c r="CZ145" i="5"/>
  <c r="CX145" i="5"/>
  <c r="CN145" i="5"/>
  <c r="CM145" i="5"/>
  <c r="EG145" i="5"/>
  <c r="DB130" i="5"/>
  <c r="DW130" i="5"/>
  <c r="EH130" i="5"/>
  <c r="CY130" i="5"/>
  <c r="EE130" i="5"/>
  <c r="EV130" i="5"/>
  <c r="CM130" i="5"/>
  <c r="DD130" i="5"/>
  <c r="DR130" i="5"/>
  <c r="EJ130" i="5"/>
  <c r="DJ130" i="5"/>
  <c r="CN130" i="5"/>
  <c r="DE130" i="5"/>
  <c r="DS130" i="5"/>
  <c r="EK130" i="5"/>
  <c r="CT130" i="5"/>
  <c r="EN130" i="5"/>
  <c r="DG130" i="5"/>
  <c r="EM130" i="5"/>
  <c r="CU130" i="5"/>
  <c r="EP130" i="5"/>
  <c r="DO130" i="5"/>
  <c r="EU130" i="5"/>
  <c r="CV130" i="5"/>
  <c r="EB130" i="5"/>
  <c r="CW130" i="5"/>
  <c r="EC130" i="5"/>
  <c r="CG130" i="5"/>
  <c r="EI130" i="5"/>
  <c r="EG130" i="5"/>
  <c r="EL130" i="5"/>
  <c r="DK130" i="5"/>
  <c r="DX130" i="5"/>
  <c r="EO130" i="5"/>
  <c r="CZ130" i="5"/>
  <c r="DA130" i="5"/>
  <c r="DI130" i="5"/>
  <c r="EW130" i="5"/>
  <c r="CO130" i="5"/>
  <c r="CX130" i="5"/>
  <c r="EQ130" i="5"/>
  <c r="DQ130" i="5"/>
  <c r="DC130" i="5"/>
  <c r="CS130" i="5"/>
  <c r="CH130" i="5"/>
  <c r="DF130" i="5"/>
  <c r="DN130" i="5"/>
  <c r="EF130" i="5"/>
  <c r="DY130" i="5"/>
  <c r="ED130" i="5"/>
  <c r="DA127" i="5"/>
  <c r="EG127" i="5"/>
  <c r="EQ127" i="5"/>
  <c r="DB127" i="5"/>
  <c r="DW127" i="5"/>
  <c r="EH127" i="5"/>
  <c r="CH127" i="5"/>
  <c r="CS127" i="5"/>
  <c r="DC127" i="5"/>
  <c r="DN127" i="5"/>
  <c r="DY127" i="5"/>
  <c r="EI127" i="5"/>
  <c r="CT127" i="5"/>
  <c r="DD127" i="5"/>
  <c r="DO127" i="5"/>
  <c r="EJ127" i="5"/>
  <c r="EU127" i="5"/>
  <c r="CX127" i="5"/>
  <c r="DQ127" i="5"/>
  <c r="EE127" i="5"/>
  <c r="CY127" i="5"/>
  <c r="DR127" i="5"/>
  <c r="EL127" i="5"/>
  <c r="DJ127" i="5"/>
  <c r="DF127" i="5"/>
  <c r="DS127" i="5"/>
  <c r="EM127" i="5"/>
  <c r="CN127" i="5"/>
  <c r="CM127" i="5"/>
  <c r="DG127" i="5"/>
  <c r="EO127" i="5"/>
  <c r="DI127" i="5"/>
  <c r="EP127" i="5"/>
  <c r="CU127" i="5"/>
  <c r="CV127" i="5"/>
  <c r="EW127" i="5"/>
  <c r="EB127" i="5"/>
  <c r="ED127" i="5"/>
  <c r="CZ127" i="5"/>
  <c r="DE127" i="5"/>
  <c r="EV127" i="5"/>
  <c r="CO127" i="5"/>
  <c r="DX127" i="5"/>
  <c r="EF127" i="5"/>
  <c r="EC127" i="5"/>
  <c r="CG127" i="5"/>
  <c r="EN127" i="5"/>
  <c r="EK127" i="5"/>
  <c r="CW127" i="5"/>
  <c r="DI51" i="5"/>
  <c r="CW51" i="5"/>
  <c r="DR51" i="5"/>
  <c r="EN51" i="5"/>
  <c r="DB51" i="5"/>
  <c r="DF51" i="5"/>
  <c r="CZ51" i="5"/>
  <c r="EW51" i="5"/>
  <c r="EE51" i="5"/>
  <c r="CV51" i="5"/>
  <c r="EU51" i="5"/>
  <c r="DQ51" i="5"/>
  <c r="DE51" i="5"/>
  <c r="EB51" i="5"/>
  <c r="CH51" i="5"/>
  <c r="DW51" i="5"/>
  <c r="DJ51" i="5"/>
  <c r="CK51" i="5"/>
  <c r="EK51" i="5"/>
  <c r="DD51" i="5"/>
  <c r="EH51" i="5"/>
  <c r="EQ51" i="5"/>
  <c r="DY51" i="5"/>
  <c r="EM51" i="5"/>
  <c r="DC51" i="5"/>
  <c r="EJ51" i="5"/>
  <c r="EP51" i="5"/>
  <c r="CM51" i="5"/>
  <c r="CX51" i="5"/>
  <c r="CS51" i="5"/>
  <c r="CY51" i="5"/>
  <c r="EG51" i="5"/>
  <c r="EC51" i="5"/>
  <c r="DN51" i="5"/>
  <c r="CN51" i="5"/>
  <c r="CU51" i="5"/>
  <c r="DO51" i="5"/>
  <c r="EO51" i="5"/>
  <c r="DX51" i="5"/>
  <c r="CT51" i="5"/>
  <c r="EI51" i="5"/>
  <c r="CG51" i="5"/>
  <c r="EL51" i="5"/>
  <c r="DG51" i="5"/>
  <c r="EF51" i="5"/>
  <c r="DA51" i="5"/>
  <c r="CO51" i="5"/>
  <c r="ED51" i="5"/>
  <c r="EV51" i="5"/>
  <c r="CO44" i="5"/>
  <c r="CX44" i="5"/>
  <c r="DG44" i="5"/>
  <c r="DQ44" i="5"/>
  <c r="EI44" i="5"/>
  <c r="DD44" i="5"/>
  <c r="DO44" i="5"/>
  <c r="EL44" i="5"/>
  <c r="CG44" i="5"/>
  <c r="CS44" i="5"/>
  <c r="DE44" i="5"/>
  <c r="DR44" i="5"/>
  <c r="EB44" i="5"/>
  <c r="EO44" i="5"/>
  <c r="CH44" i="5"/>
  <c r="CU44" i="5"/>
  <c r="DF44" i="5"/>
  <c r="DS44" i="5"/>
  <c r="EC44" i="5"/>
  <c r="EP44" i="5"/>
  <c r="CM44" i="5"/>
  <c r="CY44" i="5"/>
  <c r="DK44" i="5"/>
  <c r="DW44" i="5"/>
  <c r="EH44" i="5"/>
  <c r="DB44" i="5"/>
  <c r="DI44" i="5"/>
  <c r="EE44" i="5"/>
  <c r="DJ44" i="5"/>
  <c r="EG44" i="5"/>
  <c r="CV44" i="5"/>
  <c r="EQ44" i="5"/>
  <c r="CW44" i="5"/>
  <c r="EJ44" i="5"/>
  <c r="DA44" i="5"/>
  <c r="EK44" i="5"/>
  <c r="DN44" i="5"/>
  <c r="EU44" i="5"/>
  <c r="DY44" i="5"/>
  <c r="CN44" i="5"/>
  <c r="CZ44" i="5"/>
  <c r="DX44" i="5"/>
  <c r="EW44" i="5"/>
  <c r="DC44" i="5"/>
  <c r="EF44" i="5"/>
  <c r="EM44" i="5"/>
  <c r="EV44" i="5"/>
  <c r="DL44" i="5"/>
  <c r="EN44" i="5"/>
  <c r="ED44" i="5"/>
  <c r="CT44" i="5"/>
  <c r="CW148" i="5"/>
  <c r="EC148" i="5"/>
  <c r="CN148" i="5"/>
  <c r="CV148" i="5"/>
  <c r="EB148" i="5"/>
  <c r="DD148" i="5"/>
  <c r="EJ148" i="5"/>
  <c r="DE148" i="5"/>
  <c r="EK148" i="5"/>
  <c r="CG148" i="5"/>
  <c r="CO148" i="5"/>
  <c r="CH148" i="5"/>
  <c r="EE148" i="5"/>
  <c r="EN148" i="5"/>
  <c r="CS148" i="5"/>
  <c r="CT148" i="5"/>
  <c r="CZ148" i="5"/>
  <c r="DX148" i="5"/>
  <c r="DR148" i="5"/>
  <c r="EM148" i="5"/>
  <c r="EV148" i="5"/>
  <c r="DA148" i="5"/>
  <c r="DZ148" i="5"/>
  <c r="CM148" i="5"/>
  <c r="ED148" i="5"/>
  <c r="CX148" i="5"/>
  <c r="EH148" i="5"/>
  <c r="EU148" i="5"/>
  <c r="DB148" i="5"/>
  <c r="DI148" i="5"/>
  <c r="CU148" i="5"/>
  <c r="DN148" i="5"/>
  <c r="CY148" i="5"/>
  <c r="EP148" i="5"/>
  <c r="DO148" i="5"/>
  <c r="EO148" i="5"/>
  <c r="DF148" i="5"/>
  <c r="DS148" i="5"/>
  <c r="DC148" i="5"/>
  <c r="DJ148" i="5"/>
  <c r="DQ148" i="5"/>
  <c r="EI148" i="5"/>
  <c r="DY148" i="5"/>
  <c r="DG148" i="5"/>
  <c r="EG148" i="5"/>
  <c r="DW148" i="5"/>
  <c r="EF148" i="5"/>
  <c r="EW148" i="5"/>
  <c r="EL148" i="5"/>
  <c r="EQ148" i="5"/>
  <c r="EF137" i="5"/>
  <c r="DB137" i="5"/>
  <c r="DF137" i="5"/>
  <c r="DG137" i="5"/>
  <c r="DK137" i="5"/>
  <c r="DL137" i="5"/>
  <c r="DE137" i="5"/>
  <c r="EP137" i="5"/>
  <c r="EJ137" i="5"/>
  <c r="CZ137" i="5"/>
  <c r="CH137" i="5"/>
  <c r="EC137" i="5"/>
  <c r="EW137" i="5"/>
  <c r="EN137" i="5"/>
  <c r="DJ137" i="5"/>
  <c r="EE137" i="5"/>
  <c r="EG137" i="5"/>
  <c r="DW137" i="5"/>
  <c r="DY137" i="5"/>
  <c r="CG137" i="5"/>
  <c r="CM137" i="5"/>
  <c r="DO137" i="5"/>
  <c r="EB137" i="5"/>
  <c r="DD137" i="5"/>
  <c r="EV137" i="5"/>
  <c r="DR137" i="5"/>
  <c r="ED137" i="5"/>
  <c r="EQ137" i="5"/>
  <c r="EI137" i="5"/>
  <c r="EL137" i="5"/>
  <c r="CN137" i="5"/>
  <c r="EM137" i="5"/>
  <c r="CS137" i="5"/>
  <c r="EO137" i="5"/>
  <c r="CO137" i="5"/>
  <c r="CY137" i="5"/>
  <c r="DA137" i="5"/>
  <c r="EH137" i="5"/>
  <c r="DN137" i="5"/>
  <c r="DI137" i="5"/>
  <c r="EU137" i="5"/>
  <c r="DQ137" i="5"/>
  <c r="DC137" i="5"/>
  <c r="CW137" i="5"/>
  <c r="DX137" i="5"/>
  <c r="CU137" i="5"/>
  <c r="CV137" i="5"/>
  <c r="CT137" i="5"/>
  <c r="CX137" i="5"/>
  <c r="EK137" i="5"/>
  <c r="DD125" i="5"/>
  <c r="EC125" i="5"/>
  <c r="DE125" i="5"/>
  <c r="ED125" i="5"/>
  <c r="CG125" i="5"/>
  <c r="DF125" i="5"/>
  <c r="EF125" i="5"/>
  <c r="DQ125" i="5"/>
  <c r="CO125" i="5"/>
  <c r="DN125" i="5"/>
  <c r="EN125" i="5"/>
  <c r="EO125" i="5"/>
  <c r="DA125" i="5"/>
  <c r="EB125" i="5"/>
  <c r="CS125" i="5"/>
  <c r="CM125" i="5"/>
  <c r="DG125" i="5"/>
  <c r="EJ125" i="5"/>
  <c r="CN125" i="5"/>
  <c r="CH125" i="5"/>
  <c r="CU125" i="5"/>
  <c r="DO125" i="5"/>
  <c r="EV125" i="5"/>
  <c r="CZ125" i="5"/>
  <c r="EM125" i="5"/>
  <c r="EL125" i="5"/>
  <c r="EI125" i="5"/>
  <c r="EH125" i="5"/>
  <c r="EK125" i="5"/>
  <c r="CT125" i="5"/>
  <c r="DC125" i="5"/>
  <c r="DW125" i="5"/>
  <c r="EG125" i="5"/>
  <c r="DJ125" i="5"/>
  <c r="DS125" i="5"/>
  <c r="DR125" i="5"/>
  <c r="CW125" i="5"/>
  <c r="EQ125" i="5"/>
  <c r="DB125" i="5"/>
  <c r="EE125" i="5"/>
  <c r="CX125" i="5"/>
  <c r="DY125" i="5"/>
  <c r="EU125" i="5"/>
  <c r="DX125" i="5"/>
  <c r="DI125" i="5"/>
  <c r="CY125" i="5"/>
  <c r="CV125" i="5"/>
  <c r="EW125" i="5"/>
  <c r="EP125" i="5"/>
  <c r="CT86" i="5"/>
  <c r="DB86" i="5"/>
  <c r="DJ86" i="5"/>
  <c r="DR86" i="5"/>
  <c r="EH86" i="5"/>
  <c r="EP86" i="5"/>
  <c r="CM86" i="5"/>
  <c r="CU86" i="5"/>
  <c r="DC86" i="5"/>
  <c r="DK86" i="5"/>
  <c r="EI86" i="5"/>
  <c r="EQ86" i="5"/>
  <c r="CN86" i="5"/>
  <c r="CV86" i="5"/>
  <c r="DD86" i="5"/>
  <c r="EB86" i="5"/>
  <c r="EJ86" i="5"/>
  <c r="CO86" i="5"/>
  <c r="CW86" i="5"/>
  <c r="DE86" i="5"/>
  <c r="EC86" i="5"/>
  <c r="EK86" i="5"/>
  <c r="CH86" i="5"/>
  <c r="CX86" i="5"/>
  <c r="EL86" i="5"/>
  <c r="CY86" i="5"/>
  <c r="DW86" i="5"/>
  <c r="EM86" i="5"/>
  <c r="CZ86" i="5"/>
  <c r="DN86" i="5"/>
  <c r="DX86" i="5"/>
  <c r="EN86" i="5"/>
  <c r="DA86" i="5"/>
  <c r="DO86" i="5"/>
  <c r="DY86" i="5"/>
  <c r="EO86" i="5"/>
  <c r="EF86" i="5"/>
  <c r="EG86" i="5"/>
  <c r="ED86" i="5"/>
  <c r="EW86" i="5"/>
  <c r="CS86" i="5"/>
  <c r="DQ86" i="5"/>
  <c r="DF86" i="5"/>
  <c r="DG86" i="5"/>
  <c r="DI86" i="5"/>
  <c r="EU86" i="5"/>
  <c r="EV86" i="5"/>
  <c r="EE86" i="5"/>
  <c r="CG86" i="5"/>
  <c r="CY58" i="5"/>
  <c r="DG58" i="5"/>
  <c r="DO58" i="5"/>
  <c r="DW58" i="5"/>
  <c r="EE58" i="5"/>
  <c r="EM58" i="5"/>
  <c r="EU58" i="5"/>
  <c r="CN58" i="5"/>
  <c r="CV58" i="5"/>
  <c r="DD58" i="5"/>
  <c r="EB58" i="5"/>
  <c r="EJ58" i="5"/>
  <c r="CM58" i="5"/>
  <c r="CX58" i="5"/>
  <c r="DI58" i="5"/>
  <c r="DR58" i="5"/>
  <c r="EC58" i="5"/>
  <c r="EN58" i="5"/>
  <c r="CO58" i="5"/>
  <c r="CZ58" i="5"/>
  <c r="DJ58" i="5"/>
  <c r="DS58" i="5"/>
  <c r="ED58" i="5"/>
  <c r="EO58" i="5"/>
  <c r="CT58" i="5"/>
  <c r="DE58" i="5"/>
  <c r="DN58" i="5"/>
  <c r="DY58" i="5"/>
  <c r="EI58" i="5"/>
  <c r="CG58" i="5"/>
  <c r="CU58" i="5"/>
  <c r="CH58" i="5"/>
  <c r="CW58" i="5"/>
  <c r="EF58" i="5"/>
  <c r="DA58" i="5"/>
  <c r="EG58" i="5"/>
  <c r="EV58" i="5"/>
  <c r="DB58" i="5"/>
  <c r="DQ58" i="5"/>
  <c r="EP58" i="5"/>
  <c r="DC58" i="5"/>
  <c r="EQ58" i="5"/>
  <c r="DF58" i="5"/>
  <c r="DX58" i="5"/>
  <c r="EW58" i="5"/>
  <c r="CS58" i="5"/>
  <c r="EH58" i="5"/>
  <c r="EL58" i="5"/>
  <c r="EK58" i="5"/>
  <c r="DK58" i="5"/>
  <c r="EX58" i="5"/>
  <c r="CO17" i="5"/>
  <c r="DD17" i="5"/>
  <c r="EG17" i="5"/>
  <c r="EI17" i="5"/>
  <c r="CU17" i="5"/>
  <c r="DI17" i="5"/>
  <c r="DX17" i="5"/>
  <c r="EM17" i="5"/>
  <c r="DG17" i="5"/>
  <c r="EB17" i="5"/>
  <c r="ED17" i="5"/>
  <c r="CZ17" i="5"/>
  <c r="EQ17" i="5"/>
  <c r="CW17" i="5"/>
  <c r="CX17" i="5"/>
  <c r="DY17" i="5"/>
  <c r="EK17" i="5"/>
  <c r="DO17" i="5"/>
  <c r="CH17" i="5"/>
  <c r="DC17" i="5"/>
  <c r="EN17" i="5"/>
  <c r="CN17" i="5"/>
  <c r="EP17" i="5"/>
  <c r="CS17" i="5"/>
  <c r="EE17" i="5"/>
  <c r="CT17" i="5"/>
  <c r="DN17" i="5"/>
  <c r="DA17" i="5"/>
  <c r="DB17" i="5"/>
  <c r="DW17" i="5"/>
  <c r="EJ17" i="5"/>
  <c r="EH17" i="5"/>
  <c r="CG17" i="5"/>
  <c r="DJ17" i="5"/>
  <c r="EF17" i="5"/>
  <c r="DF17" i="5"/>
  <c r="EW17" i="5"/>
  <c r="DR17" i="5"/>
  <c r="EO17" i="5"/>
  <c r="CM17" i="5"/>
  <c r="CV17" i="5"/>
  <c r="EC17" i="5"/>
  <c r="CY17" i="5"/>
  <c r="DE17" i="5"/>
  <c r="EL17" i="5"/>
  <c r="DQ17" i="5"/>
  <c r="FB158" i="5"/>
  <c r="FC158" i="5"/>
  <c r="DX144" i="5"/>
  <c r="DC144" i="5"/>
  <c r="DN144" i="5"/>
  <c r="DB144" i="5"/>
  <c r="EH144" i="5"/>
  <c r="EI144" i="5"/>
  <c r="DE144" i="5"/>
  <c r="EE144" i="5"/>
  <c r="EV144" i="5"/>
  <c r="EW144" i="5"/>
  <c r="CZ144" i="5"/>
  <c r="DS144" i="5"/>
  <c r="EB144" i="5"/>
  <c r="EN144" i="5"/>
  <c r="CS144" i="5"/>
  <c r="DY144" i="5"/>
  <c r="EM144" i="5"/>
  <c r="DJ144" i="5"/>
  <c r="ED144" i="5"/>
  <c r="DG144" i="5"/>
  <c r="CM144" i="5"/>
  <c r="CO144" i="5"/>
  <c r="DQ144" i="5"/>
  <c r="CH144" i="5"/>
  <c r="EC144" i="5"/>
  <c r="EU144" i="5"/>
  <c r="EP144" i="5"/>
  <c r="EO144" i="5"/>
  <c r="CT144" i="5"/>
  <c r="DR144" i="5"/>
  <c r="CG144" i="5"/>
  <c r="DF144" i="5"/>
  <c r="DO144" i="5"/>
  <c r="CX144" i="5"/>
  <c r="EK144" i="5"/>
  <c r="EQ144" i="5"/>
  <c r="CV144" i="5"/>
  <c r="DA144" i="5"/>
  <c r="CN144" i="5"/>
  <c r="CY144" i="5"/>
  <c r="CU144" i="5"/>
  <c r="EG144" i="5"/>
  <c r="EF144" i="5"/>
  <c r="DD144" i="5"/>
  <c r="DI144" i="5"/>
  <c r="EJ144" i="5"/>
  <c r="CW144" i="5"/>
  <c r="EL144" i="5"/>
  <c r="DW144" i="5"/>
  <c r="CN34" i="5"/>
  <c r="CV34" i="5"/>
  <c r="DD34" i="5"/>
  <c r="DL34" i="5"/>
  <c r="EB34" i="5"/>
  <c r="DA34" i="5"/>
  <c r="DJ34" i="5"/>
  <c r="EC34" i="5"/>
  <c r="EK34" i="5"/>
  <c r="CS34" i="5"/>
  <c r="DB34" i="5"/>
  <c r="DK34" i="5"/>
  <c r="ED34" i="5"/>
  <c r="EL34" i="5"/>
  <c r="CU34" i="5"/>
  <c r="DE34" i="5"/>
  <c r="DN34" i="5"/>
  <c r="DW34" i="5"/>
  <c r="EF34" i="5"/>
  <c r="EN34" i="5"/>
  <c r="EV34" i="5"/>
  <c r="CH34" i="5"/>
  <c r="CT34" i="5"/>
  <c r="EI34" i="5"/>
  <c r="EU34" i="5"/>
  <c r="CW34" i="5"/>
  <c r="DI34" i="5"/>
  <c r="DX34" i="5"/>
  <c r="EJ34" i="5"/>
  <c r="EW34" i="5"/>
  <c r="DF34" i="5"/>
  <c r="DR34" i="5"/>
  <c r="EG34" i="5"/>
  <c r="CX34" i="5"/>
  <c r="DQ34" i="5"/>
  <c r="EM34" i="5"/>
  <c r="CG34" i="5"/>
  <c r="CY34" i="5"/>
  <c r="EO34" i="5"/>
  <c r="CO34" i="5"/>
  <c r="DM34" i="5"/>
  <c r="DG34" i="5"/>
  <c r="EH34" i="5"/>
  <c r="DO34" i="5"/>
  <c r="EP34" i="5"/>
  <c r="EQ34" i="5"/>
  <c r="DY34" i="5"/>
  <c r="EE34" i="5"/>
  <c r="CZ34" i="5"/>
  <c r="DC34" i="5"/>
  <c r="CM34" i="5"/>
  <c r="CN115" i="5"/>
  <c r="CZ115" i="5"/>
  <c r="DJ115" i="5"/>
  <c r="DS115" i="5"/>
  <c r="EI115" i="5"/>
  <c r="EQ115" i="5"/>
  <c r="DB115" i="5"/>
  <c r="DL115" i="5"/>
  <c r="EC115" i="5"/>
  <c r="EK115" i="5"/>
  <c r="CU115" i="5"/>
  <c r="EE115" i="5"/>
  <c r="CW115" i="5"/>
  <c r="DR115" i="5"/>
  <c r="EF115" i="5"/>
  <c r="EU115" i="5"/>
  <c r="CG115" i="5"/>
  <c r="DC115" i="5"/>
  <c r="EH115" i="5"/>
  <c r="EV115" i="5"/>
  <c r="DD115" i="5"/>
  <c r="EL115" i="5"/>
  <c r="CS115" i="5"/>
  <c r="CT115" i="5"/>
  <c r="DW115" i="5"/>
  <c r="DN115" i="5"/>
  <c r="DE115" i="5"/>
  <c r="DX115" i="5"/>
  <c r="DM115" i="5"/>
  <c r="ED115" i="5"/>
  <c r="DI115" i="5"/>
  <c r="EM115" i="5"/>
  <c r="EN115" i="5"/>
  <c r="EP115" i="5"/>
  <c r="CM115" i="5"/>
  <c r="EW115" i="5"/>
  <c r="DO115" i="5"/>
  <c r="CX115" i="5"/>
  <c r="DA115" i="5"/>
  <c r="EO115" i="5"/>
  <c r="EJ115" i="5"/>
  <c r="EG115" i="5"/>
  <c r="EB115" i="5"/>
  <c r="DQ115" i="5"/>
  <c r="DY115" i="5"/>
  <c r="CH115" i="5"/>
  <c r="DK115" i="5"/>
  <c r="CV115" i="5"/>
  <c r="DF115" i="5"/>
  <c r="CO115" i="5"/>
  <c r="CY115" i="5"/>
  <c r="DG115" i="5"/>
  <c r="ED59" i="5"/>
  <c r="EF59" i="5"/>
  <c r="EG59" i="5"/>
  <c r="CH59" i="5"/>
  <c r="EJ59" i="5"/>
  <c r="DK59" i="5"/>
  <c r="DL59" i="5"/>
  <c r="CZ59" i="5"/>
  <c r="DA59" i="5"/>
  <c r="DG59" i="5"/>
  <c r="DQ59" i="5"/>
  <c r="EN59" i="5"/>
  <c r="DD59" i="5"/>
  <c r="DY59" i="5"/>
  <c r="CU59" i="5"/>
  <c r="EM59" i="5"/>
  <c r="EV59" i="5"/>
  <c r="EO59" i="5"/>
  <c r="CT59" i="5"/>
  <c r="DO59" i="5"/>
  <c r="EB59" i="5"/>
  <c r="CG59" i="5"/>
  <c r="EQ59" i="5"/>
  <c r="CM59" i="5"/>
  <c r="EK59" i="5"/>
  <c r="EU59" i="5"/>
  <c r="CS59" i="5"/>
  <c r="DB59" i="5"/>
  <c r="DW59" i="5"/>
  <c r="EL59" i="5"/>
  <c r="CO59" i="5"/>
  <c r="DZ59" i="5"/>
  <c r="EH59" i="5"/>
  <c r="DX59" i="5"/>
  <c r="DJ59" i="5"/>
  <c r="EE59" i="5"/>
  <c r="EW59" i="5"/>
  <c r="DC59" i="5"/>
  <c r="DE59" i="5"/>
  <c r="DN59" i="5"/>
  <c r="CX59" i="5"/>
  <c r="DR59" i="5"/>
  <c r="DM59" i="5"/>
  <c r="CW59" i="5"/>
  <c r="EC59" i="5"/>
  <c r="DI59" i="5"/>
  <c r="CY59" i="5"/>
  <c r="EI59" i="5"/>
  <c r="CV59" i="5"/>
  <c r="DS59" i="5"/>
  <c r="EP59" i="5"/>
  <c r="CN59" i="5"/>
  <c r="DF59" i="5"/>
  <c r="DD103" i="5"/>
  <c r="EC103" i="5"/>
  <c r="DE103" i="5"/>
  <c r="ED103" i="5"/>
  <c r="CG103" i="5"/>
  <c r="DF103" i="5"/>
  <c r="EE103" i="5"/>
  <c r="DI103" i="5"/>
  <c r="EJ103" i="5"/>
  <c r="EO103" i="5"/>
  <c r="CW103" i="5"/>
  <c r="EU103" i="5"/>
  <c r="CS103" i="5"/>
  <c r="DO103" i="5"/>
  <c r="DQ103" i="5"/>
  <c r="EN103" i="5"/>
  <c r="CM103" i="5"/>
  <c r="CX103" i="5"/>
  <c r="DY103" i="5"/>
  <c r="CV103" i="5"/>
  <c r="DJ103" i="5"/>
  <c r="EI103" i="5"/>
  <c r="EH103" i="5"/>
  <c r="EV103" i="5"/>
  <c r="CU103" i="5"/>
  <c r="EL103" i="5"/>
  <c r="DG103" i="5"/>
  <c r="DN103" i="5"/>
  <c r="EB103" i="5"/>
  <c r="DX103" i="5"/>
  <c r="CT103" i="5"/>
  <c r="DC103" i="5"/>
  <c r="CO103" i="5"/>
  <c r="EG103" i="5"/>
  <c r="CZ103" i="5"/>
  <c r="EW103" i="5"/>
  <c r="CN103" i="5"/>
  <c r="CY103" i="5"/>
  <c r="DB103" i="5"/>
  <c r="EK103" i="5"/>
  <c r="DA103" i="5"/>
  <c r="DR103" i="5"/>
  <c r="EQ103" i="5"/>
  <c r="EM103" i="5"/>
  <c r="EF103" i="5"/>
  <c r="CH103" i="5"/>
  <c r="EP103" i="5"/>
  <c r="CX110" i="5"/>
  <c r="EP110" i="5"/>
  <c r="EQ110" i="5"/>
  <c r="DA110" i="5"/>
  <c r="DB110" i="5"/>
  <c r="DN110" i="5"/>
  <c r="CT110" i="5"/>
  <c r="EU110" i="5"/>
  <c r="DE110" i="5"/>
  <c r="EB110" i="5"/>
  <c r="CG110" i="5"/>
  <c r="EG110" i="5"/>
  <c r="CZ110" i="5"/>
  <c r="DQ110" i="5"/>
  <c r="EL110" i="5"/>
  <c r="CS110" i="5"/>
  <c r="ED110" i="5"/>
  <c r="CV110" i="5"/>
  <c r="CO110" i="5"/>
  <c r="CY110" i="5"/>
  <c r="DX110" i="5"/>
  <c r="EK110" i="5"/>
  <c r="CM110" i="5"/>
  <c r="DC110" i="5"/>
  <c r="CN110" i="5"/>
  <c r="DL110" i="5"/>
  <c r="EJ110" i="5"/>
  <c r="EN110" i="5"/>
  <c r="DY110" i="5"/>
  <c r="DW110" i="5"/>
  <c r="EI110" i="5"/>
  <c r="DF110" i="5"/>
  <c r="CH110" i="5"/>
  <c r="DG110" i="5"/>
  <c r="EF110" i="5"/>
  <c r="EW110" i="5"/>
  <c r="CW110" i="5"/>
  <c r="DJ110" i="5"/>
  <c r="EH110" i="5"/>
  <c r="DO110" i="5"/>
  <c r="DI110" i="5"/>
  <c r="EV110" i="5"/>
  <c r="DS110" i="5"/>
  <c r="EE110" i="5"/>
  <c r="EC110" i="5"/>
  <c r="DD110" i="5"/>
  <c r="CU110" i="5"/>
  <c r="EO110" i="5"/>
  <c r="DK110" i="5"/>
  <c r="EM110" i="5"/>
  <c r="DR110" i="5"/>
  <c r="CT12" i="5"/>
  <c r="DJ12" i="5"/>
  <c r="DX12" i="5"/>
  <c r="EJ12" i="5"/>
  <c r="DA12" i="5"/>
  <c r="EG12" i="5"/>
  <c r="EV12" i="5"/>
  <c r="CO12" i="5"/>
  <c r="DD12" i="5"/>
  <c r="EO12" i="5"/>
  <c r="CS12" i="5"/>
  <c r="EQ12" i="5"/>
  <c r="CG12" i="5"/>
  <c r="DC12" i="5"/>
  <c r="DY12" i="5"/>
  <c r="DI12" i="5"/>
  <c r="CN12" i="5"/>
  <c r="EF12" i="5"/>
  <c r="DB12" i="5"/>
  <c r="EC12" i="5"/>
  <c r="EH12" i="5"/>
  <c r="CW12" i="5"/>
  <c r="CM12" i="5"/>
  <c r="EP12" i="5"/>
  <c r="CZ12" i="5"/>
  <c r="EI12" i="5"/>
  <c r="DN12" i="5"/>
  <c r="EE12" i="5"/>
  <c r="EW12" i="5"/>
  <c r="EN12" i="5"/>
  <c r="EM12" i="5"/>
  <c r="CU12" i="5"/>
  <c r="DG12" i="5"/>
  <c r="ED12" i="5"/>
  <c r="CV12" i="5"/>
  <c r="CY12" i="5"/>
  <c r="DE12" i="5"/>
  <c r="EL12" i="5"/>
  <c r="DR12" i="5"/>
  <c r="EB12" i="5"/>
  <c r="CH12" i="5"/>
  <c r="CX12" i="5"/>
  <c r="EK12" i="5"/>
  <c r="DF12" i="5"/>
  <c r="DW12" i="5"/>
  <c r="DO12" i="5"/>
  <c r="DQ12" i="5"/>
  <c r="CO73" i="5"/>
  <c r="CX73" i="5"/>
  <c r="DQ73" i="5"/>
  <c r="EI73" i="5"/>
  <c r="CV73" i="5"/>
  <c r="DJ73" i="5"/>
  <c r="EG73" i="5"/>
  <c r="CW73" i="5"/>
  <c r="DK73" i="5"/>
  <c r="EH73" i="5"/>
  <c r="EV73" i="5"/>
  <c r="CM73" i="5"/>
  <c r="DA73" i="5"/>
  <c r="DL73" i="5"/>
  <c r="DX73" i="5"/>
  <c r="EK73" i="5"/>
  <c r="EW73" i="5"/>
  <c r="CN73" i="5"/>
  <c r="DB73" i="5"/>
  <c r="DM73" i="5"/>
  <c r="DY73" i="5"/>
  <c r="EL73" i="5"/>
  <c r="DN73" i="5"/>
  <c r="EF73" i="5"/>
  <c r="CS73" i="5"/>
  <c r="EN73" i="5"/>
  <c r="CT73" i="5"/>
  <c r="DS73" i="5"/>
  <c r="EO73" i="5"/>
  <c r="CU73" i="5"/>
  <c r="EP73" i="5"/>
  <c r="CH73" i="5"/>
  <c r="DE73" i="5"/>
  <c r="EQ73" i="5"/>
  <c r="EB73" i="5"/>
  <c r="EC73" i="5"/>
  <c r="DC73" i="5"/>
  <c r="ED73" i="5"/>
  <c r="DD73" i="5"/>
  <c r="DF73" i="5"/>
  <c r="EJ73" i="5"/>
  <c r="EM73" i="5"/>
  <c r="CG73" i="5"/>
  <c r="DR73" i="5"/>
  <c r="EU73" i="5"/>
  <c r="DI73" i="5"/>
  <c r="DO73" i="5"/>
  <c r="CZ73" i="5"/>
  <c r="CY73" i="5"/>
  <c r="DG73" i="5"/>
  <c r="DW73" i="5"/>
  <c r="EE73" i="5"/>
  <c r="CS87" i="5"/>
  <c r="DI87" i="5"/>
  <c r="DY87" i="5"/>
  <c r="EO87" i="5"/>
  <c r="CT87" i="5"/>
  <c r="DJ87" i="5"/>
  <c r="EP87" i="5"/>
  <c r="CV87" i="5"/>
  <c r="DL87" i="5"/>
  <c r="EB87" i="5"/>
  <c r="DA87" i="5"/>
  <c r="DB87" i="5"/>
  <c r="EG87" i="5"/>
  <c r="DC87" i="5"/>
  <c r="EH87" i="5"/>
  <c r="CM87" i="5"/>
  <c r="EW87" i="5"/>
  <c r="EI87" i="5"/>
  <c r="CN87" i="5"/>
  <c r="EJ87" i="5"/>
  <c r="DD87" i="5"/>
  <c r="DQ87" i="5"/>
  <c r="DR87" i="5"/>
  <c r="CG87" i="5"/>
  <c r="CH87" i="5"/>
  <c r="CY87" i="5"/>
  <c r="DX87" i="5"/>
  <c r="CU87" i="5"/>
  <c r="DN87" i="5"/>
  <c r="CO87" i="5"/>
  <c r="DG87" i="5"/>
  <c r="EF87" i="5"/>
  <c r="CW87" i="5"/>
  <c r="CX87" i="5"/>
  <c r="DO87" i="5"/>
  <c r="EN87" i="5"/>
  <c r="DM87" i="5"/>
  <c r="EM87" i="5"/>
  <c r="DE87" i="5"/>
  <c r="DF87" i="5"/>
  <c r="DW87" i="5"/>
  <c r="EV87" i="5"/>
  <c r="EE87" i="5"/>
  <c r="EU87" i="5"/>
  <c r="DK87" i="5"/>
  <c r="ED87" i="5"/>
  <c r="CZ87" i="5"/>
  <c r="EL87" i="5"/>
  <c r="EQ87" i="5"/>
  <c r="EC87" i="5"/>
  <c r="EK87" i="5"/>
  <c r="DD64" i="5"/>
  <c r="DQ64" i="5"/>
  <c r="EB64" i="5"/>
  <c r="EO64" i="5"/>
  <c r="CY64" i="5"/>
  <c r="EF64" i="5"/>
  <c r="EU64" i="5"/>
  <c r="CZ64" i="5"/>
  <c r="EH64" i="5"/>
  <c r="EW64" i="5"/>
  <c r="CN64" i="5"/>
  <c r="DA64" i="5"/>
  <c r="EI64" i="5"/>
  <c r="CO64" i="5"/>
  <c r="DC64" i="5"/>
  <c r="EJ64" i="5"/>
  <c r="EK64" i="5"/>
  <c r="EN64" i="5"/>
  <c r="CU64" i="5"/>
  <c r="ER64" i="5"/>
  <c r="DJ64" i="5"/>
  <c r="DZ64" i="5"/>
  <c r="DW64" i="5"/>
  <c r="CW64" i="5"/>
  <c r="DY64" i="5"/>
  <c r="DI64" i="5"/>
  <c r="EQ64" i="5"/>
  <c r="ED64" i="5"/>
  <c r="EP64" i="5"/>
  <c r="CH64" i="5"/>
  <c r="CG64" i="5"/>
  <c r="DO64" i="5"/>
  <c r="EE64" i="5"/>
  <c r="EL64" i="5"/>
  <c r="DE64" i="5"/>
  <c r="CX64" i="5"/>
  <c r="DR64" i="5"/>
  <c r="CM64" i="5"/>
  <c r="CS64" i="5"/>
  <c r="EC64" i="5"/>
  <c r="DG64" i="5"/>
  <c r="CV64" i="5"/>
  <c r="DB64" i="5"/>
  <c r="CT64" i="5"/>
  <c r="EV64" i="5"/>
  <c r="EA64" i="5"/>
  <c r="DF64" i="5"/>
  <c r="DN64" i="5"/>
  <c r="DX64" i="5"/>
  <c r="EG64" i="5"/>
  <c r="EM64" i="5"/>
  <c r="CO134" i="5"/>
  <c r="DC134" i="5"/>
  <c r="DN134" i="5"/>
  <c r="EB134" i="5"/>
  <c r="EP134" i="5"/>
  <c r="DJ134" i="5"/>
  <c r="CW134" i="5"/>
  <c r="EJ134" i="5"/>
  <c r="CT134" i="5"/>
  <c r="DE134" i="5"/>
  <c r="DS134" i="5"/>
  <c r="ED134" i="5"/>
  <c r="CH134" i="5"/>
  <c r="CV134" i="5"/>
  <c r="EI134" i="5"/>
  <c r="ET134" i="5"/>
  <c r="DK134" i="5"/>
  <c r="DL134" i="5"/>
  <c r="EK134" i="5"/>
  <c r="CN134" i="5"/>
  <c r="CX134" i="5"/>
  <c r="CM134" i="5"/>
  <c r="EL134" i="5"/>
  <c r="DB134" i="5"/>
  <c r="DF134" i="5"/>
  <c r="DG134" i="5"/>
  <c r="EF134" i="5"/>
  <c r="EG134" i="5"/>
  <c r="EQ134" i="5"/>
  <c r="EU134" i="5"/>
  <c r="CU134" i="5"/>
  <c r="DO134" i="5"/>
  <c r="EN134" i="5"/>
  <c r="EO134" i="5"/>
  <c r="EC134" i="5"/>
  <c r="DA134" i="5"/>
  <c r="DQ134" i="5"/>
  <c r="DW134" i="5"/>
  <c r="EV134" i="5"/>
  <c r="EW134" i="5"/>
  <c r="DR134" i="5"/>
  <c r="EM134" i="5"/>
  <c r="CZ134" i="5"/>
  <c r="CG134" i="5"/>
  <c r="EE134" i="5"/>
  <c r="CS134" i="5"/>
  <c r="DD134" i="5"/>
  <c r="DI134" i="5"/>
  <c r="EH134" i="5"/>
  <c r="CY134" i="5"/>
  <c r="DX134" i="5"/>
  <c r="DY134" i="5"/>
  <c r="CM147" i="5"/>
  <c r="CU147" i="5"/>
  <c r="DC147" i="5"/>
  <c r="DK147" i="5"/>
  <c r="DS147" i="5"/>
  <c r="EI147" i="5"/>
  <c r="EQ147" i="5"/>
  <c r="EE147" i="5"/>
  <c r="DX147" i="5"/>
  <c r="CN147" i="5"/>
  <c r="CV147" i="5"/>
  <c r="DD147" i="5"/>
  <c r="DL147" i="5"/>
  <c r="EB147" i="5"/>
  <c r="EJ147" i="5"/>
  <c r="CZ147" i="5"/>
  <c r="EV147" i="5"/>
  <c r="CG147" i="5"/>
  <c r="CO147" i="5"/>
  <c r="CW147" i="5"/>
  <c r="DE147" i="5"/>
  <c r="EC147" i="5"/>
  <c r="EK147" i="5"/>
  <c r="CY147" i="5"/>
  <c r="DO147" i="5"/>
  <c r="EM147" i="5"/>
  <c r="EU147" i="5"/>
  <c r="EF147" i="5"/>
  <c r="CH147" i="5"/>
  <c r="CX147" i="5"/>
  <c r="DF147" i="5"/>
  <c r="DN147" i="5"/>
  <c r="ED147" i="5"/>
  <c r="EL147" i="5"/>
  <c r="DG147" i="5"/>
  <c r="DW147" i="5"/>
  <c r="EN147" i="5"/>
  <c r="EH147" i="5"/>
  <c r="DY147" i="5"/>
  <c r="CS147" i="5"/>
  <c r="EO147" i="5"/>
  <c r="CT147" i="5"/>
  <c r="DQ147" i="5"/>
  <c r="EP147" i="5"/>
  <c r="DI147" i="5"/>
  <c r="DJ147" i="5"/>
  <c r="DA147" i="5"/>
  <c r="DR147" i="5"/>
  <c r="DB147" i="5"/>
  <c r="EW147" i="5"/>
  <c r="EG147" i="5"/>
  <c r="CS121" i="5"/>
  <c r="DI121" i="5"/>
  <c r="DY121" i="5"/>
  <c r="EO121" i="5"/>
  <c r="CV121" i="5"/>
  <c r="DL121" i="5"/>
  <c r="EB121" i="5"/>
  <c r="ER121" i="5"/>
  <c r="DX121" i="5"/>
  <c r="DA121" i="5"/>
  <c r="EG121" i="5"/>
  <c r="DQ121" i="5"/>
  <c r="EW121" i="5"/>
  <c r="DB121" i="5"/>
  <c r="EH121" i="5"/>
  <c r="DD121" i="5"/>
  <c r="EJ121" i="5"/>
  <c r="EN121" i="5"/>
  <c r="CN121" i="5"/>
  <c r="DR121" i="5"/>
  <c r="CW121" i="5"/>
  <c r="CX121" i="5"/>
  <c r="DW121" i="5"/>
  <c r="CU121" i="5"/>
  <c r="DC121" i="5"/>
  <c r="DE121" i="5"/>
  <c r="DF121" i="5"/>
  <c r="EE121" i="5"/>
  <c r="EI121" i="5"/>
  <c r="EC121" i="5"/>
  <c r="CZ121" i="5"/>
  <c r="DM121" i="5"/>
  <c r="DN121" i="5"/>
  <c r="EM121" i="5"/>
  <c r="EQ121" i="5"/>
  <c r="EP121" i="5"/>
  <c r="EL121" i="5"/>
  <c r="CM121" i="5"/>
  <c r="CT121" i="5"/>
  <c r="CY121" i="5"/>
  <c r="CG121" i="5"/>
  <c r="EV121" i="5"/>
  <c r="ED121" i="5"/>
  <c r="EU121" i="5"/>
  <c r="DJ121" i="5"/>
  <c r="EF121" i="5"/>
  <c r="EK121" i="5"/>
  <c r="DG121" i="5"/>
  <c r="CO121" i="5"/>
  <c r="DK121" i="5"/>
  <c r="CH121" i="5"/>
  <c r="DO121" i="5"/>
  <c r="EI39" i="5"/>
  <c r="EW39" i="5"/>
  <c r="CS39" i="5"/>
  <c r="DD39" i="5"/>
  <c r="DL39" i="5"/>
  <c r="DN39" i="5"/>
  <c r="EJ39" i="5"/>
  <c r="DE39" i="5"/>
  <c r="EE39" i="5"/>
  <c r="EP39" i="5"/>
  <c r="CM39" i="5"/>
  <c r="CH39" i="5"/>
  <c r="CX39" i="5"/>
  <c r="EH39" i="5"/>
  <c r="CZ39" i="5"/>
  <c r="DX39" i="5"/>
  <c r="EB39" i="5"/>
  <c r="DF39" i="5"/>
  <c r="DM39" i="5"/>
  <c r="EM39" i="5"/>
  <c r="DB39" i="5"/>
  <c r="CU39" i="5"/>
  <c r="DR39" i="5"/>
  <c r="CG39" i="5"/>
  <c r="DJ39" i="5"/>
  <c r="EV39" i="5"/>
  <c r="EC39" i="5"/>
  <c r="EU39" i="5"/>
  <c r="ED39" i="5"/>
  <c r="DK39" i="5"/>
  <c r="EQ39" i="5"/>
  <c r="DC39" i="5"/>
  <c r="EK39" i="5"/>
  <c r="CN39" i="5"/>
  <c r="CV39" i="5"/>
  <c r="DY39" i="5"/>
  <c r="DA39" i="5"/>
  <c r="CY39" i="5"/>
  <c r="EL39" i="5"/>
  <c r="DG39" i="5"/>
  <c r="CT39" i="5"/>
  <c r="CW39" i="5"/>
  <c r="EO39" i="5"/>
  <c r="DO39" i="5"/>
  <c r="DI39" i="5"/>
  <c r="EF39" i="5"/>
  <c r="EN39" i="5"/>
  <c r="DW39" i="5"/>
  <c r="EG39" i="5"/>
  <c r="CO39" i="5"/>
  <c r="DQ39" i="5"/>
  <c r="DX112" i="5"/>
  <c r="EB112" i="5"/>
  <c r="CO112" i="5"/>
  <c r="CX112" i="5"/>
  <c r="DY112" i="5"/>
  <c r="DW112" i="5"/>
  <c r="DJ112" i="5"/>
  <c r="CY112" i="5"/>
  <c r="CS112" i="5"/>
  <c r="EW112" i="5"/>
  <c r="DS112" i="5"/>
  <c r="EJ112" i="5"/>
  <c r="CW112" i="5"/>
  <c r="DF112" i="5"/>
  <c r="EI112" i="5"/>
  <c r="CU112" i="5"/>
  <c r="EG112" i="5"/>
  <c r="EF112" i="5"/>
  <c r="EO112" i="5"/>
  <c r="CV112" i="5"/>
  <c r="DC112" i="5"/>
  <c r="DR112" i="5"/>
  <c r="DE112" i="5"/>
  <c r="DN112" i="5"/>
  <c r="EU112" i="5"/>
  <c r="DG112" i="5"/>
  <c r="EQ112" i="5"/>
  <c r="CZ112" i="5"/>
  <c r="EM112" i="5"/>
  <c r="EH112" i="5"/>
  <c r="EC112" i="5"/>
  <c r="EE112" i="5"/>
  <c r="DA112" i="5"/>
  <c r="ED112" i="5"/>
  <c r="DQ112" i="5"/>
  <c r="CM112" i="5"/>
  <c r="DL112" i="5"/>
  <c r="EP112" i="5"/>
  <c r="EL112" i="5"/>
  <c r="CT112" i="5"/>
  <c r="DI112" i="5"/>
  <c r="DB112" i="5"/>
  <c r="DD112" i="5"/>
  <c r="EK112" i="5"/>
  <c r="CH112" i="5"/>
  <c r="EV112" i="5"/>
  <c r="DO112" i="5"/>
  <c r="CN112" i="5"/>
  <c r="CG112" i="5"/>
  <c r="DK112" i="5"/>
  <c r="EN112" i="5"/>
  <c r="DR79" i="5"/>
  <c r="CM79" i="5"/>
  <c r="CV79" i="5"/>
  <c r="EB79" i="5"/>
  <c r="DL79" i="5"/>
  <c r="EI79" i="5"/>
  <c r="DA79" i="5"/>
  <c r="DB79" i="5"/>
  <c r="EW79" i="5"/>
  <c r="DC79" i="5"/>
  <c r="EH79" i="5"/>
  <c r="DQ79" i="5"/>
  <c r="EG79" i="5"/>
  <c r="DN79" i="5"/>
  <c r="EE79" i="5"/>
  <c r="CN79" i="5"/>
  <c r="EO79" i="5"/>
  <c r="EQ79" i="5"/>
  <c r="CH79" i="5"/>
  <c r="EF79" i="5"/>
  <c r="EM79" i="5"/>
  <c r="DD79" i="5"/>
  <c r="CT79" i="5"/>
  <c r="CY79" i="5"/>
  <c r="EP79" i="5"/>
  <c r="DG79" i="5"/>
  <c r="CU79" i="5"/>
  <c r="CW79" i="5"/>
  <c r="EC79" i="5"/>
  <c r="ED79" i="5"/>
  <c r="EU79" i="5"/>
  <c r="DJ79" i="5"/>
  <c r="CG79" i="5"/>
  <c r="CX79" i="5"/>
  <c r="DI79" i="5"/>
  <c r="EK79" i="5"/>
  <c r="EL79" i="5"/>
  <c r="CZ79" i="5"/>
  <c r="EJ79" i="5"/>
  <c r="DX79" i="5"/>
  <c r="CO79" i="5"/>
  <c r="CS79" i="5"/>
  <c r="EN79" i="5"/>
  <c r="DK79" i="5"/>
  <c r="DW79" i="5"/>
  <c r="DF79" i="5"/>
  <c r="DY79" i="5"/>
  <c r="DO79" i="5"/>
  <c r="DE79" i="5"/>
  <c r="EV79" i="5"/>
  <c r="CN131" i="5"/>
  <c r="CV131" i="5"/>
  <c r="CS131" i="5"/>
  <c r="CM131" i="5"/>
  <c r="CX131" i="5"/>
  <c r="DF131" i="5"/>
  <c r="DN131" i="5"/>
  <c r="ED131" i="5"/>
  <c r="EL131" i="5"/>
  <c r="CO131" i="5"/>
  <c r="CY131" i="5"/>
  <c r="DG131" i="5"/>
  <c r="DO131" i="5"/>
  <c r="DW131" i="5"/>
  <c r="EE131" i="5"/>
  <c r="EM131" i="5"/>
  <c r="EU131" i="5"/>
  <c r="CZ131" i="5"/>
  <c r="DX131" i="5"/>
  <c r="EF131" i="5"/>
  <c r="EN131" i="5"/>
  <c r="EV131" i="5"/>
  <c r="DE131" i="5"/>
  <c r="DQ131" i="5"/>
  <c r="EB131" i="5"/>
  <c r="EP131" i="5"/>
  <c r="DK131" i="5"/>
  <c r="CT131" i="5"/>
  <c r="DR131" i="5"/>
  <c r="EC131" i="5"/>
  <c r="EQ131" i="5"/>
  <c r="DB131" i="5"/>
  <c r="EJ131" i="5"/>
  <c r="CG131" i="5"/>
  <c r="CU131" i="5"/>
  <c r="DI131" i="5"/>
  <c r="DS131" i="5"/>
  <c r="EG131" i="5"/>
  <c r="DL131" i="5"/>
  <c r="EW131" i="5"/>
  <c r="CH131" i="5"/>
  <c r="CW131" i="5"/>
  <c r="DJ131" i="5"/>
  <c r="EH131" i="5"/>
  <c r="DA131" i="5"/>
  <c r="EI131" i="5"/>
  <c r="DY131" i="5"/>
  <c r="EK131" i="5"/>
  <c r="DC131" i="5"/>
  <c r="EO131" i="5"/>
  <c r="DD131" i="5"/>
  <c r="CH88" i="5"/>
  <c r="DN88" i="5"/>
  <c r="DO88" i="5"/>
  <c r="EU88" i="5"/>
  <c r="CV88" i="5"/>
  <c r="EB88" i="5"/>
  <c r="EC88" i="5"/>
  <c r="CG88" i="5"/>
  <c r="ED88" i="5"/>
  <c r="CW88" i="5"/>
  <c r="CX88" i="5"/>
  <c r="EE88" i="5"/>
  <c r="CY88" i="5"/>
  <c r="EN88" i="5"/>
  <c r="EO88" i="5"/>
  <c r="CM88" i="5"/>
  <c r="DD88" i="5"/>
  <c r="DF88" i="5"/>
  <c r="EI88" i="5"/>
  <c r="DY88" i="5"/>
  <c r="EV88" i="5"/>
  <c r="EW88" i="5"/>
  <c r="CU88" i="5"/>
  <c r="EJ88" i="5"/>
  <c r="EL88" i="5"/>
  <c r="DI88" i="5"/>
  <c r="DQ88" i="5"/>
  <c r="EM88" i="5"/>
  <c r="EQ88" i="5"/>
  <c r="CS88" i="5"/>
  <c r="CT88" i="5"/>
  <c r="DC88" i="5"/>
  <c r="DJ88" i="5"/>
  <c r="DW88" i="5"/>
  <c r="DX88" i="5"/>
  <c r="EK88" i="5"/>
  <c r="DA88" i="5"/>
  <c r="DB88" i="5"/>
  <c r="CO88" i="5"/>
  <c r="DG88" i="5"/>
  <c r="CZ88" i="5"/>
  <c r="DE88" i="5"/>
  <c r="DR88" i="5"/>
  <c r="EH88" i="5"/>
  <c r="EP88" i="5"/>
  <c r="EG88" i="5"/>
  <c r="EF88" i="5"/>
  <c r="CN88" i="5"/>
  <c r="CS149" i="5"/>
  <c r="DA149" i="5"/>
  <c r="DI149" i="5"/>
  <c r="DQ149" i="5"/>
  <c r="DY149" i="5"/>
  <c r="EG149" i="5"/>
  <c r="EO149" i="5"/>
  <c r="EW149" i="5"/>
  <c r="CO149" i="5"/>
  <c r="CH149" i="5"/>
  <c r="DN149" i="5"/>
  <c r="ED149" i="5"/>
  <c r="CM149" i="5"/>
  <c r="CU149" i="5"/>
  <c r="DC149" i="5"/>
  <c r="EI149" i="5"/>
  <c r="EQ149" i="5"/>
  <c r="CW149" i="5"/>
  <c r="EC149" i="5"/>
  <c r="DF149" i="5"/>
  <c r="EL149" i="5"/>
  <c r="CN149" i="5"/>
  <c r="CV149" i="5"/>
  <c r="DD149" i="5"/>
  <c r="EB149" i="5"/>
  <c r="EJ149" i="5"/>
  <c r="CG149" i="5"/>
  <c r="DE149" i="5"/>
  <c r="EK149" i="5"/>
  <c r="CX149" i="5"/>
  <c r="DO149" i="5"/>
  <c r="EN149" i="5"/>
  <c r="EM149" i="5"/>
  <c r="CY149" i="5"/>
  <c r="EU149" i="5"/>
  <c r="CZ149" i="5"/>
  <c r="DX149" i="5"/>
  <c r="EV149" i="5"/>
  <c r="EF149" i="5"/>
  <c r="DG149" i="5"/>
  <c r="DW149" i="5"/>
  <c r="EE149" i="5"/>
  <c r="DR149" i="5"/>
  <c r="CT149" i="5"/>
  <c r="EP149" i="5"/>
  <c r="DJ149" i="5"/>
  <c r="EH149" i="5"/>
  <c r="DB149" i="5"/>
  <c r="DZ149" i="5"/>
  <c r="EC35" i="5"/>
  <c r="CV35" i="5"/>
  <c r="ED35" i="5"/>
  <c r="CX35" i="5"/>
  <c r="EE35" i="5"/>
  <c r="DG35" i="5"/>
  <c r="DR35" i="5"/>
  <c r="EP35" i="5"/>
  <c r="DF35" i="5"/>
  <c r="EK35" i="5"/>
  <c r="CS35" i="5"/>
  <c r="CM35" i="5"/>
  <c r="CY35" i="5"/>
  <c r="EB35" i="5"/>
  <c r="DD35" i="5"/>
  <c r="DO35" i="5"/>
  <c r="DX35" i="5"/>
  <c r="DE35" i="5"/>
  <c r="EJ35" i="5"/>
  <c r="DA35" i="5"/>
  <c r="CU35" i="5"/>
  <c r="EM35" i="5"/>
  <c r="EH35" i="5"/>
  <c r="EF35" i="5"/>
  <c r="EI35" i="5"/>
  <c r="DW35" i="5"/>
  <c r="CZ35" i="5"/>
  <c r="DI35" i="5"/>
  <c r="DC35" i="5"/>
  <c r="DY35" i="5"/>
  <c r="DJ35" i="5"/>
  <c r="CO35" i="5"/>
  <c r="DQ35" i="5"/>
  <c r="EL35" i="5"/>
  <c r="CW35" i="5"/>
  <c r="CH35" i="5"/>
  <c r="EG35" i="5"/>
  <c r="EO35" i="5"/>
  <c r="EN35" i="5"/>
  <c r="EW35" i="5"/>
  <c r="DB35" i="5"/>
  <c r="CT35" i="5"/>
  <c r="EU35" i="5"/>
  <c r="EV35" i="5"/>
  <c r="DN35" i="5"/>
  <c r="EQ35" i="5"/>
  <c r="CG35" i="5"/>
  <c r="CN35" i="5"/>
  <c r="CN27" i="5"/>
  <c r="CV27" i="5"/>
  <c r="DD27" i="5"/>
  <c r="DL27" i="5"/>
  <c r="EB27" i="5"/>
  <c r="EJ27" i="5"/>
  <c r="CH27" i="5"/>
  <c r="CZ27" i="5"/>
  <c r="DI27" i="5"/>
  <c r="DR27" i="5"/>
  <c r="EK27" i="5"/>
  <c r="CS27" i="5"/>
  <c r="DB27" i="5"/>
  <c r="DK27" i="5"/>
  <c r="ED27" i="5"/>
  <c r="EM27" i="5"/>
  <c r="EV27" i="5"/>
  <c r="CG27" i="5"/>
  <c r="CT27" i="5"/>
  <c r="DF27" i="5"/>
  <c r="DQ27" i="5"/>
  <c r="EC27" i="5"/>
  <c r="EO27" i="5"/>
  <c r="CO27" i="5"/>
  <c r="DA27" i="5"/>
  <c r="DN27" i="5"/>
  <c r="DX27" i="5"/>
  <c r="EI27" i="5"/>
  <c r="CM27" i="5"/>
  <c r="DE27" i="5"/>
  <c r="EH27" i="5"/>
  <c r="EW27" i="5"/>
  <c r="DG27" i="5"/>
  <c r="EL27" i="5"/>
  <c r="CU27" i="5"/>
  <c r="DJ27" i="5"/>
  <c r="DY27" i="5"/>
  <c r="EP27" i="5"/>
  <c r="EE27" i="5"/>
  <c r="DO27" i="5"/>
  <c r="EF27" i="5"/>
  <c r="DC27" i="5"/>
  <c r="DW27" i="5"/>
  <c r="CW27" i="5"/>
  <c r="CX27" i="5"/>
  <c r="EQ27" i="5"/>
  <c r="CY27" i="5"/>
  <c r="EG27" i="5"/>
  <c r="EN27" i="5"/>
  <c r="CN141" i="5"/>
  <c r="CV141" i="5"/>
  <c r="DD141" i="5"/>
  <c r="DL141" i="5"/>
  <c r="EB141" i="5"/>
  <c r="EJ141" i="5"/>
  <c r="CH141" i="5"/>
  <c r="CX141" i="5"/>
  <c r="DF141" i="5"/>
  <c r="DN141" i="5"/>
  <c r="ED141" i="5"/>
  <c r="EL141" i="5"/>
  <c r="CS141" i="5"/>
  <c r="DC141" i="5"/>
  <c r="DO141" i="5"/>
  <c r="DY141" i="5"/>
  <c r="EI141" i="5"/>
  <c r="EO141" i="5"/>
  <c r="CO141" i="5"/>
  <c r="EP141" i="5"/>
  <c r="CT141" i="5"/>
  <c r="DE141" i="5"/>
  <c r="EK141" i="5"/>
  <c r="EU141" i="5"/>
  <c r="CU141" i="5"/>
  <c r="DG141" i="5"/>
  <c r="DQ141" i="5"/>
  <c r="EM141" i="5"/>
  <c r="EV141" i="5"/>
  <c r="CM141" i="5"/>
  <c r="DI141" i="5"/>
  <c r="EE141" i="5"/>
  <c r="CZ141" i="5"/>
  <c r="EF141" i="5"/>
  <c r="CW141" i="5"/>
  <c r="DR141" i="5"/>
  <c r="EC141" i="5"/>
  <c r="EN141" i="5"/>
  <c r="EW141" i="5"/>
  <c r="CY141" i="5"/>
  <c r="DJ141" i="5"/>
  <c r="DW141" i="5"/>
  <c r="DA141" i="5"/>
  <c r="DX141" i="5"/>
  <c r="DK141" i="5"/>
  <c r="EH141" i="5"/>
  <c r="DB141" i="5"/>
  <c r="CG141" i="5"/>
  <c r="EG141" i="5"/>
  <c r="EQ141" i="5"/>
  <c r="CN57" i="5"/>
  <c r="CV57" i="5"/>
  <c r="DD57" i="5"/>
  <c r="EB57" i="5"/>
  <c r="EJ57" i="5"/>
  <c r="CT57" i="5"/>
  <c r="DE57" i="5"/>
  <c r="DN57" i="5"/>
  <c r="DX57" i="5"/>
  <c r="EI57" i="5"/>
  <c r="CU57" i="5"/>
  <c r="DF57" i="5"/>
  <c r="DO57" i="5"/>
  <c r="EK57" i="5"/>
  <c r="EU57" i="5"/>
  <c r="CZ57" i="5"/>
  <c r="DK57" i="5"/>
  <c r="EE57" i="5"/>
  <c r="EP57" i="5"/>
  <c r="DW57" i="5"/>
  <c r="EN57" i="5"/>
  <c r="DJ57" i="5"/>
  <c r="EQ57" i="5"/>
  <c r="CG57" i="5"/>
  <c r="CW57" i="5"/>
  <c r="EC57" i="5"/>
  <c r="CM57" i="5"/>
  <c r="ED57" i="5"/>
  <c r="CO57" i="5"/>
  <c r="EF57" i="5"/>
  <c r="EH57" i="5"/>
  <c r="CX57" i="5"/>
  <c r="DP57" i="5"/>
  <c r="EL57" i="5"/>
  <c r="DR57" i="5"/>
  <c r="CY57" i="5"/>
  <c r="DS57" i="5"/>
  <c r="DB57" i="5"/>
  <c r="DC57" i="5"/>
  <c r="DG57" i="5"/>
  <c r="EV57" i="5"/>
  <c r="EM57" i="5"/>
  <c r="CL57" i="5"/>
  <c r="CH57" i="5"/>
  <c r="DA57" i="5"/>
  <c r="EG57" i="5"/>
  <c r="EW57" i="5"/>
  <c r="CS57" i="5"/>
  <c r="EO57" i="5"/>
  <c r="DQ57" i="5"/>
  <c r="DI57" i="5"/>
  <c r="CN150" i="5"/>
  <c r="CV150" i="5"/>
  <c r="DD150" i="5"/>
  <c r="DL150" i="5"/>
  <c r="EB150" i="5"/>
  <c r="EJ150" i="5"/>
  <c r="EF150" i="5"/>
  <c r="EV150" i="5"/>
  <c r="CZ150" i="5"/>
  <c r="DX150" i="5"/>
  <c r="EN150" i="5"/>
  <c r="DB150" i="5"/>
  <c r="EO150" i="5"/>
  <c r="EI150" i="5"/>
  <c r="DC150" i="5"/>
  <c r="EP150" i="5"/>
  <c r="DI150" i="5"/>
  <c r="DY150" i="5"/>
  <c r="EQ150" i="5"/>
  <c r="CS150" i="5"/>
  <c r="EH150" i="5"/>
  <c r="DA150" i="5"/>
  <c r="DR150" i="5"/>
  <c r="CM150" i="5"/>
  <c r="DJ150" i="5"/>
  <c r="EW150" i="5"/>
  <c r="DK150" i="5"/>
  <c r="CT150" i="5"/>
  <c r="EG150" i="5"/>
  <c r="CU150" i="5"/>
  <c r="DQ150" i="5"/>
  <c r="DG150" i="5"/>
  <c r="CX150" i="5"/>
  <c r="CW150" i="5"/>
  <c r="EE150" i="5"/>
  <c r="DW150" i="5"/>
  <c r="CY150" i="5"/>
  <c r="CH150" i="5"/>
  <c r="CO150" i="5"/>
  <c r="DM150" i="5"/>
  <c r="EM150" i="5"/>
  <c r="ED150" i="5"/>
  <c r="EK150" i="5"/>
  <c r="CG150" i="5"/>
  <c r="EU150" i="5"/>
  <c r="EL150" i="5"/>
  <c r="EC150" i="5"/>
  <c r="DN150" i="5"/>
  <c r="DF150" i="5"/>
  <c r="DE150" i="5"/>
  <c r="DO150" i="5"/>
  <c r="CV102" i="5"/>
  <c r="DL102" i="5"/>
  <c r="EB102" i="5"/>
  <c r="DK102" i="5"/>
  <c r="EQ102" i="5"/>
  <c r="CM102" i="5"/>
  <c r="DS102" i="5"/>
  <c r="CN102" i="5"/>
  <c r="CS102" i="5"/>
  <c r="DY102" i="5"/>
  <c r="CU102" i="5"/>
  <c r="EO102" i="5"/>
  <c r="DC102" i="5"/>
  <c r="DD102" i="5"/>
  <c r="DI102" i="5"/>
  <c r="EJ102" i="5"/>
  <c r="EI102" i="5"/>
  <c r="EG102" i="5"/>
  <c r="CO102" i="5"/>
  <c r="CX102" i="5"/>
  <c r="DO102" i="5"/>
  <c r="EN102" i="5"/>
  <c r="DQ102" i="5"/>
  <c r="CW102" i="5"/>
  <c r="DF102" i="5"/>
  <c r="DW102" i="5"/>
  <c r="EV102" i="5"/>
  <c r="EH102" i="5"/>
  <c r="ED102" i="5"/>
  <c r="DR102" i="5"/>
  <c r="EP102" i="5"/>
  <c r="DA102" i="5"/>
  <c r="DE102" i="5"/>
  <c r="DN102" i="5"/>
  <c r="EE102" i="5"/>
  <c r="DJ102" i="5"/>
  <c r="EL102" i="5"/>
  <c r="CZ102" i="5"/>
  <c r="EW102" i="5"/>
  <c r="DM102" i="5"/>
  <c r="EM102" i="5"/>
  <c r="EC102" i="5"/>
  <c r="EU102" i="5"/>
  <c r="CT102" i="5"/>
  <c r="EK102" i="5"/>
  <c r="CH102" i="5"/>
  <c r="EF102" i="5"/>
  <c r="CG102" i="5"/>
  <c r="DX102" i="5"/>
  <c r="CY102" i="5"/>
  <c r="DG102" i="5"/>
  <c r="DB102" i="5"/>
  <c r="CO129" i="5"/>
  <c r="CZ129" i="5"/>
  <c r="DJ129" i="5"/>
  <c r="EF129" i="5"/>
  <c r="EP129" i="5"/>
  <c r="DA129" i="5"/>
  <c r="DW129" i="5"/>
  <c r="EG129" i="5"/>
  <c r="CG129" i="5"/>
  <c r="DB129" i="5"/>
  <c r="DX129" i="5"/>
  <c r="EH129" i="5"/>
  <c r="CS129" i="5"/>
  <c r="DD129" i="5"/>
  <c r="DO129" i="5"/>
  <c r="DY129" i="5"/>
  <c r="EJ129" i="5"/>
  <c r="EU129" i="5"/>
  <c r="DG129" i="5"/>
  <c r="EN129" i="5"/>
  <c r="CW129" i="5"/>
  <c r="EO129" i="5"/>
  <c r="CN129" i="5"/>
  <c r="DI129" i="5"/>
  <c r="CV129" i="5"/>
  <c r="EC129" i="5"/>
  <c r="EE129" i="5"/>
  <c r="CT129" i="5"/>
  <c r="EB129" i="5"/>
  <c r="EV129" i="5"/>
  <c r="EW129" i="5"/>
  <c r="DQ129" i="5"/>
  <c r="DR129" i="5"/>
  <c r="EK129" i="5"/>
  <c r="CY129" i="5"/>
  <c r="DE129" i="5"/>
  <c r="EM129" i="5"/>
  <c r="EL129" i="5"/>
  <c r="DF129" i="5"/>
  <c r="CM129" i="5"/>
  <c r="CX129" i="5"/>
  <c r="DN129" i="5"/>
  <c r="CU129" i="5"/>
  <c r="EI129" i="5"/>
  <c r="CH129" i="5"/>
  <c r="DC129" i="5"/>
  <c r="ED129" i="5"/>
  <c r="EQ129" i="5"/>
  <c r="CM106" i="5"/>
  <c r="CU106" i="5"/>
  <c r="DC106" i="5"/>
  <c r="DK106" i="5"/>
  <c r="DS106" i="5"/>
  <c r="EI106" i="5"/>
  <c r="EQ106" i="5"/>
  <c r="CN106" i="5"/>
  <c r="CV106" i="5"/>
  <c r="DD106" i="5"/>
  <c r="DL106" i="5"/>
  <c r="EB106" i="5"/>
  <c r="EJ106" i="5"/>
  <c r="CS106" i="5"/>
  <c r="DE106" i="5"/>
  <c r="DO106" i="5"/>
  <c r="DY106" i="5"/>
  <c r="EK106" i="5"/>
  <c r="EU106" i="5"/>
  <c r="CT106" i="5"/>
  <c r="DF106" i="5"/>
  <c r="EL106" i="5"/>
  <c r="EV106" i="5"/>
  <c r="CW106" i="5"/>
  <c r="DG106" i="5"/>
  <c r="DQ106" i="5"/>
  <c r="EC106" i="5"/>
  <c r="EM106" i="5"/>
  <c r="EW106" i="5"/>
  <c r="CG106" i="5"/>
  <c r="DA106" i="5"/>
  <c r="DW106" i="5"/>
  <c r="EG106" i="5"/>
  <c r="DB106" i="5"/>
  <c r="EO106" i="5"/>
  <c r="EP106" i="5"/>
  <c r="CO106" i="5"/>
  <c r="DI106" i="5"/>
  <c r="DX106" i="5"/>
  <c r="DJ106" i="5"/>
  <c r="ED106" i="5"/>
  <c r="CH106" i="5"/>
  <c r="EF106" i="5"/>
  <c r="EH106" i="5"/>
  <c r="DN106" i="5"/>
  <c r="EN106" i="5"/>
  <c r="DR106" i="5"/>
  <c r="CX106" i="5"/>
  <c r="EE106" i="5"/>
  <c r="CY106" i="5"/>
  <c r="CZ106" i="5"/>
  <c r="EY106" i="5"/>
  <c r="DG65" i="5"/>
  <c r="DW65" i="5"/>
  <c r="EP65" i="5"/>
  <c r="CU65" i="5"/>
  <c r="DJ65" i="5"/>
  <c r="DX65" i="5"/>
  <c r="EQ65" i="5"/>
  <c r="CV65" i="5"/>
  <c r="EC65" i="5"/>
  <c r="CX65" i="5"/>
  <c r="CZ65" i="5"/>
  <c r="EF65" i="5"/>
  <c r="DE65" i="5"/>
  <c r="EH65" i="5"/>
  <c r="DF65" i="5"/>
  <c r="CM65" i="5"/>
  <c r="EI65" i="5"/>
  <c r="CN65" i="5"/>
  <c r="EK65" i="5"/>
  <c r="EU65" i="5"/>
  <c r="EE65" i="5"/>
  <c r="DY65" i="5"/>
  <c r="EM65" i="5"/>
  <c r="DB65" i="5"/>
  <c r="CS65" i="5"/>
  <c r="EG65" i="5"/>
  <c r="EV65" i="5"/>
  <c r="DN65" i="5"/>
  <c r="CT65" i="5"/>
  <c r="DA65" i="5"/>
  <c r="CW65" i="5"/>
  <c r="EO65" i="5"/>
  <c r="CG65" i="5"/>
  <c r="EL65" i="5"/>
  <c r="DD65" i="5"/>
  <c r="DO65" i="5"/>
  <c r="EW65" i="5"/>
  <c r="CY65" i="5"/>
  <c r="DR65" i="5"/>
  <c r="DC65" i="5"/>
  <c r="ED65" i="5"/>
  <c r="DQ65" i="5"/>
  <c r="EJ65" i="5"/>
  <c r="CH65" i="5"/>
  <c r="DI65" i="5"/>
  <c r="CO65" i="5"/>
  <c r="EB65" i="5"/>
  <c r="EN65" i="5"/>
  <c r="CM36" i="5"/>
  <c r="CU36" i="5"/>
  <c r="DC36" i="5"/>
  <c r="EI36" i="5"/>
  <c r="EQ36" i="5"/>
  <c r="CN36" i="5"/>
  <c r="CV36" i="5"/>
  <c r="DD36" i="5"/>
  <c r="EB36" i="5"/>
  <c r="EJ36" i="5"/>
  <c r="CZ36" i="5"/>
  <c r="EG36" i="5"/>
  <c r="EU36" i="5"/>
  <c r="CO36" i="5"/>
  <c r="DA36" i="5"/>
  <c r="DW36" i="5"/>
  <c r="EH36" i="5"/>
  <c r="EV36" i="5"/>
  <c r="CW36" i="5"/>
  <c r="DI36" i="5"/>
  <c r="DR36" i="5"/>
  <c r="EE36" i="5"/>
  <c r="EP36" i="5"/>
  <c r="DJ36" i="5"/>
  <c r="EN36" i="5"/>
  <c r="CS36" i="5"/>
  <c r="DX36" i="5"/>
  <c r="EO36" i="5"/>
  <c r="DE36" i="5"/>
  <c r="EF36" i="5"/>
  <c r="EC36" i="5"/>
  <c r="CT36" i="5"/>
  <c r="DO36" i="5"/>
  <c r="EK36" i="5"/>
  <c r="DG36" i="5"/>
  <c r="EW36" i="5"/>
  <c r="DQ36" i="5"/>
  <c r="DY36" i="5"/>
  <c r="CY36" i="5"/>
  <c r="DB36" i="5"/>
  <c r="EM36" i="5"/>
  <c r="CG36" i="5"/>
  <c r="ED36" i="5"/>
  <c r="CH36" i="5"/>
  <c r="DN36" i="5"/>
  <c r="DF36" i="5"/>
  <c r="CX36" i="5"/>
  <c r="EL36" i="5"/>
  <c r="CN18" i="5"/>
  <c r="CV18" i="5"/>
  <c r="DD18" i="5"/>
  <c r="DL18" i="5"/>
  <c r="EB18" i="5"/>
  <c r="EJ18" i="5"/>
  <c r="CY18" i="5"/>
  <c r="DG18" i="5"/>
  <c r="DO18" i="5"/>
  <c r="DW18" i="5"/>
  <c r="EE18" i="5"/>
  <c r="EM18" i="5"/>
  <c r="CH18" i="5"/>
  <c r="DE18" i="5"/>
  <c r="DR18" i="5"/>
  <c r="ED18" i="5"/>
  <c r="EQ18" i="5"/>
  <c r="CT18" i="5"/>
  <c r="DF18" i="5"/>
  <c r="EF18" i="5"/>
  <c r="CW18" i="5"/>
  <c r="DJ18" i="5"/>
  <c r="EI18" i="5"/>
  <c r="CZ18" i="5"/>
  <c r="EK18" i="5"/>
  <c r="DB18" i="5"/>
  <c r="EL18" i="5"/>
  <c r="CG18" i="5"/>
  <c r="CU18" i="5"/>
  <c r="DN18" i="5"/>
  <c r="EC18" i="5"/>
  <c r="EV18" i="5"/>
  <c r="CO18" i="5"/>
  <c r="EN18" i="5"/>
  <c r="EP18" i="5"/>
  <c r="CX18" i="5"/>
  <c r="DC18" i="5"/>
  <c r="DX18" i="5"/>
  <c r="CM18" i="5"/>
  <c r="DK18" i="5"/>
  <c r="EH18" i="5"/>
  <c r="EG18" i="5"/>
  <c r="DY18" i="5"/>
  <c r="DA18" i="5"/>
  <c r="DQ18" i="5"/>
  <c r="DI18" i="5"/>
  <c r="EO18" i="5"/>
  <c r="CS18" i="5"/>
  <c r="EW18" i="5"/>
  <c r="DD67" i="5"/>
  <c r="EH67" i="5"/>
  <c r="DF67" i="5"/>
  <c r="EI67" i="5"/>
  <c r="DG67" i="5"/>
  <c r="EJ67" i="5"/>
  <c r="CH67" i="5"/>
  <c r="DI67" i="5"/>
  <c r="EL67" i="5"/>
  <c r="DS67" i="5"/>
  <c r="DW67" i="5"/>
  <c r="CU67" i="5"/>
  <c r="EU67" i="5"/>
  <c r="EW67" i="5"/>
  <c r="CT67" i="5"/>
  <c r="DR67" i="5"/>
  <c r="CS67" i="5"/>
  <c r="CG67" i="5"/>
  <c r="CY67" i="5"/>
  <c r="EG67" i="5"/>
  <c r="CX67" i="5"/>
  <c r="CO67" i="5"/>
  <c r="DJ67" i="5"/>
  <c r="EQ67" i="5"/>
  <c r="DN67" i="5"/>
  <c r="CM67" i="5"/>
  <c r="EP67" i="5"/>
  <c r="ED67" i="5"/>
  <c r="EC67" i="5"/>
  <c r="DB67" i="5"/>
  <c r="CW67" i="5"/>
  <c r="DC67" i="5"/>
  <c r="EF67" i="5"/>
  <c r="CZ67" i="5"/>
  <c r="DE67" i="5"/>
  <c r="EE67" i="5"/>
  <c r="CV67" i="5"/>
  <c r="EO67" i="5"/>
  <c r="DQ67" i="5"/>
  <c r="DX67" i="5"/>
  <c r="DL67" i="5"/>
  <c r="EK67" i="5"/>
  <c r="EM67" i="5"/>
  <c r="DO67" i="5"/>
  <c r="EB67" i="5"/>
  <c r="CN67" i="5"/>
  <c r="EN67" i="5"/>
  <c r="DK67" i="5"/>
  <c r="EV67" i="5"/>
  <c r="DA67" i="5"/>
  <c r="CY124" i="5"/>
  <c r="DG124" i="5"/>
  <c r="DO124" i="5"/>
  <c r="DW124" i="5"/>
  <c r="EE124" i="5"/>
  <c r="EM124" i="5"/>
  <c r="EU124" i="5"/>
  <c r="CZ124" i="5"/>
  <c r="DX124" i="5"/>
  <c r="EF124" i="5"/>
  <c r="EN124" i="5"/>
  <c r="EV124" i="5"/>
  <c r="CN124" i="5"/>
  <c r="CV124" i="5"/>
  <c r="DD124" i="5"/>
  <c r="EB124" i="5"/>
  <c r="EJ124" i="5"/>
  <c r="CU124" i="5"/>
  <c r="DI124" i="5"/>
  <c r="DR124" i="5"/>
  <c r="ED124" i="5"/>
  <c r="EQ124" i="5"/>
  <c r="CW124" i="5"/>
  <c r="DJ124" i="5"/>
  <c r="DS124" i="5"/>
  <c r="EG124" i="5"/>
  <c r="CX124" i="5"/>
  <c r="EH124" i="5"/>
  <c r="CM124" i="5"/>
  <c r="DA124" i="5"/>
  <c r="EI124" i="5"/>
  <c r="EW124" i="5"/>
  <c r="CS124" i="5"/>
  <c r="EC124" i="5"/>
  <c r="EP124" i="5"/>
  <c r="CT124" i="5"/>
  <c r="DN124" i="5"/>
  <c r="EK124" i="5"/>
  <c r="DC124" i="5"/>
  <c r="EO124" i="5"/>
  <c r="DE124" i="5"/>
  <c r="CG124" i="5"/>
  <c r="DB124" i="5"/>
  <c r="EL124" i="5"/>
  <c r="CH124" i="5"/>
  <c r="DQ124" i="5"/>
  <c r="CO124" i="5"/>
  <c r="DY124" i="5"/>
  <c r="DF124" i="5"/>
  <c r="DA53" i="5"/>
  <c r="EG53" i="5"/>
  <c r="CG53" i="5"/>
  <c r="DB53" i="5"/>
  <c r="DM53" i="5"/>
  <c r="DX53" i="5"/>
  <c r="EH53" i="5"/>
  <c r="CN53" i="5"/>
  <c r="DD53" i="5"/>
  <c r="DQ53" i="5"/>
  <c r="EF53" i="5"/>
  <c r="EV53" i="5"/>
  <c r="CO53" i="5"/>
  <c r="DE53" i="5"/>
  <c r="EJ53" i="5"/>
  <c r="EW53" i="5"/>
  <c r="DF53" i="5"/>
  <c r="EK53" i="5"/>
  <c r="CH53" i="5"/>
  <c r="CV53" i="5"/>
  <c r="EP53" i="5"/>
  <c r="CZ53" i="5"/>
  <c r="DY53" i="5"/>
  <c r="DI53" i="5"/>
  <c r="DJ53" i="5"/>
  <c r="EB53" i="5"/>
  <c r="ED53" i="5"/>
  <c r="DN53" i="5"/>
  <c r="CX53" i="5"/>
  <c r="EL53" i="5"/>
  <c r="CS53" i="5"/>
  <c r="EO53" i="5"/>
  <c r="CT53" i="5"/>
  <c r="EU53" i="5"/>
  <c r="DO53" i="5"/>
  <c r="DW53" i="5"/>
  <c r="EN53" i="5"/>
  <c r="CM53" i="5"/>
  <c r="CW53" i="5"/>
  <c r="EC53" i="5"/>
  <c r="CY53" i="5"/>
  <c r="CU53" i="5"/>
  <c r="DK53" i="5"/>
  <c r="DR53" i="5"/>
  <c r="DG53" i="5"/>
  <c r="DC53" i="5"/>
  <c r="EM53" i="5"/>
  <c r="EI53" i="5"/>
  <c r="EE53" i="5"/>
  <c r="EQ53" i="5"/>
  <c r="CN118" i="5"/>
  <c r="CV118" i="5"/>
  <c r="DD118" i="5"/>
  <c r="EB118" i="5"/>
  <c r="EJ118" i="5"/>
  <c r="CZ118" i="5"/>
  <c r="DO118" i="5"/>
  <c r="EQ118" i="5"/>
  <c r="DA118" i="5"/>
  <c r="EE118" i="5"/>
  <c r="CM118" i="5"/>
  <c r="DC118" i="5"/>
  <c r="DQ118" i="5"/>
  <c r="EF118" i="5"/>
  <c r="EU118" i="5"/>
  <c r="DG118" i="5"/>
  <c r="DS118" i="5"/>
  <c r="EG118" i="5"/>
  <c r="EV118" i="5"/>
  <c r="DY118" i="5"/>
  <c r="DI118" i="5"/>
  <c r="EI118" i="5"/>
  <c r="EM118" i="5"/>
  <c r="EO118" i="5"/>
  <c r="CS118" i="5"/>
  <c r="EN118" i="5"/>
  <c r="CY118" i="5"/>
  <c r="EW118" i="5"/>
  <c r="DW118" i="5"/>
  <c r="CU118" i="5"/>
  <c r="DX118" i="5"/>
  <c r="DF118" i="5"/>
  <c r="DE118" i="5"/>
  <c r="DB118" i="5"/>
  <c r="CX118" i="5"/>
  <c r="DR118" i="5"/>
  <c r="DJ118" i="5"/>
  <c r="EP118" i="5"/>
  <c r="CH118" i="5"/>
  <c r="EK118" i="5"/>
  <c r="EL118" i="5"/>
  <c r="EH118" i="5"/>
  <c r="EC118" i="5"/>
  <c r="CO118" i="5"/>
  <c r="CW118" i="5"/>
  <c r="ED118" i="5"/>
  <c r="DN118" i="5"/>
  <c r="CG118" i="5"/>
  <c r="CT118" i="5"/>
  <c r="DA50" i="5"/>
  <c r="DW50" i="5"/>
  <c r="EQ50" i="5"/>
  <c r="CG50" i="5"/>
  <c r="DC50" i="5"/>
  <c r="DX50" i="5"/>
  <c r="DE50" i="5"/>
  <c r="EB50" i="5"/>
  <c r="CU50" i="5"/>
  <c r="EG50" i="5"/>
  <c r="CV50" i="5"/>
  <c r="EK50" i="5"/>
  <c r="EV50" i="5"/>
  <c r="DG50" i="5"/>
  <c r="EW50" i="5"/>
  <c r="EM50" i="5"/>
  <c r="DQ50" i="5"/>
  <c r="ED50" i="5"/>
  <c r="CM50" i="5"/>
  <c r="DI50" i="5"/>
  <c r="EF50" i="5"/>
  <c r="CH50" i="5"/>
  <c r="CO50" i="5"/>
  <c r="EL50" i="5"/>
  <c r="CW50" i="5"/>
  <c r="CS50" i="5"/>
  <c r="EN50" i="5"/>
  <c r="CX50" i="5"/>
  <c r="EI50" i="5"/>
  <c r="CT50" i="5"/>
  <c r="EE50" i="5"/>
  <c r="DD50" i="5"/>
  <c r="CZ50" i="5"/>
  <c r="DB50" i="5"/>
  <c r="EC50" i="5"/>
  <c r="EO50" i="5"/>
  <c r="DO50" i="5"/>
  <c r="DJ50" i="5"/>
  <c r="DY50" i="5"/>
  <c r="DR50" i="5"/>
  <c r="EJ50" i="5"/>
  <c r="DN50" i="5"/>
  <c r="DF50" i="5"/>
  <c r="EH50" i="5"/>
  <c r="CN50" i="5"/>
  <c r="CY50" i="5"/>
  <c r="EP50" i="5"/>
  <c r="EU50" i="5"/>
  <c r="EI11" i="5"/>
  <c r="EQ11" i="5"/>
  <c r="CN11" i="5"/>
  <c r="CV11" i="5"/>
  <c r="DD11" i="5"/>
  <c r="EB11" i="5"/>
  <c r="EJ11" i="5"/>
  <c r="CO11" i="5"/>
  <c r="CY11" i="5"/>
  <c r="DI11" i="5"/>
  <c r="DR11" i="5"/>
  <c r="ED11" i="5"/>
  <c r="EN11" i="5"/>
  <c r="CZ11" i="5"/>
  <c r="DJ11" i="5"/>
  <c r="EE11" i="5"/>
  <c r="EO11" i="5"/>
  <c r="DB11" i="5"/>
  <c r="DO11" i="5"/>
  <c r="EC11" i="5"/>
  <c r="CX11" i="5"/>
  <c r="DN11" i="5"/>
  <c r="EF11" i="5"/>
  <c r="DF11" i="5"/>
  <c r="EK11" i="5"/>
  <c r="EW11" i="5"/>
  <c r="CS11" i="5"/>
  <c r="DX11" i="5"/>
  <c r="EM11" i="5"/>
  <c r="EH11" i="5"/>
  <c r="CT11" i="5"/>
  <c r="EL11" i="5"/>
  <c r="CH11" i="5"/>
  <c r="DA11" i="5"/>
  <c r="CW11" i="5"/>
  <c r="DE11" i="5"/>
  <c r="DW11" i="5"/>
  <c r="DG11" i="5"/>
  <c r="EG11" i="5"/>
  <c r="DY11" i="5"/>
  <c r="CG11" i="5"/>
  <c r="DQ11" i="5"/>
  <c r="EP11" i="5"/>
  <c r="DC11" i="5"/>
  <c r="CM11" i="5"/>
  <c r="CU11" i="5"/>
  <c r="DE98" i="5"/>
  <c r="EU98" i="5"/>
  <c r="DO98" i="5"/>
  <c r="DR98" i="5"/>
  <c r="DN98" i="5"/>
  <c r="EK98" i="5"/>
  <c r="EL98" i="5"/>
  <c r="EJ98" i="5"/>
  <c r="CT98" i="5"/>
  <c r="DD98" i="5"/>
  <c r="CU98" i="5"/>
  <c r="DF98" i="5"/>
  <c r="EF98" i="5"/>
  <c r="EG98" i="5"/>
  <c r="EP98" i="5"/>
  <c r="CN98" i="5"/>
  <c r="DW98" i="5"/>
  <c r="CY98" i="5"/>
  <c r="CV98" i="5"/>
  <c r="EN98" i="5"/>
  <c r="EO98" i="5"/>
  <c r="DB98" i="5"/>
  <c r="EI98" i="5"/>
  <c r="CW98" i="5"/>
  <c r="EC98" i="5"/>
  <c r="EV98" i="5"/>
  <c r="EW98" i="5"/>
  <c r="CM98" i="5"/>
  <c r="DL98" i="5"/>
  <c r="CG98" i="5"/>
  <c r="DA98" i="5"/>
  <c r="EH98" i="5"/>
  <c r="DJ98" i="5"/>
  <c r="CO98" i="5"/>
  <c r="DG98" i="5"/>
  <c r="CS98" i="5"/>
  <c r="CX98" i="5"/>
  <c r="CH98" i="5"/>
  <c r="DK98" i="5"/>
  <c r="DI98" i="5"/>
  <c r="ED98" i="5"/>
  <c r="DQ98" i="5"/>
  <c r="EM98" i="5"/>
  <c r="CZ98" i="5"/>
  <c r="EB98" i="5"/>
  <c r="EQ98" i="5"/>
  <c r="DM98" i="5"/>
  <c r="DX98" i="5"/>
  <c r="EE98" i="5"/>
  <c r="DY98" i="5"/>
  <c r="DC98" i="5"/>
  <c r="CV32" i="5"/>
  <c r="DL32" i="5"/>
  <c r="EE32" i="5"/>
  <c r="ER32" i="5"/>
  <c r="CY32" i="5"/>
  <c r="EF32" i="5"/>
  <c r="EV32" i="5"/>
  <c r="DB32" i="5"/>
  <c r="DW32" i="5"/>
  <c r="DC32" i="5"/>
  <c r="CO32" i="5"/>
  <c r="DQ32" i="5"/>
  <c r="EO32" i="5"/>
  <c r="CN32" i="5"/>
  <c r="CS32" i="5"/>
  <c r="EG32" i="5"/>
  <c r="DK32" i="5"/>
  <c r="EQ32" i="5"/>
  <c r="DG32" i="5"/>
  <c r="CG32" i="5"/>
  <c r="EH32" i="5"/>
  <c r="EM32" i="5"/>
  <c r="CZ32" i="5"/>
  <c r="DJ32" i="5"/>
  <c r="EI32" i="5"/>
  <c r="DR32" i="5"/>
  <c r="ED32" i="5"/>
  <c r="CH32" i="5"/>
  <c r="EC32" i="5"/>
  <c r="EU32" i="5"/>
  <c r="EP32" i="5"/>
  <c r="CX32" i="5"/>
  <c r="EB32" i="5"/>
  <c r="CU32" i="5"/>
  <c r="EN32" i="5"/>
  <c r="CT32" i="5"/>
  <c r="DX32" i="5"/>
  <c r="DF32" i="5"/>
  <c r="EK32" i="5"/>
  <c r="DE32" i="5"/>
  <c r="EW32" i="5"/>
  <c r="DI32" i="5"/>
  <c r="DN32" i="5"/>
  <c r="EJ32" i="5"/>
  <c r="DD32" i="5"/>
  <c r="CW32" i="5"/>
  <c r="EL32" i="5"/>
  <c r="DA32" i="5"/>
  <c r="DY32" i="5"/>
  <c r="CM32" i="5"/>
  <c r="DO32" i="5"/>
  <c r="CH113" i="5"/>
  <c r="CT113" i="5"/>
  <c r="DD113" i="5"/>
  <c r="DN113" i="5"/>
  <c r="EJ113" i="5"/>
  <c r="CU113" i="5"/>
  <c r="DE113" i="5"/>
  <c r="DO113" i="5"/>
  <c r="EK113" i="5"/>
  <c r="EU113" i="5"/>
  <c r="CV113" i="5"/>
  <c r="DF113" i="5"/>
  <c r="DR113" i="5"/>
  <c r="EB113" i="5"/>
  <c r="EL113" i="5"/>
  <c r="DB113" i="5"/>
  <c r="DL113" i="5"/>
  <c r="EH113" i="5"/>
  <c r="CW113" i="5"/>
  <c r="DS113" i="5"/>
  <c r="EE113" i="5"/>
  <c r="CX113" i="5"/>
  <c r="EI113" i="5"/>
  <c r="CG113" i="5"/>
  <c r="CY113" i="5"/>
  <c r="EM113" i="5"/>
  <c r="CM113" i="5"/>
  <c r="DC113" i="5"/>
  <c r="DW113" i="5"/>
  <c r="EP113" i="5"/>
  <c r="DK113" i="5"/>
  <c r="EQ113" i="5"/>
  <c r="CN113" i="5"/>
  <c r="CO113" i="5"/>
  <c r="DG113" i="5"/>
  <c r="DJ113" i="5"/>
  <c r="EC113" i="5"/>
  <c r="ED113" i="5"/>
  <c r="DX113" i="5"/>
  <c r="DY113" i="5"/>
  <c r="EF113" i="5"/>
  <c r="EG113" i="5"/>
  <c r="DI113" i="5"/>
  <c r="EN113" i="5"/>
  <c r="EO113" i="5"/>
  <c r="DA113" i="5"/>
  <c r="EV113" i="5"/>
  <c r="EW113" i="5"/>
  <c r="CS113" i="5"/>
  <c r="DQ113" i="5"/>
  <c r="CZ113" i="5"/>
  <c r="CN136" i="5"/>
  <c r="DB136" i="5"/>
  <c r="EO136" i="5"/>
  <c r="CU136" i="5"/>
  <c r="EH136" i="5"/>
  <c r="DJ136" i="5"/>
  <c r="EW136" i="5"/>
  <c r="CS136" i="5"/>
  <c r="DD136" i="5"/>
  <c r="DR136" i="5"/>
  <c r="EF136" i="5"/>
  <c r="EQ136" i="5"/>
  <c r="DX136" i="5"/>
  <c r="CT136" i="5"/>
  <c r="EG136" i="5"/>
  <c r="DI136" i="5"/>
  <c r="EV136" i="5"/>
  <c r="CV136" i="5"/>
  <c r="EI136" i="5"/>
  <c r="DL136" i="5"/>
  <c r="CM136" i="5"/>
  <c r="DY136" i="5"/>
  <c r="CZ136" i="5"/>
  <c r="DK136" i="5"/>
  <c r="EN136" i="5"/>
  <c r="DA136" i="5"/>
  <c r="EJ136" i="5"/>
  <c r="CO136" i="5"/>
  <c r="DF136" i="5"/>
  <c r="DW136" i="5"/>
  <c r="CW136" i="5"/>
  <c r="DN136" i="5"/>
  <c r="EE136" i="5"/>
  <c r="EK136" i="5"/>
  <c r="DE136" i="5"/>
  <c r="EM136" i="5"/>
  <c r="EC136" i="5"/>
  <c r="EB136" i="5"/>
  <c r="CH136" i="5"/>
  <c r="DC136" i="5"/>
  <c r="ED136" i="5"/>
  <c r="EU136" i="5"/>
  <c r="EP136" i="5"/>
  <c r="EL136" i="5"/>
  <c r="CY136" i="5"/>
  <c r="DQ136" i="5"/>
  <c r="DG136" i="5"/>
  <c r="CG136" i="5"/>
  <c r="DO136" i="5"/>
  <c r="CX136" i="5"/>
  <c r="CT38" i="5"/>
  <c r="DB38" i="5"/>
  <c r="DJ38" i="5"/>
  <c r="DR38" i="5"/>
  <c r="EH38" i="5"/>
  <c r="EP38" i="5"/>
  <c r="CN38" i="5"/>
  <c r="CV38" i="5"/>
  <c r="DD38" i="5"/>
  <c r="DL38" i="5"/>
  <c r="EB38" i="5"/>
  <c r="EJ38" i="5"/>
  <c r="CH38" i="5"/>
  <c r="DC38" i="5"/>
  <c r="DN38" i="5"/>
  <c r="DX38" i="5"/>
  <c r="EI38" i="5"/>
  <c r="CS38" i="5"/>
  <c r="DE38" i="5"/>
  <c r="DO38" i="5"/>
  <c r="DY38" i="5"/>
  <c r="CZ38" i="5"/>
  <c r="DK38" i="5"/>
  <c r="EF38" i="5"/>
  <c r="EQ38" i="5"/>
  <c r="CM38" i="5"/>
  <c r="DA38" i="5"/>
  <c r="DS38" i="5"/>
  <c r="EK38" i="5"/>
  <c r="EU38" i="5"/>
  <c r="CO38" i="5"/>
  <c r="DF38" i="5"/>
  <c r="EL38" i="5"/>
  <c r="EV38" i="5"/>
  <c r="CW38" i="5"/>
  <c r="DM38" i="5"/>
  <c r="ED38" i="5"/>
  <c r="CG38" i="5"/>
  <c r="CY38" i="5"/>
  <c r="DG38" i="5"/>
  <c r="EC38" i="5"/>
  <c r="EE38" i="5"/>
  <c r="EW38" i="5"/>
  <c r="DQ38" i="5"/>
  <c r="EN38" i="5"/>
  <c r="DW38" i="5"/>
  <c r="CX38" i="5"/>
  <c r="EM38" i="5"/>
  <c r="EG38" i="5"/>
  <c r="CU38" i="5"/>
  <c r="DI38" i="5"/>
  <c r="EO38" i="5"/>
  <c r="CM94" i="5"/>
  <c r="CU94" i="5"/>
  <c r="DC94" i="5"/>
  <c r="DK94" i="5"/>
  <c r="EI94" i="5"/>
  <c r="EQ94" i="5"/>
  <c r="CN94" i="5"/>
  <c r="CV94" i="5"/>
  <c r="DD94" i="5"/>
  <c r="DL94" i="5"/>
  <c r="EB94" i="5"/>
  <c r="EJ94" i="5"/>
  <c r="CO94" i="5"/>
  <c r="CW94" i="5"/>
  <c r="DE94" i="5"/>
  <c r="EC94" i="5"/>
  <c r="EK94" i="5"/>
  <c r="CY94" i="5"/>
  <c r="DJ94" i="5"/>
  <c r="EF94" i="5"/>
  <c r="CZ94" i="5"/>
  <c r="EG94" i="5"/>
  <c r="EU94" i="5"/>
  <c r="DA94" i="5"/>
  <c r="DN94" i="5"/>
  <c r="DW94" i="5"/>
  <c r="EH94" i="5"/>
  <c r="EV94" i="5"/>
  <c r="DB94" i="5"/>
  <c r="DO94" i="5"/>
  <c r="DX94" i="5"/>
  <c r="EL94" i="5"/>
  <c r="EW94" i="5"/>
  <c r="EP94" i="5"/>
  <c r="DI94" i="5"/>
  <c r="DY94" i="5"/>
  <c r="DF94" i="5"/>
  <c r="EN94" i="5"/>
  <c r="DQ94" i="5"/>
  <c r="EM94" i="5"/>
  <c r="CS94" i="5"/>
  <c r="DR94" i="5"/>
  <c r="EO94" i="5"/>
  <c r="CT94" i="5"/>
  <c r="CH94" i="5"/>
  <c r="CX94" i="5"/>
  <c r="DG94" i="5"/>
  <c r="ED94" i="5"/>
  <c r="EE94" i="5"/>
  <c r="CG94" i="5"/>
  <c r="CO78" i="5"/>
  <c r="CX78" i="5"/>
  <c r="DG78" i="5"/>
  <c r="DY78" i="5"/>
  <c r="EH78" i="5"/>
  <c r="EP78" i="5"/>
  <c r="DB78" i="5"/>
  <c r="EG78" i="5"/>
  <c r="EW78" i="5"/>
  <c r="DD78" i="5"/>
  <c r="EL78" i="5"/>
  <c r="DE78" i="5"/>
  <c r="EM78" i="5"/>
  <c r="CN78" i="5"/>
  <c r="DF78" i="5"/>
  <c r="DW78" i="5"/>
  <c r="EN78" i="5"/>
  <c r="CV78" i="5"/>
  <c r="DX78" i="5"/>
  <c r="CW78" i="5"/>
  <c r="ED78" i="5"/>
  <c r="EE78" i="5"/>
  <c r="CS78" i="5"/>
  <c r="EU78" i="5"/>
  <c r="EV78" i="5"/>
  <c r="DN78" i="5"/>
  <c r="DO78" i="5"/>
  <c r="EF78" i="5"/>
  <c r="CT78" i="5"/>
  <c r="EO78" i="5"/>
  <c r="CG78" i="5"/>
  <c r="EJ78" i="5"/>
  <c r="CM78" i="5"/>
  <c r="CH78" i="5"/>
  <c r="EB78" i="5"/>
  <c r="EQ78" i="5"/>
  <c r="CU78" i="5"/>
  <c r="EC78" i="5"/>
  <c r="CY78" i="5"/>
  <c r="DR78" i="5"/>
  <c r="EI78" i="5"/>
  <c r="DC78" i="5"/>
  <c r="CZ78" i="5"/>
  <c r="EK78" i="5"/>
  <c r="DI78" i="5"/>
  <c r="DQ78" i="5"/>
  <c r="DJ78" i="5"/>
  <c r="DA78" i="5"/>
  <c r="EF41" i="5"/>
  <c r="DJ41" i="5"/>
  <c r="DX41" i="5"/>
  <c r="DC41" i="5"/>
  <c r="DE41" i="5"/>
  <c r="EE41" i="5"/>
  <c r="EW41" i="5"/>
  <c r="DN41" i="5"/>
  <c r="EJ41" i="5"/>
  <c r="DD41" i="5"/>
  <c r="EU41" i="5"/>
  <c r="CN41" i="5"/>
  <c r="CT41" i="5"/>
  <c r="CY41" i="5"/>
  <c r="DA41" i="5"/>
  <c r="DK41" i="5"/>
  <c r="EO41" i="5"/>
  <c r="EP41" i="5"/>
  <c r="CS41" i="5"/>
  <c r="ED41" i="5"/>
  <c r="DW41" i="5"/>
  <c r="EG41" i="5"/>
  <c r="EV41" i="5"/>
  <c r="EC41" i="5"/>
  <c r="CX41" i="5"/>
  <c r="DF41" i="5"/>
  <c r="EQ41" i="5"/>
  <c r="DY41" i="5"/>
  <c r="EH41" i="5"/>
  <c r="CG41" i="5"/>
  <c r="DQ41" i="5"/>
  <c r="DR41" i="5"/>
  <c r="EI41" i="5"/>
  <c r="EK41" i="5"/>
  <c r="CV41" i="5"/>
  <c r="EL41" i="5"/>
  <c r="DG41" i="5"/>
  <c r="EN41" i="5"/>
  <c r="CM41" i="5"/>
  <c r="DB41" i="5"/>
  <c r="DI41" i="5"/>
  <c r="CU41" i="5"/>
  <c r="EB41" i="5"/>
  <c r="DO41" i="5"/>
  <c r="CW41" i="5"/>
  <c r="CZ41" i="5"/>
  <c r="EM41" i="5"/>
  <c r="CO41" i="5"/>
  <c r="CH41" i="5"/>
  <c r="CU105" i="5"/>
  <c r="DO105" i="5"/>
  <c r="EK105" i="5"/>
  <c r="DB105" i="5"/>
  <c r="CO105" i="5"/>
  <c r="EE105" i="5"/>
  <c r="DK105" i="5"/>
  <c r="EH105" i="5"/>
  <c r="EU105" i="5"/>
  <c r="DE105" i="5"/>
  <c r="EI105" i="5"/>
  <c r="DL105" i="5"/>
  <c r="EF105" i="5"/>
  <c r="EG105" i="5"/>
  <c r="EL105" i="5"/>
  <c r="CX105" i="5"/>
  <c r="DN105" i="5"/>
  <c r="EC105" i="5"/>
  <c r="DQ105" i="5"/>
  <c r="CY105" i="5"/>
  <c r="EN105" i="5"/>
  <c r="EO105" i="5"/>
  <c r="CM105" i="5"/>
  <c r="DJ105" i="5"/>
  <c r="EQ105" i="5"/>
  <c r="DF105" i="5"/>
  <c r="DR105" i="5"/>
  <c r="EV105" i="5"/>
  <c r="EW105" i="5"/>
  <c r="CW105" i="5"/>
  <c r="ED105" i="5"/>
  <c r="EJ105" i="5"/>
  <c r="DA105" i="5"/>
  <c r="CV105" i="5"/>
  <c r="DI105" i="5"/>
  <c r="CH105" i="5"/>
  <c r="DW105" i="5"/>
  <c r="CT105" i="5"/>
  <c r="CS105" i="5"/>
  <c r="DG105" i="5"/>
  <c r="EP105" i="5"/>
  <c r="DS105" i="5"/>
  <c r="CG105" i="5"/>
  <c r="CZ105" i="5"/>
  <c r="EM105" i="5"/>
  <c r="DC105" i="5"/>
  <c r="DD105" i="5"/>
  <c r="EB105" i="5"/>
  <c r="DX105" i="5"/>
  <c r="CN105" i="5"/>
  <c r="DY105" i="5"/>
  <c r="CY19" i="5"/>
  <c r="DG19" i="5"/>
  <c r="DO19" i="5"/>
  <c r="DW19" i="5"/>
  <c r="EE19" i="5"/>
  <c r="EM19" i="5"/>
  <c r="CT19" i="5"/>
  <c r="DB19" i="5"/>
  <c r="DJ19" i="5"/>
  <c r="DR19" i="5"/>
  <c r="EH19" i="5"/>
  <c r="EP19" i="5"/>
  <c r="CN19" i="5"/>
  <c r="CV19" i="5"/>
  <c r="DD19" i="5"/>
  <c r="DL19" i="5"/>
  <c r="EB19" i="5"/>
  <c r="EJ19" i="5"/>
  <c r="CM19" i="5"/>
  <c r="CZ19" i="5"/>
  <c r="DY19" i="5"/>
  <c r="EL19" i="5"/>
  <c r="EW19" i="5"/>
  <c r="CO19" i="5"/>
  <c r="DA19" i="5"/>
  <c r="DN19" i="5"/>
  <c r="EN19" i="5"/>
  <c r="CH19" i="5"/>
  <c r="DE19" i="5"/>
  <c r="DQ19" i="5"/>
  <c r="ED19" i="5"/>
  <c r="EQ19" i="5"/>
  <c r="CS19" i="5"/>
  <c r="DK19" i="5"/>
  <c r="EF19" i="5"/>
  <c r="EV19" i="5"/>
  <c r="CG19" i="5"/>
  <c r="CU19" i="5"/>
  <c r="EG19" i="5"/>
  <c r="DX19" i="5"/>
  <c r="EO19" i="5"/>
  <c r="CX19" i="5"/>
  <c r="EK19" i="5"/>
  <c r="DI19" i="5"/>
  <c r="DC19" i="5"/>
  <c r="EC19" i="5"/>
  <c r="DF19" i="5"/>
  <c r="CW19" i="5"/>
  <c r="EI19" i="5"/>
  <c r="CH80" i="5"/>
  <c r="DN80" i="5"/>
  <c r="DW80" i="5"/>
  <c r="CV80" i="5"/>
  <c r="EB80" i="5"/>
  <c r="DL80" i="5"/>
  <c r="EC80" i="5"/>
  <c r="ED80" i="5"/>
  <c r="CG80" i="5"/>
  <c r="EM80" i="5"/>
  <c r="CW80" i="5"/>
  <c r="DG80" i="5"/>
  <c r="CX80" i="5"/>
  <c r="CS80" i="5"/>
  <c r="CT80" i="5"/>
  <c r="DC80" i="5"/>
  <c r="EU80" i="5"/>
  <c r="EF80" i="5"/>
  <c r="CO80" i="5"/>
  <c r="DA80" i="5"/>
  <c r="DB80" i="5"/>
  <c r="DK80" i="5"/>
  <c r="CN80" i="5"/>
  <c r="DF80" i="5"/>
  <c r="DX80" i="5"/>
  <c r="EQ80" i="5"/>
  <c r="CY80" i="5"/>
  <c r="CM80" i="5"/>
  <c r="CZ80" i="5"/>
  <c r="DI80" i="5"/>
  <c r="DJ80" i="5"/>
  <c r="DD80" i="5"/>
  <c r="EL80" i="5"/>
  <c r="EH80" i="5"/>
  <c r="EG80" i="5"/>
  <c r="EO80" i="5"/>
  <c r="DO80" i="5"/>
  <c r="DQ80" i="5"/>
  <c r="DR80" i="5"/>
  <c r="EI80" i="5"/>
  <c r="DY80" i="5"/>
  <c r="EJ80" i="5"/>
  <c r="EP80" i="5"/>
  <c r="EN80" i="5"/>
  <c r="DE80" i="5"/>
  <c r="EE80" i="5"/>
  <c r="EV80" i="5"/>
  <c r="EK80" i="5"/>
  <c r="EW80" i="5"/>
  <c r="CU80" i="5"/>
  <c r="CN66" i="5"/>
  <c r="CV66" i="5"/>
  <c r="DD66" i="5"/>
  <c r="DL66" i="5"/>
  <c r="EB66" i="5"/>
  <c r="EJ66" i="5"/>
  <c r="CO66" i="5"/>
  <c r="CX66" i="5"/>
  <c r="DG66" i="5"/>
  <c r="EH66" i="5"/>
  <c r="EQ66" i="5"/>
  <c r="CT66" i="5"/>
  <c r="DC66" i="5"/>
  <c r="EE66" i="5"/>
  <c r="EN66" i="5"/>
  <c r="EW66" i="5"/>
  <c r="CW66" i="5"/>
  <c r="DI66" i="5"/>
  <c r="DR66" i="5"/>
  <c r="EC66" i="5"/>
  <c r="EO66" i="5"/>
  <c r="CY66" i="5"/>
  <c r="DJ66" i="5"/>
  <c r="ED66" i="5"/>
  <c r="EP66" i="5"/>
  <c r="CG66" i="5"/>
  <c r="CU66" i="5"/>
  <c r="DX66" i="5"/>
  <c r="EL66" i="5"/>
  <c r="CH66" i="5"/>
  <c r="CZ66" i="5"/>
  <c r="DN66" i="5"/>
  <c r="EM66" i="5"/>
  <c r="DA66" i="5"/>
  <c r="DO66" i="5"/>
  <c r="CM66" i="5"/>
  <c r="DB66" i="5"/>
  <c r="DF66" i="5"/>
  <c r="DW66" i="5"/>
  <c r="EU66" i="5"/>
  <c r="DK66" i="5"/>
  <c r="EV66" i="5"/>
  <c r="DQ66" i="5"/>
  <c r="EI66" i="5"/>
  <c r="EK66" i="5"/>
  <c r="EF66" i="5"/>
  <c r="DE66" i="5"/>
  <c r="EG66" i="5"/>
  <c r="CS66" i="5"/>
  <c r="CJ66" i="5"/>
  <c r="CS56" i="5"/>
  <c r="DA56" i="5"/>
  <c r="DI56" i="5"/>
  <c r="DQ56" i="5"/>
  <c r="DY56" i="5"/>
  <c r="EG56" i="5"/>
  <c r="EO56" i="5"/>
  <c r="EW56" i="5"/>
  <c r="CT56" i="5"/>
  <c r="DB56" i="5"/>
  <c r="DJ56" i="5"/>
  <c r="DR56" i="5"/>
  <c r="EH56" i="5"/>
  <c r="EP56" i="5"/>
  <c r="CO56" i="5"/>
  <c r="CX56" i="5"/>
  <c r="DF56" i="5"/>
  <c r="DN56" i="5"/>
  <c r="ED56" i="5"/>
  <c r="EL56" i="5"/>
  <c r="CM56" i="5"/>
  <c r="CZ56" i="5"/>
  <c r="EK56" i="5"/>
  <c r="CN56" i="5"/>
  <c r="DC56" i="5"/>
  <c r="DO56" i="5"/>
  <c r="EM56" i="5"/>
  <c r="CH56" i="5"/>
  <c r="CV56" i="5"/>
  <c r="EF56" i="5"/>
  <c r="CU56" i="5"/>
  <c r="DL56" i="5"/>
  <c r="EQ56" i="5"/>
  <c r="CW56" i="5"/>
  <c r="CY56" i="5"/>
  <c r="EB56" i="5"/>
  <c r="DK56" i="5"/>
  <c r="EU56" i="5"/>
  <c r="EC56" i="5"/>
  <c r="EV56" i="5"/>
  <c r="EE56" i="5"/>
  <c r="EI56" i="5"/>
  <c r="EJ56" i="5"/>
  <c r="EN56" i="5"/>
  <c r="DG56" i="5"/>
  <c r="CG56" i="5"/>
  <c r="DD56" i="5"/>
  <c r="DW56" i="5"/>
  <c r="DX56" i="5"/>
  <c r="DE56" i="5"/>
  <c r="CT92" i="5"/>
  <c r="EG92" i="5"/>
  <c r="CU92" i="5"/>
  <c r="DI92" i="5"/>
  <c r="EH92" i="5"/>
  <c r="EV92" i="5"/>
  <c r="CM92" i="5"/>
  <c r="DL92" i="5"/>
  <c r="EB92" i="5"/>
  <c r="CN92" i="5"/>
  <c r="EF92" i="5"/>
  <c r="DQ92" i="5"/>
  <c r="EN92" i="5"/>
  <c r="DC92" i="5"/>
  <c r="DD92" i="5"/>
  <c r="EQ92" i="5"/>
  <c r="DR92" i="5"/>
  <c r="EO92" i="5"/>
  <c r="CS92" i="5"/>
  <c r="EP92" i="5"/>
  <c r="DA92" i="5"/>
  <c r="DB92" i="5"/>
  <c r="CG92" i="5"/>
  <c r="CH92" i="5"/>
  <c r="DG92" i="5"/>
  <c r="ED92" i="5"/>
  <c r="CO92" i="5"/>
  <c r="CX92" i="5"/>
  <c r="DO92" i="5"/>
  <c r="EW92" i="5"/>
  <c r="CW92" i="5"/>
  <c r="DF92" i="5"/>
  <c r="DW92" i="5"/>
  <c r="DJ92" i="5"/>
  <c r="EJ92" i="5"/>
  <c r="EI92" i="5"/>
  <c r="DE92" i="5"/>
  <c r="DN92" i="5"/>
  <c r="EE92" i="5"/>
  <c r="DY92" i="5"/>
  <c r="DX92" i="5"/>
  <c r="DM92" i="5"/>
  <c r="EM92" i="5"/>
  <c r="DK92" i="5"/>
  <c r="EU92" i="5"/>
  <c r="CV92" i="5"/>
  <c r="EC92" i="5"/>
  <c r="CZ92" i="5"/>
  <c r="EK92" i="5"/>
  <c r="EL92" i="5"/>
  <c r="CY92" i="5"/>
  <c r="DG30" i="5"/>
  <c r="EB30" i="5"/>
  <c r="DK30" i="5"/>
  <c r="EG30" i="5"/>
  <c r="CY30" i="5"/>
  <c r="DY30" i="5"/>
  <c r="DE30" i="5"/>
  <c r="EM30" i="5"/>
  <c r="EK30" i="5"/>
  <c r="CU30" i="5"/>
  <c r="EL30" i="5"/>
  <c r="CV30" i="5"/>
  <c r="EQ30" i="5"/>
  <c r="DN30" i="5"/>
  <c r="CW30" i="5"/>
  <c r="CH30" i="5"/>
  <c r="DX30" i="5"/>
  <c r="DO30" i="5"/>
  <c r="DF30" i="5"/>
  <c r="EF30" i="5"/>
  <c r="EH30" i="5"/>
  <c r="CN30" i="5"/>
  <c r="EC30" i="5"/>
  <c r="EJ30" i="5"/>
  <c r="DD30" i="5"/>
  <c r="EN30" i="5"/>
  <c r="EP30" i="5"/>
  <c r="CX30" i="5"/>
  <c r="EW30" i="5"/>
  <c r="CT30" i="5"/>
  <c r="ED30" i="5"/>
  <c r="EO30" i="5"/>
  <c r="CG30" i="5"/>
  <c r="DI30" i="5"/>
  <c r="CO30" i="5"/>
  <c r="DC30" i="5"/>
  <c r="DB30" i="5"/>
  <c r="DQ30" i="5"/>
  <c r="DR30" i="5"/>
  <c r="DA30" i="5"/>
  <c r="EE30" i="5"/>
  <c r="EI30" i="5"/>
  <c r="CS30" i="5"/>
  <c r="CZ30" i="5"/>
  <c r="CM30" i="5"/>
  <c r="DJ30" i="5"/>
  <c r="DW30" i="5"/>
  <c r="EH7" i="5"/>
  <c r="DB7" i="5"/>
  <c r="DI7" i="5"/>
  <c r="DY7" i="5"/>
  <c r="CT7" i="5"/>
  <c r="EO7" i="5"/>
  <c r="CG7" i="5"/>
  <c r="DW7" i="5"/>
  <c r="CV7" i="5"/>
  <c r="EG7" i="5"/>
  <c r="EI7" i="5"/>
  <c r="CN7" i="5"/>
  <c r="EL7" i="5"/>
  <c r="CY7" i="5"/>
  <c r="EP7" i="5"/>
  <c r="EE7" i="5"/>
  <c r="DF7" i="5"/>
  <c r="CH7" i="5"/>
  <c r="CM7" i="5"/>
  <c r="EK7" i="5"/>
  <c r="EM7" i="5"/>
  <c r="CU7" i="5"/>
  <c r="DR7" i="5"/>
  <c r="CX7" i="5"/>
  <c r="DD7" i="5"/>
  <c r="CZ7" i="5"/>
  <c r="EQ7" i="5"/>
  <c r="DX7" i="5"/>
  <c r="DE7" i="5"/>
  <c r="EB7" i="5"/>
  <c r="CS7" i="5"/>
  <c r="DQ7" i="5"/>
  <c r="CO7" i="5"/>
  <c r="EJ7" i="5"/>
  <c r="EC7" i="5"/>
  <c r="EF7" i="5"/>
  <c r="DC7" i="5"/>
  <c r="EN7" i="5"/>
  <c r="DN7" i="5"/>
  <c r="DA7" i="5"/>
  <c r="DG7" i="5"/>
  <c r="DJ7" i="5"/>
  <c r="CW7" i="5"/>
  <c r="EW7" i="5"/>
  <c r="ED7" i="5"/>
  <c r="DO7" i="5"/>
  <c r="DK82" i="5"/>
  <c r="EQ82" i="5"/>
  <c r="CG82" i="5"/>
  <c r="CU82" i="5"/>
  <c r="EH82" i="5"/>
  <c r="CV82" i="5"/>
  <c r="DB82" i="5"/>
  <c r="EB82" i="5"/>
  <c r="DR82" i="5"/>
  <c r="ED82" i="5"/>
  <c r="EM82" i="5"/>
  <c r="DA82" i="5"/>
  <c r="DC82" i="5"/>
  <c r="EP82" i="5"/>
  <c r="DG82" i="5"/>
  <c r="DF82" i="5"/>
  <c r="DD82" i="5"/>
  <c r="EL82" i="5"/>
  <c r="EU82" i="5"/>
  <c r="DI82" i="5"/>
  <c r="CO82" i="5"/>
  <c r="CX82" i="5"/>
  <c r="CN82" i="5"/>
  <c r="EN82" i="5"/>
  <c r="CH82" i="5"/>
  <c r="CZ82" i="5"/>
  <c r="DQ82" i="5"/>
  <c r="EI82" i="5"/>
  <c r="DE82" i="5"/>
  <c r="EF82" i="5"/>
  <c r="EK82" i="5"/>
  <c r="DO82" i="5"/>
  <c r="CT82" i="5"/>
  <c r="CY82" i="5"/>
  <c r="DX82" i="5"/>
  <c r="DY82" i="5"/>
  <c r="EG82" i="5"/>
  <c r="EO82" i="5"/>
  <c r="DJ82" i="5"/>
  <c r="DN82" i="5"/>
  <c r="EC82" i="5"/>
  <c r="DW82" i="5"/>
  <c r="EV82" i="5"/>
  <c r="CS82" i="5"/>
  <c r="CW82" i="5"/>
  <c r="CM82" i="5"/>
  <c r="EE82" i="5"/>
  <c r="EJ82" i="5"/>
  <c r="EW82" i="5"/>
  <c r="CO26" i="5"/>
  <c r="CX26" i="5"/>
  <c r="DG26" i="5"/>
  <c r="EI26" i="5"/>
  <c r="CY26" i="5"/>
  <c r="DK26" i="5"/>
  <c r="EJ26" i="5"/>
  <c r="CH26" i="5"/>
  <c r="CT26" i="5"/>
  <c r="DF26" i="5"/>
  <c r="ED26" i="5"/>
  <c r="EQ26" i="5"/>
  <c r="EK26" i="5"/>
  <c r="DJ26" i="5"/>
  <c r="EL26" i="5"/>
  <c r="CW26" i="5"/>
  <c r="EN26" i="5"/>
  <c r="DX26" i="5"/>
  <c r="DL26" i="5"/>
  <c r="EB26" i="5"/>
  <c r="DC26" i="5"/>
  <c r="EM26" i="5"/>
  <c r="DD26" i="5"/>
  <c r="CN26" i="5"/>
  <c r="EC26" i="5"/>
  <c r="CG26" i="5"/>
  <c r="CU26" i="5"/>
  <c r="DO26" i="5"/>
  <c r="DR26" i="5"/>
  <c r="DB26" i="5"/>
  <c r="CZ26" i="5"/>
  <c r="EH26" i="5"/>
  <c r="EE26" i="5"/>
  <c r="CS26" i="5"/>
  <c r="DE26" i="5"/>
  <c r="EP26" i="5"/>
  <c r="DA26" i="5"/>
  <c r="CV26" i="5"/>
  <c r="EF26" i="5"/>
  <c r="DI26" i="5"/>
  <c r="CM26" i="5"/>
  <c r="DQ26" i="5"/>
  <c r="DY26" i="5"/>
  <c r="EG26" i="5"/>
  <c r="EW26" i="5"/>
  <c r="DW26" i="5"/>
  <c r="EO26" i="5"/>
  <c r="DN26" i="5"/>
  <c r="CO13" i="5"/>
  <c r="EB13" i="5"/>
  <c r="CU13" i="5"/>
  <c r="EQ13" i="5"/>
  <c r="DD13" i="5"/>
  <c r="DN13" i="5"/>
  <c r="EK13" i="5"/>
  <c r="CN13" i="5"/>
  <c r="EL13" i="5"/>
  <c r="EG13" i="5"/>
  <c r="EP13" i="5"/>
  <c r="EM13" i="5"/>
  <c r="CG13" i="5"/>
  <c r="ED13" i="5"/>
  <c r="EN13" i="5"/>
  <c r="DG13" i="5"/>
  <c r="EO13" i="5"/>
  <c r="CV13" i="5"/>
  <c r="CX13" i="5"/>
  <c r="CY13" i="5"/>
  <c r="EF13" i="5"/>
  <c r="EI13" i="5"/>
  <c r="DB13" i="5"/>
  <c r="DX13" i="5"/>
  <c r="EW13" i="5"/>
  <c r="DF13" i="5"/>
  <c r="DE13" i="5"/>
  <c r="DW13" i="5"/>
  <c r="DI13" i="5"/>
  <c r="CS13" i="5"/>
  <c r="CT13" i="5"/>
  <c r="CM13" i="5"/>
  <c r="EE13" i="5"/>
  <c r="DA13" i="5"/>
  <c r="CW13" i="5"/>
  <c r="DC13" i="5"/>
  <c r="DJ13" i="5"/>
  <c r="DR13" i="5"/>
  <c r="EV13" i="5"/>
  <c r="CH13" i="5"/>
  <c r="EJ13" i="5"/>
  <c r="EH13" i="5"/>
  <c r="DO13" i="5"/>
  <c r="DY13" i="5"/>
  <c r="EU13" i="5"/>
  <c r="EC13" i="5"/>
  <c r="CZ13" i="5"/>
  <c r="DQ13" i="5"/>
  <c r="ED16" i="5"/>
  <c r="EB16" i="5"/>
  <c r="CT16" i="5"/>
  <c r="EK16" i="5"/>
  <c r="DA16" i="5"/>
  <c r="EQ16" i="5"/>
  <c r="DX16" i="5"/>
  <c r="EP16" i="5"/>
  <c r="CX16" i="5"/>
  <c r="DN16" i="5"/>
  <c r="DR16" i="5"/>
  <c r="CO16" i="5"/>
  <c r="DW16" i="5"/>
  <c r="CS16" i="5"/>
  <c r="DZ16" i="5"/>
  <c r="CU16" i="5"/>
  <c r="DD16" i="5"/>
  <c r="DG16" i="5"/>
  <c r="CY16" i="5"/>
  <c r="CW16" i="5"/>
  <c r="EE16" i="5"/>
  <c r="CZ16" i="5"/>
  <c r="DB16" i="5"/>
  <c r="EH16" i="5"/>
  <c r="DI16" i="5"/>
  <c r="CM16" i="5"/>
  <c r="EC16" i="5"/>
  <c r="DE16" i="5"/>
  <c r="EM16" i="5"/>
  <c r="DJ16" i="5"/>
  <c r="EW16" i="5"/>
  <c r="DY16" i="5"/>
  <c r="CV16" i="5"/>
  <c r="EF16" i="5"/>
  <c r="CN16" i="5"/>
  <c r="EN16" i="5"/>
  <c r="EO16" i="5"/>
  <c r="EL16" i="5"/>
  <c r="DC16" i="5"/>
  <c r="DQ16" i="5"/>
  <c r="CG16" i="5"/>
  <c r="EI16" i="5"/>
  <c r="EG16" i="5"/>
  <c r="DF16" i="5"/>
  <c r="CH16" i="5"/>
  <c r="EJ16" i="5"/>
  <c r="DO16" i="5"/>
  <c r="CY111" i="5"/>
  <c r="EO111" i="5"/>
  <c r="CZ111" i="5"/>
  <c r="CG111" i="5"/>
  <c r="DA111" i="5"/>
  <c r="DW111" i="5"/>
  <c r="DE111" i="5"/>
  <c r="DY111" i="5"/>
  <c r="EU111" i="5"/>
  <c r="CS111" i="5"/>
  <c r="EF111" i="5"/>
  <c r="DI111" i="5"/>
  <c r="EG111" i="5"/>
  <c r="DL111" i="5"/>
  <c r="EK111" i="5"/>
  <c r="DO111" i="5"/>
  <c r="CO111" i="5"/>
  <c r="EE111" i="5"/>
  <c r="CT111" i="5"/>
  <c r="DC111" i="5"/>
  <c r="EB111" i="5"/>
  <c r="EW111" i="5"/>
  <c r="DF111" i="5"/>
  <c r="DB111" i="5"/>
  <c r="DK111" i="5"/>
  <c r="EL111" i="5"/>
  <c r="CN111" i="5"/>
  <c r="DD111" i="5"/>
  <c r="EH111" i="5"/>
  <c r="ED111" i="5"/>
  <c r="CV111" i="5"/>
  <c r="EC111" i="5"/>
  <c r="DJ111" i="5"/>
  <c r="DS111" i="5"/>
  <c r="EV111" i="5"/>
  <c r="CX111" i="5"/>
  <c r="DN111" i="5"/>
  <c r="EQ111" i="5"/>
  <c r="EJ111" i="5"/>
  <c r="EP111" i="5"/>
  <c r="EN111" i="5"/>
  <c r="DR111" i="5"/>
  <c r="EI111" i="5"/>
  <c r="CW111" i="5"/>
  <c r="DX111" i="5"/>
  <c r="DG111" i="5"/>
  <c r="DQ111" i="5"/>
  <c r="CM111" i="5"/>
  <c r="EM111" i="5"/>
  <c r="CH111" i="5"/>
  <c r="CU111" i="5"/>
  <c r="CS83" i="5"/>
  <c r="DA83" i="5"/>
  <c r="DI83" i="5"/>
  <c r="DQ83" i="5"/>
  <c r="DY83" i="5"/>
  <c r="EG83" i="5"/>
  <c r="EO83" i="5"/>
  <c r="EW83" i="5"/>
  <c r="CT83" i="5"/>
  <c r="DB83" i="5"/>
  <c r="DJ83" i="5"/>
  <c r="DR83" i="5"/>
  <c r="EH83" i="5"/>
  <c r="EP83" i="5"/>
  <c r="CM83" i="5"/>
  <c r="CU83" i="5"/>
  <c r="DC83" i="5"/>
  <c r="DK83" i="5"/>
  <c r="EI83" i="5"/>
  <c r="EQ83" i="5"/>
  <c r="CN83" i="5"/>
  <c r="CV83" i="5"/>
  <c r="DD83" i="5"/>
  <c r="EB83" i="5"/>
  <c r="EJ83" i="5"/>
  <c r="EL83" i="5"/>
  <c r="CG83" i="5"/>
  <c r="CW83" i="5"/>
  <c r="DW83" i="5"/>
  <c r="EM83" i="5"/>
  <c r="CH83" i="5"/>
  <c r="CX83" i="5"/>
  <c r="DX83" i="5"/>
  <c r="EN83" i="5"/>
  <c r="CY83" i="5"/>
  <c r="DN83" i="5"/>
  <c r="EC83" i="5"/>
  <c r="CZ83" i="5"/>
  <c r="DE83" i="5"/>
  <c r="EU83" i="5"/>
  <c r="DF83" i="5"/>
  <c r="EV83" i="5"/>
  <c r="EK83" i="5"/>
  <c r="CO83" i="5"/>
  <c r="DO83" i="5"/>
  <c r="ED83" i="5"/>
  <c r="DG83" i="5"/>
  <c r="EE83" i="5"/>
  <c r="EF83" i="5"/>
  <c r="DT83" i="5"/>
  <c r="CN28" i="5"/>
  <c r="CV28" i="5"/>
  <c r="DD28" i="5"/>
  <c r="DL28" i="5"/>
  <c r="EB28" i="5"/>
  <c r="EJ28" i="5"/>
  <c r="CW28" i="5"/>
  <c r="DG28" i="5"/>
  <c r="DQ28" i="5"/>
  <c r="EC28" i="5"/>
  <c r="EM28" i="5"/>
  <c r="CH28" i="5"/>
  <c r="DC28" i="5"/>
  <c r="DN28" i="5"/>
  <c r="DX28" i="5"/>
  <c r="EI28" i="5"/>
  <c r="CM28" i="5"/>
  <c r="CY28" i="5"/>
  <c r="EO28" i="5"/>
  <c r="CO28" i="5"/>
  <c r="CZ28" i="5"/>
  <c r="DO28" i="5"/>
  <c r="ED28" i="5"/>
  <c r="EQ28" i="5"/>
  <c r="DE28" i="5"/>
  <c r="EF28" i="5"/>
  <c r="CS28" i="5"/>
  <c r="EE28" i="5"/>
  <c r="CU28" i="5"/>
  <c r="EG28" i="5"/>
  <c r="EW28" i="5"/>
  <c r="DI28" i="5"/>
  <c r="DY28" i="5"/>
  <c r="DA28" i="5"/>
  <c r="CG28" i="5"/>
  <c r="DF28" i="5"/>
  <c r="DW28" i="5"/>
  <c r="EN28" i="5"/>
  <c r="DK28" i="5"/>
  <c r="EL28" i="5"/>
  <c r="EK28" i="5"/>
  <c r="CX28" i="5"/>
  <c r="DR28" i="5"/>
  <c r="DJ28" i="5"/>
  <c r="DB28" i="5"/>
  <c r="CT28" i="5"/>
  <c r="EH28" i="5"/>
  <c r="EP28" i="5"/>
  <c r="CN14" i="5"/>
  <c r="CV14" i="5"/>
  <c r="DD14" i="5"/>
  <c r="DL14" i="5"/>
  <c r="EB14" i="5"/>
  <c r="EJ14" i="5"/>
  <c r="CO14" i="5"/>
  <c r="CW14" i="5"/>
  <c r="DE14" i="5"/>
  <c r="EC14" i="5"/>
  <c r="EK14" i="5"/>
  <c r="CS14" i="5"/>
  <c r="DC14" i="5"/>
  <c r="DN14" i="5"/>
  <c r="DW14" i="5"/>
  <c r="EG14" i="5"/>
  <c r="EQ14" i="5"/>
  <c r="CM14" i="5"/>
  <c r="CZ14" i="5"/>
  <c r="DK14" i="5"/>
  <c r="EH14" i="5"/>
  <c r="EU14" i="5"/>
  <c r="CY14" i="5"/>
  <c r="DY14" i="5"/>
  <c r="EM14" i="5"/>
  <c r="DF14" i="5"/>
  <c r="DQ14" i="5"/>
  <c r="ED14" i="5"/>
  <c r="EP14" i="5"/>
  <c r="CH14" i="5"/>
  <c r="CT14" i="5"/>
  <c r="DS14" i="5"/>
  <c r="EF14" i="5"/>
  <c r="EV14" i="5"/>
  <c r="DJ14" i="5"/>
  <c r="EE14" i="5"/>
  <c r="CX14" i="5"/>
  <c r="EL14" i="5"/>
  <c r="EN14" i="5"/>
  <c r="DO14" i="5"/>
  <c r="EO14" i="5"/>
  <c r="DG14" i="5"/>
  <c r="DA14" i="5"/>
  <c r="DB14" i="5"/>
  <c r="EI14" i="5"/>
  <c r="EW14" i="5"/>
  <c r="DX14" i="5"/>
  <c r="CU14" i="5"/>
  <c r="DR14" i="5"/>
  <c r="DI14" i="5"/>
  <c r="CG14" i="5"/>
  <c r="CH116" i="5"/>
  <c r="CX116" i="5"/>
  <c r="DF116" i="5"/>
  <c r="DN116" i="5"/>
  <c r="ED116" i="5"/>
  <c r="EL116" i="5"/>
  <c r="CY116" i="5"/>
  <c r="DG116" i="5"/>
  <c r="DO116" i="5"/>
  <c r="DW116" i="5"/>
  <c r="EE116" i="5"/>
  <c r="EM116" i="5"/>
  <c r="EU116" i="5"/>
  <c r="CZ116" i="5"/>
  <c r="DX116" i="5"/>
  <c r="EF116" i="5"/>
  <c r="EN116" i="5"/>
  <c r="EV116" i="5"/>
  <c r="CN116" i="5"/>
  <c r="CV116" i="5"/>
  <c r="DD116" i="5"/>
  <c r="DL116" i="5"/>
  <c r="EB116" i="5"/>
  <c r="EJ116" i="5"/>
  <c r="CG116" i="5"/>
  <c r="CT116" i="5"/>
  <c r="DJ116" i="5"/>
  <c r="EK116" i="5"/>
  <c r="CU116" i="5"/>
  <c r="DK116" i="5"/>
  <c r="DY116" i="5"/>
  <c r="EO116" i="5"/>
  <c r="CW116" i="5"/>
  <c r="DM116" i="5"/>
  <c r="EP116" i="5"/>
  <c r="DA116" i="5"/>
  <c r="EQ116" i="5"/>
  <c r="DI116" i="5"/>
  <c r="EC116" i="5"/>
  <c r="CM116" i="5"/>
  <c r="EG116" i="5"/>
  <c r="CO116" i="5"/>
  <c r="DQ116" i="5"/>
  <c r="EH116" i="5"/>
  <c r="CS116" i="5"/>
  <c r="DS116" i="5"/>
  <c r="DB116" i="5"/>
  <c r="DR116" i="5"/>
  <c r="EI116" i="5"/>
  <c r="DE116" i="5"/>
  <c r="EW116" i="5"/>
  <c r="DC116" i="5"/>
  <c r="CN109" i="5"/>
  <c r="CV109" i="5"/>
  <c r="DD109" i="5"/>
  <c r="DL109" i="5"/>
  <c r="EB109" i="5"/>
  <c r="EJ109" i="5"/>
  <c r="CG109" i="5"/>
  <c r="CO109" i="5"/>
  <c r="CW109" i="5"/>
  <c r="DE109" i="5"/>
  <c r="EC109" i="5"/>
  <c r="EK109" i="5"/>
  <c r="CM109" i="5"/>
  <c r="CY109" i="5"/>
  <c r="DI109" i="5"/>
  <c r="DR109" i="5"/>
  <c r="EM109" i="5"/>
  <c r="EW109" i="5"/>
  <c r="CZ109" i="5"/>
  <c r="DJ109" i="5"/>
  <c r="DS109" i="5"/>
  <c r="ED109" i="5"/>
  <c r="EN109" i="5"/>
  <c r="DA109" i="5"/>
  <c r="DK109" i="5"/>
  <c r="EE109" i="5"/>
  <c r="EO109" i="5"/>
  <c r="CU109" i="5"/>
  <c r="DG109" i="5"/>
  <c r="DY109" i="5"/>
  <c r="EI109" i="5"/>
  <c r="EU109" i="5"/>
  <c r="DC109" i="5"/>
  <c r="EL109" i="5"/>
  <c r="DF109" i="5"/>
  <c r="EP109" i="5"/>
  <c r="DW109" i="5"/>
  <c r="EQ109" i="5"/>
  <c r="DX109" i="5"/>
  <c r="CS109" i="5"/>
  <c r="EV109" i="5"/>
  <c r="CT109" i="5"/>
  <c r="DQ109" i="5"/>
  <c r="EG109" i="5"/>
  <c r="CX109" i="5"/>
  <c r="EF109" i="5"/>
  <c r="CH109" i="5"/>
  <c r="DB109" i="5"/>
  <c r="EH109" i="5"/>
  <c r="DO109" i="5"/>
  <c r="DN109" i="5"/>
  <c r="CN6" i="5"/>
  <c r="CV6" i="5"/>
  <c r="DD6" i="5"/>
  <c r="EB6" i="5"/>
  <c r="EJ6" i="5"/>
  <c r="DE6" i="5"/>
  <c r="EC6" i="5"/>
  <c r="EK6" i="5"/>
  <c r="DA6" i="5"/>
  <c r="ED6" i="5"/>
  <c r="EN6" i="5"/>
  <c r="CH6" i="5"/>
  <c r="DB6" i="5"/>
  <c r="EE6" i="5"/>
  <c r="EO6" i="5"/>
  <c r="CT6" i="5"/>
  <c r="DY6" i="5"/>
  <c r="EM6" i="5"/>
  <c r="CM6" i="5"/>
  <c r="DC6" i="5"/>
  <c r="EH6" i="5"/>
  <c r="CY6" i="5"/>
  <c r="DW6" i="5"/>
  <c r="EP6" i="5"/>
  <c r="DG6" i="5"/>
  <c r="CS6" i="5"/>
  <c r="DJ6" i="5"/>
  <c r="DR6" i="5"/>
  <c r="EG6" i="5"/>
  <c r="EW6" i="5"/>
  <c r="DI6" i="5"/>
  <c r="EQ6" i="5"/>
  <c r="ET6" i="5"/>
  <c r="DN6" i="5"/>
  <c r="EF6" i="5"/>
  <c r="EI6" i="5"/>
  <c r="DO6" i="5"/>
  <c r="EL6" i="5"/>
  <c r="CX6" i="5"/>
  <c r="DQ6" i="5"/>
  <c r="CU6" i="5"/>
  <c r="CZ6" i="5"/>
  <c r="DF6" i="5"/>
  <c r="CW6" i="5"/>
  <c r="CG6" i="5"/>
  <c r="CO6" i="5"/>
  <c r="FB153" i="5"/>
  <c r="FC153" i="5"/>
  <c r="CN52" i="5"/>
  <c r="CV52" i="5"/>
  <c r="DD52" i="5"/>
  <c r="EB52" i="5"/>
  <c r="EJ52" i="5"/>
  <c r="CZ52" i="5"/>
  <c r="DX52" i="5"/>
  <c r="EF52" i="5"/>
  <c r="EN52" i="5"/>
  <c r="EV52" i="5"/>
  <c r="CT52" i="5"/>
  <c r="DE52" i="5"/>
  <c r="DN52" i="5"/>
  <c r="DW52" i="5"/>
  <c r="EH52" i="5"/>
  <c r="CU52" i="5"/>
  <c r="DF52" i="5"/>
  <c r="DO52" i="5"/>
  <c r="DY52" i="5"/>
  <c r="EI52" i="5"/>
  <c r="DA52" i="5"/>
  <c r="ED52" i="5"/>
  <c r="EO52" i="5"/>
  <c r="CO52" i="5"/>
  <c r="DC52" i="5"/>
  <c r="DQ52" i="5"/>
  <c r="EE52" i="5"/>
  <c r="DG52" i="5"/>
  <c r="DR52" i="5"/>
  <c r="EG52" i="5"/>
  <c r="EU52" i="5"/>
  <c r="CG52" i="5"/>
  <c r="DI52" i="5"/>
  <c r="EK52" i="5"/>
  <c r="EW52" i="5"/>
  <c r="CX52" i="5"/>
  <c r="EP52" i="5"/>
  <c r="CH52" i="5"/>
  <c r="CY52" i="5"/>
  <c r="DB52" i="5"/>
  <c r="DJ52" i="5"/>
  <c r="EM52" i="5"/>
  <c r="EQ52" i="5"/>
  <c r="CM52" i="5"/>
  <c r="CW52" i="5"/>
  <c r="EC52" i="5"/>
  <c r="EL52" i="5"/>
  <c r="CS52" i="5"/>
  <c r="EJ60" i="5"/>
  <c r="CY60" i="5"/>
  <c r="DW60" i="5"/>
  <c r="CM60" i="5"/>
  <c r="DJ60" i="5"/>
  <c r="EB60" i="5"/>
  <c r="EU60" i="5"/>
  <c r="CG60" i="5"/>
  <c r="EO60" i="5"/>
  <c r="EW60" i="5"/>
  <c r="DC60" i="5"/>
  <c r="EV60" i="5"/>
  <c r="DR60" i="5"/>
  <c r="EK60" i="5"/>
  <c r="CN60" i="5"/>
  <c r="CV60" i="5"/>
  <c r="CO60" i="5"/>
  <c r="CS60" i="5"/>
  <c r="EM60" i="5"/>
  <c r="DK60" i="5"/>
  <c r="EH60" i="5"/>
  <c r="CW60" i="5"/>
  <c r="DL60" i="5"/>
  <c r="DG60" i="5"/>
  <c r="DN60" i="5"/>
  <c r="DD60" i="5"/>
  <c r="DO60" i="5"/>
  <c r="DE60" i="5"/>
  <c r="DX60" i="5"/>
  <c r="EP60" i="5"/>
  <c r="DA60" i="5"/>
  <c r="DF60" i="5"/>
  <c r="DY60" i="5"/>
  <c r="ED60" i="5"/>
  <c r="EF60" i="5"/>
  <c r="CH60" i="5"/>
  <c r="EN60" i="5"/>
  <c r="CZ60" i="5"/>
  <c r="CU60" i="5"/>
  <c r="DM60" i="5"/>
  <c r="EI60" i="5"/>
  <c r="DS60" i="5"/>
  <c r="DQ60" i="5"/>
  <c r="CT60" i="5"/>
  <c r="EC60" i="5"/>
  <c r="EG60" i="5"/>
  <c r="EQ60" i="5"/>
  <c r="DI60" i="5"/>
  <c r="CX60" i="5"/>
  <c r="EL60" i="5"/>
  <c r="EE60" i="5"/>
  <c r="DB60" i="5"/>
  <c r="DY40" i="5"/>
  <c r="DD40" i="5"/>
  <c r="DE40" i="5"/>
  <c r="EI40" i="5"/>
  <c r="CH40" i="5"/>
  <c r="EU40" i="5"/>
  <c r="EW40" i="5"/>
  <c r="DJ40" i="5"/>
  <c r="EE40" i="5"/>
  <c r="ED40" i="5"/>
  <c r="DQ40" i="5"/>
  <c r="EG40" i="5"/>
  <c r="EP40" i="5"/>
  <c r="EV40" i="5"/>
  <c r="CN40" i="5"/>
  <c r="CZ40" i="5"/>
  <c r="DR40" i="5"/>
  <c r="EQ40" i="5"/>
  <c r="DA40" i="5"/>
  <c r="CG40" i="5"/>
  <c r="EL40" i="5"/>
  <c r="EJ40" i="5"/>
  <c r="DG40" i="5"/>
  <c r="DW40" i="5"/>
  <c r="CO40" i="5"/>
  <c r="EK40" i="5"/>
  <c r="DX40" i="5"/>
  <c r="CM40" i="5"/>
  <c r="DN40" i="5"/>
  <c r="CU40" i="5"/>
  <c r="CV40" i="5"/>
  <c r="DM40" i="5"/>
  <c r="DL40" i="5"/>
  <c r="EF40" i="5"/>
  <c r="EH40" i="5"/>
  <c r="CW40" i="5"/>
  <c r="EB40" i="5"/>
  <c r="DI40" i="5"/>
  <c r="EN40" i="5"/>
  <c r="EO40" i="5"/>
  <c r="CX40" i="5"/>
  <c r="EC40" i="5"/>
  <c r="EM40" i="5"/>
  <c r="DC40" i="5"/>
  <c r="CY40" i="5"/>
  <c r="CT40" i="5"/>
  <c r="DF40" i="5"/>
  <c r="DO40" i="5"/>
  <c r="DK40" i="5"/>
  <c r="CS40" i="5"/>
  <c r="DB40" i="5"/>
  <c r="DB142" i="5"/>
  <c r="DL142" i="5"/>
  <c r="EH142" i="5"/>
  <c r="DF142" i="5"/>
  <c r="EL142" i="5"/>
  <c r="EC142" i="5"/>
  <c r="CV142" i="5"/>
  <c r="DR142" i="5"/>
  <c r="CM142" i="5"/>
  <c r="DS142" i="5"/>
  <c r="EB142" i="5"/>
  <c r="CW142" i="5"/>
  <c r="EN142" i="5"/>
  <c r="EP142" i="5"/>
  <c r="DJ142" i="5"/>
  <c r="EQ142" i="5"/>
  <c r="DK142" i="5"/>
  <c r="CO142" i="5"/>
  <c r="CX142" i="5"/>
  <c r="CZ142" i="5"/>
  <c r="CN142" i="5"/>
  <c r="ED142" i="5"/>
  <c r="EF142" i="5"/>
  <c r="EV142" i="5"/>
  <c r="DW142" i="5"/>
  <c r="DY142" i="5"/>
  <c r="CH142" i="5"/>
  <c r="EK142" i="5"/>
  <c r="DC142" i="5"/>
  <c r="EE142" i="5"/>
  <c r="EG142" i="5"/>
  <c r="CT142" i="5"/>
  <c r="CG142" i="5"/>
  <c r="EI142" i="5"/>
  <c r="DI142" i="5"/>
  <c r="EJ142" i="5"/>
  <c r="EM142" i="5"/>
  <c r="EO142" i="5"/>
  <c r="DE142" i="5"/>
  <c r="DD142" i="5"/>
  <c r="DA142" i="5"/>
  <c r="DN142" i="5"/>
  <c r="EU142" i="5"/>
  <c r="EW142" i="5"/>
  <c r="CS142" i="5"/>
  <c r="CU142" i="5"/>
  <c r="CY142" i="5"/>
  <c r="DG142" i="5"/>
  <c r="DX142" i="5"/>
  <c r="DO142" i="5"/>
  <c r="DQ142" i="5"/>
  <c r="CN48" i="5"/>
  <c r="CV48" i="5"/>
  <c r="DD48" i="5"/>
  <c r="DL48" i="5"/>
  <c r="EB48" i="5"/>
  <c r="EJ48" i="5"/>
  <c r="CO48" i="5"/>
  <c r="CX48" i="5"/>
  <c r="DG48" i="5"/>
  <c r="DY48" i="5"/>
  <c r="EH48" i="5"/>
  <c r="EQ48" i="5"/>
  <c r="CS48" i="5"/>
  <c r="DB48" i="5"/>
  <c r="DK48" i="5"/>
  <c r="ED48" i="5"/>
  <c r="EM48" i="5"/>
  <c r="EV48" i="5"/>
  <c r="DC48" i="5"/>
  <c r="DO48" i="5"/>
  <c r="EL48" i="5"/>
  <c r="CG48" i="5"/>
  <c r="DE48" i="5"/>
  <c r="EN48" i="5"/>
  <c r="CH48" i="5"/>
  <c r="CT48" i="5"/>
  <c r="DF48" i="5"/>
  <c r="DQ48" i="5"/>
  <c r="EC48" i="5"/>
  <c r="EO48" i="5"/>
  <c r="CY48" i="5"/>
  <c r="DJ48" i="5"/>
  <c r="EG48" i="5"/>
  <c r="DX48" i="5"/>
  <c r="DI48" i="5"/>
  <c r="EU48" i="5"/>
  <c r="CM48" i="5"/>
  <c r="EE48" i="5"/>
  <c r="EW48" i="5"/>
  <c r="CW48" i="5"/>
  <c r="DR48" i="5"/>
  <c r="EK48" i="5"/>
  <c r="CU48" i="5"/>
  <c r="DW48" i="5"/>
  <c r="CZ48" i="5"/>
  <c r="DA48" i="5"/>
  <c r="EF48" i="5"/>
  <c r="EI48" i="5"/>
  <c r="EP48" i="5"/>
  <c r="DN48" i="5"/>
  <c r="DS48" i="5"/>
  <c r="FA37" i="5" l="1"/>
  <c r="FA33" i="5"/>
  <c r="FB33" i="5" s="1"/>
  <c r="FB75" i="5"/>
  <c r="FA71" i="5"/>
  <c r="FC71" i="5" s="1"/>
  <c r="FA133" i="5"/>
  <c r="FC133" i="5" s="1"/>
  <c r="FA117" i="5"/>
  <c r="FA132" i="5"/>
  <c r="FB132" i="5" s="1"/>
  <c r="FA100" i="5"/>
  <c r="FB100" i="5" s="1"/>
  <c r="FA135" i="5"/>
  <c r="FB135" i="5" s="1"/>
  <c r="FA102" i="5"/>
  <c r="FC102" i="5" s="1"/>
  <c r="FA138" i="5"/>
  <c r="FB138" i="5" s="1"/>
  <c r="FA119" i="5"/>
  <c r="FB119" i="5" s="1"/>
  <c r="FA107" i="5"/>
  <c r="FB107" i="5" s="1"/>
  <c r="FA48" i="5"/>
  <c r="FA52" i="5"/>
  <c r="FA92" i="5"/>
  <c r="FA13" i="5"/>
  <c r="FA141" i="5"/>
  <c r="FA97" i="5"/>
  <c r="FA126" i="5"/>
  <c r="FA38" i="5"/>
  <c r="FA148" i="5"/>
  <c r="FA99" i="5"/>
  <c r="FA111" i="5"/>
  <c r="FA88" i="5"/>
  <c r="FA125" i="5"/>
  <c r="FA15" i="5"/>
  <c r="FA76" i="5"/>
  <c r="FA109" i="5"/>
  <c r="FA82" i="5"/>
  <c r="FA80" i="5"/>
  <c r="FA41" i="5"/>
  <c r="FA32" i="5"/>
  <c r="FA18" i="5"/>
  <c r="FA131" i="5"/>
  <c r="FA144" i="5"/>
  <c r="FA42" i="5"/>
  <c r="FA43" i="5"/>
  <c r="FA146" i="5"/>
  <c r="FA74" i="5"/>
  <c r="FA120" i="5"/>
  <c r="FA69" i="5"/>
  <c r="FA85" i="5"/>
  <c r="FB71" i="5"/>
  <c r="FA40" i="5"/>
  <c r="FA83" i="5"/>
  <c r="FA53" i="5"/>
  <c r="FA73" i="5"/>
  <c r="FA17" i="5"/>
  <c r="FA72" i="5"/>
  <c r="FA78" i="5"/>
  <c r="FA124" i="5"/>
  <c r="FA129" i="5"/>
  <c r="FA35" i="5"/>
  <c r="FA110" i="5"/>
  <c r="FA16" i="5"/>
  <c r="FA113" i="5"/>
  <c r="FA98" i="5"/>
  <c r="FA50" i="5"/>
  <c r="FA67" i="5"/>
  <c r="FA134" i="5"/>
  <c r="FA59" i="5"/>
  <c r="FA34" i="5"/>
  <c r="FA104" i="5"/>
  <c r="FA122" i="5"/>
  <c r="FA123" i="5"/>
  <c r="FA68" i="5"/>
  <c r="FA139" i="5"/>
  <c r="FA61" i="5"/>
  <c r="FC33" i="5"/>
  <c r="FA45" i="5"/>
  <c r="FA63" i="5"/>
  <c r="FA70" i="5"/>
  <c r="FB133" i="5"/>
  <c r="FA142" i="5"/>
  <c r="FA60" i="5"/>
  <c r="FA149" i="5"/>
  <c r="FA87" i="5"/>
  <c r="FA151" i="5"/>
  <c r="FA19" i="5"/>
  <c r="FA121" i="5"/>
  <c r="FA103" i="5"/>
  <c r="FA128" i="5"/>
  <c r="FA46" i="5"/>
  <c r="FA118" i="5"/>
  <c r="FA101" i="5"/>
  <c r="FB143" i="5"/>
  <c r="FC143" i="5"/>
  <c r="FA147" i="5"/>
  <c r="FA127" i="5"/>
  <c r="FA47" i="5"/>
  <c r="FA116" i="5"/>
  <c r="FA105" i="5"/>
  <c r="FA36" i="5"/>
  <c r="FA106" i="5"/>
  <c r="FA57" i="5"/>
  <c r="FA39" i="5"/>
  <c r="FA64" i="5"/>
  <c r="FB37" i="5"/>
  <c r="FC37" i="5"/>
  <c r="FA115" i="5"/>
  <c r="FA86" i="5"/>
  <c r="FA137" i="5"/>
  <c r="FA44" i="5"/>
  <c r="FA51" i="5"/>
  <c r="FA90" i="5"/>
  <c r="FA77" i="5"/>
  <c r="FA25" i="5"/>
  <c r="FA108" i="5"/>
  <c r="FA58" i="5"/>
  <c r="FB58" i="5" s="1"/>
  <c r="FA66" i="5"/>
  <c r="FA140" i="5"/>
  <c r="FA91" i="5"/>
  <c r="FA136" i="5"/>
  <c r="FA112" i="5"/>
  <c r="FA29" i="5"/>
  <c r="FA54" i="5"/>
  <c r="FA30" i="5"/>
  <c r="FC117" i="5"/>
  <c r="FB117" i="5"/>
  <c r="FA62" i="5"/>
  <c r="FA14" i="5"/>
  <c r="FA28" i="5"/>
  <c r="FA65" i="5"/>
  <c r="FA150" i="5"/>
  <c r="FA79" i="5"/>
  <c r="FA130" i="5"/>
  <c r="FA145" i="5"/>
  <c r="FA89" i="5"/>
  <c r="FA114" i="5"/>
  <c r="FA49" i="5"/>
  <c r="FC100" i="5" l="1"/>
  <c r="FC119" i="5"/>
  <c r="FC132" i="5"/>
  <c r="FC107" i="5"/>
  <c r="FC135" i="5"/>
  <c r="FB102" i="5"/>
  <c r="FC138" i="5"/>
  <c r="FB36" i="5"/>
  <c r="FC36" i="5"/>
  <c r="FC59" i="5"/>
  <c r="FB59" i="5"/>
  <c r="FB109" i="5"/>
  <c r="FC109" i="5"/>
  <c r="FB112" i="5"/>
  <c r="FC112" i="5"/>
  <c r="FC151" i="5"/>
  <c r="FB151" i="5"/>
  <c r="FC134" i="5"/>
  <c r="FB134" i="5"/>
  <c r="FB76" i="5"/>
  <c r="FC76" i="5"/>
  <c r="FC114" i="5"/>
  <c r="FB114" i="5"/>
  <c r="FB136" i="5"/>
  <c r="FC136" i="5"/>
  <c r="FB64" i="5"/>
  <c r="FC64" i="5"/>
  <c r="FB116" i="5"/>
  <c r="FC116" i="5"/>
  <c r="FB67" i="5"/>
  <c r="FC67" i="5"/>
  <c r="FC85" i="5"/>
  <c r="FB85" i="5"/>
  <c r="FC15" i="5"/>
  <c r="FB15" i="5"/>
  <c r="FB89" i="5"/>
  <c r="FC89" i="5"/>
  <c r="FB91" i="5"/>
  <c r="FC91" i="5"/>
  <c r="FC39" i="5"/>
  <c r="FB39" i="5"/>
  <c r="FB128" i="5"/>
  <c r="FC128" i="5"/>
  <c r="FB50" i="5"/>
  <c r="FC50" i="5"/>
  <c r="FC53" i="5"/>
  <c r="FB53" i="5"/>
  <c r="FB69" i="5"/>
  <c r="FC69" i="5"/>
  <c r="FC125" i="5"/>
  <c r="FB125" i="5"/>
  <c r="FB141" i="5"/>
  <c r="FC141" i="5"/>
  <c r="FB145" i="5"/>
  <c r="FC145" i="5"/>
  <c r="FC140" i="5"/>
  <c r="FB140" i="5"/>
  <c r="FB44" i="5"/>
  <c r="FC44" i="5"/>
  <c r="FB127" i="5"/>
  <c r="FC127" i="5"/>
  <c r="FB103" i="5"/>
  <c r="FC103" i="5"/>
  <c r="FB70" i="5"/>
  <c r="FC70" i="5"/>
  <c r="FB123" i="5"/>
  <c r="FC123" i="5"/>
  <c r="FB98" i="5"/>
  <c r="FC98" i="5"/>
  <c r="FB72" i="5"/>
  <c r="FC72" i="5"/>
  <c r="FB83" i="5"/>
  <c r="FC83" i="5"/>
  <c r="FB120" i="5"/>
  <c r="FC120" i="5"/>
  <c r="FB32" i="5"/>
  <c r="FC32" i="5"/>
  <c r="FB88" i="5"/>
  <c r="FC88" i="5"/>
  <c r="FC13" i="5"/>
  <c r="FB13" i="5"/>
  <c r="FC29" i="5"/>
  <c r="FB29" i="5"/>
  <c r="FC60" i="5"/>
  <c r="FB60" i="5"/>
  <c r="FC73" i="5"/>
  <c r="FB73" i="5"/>
  <c r="FB28" i="5"/>
  <c r="FC28" i="5"/>
  <c r="FC105" i="5"/>
  <c r="FB105" i="5"/>
  <c r="FC142" i="5"/>
  <c r="FB142" i="5"/>
  <c r="FB129" i="5"/>
  <c r="FC129" i="5"/>
  <c r="FC126" i="5"/>
  <c r="FB126" i="5"/>
  <c r="FC14" i="5"/>
  <c r="FB14" i="5"/>
  <c r="FB90" i="5"/>
  <c r="FC90" i="5"/>
  <c r="FB46" i="5"/>
  <c r="FC46" i="5"/>
  <c r="FB139" i="5"/>
  <c r="FC139" i="5"/>
  <c r="FC124" i="5"/>
  <c r="FB124" i="5"/>
  <c r="FB131" i="5"/>
  <c r="FC131" i="5"/>
  <c r="FB97" i="5"/>
  <c r="FC97" i="5"/>
  <c r="FB62" i="5"/>
  <c r="FC62" i="5"/>
  <c r="FB51" i="5"/>
  <c r="FC51" i="5"/>
  <c r="FC47" i="5"/>
  <c r="FB47" i="5"/>
  <c r="FB68" i="5"/>
  <c r="FC68" i="5"/>
  <c r="FB78" i="5"/>
  <c r="FC78" i="5"/>
  <c r="FC18" i="5"/>
  <c r="FB18" i="5"/>
  <c r="FB130" i="5"/>
  <c r="FC130" i="5"/>
  <c r="FB66" i="5"/>
  <c r="FC66" i="5"/>
  <c r="FB137" i="5"/>
  <c r="FC137" i="5"/>
  <c r="FB147" i="5"/>
  <c r="FC147" i="5"/>
  <c r="FB121" i="5"/>
  <c r="FC121" i="5"/>
  <c r="FC63" i="5"/>
  <c r="FB63" i="5"/>
  <c r="FB122" i="5"/>
  <c r="FC122" i="5"/>
  <c r="FB113" i="5"/>
  <c r="FC113" i="5"/>
  <c r="FB17" i="5"/>
  <c r="FC17" i="5"/>
  <c r="FC74" i="5"/>
  <c r="FB74" i="5"/>
  <c r="FC41" i="5"/>
  <c r="FB41" i="5"/>
  <c r="FC111" i="5"/>
  <c r="FB111" i="5"/>
  <c r="FB92" i="5"/>
  <c r="FC92" i="5"/>
  <c r="FB25" i="5"/>
  <c r="FC25" i="5"/>
  <c r="FC35" i="5"/>
  <c r="FB35" i="5"/>
  <c r="FC38" i="5"/>
  <c r="FB38" i="5"/>
  <c r="FC77" i="5"/>
  <c r="FB77" i="5"/>
  <c r="FB118" i="5"/>
  <c r="FC118" i="5"/>
  <c r="FB61" i="5"/>
  <c r="FC61" i="5"/>
  <c r="FC144" i="5"/>
  <c r="FB144" i="5"/>
  <c r="FB79" i="5"/>
  <c r="FC79" i="5"/>
  <c r="FC30" i="5"/>
  <c r="FB30" i="5"/>
  <c r="FC58" i="5"/>
  <c r="FB86" i="5"/>
  <c r="FC86" i="5"/>
  <c r="FC57" i="5"/>
  <c r="FB57" i="5"/>
  <c r="FC19" i="5"/>
  <c r="FB19" i="5"/>
  <c r="FB87" i="5"/>
  <c r="FC87" i="5"/>
  <c r="FC45" i="5"/>
  <c r="FB45" i="5"/>
  <c r="FB104" i="5"/>
  <c r="FC104" i="5"/>
  <c r="FC16" i="5"/>
  <c r="FB16" i="5"/>
  <c r="FC146" i="5"/>
  <c r="FB146" i="5"/>
  <c r="FB80" i="5"/>
  <c r="FC80" i="5"/>
  <c r="FB99" i="5"/>
  <c r="FC99" i="5"/>
  <c r="FC52" i="5"/>
  <c r="FB52" i="5"/>
  <c r="FB65" i="5"/>
  <c r="FC65" i="5"/>
  <c r="FB101" i="5"/>
  <c r="FC101" i="5"/>
  <c r="FB42" i="5"/>
  <c r="FC42" i="5"/>
  <c r="FC49" i="5"/>
  <c r="FB49" i="5"/>
  <c r="FB150" i="5"/>
  <c r="FC150" i="5"/>
  <c r="FC54" i="5"/>
  <c r="FB54" i="5"/>
  <c r="FC108" i="5"/>
  <c r="FB108" i="5"/>
  <c r="FC115" i="5"/>
  <c r="FB115" i="5"/>
  <c r="FC106" i="5"/>
  <c r="FB106" i="5"/>
  <c r="FB149" i="5"/>
  <c r="FC149" i="5"/>
  <c r="FB34" i="5"/>
  <c r="FC34" i="5"/>
  <c r="FC110" i="5"/>
  <c r="FB110" i="5"/>
  <c r="FB40" i="5"/>
  <c r="FC40" i="5"/>
  <c r="FC43" i="5"/>
  <c r="FB43" i="5"/>
  <c r="FB82" i="5"/>
  <c r="FC82" i="5"/>
  <c r="FB148" i="5"/>
  <c r="FC148" i="5"/>
  <c r="FB48" i="5"/>
  <c r="FC48" i="5"/>
  <c r="D6" i="4" l="1"/>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I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H131" i="4"/>
  <c r="D132" i="4"/>
  <c r="H132" i="4"/>
  <c r="D133" i="4"/>
  <c r="D134" i="4"/>
  <c r="D135" i="4"/>
  <c r="D136" i="4"/>
  <c r="D137" i="4"/>
  <c r="D138" i="4"/>
  <c r="D139" i="4"/>
  <c r="D140" i="4"/>
  <c r="D141" i="4"/>
  <c r="D142" i="4"/>
  <c r="D143" i="4"/>
  <c r="H143" i="4"/>
  <c r="D144" i="4"/>
  <c r="D145" i="4"/>
  <c r="D146" i="4"/>
  <c r="D147" i="4"/>
  <c r="D148" i="4"/>
  <c r="D149" i="4"/>
  <c r="D150" i="4"/>
  <c r="D151" i="4"/>
  <c r="D152" i="4"/>
  <c r="D153" i="4"/>
  <c r="D154" i="4"/>
  <c r="D155" i="4"/>
  <c r="D156" i="4"/>
  <c r="D157" i="4"/>
  <c r="D158" i="4"/>
  <c r="D159" i="4"/>
  <c r="D160" i="4"/>
  <c r="D161" i="4"/>
  <c r="D162" i="4"/>
  <c r="D163" i="4"/>
  <c r="D164" i="4"/>
  <c r="D165" i="4"/>
  <c r="S3" i="4" l="1"/>
  <c r="T8" i="4" l="1"/>
  <c r="T7" i="4"/>
  <c r="S15" i="4"/>
  <c r="S24" i="4"/>
  <c r="S35" i="4"/>
  <c r="S38" i="4"/>
  <c r="T12" i="4"/>
  <c r="S20" i="4"/>
  <c r="S25" i="4"/>
  <c r="S40" i="4"/>
  <c r="S19" i="4"/>
  <c r="S30" i="4"/>
  <c r="S39" i="4"/>
  <c r="T9" i="4"/>
  <c r="T20" i="4"/>
  <c r="S23" i="4"/>
  <c r="S73" i="4"/>
  <c r="S78" i="4"/>
  <c r="S17" i="4"/>
  <c r="T23" i="4"/>
  <c r="S27" i="4"/>
  <c r="S84" i="4"/>
  <c r="S91" i="4"/>
  <c r="S116" i="4"/>
  <c r="S118" i="4"/>
  <c r="S133" i="4"/>
  <c r="S137" i="4"/>
  <c r="S143" i="4"/>
  <c r="S147" i="4"/>
  <c r="T11" i="4"/>
  <c r="T15" i="4"/>
  <c r="T16" i="4"/>
  <c r="S26" i="4"/>
  <c r="S86" i="4"/>
  <c r="S90" i="4"/>
  <c r="S97" i="4"/>
  <c r="S105" i="4"/>
  <c r="S112" i="4"/>
  <c r="S114" i="4"/>
  <c r="S120" i="4"/>
  <c r="S125" i="4"/>
  <c r="S130" i="4"/>
  <c r="S139" i="4"/>
  <c r="S141" i="4"/>
  <c r="S145" i="4"/>
  <c r="S149" i="4"/>
  <c r="S8" i="4"/>
  <c r="T19" i="4"/>
  <c r="S95" i="4"/>
  <c r="S103" i="4"/>
  <c r="S117" i="4"/>
  <c r="S122" i="4"/>
  <c r="S128" i="4"/>
  <c r="S136" i="4"/>
  <c r="T13" i="4"/>
  <c r="S21" i="4"/>
  <c r="S33" i="4"/>
  <c r="S100" i="4"/>
  <c r="S129" i="4"/>
  <c r="S138" i="4"/>
  <c r="T150" i="4"/>
  <c r="S151" i="4"/>
  <c r="S161" i="4"/>
  <c r="S163" i="4"/>
  <c r="S152" i="4"/>
  <c r="S158" i="4"/>
  <c r="S108" i="4"/>
  <c r="S153" i="4"/>
  <c r="S159" i="4"/>
  <c r="S34" i="4"/>
  <c r="S82" i="4"/>
  <c r="S85" i="4"/>
  <c r="S107" i="4"/>
  <c r="S134" i="4"/>
  <c r="T153" i="4"/>
  <c r="S165" i="4"/>
  <c r="S13" i="4"/>
  <c r="S32" i="4"/>
  <c r="S98" i="4"/>
  <c r="S115" i="4"/>
  <c r="S131" i="4"/>
  <c r="S142" i="4"/>
  <c r="S162" i="4"/>
  <c r="S9" i="4"/>
  <c r="S70" i="4"/>
  <c r="S99" i="4"/>
  <c r="S113" i="4"/>
  <c r="S132" i="4"/>
  <c r="S140" i="4"/>
  <c r="S144" i="4"/>
  <c r="S155" i="4"/>
  <c r="S89" i="4"/>
  <c r="S94" i="4"/>
  <c r="S110" i="4"/>
  <c r="S121" i="4"/>
  <c r="S146" i="4"/>
  <c r="S148" i="4"/>
  <c r="T151" i="4"/>
  <c r="T147" i="4"/>
  <c r="S150" i="4"/>
  <c r="S157" i="4"/>
  <c r="S93" i="4"/>
  <c r="S41" i="4"/>
  <c r="T148" i="4"/>
  <c r="S154" i="4"/>
  <c r="S74" i="4"/>
  <c r="S77" i="4"/>
  <c r="S106" i="4"/>
  <c r="S123" i="4"/>
  <c r="S104" i="4"/>
  <c r="S164" i="4"/>
  <c r="S102" i="4"/>
  <c r="S111" i="4"/>
  <c r="S126" i="4"/>
  <c r="S156" i="4"/>
  <c r="T152" i="4"/>
  <c r="T149" i="4"/>
  <c r="S160" i="4"/>
  <c r="S124" i="4"/>
  <c r="S6" i="4"/>
  <c r="S80" i="4"/>
  <c r="T14" i="4"/>
  <c r="S12" i="4"/>
  <c r="S92" i="4"/>
  <c r="S16" i="4"/>
  <c r="S10" i="4"/>
  <c r="S88" i="4"/>
  <c r="T18" i="4"/>
  <c r="T17" i="4"/>
  <c r="T100" i="4"/>
  <c r="T21" i="4"/>
  <c r="S18" i="4"/>
  <c r="R100" i="4"/>
  <c r="S28" i="4"/>
  <c r="S69" i="4"/>
  <c r="S119" i="4"/>
  <c r="S29" i="4"/>
  <c r="S71" i="4"/>
  <c r="S75" i="4"/>
  <c r="S37" i="4"/>
  <c r="S79" i="4"/>
  <c r="S87" i="4"/>
  <c r="S14" i="4"/>
  <c r="S96" i="4"/>
  <c r="T22" i="4"/>
  <c r="S31" i="4"/>
  <c r="S109" i="4"/>
  <c r="S135" i="4"/>
  <c r="T6" i="4"/>
  <c r="S83" i="4"/>
  <c r="S81" i="4"/>
  <c r="S72" i="4"/>
  <c r="T10" i="4"/>
  <c r="S7" i="4"/>
  <c r="S11" i="4"/>
  <c r="S22" i="4"/>
  <c r="S101" i="4"/>
  <c r="S36" i="4"/>
  <c r="S76" i="4"/>
  <c r="S127" i="4"/>
  <c r="O42" i="4" l="1"/>
  <c r="O28" i="4"/>
  <c r="O31" i="4"/>
  <c r="O34" i="4"/>
  <c r="O36" i="4"/>
  <c r="O39" i="4"/>
  <c r="O147" i="4"/>
  <c r="O53" i="4"/>
  <c r="O12" i="4"/>
  <c r="O71" i="4"/>
  <c r="O81" i="4"/>
  <c r="O138" i="4"/>
  <c r="O26" i="4"/>
  <c r="O44" i="4"/>
  <c r="O46" i="4"/>
  <c r="O48" i="4"/>
  <c r="O50" i="4"/>
  <c r="O61" i="4"/>
  <c r="O67" i="4"/>
  <c r="O73" i="4"/>
  <c r="O97" i="4"/>
  <c r="O119" i="4"/>
  <c r="O24" i="4"/>
  <c r="O32" i="4"/>
  <c r="O40" i="4"/>
  <c r="O57" i="4"/>
  <c r="O76" i="4"/>
  <c r="O27" i="4"/>
  <c r="O35" i="4"/>
  <c r="O150" i="4"/>
  <c r="O144" i="4"/>
  <c r="O143" i="4"/>
  <c r="O142" i="4"/>
  <c r="O137" i="4"/>
  <c r="O133" i="4"/>
  <c r="O132" i="4"/>
  <c r="O127" i="4"/>
  <c r="O118" i="4"/>
  <c r="O109" i="4"/>
  <c r="O108" i="4"/>
  <c r="O162" i="4"/>
  <c r="O158" i="4"/>
  <c r="O154" i="4"/>
  <c r="O153" i="4"/>
  <c r="O149" i="4"/>
  <c r="O141" i="4"/>
  <c r="O136" i="4"/>
  <c r="O131" i="4"/>
  <c r="O130" i="4"/>
  <c r="O126" i="4"/>
  <c r="O117" i="4"/>
  <c r="O107" i="4"/>
  <c r="O104" i="4"/>
  <c r="O102" i="4"/>
  <c r="O98" i="4"/>
  <c r="O93" i="4"/>
  <c r="O161" i="4"/>
  <c r="O152" i="4"/>
  <c r="O148" i="4"/>
  <c r="O140" i="4"/>
  <c r="O135" i="4"/>
  <c r="O129" i="4"/>
  <c r="O125" i="4"/>
  <c r="O120" i="4"/>
  <c r="O116" i="4"/>
  <c r="O111" i="4"/>
  <c r="O106" i="4"/>
  <c r="O134" i="4"/>
  <c r="O105" i="4"/>
  <c r="O103" i="4"/>
  <c r="O101" i="4"/>
  <c r="O99" i="4"/>
  <c r="O91" i="4"/>
  <c r="O89" i="4"/>
  <c r="O87" i="4"/>
  <c r="O85" i="4"/>
  <c r="O83" i="4"/>
  <c r="O77" i="4"/>
  <c r="O66" i="4"/>
  <c r="O65" i="4"/>
  <c r="O60" i="4"/>
  <c r="O56" i="4"/>
  <c r="O52" i="4"/>
  <c r="O160" i="4"/>
  <c r="O128" i="4"/>
  <c r="O110" i="4"/>
  <c r="O92" i="4"/>
  <c r="O80" i="4"/>
  <c r="O78" i="4"/>
  <c r="O74" i="4"/>
  <c r="O72" i="4"/>
  <c r="O70" i="4"/>
  <c r="O64" i="4"/>
  <c r="O59" i="4"/>
  <c r="O55" i="4"/>
  <c r="O156" i="4"/>
  <c r="O151" i="4"/>
  <c r="O139" i="4"/>
  <c r="O95" i="4"/>
  <c r="O94" i="4"/>
  <c r="O90" i="4"/>
  <c r="O88" i="4"/>
  <c r="O86" i="4"/>
  <c r="O84" i="4"/>
  <c r="O82" i="4"/>
  <c r="O75" i="4"/>
  <c r="O68" i="4"/>
  <c r="O63" i="4"/>
  <c r="O62" i="4"/>
  <c r="O58" i="4"/>
  <c r="O54" i="4"/>
  <c r="O41" i="4"/>
  <c r="O37" i="4"/>
  <c r="O33" i="4"/>
  <c r="O29" i="4"/>
  <c r="O25" i="4"/>
  <c r="O30" i="4"/>
  <c r="O38" i="4"/>
  <c r="O43" i="4"/>
  <c r="O45" i="4"/>
  <c r="O47" i="4"/>
  <c r="O49" i="4"/>
  <c r="O51" i="4"/>
  <c r="O69" i="4"/>
  <c r="O79" i="4"/>
  <c r="O96" i="4"/>
  <c r="O146" i="4" l="1"/>
  <c r="O145" i="4"/>
  <c r="O113" i="4"/>
  <c r="O122" i="4"/>
  <c r="O123" i="4"/>
  <c r="O114" i="4"/>
  <c r="O115" i="4"/>
  <c r="O124" i="4"/>
  <c r="O112" i="4"/>
  <c r="O121" i="4"/>
  <c r="O23" i="4"/>
  <c r="O18" i="4"/>
  <c r="O21" i="4"/>
  <c r="O22" i="4"/>
  <c r="O20" i="4"/>
  <c r="O19" i="4"/>
  <c r="O157" i="4"/>
  <c r="O164" i="4"/>
  <c r="O10" i="4"/>
  <c r="O16" i="4"/>
  <c r="O14" i="4"/>
  <c r="O6" i="4"/>
  <c r="O11" i="4"/>
  <c r="O8" i="4"/>
  <c r="O13" i="4"/>
  <c r="O7" i="4"/>
  <c r="O9" i="4"/>
  <c r="O15" i="4"/>
  <c r="O17" i="4"/>
  <c r="O155" i="4"/>
  <c r="O163" i="4"/>
  <c r="O159" i="4"/>
  <c r="O165" i="4"/>
  <c r="H130" i="4" l="1"/>
  <c r="H129" i="4"/>
  <c r="H128" i="4"/>
  <c r="H127" i="4"/>
  <c r="H126" i="4"/>
  <c r="H125" i="4"/>
  <c r="H124" i="4"/>
  <c r="H123" i="4"/>
  <c r="H122" i="4"/>
  <c r="H121" i="4"/>
  <c r="H120" i="4"/>
  <c r="H119" i="4"/>
  <c r="H118" i="4"/>
  <c r="H117" i="4"/>
  <c r="H116" i="4"/>
  <c r="H115" i="4"/>
  <c r="H114" i="4"/>
  <c r="H113" i="4"/>
  <c r="H112" i="4"/>
  <c r="G123" i="4" l="1"/>
  <c r="G126" i="4" l="1"/>
  <c r="G113" i="4"/>
  <c r="G118" i="4"/>
  <c r="G116" i="4"/>
  <c r="G122" i="4"/>
  <c r="G121" i="4"/>
  <c r="G114" i="4"/>
  <c r="G127" i="4"/>
  <c r="G130" i="4"/>
  <c r="G129" i="4"/>
  <c r="G131" i="4"/>
  <c r="G125" i="4"/>
  <c r="G132" i="4" l="1"/>
  <c r="G124" i="4"/>
  <c r="G120" i="4"/>
  <c r="G112" i="4"/>
  <c r="G119" i="4"/>
  <c r="G117" i="4"/>
  <c r="G128" i="4" l="1"/>
  <c r="G115" i="4"/>
  <c r="G142" i="4" l="1"/>
  <c r="G143" i="4"/>
  <c r="G140" i="4"/>
  <c r="G141" i="4"/>
  <c r="H108" i="4"/>
  <c r="H107" i="4"/>
  <c r="H106" i="4"/>
  <c r="H99" i="4"/>
  <c r="H111" i="4"/>
  <c r="H110" i="4"/>
  <c r="H109" i="4"/>
  <c r="H105" i="4"/>
  <c r="H104" i="4"/>
  <c r="H103" i="4"/>
  <c r="H102" i="4"/>
  <c r="H101" i="4"/>
  <c r="H98" i="4"/>
  <c r="H97" i="4"/>
  <c r="H96" i="4"/>
  <c r="G106" i="4" l="1"/>
  <c r="G107" i="4"/>
  <c r="G110" i="4"/>
  <c r="G111" i="4"/>
  <c r="G108" i="4"/>
  <c r="G99" i="4"/>
  <c r="G109" i="4"/>
  <c r="G105" i="4"/>
  <c r="G104" i="4"/>
  <c r="G103" i="4"/>
  <c r="G102" i="4"/>
  <c r="G101" i="4"/>
  <c r="G98" i="4"/>
  <c r="G97" i="4"/>
  <c r="G96" i="4"/>
  <c r="H95" i="4" l="1"/>
  <c r="H94" i="4"/>
  <c r="H93" i="4"/>
  <c r="H92" i="4"/>
  <c r="G95" i="4" l="1"/>
  <c r="G93" i="4"/>
  <c r="G92" i="4"/>
  <c r="G94" i="4"/>
  <c r="H41" i="4" l="1"/>
  <c r="H40" i="4"/>
  <c r="H39" i="4"/>
  <c r="H38" i="4"/>
  <c r="H36" i="4"/>
  <c r="H35" i="4"/>
  <c r="H34" i="4"/>
  <c r="H33" i="4"/>
  <c r="H32" i="4"/>
  <c r="H31" i="4"/>
  <c r="H30" i="4"/>
  <c r="H29" i="4"/>
  <c r="H28" i="4"/>
  <c r="H27" i="4"/>
  <c r="H26" i="4"/>
  <c r="H25" i="4"/>
  <c r="H24" i="4"/>
  <c r="H37" i="4" l="1"/>
  <c r="I37" i="4"/>
  <c r="H138" i="4"/>
  <c r="H137" i="4"/>
  <c r="H136" i="4"/>
  <c r="H135" i="4"/>
  <c r="H134" i="4"/>
  <c r="G36" i="4" l="1"/>
  <c r="G40" i="4"/>
  <c r="G32" i="4"/>
  <c r="G24" i="4"/>
  <c r="G25" i="4"/>
  <c r="G27" i="4"/>
  <c r="G35" i="4"/>
  <c r="G39" i="4"/>
  <c r="G31" i="4"/>
  <c r="G30" i="4"/>
  <c r="G33" i="4"/>
  <c r="G28" i="4"/>
  <c r="G26" i="4"/>
  <c r="G29" i="4"/>
  <c r="G38" i="4"/>
  <c r="G34" i="4"/>
  <c r="G37" i="4"/>
  <c r="G41" i="4"/>
  <c r="H133" i="4"/>
  <c r="G136" i="4" l="1"/>
  <c r="G135" i="4"/>
  <c r="G134" i="4"/>
  <c r="G137" i="4"/>
  <c r="G138" i="4"/>
  <c r="H165" i="4"/>
  <c r="H162" i="4"/>
  <c r="H161" i="4"/>
  <c r="H160" i="4"/>
  <c r="H159" i="4"/>
  <c r="H158" i="4"/>
  <c r="H156" i="4"/>
  <c r="H164" i="4"/>
  <c r="H163" i="4"/>
  <c r="H157" i="4"/>
  <c r="G133" i="4" l="1"/>
  <c r="H155" i="4"/>
  <c r="H154" i="4"/>
  <c r="G165" i="4" l="1"/>
  <c r="G159" i="4"/>
  <c r="G162" i="4"/>
  <c r="G158" i="4"/>
  <c r="G164" i="4"/>
  <c r="G161" i="4"/>
  <c r="G163" i="4"/>
  <c r="G156" i="4"/>
  <c r="G160" i="4"/>
  <c r="G157" i="4"/>
  <c r="G155" i="4" l="1"/>
  <c r="G154" i="4"/>
  <c r="H153" i="4"/>
  <c r="H152" i="4"/>
  <c r="H151" i="4"/>
  <c r="H150" i="4"/>
  <c r="H149" i="4"/>
  <c r="H148" i="4"/>
  <c r="H147" i="4"/>
  <c r="H146" i="4"/>
  <c r="H145" i="4"/>
  <c r="H144" i="4"/>
  <c r="H142" i="4"/>
  <c r="H141" i="4"/>
  <c r="H140" i="4"/>
  <c r="H139"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4" i="4"/>
  <c r="H53" i="4"/>
  <c r="H52" i="4"/>
  <c r="H51" i="4"/>
  <c r="H50" i="4"/>
  <c r="H49" i="4"/>
  <c r="H48" i="4"/>
  <c r="H47" i="4"/>
  <c r="H46" i="4"/>
  <c r="H45" i="4"/>
  <c r="H44" i="4"/>
  <c r="H43" i="4"/>
  <c r="H42" i="4"/>
  <c r="H23" i="4"/>
  <c r="H22" i="4"/>
  <c r="H21" i="4"/>
  <c r="H20" i="4"/>
  <c r="H19" i="4"/>
  <c r="H18" i="4"/>
  <c r="H17" i="4"/>
  <c r="H16" i="4"/>
  <c r="H15" i="4"/>
  <c r="H14" i="4"/>
  <c r="H13" i="4"/>
  <c r="H12" i="4"/>
  <c r="H11" i="4"/>
  <c r="H10" i="4"/>
  <c r="H9" i="4"/>
  <c r="H8" i="4"/>
  <c r="H7" i="4"/>
  <c r="H6" i="4"/>
  <c r="H56" i="4" l="1"/>
  <c r="H55" i="4"/>
  <c r="I112" i="4"/>
  <c r="I127" i="4"/>
  <c r="I113" i="4"/>
  <c r="I114" i="4"/>
  <c r="I130" i="4"/>
  <c r="I117" i="4"/>
  <c r="I120" i="4"/>
  <c r="I121" i="4"/>
  <c r="I125" i="4"/>
  <c r="I118" i="4"/>
  <c r="I116" i="4"/>
  <c r="I129" i="4"/>
  <c r="I132" i="4"/>
  <c r="I126" i="4"/>
  <c r="I119" i="4"/>
  <c r="I123" i="4"/>
  <c r="I115" i="4"/>
  <c r="I128" i="4"/>
  <c r="I124" i="4"/>
  <c r="I122" i="4"/>
  <c r="I131" i="4"/>
  <c r="I14" i="4"/>
  <c r="I33" i="4"/>
  <c r="I29" i="4"/>
  <c r="I30" i="4"/>
  <c r="I31" i="4"/>
  <c r="I32" i="4"/>
  <c r="I27" i="4"/>
  <c r="I34" i="4"/>
  <c r="I35" i="4"/>
  <c r="I26" i="4"/>
  <c r="I28" i="4"/>
  <c r="I99" i="4"/>
  <c r="I111" i="4"/>
  <c r="I108" i="4"/>
  <c r="I110" i="4"/>
  <c r="I109" i="4"/>
  <c r="I107" i="4"/>
  <c r="I105" i="4"/>
  <c r="I104" i="4"/>
  <c r="I101" i="4"/>
  <c r="I97" i="4"/>
  <c r="I103" i="4"/>
  <c r="I102" i="4"/>
  <c r="I98" i="4"/>
  <c r="I96" i="4"/>
  <c r="I94" i="4"/>
  <c r="I92" i="4"/>
  <c r="I138" i="4"/>
  <c r="I134" i="4"/>
  <c r="I137" i="4"/>
  <c r="I136" i="4"/>
  <c r="I135" i="4"/>
  <c r="I161" i="4"/>
  <c r="I156" i="4"/>
  <c r="I160" i="4"/>
  <c r="I164" i="4"/>
  <c r="I133" i="4"/>
  <c r="I165" i="4"/>
  <c r="I159" i="4"/>
  <c r="I163" i="4"/>
  <c r="I162" i="4"/>
  <c r="I158" i="4"/>
  <c r="I157" i="4"/>
  <c r="I155" i="4"/>
  <c r="I154" i="4"/>
  <c r="I7" i="4"/>
  <c r="I6" i="4"/>
  <c r="I16" i="4"/>
  <c r="I20" i="4"/>
  <c r="I15" i="4"/>
  <c r="I18" i="4"/>
  <c r="I8" i="4"/>
  <c r="I10" i="4"/>
  <c r="I12" i="4"/>
  <c r="I152" i="4"/>
  <c r="I151" i="4"/>
  <c r="I148" i="4"/>
  <c r="I147" i="4"/>
  <c r="I150" i="4"/>
  <c r="I149" i="4"/>
  <c r="I140" i="4"/>
  <c r="I141" i="4"/>
  <c r="I74" i="4"/>
  <c r="I11" i="4"/>
  <c r="I9" i="4"/>
  <c r="I23" i="4"/>
  <c r="I21" i="4"/>
  <c r="I19" i="4"/>
  <c r="I17" i="4"/>
  <c r="I13" i="4"/>
  <c r="I49" i="4"/>
  <c r="I22" i="4"/>
  <c r="I42" i="4"/>
  <c r="I43" i="4"/>
  <c r="I44" i="4"/>
  <c r="I45" i="4"/>
  <c r="I46" i="4"/>
  <c r="I47" i="4"/>
  <c r="I48" i="4"/>
  <c r="I51" i="4"/>
  <c r="I53" i="4"/>
  <c r="I55" i="4"/>
  <c r="I50" i="4"/>
  <c r="I52" i="4"/>
  <c r="I54" i="4"/>
  <c r="I56" i="4"/>
  <c r="I57" i="4"/>
  <c r="I62" i="4"/>
  <c r="I58" i="4"/>
  <c r="I59" i="4"/>
  <c r="I60" i="4"/>
  <c r="I61" i="4"/>
  <c r="I63" i="4"/>
  <c r="I65" i="4"/>
  <c r="I67" i="4"/>
  <c r="I69" i="4"/>
  <c r="I72" i="4"/>
  <c r="I64" i="4"/>
  <c r="I66" i="4"/>
  <c r="I68" i="4"/>
  <c r="I70" i="4"/>
  <c r="I73" i="4"/>
  <c r="I71" i="4"/>
  <c r="I75" i="4"/>
  <c r="I81" i="4"/>
  <c r="I76" i="4"/>
  <c r="I80" i="4"/>
  <c r="I79" i="4"/>
  <c r="I85" i="4"/>
  <c r="I78" i="4"/>
  <c r="I77" i="4"/>
  <c r="I82" i="4"/>
  <c r="I83" i="4"/>
  <c r="I84" i="4"/>
  <c r="I86" i="4"/>
  <c r="I87" i="4"/>
  <c r="I88" i="4"/>
  <c r="I89" i="4"/>
  <c r="I90" i="4"/>
  <c r="I91" i="4"/>
  <c r="I142" i="4" l="1"/>
  <c r="F142" i="4"/>
  <c r="F149" i="4"/>
  <c r="F108" i="4"/>
  <c r="F114" i="4"/>
  <c r="G91" i="4"/>
  <c r="G90" i="4"/>
  <c r="G151" i="4"/>
  <c r="G152" i="4"/>
  <c r="G145" i="4"/>
  <c r="G139" i="4"/>
  <c r="F156" i="4"/>
  <c r="F161" i="4"/>
  <c r="F157" i="4"/>
  <c r="F144" i="4"/>
  <c r="F158" i="4"/>
  <c r="F160" i="4"/>
  <c r="F34" i="4"/>
  <c r="F39" i="4"/>
  <c r="F159" i="4"/>
  <c r="F151" i="4"/>
  <c r="F138" i="4"/>
  <c r="F143" i="4"/>
  <c r="F135" i="4"/>
  <c r="F134" i="4"/>
  <c r="F141" i="4"/>
  <c r="F136" i="4"/>
  <c r="F137" i="4"/>
  <c r="F140" i="4"/>
  <c r="F139" i="4"/>
  <c r="I139" i="4"/>
  <c r="F133" i="4"/>
  <c r="F131" i="4"/>
  <c r="F125" i="4"/>
  <c r="F132" i="4"/>
  <c r="F112" i="4"/>
  <c r="F104" i="4"/>
  <c r="F99" i="4"/>
  <c r="F101" i="4"/>
  <c r="F103" i="4"/>
  <c r="F107" i="4"/>
  <c r="F105" i="4"/>
  <c r="F97" i="4"/>
  <c r="F98" i="4"/>
  <c r="F96" i="4"/>
  <c r="F106" i="4"/>
  <c r="F102" i="4"/>
  <c r="F109" i="4"/>
  <c r="F41" i="4"/>
  <c r="F40" i="4"/>
  <c r="G23" i="4"/>
  <c r="F26" i="4"/>
  <c r="F25" i="4"/>
  <c r="F24" i="4"/>
  <c r="F30" i="4"/>
  <c r="F27" i="4"/>
  <c r="G19" i="4"/>
  <c r="G22" i="4"/>
  <c r="I145" i="4"/>
  <c r="I146" i="4"/>
  <c r="I153" i="4"/>
  <c r="G153" i="4"/>
  <c r="G20" i="4"/>
  <c r="G17" i="4"/>
  <c r="G15" i="4"/>
  <c r="G21" i="4"/>
  <c r="G12" i="4"/>
  <c r="G144" i="4"/>
  <c r="G9" i="4"/>
  <c r="G14" i="4"/>
  <c r="G148" i="4"/>
  <c r="G147" i="4"/>
  <c r="G8" i="4"/>
  <c r="G7" i="4"/>
  <c r="G6" i="4"/>
  <c r="G75" i="4"/>
  <c r="F38" i="4"/>
  <c r="F119" i="4"/>
  <c r="F123" i="4"/>
  <c r="F121" i="4"/>
  <c r="F28" i="4"/>
  <c r="F127" i="4"/>
  <c r="F129" i="4"/>
  <c r="F29" i="4"/>
  <c r="F124" i="4"/>
  <c r="G149" i="4"/>
  <c r="F35" i="4"/>
  <c r="F115" i="4"/>
  <c r="F126" i="4"/>
  <c r="F122" i="4"/>
  <c r="F32" i="4"/>
  <c r="F116" i="4"/>
  <c r="F128" i="4"/>
  <c r="F33" i="4"/>
  <c r="F117" i="4"/>
  <c r="F120" i="4"/>
  <c r="G42" i="4"/>
  <c r="F118" i="4"/>
  <c r="F130" i="4"/>
  <c r="F113" i="4"/>
  <c r="F31" i="4"/>
  <c r="G16" i="4"/>
  <c r="F37" i="4"/>
  <c r="F10" i="4"/>
  <c r="F13" i="4"/>
  <c r="F11" i="4"/>
  <c r="F8" i="4"/>
  <c r="F14" i="4"/>
  <c r="F9" i="4"/>
  <c r="F12" i="4"/>
  <c r="F94" i="4"/>
  <c r="F111" i="4"/>
  <c r="F92" i="4"/>
  <c r="G150" i="4"/>
  <c r="F95" i="4"/>
  <c r="F110" i="4"/>
  <c r="F36" i="4"/>
  <c r="I106" i="4"/>
  <c r="F93" i="4"/>
  <c r="G18" i="4"/>
  <c r="G10" i="4"/>
  <c r="G48" i="4"/>
  <c r="G67" i="4"/>
  <c r="G63" i="4"/>
  <c r="G66" i="4"/>
  <c r="F162" i="4"/>
  <c r="F164" i="4"/>
  <c r="F165" i="4"/>
  <c r="F163" i="4"/>
  <c r="F154" i="4"/>
  <c r="F155" i="4"/>
  <c r="G74" i="4"/>
  <c r="G60" i="4"/>
  <c r="G47" i="4"/>
  <c r="G43" i="4"/>
  <c r="G73" i="4"/>
  <c r="G71" i="4"/>
  <c r="G69" i="4"/>
  <c r="G65" i="4"/>
  <c r="G64" i="4"/>
  <c r="G11" i="4"/>
  <c r="G44" i="4"/>
  <c r="G72" i="4"/>
  <c r="G70" i="4"/>
  <c r="G68" i="4"/>
  <c r="G46" i="4"/>
  <c r="G13" i="4"/>
  <c r="G80" i="4"/>
  <c r="G45" i="4"/>
  <c r="G146" i="4"/>
  <c r="G78" i="4"/>
  <c r="G53" i="4"/>
  <c r="G52" i="4"/>
  <c r="G51" i="4"/>
  <c r="G77" i="4"/>
  <c r="G61" i="4"/>
  <c r="G55" i="4"/>
  <c r="G54" i="4"/>
  <c r="G50" i="4"/>
  <c r="G88" i="4"/>
  <c r="G87" i="4"/>
  <c r="G79" i="4"/>
  <c r="G84" i="4"/>
  <c r="G76" i="4"/>
  <c r="G57" i="4"/>
  <c r="G49" i="4"/>
  <c r="G82" i="4"/>
  <c r="G59" i="4"/>
  <c r="F17" i="4"/>
  <c r="F21" i="4"/>
  <c r="F152" i="4"/>
  <c r="G89" i="4"/>
  <c r="G86" i="4"/>
  <c r="G58" i="4"/>
  <c r="F20" i="4"/>
  <c r="F148" i="4"/>
  <c r="F147" i="4"/>
  <c r="G56" i="4"/>
  <c r="F18" i="4"/>
  <c r="F19" i="4"/>
  <c r="F146" i="4"/>
  <c r="F153" i="4"/>
  <c r="G83" i="4"/>
  <c r="G62" i="4"/>
  <c r="F22" i="4"/>
  <c r="I143" i="4"/>
  <c r="F16" i="4"/>
  <c r="F23" i="4"/>
  <c r="G85" i="4"/>
  <c r="G81" i="4"/>
  <c r="F15" i="4"/>
  <c r="F145" i="4"/>
  <c r="F150" i="4"/>
  <c r="I144" i="4" l="1"/>
  <c r="I95" i="4"/>
  <c r="J143" i="4"/>
  <c r="L143" i="4"/>
  <c r="K143" i="4"/>
  <c r="F7" i="4"/>
  <c r="L113" i="4"/>
  <c r="J113" i="4"/>
  <c r="K113" i="4"/>
  <c r="K128" i="4"/>
  <c r="J128" i="4"/>
  <c r="L128" i="4"/>
  <c r="J123" i="4"/>
  <c r="L123" i="4"/>
  <c r="K123" i="4"/>
  <c r="L130" i="4"/>
  <c r="K130" i="4"/>
  <c r="J130" i="4"/>
  <c r="L120" i="4"/>
  <c r="K120" i="4"/>
  <c r="J120" i="4"/>
  <c r="J125" i="4"/>
  <c r="K125" i="4"/>
  <c r="L125" i="4"/>
  <c r="J129" i="4"/>
  <c r="K129" i="4"/>
  <c r="L129" i="4"/>
  <c r="L112" i="4"/>
  <c r="J112" i="4"/>
  <c r="K112" i="4"/>
  <c r="K118" i="4"/>
  <c r="L118" i="4"/>
  <c r="J118" i="4"/>
  <c r="J117" i="4"/>
  <c r="K117" i="4"/>
  <c r="L117" i="4"/>
  <c r="J116" i="4"/>
  <c r="L116" i="4"/>
  <c r="K116" i="4"/>
  <c r="L127" i="4"/>
  <c r="J127" i="4"/>
  <c r="K127" i="4"/>
  <c r="K122" i="4"/>
  <c r="J122" i="4"/>
  <c r="L122" i="4"/>
  <c r="J132" i="4"/>
  <c r="J126" i="4"/>
  <c r="K126" i="4"/>
  <c r="L126" i="4"/>
  <c r="J131" i="4"/>
  <c r="J119" i="4"/>
  <c r="K119" i="4"/>
  <c r="L119" i="4"/>
  <c r="K115" i="4"/>
  <c r="L115" i="4"/>
  <c r="J115" i="4"/>
  <c r="K124" i="4"/>
  <c r="L124" i="4"/>
  <c r="J124" i="4"/>
  <c r="K114" i="4"/>
  <c r="L114" i="4"/>
  <c r="J114" i="4"/>
  <c r="L121" i="4"/>
  <c r="J121" i="4"/>
  <c r="K121" i="4"/>
  <c r="J98" i="4"/>
  <c r="K98" i="4"/>
  <c r="L98" i="4"/>
  <c r="K27" i="4"/>
  <c r="J27" i="4"/>
  <c r="L27" i="4"/>
  <c r="J29" i="4"/>
  <c r="L29" i="4"/>
  <c r="K29" i="4"/>
  <c r="K104" i="4"/>
  <c r="L104" i="4"/>
  <c r="J104" i="4"/>
  <c r="L32" i="4"/>
  <c r="K32" i="4"/>
  <c r="J32" i="4"/>
  <c r="J102" i="4"/>
  <c r="K102" i="4"/>
  <c r="L102" i="4"/>
  <c r="K30" i="4"/>
  <c r="J30" i="4"/>
  <c r="L30" i="4"/>
  <c r="J108" i="4"/>
  <c r="L108" i="4"/>
  <c r="K108" i="4"/>
  <c r="K94" i="4"/>
  <c r="J94" i="4"/>
  <c r="L94" i="4"/>
  <c r="I39" i="4"/>
  <c r="I40" i="4"/>
  <c r="I24" i="4"/>
  <c r="I25" i="4"/>
  <c r="I38" i="4"/>
  <c r="I41" i="4"/>
  <c r="J109" i="4"/>
  <c r="L109" i="4"/>
  <c r="K109" i="4"/>
  <c r="L110" i="4"/>
  <c r="J110" i="4"/>
  <c r="K110" i="4"/>
  <c r="K95" i="4"/>
  <c r="J26" i="4"/>
  <c r="L26" i="4"/>
  <c r="K26" i="4"/>
  <c r="J107" i="4"/>
  <c r="L107" i="4"/>
  <c r="K107" i="4"/>
  <c r="K92" i="4"/>
  <c r="J92" i="4"/>
  <c r="L92" i="4"/>
  <c r="L35" i="4"/>
  <c r="J35" i="4"/>
  <c r="K35" i="4"/>
  <c r="J111" i="4"/>
  <c r="L111" i="4"/>
  <c r="K111" i="4"/>
  <c r="K97" i="4"/>
  <c r="L97" i="4"/>
  <c r="J97" i="4"/>
  <c r="K33" i="4"/>
  <c r="J33" i="4"/>
  <c r="L33" i="4"/>
  <c r="J99" i="4"/>
  <c r="K99" i="4"/>
  <c r="L99" i="4"/>
  <c r="J31" i="4"/>
  <c r="L31" i="4"/>
  <c r="K31" i="4"/>
  <c r="K106" i="4"/>
  <c r="L106" i="4"/>
  <c r="J106" i="4"/>
  <c r="J101" i="4"/>
  <c r="L101" i="4"/>
  <c r="K101" i="4"/>
  <c r="K34" i="4"/>
  <c r="J34" i="4"/>
  <c r="L34" i="4"/>
  <c r="L93" i="4"/>
  <c r="J93" i="4"/>
  <c r="K93" i="4"/>
  <c r="J28" i="4"/>
  <c r="L28" i="4"/>
  <c r="K28" i="4"/>
  <c r="J105" i="4"/>
  <c r="L105" i="4"/>
  <c r="K105" i="4"/>
  <c r="L103" i="4"/>
  <c r="J103" i="4"/>
  <c r="K103" i="4"/>
  <c r="J96" i="4"/>
  <c r="K96" i="4"/>
  <c r="L96" i="4"/>
  <c r="L161" i="4"/>
  <c r="J161" i="4"/>
  <c r="K161" i="4"/>
  <c r="L159" i="4"/>
  <c r="J159" i="4"/>
  <c r="K159" i="4"/>
  <c r="K156" i="4"/>
  <c r="J156" i="4"/>
  <c r="L156" i="4"/>
  <c r="L165" i="4"/>
  <c r="J165" i="4"/>
  <c r="K165" i="4"/>
  <c r="L157" i="4"/>
  <c r="J157" i="4"/>
  <c r="K157" i="4"/>
  <c r="L163" i="4"/>
  <c r="K163" i="4"/>
  <c r="J163" i="4"/>
  <c r="J134" i="4"/>
  <c r="L134" i="4"/>
  <c r="K134" i="4"/>
  <c r="J164" i="4"/>
  <c r="L164" i="4"/>
  <c r="K164" i="4"/>
  <c r="K135" i="4"/>
  <c r="J135" i="4"/>
  <c r="L135" i="4"/>
  <c r="K137" i="4"/>
  <c r="L137" i="4"/>
  <c r="J137" i="4"/>
  <c r="K158" i="4"/>
  <c r="L158" i="4"/>
  <c r="J158" i="4"/>
  <c r="J138" i="4"/>
  <c r="L138" i="4"/>
  <c r="K138" i="4"/>
  <c r="J160" i="4"/>
  <c r="L160" i="4"/>
  <c r="K160" i="4"/>
  <c r="J136" i="4"/>
  <c r="L136" i="4"/>
  <c r="K136" i="4"/>
  <c r="K133" i="4"/>
  <c r="J133" i="4"/>
  <c r="L133" i="4"/>
  <c r="K162" i="4"/>
  <c r="L162" i="4"/>
  <c r="J162" i="4"/>
  <c r="F73" i="4"/>
  <c r="F65" i="4"/>
  <c r="F72" i="4"/>
  <c r="F71" i="4"/>
  <c r="F66" i="4"/>
  <c r="F69" i="4"/>
  <c r="F53" i="4"/>
  <c r="F46" i="4"/>
  <c r="J155" i="4"/>
  <c r="L155" i="4"/>
  <c r="K155" i="4"/>
  <c r="F57" i="4"/>
  <c r="L154" i="4"/>
  <c r="J154" i="4"/>
  <c r="K154" i="4"/>
  <c r="F79" i="4"/>
  <c r="F86" i="4"/>
  <c r="F55" i="4"/>
  <c r="F83" i="4"/>
  <c r="F90" i="4"/>
  <c r="F50" i="4"/>
  <c r="F88" i="4"/>
  <c r="F80" i="4"/>
  <c r="F67" i="4"/>
  <c r="F51" i="4"/>
  <c r="F87" i="4"/>
  <c r="F68" i="4"/>
  <c r="F52" i="4"/>
  <c r="F84" i="4"/>
  <c r="F56" i="4"/>
  <c r="F75" i="4"/>
  <c r="F85" i="4"/>
  <c r="F48" i="4"/>
  <c r="F47" i="4"/>
  <c r="F63" i="4"/>
  <c r="F64" i="4"/>
  <c r="F54" i="4"/>
  <c r="F62" i="4"/>
  <c r="F58" i="4"/>
  <c r="F82" i="4"/>
  <c r="F49" i="4"/>
  <c r="F43" i="4"/>
  <c r="F44" i="4"/>
  <c r="F70" i="4"/>
  <c r="L23" i="4"/>
  <c r="K23" i="4"/>
  <c r="J23" i="4"/>
  <c r="F81" i="4"/>
  <c r="L19" i="4"/>
  <c r="K19" i="4"/>
  <c r="J19" i="4"/>
  <c r="L147" i="4"/>
  <c r="K147" i="4"/>
  <c r="J147" i="4"/>
  <c r="F60" i="4"/>
  <c r="K9" i="4"/>
  <c r="L9" i="4"/>
  <c r="J9" i="4"/>
  <c r="J150" i="4"/>
  <c r="L150" i="4"/>
  <c r="K150" i="4"/>
  <c r="K144" i="4"/>
  <c r="J144" i="4"/>
  <c r="L144" i="4"/>
  <c r="J16" i="4"/>
  <c r="L16" i="4"/>
  <c r="K16" i="4"/>
  <c r="F59" i="4"/>
  <c r="F78" i="4"/>
  <c r="K11" i="4"/>
  <c r="L11" i="4"/>
  <c r="J11" i="4"/>
  <c r="L148" i="4"/>
  <c r="K148" i="4"/>
  <c r="J148" i="4"/>
  <c r="J141" i="4"/>
  <c r="L141" i="4"/>
  <c r="K141" i="4"/>
  <c r="J10" i="4"/>
  <c r="L10" i="4"/>
  <c r="K10" i="4"/>
  <c r="L17" i="4"/>
  <c r="K17" i="4"/>
  <c r="J17" i="4"/>
  <c r="K13" i="4"/>
  <c r="L13" i="4"/>
  <c r="J13" i="4"/>
  <c r="L15" i="4"/>
  <c r="J15" i="4"/>
  <c r="K15" i="4"/>
  <c r="J145" i="4"/>
  <c r="K145" i="4"/>
  <c r="L145" i="4"/>
  <c r="L142" i="4"/>
  <c r="K142" i="4"/>
  <c r="J142" i="4"/>
  <c r="K153" i="4"/>
  <c r="L153" i="4"/>
  <c r="J153" i="4"/>
  <c r="F61" i="4"/>
  <c r="J18" i="4"/>
  <c r="L18" i="4"/>
  <c r="K18" i="4"/>
  <c r="F89" i="4"/>
  <c r="K149" i="4"/>
  <c r="J149" i="4"/>
  <c r="L149" i="4"/>
  <c r="J20" i="4"/>
  <c r="L20" i="4"/>
  <c r="K20" i="4"/>
  <c r="J139" i="4"/>
  <c r="L139" i="4"/>
  <c r="K139" i="4"/>
  <c r="L8" i="4"/>
  <c r="K8" i="4"/>
  <c r="J8" i="4"/>
  <c r="J14" i="4"/>
  <c r="L14" i="4"/>
  <c r="K14" i="4"/>
  <c r="J22" i="4"/>
  <c r="L22" i="4"/>
  <c r="K22" i="4"/>
  <c r="F77" i="4"/>
  <c r="F91" i="4"/>
  <c r="J146" i="4"/>
  <c r="L146" i="4"/>
  <c r="K146" i="4"/>
  <c r="L12" i="4"/>
  <c r="J12" i="4"/>
  <c r="K12" i="4"/>
  <c r="L140" i="4"/>
  <c r="K140" i="4"/>
  <c r="J140" i="4"/>
  <c r="J152" i="4"/>
  <c r="L152" i="4"/>
  <c r="K152" i="4"/>
  <c r="L21" i="4"/>
  <c r="K21" i="4"/>
  <c r="J21" i="4"/>
  <c r="L74" i="4" l="1"/>
  <c r="F74" i="4"/>
  <c r="J95" i="4"/>
  <c r="J76" i="4"/>
  <c r="F76" i="4"/>
  <c r="L95" i="4"/>
  <c r="J42" i="4"/>
  <c r="F42" i="4"/>
  <c r="K45" i="4"/>
  <c r="F45" i="4"/>
  <c r="K132" i="4"/>
  <c r="L132" i="4"/>
  <c r="K6" i="4"/>
  <c r="F6" i="4"/>
  <c r="K131" i="4"/>
  <c r="L131" i="4"/>
  <c r="J56" i="4"/>
  <c r="K38" i="4"/>
  <c r="J38" i="4"/>
  <c r="J41" i="4"/>
  <c r="L41" i="4"/>
  <c r="K41" i="4"/>
  <c r="L39" i="4"/>
  <c r="L25" i="4"/>
  <c r="J24" i="4"/>
  <c r="K25" i="4"/>
  <c r="L38" i="4"/>
  <c r="K7" i="4"/>
  <c r="L7" i="4"/>
  <c r="J7" i="4"/>
  <c r="J6" i="4"/>
  <c r="L6" i="4"/>
  <c r="L75" i="4"/>
  <c r="M121" i="4"/>
  <c r="M131" i="4"/>
  <c r="M112" i="4"/>
  <c r="M128" i="4"/>
  <c r="J62" i="4"/>
  <c r="K74" i="4"/>
  <c r="L80" i="4"/>
  <c r="K72" i="4"/>
  <c r="J25" i="4"/>
  <c r="K24" i="4"/>
  <c r="M124" i="4"/>
  <c r="M118" i="4"/>
  <c r="M125" i="4"/>
  <c r="L58" i="4"/>
  <c r="L54" i="4"/>
  <c r="L86" i="4"/>
  <c r="L56" i="4"/>
  <c r="K65" i="4"/>
  <c r="M122" i="4"/>
  <c r="L70" i="4"/>
  <c r="J84" i="4"/>
  <c r="K76" i="4"/>
  <c r="L79" i="4"/>
  <c r="K46" i="4"/>
  <c r="J73" i="4"/>
  <c r="M114" i="4"/>
  <c r="M116" i="4"/>
  <c r="M129" i="4"/>
  <c r="M120" i="4"/>
  <c r="K67" i="4"/>
  <c r="L40" i="4"/>
  <c r="K64" i="4"/>
  <c r="J44" i="4"/>
  <c r="L63" i="4"/>
  <c r="K52" i="4"/>
  <c r="J50" i="4"/>
  <c r="J53" i="4"/>
  <c r="J45" i="4"/>
  <c r="K39" i="4"/>
  <c r="M119" i="4"/>
  <c r="M126" i="4"/>
  <c r="M113" i="4"/>
  <c r="L84" i="4"/>
  <c r="L43" i="4"/>
  <c r="K47" i="4"/>
  <c r="K68" i="4"/>
  <c r="L90" i="4"/>
  <c r="J69" i="4"/>
  <c r="J39" i="4"/>
  <c r="M117" i="4"/>
  <c r="M123" i="4"/>
  <c r="L42" i="4"/>
  <c r="L88" i="4"/>
  <c r="J49" i="4"/>
  <c r="L48" i="4"/>
  <c r="J87" i="4"/>
  <c r="K83" i="4"/>
  <c r="L66" i="4"/>
  <c r="M115" i="4"/>
  <c r="M132" i="4"/>
  <c r="M127" i="4"/>
  <c r="L82" i="4"/>
  <c r="L85" i="4"/>
  <c r="J51" i="4"/>
  <c r="L55" i="4"/>
  <c r="K57" i="4"/>
  <c r="J71" i="4"/>
  <c r="L24" i="4"/>
  <c r="M130" i="4"/>
  <c r="M32" i="4"/>
  <c r="J37" i="4"/>
  <c r="K36" i="4"/>
  <c r="M107" i="4"/>
  <c r="M26" i="4"/>
  <c r="M34" i="4"/>
  <c r="M99" i="4"/>
  <c r="M111" i="4"/>
  <c r="M92" i="4"/>
  <c r="M96" i="4"/>
  <c r="M105" i="4"/>
  <c r="M101" i="4"/>
  <c r="M31" i="4"/>
  <c r="M30" i="4"/>
  <c r="M102" i="4"/>
  <c r="M28" i="4"/>
  <c r="M33" i="4"/>
  <c r="M35" i="4"/>
  <c r="M109" i="4"/>
  <c r="M27" i="4"/>
  <c r="M103" i="4"/>
  <c r="M93" i="4"/>
  <c r="M106" i="4"/>
  <c r="M97" i="4"/>
  <c r="M94" i="4"/>
  <c r="M108" i="4"/>
  <c r="K40" i="4"/>
  <c r="M104" i="4"/>
  <c r="J40" i="4"/>
  <c r="M110" i="4"/>
  <c r="M29" i="4"/>
  <c r="M98" i="4"/>
  <c r="M133" i="4"/>
  <c r="L45" i="4"/>
  <c r="K50" i="4"/>
  <c r="L53" i="4"/>
  <c r="K63" i="4"/>
  <c r="J85" i="4"/>
  <c r="M156" i="4"/>
  <c r="M136" i="4"/>
  <c r="M164" i="4"/>
  <c r="M163" i="4"/>
  <c r="M157" i="4"/>
  <c r="M158" i="4"/>
  <c r="J79" i="4"/>
  <c r="K55" i="4"/>
  <c r="L73" i="4"/>
  <c r="J75" i="4"/>
  <c r="L71" i="4"/>
  <c r="M162" i="4"/>
  <c r="M138" i="4"/>
  <c r="L57" i="4"/>
  <c r="J58" i="4"/>
  <c r="L46" i="4"/>
  <c r="M134" i="4"/>
  <c r="M165" i="4"/>
  <c r="M161" i="4"/>
  <c r="M160" i="4"/>
  <c r="M137" i="4"/>
  <c r="M135" i="4"/>
  <c r="M159" i="4"/>
  <c r="K79" i="4"/>
  <c r="K84" i="4"/>
  <c r="L51" i="4"/>
  <c r="J57" i="4"/>
  <c r="J46" i="4"/>
  <c r="K44" i="4"/>
  <c r="K73" i="4"/>
  <c r="J63" i="4"/>
  <c r="K75" i="4"/>
  <c r="K71" i="4"/>
  <c r="K51" i="4"/>
  <c r="L76" i="4"/>
  <c r="J55" i="4"/>
  <c r="L44" i="4"/>
  <c r="K58" i="4"/>
  <c r="J80" i="4"/>
  <c r="J90" i="4"/>
  <c r="K69" i="4"/>
  <c r="K70" i="4"/>
  <c r="J43" i="4"/>
  <c r="L49" i="4"/>
  <c r="J54" i="4"/>
  <c r="J48" i="4"/>
  <c r="L72" i="4"/>
  <c r="J68" i="4"/>
  <c r="J72" i="4"/>
  <c r="L68" i="4"/>
  <c r="K88" i="4"/>
  <c r="L65" i="4"/>
  <c r="L83" i="4"/>
  <c r="L69" i="4"/>
  <c r="K49" i="4"/>
  <c r="L64" i="4"/>
  <c r="K48" i="4"/>
  <c r="K80" i="4"/>
  <c r="K90" i="4"/>
  <c r="K54" i="4"/>
  <c r="M143" i="4"/>
  <c r="J82" i="4"/>
  <c r="K87" i="4"/>
  <c r="J88" i="4"/>
  <c r="J83" i="4"/>
  <c r="J70" i="4"/>
  <c r="K82" i="4"/>
  <c r="K66" i="4"/>
  <c r="J64" i="4"/>
  <c r="K56" i="4"/>
  <c r="L87" i="4"/>
  <c r="J65" i="4"/>
  <c r="J66" i="4"/>
  <c r="K85" i="4"/>
  <c r="K42" i="4"/>
  <c r="L62" i="4"/>
  <c r="L47" i="4"/>
  <c r="K53" i="4"/>
  <c r="J52" i="4"/>
  <c r="L67" i="4"/>
  <c r="L50" i="4"/>
  <c r="J86" i="4"/>
  <c r="K43" i="4"/>
  <c r="K62" i="4"/>
  <c r="M154" i="4"/>
  <c r="M20" i="4"/>
  <c r="M153" i="4"/>
  <c r="L52" i="4"/>
  <c r="J67" i="4"/>
  <c r="K86" i="4"/>
  <c r="J47" i="4"/>
  <c r="J74" i="4"/>
  <c r="M155" i="4"/>
  <c r="M9" i="4"/>
  <c r="M145" i="4"/>
  <c r="M148" i="4"/>
  <c r="M144" i="4"/>
  <c r="M21" i="4"/>
  <c r="M147" i="4"/>
  <c r="M23" i="4"/>
  <c r="M140" i="4"/>
  <c r="M12" i="4"/>
  <c r="M146" i="4"/>
  <c r="K91" i="4"/>
  <c r="J91" i="4"/>
  <c r="L91" i="4"/>
  <c r="M22" i="4"/>
  <c r="M18" i="4"/>
  <c r="K61" i="4"/>
  <c r="L61" i="4"/>
  <c r="J61" i="4"/>
  <c r="M13" i="4"/>
  <c r="M10" i="4"/>
  <c r="M11" i="4"/>
  <c r="L59" i="4"/>
  <c r="J59" i="4"/>
  <c r="K59" i="4"/>
  <c r="M150" i="4"/>
  <c r="L60" i="4"/>
  <c r="J60" i="4"/>
  <c r="K60" i="4"/>
  <c r="M19" i="4"/>
  <c r="L81" i="4"/>
  <c r="K81" i="4"/>
  <c r="J81" i="4"/>
  <c r="L77" i="4"/>
  <c r="K77" i="4"/>
  <c r="J77" i="4"/>
  <c r="K89" i="4"/>
  <c r="J89" i="4"/>
  <c r="L89" i="4"/>
  <c r="M139" i="4"/>
  <c r="M152" i="4"/>
  <c r="M14" i="4"/>
  <c r="M8" i="4"/>
  <c r="M149" i="4"/>
  <c r="M142" i="4"/>
  <c r="M15" i="4"/>
  <c r="M17" i="4"/>
  <c r="M141" i="4"/>
  <c r="L78" i="4"/>
  <c r="K78" i="4"/>
  <c r="J78" i="4"/>
  <c r="M16" i="4"/>
  <c r="R10" i="4" l="1"/>
  <c r="Q10" i="4"/>
  <c r="Q106" i="4"/>
  <c r="P106" i="4"/>
  <c r="T106" i="4" s="1"/>
  <c r="R106" i="4"/>
  <c r="Q148" i="4"/>
  <c r="R148" i="4"/>
  <c r="Q111" i="4"/>
  <c r="R111" i="4"/>
  <c r="P111" i="4"/>
  <c r="T111" i="4" s="1"/>
  <c r="P125" i="4"/>
  <c r="T125" i="4" s="1"/>
  <c r="R125" i="4"/>
  <c r="Q125" i="4"/>
  <c r="R8" i="4"/>
  <c r="Q8" i="4"/>
  <c r="P146" i="4"/>
  <c r="T146" i="4" s="1"/>
  <c r="R146" i="4"/>
  <c r="Q146" i="4"/>
  <c r="P103" i="4"/>
  <c r="T103" i="4" s="1"/>
  <c r="R103" i="4"/>
  <c r="Q103" i="4"/>
  <c r="P99" i="4"/>
  <c r="T99" i="4" s="1"/>
  <c r="Q99" i="4"/>
  <c r="R99" i="4"/>
  <c r="P132" i="4"/>
  <c r="T132" i="4" s="1"/>
  <c r="R132" i="4"/>
  <c r="Q132" i="4"/>
  <c r="P129" i="4"/>
  <c r="T129" i="4" s="1"/>
  <c r="R129" i="4"/>
  <c r="Q129" i="4"/>
  <c r="R118" i="4"/>
  <c r="Q118" i="4"/>
  <c r="P118" i="4"/>
  <c r="T118" i="4" s="1"/>
  <c r="P128" i="4"/>
  <c r="T128" i="4" s="1"/>
  <c r="R128" i="4"/>
  <c r="Q128" i="4"/>
  <c r="Q14" i="4"/>
  <c r="R14" i="4"/>
  <c r="R150" i="4"/>
  <c r="Q150" i="4"/>
  <c r="Q12" i="4"/>
  <c r="R12" i="4"/>
  <c r="Q9" i="4"/>
  <c r="R9" i="4"/>
  <c r="Q20" i="4"/>
  <c r="R20" i="4"/>
  <c r="P135" i="4"/>
  <c r="T135" i="4" s="1"/>
  <c r="Q135" i="4"/>
  <c r="R135" i="4"/>
  <c r="P158" i="4"/>
  <c r="T158" i="4" s="1"/>
  <c r="Q158" i="4"/>
  <c r="R158" i="4"/>
  <c r="P104" i="4"/>
  <c r="T104" i="4" s="1"/>
  <c r="Q104" i="4"/>
  <c r="R104" i="4"/>
  <c r="Q27" i="4"/>
  <c r="R27" i="4"/>
  <c r="P27" i="4"/>
  <c r="T27" i="4" s="1"/>
  <c r="R31" i="4"/>
  <c r="P31" i="4"/>
  <c r="T31" i="4" s="1"/>
  <c r="Q31" i="4"/>
  <c r="R34" i="4"/>
  <c r="P34" i="4"/>
  <c r="T34" i="4" s="1"/>
  <c r="Q34" i="4"/>
  <c r="P115" i="4"/>
  <c r="T115" i="4" s="1"/>
  <c r="Q115" i="4"/>
  <c r="R115" i="4"/>
  <c r="R123" i="4"/>
  <c r="Q123" i="4"/>
  <c r="P123" i="4"/>
  <c r="T123" i="4" s="1"/>
  <c r="R116" i="4"/>
  <c r="P116" i="4"/>
  <c r="T116" i="4" s="1"/>
  <c r="Q116" i="4"/>
  <c r="R122" i="4"/>
  <c r="P122" i="4"/>
  <c r="T122" i="4" s="1"/>
  <c r="Q122" i="4"/>
  <c r="P124" i="4"/>
  <c r="T124" i="4" s="1"/>
  <c r="R124" i="4"/>
  <c r="Q124" i="4"/>
  <c r="P112" i="4"/>
  <c r="T112" i="4" s="1"/>
  <c r="R112" i="4"/>
  <c r="Q112" i="4"/>
  <c r="P29" i="4"/>
  <c r="T29" i="4" s="1"/>
  <c r="R29" i="4"/>
  <c r="Q29" i="4"/>
  <c r="P92" i="4"/>
  <c r="T92" i="4" s="1"/>
  <c r="R92" i="4"/>
  <c r="Q92" i="4"/>
  <c r="Q16" i="4"/>
  <c r="R16" i="4"/>
  <c r="R149" i="4"/>
  <c r="Q149" i="4"/>
  <c r="P110" i="4"/>
  <c r="T110" i="4" s="1"/>
  <c r="R110" i="4"/>
  <c r="Q110" i="4"/>
  <c r="R127" i="4"/>
  <c r="P127" i="4"/>
  <c r="T127" i="4" s="1"/>
  <c r="Q127" i="4"/>
  <c r="Q120" i="4"/>
  <c r="R120" i="4"/>
  <c r="P120" i="4"/>
  <c r="T120" i="4" s="1"/>
  <c r="P159" i="4"/>
  <c r="T159" i="4" s="1"/>
  <c r="R159" i="4"/>
  <c r="Q159" i="4"/>
  <c r="Q152" i="4"/>
  <c r="R152" i="4"/>
  <c r="P155" i="4"/>
  <c r="T155" i="4" s="1"/>
  <c r="R155" i="4"/>
  <c r="Q155" i="4"/>
  <c r="R157" i="4"/>
  <c r="P157" i="4"/>
  <c r="T157" i="4" s="1"/>
  <c r="Q157" i="4"/>
  <c r="P109" i="4"/>
  <c r="T109" i="4" s="1"/>
  <c r="R109" i="4"/>
  <c r="Q109" i="4"/>
  <c r="R114" i="4"/>
  <c r="P114" i="4"/>
  <c r="T114" i="4" s="1"/>
  <c r="Q114" i="4"/>
  <c r="P131" i="4"/>
  <c r="T131" i="4" s="1"/>
  <c r="Q131" i="4"/>
  <c r="R131" i="4"/>
  <c r="P141" i="4"/>
  <c r="T141" i="4" s="1"/>
  <c r="R141" i="4"/>
  <c r="Q141" i="4"/>
  <c r="Q139" i="4"/>
  <c r="P139" i="4"/>
  <c r="T139" i="4" s="1"/>
  <c r="R139" i="4"/>
  <c r="Q18" i="4"/>
  <c r="R18" i="4"/>
  <c r="R23" i="4"/>
  <c r="Q23" i="4"/>
  <c r="P160" i="4"/>
  <c r="T160" i="4" s="1"/>
  <c r="R160" i="4"/>
  <c r="Q160" i="4"/>
  <c r="Q162" i="4"/>
  <c r="R162" i="4"/>
  <c r="P162" i="4"/>
  <c r="T162" i="4" s="1"/>
  <c r="P163" i="4"/>
  <c r="T163" i="4" s="1"/>
  <c r="R163" i="4"/>
  <c r="Q163" i="4"/>
  <c r="P108" i="4"/>
  <c r="T108" i="4" s="1"/>
  <c r="Q108" i="4"/>
  <c r="R108" i="4"/>
  <c r="P35" i="4"/>
  <c r="T35" i="4" s="1"/>
  <c r="R35" i="4"/>
  <c r="Q35" i="4"/>
  <c r="Q105" i="4"/>
  <c r="P105" i="4"/>
  <c r="T105" i="4" s="1"/>
  <c r="R105" i="4"/>
  <c r="Q107" i="4"/>
  <c r="R107" i="4"/>
  <c r="P107" i="4"/>
  <c r="T107" i="4" s="1"/>
  <c r="Q126" i="4"/>
  <c r="R126" i="4"/>
  <c r="P126" i="4"/>
  <c r="T126" i="4" s="1"/>
  <c r="P121" i="4"/>
  <c r="T121" i="4" s="1"/>
  <c r="Q121" i="4"/>
  <c r="R121" i="4"/>
  <c r="R134" i="4"/>
  <c r="P134" i="4"/>
  <c r="T134" i="4" s="1"/>
  <c r="Q134" i="4"/>
  <c r="Q28" i="4"/>
  <c r="P28" i="4"/>
  <c r="T28" i="4" s="1"/>
  <c r="R28" i="4"/>
  <c r="P93" i="4"/>
  <c r="T93" i="4" s="1"/>
  <c r="Q93" i="4"/>
  <c r="R93" i="4"/>
  <c r="Q130" i="4"/>
  <c r="P130" i="4"/>
  <c r="T130" i="4" s="1"/>
  <c r="R130" i="4"/>
  <c r="Q145" i="4"/>
  <c r="R145" i="4"/>
  <c r="P145" i="4"/>
  <c r="T145" i="4" s="1"/>
  <c r="P30" i="4"/>
  <c r="T30" i="4" s="1"/>
  <c r="R30" i="4"/>
  <c r="Q30" i="4"/>
  <c r="P140" i="4"/>
  <c r="T140" i="4" s="1"/>
  <c r="R140" i="4"/>
  <c r="Q140" i="4"/>
  <c r="P137" i="4"/>
  <c r="T137" i="4" s="1"/>
  <c r="Q137" i="4"/>
  <c r="R137" i="4"/>
  <c r="P101" i="4"/>
  <c r="T101" i="4" s="1"/>
  <c r="R101" i="4"/>
  <c r="Q101" i="4"/>
  <c r="R117" i="4"/>
  <c r="P117" i="4"/>
  <c r="T117" i="4" s="1"/>
  <c r="Q117" i="4"/>
  <c r="Q17" i="4"/>
  <c r="R17" i="4"/>
  <c r="R22" i="4"/>
  <c r="Q22" i="4"/>
  <c r="R147" i="4"/>
  <c r="Q147" i="4"/>
  <c r="R161" i="4"/>
  <c r="P161" i="4"/>
  <c r="T161" i="4" s="1"/>
  <c r="Q161" i="4"/>
  <c r="R164" i="4"/>
  <c r="P164" i="4"/>
  <c r="T164" i="4" s="1"/>
  <c r="Q164" i="4"/>
  <c r="R133" i="4"/>
  <c r="P133" i="4"/>
  <c r="T133" i="4" s="1"/>
  <c r="Q133" i="4"/>
  <c r="P94" i="4"/>
  <c r="T94" i="4" s="1"/>
  <c r="R94" i="4"/>
  <c r="Q94" i="4"/>
  <c r="Q33" i="4"/>
  <c r="R33" i="4"/>
  <c r="P33" i="4"/>
  <c r="T33" i="4" s="1"/>
  <c r="Q96" i="4"/>
  <c r="R96" i="4"/>
  <c r="P96" i="4"/>
  <c r="T96" i="4" s="1"/>
  <c r="P119" i="4"/>
  <c r="T119" i="4" s="1"/>
  <c r="R119" i="4"/>
  <c r="Q119" i="4"/>
  <c r="P142" i="4"/>
  <c r="T142" i="4" s="1"/>
  <c r="R142" i="4"/>
  <c r="Q142" i="4"/>
  <c r="P144" i="4"/>
  <c r="T144" i="4" s="1"/>
  <c r="R144" i="4"/>
  <c r="Q144" i="4"/>
  <c r="P156" i="4"/>
  <c r="T156" i="4" s="1"/>
  <c r="R156" i="4"/>
  <c r="Q156" i="4"/>
  <c r="Q32" i="4"/>
  <c r="P32" i="4"/>
  <c r="T32" i="4" s="1"/>
  <c r="R32" i="4"/>
  <c r="Q13" i="4"/>
  <c r="R13" i="4"/>
  <c r="P102" i="4"/>
  <c r="T102" i="4" s="1"/>
  <c r="R102" i="4"/>
  <c r="Q102" i="4"/>
  <c r="R153" i="4"/>
  <c r="Q153" i="4"/>
  <c r="Q154" i="4"/>
  <c r="P154" i="4"/>
  <c r="T154" i="4" s="1"/>
  <c r="R154" i="4"/>
  <c r="P143" i="4"/>
  <c r="T143" i="4" s="1"/>
  <c r="Q143" i="4"/>
  <c r="R143" i="4"/>
  <c r="P138" i="4"/>
  <c r="T138" i="4" s="1"/>
  <c r="R138" i="4"/>
  <c r="Q138" i="4"/>
  <c r="Q26" i="4"/>
  <c r="P26" i="4"/>
  <c r="T26" i="4" s="1"/>
  <c r="R26" i="4"/>
  <c r="R113" i="4"/>
  <c r="P113" i="4"/>
  <c r="T113" i="4" s="1"/>
  <c r="Q113" i="4"/>
  <c r="R15" i="4"/>
  <c r="Q15" i="4"/>
  <c r="R19" i="4"/>
  <c r="Q19" i="4"/>
  <c r="Q11" i="4"/>
  <c r="R11" i="4"/>
  <c r="R21" i="4"/>
  <c r="Q21" i="4"/>
  <c r="R165" i="4"/>
  <c r="P165" i="4"/>
  <c r="T165" i="4" s="1"/>
  <c r="Q165" i="4"/>
  <c r="R136" i="4"/>
  <c r="P136" i="4"/>
  <c r="T136" i="4" s="1"/>
  <c r="Q136" i="4"/>
  <c r="P98" i="4"/>
  <c r="T98" i="4" s="1"/>
  <c r="R98" i="4"/>
  <c r="Q98" i="4"/>
  <c r="P97" i="4"/>
  <c r="T97" i="4" s="1"/>
  <c r="Q97" i="4"/>
  <c r="R97" i="4"/>
  <c r="M95" i="4"/>
  <c r="J36" i="4"/>
  <c r="I36" i="4"/>
  <c r="L36" i="4"/>
  <c r="M38" i="4"/>
  <c r="M41" i="4"/>
  <c r="M25" i="4"/>
  <c r="M56" i="4"/>
  <c r="M7" i="4"/>
  <c r="M51" i="4"/>
  <c r="M63" i="4"/>
  <c r="M6" i="4"/>
  <c r="M39" i="4"/>
  <c r="M24" i="4"/>
  <c r="M74" i="4"/>
  <c r="M62" i="4"/>
  <c r="M55" i="4"/>
  <c r="M45" i="4"/>
  <c r="M43" i="4"/>
  <c r="M42" i="4"/>
  <c r="M76" i="4"/>
  <c r="M70" i="4"/>
  <c r="M80" i="4"/>
  <c r="M84" i="4"/>
  <c r="M50" i="4"/>
  <c r="M79" i="4"/>
  <c r="M53" i="4"/>
  <c r="M58" i="4"/>
  <c r="L37" i="4"/>
  <c r="K37" i="4"/>
  <c r="M40" i="4"/>
  <c r="M72" i="4"/>
  <c r="M54" i="4"/>
  <c r="M46" i="4"/>
  <c r="M44" i="4"/>
  <c r="M57" i="4"/>
  <c r="M71" i="4"/>
  <c r="M85" i="4"/>
  <c r="M69" i="4"/>
  <c r="M48" i="4"/>
  <c r="M73" i="4"/>
  <c r="M82" i="4"/>
  <c r="M66" i="4"/>
  <c r="M83" i="4"/>
  <c r="M88" i="4"/>
  <c r="M75" i="4"/>
  <c r="M49" i="4"/>
  <c r="M65" i="4"/>
  <c r="M90" i="4"/>
  <c r="M64" i="4"/>
  <c r="M68" i="4"/>
  <c r="M87" i="4"/>
  <c r="M52" i="4"/>
  <c r="M86" i="4"/>
  <c r="M47" i="4"/>
  <c r="M67" i="4"/>
  <c r="M77" i="4"/>
  <c r="M81" i="4"/>
  <c r="M78" i="4"/>
  <c r="M89" i="4"/>
  <c r="M61" i="4"/>
  <c r="M91" i="4"/>
  <c r="M60" i="4"/>
  <c r="M59" i="4"/>
  <c r="Q48" i="4" l="1"/>
  <c r="R48" i="4"/>
  <c r="P48" i="4"/>
  <c r="T48" i="4" s="1"/>
  <c r="N48" i="4"/>
  <c r="S48" i="4" s="1"/>
  <c r="N63" i="4"/>
  <c r="S63" i="4" s="1"/>
  <c r="Q63" i="4"/>
  <c r="R63" i="4"/>
  <c r="P63" i="4"/>
  <c r="T63" i="4" s="1"/>
  <c r="R69" i="4"/>
  <c r="P69" i="4"/>
  <c r="T69" i="4" s="1"/>
  <c r="Q69" i="4"/>
  <c r="P51" i="4"/>
  <c r="T51" i="4" s="1"/>
  <c r="Q51" i="4"/>
  <c r="R51" i="4"/>
  <c r="N51" i="4"/>
  <c r="S51" i="4" s="1"/>
  <c r="Q86" i="4"/>
  <c r="P86" i="4"/>
  <c r="T86" i="4" s="1"/>
  <c r="R86" i="4"/>
  <c r="Q95" i="4"/>
  <c r="R95" i="4"/>
  <c r="P95" i="4"/>
  <c r="T95" i="4" s="1"/>
  <c r="N61" i="4"/>
  <c r="S61" i="4" s="1"/>
  <c r="Q61" i="4"/>
  <c r="R61" i="4"/>
  <c r="P61" i="4"/>
  <c r="T61" i="4" s="1"/>
  <c r="P52" i="4"/>
  <c r="T52" i="4" s="1"/>
  <c r="Q52" i="4"/>
  <c r="R52" i="4"/>
  <c r="N52" i="4"/>
  <c r="S52" i="4" s="1"/>
  <c r="R88" i="4"/>
  <c r="Q88" i="4"/>
  <c r="P88" i="4"/>
  <c r="T88" i="4" s="1"/>
  <c r="P71" i="4"/>
  <c r="T71" i="4" s="1"/>
  <c r="Q71" i="4"/>
  <c r="R71" i="4"/>
  <c r="P62" i="4"/>
  <c r="T62" i="4" s="1"/>
  <c r="N62" i="4"/>
  <c r="S62" i="4" s="1"/>
  <c r="R62" i="4"/>
  <c r="Q62" i="4"/>
  <c r="Q56" i="4"/>
  <c r="P56" i="4"/>
  <c r="T56" i="4" s="1"/>
  <c r="N56" i="4"/>
  <c r="S56" i="4" s="1"/>
  <c r="R56" i="4"/>
  <c r="N65" i="4"/>
  <c r="S65" i="4" s="1"/>
  <c r="Q65" i="4"/>
  <c r="P65" i="4"/>
  <c r="T65" i="4" s="1"/>
  <c r="R65" i="4"/>
  <c r="R43" i="4"/>
  <c r="N43" i="4"/>
  <c r="S43" i="4" s="1"/>
  <c r="P43" i="4"/>
  <c r="T43" i="4" s="1"/>
  <c r="Q43" i="4"/>
  <c r="P47" i="4"/>
  <c r="T47" i="4" s="1"/>
  <c r="R47" i="4"/>
  <c r="N47" i="4"/>
  <c r="S47" i="4" s="1"/>
  <c r="Q47" i="4"/>
  <c r="P50" i="4"/>
  <c r="T50" i="4" s="1"/>
  <c r="N50" i="4"/>
  <c r="S50" i="4" s="1"/>
  <c r="Q50" i="4"/>
  <c r="R50" i="4"/>
  <c r="P91" i="4"/>
  <c r="T91" i="4" s="1"/>
  <c r="R91" i="4"/>
  <c r="Q91" i="4"/>
  <c r="R55" i="4"/>
  <c r="N55" i="4"/>
  <c r="S55" i="4" s="1"/>
  <c r="P55" i="4"/>
  <c r="T55" i="4" s="1"/>
  <c r="Q55" i="4"/>
  <c r="R89" i="4"/>
  <c r="P89" i="4"/>
  <c r="T89" i="4" s="1"/>
  <c r="Q89" i="4"/>
  <c r="N57" i="4"/>
  <c r="S57" i="4" s="1"/>
  <c r="R57" i="4"/>
  <c r="Q57" i="4"/>
  <c r="P57" i="4"/>
  <c r="T57" i="4" s="1"/>
  <c r="P74" i="4"/>
  <c r="T74" i="4" s="1"/>
  <c r="Q74" i="4"/>
  <c r="R74" i="4"/>
  <c r="Q78" i="4"/>
  <c r="P78" i="4"/>
  <c r="T78" i="4" s="1"/>
  <c r="R78" i="4"/>
  <c r="P68" i="4"/>
  <c r="T68" i="4" s="1"/>
  <c r="Q68" i="4"/>
  <c r="N68" i="4"/>
  <c r="S68" i="4" s="1"/>
  <c r="R68" i="4"/>
  <c r="P66" i="4"/>
  <c r="T66" i="4" s="1"/>
  <c r="N66" i="4"/>
  <c r="S66" i="4" s="1"/>
  <c r="R66" i="4"/>
  <c r="Q66" i="4"/>
  <c r="R44" i="4"/>
  <c r="Q44" i="4"/>
  <c r="N44" i="4"/>
  <c r="S44" i="4" s="1"/>
  <c r="P44" i="4"/>
  <c r="T44" i="4" s="1"/>
  <c r="P58" i="4"/>
  <c r="T58" i="4" s="1"/>
  <c r="R58" i="4"/>
  <c r="Q58" i="4"/>
  <c r="N58" i="4"/>
  <c r="S58" i="4" s="1"/>
  <c r="R70" i="4"/>
  <c r="Q70" i="4"/>
  <c r="P70" i="4"/>
  <c r="T70" i="4" s="1"/>
  <c r="R24" i="4"/>
  <c r="P24" i="4"/>
  <c r="T24" i="4" s="1"/>
  <c r="Q24" i="4"/>
  <c r="R41" i="4"/>
  <c r="P41" i="4"/>
  <c r="T41" i="4" s="1"/>
  <c r="Q41" i="4"/>
  <c r="R59" i="4"/>
  <c r="N59" i="4"/>
  <c r="S59" i="4" s="1"/>
  <c r="P59" i="4"/>
  <c r="T59" i="4" s="1"/>
  <c r="Q59" i="4"/>
  <c r="Q72" i="4"/>
  <c r="R72" i="4"/>
  <c r="P72" i="4"/>
  <c r="T72" i="4" s="1"/>
  <c r="Q60" i="4"/>
  <c r="R60" i="4"/>
  <c r="N60" i="4"/>
  <c r="S60" i="4" s="1"/>
  <c r="P60" i="4"/>
  <c r="T60" i="4" s="1"/>
  <c r="P40" i="4"/>
  <c r="T40" i="4" s="1"/>
  <c r="Q40" i="4"/>
  <c r="R40" i="4"/>
  <c r="P85" i="4"/>
  <c r="T85" i="4" s="1"/>
  <c r="Q85" i="4"/>
  <c r="R85" i="4"/>
  <c r="Q7" i="4"/>
  <c r="R7" i="4"/>
  <c r="Q87" i="4"/>
  <c r="R87" i="4"/>
  <c r="P87" i="4"/>
  <c r="T87" i="4" s="1"/>
  <c r="M36" i="4"/>
  <c r="P25" i="4"/>
  <c r="T25" i="4" s="1"/>
  <c r="R25" i="4"/>
  <c r="Q25" i="4"/>
  <c r="P81" i="4"/>
  <c r="T81" i="4" s="1"/>
  <c r="R81" i="4"/>
  <c r="Q81" i="4"/>
  <c r="R64" i="4"/>
  <c r="Q64" i="4"/>
  <c r="N64" i="4"/>
  <c r="S64" i="4" s="1"/>
  <c r="P64" i="4"/>
  <c r="T64" i="4" s="1"/>
  <c r="P82" i="4"/>
  <c r="T82" i="4" s="1"/>
  <c r="R82" i="4"/>
  <c r="Q82" i="4"/>
  <c r="P46" i="4"/>
  <c r="T46" i="4" s="1"/>
  <c r="N46" i="4"/>
  <c r="S46" i="4" s="1"/>
  <c r="R46" i="4"/>
  <c r="Q46" i="4"/>
  <c r="N53" i="4"/>
  <c r="S53" i="4" s="1"/>
  <c r="Q53" i="4"/>
  <c r="P53" i="4"/>
  <c r="T53" i="4" s="1"/>
  <c r="R53" i="4"/>
  <c r="P76" i="4"/>
  <c r="T76" i="4" s="1"/>
  <c r="R76" i="4"/>
  <c r="Q76" i="4"/>
  <c r="R39" i="4"/>
  <c r="P39" i="4"/>
  <c r="T39" i="4" s="1"/>
  <c r="Q39" i="4"/>
  <c r="P38" i="4"/>
  <c r="T38" i="4" s="1"/>
  <c r="Q38" i="4"/>
  <c r="R38" i="4"/>
  <c r="N67" i="4"/>
  <c r="S67" i="4" s="1"/>
  <c r="Q67" i="4"/>
  <c r="P67" i="4"/>
  <c r="T67" i="4" s="1"/>
  <c r="R67" i="4"/>
  <c r="R79" i="4"/>
  <c r="Q79" i="4"/>
  <c r="P79" i="4"/>
  <c r="T79" i="4" s="1"/>
  <c r="Q49" i="4"/>
  <c r="N49" i="4"/>
  <c r="S49" i="4" s="1"/>
  <c r="P49" i="4"/>
  <c r="T49" i="4" s="1"/>
  <c r="R49" i="4"/>
  <c r="N45" i="4"/>
  <c r="S45" i="4" s="1"/>
  <c r="Q45" i="4"/>
  <c r="P45" i="4"/>
  <c r="T45" i="4" s="1"/>
  <c r="R45" i="4"/>
  <c r="P75" i="4"/>
  <c r="T75" i="4" s="1"/>
  <c r="Q75" i="4"/>
  <c r="R75" i="4"/>
  <c r="P84" i="4"/>
  <c r="T84" i="4" s="1"/>
  <c r="R84" i="4"/>
  <c r="Q84" i="4"/>
  <c r="Q83" i="4"/>
  <c r="P83" i="4"/>
  <c r="T83" i="4" s="1"/>
  <c r="R83" i="4"/>
  <c r="P80" i="4"/>
  <c r="T80" i="4" s="1"/>
  <c r="Q80" i="4"/>
  <c r="R80" i="4"/>
  <c r="Q77" i="4"/>
  <c r="P77" i="4"/>
  <c r="T77" i="4" s="1"/>
  <c r="R77" i="4"/>
  <c r="P90" i="4"/>
  <c r="T90" i="4" s="1"/>
  <c r="Q90" i="4"/>
  <c r="R90" i="4"/>
  <c r="P73" i="4"/>
  <c r="T73" i="4" s="1"/>
  <c r="R73" i="4"/>
  <c r="Q73" i="4"/>
  <c r="P54" i="4"/>
  <c r="T54" i="4" s="1"/>
  <c r="Q54" i="4"/>
  <c r="N54" i="4"/>
  <c r="S54" i="4" s="1"/>
  <c r="R54" i="4"/>
  <c r="P42" i="4"/>
  <c r="T42" i="4" s="1"/>
  <c r="R42" i="4"/>
  <c r="Q42" i="4"/>
  <c r="N42" i="4"/>
  <c r="S42" i="4" s="1"/>
  <c r="Q6" i="4"/>
  <c r="R6" i="4"/>
  <c r="M37" i="4"/>
  <c r="Q37" i="4" l="1"/>
  <c r="P37" i="4"/>
  <c r="T37" i="4" s="1"/>
  <c r="R37" i="4"/>
  <c r="P36" i="4"/>
  <c r="T36" i="4" s="1"/>
  <c r="R36" i="4"/>
  <c r="Q36" i="4"/>
  <c r="J151" i="4"/>
  <c r="L151" i="4" l="1"/>
  <c r="K151" i="4"/>
  <c r="M151" i="4" l="1"/>
  <c r="R151" i="4" l="1"/>
  <c r="Q151" i="4"/>
  <c r="K6" i="3" l="1"/>
  <c r="L6" i="3"/>
  <c r="M6" i="3"/>
  <c r="Q6" i="3"/>
  <c r="R6" i="3"/>
  <c r="S6" i="3"/>
  <c r="W6" i="3"/>
  <c r="X6" i="3"/>
  <c r="Y6" i="3"/>
  <c r="AC6" i="3"/>
  <c r="AD6" i="3"/>
  <c r="AE6" i="3"/>
  <c r="AI6" i="3"/>
  <c r="AJ6" i="3"/>
  <c r="AK6" i="3"/>
  <c r="AO6" i="3"/>
  <c r="AP6" i="3"/>
  <c r="AQ6" i="3"/>
  <c r="AU6" i="3"/>
  <c r="AV6" i="3"/>
  <c r="AW6" i="3"/>
  <c r="BA6" i="3"/>
  <c r="BB6" i="3"/>
  <c r="BC6" i="3"/>
  <c r="BG6" i="3"/>
  <c r="BH6" i="3"/>
  <c r="BI6" i="3"/>
  <c r="BM6" i="3"/>
  <c r="BN6" i="3"/>
  <c r="BO6" i="3"/>
  <c r="BS6" i="3"/>
  <c r="BT6" i="3"/>
  <c r="BU6" i="3"/>
  <c r="BZ6" i="3"/>
  <c r="EO6" i="3"/>
  <c r="EQ6" i="3" s="1"/>
  <c r="K7" i="3"/>
  <c r="L7" i="3"/>
  <c r="M7" i="3"/>
  <c r="Q7" i="3"/>
  <c r="R7" i="3"/>
  <c r="S7" i="3"/>
  <c r="W7" i="3"/>
  <c r="X7" i="3"/>
  <c r="Y7" i="3"/>
  <c r="AC7" i="3"/>
  <c r="AD7" i="3"/>
  <c r="AE7" i="3"/>
  <c r="AI7" i="3"/>
  <c r="AJ7" i="3"/>
  <c r="AK7" i="3"/>
  <c r="AO7" i="3"/>
  <c r="AP7" i="3"/>
  <c r="AQ7" i="3"/>
  <c r="AU7" i="3"/>
  <c r="AV7" i="3"/>
  <c r="AW7" i="3"/>
  <c r="BA7" i="3"/>
  <c r="BB7" i="3"/>
  <c r="BC7" i="3"/>
  <c r="BG7" i="3"/>
  <c r="BH7" i="3"/>
  <c r="BI7" i="3"/>
  <c r="BM7" i="3"/>
  <c r="BN7" i="3"/>
  <c r="BO7" i="3"/>
  <c r="BS7" i="3"/>
  <c r="BT7" i="3"/>
  <c r="BU7" i="3"/>
  <c r="EN7" i="3" s="1"/>
  <c r="BZ7" i="3"/>
  <c r="EO7" i="3"/>
  <c r="K8" i="3"/>
  <c r="L8" i="3"/>
  <c r="M8" i="3"/>
  <c r="Q8" i="3"/>
  <c r="R8" i="3"/>
  <c r="S8" i="3"/>
  <c r="W8" i="3"/>
  <c r="X8" i="3"/>
  <c r="Y8" i="3"/>
  <c r="AC8" i="3"/>
  <c r="AD8" i="3"/>
  <c r="AE8" i="3"/>
  <c r="AI8" i="3"/>
  <c r="AJ8" i="3"/>
  <c r="AK8" i="3"/>
  <c r="AO8" i="3"/>
  <c r="AP8" i="3"/>
  <c r="AQ8" i="3"/>
  <c r="AU8" i="3"/>
  <c r="AV8" i="3"/>
  <c r="AW8" i="3"/>
  <c r="BA8" i="3"/>
  <c r="BB8" i="3"/>
  <c r="BC8" i="3"/>
  <c r="BG8" i="3"/>
  <c r="BH8" i="3"/>
  <c r="BI8" i="3"/>
  <c r="BM8" i="3"/>
  <c r="BN8" i="3"/>
  <c r="BO8" i="3"/>
  <c r="BS8" i="3"/>
  <c r="BT8" i="3"/>
  <c r="BU8" i="3"/>
  <c r="BZ8" i="3"/>
  <c r="ED8" i="3" s="1"/>
  <c r="EO8" i="3"/>
  <c r="K9" i="3"/>
  <c r="L9" i="3"/>
  <c r="M9" i="3"/>
  <c r="Q9" i="3"/>
  <c r="R9" i="3"/>
  <c r="S9" i="3"/>
  <c r="W9" i="3"/>
  <c r="X9" i="3"/>
  <c r="Y9" i="3"/>
  <c r="AC9" i="3"/>
  <c r="AD9" i="3"/>
  <c r="AE9" i="3"/>
  <c r="AI9" i="3"/>
  <c r="AJ9" i="3"/>
  <c r="AK9" i="3"/>
  <c r="AO9" i="3"/>
  <c r="AP9" i="3"/>
  <c r="AQ9" i="3"/>
  <c r="AU9" i="3"/>
  <c r="AV9" i="3"/>
  <c r="AW9" i="3"/>
  <c r="BA9" i="3"/>
  <c r="BB9" i="3"/>
  <c r="BC9" i="3"/>
  <c r="BG9" i="3"/>
  <c r="BH9" i="3"/>
  <c r="BI9" i="3"/>
  <c r="BM9" i="3"/>
  <c r="BN9" i="3"/>
  <c r="BO9" i="3"/>
  <c r="BS9" i="3"/>
  <c r="BT9" i="3"/>
  <c r="BU9" i="3"/>
  <c r="BZ9" i="3"/>
  <c r="EO9" i="3"/>
  <c r="K10" i="3"/>
  <c r="L10" i="3"/>
  <c r="M10" i="3"/>
  <c r="Q10" i="3"/>
  <c r="R10" i="3"/>
  <c r="S10" i="3"/>
  <c r="W10" i="3"/>
  <c r="X10" i="3"/>
  <c r="Y10" i="3"/>
  <c r="AC10" i="3"/>
  <c r="AD10" i="3"/>
  <c r="AE10" i="3"/>
  <c r="AI10" i="3"/>
  <c r="AJ10" i="3"/>
  <c r="AK10" i="3"/>
  <c r="AO10" i="3"/>
  <c r="AP10" i="3"/>
  <c r="AQ10" i="3"/>
  <c r="AU10" i="3"/>
  <c r="AV10" i="3"/>
  <c r="AW10" i="3"/>
  <c r="BA10" i="3"/>
  <c r="BB10" i="3"/>
  <c r="BC10" i="3"/>
  <c r="BG10" i="3"/>
  <c r="BH10" i="3"/>
  <c r="BI10" i="3"/>
  <c r="BM10" i="3"/>
  <c r="BN10" i="3"/>
  <c r="BO10" i="3"/>
  <c r="BS10" i="3"/>
  <c r="BT10" i="3"/>
  <c r="BU10" i="3"/>
  <c r="BZ10" i="3"/>
  <c r="EO10" i="3"/>
  <c r="K11" i="3"/>
  <c r="L11" i="3"/>
  <c r="M11" i="3"/>
  <c r="Q11" i="3"/>
  <c r="R11" i="3"/>
  <c r="S11" i="3"/>
  <c r="W11" i="3"/>
  <c r="X11" i="3"/>
  <c r="Y11" i="3"/>
  <c r="AC11" i="3"/>
  <c r="AD11" i="3"/>
  <c r="AE11" i="3"/>
  <c r="AI11" i="3"/>
  <c r="AJ11" i="3"/>
  <c r="AK11" i="3"/>
  <c r="AO11" i="3"/>
  <c r="AP11" i="3"/>
  <c r="AQ11" i="3"/>
  <c r="AU11" i="3"/>
  <c r="AV11" i="3"/>
  <c r="AW11" i="3"/>
  <c r="BA11" i="3"/>
  <c r="BB11" i="3"/>
  <c r="BC11" i="3"/>
  <c r="BG11" i="3"/>
  <c r="BH11" i="3"/>
  <c r="BI11" i="3"/>
  <c r="BM11" i="3"/>
  <c r="BN11" i="3"/>
  <c r="BO11" i="3"/>
  <c r="BS11" i="3"/>
  <c r="BT11" i="3"/>
  <c r="BU11" i="3"/>
  <c r="BZ11" i="3"/>
  <c r="EO11" i="3"/>
  <c r="K12" i="3"/>
  <c r="L12" i="3"/>
  <c r="M12" i="3"/>
  <c r="Q12" i="3"/>
  <c r="R12" i="3"/>
  <c r="S12" i="3"/>
  <c r="W12" i="3"/>
  <c r="X12" i="3"/>
  <c r="Y12" i="3"/>
  <c r="AC12" i="3"/>
  <c r="AD12" i="3"/>
  <c r="AE12" i="3"/>
  <c r="AI12" i="3"/>
  <c r="AJ12" i="3"/>
  <c r="AK12" i="3"/>
  <c r="AO12" i="3"/>
  <c r="AP12" i="3"/>
  <c r="AQ12" i="3"/>
  <c r="AU12" i="3"/>
  <c r="AV12" i="3"/>
  <c r="AW12" i="3"/>
  <c r="BA12" i="3"/>
  <c r="BB12" i="3"/>
  <c r="BC12" i="3"/>
  <c r="BG12" i="3"/>
  <c r="BH12" i="3"/>
  <c r="BI12" i="3"/>
  <c r="BM12" i="3"/>
  <c r="BN12" i="3"/>
  <c r="BO12" i="3"/>
  <c r="BS12" i="3"/>
  <c r="BT12" i="3"/>
  <c r="EM12" i="3" s="1"/>
  <c r="BU12" i="3"/>
  <c r="EN12" i="3" s="1"/>
  <c r="BZ12" i="3"/>
  <c r="EO12" i="3"/>
  <c r="K13" i="3"/>
  <c r="L13" i="3"/>
  <c r="M13" i="3"/>
  <c r="Q13" i="3"/>
  <c r="R13" i="3"/>
  <c r="S13" i="3"/>
  <c r="W13" i="3"/>
  <c r="X13" i="3"/>
  <c r="Y13" i="3"/>
  <c r="AC13" i="3"/>
  <c r="AD13" i="3"/>
  <c r="AE13" i="3"/>
  <c r="AI13" i="3"/>
  <c r="AJ13" i="3"/>
  <c r="AK13" i="3"/>
  <c r="AO13" i="3"/>
  <c r="AP13" i="3"/>
  <c r="AQ13" i="3"/>
  <c r="AU13" i="3"/>
  <c r="AV13" i="3"/>
  <c r="AW13" i="3"/>
  <c r="BA13" i="3"/>
  <c r="BB13" i="3"/>
  <c r="BC13" i="3"/>
  <c r="BG13" i="3"/>
  <c r="BH13" i="3"/>
  <c r="BI13" i="3"/>
  <c r="BM13" i="3"/>
  <c r="BN13" i="3"/>
  <c r="BO13" i="3"/>
  <c r="BS13" i="3"/>
  <c r="BT13" i="3"/>
  <c r="BU13" i="3"/>
  <c r="BZ13" i="3"/>
  <c r="ED13" i="3" s="1"/>
  <c r="EO13" i="3"/>
  <c r="K14" i="3"/>
  <c r="L14" i="3"/>
  <c r="M14" i="3"/>
  <c r="Q14" i="3"/>
  <c r="R14" i="3"/>
  <c r="S14" i="3"/>
  <c r="W14" i="3"/>
  <c r="X14" i="3"/>
  <c r="Y14" i="3"/>
  <c r="AC14" i="3"/>
  <c r="AD14" i="3"/>
  <c r="AE14" i="3"/>
  <c r="AI14" i="3"/>
  <c r="AJ14" i="3"/>
  <c r="AK14" i="3"/>
  <c r="AO14" i="3"/>
  <c r="AP14" i="3"/>
  <c r="AQ14" i="3"/>
  <c r="AU14" i="3"/>
  <c r="AV14" i="3"/>
  <c r="AW14" i="3"/>
  <c r="BA14" i="3"/>
  <c r="BB14" i="3"/>
  <c r="BC14" i="3"/>
  <c r="BG14" i="3"/>
  <c r="BH14" i="3"/>
  <c r="BI14" i="3"/>
  <c r="BM14" i="3"/>
  <c r="BN14" i="3"/>
  <c r="BO14" i="3"/>
  <c r="BS14" i="3"/>
  <c r="BT14" i="3"/>
  <c r="BU14" i="3"/>
  <c r="BZ14" i="3"/>
  <c r="EO14" i="3"/>
  <c r="EQ14" i="3" s="1"/>
  <c r="K15" i="3"/>
  <c r="L15" i="3"/>
  <c r="M15" i="3"/>
  <c r="Q15" i="3"/>
  <c r="R15" i="3"/>
  <c r="S15" i="3"/>
  <c r="W15" i="3"/>
  <c r="X15" i="3"/>
  <c r="Y15" i="3"/>
  <c r="AC15" i="3"/>
  <c r="AD15" i="3"/>
  <c r="AE15" i="3"/>
  <c r="AI15" i="3"/>
  <c r="AJ15" i="3"/>
  <c r="AK15" i="3"/>
  <c r="AO15" i="3"/>
  <c r="AP15" i="3"/>
  <c r="AQ15" i="3"/>
  <c r="AU15" i="3"/>
  <c r="AV15" i="3"/>
  <c r="DO15" i="3" s="1"/>
  <c r="AW15" i="3"/>
  <c r="DP15" i="3" s="1"/>
  <c r="BA15" i="3"/>
  <c r="BB15" i="3"/>
  <c r="BC15" i="3"/>
  <c r="BG15" i="3"/>
  <c r="BH15" i="3"/>
  <c r="BI15" i="3"/>
  <c r="BM15" i="3"/>
  <c r="EF15" i="3" s="1"/>
  <c r="BN15" i="3"/>
  <c r="EG15" i="3" s="1"/>
  <c r="BO15" i="3"/>
  <c r="BS15" i="3"/>
  <c r="BT15" i="3"/>
  <c r="BU15" i="3"/>
  <c r="BZ15" i="3"/>
  <c r="ED15" i="3" s="1"/>
  <c r="EO15" i="3"/>
  <c r="K16" i="3"/>
  <c r="L16" i="3"/>
  <c r="M16" i="3"/>
  <c r="Q16" i="3"/>
  <c r="R16" i="3"/>
  <c r="S16" i="3"/>
  <c r="W16" i="3"/>
  <c r="X16" i="3"/>
  <c r="Y16" i="3"/>
  <c r="AC16" i="3"/>
  <c r="AD16" i="3"/>
  <c r="AE16" i="3"/>
  <c r="AI16" i="3"/>
  <c r="AJ16" i="3"/>
  <c r="AK16" i="3"/>
  <c r="AO16" i="3"/>
  <c r="AP16" i="3"/>
  <c r="AQ16" i="3"/>
  <c r="AU16" i="3"/>
  <c r="AV16" i="3"/>
  <c r="AW16" i="3"/>
  <c r="BA16" i="3"/>
  <c r="BB16" i="3"/>
  <c r="BC16" i="3"/>
  <c r="BG16" i="3"/>
  <c r="BH16" i="3"/>
  <c r="BI16" i="3"/>
  <c r="BM16" i="3"/>
  <c r="BN16" i="3"/>
  <c r="BO16" i="3"/>
  <c r="BS16" i="3"/>
  <c r="BT16" i="3"/>
  <c r="BU16" i="3"/>
  <c r="BZ16" i="3"/>
  <c r="EO16" i="3"/>
  <c r="K17" i="3"/>
  <c r="L17" i="3"/>
  <c r="M17" i="3"/>
  <c r="Q17" i="3"/>
  <c r="R17" i="3"/>
  <c r="S17" i="3"/>
  <c r="W17" i="3"/>
  <c r="X17" i="3"/>
  <c r="Y17" i="3"/>
  <c r="AC17" i="3"/>
  <c r="AD17" i="3"/>
  <c r="AE17" i="3"/>
  <c r="AI17" i="3"/>
  <c r="AJ17" i="3"/>
  <c r="AK17" i="3"/>
  <c r="AO17" i="3"/>
  <c r="AP17" i="3"/>
  <c r="AQ17" i="3"/>
  <c r="AU17" i="3"/>
  <c r="AV17" i="3"/>
  <c r="AW17" i="3"/>
  <c r="BA17" i="3"/>
  <c r="BB17" i="3"/>
  <c r="BC17" i="3"/>
  <c r="BG17" i="3"/>
  <c r="BH17" i="3"/>
  <c r="BI17" i="3"/>
  <c r="BM17" i="3"/>
  <c r="BN17" i="3"/>
  <c r="BO17" i="3"/>
  <c r="BS17" i="3"/>
  <c r="BT17" i="3"/>
  <c r="BU17" i="3"/>
  <c r="BZ17" i="3"/>
  <c r="CC17" i="3" s="1"/>
  <c r="K18" i="3"/>
  <c r="L18" i="3"/>
  <c r="M18" i="3"/>
  <c r="Q18" i="3"/>
  <c r="R18" i="3"/>
  <c r="S18" i="3"/>
  <c r="W18" i="3"/>
  <c r="X18" i="3"/>
  <c r="Y18" i="3"/>
  <c r="AC18" i="3"/>
  <c r="AD18" i="3"/>
  <c r="AE18" i="3"/>
  <c r="AI18" i="3"/>
  <c r="AJ18" i="3"/>
  <c r="AK18" i="3"/>
  <c r="AO18" i="3"/>
  <c r="AP18" i="3"/>
  <c r="AQ18" i="3"/>
  <c r="AU18" i="3"/>
  <c r="AV18" i="3"/>
  <c r="AW18" i="3"/>
  <c r="BA18" i="3"/>
  <c r="BB18" i="3"/>
  <c r="BC18" i="3"/>
  <c r="BG18" i="3"/>
  <c r="DZ18" i="3" s="1"/>
  <c r="BH18" i="3"/>
  <c r="BI18" i="3"/>
  <c r="BM18" i="3"/>
  <c r="BN18" i="3"/>
  <c r="BO18" i="3"/>
  <c r="BS18" i="3"/>
  <c r="BT18" i="3"/>
  <c r="BU18" i="3"/>
  <c r="EN18" i="3" s="1"/>
  <c r="BZ18" i="3"/>
  <c r="CC18" i="3" s="1"/>
  <c r="K19" i="3"/>
  <c r="L19" i="3"/>
  <c r="M19" i="3"/>
  <c r="Q19" i="3"/>
  <c r="R19" i="3"/>
  <c r="S19" i="3"/>
  <c r="W19" i="3"/>
  <c r="X19" i="3"/>
  <c r="Y19" i="3"/>
  <c r="AC19" i="3"/>
  <c r="AD19" i="3"/>
  <c r="AE19" i="3"/>
  <c r="AI19" i="3"/>
  <c r="AJ19" i="3"/>
  <c r="AK19" i="3"/>
  <c r="AO19" i="3"/>
  <c r="AP19" i="3"/>
  <c r="AQ19" i="3"/>
  <c r="AU19" i="3"/>
  <c r="AV19" i="3"/>
  <c r="AW19" i="3"/>
  <c r="BA19" i="3"/>
  <c r="BB19" i="3"/>
  <c r="BC19" i="3"/>
  <c r="BG19" i="3"/>
  <c r="BH19" i="3"/>
  <c r="BI19" i="3"/>
  <c r="BM19" i="3"/>
  <c r="BN19" i="3"/>
  <c r="BO19" i="3"/>
  <c r="BS19" i="3"/>
  <c r="BT19" i="3"/>
  <c r="BU19" i="3"/>
  <c r="BZ19" i="3"/>
  <c r="K20" i="3"/>
  <c r="L20" i="3"/>
  <c r="M20" i="3"/>
  <c r="Q20" i="3"/>
  <c r="R20" i="3"/>
  <c r="S20" i="3"/>
  <c r="W20" i="3"/>
  <c r="X20" i="3"/>
  <c r="Y20" i="3"/>
  <c r="AC20" i="3"/>
  <c r="AD20" i="3"/>
  <c r="AE20" i="3"/>
  <c r="AI20" i="3"/>
  <c r="AJ20" i="3"/>
  <c r="AK20" i="3"/>
  <c r="AO20" i="3"/>
  <c r="AP20" i="3"/>
  <c r="AQ20" i="3"/>
  <c r="AU20" i="3"/>
  <c r="AV20" i="3"/>
  <c r="AW20" i="3"/>
  <c r="BA20" i="3"/>
  <c r="BB20" i="3"/>
  <c r="BC20" i="3"/>
  <c r="BG20" i="3"/>
  <c r="BH20" i="3"/>
  <c r="BI20" i="3"/>
  <c r="BM20" i="3"/>
  <c r="BN20" i="3"/>
  <c r="BO20" i="3"/>
  <c r="BS20" i="3"/>
  <c r="BT20" i="3"/>
  <c r="BU20" i="3"/>
  <c r="BZ20" i="3"/>
  <c r="K21" i="3"/>
  <c r="L21" i="3"/>
  <c r="M21" i="3"/>
  <c r="Q21" i="3"/>
  <c r="R21" i="3"/>
  <c r="S21" i="3"/>
  <c r="W21" i="3"/>
  <c r="X21" i="3"/>
  <c r="Y21" i="3"/>
  <c r="AC21" i="3"/>
  <c r="AD21" i="3"/>
  <c r="AE21" i="3"/>
  <c r="AI21" i="3"/>
  <c r="AJ21" i="3"/>
  <c r="AK21" i="3"/>
  <c r="AO21" i="3"/>
  <c r="AP21" i="3"/>
  <c r="AQ21" i="3"/>
  <c r="AU21" i="3"/>
  <c r="AV21" i="3"/>
  <c r="AW21" i="3"/>
  <c r="BA21" i="3"/>
  <c r="BB21" i="3"/>
  <c r="BC21" i="3"/>
  <c r="BG21" i="3"/>
  <c r="BH21" i="3"/>
  <c r="BI21" i="3"/>
  <c r="BM21" i="3"/>
  <c r="BN21" i="3"/>
  <c r="BO21" i="3"/>
  <c r="BS21" i="3"/>
  <c r="BT21" i="3"/>
  <c r="BU21" i="3"/>
  <c r="BZ21" i="3"/>
  <c r="K22" i="3"/>
  <c r="L22" i="3"/>
  <c r="M22" i="3"/>
  <c r="Q22" i="3"/>
  <c r="R22" i="3"/>
  <c r="S22" i="3"/>
  <c r="W22" i="3"/>
  <c r="X22" i="3"/>
  <c r="Y22" i="3"/>
  <c r="AC22" i="3"/>
  <c r="AD22" i="3"/>
  <c r="AE22" i="3"/>
  <c r="AI22" i="3"/>
  <c r="AJ22" i="3"/>
  <c r="AK22" i="3"/>
  <c r="AO22" i="3"/>
  <c r="AP22" i="3"/>
  <c r="AQ22" i="3"/>
  <c r="AU22" i="3"/>
  <c r="AV22" i="3"/>
  <c r="AW22" i="3"/>
  <c r="BA22" i="3"/>
  <c r="BB22" i="3"/>
  <c r="BC22" i="3"/>
  <c r="BG22" i="3"/>
  <c r="BH22" i="3"/>
  <c r="BI22" i="3"/>
  <c r="BM22" i="3"/>
  <c r="BN22" i="3"/>
  <c r="BO22" i="3"/>
  <c r="BS22" i="3"/>
  <c r="BT22" i="3"/>
  <c r="BU22" i="3"/>
  <c r="BZ22" i="3"/>
  <c r="ED22" i="3" s="1"/>
  <c r="K23" i="3"/>
  <c r="L23" i="3"/>
  <c r="M23" i="3"/>
  <c r="Q23" i="3"/>
  <c r="R23" i="3"/>
  <c r="S23" i="3"/>
  <c r="W23" i="3"/>
  <c r="X23" i="3"/>
  <c r="CQ23" i="3" s="1"/>
  <c r="Y23" i="3"/>
  <c r="AC23" i="3"/>
  <c r="AD23" i="3"/>
  <c r="AE23" i="3"/>
  <c r="AI23" i="3"/>
  <c r="AJ23" i="3"/>
  <c r="AK23" i="3"/>
  <c r="AO23" i="3"/>
  <c r="DH23" i="3" s="1"/>
  <c r="AP23" i="3"/>
  <c r="AQ23" i="3"/>
  <c r="AU23" i="3"/>
  <c r="AV23" i="3"/>
  <c r="AW23" i="3"/>
  <c r="BA23" i="3"/>
  <c r="BB23" i="3"/>
  <c r="BC23" i="3"/>
  <c r="BG23" i="3"/>
  <c r="BH23" i="3"/>
  <c r="BI23" i="3"/>
  <c r="BM23" i="3"/>
  <c r="BN23" i="3"/>
  <c r="BO23" i="3"/>
  <c r="BS23" i="3"/>
  <c r="BT23" i="3"/>
  <c r="BU23" i="3"/>
  <c r="EN23" i="3" s="1"/>
  <c r="BZ23" i="3"/>
  <c r="CA23" i="3" s="1"/>
  <c r="K24" i="3"/>
  <c r="L24" i="3"/>
  <c r="M24" i="3"/>
  <c r="Q24" i="3"/>
  <c r="R24" i="3"/>
  <c r="S24" i="3"/>
  <c r="W24" i="3"/>
  <c r="X24" i="3"/>
  <c r="Y24" i="3"/>
  <c r="AC24" i="3"/>
  <c r="AD24" i="3"/>
  <c r="AE24" i="3"/>
  <c r="AI24" i="3"/>
  <c r="AJ24" i="3"/>
  <c r="AK24" i="3"/>
  <c r="AO24" i="3"/>
  <c r="AP24" i="3"/>
  <c r="AQ24" i="3"/>
  <c r="AU24" i="3"/>
  <c r="AV24" i="3"/>
  <c r="AW24" i="3"/>
  <c r="BA24" i="3"/>
  <c r="BB24" i="3"/>
  <c r="BC24" i="3"/>
  <c r="BG24" i="3"/>
  <c r="BH24" i="3"/>
  <c r="BI24" i="3"/>
  <c r="BM24" i="3"/>
  <c r="BN24" i="3"/>
  <c r="BO24" i="3"/>
  <c r="BS24" i="3"/>
  <c r="BT24" i="3"/>
  <c r="BU24" i="3"/>
  <c r="BZ24" i="3"/>
  <c r="K25" i="3"/>
  <c r="L25" i="3"/>
  <c r="M25" i="3"/>
  <c r="Q25" i="3"/>
  <c r="R25" i="3"/>
  <c r="S25" i="3"/>
  <c r="W25" i="3"/>
  <c r="X25" i="3"/>
  <c r="Y25" i="3"/>
  <c r="AC25" i="3"/>
  <c r="AD25" i="3"/>
  <c r="AE25" i="3"/>
  <c r="AI25" i="3"/>
  <c r="AJ25" i="3"/>
  <c r="AK25" i="3"/>
  <c r="AO25" i="3"/>
  <c r="AP25" i="3"/>
  <c r="AQ25" i="3"/>
  <c r="AU25" i="3"/>
  <c r="AV25" i="3"/>
  <c r="AW25" i="3"/>
  <c r="BA25" i="3"/>
  <c r="BB25" i="3"/>
  <c r="BC25" i="3"/>
  <c r="BG25" i="3"/>
  <c r="BH25" i="3"/>
  <c r="BI25" i="3"/>
  <c r="BM25" i="3"/>
  <c r="BN25" i="3"/>
  <c r="BO25" i="3"/>
  <c r="BS25" i="3"/>
  <c r="BT25" i="3"/>
  <c r="BU25" i="3"/>
  <c r="BZ25" i="3"/>
  <c r="K26" i="3"/>
  <c r="L26" i="3"/>
  <c r="M26" i="3"/>
  <c r="Q26" i="3"/>
  <c r="R26" i="3"/>
  <c r="S26" i="3"/>
  <c r="W26" i="3"/>
  <c r="X26" i="3"/>
  <c r="Y26" i="3"/>
  <c r="AC26" i="3"/>
  <c r="AD26" i="3"/>
  <c r="AE26" i="3"/>
  <c r="AI26" i="3"/>
  <c r="AJ26" i="3"/>
  <c r="AK26" i="3"/>
  <c r="AO26" i="3"/>
  <c r="AP26" i="3"/>
  <c r="AQ26" i="3"/>
  <c r="AU26" i="3"/>
  <c r="AV26" i="3"/>
  <c r="AW26" i="3"/>
  <c r="BA26" i="3"/>
  <c r="BB26" i="3"/>
  <c r="BC26" i="3"/>
  <c r="BG26" i="3"/>
  <c r="BH26" i="3"/>
  <c r="BI26" i="3"/>
  <c r="BM26" i="3"/>
  <c r="BN26" i="3"/>
  <c r="BO26" i="3"/>
  <c r="BS26" i="3"/>
  <c r="BT26" i="3"/>
  <c r="BU26" i="3"/>
  <c r="BZ26" i="3"/>
  <c r="K27" i="3"/>
  <c r="L27" i="3"/>
  <c r="M27" i="3"/>
  <c r="Q27" i="3"/>
  <c r="R27" i="3"/>
  <c r="S27" i="3"/>
  <c r="W27" i="3"/>
  <c r="X27" i="3"/>
  <c r="Y27" i="3"/>
  <c r="AC27" i="3"/>
  <c r="AD27" i="3"/>
  <c r="AE27" i="3"/>
  <c r="AI27" i="3"/>
  <c r="AJ27" i="3"/>
  <c r="AK27" i="3"/>
  <c r="AO27" i="3"/>
  <c r="AP27" i="3"/>
  <c r="AQ27" i="3"/>
  <c r="AU27" i="3"/>
  <c r="AV27" i="3"/>
  <c r="AW27" i="3"/>
  <c r="BA27" i="3"/>
  <c r="BB27" i="3"/>
  <c r="BC27" i="3"/>
  <c r="DV27" i="3" s="1"/>
  <c r="BG27" i="3"/>
  <c r="BH27" i="3"/>
  <c r="BI27" i="3"/>
  <c r="BM27" i="3"/>
  <c r="BN27" i="3"/>
  <c r="BO27" i="3"/>
  <c r="BS27" i="3"/>
  <c r="BT27" i="3"/>
  <c r="BU27" i="3"/>
  <c r="BZ27" i="3"/>
  <c r="K28" i="3"/>
  <c r="L28" i="3"/>
  <c r="M28" i="3"/>
  <c r="Q28" i="3"/>
  <c r="R28" i="3"/>
  <c r="S28" i="3"/>
  <c r="W28" i="3"/>
  <c r="X28" i="3"/>
  <c r="Y28" i="3"/>
  <c r="AC28" i="3"/>
  <c r="AD28" i="3"/>
  <c r="AE28" i="3"/>
  <c r="AI28" i="3"/>
  <c r="AJ28" i="3"/>
  <c r="AK28" i="3"/>
  <c r="AO28" i="3"/>
  <c r="AP28" i="3"/>
  <c r="AQ28" i="3"/>
  <c r="AU28" i="3"/>
  <c r="AV28" i="3"/>
  <c r="AW28" i="3"/>
  <c r="BA28" i="3"/>
  <c r="BB28" i="3"/>
  <c r="BC28" i="3"/>
  <c r="BG28" i="3"/>
  <c r="BH28" i="3"/>
  <c r="BI28" i="3"/>
  <c r="BM28" i="3"/>
  <c r="BN28" i="3"/>
  <c r="BO28" i="3"/>
  <c r="BS28" i="3"/>
  <c r="BT28" i="3"/>
  <c r="BU28" i="3"/>
  <c r="BZ28" i="3"/>
  <c r="ED28" i="3" s="1"/>
  <c r="K29" i="3"/>
  <c r="L29" i="3"/>
  <c r="M29" i="3"/>
  <c r="Q29" i="3"/>
  <c r="R29" i="3"/>
  <c r="S29" i="3"/>
  <c r="W29" i="3"/>
  <c r="X29" i="3"/>
  <c r="Y29" i="3"/>
  <c r="AC29" i="3"/>
  <c r="AD29" i="3"/>
  <c r="AE29" i="3"/>
  <c r="AI29" i="3"/>
  <c r="AJ29" i="3"/>
  <c r="AK29" i="3"/>
  <c r="AO29" i="3"/>
  <c r="AP29" i="3"/>
  <c r="AQ29" i="3"/>
  <c r="AU29" i="3"/>
  <c r="AV29" i="3"/>
  <c r="AW29" i="3"/>
  <c r="BA29" i="3"/>
  <c r="BB29" i="3"/>
  <c r="BC29" i="3"/>
  <c r="BG29" i="3"/>
  <c r="BH29" i="3"/>
  <c r="BI29" i="3"/>
  <c r="BM29" i="3"/>
  <c r="BN29" i="3"/>
  <c r="BO29" i="3"/>
  <c r="BS29" i="3"/>
  <c r="BT29" i="3"/>
  <c r="BU29" i="3"/>
  <c r="BZ29" i="3"/>
  <c r="K30" i="3"/>
  <c r="L30" i="3"/>
  <c r="M30" i="3"/>
  <c r="Q30" i="3"/>
  <c r="R30" i="3"/>
  <c r="S30" i="3"/>
  <c r="W30" i="3"/>
  <c r="X30" i="3"/>
  <c r="Y30" i="3"/>
  <c r="AC30" i="3"/>
  <c r="AD30" i="3"/>
  <c r="AE30" i="3"/>
  <c r="AI30" i="3"/>
  <c r="AJ30" i="3"/>
  <c r="AK30" i="3"/>
  <c r="AO30" i="3"/>
  <c r="AP30" i="3"/>
  <c r="AQ30" i="3"/>
  <c r="AU30" i="3"/>
  <c r="AV30" i="3"/>
  <c r="AW30" i="3"/>
  <c r="BA30" i="3"/>
  <c r="BB30" i="3"/>
  <c r="BC30" i="3"/>
  <c r="BG30" i="3"/>
  <c r="BH30" i="3"/>
  <c r="BI30" i="3"/>
  <c r="BM30" i="3"/>
  <c r="BN30" i="3"/>
  <c r="BO30" i="3"/>
  <c r="BS30" i="3"/>
  <c r="BT30" i="3"/>
  <c r="BU30" i="3"/>
  <c r="BZ30" i="3"/>
  <c r="ED30" i="3" s="1"/>
  <c r="K31" i="3"/>
  <c r="L31" i="3"/>
  <c r="M31" i="3"/>
  <c r="Q31" i="3"/>
  <c r="R31" i="3"/>
  <c r="S31" i="3"/>
  <c r="W31" i="3"/>
  <c r="X31" i="3"/>
  <c r="Y31" i="3"/>
  <c r="AC31" i="3"/>
  <c r="AD31" i="3"/>
  <c r="AE31" i="3"/>
  <c r="AI31" i="3"/>
  <c r="AJ31" i="3"/>
  <c r="AK31" i="3"/>
  <c r="AO31" i="3"/>
  <c r="AP31" i="3"/>
  <c r="AQ31" i="3"/>
  <c r="AU31" i="3"/>
  <c r="AV31" i="3"/>
  <c r="AW31" i="3"/>
  <c r="BA31" i="3"/>
  <c r="BB31" i="3"/>
  <c r="BC31" i="3"/>
  <c r="BG31" i="3"/>
  <c r="BH31" i="3"/>
  <c r="BI31" i="3"/>
  <c r="BM31" i="3"/>
  <c r="BN31" i="3"/>
  <c r="BO31" i="3"/>
  <c r="BS31" i="3"/>
  <c r="BT31" i="3"/>
  <c r="BU31" i="3"/>
  <c r="BZ31" i="3"/>
  <c r="K32" i="3"/>
  <c r="L32" i="3"/>
  <c r="M32" i="3"/>
  <c r="Q32" i="3"/>
  <c r="R32" i="3"/>
  <c r="S32" i="3"/>
  <c r="W32" i="3"/>
  <c r="X32" i="3"/>
  <c r="Y32" i="3"/>
  <c r="AC32" i="3"/>
  <c r="AD32" i="3"/>
  <c r="AE32" i="3"/>
  <c r="AI32" i="3"/>
  <c r="AJ32" i="3"/>
  <c r="AK32" i="3"/>
  <c r="AO32" i="3"/>
  <c r="AP32" i="3"/>
  <c r="AQ32" i="3"/>
  <c r="AU32" i="3"/>
  <c r="AV32" i="3"/>
  <c r="AW32" i="3"/>
  <c r="BA32" i="3"/>
  <c r="BB32" i="3"/>
  <c r="BC32" i="3"/>
  <c r="BG32" i="3"/>
  <c r="BH32" i="3"/>
  <c r="BI32" i="3"/>
  <c r="BM32" i="3"/>
  <c r="BN32" i="3"/>
  <c r="BO32" i="3"/>
  <c r="BS32" i="3"/>
  <c r="BT32" i="3"/>
  <c r="BU32" i="3"/>
  <c r="BZ32" i="3"/>
  <c r="ED32" i="3" s="1"/>
  <c r="K33" i="3"/>
  <c r="L33" i="3"/>
  <c r="M33" i="3"/>
  <c r="Q33" i="3"/>
  <c r="R33" i="3"/>
  <c r="S33" i="3"/>
  <c r="W33" i="3"/>
  <c r="X33" i="3"/>
  <c r="Y33" i="3"/>
  <c r="AC33" i="3"/>
  <c r="AD33" i="3"/>
  <c r="AE33" i="3"/>
  <c r="AI33" i="3"/>
  <c r="AJ33" i="3"/>
  <c r="AK33" i="3"/>
  <c r="AO33" i="3"/>
  <c r="AP33" i="3"/>
  <c r="AQ33" i="3"/>
  <c r="AU33" i="3"/>
  <c r="AV33" i="3"/>
  <c r="AW33" i="3"/>
  <c r="BA33" i="3"/>
  <c r="BB33" i="3"/>
  <c r="BC33" i="3"/>
  <c r="BG33" i="3"/>
  <c r="BH33" i="3"/>
  <c r="BI33" i="3"/>
  <c r="BM33" i="3"/>
  <c r="BN33" i="3"/>
  <c r="BO33" i="3"/>
  <c r="BS33" i="3"/>
  <c r="BT33" i="3"/>
  <c r="BU33" i="3"/>
  <c r="BZ33" i="3"/>
  <c r="ED33" i="3" s="1"/>
  <c r="K34" i="3"/>
  <c r="L34" i="3"/>
  <c r="M34" i="3"/>
  <c r="Q34" i="3"/>
  <c r="CJ34" i="3" s="1"/>
  <c r="R34" i="3"/>
  <c r="S34" i="3"/>
  <c r="W34" i="3"/>
  <c r="X34" i="3"/>
  <c r="Y34" i="3"/>
  <c r="AC34" i="3"/>
  <c r="AD34" i="3"/>
  <c r="AE34" i="3"/>
  <c r="CX34" i="3" s="1"/>
  <c r="AI34" i="3"/>
  <c r="AJ34" i="3"/>
  <c r="AK34" i="3"/>
  <c r="AO34" i="3"/>
  <c r="AP34" i="3"/>
  <c r="AQ34" i="3"/>
  <c r="AU34" i="3"/>
  <c r="AV34" i="3"/>
  <c r="DO34" i="3" s="1"/>
  <c r="AW34" i="3"/>
  <c r="BA34" i="3"/>
  <c r="BB34" i="3"/>
  <c r="BC34" i="3"/>
  <c r="BG34" i="3"/>
  <c r="BH34" i="3"/>
  <c r="BI34" i="3"/>
  <c r="BM34" i="3"/>
  <c r="EF34" i="3" s="1"/>
  <c r="BN34" i="3"/>
  <c r="BO34" i="3"/>
  <c r="BS34" i="3"/>
  <c r="BT34" i="3"/>
  <c r="BU34" i="3"/>
  <c r="BZ34" i="3"/>
  <c r="CW34" i="3" s="1"/>
  <c r="ED34" i="3"/>
  <c r="K35" i="3"/>
  <c r="L35" i="3"/>
  <c r="M35" i="3"/>
  <c r="Q35" i="3"/>
  <c r="R35" i="3"/>
  <c r="S35" i="3"/>
  <c r="W35" i="3"/>
  <c r="X35" i="3"/>
  <c r="Y35" i="3"/>
  <c r="AC35" i="3"/>
  <c r="AD35" i="3"/>
  <c r="AE35" i="3"/>
  <c r="AI35" i="3"/>
  <c r="AJ35" i="3"/>
  <c r="AK35" i="3"/>
  <c r="AO35" i="3"/>
  <c r="AP35" i="3"/>
  <c r="AQ35" i="3"/>
  <c r="AU35" i="3"/>
  <c r="AV35" i="3"/>
  <c r="AW35" i="3"/>
  <c r="BA35" i="3"/>
  <c r="BB35" i="3"/>
  <c r="BC35" i="3"/>
  <c r="BG35" i="3"/>
  <c r="BH35" i="3"/>
  <c r="BI35" i="3"/>
  <c r="BM35" i="3"/>
  <c r="BN35" i="3"/>
  <c r="BO35" i="3"/>
  <c r="BS35" i="3"/>
  <c r="BT35" i="3"/>
  <c r="BU35" i="3"/>
  <c r="BZ35" i="3"/>
  <c r="K36" i="3"/>
  <c r="L36" i="3"/>
  <c r="M36" i="3"/>
  <c r="Q36" i="3"/>
  <c r="R36" i="3"/>
  <c r="S36" i="3"/>
  <c r="W36" i="3"/>
  <c r="X36" i="3"/>
  <c r="Y36" i="3"/>
  <c r="AC36" i="3"/>
  <c r="AD36" i="3"/>
  <c r="AE36" i="3"/>
  <c r="AI36" i="3"/>
  <c r="AJ36" i="3"/>
  <c r="AK36" i="3"/>
  <c r="AO36" i="3"/>
  <c r="AP36" i="3"/>
  <c r="AQ36" i="3"/>
  <c r="AU36" i="3"/>
  <c r="AV36" i="3"/>
  <c r="AW36" i="3"/>
  <c r="BA36" i="3"/>
  <c r="BB36" i="3"/>
  <c r="BC36" i="3"/>
  <c r="BG36" i="3"/>
  <c r="BH36" i="3"/>
  <c r="BI36" i="3"/>
  <c r="BM36" i="3"/>
  <c r="BN36" i="3"/>
  <c r="BO36" i="3"/>
  <c r="BS36" i="3"/>
  <c r="BT36" i="3"/>
  <c r="BU36" i="3"/>
  <c r="BZ36" i="3"/>
  <c r="K37" i="3"/>
  <c r="L37" i="3"/>
  <c r="M37" i="3"/>
  <c r="Q37" i="3"/>
  <c r="R37" i="3"/>
  <c r="S37" i="3"/>
  <c r="W37" i="3"/>
  <c r="X37" i="3"/>
  <c r="Y37" i="3"/>
  <c r="AC37" i="3"/>
  <c r="AD37" i="3"/>
  <c r="AE37" i="3"/>
  <c r="AI37" i="3"/>
  <c r="AJ37" i="3"/>
  <c r="AK37" i="3"/>
  <c r="AO37" i="3"/>
  <c r="AP37" i="3"/>
  <c r="AQ37" i="3"/>
  <c r="AU37" i="3"/>
  <c r="AV37" i="3"/>
  <c r="AW37" i="3"/>
  <c r="BA37" i="3"/>
  <c r="BB37" i="3"/>
  <c r="BC37" i="3"/>
  <c r="BG37" i="3"/>
  <c r="BH37" i="3"/>
  <c r="BI37" i="3"/>
  <c r="BM37" i="3"/>
  <c r="BN37" i="3"/>
  <c r="BO37" i="3"/>
  <c r="BS37" i="3"/>
  <c r="BT37" i="3"/>
  <c r="BU37" i="3"/>
  <c r="BZ37" i="3"/>
  <c r="K38" i="3"/>
  <c r="L38" i="3"/>
  <c r="M38" i="3"/>
  <c r="Q38" i="3"/>
  <c r="R38" i="3"/>
  <c r="S38" i="3"/>
  <c r="W38" i="3"/>
  <c r="X38" i="3"/>
  <c r="Y38" i="3"/>
  <c r="AC38" i="3"/>
  <c r="AD38" i="3"/>
  <c r="AE38" i="3"/>
  <c r="AI38" i="3"/>
  <c r="AJ38" i="3"/>
  <c r="AK38" i="3"/>
  <c r="AO38" i="3"/>
  <c r="AP38" i="3"/>
  <c r="AQ38" i="3"/>
  <c r="AU38" i="3"/>
  <c r="AV38" i="3"/>
  <c r="AW38" i="3"/>
  <c r="BA38" i="3"/>
  <c r="BB38" i="3"/>
  <c r="BC38" i="3"/>
  <c r="BG38" i="3"/>
  <c r="BH38" i="3"/>
  <c r="BI38" i="3"/>
  <c r="BM38" i="3"/>
  <c r="BN38" i="3"/>
  <c r="BO38" i="3"/>
  <c r="BS38" i="3"/>
  <c r="BT38" i="3"/>
  <c r="BU38" i="3"/>
  <c r="BZ38" i="3"/>
  <c r="EC38" i="3" s="1"/>
  <c r="K39" i="3"/>
  <c r="L39" i="3"/>
  <c r="M39" i="3"/>
  <c r="Q39" i="3"/>
  <c r="R39" i="3"/>
  <c r="S39" i="3"/>
  <c r="W39" i="3"/>
  <c r="X39" i="3"/>
  <c r="Y39" i="3"/>
  <c r="AC39" i="3"/>
  <c r="AD39" i="3"/>
  <c r="AE39" i="3"/>
  <c r="AI39" i="3"/>
  <c r="AJ39" i="3"/>
  <c r="AK39" i="3"/>
  <c r="AO39" i="3"/>
  <c r="AP39" i="3"/>
  <c r="AQ39" i="3"/>
  <c r="AU39" i="3"/>
  <c r="AV39" i="3"/>
  <c r="AW39" i="3"/>
  <c r="BA39" i="3"/>
  <c r="BB39" i="3"/>
  <c r="BC39" i="3"/>
  <c r="BG39" i="3"/>
  <c r="BH39" i="3"/>
  <c r="BI39" i="3"/>
  <c r="BM39" i="3"/>
  <c r="BN39" i="3"/>
  <c r="BO39" i="3"/>
  <c r="BS39" i="3"/>
  <c r="BT39" i="3"/>
  <c r="BU39" i="3"/>
  <c r="BZ39" i="3"/>
  <c r="K40" i="3"/>
  <c r="L40" i="3"/>
  <c r="M40" i="3"/>
  <c r="Q40" i="3"/>
  <c r="R40" i="3"/>
  <c r="S40" i="3"/>
  <c r="W40" i="3"/>
  <c r="X40" i="3"/>
  <c r="Y40" i="3"/>
  <c r="AC40" i="3"/>
  <c r="AD40" i="3"/>
  <c r="AE40" i="3"/>
  <c r="AI40" i="3"/>
  <c r="AJ40" i="3"/>
  <c r="AK40" i="3"/>
  <c r="AO40" i="3"/>
  <c r="AP40" i="3"/>
  <c r="AQ40" i="3"/>
  <c r="AU40" i="3"/>
  <c r="AV40" i="3"/>
  <c r="AW40" i="3"/>
  <c r="BA40" i="3"/>
  <c r="BB40" i="3"/>
  <c r="BC40" i="3"/>
  <c r="BG40" i="3"/>
  <c r="BH40" i="3"/>
  <c r="BI40" i="3"/>
  <c r="BM40" i="3"/>
  <c r="BN40" i="3"/>
  <c r="BO40" i="3"/>
  <c r="BS40" i="3"/>
  <c r="BT40" i="3"/>
  <c r="BU40" i="3"/>
  <c r="BZ40" i="3"/>
  <c r="K41" i="3"/>
  <c r="L41" i="3"/>
  <c r="M41" i="3"/>
  <c r="Q41" i="3"/>
  <c r="R41" i="3"/>
  <c r="S41" i="3"/>
  <c r="W41" i="3"/>
  <c r="X41" i="3"/>
  <c r="Y41" i="3"/>
  <c r="AC41" i="3"/>
  <c r="AD41" i="3"/>
  <c r="AE41" i="3"/>
  <c r="AI41" i="3"/>
  <c r="AJ41" i="3"/>
  <c r="AK41" i="3"/>
  <c r="AO41" i="3"/>
  <c r="AP41" i="3"/>
  <c r="AQ41" i="3"/>
  <c r="AU41" i="3"/>
  <c r="AV41" i="3"/>
  <c r="AW41" i="3"/>
  <c r="BA41" i="3"/>
  <c r="BB41" i="3"/>
  <c r="BC41" i="3"/>
  <c r="BG41" i="3"/>
  <c r="BH41" i="3"/>
  <c r="BI41" i="3"/>
  <c r="BM41" i="3"/>
  <c r="BN41" i="3"/>
  <c r="BO41" i="3"/>
  <c r="BS41" i="3"/>
  <c r="BT41" i="3"/>
  <c r="BU41" i="3"/>
  <c r="BZ41" i="3"/>
  <c r="K42" i="3"/>
  <c r="L42" i="3"/>
  <c r="M42" i="3"/>
  <c r="Q42" i="3"/>
  <c r="R42" i="3"/>
  <c r="S42" i="3"/>
  <c r="W42" i="3"/>
  <c r="X42" i="3"/>
  <c r="Y42" i="3"/>
  <c r="AC42" i="3"/>
  <c r="AD42" i="3"/>
  <c r="AE42" i="3"/>
  <c r="AI42" i="3"/>
  <c r="AJ42" i="3"/>
  <c r="AK42" i="3"/>
  <c r="AO42" i="3"/>
  <c r="AP42" i="3"/>
  <c r="AQ42" i="3"/>
  <c r="AU42" i="3"/>
  <c r="AV42" i="3"/>
  <c r="AW42" i="3"/>
  <c r="BA42" i="3"/>
  <c r="BB42" i="3"/>
  <c r="BC42" i="3"/>
  <c r="BG42" i="3"/>
  <c r="BH42" i="3"/>
  <c r="BI42" i="3"/>
  <c r="BM42" i="3"/>
  <c r="BN42" i="3"/>
  <c r="BO42" i="3"/>
  <c r="BS42" i="3"/>
  <c r="BT42" i="3"/>
  <c r="BU42" i="3"/>
  <c r="BZ42" i="3"/>
  <c r="ED42" i="3" s="1"/>
  <c r="K43" i="3"/>
  <c r="L43" i="3"/>
  <c r="M43" i="3"/>
  <c r="Q43" i="3"/>
  <c r="R43" i="3"/>
  <c r="S43" i="3"/>
  <c r="W43" i="3"/>
  <c r="X43" i="3"/>
  <c r="Y43" i="3"/>
  <c r="AC43" i="3"/>
  <c r="AD43" i="3"/>
  <c r="AE43" i="3"/>
  <c r="AI43" i="3"/>
  <c r="AJ43" i="3"/>
  <c r="AK43" i="3"/>
  <c r="AO43" i="3"/>
  <c r="AP43" i="3"/>
  <c r="AQ43" i="3"/>
  <c r="AU43" i="3"/>
  <c r="AV43" i="3"/>
  <c r="AW43" i="3"/>
  <c r="BA43" i="3"/>
  <c r="BB43" i="3"/>
  <c r="BC43" i="3"/>
  <c r="BG43" i="3"/>
  <c r="BH43" i="3"/>
  <c r="BI43" i="3"/>
  <c r="BM43" i="3"/>
  <c r="BN43" i="3"/>
  <c r="BO43" i="3"/>
  <c r="BS43" i="3"/>
  <c r="BT43" i="3"/>
  <c r="BU43" i="3"/>
  <c r="BZ43" i="3"/>
  <c r="K44" i="3"/>
  <c r="L44" i="3"/>
  <c r="M44" i="3"/>
  <c r="Q44" i="3"/>
  <c r="R44" i="3"/>
  <c r="S44" i="3"/>
  <c r="W44" i="3"/>
  <c r="X44" i="3"/>
  <c r="Y44" i="3"/>
  <c r="AC44" i="3"/>
  <c r="AD44" i="3"/>
  <c r="AE44" i="3"/>
  <c r="AI44" i="3"/>
  <c r="AJ44" i="3"/>
  <c r="AK44" i="3"/>
  <c r="AO44" i="3"/>
  <c r="AP44" i="3"/>
  <c r="AQ44" i="3"/>
  <c r="AU44" i="3"/>
  <c r="AV44" i="3"/>
  <c r="AW44" i="3"/>
  <c r="BA44" i="3"/>
  <c r="BB44" i="3"/>
  <c r="BC44" i="3"/>
  <c r="BG44" i="3"/>
  <c r="BH44" i="3"/>
  <c r="BI44" i="3"/>
  <c r="BM44" i="3"/>
  <c r="BN44" i="3"/>
  <c r="BO44" i="3"/>
  <c r="BS44" i="3"/>
  <c r="BT44" i="3"/>
  <c r="BU44" i="3"/>
  <c r="BZ44" i="3"/>
  <c r="K45" i="3"/>
  <c r="L45" i="3"/>
  <c r="M45" i="3"/>
  <c r="Q45" i="3"/>
  <c r="R45" i="3"/>
  <c r="S45" i="3"/>
  <c r="W45" i="3"/>
  <c r="X45" i="3"/>
  <c r="Y45" i="3"/>
  <c r="AC45" i="3"/>
  <c r="AD45" i="3"/>
  <c r="AE45" i="3"/>
  <c r="AI45" i="3"/>
  <c r="AJ45" i="3"/>
  <c r="AK45" i="3"/>
  <c r="AO45" i="3"/>
  <c r="AP45" i="3"/>
  <c r="AQ45" i="3"/>
  <c r="AU45" i="3"/>
  <c r="AV45" i="3"/>
  <c r="AW45" i="3"/>
  <c r="BA45" i="3"/>
  <c r="BB45" i="3"/>
  <c r="BC45" i="3"/>
  <c r="BG45" i="3"/>
  <c r="BH45" i="3"/>
  <c r="BI45" i="3"/>
  <c r="BM45" i="3"/>
  <c r="BN45" i="3"/>
  <c r="BO45" i="3"/>
  <c r="BS45" i="3"/>
  <c r="BT45" i="3"/>
  <c r="BU45" i="3"/>
  <c r="BZ45" i="3"/>
  <c r="K46" i="3"/>
  <c r="L46" i="3"/>
  <c r="M46" i="3"/>
  <c r="Q46" i="3"/>
  <c r="R46" i="3"/>
  <c r="S46" i="3"/>
  <c r="W46" i="3"/>
  <c r="X46" i="3"/>
  <c r="Y46" i="3"/>
  <c r="AC46" i="3"/>
  <c r="AD46" i="3"/>
  <c r="AE46" i="3"/>
  <c r="AI46" i="3"/>
  <c r="AJ46" i="3"/>
  <c r="AK46" i="3"/>
  <c r="AO46" i="3"/>
  <c r="AP46" i="3"/>
  <c r="AQ46" i="3"/>
  <c r="AU46" i="3"/>
  <c r="AV46" i="3"/>
  <c r="AW46" i="3"/>
  <c r="BA46" i="3"/>
  <c r="BB46" i="3"/>
  <c r="BC46" i="3"/>
  <c r="BG46" i="3"/>
  <c r="BH46" i="3"/>
  <c r="BI46" i="3"/>
  <c r="BM46" i="3"/>
  <c r="BN46" i="3"/>
  <c r="BO46" i="3"/>
  <c r="BS46" i="3"/>
  <c r="BT46" i="3"/>
  <c r="BU46" i="3"/>
  <c r="BZ46" i="3"/>
  <c r="ED46" i="3" s="1"/>
  <c r="K47" i="3"/>
  <c r="L47" i="3"/>
  <c r="M47" i="3"/>
  <c r="Q47" i="3"/>
  <c r="R47" i="3"/>
  <c r="S47" i="3"/>
  <c r="W47" i="3"/>
  <c r="X47" i="3"/>
  <c r="Y47" i="3"/>
  <c r="AC47" i="3"/>
  <c r="AD47" i="3"/>
  <c r="AE47" i="3"/>
  <c r="AI47" i="3"/>
  <c r="AJ47" i="3"/>
  <c r="AK47" i="3"/>
  <c r="AO47" i="3"/>
  <c r="AP47" i="3"/>
  <c r="AQ47" i="3"/>
  <c r="AU47" i="3"/>
  <c r="AV47" i="3"/>
  <c r="AW47" i="3"/>
  <c r="BA47" i="3"/>
  <c r="BB47" i="3"/>
  <c r="BC47" i="3"/>
  <c r="BG47" i="3"/>
  <c r="BH47" i="3"/>
  <c r="BI47" i="3"/>
  <c r="BM47" i="3"/>
  <c r="BN47" i="3"/>
  <c r="BO47" i="3"/>
  <c r="BS47" i="3"/>
  <c r="BT47" i="3"/>
  <c r="BU47" i="3"/>
  <c r="BZ47" i="3"/>
  <c r="ED47" i="3" s="1"/>
  <c r="K48" i="3"/>
  <c r="L48" i="3"/>
  <c r="M48" i="3"/>
  <c r="Q48" i="3"/>
  <c r="R48" i="3"/>
  <c r="S48" i="3"/>
  <c r="W48" i="3"/>
  <c r="X48" i="3"/>
  <c r="Y48" i="3"/>
  <c r="AC48" i="3"/>
  <c r="AD48" i="3"/>
  <c r="AE48" i="3"/>
  <c r="AI48" i="3"/>
  <c r="AJ48" i="3"/>
  <c r="AK48" i="3"/>
  <c r="AO48" i="3"/>
  <c r="AP48" i="3"/>
  <c r="AQ48" i="3"/>
  <c r="AU48" i="3"/>
  <c r="AV48" i="3"/>
  <c r="AW48" i="3"/>
  <c r="BA48" i="3"/>
  <c r="BB48" i="3"/>
  <c r="BC48" i="3"/>
  <c r="BG48" i="3"/>
  <c r="BH48" i="3"/>
  <c r="BI48" i="3"/>
  <c r="BM48" i="3"/>
  <c r="BN48" i="3"/>
  <c r="BO48" i="3"/>
  <c r="BS48" i="3"/>
  <c r="BT48" i="3"/>
  <c r="BU48" i="3"/>
  <c r="BZ48" i="3"/>
  <c r="EC48" i="3" s="1"/>
  <c r="K49" i="3"/>
  <c r="L49" i="3"/>
  <c r="M49" i="3"/>
  <c r="Q49" i="3"/>
  <c r="R49" i="3"/>
  <c r="S49" i="3"/>
  <c r="W49" i="3"/>
  <c r="X49" i="3"/>
  <c r="Y49" i="3"/>
  <c r="AC49" i="3"/>
  <c r="AD49" i="3"/>
  <c r="AE49" i="3"/>
  <c r="AI49" i="3"/>
  <c r="AJ49" i="3"/>
  <c r="AK49" i="3"/>
  <c r="AO49" i="3"/>
  <c r="AP49" i="3"/>
  <c r="AQ49" i="3"/>
  <c r="AU49" i="3"/>
  <c r="AV49" i="3"/>
  <c r="AW49" i="3"/>
  <c r="BA49" i="3"/>
  <c r="BB49" i="3"/>
  <c r="BC49" i="3"/>
  <c r="BG49" i="3"/>
  <c r="BH49" i="3"/>
  <c r="BI49" i="3"/>
  <c r="BM49" i="3"/>
  <c r="BN49" i="3"/>
  <c r="BO49" i="3"/>
  <c r="BS49" i="3"/>
  <c r="BT49" i="3"/>
  <c r="BU49" i="3"/>
  <c r="BZ49" i="3"/>
  <c r="ED49" i="3" s="1"/>
  <c r="K50" i="3"/>
  <c r="L50" i="3"/>
  <c r="M50" i="3"/>
  <c r="Q50" i="3"/>
  <c r="R50" i="3"/>
  <c r="S50" i="3"/>
  <c r="W50" i="3"/>
  <c r="X50" i="3"/>
  <c r="Y50" i="3"/>
  <c r="AC50" i="3"/>
  <c r="AD50" i="3"/>
  <c r="AE50" i="3"/>
  <c r="AI50" i="3"/>
  <c r="AJ50" i="3"/>
  <c r="AK50" i="3"/>
  <c r="AO50" i="3"/>
  <c r="AP50" i="3"/>
  <c r="AQ50" i="3"/>
  <c r="AU50" i="3"/>
  <c r="AV50" i="3"/>
  <c r="AW50" i="3"/>
  <c r="BA50" i="3"/>
  <c r="BB50" i="3"/>
  <c r="BC50" i="3"/>
  <c r="BG50" i="3"/>
  <c r="BH50" i="3"/>
  <c r="BI50" i="3"/>
  <c r="BM50" i="3"/>
  <c r="BN50" i="3"/>
  <c r="BO50" i="3"/>
  <c r="BS50" i="3"/>
  <c r="BT50" i="3"/>
  <c r="BU50" i="3"/>
  <c r="BZ50" i="3"/>
  <c r="K51" i="3"/>
  <c r="L51" i="3"/>
  <c r="M51" i="3"/>
  <c r="Q51" i="3"/>
  <c r="R51" i="3"/>
  <c r="S51" i="3"/>
  <c r="W51" i="3"/>
  <c r="X51" i="3"/>
  <c r="Y51" i="3"/>
  <c r="AC51" i="3"/>
  <c r="AD51" i="3"/>
  <c r="AE51" i="3"/>
  <c r="AI51" i="3"/>
  <c r="AJ51" i="3"/>
  <c r="AK51" i="3"/>
  <c r="AO51" i="3"/>
  <c r="AP51" i="3"/>
  <c r="AQ51" i="3"/>
  <c r="AU51" i="3"/>
  <c r="AV51" i="3"/>
  <c r="AW51" i="3"/>
  <c r="BA51" i="3"/>
  <c r="BB51" i="3"/>
  <c r="BC51" i="3"/>
  <c r="BG51" i="3"/>
  <c r="BH51" i="3"/>
  <c r="BI51" i="3"/>
  <c r="BM51" i="3"/>
  <c r="BN51" i="3"/>
  <c r="BO51" i="3"/>
  <c r="BS51" i="3"/>
  <c r="BT51" i="3"/>
  <c r="BU51" i="3"/>
  <c r="BZ51" i="3"/>
  <c r="EC51" i="3" s="1"/>
  <c r="EO51" i="3"/>
  <c r="K52" i="3"/>
  <c r="L52" i="3"/>
  <c r="M52" i="3"/>
  <c r="Q52" i="3"/>
  <c r="R52" i="3"/>
  <c r="S52" i="3"/>
  <c r="W52" i="3"/>
  <c r="X52" i="3"/>
  <c r="Y52" i="3"/>
  <c r="AC52" i="3"/>
  <c r="AD52" i="3"/>
  <c r="AE52" i="3"/>
  <c r="AI52" i="3"/>
  <c r="AJ52" i="3"/>
  <c r="AK52" i="3"/>
  <c r="AO52" i="3"/>
  <c r="AP52" i="3"/>
  <c r="AQ52" i="3"/>
  <c r="AU52" i="3"/>
  <c r="AV52" i="3"/>
  <c r="AW52" i="3"/>
  <c r="BA52" i="3"/>
  <c r="BB52" i="3"/>
  <c r="BC52" i="3"/>
  <c r="BG52" i="3"/>
  <c r="BH52" i="3"/>
  <c r="BI52" i="3"/>
  <c r="BM52" i="3"/>
  <c r="BN52" i="3"/>
  <c r="BO52" i="3"/>
  <c r="BS52" i="3"/>
  <c r="BT52" i="3"/>
  <c r="BU52" i="3"/>
  <c r="BZ52" i="3"/>
  <c r="ED52" i="3" s="1"/>
  <c r="EO52" i="3"/>
  <c r="EQ52" i="3" s="1"/>
  <c r="K53" i="3"/>
  <c r="L53" i="3"/>
  <c r="M53" i="3"/>
  <c r="Q53" i="3"/>
  <c r="R53" i="3"/>
  <c r="S53" i="3"/>
  <c r="W53" i="3"/>
  <c r="X53" i="3"/>
  <c r="Y53" i="3"/>
  <c r="AC53" i="3"/>
  <c r="AD53" i="3"/>
  <c r="AE53" i="3"/>
  <c r="AI53" i="3"/>
  <c r="AJ53" i="3"/>
  <c r="AK53" i="3"/>
  <c r="AO53" i="3"/>
  <c r="AP53" i="3"/>
  <c r="AQ53" i="3"/>
  <c r="AU53" i="3"/>
  <c r="AV53" i="3"/>
  <c r="AW53" i="3"/>
  <c r="BA53" i="3"/>
  <c r="BB53" i="3"/>
  <c r="BC53" i="3"/>
  <c r="BG53" i="3"/>
  <c r="BH53" i="3"/>
  <c r="BI53" i="3"/>
  <c r="BM53" i="3"/>
  <c r="BN53" i="3"/>
  <c r="BO53" i="3"/>
  <c r="BS53" i="3"/>
  <c r="BT53" i="3"/>
  <c r="BU53" i="3"/>
  <c r="BZ53" i="3"/>
  <c r="ED53" i="3" s="1"/>
  <c r="EC53" i="3"/>
  <c r="EO53" i="3"/>
  <c r="K54" i="3"/>
  <c r="L54" i="3"/>
  <c r="M54" i="3"/>
  <c r="Q54" i="3"/>
  <c r="R54" i="3"/>
  <c r="S54" i="3"/>
  <c r="W54" i="3"/>
  <c r="X54" i="3"/>
  <c r="Y54" i="3"/>
  <c r="AC54" i="3"/>
  <c r="AD54" i="3"/>
  <c r="AE54" i="3"/>
  <c r="AI54" i="3"/>
  <c r="AJ54" i="3"/>
  <c r="AK54" i="3"/>
  <c r="AO54" i="3"/>
  <c r="AP54" i="3"/>
  <c r="AQ54" i="3"/>
  <c r="AU54" i="3"/>
  <c r="AV54" i="3"/>
  <c r="DO54" i="3" s="1"/>
  <c r="AW54" i="3"/>
  <c r="BA54" i="3"/>
  <c r="BB54" i="3"/>
  <c r="DU54" i="3" s="1"/>
  <c r="BC54" i="3"/>
  <c r="BG54" i="3"/>
  <c r="BH54" i="3"/>
  <c r="BI54" i="3"/>
  <c r="BM54" i="3"/>
  <c r="EF54" i="3" s="1"/>
  <c r="BN54" i="3"/>
  <c r="EG54" i="3" s="1"/>
  <c r="BO54" i="3"/>
  <c r="BS54" i="3"/>
  <c r="EL54" i="3" s="1"/>
  <c r="BT54" i="3"/>
  <c r="BU54" i="3"/>
  <c r="EN54" i="3" s="1"/>
  <c r="BZ54" i="3"/>
  <c r="EC54" i="3" s="1"/>
  <c r="ED54" i="3"/>
  <c r="EO54" i="3"/>
  <c r="K55" i="3"/>
  <c r="L55" i="3"/>
  <c r="M55" i="3"/>
  <c r="Q55" i="3"/>
  <c r="R55" i="3"/>
  <c r="S55" i="3"/>
  <c r="W55" i="3"/>
  <c r="X55" i="3"/>
  <c r="Y55" i="3"/>
  <c r="AC55" i="3"/>
  <c r="AD55" i="3"/>
  <c r="AE55" i="3"/>
  <c r="AI55" i="3"/>
  <c r="AJ55" i="3"/>
  <c r="AK55" i="3"/>
  <c r="AO55" i="3"/>
  <c r="AP55" i="3"/>
  <c r="AQ55" i="3"/>
  <c r="AU55" i="3"/>
  <c r="AV55" i="3"/>
  <c r="AW55" i="3"/>
  <c r="BA55" i="3"/>
  <c r="BB55" i="3"/>
  <c r="BC55" i="3"/>
  <c r="BG55" i="3"/>
  <c r="BH55" i="3"/>
  <c r="BI55" i="3"/>
  <c r="BM55" i="3"/>
  <c r="BN55" i="3"/>
  <c r="BO55" i="3"/>
  <c r="BS55" i="3"/>
  <c r="BT55" i="3"/>
  <c r="BU55" i="3"/>
  <c r="BZ55" i="3"/>
  <c r="EO55" i="3"/>
  <c r="K56" i="3"/>
  <c r="L56" i="3"/>
  <c r="M56" i="3"/>
  <c r="Q56" i="3"/>
  <c r="CJ56" i="3" s="1"/>
  <c r="R56" i="3"/>
  <c r="S56" i="3"/>
  <c r="W56" i="3"/>
  <c r="X56" i="3"/>
  <c r="Y56" i="3"/>
  <c r="AC56" i="3"/>
  <c r="AD56" i="3"/>
  <c r="AE56" i="3"/>
  <c r="CX56" i="3" s="1"/>
  <c r="AI56" i="3"/>
  <c r="AJ56" i="3"/>
  <c r="AK56" i="3"/>
  <c r="AO56" i="3"/>
  <c r="AP56" i="3"/>
  <c r="AQ56" i="3"/>
  <c r="AU56" i="3"/>
  <c r="AV56" i="3"/>
  <c r="DO56" i="3" s="1"/>
  <c r="AW56" i="3"/>
  <c r="BA56" i="3"/>
  <c r="BB56" i="3"/>
  <c r="BC56" i="3"/>
  <c r="BG56" i="3"/>
  <c r="BH56" i="3"/>
  <c r="BI56" i="3"/>
  <c r="BM56" i="3"/>
  <c r="EF56" i="3" s="1"/>
  <c r="BN56" i="3"/>
  <c r="BO56" i="3"/>
  <c r="BS56" i="3"/>
  <c r="BT56" i="3"/>
  <c r="BU56" i="3"/>
  <c r="BZ56" i="3"/>
  <c r="ED56" i="3" s="1"/>
  <c r="EO56" i="3"/>
  <c r="EP56" i="3" s="1"/>
  <c r="K57" i="3"/>
  <c r="L57" i="3"/>
  <c r="M57" i="3"/>
  <c r="Q57" i="3"/>
  <c r="R57" i="3"/>
  <c r="S57" i="3"/>
  <c r="W57" i="3"/>
  <c r="X57" i="3"/>
  <c r="Y57" i="3"/>
  <c r="CR57" i="3" s="1"/>
  <c r="AC57" i="3"/>
  <c r="AD57" i="3"/>
  <c r="AE57" i="3"/>
  <c r="AI57" i="3"/>
  <c r="DB57" i="3" s="1"/>
  <c r="AJ57" i="3"/>
  <c r="AK57" i="3"/>
  <c r="AO57" i="3"/>
  <c r="AP57" i="3"/>
  <c r="DI57" i="3" s="1"/>
  <c r="AQ57" i="3"/>
  <c r="AU57" i="3"/>
  <c r="AV57" i="3"/>
  <c r="AW57" i="3"/>
  <c r="DP57" i="3" s="1"/>
  <c r="BA57" i="3"/>
  <c r="BB57" i="3"/>
  <c r="BC57" i="3"/>
  <c r="BG57" i="3"/>
  <c r="DZ57" i="3" s="1"/>
  <c r="BH57" i="3"/>
  <c r="BI57" i="3"/>
  <c r="BM57" i="3"/>
  <c r="BN57" i="3"/>
  <c r="EG57" i="3" s="1"/>
  <c r="BO57" i="3"/>
  <c r="BS57" i="3"/>
  <c r="BT57" i="3"/>
  <c r="BU57" i="3"/>
  <c r="EN57" i="3" s="1"/>
  <c r="BZ57" i="3"/>
  <c r="ED57" i="3" s="1"/>
  <c r="K58" i="3"/>
  <c r="L58" i="3"/>
  <c r="M58" i="3"/>
  <c r="Q58" i="3"/>
  <c r="R58" i="3"/>
  <c r="S58" i="3"/>
  <c r="W58" i="3"/>
  <c r="X58" i="3"/>
  <c r="Y58" i="3"/>
  <c r="AC58" i="3"/>
  <c r="AD58" i="3"/>
  <c r="AE58" i="3"/>
  <c r="AI58" i="3"/>
  <c r="AJ58" i="3"/>
  <c r="AK58" i="3"/>
  <c r="AO58" i="3"/>
  <c r="AP58" i="3"/>
  <c r="AQ58" i="3"/>
  <c r="AU58" i="3"/>
  <c r="AV58" i="3"/>
  <c r="AW58" i="3"/>
  <c r="BA58" i="3"/>
  <c r="BB58" i="3"/>
  <c r="BC58" i="3"/>
  <c r="BG58" i="3"/>
  <c r="BH58" i="3"/>
  <c r="BI58" i="3"/>
  <c r="BM58" i="3"/>
  <c r="BN58" i="3"/>
  <c r="BO58" i="3"/>
  <c r="BS58" i="3"/>
  <c r="BT58" i="3"/>
  <c r="BU58" i="3"/>
  <c r="BZ58" i="3"/>
  <c r="K59" i="3"/>
  <c r="L59" i="3"/>
  <c r="M59" i="3"/>
  <c r="Q59" i="3"/>
  <c r="R59" i="3"/>
  <c r="S59" i="3"/>
  <c r="W59" i="3"/>
  <c r="X59" i="3"/>
  <c r="Y59" i="3"/>
  <c r="AC59" i="3"/>
  <c r="AD59" i="3"/>
  <c r="AE59" i="3"/>
  <c r="AI59" i="3"/>
  <c r="AJ59" i="3"/>
  <c r="AK59" i="3"/>
  <c r="AO59" i="3"/>
  <c r="DH59" i="3" s="1"/>
  <c r="AP59" i="3"/>
  <c r="AQ59" i="3"/>
  <c r="AU59" i="3"/>
  <c r="AV59" i="3"/>
  <c r="AW59" i="3"/>
  <c r="BA59" i="3"/>
  <c r="BB59" i="3"/>
  <c r="BC59" i="3"/>
  <c r="DV59" i="3" s="1"/>
  <c r="BG59" i="3"/>
  <c r="BH59" i="3"/>
  <c r="BI59" i="3"/>
  <c r="BM59" i="3"/>
  <c r="BN59" i="3"/>
  <c r="BO59" i="3"/>
  <c r="BS59" i="3"/>
  <c r="BT59" i="3"/>
  <c r="EM59" i="3" s="1"/>
  <c r="BU59" i="3"/>
  <c r="BZ59" i="3"/>
  <c r="ED59" i="3" s="1"/>
  <c r="K60" i="3"/>
  <c r="L60" i="3"/>
  <c r="M60" i="3"/>
  <c r="Q60" i="3"/>
  <c r="R60" i="3"/>
  <c r="S60" i="3"/>
  <c r="W60" i="3"/>
  <c r="X60" i="3"/>
  <c r="Y60" i="3"/>
  <c r="AC60" i="3"/>
  <c r="AD60" i="3"/>
  <c r="AE60" i="3"/>
  <c r="AI60" i="3"/>
  <c r="AJ60" i="3"/>
  <c r="AK60" i="3"/>
  <c r="AO60" i="3"/>
  <c r="AP60" i="3"/>
  <c r="AQ60" i="3"/>
  <c r="AU60" i="3"/>
  <c r="AV60" i="3"/>
  <c r="AW60" i="3"/>
  <c r="BA60" i="3"/>
  <c r="BB60" i="3"/>
  <c r="BC60" i="3"/>
  <c r="BG60" i="3"/>
  <c r="BH60" i="3"/>
  <c r="BI60" i="3"/>
  <c r="BM60" i="3"/>
  <c r="BN60" i="3"/>
  <c r="BO60" i="3"/>
  <c r="BS60" i="3"/>
  <c r="BT60" i="3"/>
  <c r="BU60" i="3"/>
  <c r="BZ60" i="3"/>
  <c r="EC60" i="3" s="1"/>
  <c r="K61" i="3"/>
  <c r="L61" i="3"/>
  <c r="M61" i="3"/>
  <c r="Q61" i="3"/>
  <c r="R61" i="3"/>
  <c r="S61" i="3"/>
  <c r="W61" i="3"/>
  <c r="X61" i="3"/>
  <c r="Y61" i="3"/>
  <c r="AC61" i="3"/>
  <c r="AD61" i="3"/>
  <c r="AE61" i="3"/>
  <c r="AI61" i="3"/>
  <c r="AJ61" i="3"/>
  <c r="AK61" i="3"/>
  <c r="AO61" i="3"/>
  <c r="AP61" i="3"/>
  <c r="AQ61" i="3"/>
  <c r="AU61" i="3"/>
  <c r="AV61" i="3"/>
  <c r="AW61" i="3"/>
  <c r="BA61" i="3"/>
  <c r="BB61" i="3"/>
  <c r="BC61" i="3"/>
  <c r="BG61" i="3"/>
  <c r="BH61" i="3"/>
  <c r="BI61" i="3"/>
  <c r="BM61" i="3"/>
  <c r="BN61" i="3"/>
  <c r="BO61" i="3"/>
  <c r="BS61" i="3"/>
  <c r="BT61" i="3"/>
  <c r="BU61" i="3"/>
  <c r="BZ61" i="3"/>
  <c r="K62" i="3"/>
  <c r="L62" i="3"/>
  <c r="M62" i="3"/>
  <c r="Q62" i="3"/>
  <c r="R62" i="3"/>
  <c r="S62" i="3"/>
  <c r="W62" i="3"/>
  <c r="X62" i="3"/>
  <c r="Y62" i="3"/>
  <c r="AC62" i="3"/>
  <c r="AD62" i="3"/>
  <c r="AE62" i="3"/>
  <c r="AI62" i="3"/>
  <c r="AJ62" i="3"/>
  <c r="AK62" i="3"/>
  <c r="AO62" i="3"/>
  <c r="AP62" i="3"/>
  <c r="AQ62" i="3"/>
  <c r="AU62" i="3"/>
  <c r="AV62" i="3"/>
  <c r="AW62" i="3"/>
  <c r="BA62" i="3"/>
  <c r="BB62" i="3"/>
  <c r="BC62" i="3"/>
  <c r="BG62" i="3"/>
  <c r="BH62" i="3"/>
  <c r="BI62" i="3"/>
  <c r="BM62" i="3"/>
  <c r="BN62" i="3"/>
  <c r="BO62" i="3"/>
  <c r="BS62" i="3"/>
  <c r="BT62" i="3"/>
  <c r="BU62" i="3"/>
  <c r="BZ62" i="3"/>
  <c r="EC62" i="3" s="1"/>
  <c r="K63" i="3"/>
  <c r="L63" i="3"/>
  <c r="M63" i="3"/>
  <c r="Q63" i="3"/>
  <c r="R63" i="3"/>
  <c r="S63" i="3"/>
  <c r="W63" i="3"/>
  <c r="X63" i="3"/>
  <c r="Y63" i="3"/>
  <c r="AC63" i="3"/>
  <c r="AD63" i="3"/>
  <c r="AE63" i="3"/>
  <c r="AI63" i="3"/>
  <c r="AJ63" i="3"/>
  <c r="AK63" i="3"/>
  <c r="AO63" i="3"/>
  <c r="AP63" i="3"/>
  <c r="AQ63" i="3"/>
  <c r="AU63" i="3"/>
  <c r="AV63" i="3"/>
  <c r="AW63" i="3"/>
  <c r="BA63" i="3"/>
  <c r="BB63" i="3"/>
  <c r="BC63" i="3"/>
  <c r="BG63" i="3"/>
  <c r="BH63" i="3"/>
  <c r="BI63" i="3"/>
  <c r="BM63" i="3"/>
  <c r="BN63" i="3"/>
  <c r="BO63" i="3"/>
  <c r="BS63" i="3"/>
  <c r="BT63" i="3"/>
  <c r="BU63" i="3"/>
  <c r="BZ63" i="3"/>
  <c r="EC63" i="3" s="1"/>
  <c r="K64" i="3"/>
  <c r="L64" i="3"/>
  <c r="M64" i="3"/>
  <c r="Q64" i="3"/>
  <c r="R64" i="3"/>
  <c r="S64" i="3"/>
  <c r="W64" i="3"/>
  <c r="X64" i="3"/>
  <c r="Y64" i="3"/>
  <c r="AC64" i="3"/>
  <c r="AD64" i="3"/>
  <c r="CW64" i="3" s="1"/>
  <c r="AE64" i="3"/>
  <c r="AI64" i="3"/>
  <c r="AJ64" i="3"/>
  <c r="AK64" i="3"/>
  <c r="AO64" i="3"/>
  <c r="AP64" i="3"/>
  <c r="AQ64" i="3"/>
  <c r="AU64" i="3"/>
  <c r="DN64" i="3" s="1"/>
  <c r="AV64" i="3"/>
  <c r="AW64" i="3"/>
  <c r="BA64" i="3"/>
  <c r="BB64" i="3"/>
  <c r="BC64" i="3"/>
  <c r="BG64" i="3"/>
  <c r="BH64" i="3"/>
  <c r="BI64" i="3"/>
  <c r="EB64" i="3" s="1"/>
  <c r="BM64" i="3"/>
  <c r="BN64" i="3"/>
  <c r="BO64" i="3"/>
  <c r="BS64" i="3"/>
  <c r="BT64" i="3"/>
  <c r="BU64" i="3"/>
  <c r="BZ64" i="3"/>
  <c r="ED64" i="3"/>
  <c r="K65" i="3"/>
  <c r="L65" i="3"/>
  <c r="M65" i="3"/>
  <c r="Q65" i="3"/>
  <c r="R65" i="3"/>
  <c r="S65" i="3"/>
  <c r="W65" i="3"/>
  <c r="X65" i="3"/>
  <c r="Y65" i="3"/>
  <c r="AC65" i="3"/>
  <c r="AD65" i="3"/>
  <c r="AE65" i="3"/>
  <c r="AI65" i="3"/>
  <c r="AJ65" i="3"/>
  <c r="AK65" i="3"/>
  <c r="AO65" i="3"/>
  <c r="AP65" i="3"/>
  <c r="AQ65" i="3"/>
  <c r="AU65" i="3"/>
  <c r="AV65" i="3"/>
  <c r="AW65" i="3"/>
  <c r="BA65" i="3"/>
  <c r="BB65" i="3"/>
  <c r="BC65" i="3"/>
  <c r="BG65" i="3"/>
  <c r="BH65" i="3"/>
  <c r="BI65" i="3"/>
  <c r="BM65" i="3"/>
  <c r="BN65" i="3"/>
  <c r="BO65" i="3"/>
  <c r="BS65" i="3"/>
  <c r="BT65" i="3"/>
  <c r="BU65" i="3"/>
  <c r="BZ65" i="3"/>
  <c r="K66" i="3"/>
  <c r="L66" i="3"/>
  <c r="M66" i="3"/>
  <c r="Q66" i="3"/>
  <c r="R66" i="3"/>
  <c r="S66" i="3"/>
  <c r="W66" i="3"/>
  <c r="X66" i="3"/>
  <c r="Y66" i="3"/>
  <c r="AC66" i="3"/>
  <c r="AD66" i="3"/>
  <c r="AE66" i="3"/>
  <c r="AI66" i="3"/>
  <c r="AJ66" i="3"/>
  <c r="AK66" i="3"/>
  <c r="AO66" i="3"/>
  <c r="AP66" i="3"/>
  <c r="AQ66" i="3"/>
  <c r="AU66" i="3"/>
  <c r="AV66" i="3"/>
  <c r="AW66" i="3"/>
  <c r="BA66" i="3"/>
  <c r="BB66" i="3"/>
  <c r="BC66" i="3"/>
  <c r="BG66" i="3"/>
  <c r="BH66" i="3"/>
  <c r="BI66" i="3"/>
  <c r="BM66" i="3"/>
  <c r="BN66" i="3"/>
  <c r="BO66" i="3"/>
  <c r="BS66" i="3"/>
  <c r="BT66" i="3"/>
  <c r="BU66" i="3"/>
  <c r="BZ66" i="3"/>
  <c r="CC66" i="3" s="1"/>
  <c r="K67" i="3"/>
  <c r="L67" i="3"/>
  <c r="M67" i="3"/>
  <c r="Q67" i="3"/>
  <c r="R67" i="3"/>
  <c r="S67" i="3"/>
  <c r="W67" i="3"/>
  <c r="X67" i="3"/>
  <c r="Y67" i="3"/>
  <c r="AC67" i="3"/>
  <c r="AD67" i="3"/>
  <c r="CW67" i="3" s="1"/>
  <c r="AE67" i="3"/>
  <c r="AI67" i="3"/>
  <c r="AJ67" i="3"/>
  <c r="AK67" i="3"/>
  <c r="AO67" i="3"/>
  <c r="AP67" i="3"/>
  <c r="AQ67" i="3"/>
  <c r="AU67" i="3"/>
  <c r="DN67" i="3" s="1"/>
  <c r="AV67" i="3"/>
  <c r="AW67" i="3"/>
  <c r="BA67" i="3"/>
  <c r="BB67" i="3"/>
  <c r="BC67" i="3"/>
  <c r="DV67" i="3" s="1"/>
  <c r="BG67" i="3"/>
  <c r="BH67" i="3"/>
  <c r="BI67" i="3"/>
  <c r="EB67" i="3" s="1"/>
  <c r="BM67" i="3"/>
  <c r="BN67" i="3"/>
  <c r="BO67" i="3"/>
  <c r="BS67" i="3"/>
  <c r="BT67" i="3"/>
  <c r="EM67" i="3" s="1"/>
  <c r="BU67" i="3"/>
  <c r="EN67" i="3" s="1"/>
  <c r="BZ67" i="3"/>
  <c r="CA67" i="3"/>
  <c r="K68" i="3"/>
  <c r="L68" i="3"/>
  <c r="M68" i="3"/>
  <c r="Q68" i="3"/>
  <c r="R68" i="3"/>
  <c r="S68" i="3"/>
  <c r="W68" i="3"/>
  <c r="X68" i="3"/>
  <c r="Y68" i="3"/>
  <c r="AC68" i="3"/>
  <c r="AD68" i="3"/>
  <c r="AE68" i="3"/>
  <c r="AI68" i="3"/>
  <c r="AJ68" i="3"/>
  <c r="AK68" i="3"/>
  <c r="AO68" i="3"/>
  <c r="AP68" i="3"/>
  <c r="AQ68" i="3"/>
  <c r="AU68" i="3"/>
  <c r="AV68" i="3"/>
  <c r="AW68" i="3"/>
  <c r="BA68" i="3"/>
  <c r="BB68" i="3"/>
  <c r="BC68" i="3"/>
  <c r="BG68" i="3"/>
  <c r="BH68" i="3"/>
  <c r="BI68" i="3"/>
  <c r="BM68" i="3"/>
  <c r="BN68" i="3"/>
  <c r="BO68" i="3"/>
  <c r="BS68" i="3"/>
  <c r="BT68" i="3"/>
  <c r="BU68" i="3"/>
  <c r="BZ68" i="3"/>
  <c r="ED68" i="3" s="1"/>
  <c r="K69" i="3"/>
  <c r="L69" i="3"/>
  <c r="M69" i="3"/>
  <c r="Q69" i="3"/>
  <c r="R69" i="3"/>
  <c r="S69" i="3"/>
  <c r="W69" i="3"/>
  <c r="X69" i="3"/>
  <c r="Y69" i="3"/>
  <c r="AC69" i="3"/>
  <c r="AD69" i="3"/>
  <c r="AE69" i="3"/>
  <c r="AI69" i="3"/>
  <c r="AJ69" i="3"/>
  <c r="AK69" i="3"/>
  <c r="AO69" i="3"/>
  <c r="AP69" i="3"/>
  <c r="AQ69" i="3"/>
  <c r="AU69" i="3"/>
  <c r="AV69" i="3"/>
  <c r="AW69" i="3"/>
  <c r="BA69" i="3"/>
  <c r="BB69" i="3"/>
  <c r="BC69" i="3"/>
  <c r="BG69" i="3"/>
  <c r="BH69" i="3"/>
  <c r="BI69" i="3"/>
  <c r="BM69" i="3"/>
  <c r="BN69" i="3"/>
  <c r="BO69" i="3"/>
  <c r="BS69" i="3"/>
  <c r="BT69" i="3"/>
  <c r="BU69" i="3"/>
  <c r="BZ69" i="3"/>
  <c r="EC69" i="3" s="1"/>
  <c r="K70" i="3"/>
  <c r="L70" i="3"/>
  <c r="M70" i="3"/>
  <c r="Q70" i="3"/>
  <c r="R70" i="3"/>
  <c r="S70" i="3"/>
  <c r="W70" i="3"/>
  <c r="X70" i="3"/>
  <c r="Y70" i="3"/>
  <c r="AC70" i="3"/>
  <c r="AD70" i="3"/>
  <c r="AE70" i="3"/>
  <c r="AI70" i="3"/>
  <c r="AJ70" i="3"/>
  <c r="AK70" i="3"/>
  <c r="AO70" i="3"/>
  <c r="AP70" i="3"/>
  <c r="AQ70" i="3"/>
  <c r="AU70" i="3"/>
  <c r="AV70" i="3"/>
  <c r="AW70" i="3"/>
  <c r="BA70" i="3"/>
  <c r="BB70" i="3"/>
  <c r="BC70" i="3"/>
  <c r="BG70" i="3"/>
  <c r="BH70" i="3"/>
  <c r="BI70" i="3"/>
  <c r="BM70" i="3"/>
  <c r="BN70" i="3"/>
  <c r="BO70" i="3"/>
  <c r="BS70" i="3"/>
  <c r="BT70" i="3"/>
  <c r="BU70" i="3"/>
  <c r="BZ70" i="3"/>
  <c r="K71" i="3"/>
  <c r="L71" i="3"/>
  <c r="M71" i="3"/>
  <c r="Q71" i="3"/>
  <c r="R71" i="3"/>
  <c r="S71" i="3"/>
  <c r="W71" i="3"/>
  <c r="X71" i="3"/>
  <c r="Y71" i="3"/>
  <c r="AC71" i="3"/>
  <c r="AD71" i="3"/>
  <c r="AE71" i="3"/>
  <c r="AI71" i="3"/>
  <c r="AJ71" i="3"/>
  <c r="AK71" i="3"/>
  <c r="AO71" i="3"/>
  <c r="AP71" i="3"/>
  <c r="AQ71" i="3"/>
  <c r="AU71" i="3"/>
  <c r="AV71" i="3"/>
  <c r="AW71" i="3"/>
  <c r="BA71" i="3"/>
  <c r="BB71" i="3"/>
  <c r="BC71" i="3"/>
  <c r="BG71" i="3"/>
  <c r="BH71" i="3"/>
  <c r="BI71" i="3"/>
  <c r="BM71" i="3"/>
  <c r="BN71" i="3"/>
  <c r="BO71" i="3"/>
  <c r="BS71" i="3"/>
  <c r="BT71" i="3"/>
  <c r="BU71" i="3"/>
  <c r="BZ71" i="3"/>
  <c r="ED71" i="3" s="1"/>
  <c r="K72" i="3"/>
  <c r="L72" i="3"/>
  <c r="M72" i="3"/>
  <c r="Q72" i="3"/>
  <c r="R72" i="3"/>
  <c r="S72" i="3"/>
  <c r="W72" i="3"/>
  <c r="X72" i="3"/>
  <c r="Y72" i="3"/>
  <c r="AC72" i="3"/>
  <c r="AD72" i="3"/>
  <c r="AE72" i="3"/>
  <c r="CX72" i="3" s="1"/>
  <c r="AI72" i="3"/>
  <c r="AJ72" i="3"/>
  <c r="AK72" i="3"/>
  <c r="AO72" i="3"/>
  <c r="AP72" i="3"/>
  <c r="AQ72" i="3"/>
  <c r="AU72" i="3"/>
  <c r="AV72" i="3"/>
  <c r="DO72" i="3" s="1"/>
  <c r="AW72" i="3"/>
  <c r="BA72" i="3"/>
  <c r="BB72" i="3"/>
  <c r="BC72" i="3"/>
  <c r="BG72" i="3"/>
  <c r="BH72" i="3"/>
  <c r="BI72" i="3"/>
  <c r="BM72" i="3"/>
  <c r="EF72" i="3" s="1"/>
  <c r="BN72" i="3"/>
  <c r="BO72" i="3"/>
  <c r="BS72" i="3"/>
  <c r="BT72" i="3"/>
  <c r="BU72" i="3"/>
  <c r="BZ72" i="3"/>
  <c r="EC72" i="3" s="1"/>
  <c r="K73" i="3"/>
  <c r="CD73" i="3" s="1"/>
  <c r="L73" i="3"/>
  <c r="M73" i="3"/>
  <c r="Q73" i="3"/>
  <c r="R73" i="3"/>
  <c r="CK73" i="3" s="1"/>
  <c r="S73" i="3"/>
  <c r="W73" i="3"/>
  <c r="X73" i="3"/>
  <c r="Y73" i="3"/>
  <c r="CR73" i="3" s="1"/>
  <c r="AC73" i="3"/>
  <c r="AD73" i="3"/>
  <c r="AE73" i="3"/>
  <c r="AI73" i="3"/>
  <c r="DB73" i="3" s="1"/>
  <c r="AJ73" i="3"/>
  <c r="AK73" i="3"/>
  <c r="AO73" i="3"/>
  <c r="AP73" i="3"/>
  <c r="AQ73" i="3"/>
  <c r="AU73" i="3"/>
  <c r="AV73" i="3"/>
  <c r="AW73" i="3"/>
  <c r="DP73" i="3" s="1"/>
  <c r="BA73" i="3"/>
  <c r="BB73" i="3"/>
  <c r="BC73" i="3"/>
  <c r="BG73" i="3"/>
  <c r="BH73" i="3"/>
  <c r="BI73" i="3"/>
  <c r="BM73" i="3"/>
  <c r="BN73" i="3"/>
  <c r="EG73" i="3" s="1"/>
  <c r="BO73" i="3"/>
  <c r="BS73" i="3"/>
  <c r="BT73" i="3"/>
  <c r="BU73" i="3"/>
  <c r="BZ73" i="3"/>
  <c r="EC73" i="3" s="1"/>
  <c r="K74" i="3"/>
  <c r="L74" i="3"/>
  <c r="M74" i="3"/>
  <c r="Q74" i="3"/>
  <c r="R74" i="3"/>
  <c r="S74" i="3"/>
  <c r="W74" i="3"/>
  <c r="X74" i="3"/>
  <c r="Y74" i="3"/>
  <c r="AC74" i="3"/>
  <c r="AD74" i="3"/>
  <c r="AE74" i="3"/>
  <c r="AI74" i="3"/>
  <c r="AJ74" i="3"/>
  <c r="AK74" i="3"/>
  <c r="AO74" i="3"/>
  <c r="AP74" i="3"/>
  <c r="AQ74" i="3"/>
  <c r="AU74" i="3"/>
  <c r="AV74" i="3"/>
  <c r="AW74" i="3"/>
  <c r="BA74" i="3"/>
  <c r="BB74" i="3"/>
  <c r="BC74" i="3"/>
  <c r="BG74" i="3"/>
  <c r="BH74" i="3"/>
  <c r="BI74" i="3"/>
  <c r="BM74" i="3"/>
  <c r="BN74" i="3"/>
  <c r="BO74" i="3"/>
  <c r="BS74" i="3"/>
  <c r="BT74" i="3"/>
  <c r="BU74" i="3"/>
  <c r="BZ74" i="3"/>
  <c r="K75" i="3"/>
  <c r="L75" i="3"/>
  <c r="M75" i="3"/>
  <c r="Q75" i="3"/>
  <c r="R75" i="3"/>
  <c r="S75" i="3"/>
  <c r="W75" i="3"/>
  <c r="X75" i="3"/>
  <c r="Y75" i="3"/>
  <c r="AC75" i="3"/>
  <c r="AD75" i="3"/>
  <c r="AE75" i="3"/>
  <c r="AI75" i="3"/>
  <c r="AJ75" i="3"/>
  <c r="AK75" i="3"/>
  <c r="AO75" i="3"/>
  <c r="AP75" i="3"/>
  <c r="AQ75" i="3"/>
  <c r="AU75" i="3"/>
  <c r="AV75" i="3"/>
  <c r="AW75" i="3"/>
  <c r="BA75" i="3"/>
  <c r="BB75" i="3"/>
  <c r="BC75" i="3"/>
  <c r="BG75" i="3"/>
  <c r="BH75" i="3"/>
  <c r="BI75" i="3"/>
  <c r="BM75" i="3"/>
  <c r="BN75" i="3"/>
  <c r="BO75" i="3"/>
  <c r="BS75" i="3"/>
  <c r="BT75" i="3"/>
  <c r="BU75" i="3"/>
  <c r="BZ75" i="3"/>
  <c r="K76" i="3"/>
  <c r="L76" i="3"/>
  <c r="M76" i="3"/>
  <c r="Q76" i="3"/>
  <c r="R76" i="3"/>
  <c r="S76" i="3"/>
  <c r="W76" i="3"/>
  <c r="X76" i="3"/>
  <c r="Y76" i="3"/>
  <c r="AC76" i="3"/>
  <c r="AD76" i="3"/>
  <c r="AE76" i="3"/>
  <c r="AI76" i="3"/>
  <c r="AJ76" i="3"/>
  <c r="AK76" i="3"/>
  <c r="AO76" i="3"/>
  <c r="AP76" i="3"/>
  <c r="AQ76" i="3"/>
  <c r="AU76" i="3"/>
  <c r="AV76" i="3"/>
  <c r="AW76" i="3"/>
  <c r="BA76" i="3"/>
  <c r="BB76" i="3"/>
  <c r="BC76" i="3"/>
  <c r="BG76" i="3"/>
  <c r="BH76" i="3"/>
  <c r="BI76" i="3"/>
  <c r="BM76" i="3"/>
  <c r="BN76" i="3"/>
  <c r="BO76" i="3"/>
  <c r="BS76" i="3"/>
  <c r="BT76" i="3"/>
  <c r="BU76" i="3"/>
  <c r="BZ76" i="3"/>
  <c r="K77" i="3"/>
  <c r="L77" i="3"/>
  <c r="M77" i="3"/>
  <c r="Q77" i="3"/>
  <c r="R77" i="3"/>
  <c r="S77" i="3"/>
  <c r="W77" i="3"/>
  <c r="X77" i="3"/>
  <c r="Y77" i="3"/>
  <c r="AC77" i="3"/>
  <c r="AD77" i="3"/>
  <c r="AE77" i="3"/>
  <c r="AI77" i="3"/>
  <c r="AJ77" i="3"/>
  <c r="AK77" i="3"/>
  <c r="AO77" i="3"/>
  <c r="AP77" i="3"/>
  <c r="AQ77" i="3"/>
  <c r="AU77" i="3"/>
  <c r="AV77" i="3"/>
  <c r="AW77" i="3"/>
  <c r="BA77" i="3"/>
  <c r="BB77" i="3"/>
  <c r="BC77" i="3"/>
  <c r="BG77" i="3"/>
  <c r="BH77" i="3"/>
  <c r="BI77" i="3"/>
  <c r="BM77" i="3"/>
  <c r="BN77" i="3"/>
  <c r="BO77" i="3"/>
  <c r="BS77" i="3"/>
  <c r="BT77" i="3"/>
  <c r="BU77" i="3"/>
  <c r="BZ77" i="3"/>
  <c r="EC77" i="3" s="1"/>
  <c r="K78" i="3"/>
  <c r="L78" i="3"/>
  <c r="M78" i="3"/>
  <c r="Q78" i="3"/>
  <c r="R78" i="3"/>
  <c r="S78" i="3"/>
  <c r="W78" i="3"/>
  <c r="X78" i="3"/>
  <c r="Y78" i="3"/>
  <c r="AC78" i="3"/>
  <c r="AD78" i="3"/>
  <c r="AE78" i="3"/>
  <c r="AI78" i="3"/>
  <c r="AJ78" i="3"/>
  <c r="AK78" i="3"/>
  <c r="AO78" i="3"/>
  <c r="AP78" i="3"/>
  <c r="AQ78" i="3"/>
  <c r="AU78" i="3"/>
  <c r="AV78" i="3"/>
  <c r="AW78" i="3"/>
  <c r="BA78" i="3"/>
  <c r="BB78" i="3"/>
  <c r="BC78" i="3"/>
  <c r="BG78" i="3"/>
  <c r="BH78" i="3"/>
  <c r="BI78" i="3"/>
  <c r="BM78" i="3"/>
  <c r="BN78" i="3"/>
  <c r="BO78" i="3"/>
  <c r="BS78" i="3"/>
  <c r="BT78" i="3"/>
  <c r="BU78" i="3"/>
  <c r="BZ78" i="3"/>
  <c r="ED78" i="3" s="1"/>
  <c r="K79" i="3"/>
  <c r="L79" i="3"/>
  <c r="M79" i="3"/>
  <c r="Q79" i="3"/>
  <c r="R79" i="3"/>
  <c r="S79" i="3"/>
  <c r="W79" i="3"/>
  <c r="X79" i="3"/>
  <c r="Y79" i="3"/>
  <c r="AC79" i="3"/>
  <c r="AD79" i="3"/>
  <c r="AE79" i="3"/>
  <c r="AI79" i="3"/>
  <c r="AJ79" i="3"/>
  <c r="AK79" i="3"/>
  <c r="AO79" i="3"/>
  <c r="AP79" i="3"/>
  <c r="AQ79" i="3"/>
  <c r="AU79" i="3"/>
  <c r="AV79" i="3"/>
  <c r="AW79" i="3"/>
  <c r="BA79" i="3"/>
  <c r="BB79" i="3"/>
  <c r="BC79" i="3"/>
  <c r="BG79" i="3"/>
  <c r="BH79" i="3"/>
  <c r="BI79" i="3"/>
  <c r="BM79" i="3"/>
  <c r="BN79" i="3"/>
  <c r="BO79" i="3"/>
  <c r="BS79" i="3"/>
  <c r="BT79" i="3"/>
  <c r="BU79" i="3"/>
  <c r="BZ79" i="3"/>
  <c r="EC79" i="3" s="1"/>
  <c r="EK79" i="3"/>
  <c r="K80" i="3"/>
  <c r="L80" i="3"/>
  <c r="M80" i="3"/>
  <c r="Q80" i="3"/>
  <c r="CJ80" i="3" s="1"/>
  <c r="R80" i="3"/>
  <c r="S80" i="3"/>
  <c r="W80" i="3"/>
  <c r="X80" i="3"/>
  <c r="Y80" i="3"/>
  <c r="AC80" i="3"/>
  <c r="AD80" i="3"/>
  <c r="AE80" i="3"/>
  <c r="CX80" i="3" s="1"/>
  <c r="AI80" i="3"/>
  <c r="AJ80" i="3"/>
  <c r="AK80" i="3"/>
  <c r="AO80" i="3"/>
  <c r="AP80" i="3"/>
  <c r="AQ80" i="3"/>
  <c r="AU80" i="3"/>
  <c r="AV80" i="3"/>
  <c r="AW80" i="3"/>
  <c r="BA80" i="3"/>
  <c r="BB80" i="3"/>
  <c r="BC80" i="3"/>
  <c r="DV80" i="3" s="1"/>
  <c r="BG80" i="3"/>
  <c r="BH80" i="3"/>
  <c r="BI80" i="3"/>
  <c r="EB80" i="3" s="1"/>
  <c r="BM80" i="3"/>
  <c r="EF80" i="3" s="1"/>
  <c r="BN80" i="3"/>
  <c r="BO80" i="3"/>
  <c r="BS80" i="3"/>
  <c r="BT80" i="3"/>
  <c r="EM80" i="3" s="1"/>
  <c r="BU80" i="3"/>
  <c r="BZ80" i="3"/>
  <c r="CW80" i="3"/>
  <c r="K81" i="3"/>
  <c r="L81" i="3"/>
  <c r="M81" i="3"/>
  <c r="Q81" i="3"/>
  <c r="R81" i="3"/>
  <c r="S81" i="3"/>
  <c r="W81" i="3"/>
  <c r="X81" i="3"/>
  <c r="Y81" i="3"/>
  <c r="AC81" i="3"/>
  <c r="AD81" i="3"/>
  <c r="AE81" i="3"/>
  <c r="AI81" i="3"/>
  <c r="AJ81" i="3"/>
  <c r="AK81" i="3"/>
  <c r="AO81" i="3"/>
  <c r="AP81" i="3"/>
  <c r="AQ81" i="3"/>
  <c r="AU81" i="3"/>
  <c r="AV81" i="3"/>
  <c r="AW81" i="3"/>
  <c r="BA81" i="3"/>
  <c r="BB81" i="3"/>
  <c r="BC81" i="3"/>
  <c r="BG81" i="3"/>
  <c r="BH81" i="3"/>
  <c r="BI81" i="3"/>
  <c r="BM81" i="3"/>
  <c r="BN81" i="3"/>
  <c r="BO81" i="3"/>
  <c r="BS81" i="3"/>
  <c r="BT81" i="3"/>
  <c r="BU81" i="3"/>
  <c r="BZ81" i="3"/>
  <c r="K82" i="3"/>
  <c r="L82" i="3"/>
  <c r="M82" i="3"/>
  <c r="Q82" i="3"/>
  <c r="R82" i="3"/>
  <c r="S82" i="3"/>
  <c r="W82" i="3"/>
  <c r="X82" i="3"/>
  <c r="Y82" i="3"/>
  <c r="AC82" i="3"/>
  <c r="AD82" i="3"/>
  <c r="AE82" i="3"/>
  <c r="AI82" i="3"/>
  <c r="AJ82" i="3"/>
  <c r="AK82" i="3"/>
  <c r="AO82" i="3"/>
  <c r="AP82" i="3"/>
  <c r="AQ82" i="3"/>
  <c r="AU82" i="3"/>
  <c r="AV82" i="3"/>
  <c r="AW82" i="3"/>
  <c r="BA82" i="3"/>
  <c r="BB82" i="3"/>
  <c r="BC82" i="3"/>
  <c r="BG82" i="3"/>
  <c r="BH82" i="3"/>
  <c r="BI82" i="3"/>
  <c r="BM82" i="3"/>
  <c r="BN82" i="3"/>
  <c r="BO82" i="3"/>
  <c r="BS82" i="3"/>
  <c r="BT82" i="3"/>
  <c r="BU82" i="3"/>
  <c r="BZ82" i="3"/>
  <c r="K83" i="3"/>
  <c r="L83" i="3"/>
  <c r="M83" i="3"/>
  <c r="Q83" i="3"/>
  <c r="R83" i="3"/>
  <c r="S83" i="3"/>
  <c r="W83" i="3"/>
  <c r="X83" i="3"/>
  <c r="Y83" i="3"/>
  <c r="AC83" i="3"/>
  <c r="AD83" i="3"/>
  <c r="AE83" i="3"/>
  <c r="AI83" i="3"/>
  <c r="AJ83" i="3"/>
  <c r="AK83" i="3"/>
  <c r="AO83" i="3"/>
  <c r="AP83" i="3"/>
  <c r="AQ83" i="3"/>
  <c r="AU83" i="3"/>
  <c r="AV83" i="3"/>
  <c r="AW83" i="3"/>
  <c r="BA83" i="3"/>
  <c r="BB83" i="3"/>
  <c r="BC83" i="3"/>
  <c r="BG83" i="3"/>
  <c r="BH83" i="3"/>
  <c r="BI83" i="3"/>
  <c r="BM83" i="3"/>
  <c r="BN83" i="3"/>
  <c r="BO83" i="3"/>
  <c r="BS83" i="3"/>
  <c r="BT83" i="3"/>
  <c r="BU83" i="3"/>
  <c r="BZ83" i="3"/>
  <c r="CA83" i="3" s="1"/>
  <c r="EC83" i="3"/>
  <c r="ED83" i="3"/>
  <c r="EK83" i="3"/>
  <c r="K84" i="3"/>
  <c r="L84" i="3"/>
  <c r="M84" i="3"/>
  <c r="Q84" i="3"/>
  <c r="R84" i="3"/>
  <c r="S84" i="3"/>
  <c r="W84" i="3"/>
  <c r="X84" i="3"/>
  <c r="Y84" i="3"/>
  <c r="AC84" i="3"/>
  <c r="AD84" i="3"/>
  <c r="AE84" i="3"/>
  <c r="AI84" i="3"/>
  <c r="AJ84" i="3"/>
  <c r="AK84" i="3"/>
  <c r="AO84" i="3"/>
  <c r="AP84" i="3"/>
  <c r="AQ84" i="3"/>
  <c r="AU84" i="3"/>
  <c r="AV84" i="3"/>
  <c r="AW84" i="3"/>
  <c r="BA84" i="3"/>
  <c r="BB84" i="3"/>
  <c r="BC84" i="3"/>
  <c r="BG84" i="3"/>
  <c r="BH84" i="3"/>
  <c r="BI84" i="3"/>
  <c r="BM84" i="3"/>
  <c r="BN84" i="3"/>
  <c r="BO84" i="3"/>
  <c r="BS84" i="3"/>
  <c r="BT84" i="3"/>
  <c r="BU84" i="3"/>
  <c r="BZ84" i="3"/>
  <c r="K85" i="3"/>
  <c r="L85" i="3"/>
  <c r="M85" i="3"/>
  <c r="Q85" i="3"/>
  <c r="R85" i="3"/>
  <c r="S85" i="3"/>
  <c r="W85" i="3"/>
  <c r="X85" i="3"/>
  <c r="Y85" i="3"/>
  <c r="AC85" i="3"/>
  <c r="AD85" i="3"/>
  <c r="AE85" i="3"/>
  <c r="AI85" i="3"/>
  <c r="AJ85" i="3"/>
  <c r="AK85" i="3"/>
  <c r="AO85" i="3"/>
  <c r="AP85" i="3"/>
  <c r="AQ85" i="3"/>
  <c r="AU85" i="3"/>
  <c r="AV85" i="3"/>
  <c r="AW85" i="3"/>
  <c r="BA85" i="3"/>
  <c r="BB85" i="3"/>
  <c r="BC85" i="3"/>
  <c r="BG85" i="3"/>
  <c r="BH85" i="3"/>
  <c r="BI85" i="3"/>
  <c r="BM85" i="3"/>
  <c r="BN85" i="3"/>
  <c r="BO85" i="3"/>
  <c r="BS85" i="3"/>
  <c r="BT85" i="3"/>
  <c r="BU85" i="3"/>
  <c r="BZ85" i="3"/>
  <c r="ED85" i="3" s="1"/>
  <c r="K86" i="3"/>
  <c r="L86" i="3"/>
  <c r="M86" i="3"/>
  <c r="Q86" i="3"/>
  <c r="CJ86" i="3" s="1"/>
  <c r="R86" i="3"/>
  <c r="S86" i="3"/>
  <c r="W86" i="3"/>
  <c r="X86" i="3"/>
  <c r="Y86" i="3"/>
  <c r="AC86" i="3"/>
  <c r="AD86" i="3"/>
  <c r="AE86" i="3"/>
  <c r="CX86" i="3" s="1"/>
  <c r="AI86" i="3"/>
  <c r="AJ86" i="3"/>
  <c r="AK86" i="3"/>
  <c r="AO86" i="3"/>
  <c r="AP86" i="3"/>
  <c r="AQ86" i="3"/>
  <c r="AU86" i="3"/>
  <c r="AV86" i="3"/>
  <c r="AW86" i="3"/>
  <c r="BA86" i="3"/>
  <c r="BB86" i="3"/>
  <c r="BC86" i="3"/>
  <c r="BG86" i="3"/>
  <c r="BH86" i="3"/>
  <c r="BI86" i="3"/>
  <c r="BM86" i="3"/>
  <c r="BN86" i="3"/>
  <c r="BO86" i="3"/>
  <c r="BS86" i="3"/>
  <c r="BT86" i="3"/>
  <c r="BU86" i="3"/>
  <c r="BZ86" i="3"/>
  <c r="ED86" i="3" s="1"/>
  <c r="K87" i="3"/>
  <c r="L87" i="3"/>
  <c r="M87" i="3"/>
  <c r="Q87" i="3"/>
  <c r="R87" i="3"/>
  <c r="S87" i="3"/>
  <c r="W87" i="3"/>
  <c r="X87" i="3"/>
  <c r="Y87" i="3"/>
  <c r="AC87" i="3"/>
  <c r="AD87" i="3"/>
  <c r="AE87" i="3"/>
  <c r="AI87" i="3"/>
  <c r="AJ87" i="3"/>
  <c r="AK87" i="3"/>
  <c r="AO87" i="3"/>
  <c r="AP87" i="3"/>
  <c r="AQ87" i="3"/>
  <c r="AU87" i="3"/>
  <c r="AV87" i="3"/>
  <c r="AW87" i="3"/>
  <c r="BA87" i="3"/>
  <c r="BB87" i="3"/>
  <c r="BC87" i="3"/>
  <c r="BG87" i="3"/>
  <c r="BH87" i="3"/>
  <c r="BI87" i="3"/>
  <c r="BM87" i="3"/>
  <c r="BN87" i="3"/>
  <c r="BO87" i="3"/>
  <c r="BS87" i="3"/>
  <c r="BT87" i="3"/>
  <c r="BU87" i="3"/>
  <c r="BZ87" i="3"/>
  <c r="K88" i="3"/>
  <c r="L88" i="3"/>
  <c r="M88" i="3"/>
  <c r="Q88" i="3"/>
  <c r="R88" i="3"/>
  <c r="S88" i="3"/>
  <c r="W88" i="3"/>
  <c r="X88" i="3"/>
  <c r="Y88" i="3"/>
  <c r="AC88" i="3"/>
  <c r="AD88" i="3"/>
  <c r="AE88" i="3"/>
  <c r="AI88" i="3"/>
  <c r="AJ88" i="3"/>
  <c r="AK88" i="3"/>
  <c r="AO88" i="3"/>
  <c r="AP88" i="3"/>
  <c r="AQ88" i="3"/>
  <c r="AU88" i="3"/>
  <c r="AV88" i="3"/>
  <c r="AW88" i="3"/>
  <c r="BA88" i="3"/>
  <c r="BB88" i="3"/>
  <c r="BC88" i="3"/>
  <c r="BG88" i="3"/>
  <c r="BH88" i="3"/>
  <c r="BI88" i="3"/>
  <c r="BM88" i="3"/>
  <c r="BN88" i="3"/>
  <c r="BO88" i="3"/>
  <c r="BS88" i="3"/>
  <c r="BT88" i="3"/>
  <c r="BU88" i="3"/>
  <c r="BZ88" i="3"/>
  <c r="K89" i="3"/>
  <c r="L89" i="3"/>
  <c r="M89" i="3"/>
  <c r="Q89" i="3"/>
  <c r="R89" i="3"/>
  <c r="S89" i="3"/>
  <c r="W89" i="3"/>
  <c r="X89" i="3"/>
  <c r="Y89" i="3"/>
  <c r="AC89" i="3"/>
  <c r="AD89" i="3"/>
  <c r="AE89" i="3"/>
  <c r="AI89" i="3"/>
  <c r="AJ89" i="3"/>
  <c r="AK89" i="3"/>
  <c r="AO89" i="3"/>
  <c r="AP89" i="3"/>
  <c r="AQ89" i="3"/>
  <c r="AU89" i="3"/>
  <c r="AV89" i="3"/>
  <c r="AW89" i="3"/>
  <c r="BA89" i="3"/>
  <c r="BB89" i="3"/>
  <c r="BC89" i="3"/>
  <c r="BG89" i="3"/>
  <c r="BH89" i="3"/>
  <c r="BI89" i="3"/>
  <c r="BM89" i="3"/>
  <c r="BN89" i="3"/>
  <c r="BO89" i="3"/>
  <c r="BS89" i="3"/>
  <c r="BT89" i="3"/>
  <c r="BU89" i="3"/>
  <c r="BZ89" i="3"/>
  <c r="K90" i="3"/>
  <c r="L90" i="3"/>
  <c r="M90" i="3"/>
  <c r="Q90" i="3"/>
  <c r="R90" i="3"/>
  <c r="S90" i="3"/>
  <c r="W90" i="3"/>
  <c r="X90" i="3"/>
  <c r="Y90" i="3"/>
  <c r="AC90" i="3"/>
  <c r="AD90" i="3"/>
  <c r="AE90" i="3"/>
  <c r="AI90" i="3"/>
  <c r="AJ90" i="3"/>
  <c r="AK90" i="3"/>
  <c r="AO90" i="3"/>
  <c r="DH90" i="3" s="1"/>
  <c r="AP90" i="3"/>
  <c r="AQ90" i="3"/>
  <c r="AU90" i="3"/>
  <c r="AV90" i="3"/>
  <c r="AW90" i="3"/>
  <c r="BA90" i="3"/>
  <c r="BB90" i="3"/>
  <c r="BC90" i="3"/>
  <c r="DV90" i="3" s="1"/>
  <c r="BG90" i="3"/>
  <c r="BH90" i="3"/>
  <c r="BI90" i="3"/>
  <c r="BM90" i="3"/>
  <c r="BN90" i="3"/>
  <c r="BO90" i="3"/>
  <c r="BS90" i="3"/>
  <c r="BT90" i="3"/>
  <c r="EM90" i="3" s="1"/>
  <c r="BU90" i="3"/>
  <c r="BZ90" i="3"/>
  <c r="K91" i="3"/>
  <c r="L91" i="3"/>
  <c r="M91" i="3"/>
  <c r="Q91" i="3"/>
  <c r="R91" i="3"/>
  <c r="S91" i="3"/>
  <c r="W91" i="3"/>
  <c r="X91" i="3"/>
  <c r="Y91" i="3"/>
  <c r="AC91" i="3"/>
  <c r="AD91" i="3"/>
  <c r="AE91" i="3"/>
  <c r="AI91" i="3"/>
  <c r="AJ91" i="3"/>
  <c r="AK91" i="3"/>
  <c r="AO91" i="3"/>
  <c r="AP91" i="3"/>
  <c r="AQ91" i="3"/>
  <c r="AU91" i="3"/>
  <c r="AV91" i="3"/>
  <c r="AW91" i="3"/>
  <c r="BA91" i="3"/>
  <c r="BB91" i="3"/>
  <c r="BC91" i="3"/>
  <c r="BG91" i="3"/>
  <c r="BH91" i="3"/>
  <c r="BI91" i="3"/>
  <c r="BM91" i="3"/>
  <c r="BN91" i="3"/>
  <c r="BO91" i="3"/>
  <c r="BS91" i="3"/>
  <c r="BT91" i="3"/>
  <c r="BU91" i="3"/>
  <c r="BZ91" i="3"/>
  <c r="CC91" i="3" s="1"/>
  <c r="K92" i="3"/>
  <c r="L92" i="3"/>
  <c r="M92" i="3"/>
  <c r="Q92" i="3"/>
  <c r="R92" i="3"/>
  <c r="S92" i="3"/>
  <c r="W92" i="3"/>
  <c r="X92" i="3"/>
  <c r="Y92" i="3"/>
  <c r="AC92" i="3"/>
  <c r="AD92" i="3"/>
  <c r="AE92" i="3"/>
  <c r="AI92" i="3"/>
  <c r="AJ92" i="3"/>
  <c r="AK92" i="3"/>
  <c r="AO92" i="3"/>
  <c r="AP92" i="3"/>
  <c r="AQ92" i="3"/>
  <c r="AU92" i="3"/>
  <c r="AV92" i="3"/>
  <c r="AW92" i="3"/>
  <c r="BA92" i="3"/>
  <c r="BB92" i="3"/>
  <c r="BC92" i="3"/>
  <c r="BG92" i="3"/>
  <c r="BH92" i="3"/>
  <c r="BI92" i="3"/>
  <c r="BM92" i="3"/>
  <c r="BN92" i="3"/>
  <c r="BO92" i="3"/>
  <c r="BS92" i="3"/>
  <c r="BT92" i="3"/>
  <c r="BU92" i="3"/>
  <c r="BZ92" i="3"/>
  <c r="K93" i="3"/>
  <c r="L93" i="3"/>
  <c r="M93" i="3"/>
  <c r="Q93" i="3"/>
  <c r="R93" i="3"/>
  <c r="S93" i="3"/>
  <c r="W93" i="3"/>
  <c r="X93" i="3"/>
  <c r="Y93" i="3"/>
  <c r="AC93" i="3"/>
  <c r="AD93" i="3"/>
  <c r="AE93" i="3"/>
  <c r="AI93" i="3"/>
  <c r="AJ93" i="3"/>
  <c r="AK93" i="3"/>
  <c r="AO93" i="3"/>
  <c r="AP93" i="3"/>
  <c r="AQ93" i="3"/>
  <c r="AU93" i="3"/>
  <c r="AV93" i="3"/>
  <c r="AW93" i="3"/>
  <c r="BA93" i="3"/>
  <c r="BB93" i="3"/>
  <c r="BC93" i="3"/>
  <c r="BG93" i="3"/>
  <c r="BH93" i="3"/>
  <c r="BI93" i="3"/>
  <c r="BM93" i="3"/>
  <c r="BN93" i="3"/>
  <c r="BO93" i="3"/>
  <c r="BS93" i="3"/>
  <c r="BT93" i="3"/>
  <c r="BU93" i="3"/>
  <c r="BZ93" i="3"/>
  <c r="K94" i="3"/>
  <c r="L94" i="3"/>
  <c r="M94" i="3"/>
  <c r="Q94" i="3"/>
  <c r="R94" i="3"/>
  <c r="S94" i="3"/>
  <c r="W94" i="3"/>
  <c r="X94" i="3"/>
  <c r="Y94" i="3"/>
  <c r="AC94" i="3"/>
  <c r="AD94" i="3"/>
  <c r="AE94" i="3"/>
  <c r="AI94" i="3"/>
  <c r="AJ94" i="3"/>
  <c r="AK94" i="3"/>
  <c r="AO94" i="3"/>
  <c r="AP94" i="3"/>
  <c r="AQ94" i="3"/>
  <c r="AU94" i="3"/>
  <c r="AV94" i="3"/>
  <c r="AW94" i="3"/>
  <c r="BA94" i="3"/>
  <c r="BB94" i="3"/>
  <c r="BC94" i="3"/>
  <c r="BG94" i="3"/>
  <c r="BH94" i="3"/>
  <c r="BI94" i="3"/>
  <c r="BM94" i="3"/>
  <c r="BN94" i="3"/>
  <c r="BO94" i="3"/>
  <c r="BS94" i="3"/>
  <c r="BT94" i="3"/>
  <c r="BU94" i="3"/>
  <c r="BZ94" i="3"/>
  <c r="CA94" i="3" s="1"/>
  <c r="K95" i="3"/>
  <c r="L95" i="3"/>
  <c r="M95" i="3"/>
  <c r="Q95" i="3"/>
  <c r="R95" i="3"/>
  <c r="S95" i="3"/>
  <c r="W95" i="3"/>
  <c r="X95" i="3"/>
  <c r="Y95" i="3"/>
  <c r="AC95" i="3"/>
  <c r="AD95" i="3"/>
  <c r="AE95" i="3"/>
  <c r="AI95" i="3"/>
  <c r="AJ95" i="3"/>
  <c r="AK95" i="3"/>
  <c r="AO95" i="3"/>
  <c r="AP95" i="3"/>
  <c r="AQ95" i="3"/>
  <c r="AU95" i="3"/>
  <c r="AV95" i="3"/>
  <c r="AW95" i="3"/>
  <c r="BA95" i="3"/>
  <c r="BB95" i="3"/>
  <c r="BC95" i="3"/>
  <c r="BG95" i="3"/>
  <c r="BH95" i="3"/>
  <c r="BI95" i="3"/>
  <c r="BM95" i="3"/>
  <c r="BN95" i="3"/>
  <c r="BO95" i="3"/>
  <c r="BS95" i="3"/>
  <c r="BT95" i="3"/>
  <c r="BU95" i="3"/>
  <c r="BZ95" i="3"/>
  <c r="ED95" i="3" s="1"/>
  <c r="K96" i="3"/>
  <c r="L96" i="3"/>
  <c r="M96" i="3"/>
  <c r="Q96" i="3"/>
  <c r="R96" i="3"/>
  <c r="S96" i="3"/>
  <c r="W96" i="3"/>
  <c r="X96" i="3"/>
  <c r="Y96" i="3"/>
  <c r="AC96" i="3"/>
  <c r="AD96" i="3"/>
  <c r="AE96" i="3"/>
  <c r="AI96" i="3"/>
  <c r="AJ96" i="3"/>
  <c r="AK96" i="3"/>
  <c r="AO96" i="3"/>
  <c r="AP96" i="3"/>
  <c r="AQ96" i="3"/>
  <c r="AU96" i="3"/>
  <c r="AV96" i="3"/>
  <c r="AW96" i="3"/>
  <c r="BA96" i="3"/>
  <c r="BB96" i="3"/>
  <c r="BC96" i="3"/>
  <c r="BG96" i="3"/>
  <c r="BH96" i="3"/>
  <c r="BI96" i="3"/>
  <c r="BM96" i="3"/>
  <c r="BN96" i="3"/>
  <c r="BO96" i="3"/>
  <c r="BS96" i="3"/>
  <c r="BT96" i="3"/>
  <c r="BU96" i="3"/>
  <c r="BZ96" i="3"/>
  <c r="K97" i="3"/>
  <c r="L97" i="3"/>
  <c r="M97" i="3"/>
  <c r="Q97" i="3"/>
  <c r="R97" i="3"/>
  <c r="S97" i="3"/>
  <c r="W97" i="3"/>
  <c r="X97" i="3"/>
  <c r="Y97" i="3"/>
  <c r="AC97" i="3"/>
  <c r="AD97" i="3"/>
  <c r="AE97" i="3"/>
  <c r="AI97" i="3"/>
  <c r="AJ97" i="3"/>
  <c r="AK97" i="3"/>
  <c r="AO97" i="3"/>
  <c r="AP97" i="3"/>
  <c r="AQ97" i="3"/>
  <c r="AU97" i="3"/>
  <c r="AV97" i="3"/>
  <c r="AW97" i="3"/>
  <c r="BA97" i="3"/>
  <c r="BB97" i="3"/>
  <c r="BC97" i="3"/>
  <c r="BG97" i="3"/>
  <c r="BH97" i="3"/>
  <c r="BI97" i="3"/>
  <c r="BM97" i="3"/>
  <c r="BN97" i="3"/>
  <c r="BO97" i="3"/>
  <c r="BS97" i="3"/>
  <c r="BT97" i="3"/>
  <c r="BU97" i="3"/>
  <c r="BZ97" i="3"/>
  <c r="CB97" i="3" s="1"/>
  <c r="K98" i="3"/>
  <c r="L98" i="3"/>
  <c r="M98" i="3"/>
  <c r="Q98" i="3"/>
  <c r="R98" i="3"/>
  <c r="S98" i="3"/>
  <c r="W98" i="3"/>
  <c r="X98" i="3"/>
  <c r="Y98" i="3"/>
  <c r="AC98" i="3"/>
  <c r="AD98" i="3"/>
  <c r="AE98" i="3"/>
  <c r="AI98" i="3"/>
  <c r="DB98" i="3" s="1"/>
  <c r="AJ98" i="3"/>
  <c r="AK98" i="3"/>
  <c r="AO98" i="3"/>
  <c r="DH98" i="3" s="1"/>
  <c r="AP98" i="3"/>
  <c r="AQ98" i="3"/>
  <c r="AU98" i="3"/>
  <c r="AV98" i="3"/>
  <c r="DO98" i="3" s="1"/>
  <c r="AW98" i="3"/>
  <c r="DP98" i="3" s="1"/>
  <c r="BA98" i="3"/>
  <c r="BB98" i="3"/>
  <c r="BC98" i="3"/>
  <c r="DV98" i="3" s="1"/>
  <c r="BG98" i="3"/>
  <c r="BH98" i="3"/>
  <c r="BI98" i="3"/>
  <c r="BM98" i="3"/>
  <c r="EF98" i="3" s="1"/>
  <c r="BN98" i="3"/>
  <c r="EG98" i="3" s="1"/>
  <c r="BO98" i="3"/>
  <c r="BS98" i="3"/>
  <c r="BT98" i="3"/>
  <c r="EM98" i="3" s="1"/>
  <c r="BU98" i="3"/>
  <c r="BZ98" i="3"/>
  <c r="CB98" i="3" s="1"/>
  <c r="CC98" i="3"/>
  <c r="K99" i="3"/>
  <c r="L99" i="3"/>
  <c r="M99" i="3"/>
  <c r="Q99" i="3"/>
  <c r="R99" i="3"/>
  <c r="S99" i="3"/>
  <c r="W99" i="3"/>
  <c r="X99" i="3"/>
  <c r="Y99" i="3"/>
  <c r="AC99" i="3"/>
  <c r="AD99" i="3"/>
  <c r="AE99" i="3"/>
  <c r="AI99" i="3"/>
  <c r="AJ99" i="3"/>
  <c r="AK99" i="3"/>
  <c r="AO99" i="3"/>
  <c r="AP99" i="3"/>
  <c r="AQ99" i="3"/>
  <c r="AU99" i="3"/>
  <c r="AV99" i="3"/>
  <c r="AW99" i="3"/>
  <c r="BA99" i="3"/>
  <c r="BB99" i="3"/>
  <c r="BC99" i="3"/>
  <c r="BG99" i="3"/>
  <c r="BH99" i="3"/>
  <c r="BI99" i="3"/>
  <c r="BM99" i="3"/>
  <c r="BN99" i="3"/>
  <c r="BO99" i="3"/>
  <c r="BS99" i="3"/>
  <c r="BT99" i="3"/>
  <c r="BU99" i="3"/>
  <c r="BZ99" i="3"/>
  <c r="K100" i="3"/>
  <c r="L100" i="3"/>
  <c r="M100" i="3"/>
  <c r="Q100" i="3"/>
  <c r="R100" i="3"/>
  <c r="S100" i="3"/>
  <c r="W100" i="3"/>
  <c r="X100" i="3"/>
  <c r="Y100" i="3"/>
  <c r="AC100" i="3"/>
  <c r="AD100" i="3"/>
  <c r="AE100" i="3"/>
  <c r="AI100" i="3"/>
  <c r="AJ100" i="3"/>
  <c r="AK100" i="3"/>
  <c r="AO100" i="3"/>
  <c r="AP100" i="3"/>
  <c r="AQ100" i="3"/>
  <c r="AU100" i="3"/>
  <c r="AV100" i="3"/>
  <c r="AW100" i="3"/>
  <c r="BA100" i="3"/>
  <c r="BB100" i="3"/>
  <c r="BC100" i="3"/>
  <c r="BG100" i="3"/>
  <c r="BH100" i="3"/>
  <c r="BI100" i="3"/>
  <c r="BM100" i="3"/>
  <c r="BN100" i="3"/>
  <c r="BO100" i="3"/>
  <c r="BS100" i="3"/>
  <c r="BT100" i="3"/>
  <c r="BU100" i="3"/>
  <c r="BZ100" i="3"/>
  <c r="CC100" i="3" s="1"/>
  <c r="K101" i="3"/>
  <c r="L101" i="3"/>
  <c r="M101" i="3"/>
  <c r="Q101" i="3"/>
  <c r="R101" i="3"/>
  <c r="S101" i="3"/>
  <c r="W101" i="3"/>
  <c r="X101" i="3"/>
  <c r="Y101" i="3"/>
  <c r="AC101" i="3"/>
  <c r="AD101" i="3"/>
  <c r="AE101" i="3"/>
  <c r="AI101" i="3"/>
  <c r="AJ101" i="3"/>
  <c r="AK101" i="3"/>
  <c r="AO101" i="3"/>
  <c r="AP101" i="3"/>
  <c r="AQ101" i="3"/>
  <c r="AU101" i="3"/>
  <c r="AV101" i="3"/>
  <c r="AW101" i="3"/>
  <c r="BA101" i="3"/>
  <c r="BB101" i="3"/>
  <c r="BC101" i="3"/>
  <c r="BG101" i="3"/>
  <c r="BH101" i="3"/>
  <c r="BI101" i="3"/>
  <c r="BM101" i="3"/>
  <c r="BN101" i="3"/>
  <c r="BO101" i="3"/>
  <c r="BS101" i="3"/>
  <c r="BT101" i="3"/>
  <c r="BU101" i="3"/>
  <c r="BZ101" i="3"/>
  <c r="ED101" i="3" s="1"/>
  <c r="K102" i="3"/>
  <c r="L102" i="3"/>
  <c r="M102" i="3"/>
  <c r="Q102" i="3"/>
  <c r="R102" i="3"/>
  <c r="S102" i="3"/>
  <c r="W102" i="3"/>
  <c r="X102" i="3"/>
  <c r="Y102" i="3"/>
  <c r="AC102" i="3"/>
  <c r="AD102" i="3"/>
  <c r="AE102" i="3"/>
  <c r="AI102" i="3"/>
  <c r="AJ102" i="3"/>
  <c r="AK102" i="3"/>
  <c r="AO102" i="3"/>
  <c r="AP102" i="3"/>
  <c r="AQ102" i="3"/>
  <c r="AU102" i="3"/>
  <c r="AV102" i="3"/>
  <c r="AW102" i="3"/>
  <c r="BA102" i="3"/>
  <c r="BB102" i="3"/>
  <c r="BC102" i="3"/>
  <c r="BG102" i="3"/>
  <c r="BH102" i="3"/>
  <c r="BI102" i="3"/>
  <c r="BM102" i="3"/>
  <c r="BN102" i="3"/>
  <c r="BO102" i="3"/>
  <c r="BS102" i="3"/>
  <c r="BT102" i="3"/>
  <c r="BU102" i="3"/>
  <c r="BZ102" i="3"/>
  <c r="CC102" i="3" s="1"/>
  <c r="K103" i="3"/>
  <c r="L103" i="3"/>
  <c r="M103" i="3"/>
  <c r="Q103" i="3"/>
  <c r="R103" i="3"/>
  <c r="S103" i="3"/>
  <c r="W103" i="3"/>
  <c r="X103" i="3"/>
  <c r="Y103" i="3"/>
  <c r="AC103" i="3"/>
  <c r="AD103" i="3"/>
  <c r="AE103" i="3"/>
  <c r="AI103" i="3"/>
  <c r="AJ103" i="3"/>
  <c r="AK103" i="3"/>
  <c r="DD103" i="3" s="1"/>
  <c r="AO103" i="3"/>
  <c r="AP103" i="3"/>
  <c r="AQ103" i="3"/>
  <c r="AU103" i="3"/>
  <c r="AV103" i="3"/>
  <c r="AW103" i="3"/>
  <c r="BA103" i="3"/>
  <c r="BB103" i="3"/>
  <c r="DU103" i="3" s="1"/>
  <c r="BC103" i="3"/>
  <c r="BG103" i="3"/>
  <c r="BH103" i="3"/>
  <c r="BI103" i="3"/>
  <c r="EB103" i="3" s="1"/>
  <c r="BM103" i="3"/>
  <c r="BN103" i="3"/>
  <c r="BO103" i="3"/>
  <c r="BS103" i="3"/>
  <c r="EL103" i="3" s="1"/>
  <c r="BT103" i="3"/>
  <c r="BU103" i="3"/>
  <c r="BZ103" i="3"/>
  <c r="EK103" i="3" s="1"/>
  <c r="CB103" i="3"/>
  <c r="ED103" i="3"/>
  <c r="EJ103" i="3"/>
  <c r="K104" i="3"/>
  <c r="L104" i="3"/>
  <c r="M104" i="3"/>
  <c r="Q104" i="3"/>
  <c r="R104" i="3"/>
  <c r="S104" i="3"/>
  <c r="W104" i="3"/>
  <c r="X104" i="3"/>
  <c r="Y104" i="3"/>
  <c r="AC104" i="3"/>
  <c r="AD104" i="3"/>
  <c r="AE104" i="3"/>
  <c r="AI104" i="3"/>
  <c r="AJ104" i="3"/>
  <c r="AK104" i="3"/>
  <c r="AO104" i="3"/>
  <c r="AP104" i="3"/>
  <c r="AQ104" i="3"/>
  <c r="AU104" i="3"/>
  <c r="AV104" i="3"/>
  <c r="AW104" i="3"/>
  <c r="BA104" i="3"/>
  <c r="BB104" i="3"/>
  <c r="BC104" i="3"/>
  <c r="BG104" i="3"/>
  <c r="BH104" i="3"/>
  <c r="BI104" i="3"/>
  <c r="BM104" i="3"/>
  <c r="BN104" i="3"/>
  <c r="BO104" i="3"/>
  <c r="BS104" i="3"/>
  <c r="BT104" i="3"/>
  <c r="BU104" i="3"/>
  <c r="BZ104" i="3"/>
  <c r="CA104" i="3" s="1"/>
  <c r="K105" i="3"/>
  <c r="L105" i="3"/>
  <c r="M105" i="3"/>
  <c r="Q105" i="3"/>
  <c r="R105" i="3"/>
  <c r="S105" i="3"/>
  <c r="W105" i="3"/>
  <c r="X105" i="3"/>
  <c r="Y105" i="3"/>
  <c r="AC105" i="3"/>
  <c r="AD105" i="3"/>
  <c r="AE105" i="3"/>
  <c r="AI105" i="3"/>
  <c r="AJ105" i="3"/>
  <c r="AK105" i="3"/>
  <c r="AO105" i="3"/>
  <c r="AP105" i="3"/>
  <c r="AQ105" i="3"/>
  <c r="AU105" i="3"/>
  <c r="AV105" i="3"/>
  <c r="AW105" i="3"/>
  <c r="BA105" i="3"/>
  <c r="BB105" i="3"/>
  <c r="BC105" i="3"/>
  <c r="BG105" i="3"/>
  <c r="BH105" i="3"/>
  <c r="BI105" i="3"/>
  <c r="BM105" i="3"/>
  <c r="BN105" i="3"/>
  <c r="BO105" i="3"/>
  <c r="BS105" i="3"/>
  <c r="BT105" i="3"/>
  <c r="BU105" i="3"/>
  <c r="BZ105" i="3"/>
  <c r="EK105" i="3" s="1"/>
  <c r="K106" i="3"/>
  <c r="L106" i="3"/>
  <c r="M106" i="3"/>
  <c r="Q106" i="3"/>
  <c r="R106" i="3"/>
  <c r="S106" i="3"/>
  <c r="W106" i="3"/>
  <c r="X106" i="3"/>
  <c r="Y106" i="3"/>
  <c r="AC106" i="3"/>
  <c r="AD106" i="3"/>
  <c r="AE106" i="3"/>
  <c r="AI106" i="3"/>
  <c r="AJ106" i="3"/>
  <c r="AK106" i="3"/>
  <c r="AO106" i="3"/>
  <c r="AP106" i="3"/>
  <c r="AQ106" i="3"/>
  <c r="AU106" i="3"/>
  <c r="AV106" i="3"/>
  <c r="AW106" i="3"/>
  <c r="BA106" i="3"/>
  <c r="BB106" i="3"/>
  <c r="BC106" i="3"/>
  <c r="BG106" i="3"/>
  <c r="BH106" i="3"/>
  <c r="BI106" i="3"/>
  <c r="BM106" i="3"/>
  <c r="BN106" i="3"/>
  <c r="BO106" i="3"/>
  <c r="BS106" i="3"/>
  <c r="BT106" i="3"/>
  <c r="BU106" i="3"/>
  <c r="BZ106" i="3"/>
  <c r="EJ106" i="3" s="1"/>
  <c r="K107" i="3"/>
  <c r="L107" i="3"/>
  <c r="M107" i="3"/>
  <c r="Q107" i="3"/>
  <c r="R107" i="3"/>
  <c r="S107" i="3"/>
  <c r="W107" i="3"/>
  <c r="X107" i="3"/>
  <c r="Y107" i="3"/>
  <c r="AC107" i="3"/>
  <c r="AD107" i="3"/>
  <c r="AE107" i="3"/>
  <c r="AI107" i="3"/>
  <c r="AJ107" i="3"/>
  <c r="AK107" i="3"/>
  <c r="DD107" i="3" s="1"/>
  <c r="AO107" i="3"/>
  <c r="AP107" i="3"/>
  <c r="AQ107" i="3"/>
  <c r="AU107" i="3"/>
  <c r="DN107" i="3" s="1"/>
  <c r="AV107" i="3"/>
  <c r="AW107" i="3"/>
  <c r="BA107" i="3"/>
  <c r="BB107" i="3"/>
  <c r="DU107" i="3" s="1"/>
  <c r="BC107" i="3"/>
  <c r="BG107" i="3"/>
  <c r="BH107" i="3"/>
  <c r="BI107" i="3"/>
  <c r="EB107" i="3" s="1"/>
  <c r="BM107" i="3"/>
  <c r="BN107" i="3"/>
  <c r="BO107" i="3"/>
  <c r="BS107" i="3"/>
  <c r="EL107" i="3" s="1"/>
  <c r="BT107" i="3"/>
  <c r="BU107" i="3"/>
  <c r="BZ107" i="3"/>
  <c r="EJ107" i="3" s="1"/>
  <c r="CA107" i="3"/>
  <c r="EC107" i="3"/>
  <c r="ED107" i="3"/>
  <c r="K108" i="3"/>
  <c r="L108" i="3"/>
  <c r="M108" i="3"/>
  <c r="Q108" i="3"/>
  <c r="R108" i="3"/>
  <c r="S108" i="3"/>
  <c r="W108" i="3"/>
  <c r="X108" i="3"/>
  <c r="Y108" i="3"/>
  <c r="AC108" i="3"/>
  <c r="AD108" i="3"/>
  <c r="AE108" i="3"/>
  <c r="AI108" i="3"/>
  <c r="AJ108" i="3"/>
  <c r="AK108" i="3"/>
  <c r="AO108" i="3"/>
  <c r="AP108" i="3"/>
  <c r="AQ108" i="3"/>
  <c r="AU108" i="3"/>
  <c r="AV108" i="3"/>
  <c r="AW108" i="3"/>
  <c r="BA108" i="3"/>
  <c r="BB108" i="3"/>
  <c r="BC108" i="3"/>
  <c r="BG108" i="3"/>
  <c r="BH108" i="3"/>
  <c r="BI108" i="3"/>
  <c r="EB108" i="3" s="1"/>
  <c r="BM108" i="3"/>
  <c r="BN108" i="3"/>
  <c r="BO108" i="3"/>
  <c r="BS108" i="3"/>
  <c r="BT108" i="3"/>
  <c r="BU108" i="3"/>
  <c r="BZ108" i="3"/>
  <c r="CC108" i="3" s="1"/>
  <c r="CF108" i="3"/>
  <c r="K109" i="3"/>
  <c r="L109" i="3"/>
  <c r="M109" i="3"/>
  <c r="Q109" i="3"/>
  <c r="R109" i="3"/>
  <c r="S109" i="3"/>
  <c r="W109" i="3"/>
  <c r="X109" i="3"/>
  <c r="Y109" i="3"/>
  <c r="AC109" i="3"/>
  <c r="AD109" i="3"/>
  <c r="AE109" i="3"/>
  <c r="AI109" i="3"/>
  <c r="AJ109" i="3"/>
  <c r="AK109" i="3"/>
  <c r="AO109" i="3"/>
  <c r="AP109" i="3"/>
  <c r="AQ109" i="3"/>
  <c r="AU109" i="3"/>
  <c r="AV109" i="3"/>
  <c r="AW109" i="3"/>
  <c r="BA109" i="3"/>
  <c r="BB109" i="3"/>
  <c r="BC109" i="3"/>
  <c r="BG109" i="3"/>
  <c r="BH109" i="3"/>
  <c r="BI109" i="3"/>
  <c r="BM109" i="3"/>
  <c r="BN109" i="3"/>
  <c r="BO109" i="3"/>
  <c r="BS109" i="3"/>
  <c r="BT109" i="3"/>
  <c r="BU109" i="3"/>
  <c r="BZ109" i="3"/>
  <c r="K110" i="3"/>
  <c r="L110" i="3"/>
  <c r="M110" i="3"/>
  <c r="Q110" i="3"/>
  <c r="R110" i="3"/>
  <c r="S110" i="3"/>
  <c r="W110" i="3"/>
  <c r="X110" i="3"/>
  <c r="Y110" i="3"/>
  <c r="AC110" i="3"/>
  <c r="AD110" i="3"/>
  <c r="AE110" i="3"/>
  <c r="AI110" i="3"/>
  <c r="AJ110" i="3"/>
  <c r="AK110" i="3"/>
  <c r="AO110" i="3"/>
  <c r="AP110" i="3"/>
  <c r="AQ110" i="3"/>
  <c r="AU110" i="3"/>
  <c r="AV110" i="3"/>
  <c r="AW110" i="3"/>
  <c r="BA110" i="3"/>
  <c r="BB110" i="3"/>
  <c r="BC110" i="3"/>
  <c r="BG110" i="3"/>
  <c r="BH110" i="3"/>
  <c r="BI110" i="3"/>
  <c r="BM110" i="3"/>
  <c r="BN110" i="3"/>
  <c r="BO110" i="3"/>
  <c r="BS110" i="3"/>
  <c r="BT110" i="3"/>
  <c r="BU110" i="3"/>
  <c r="BZ110" i="3"/>
  <c r="K111" i="3"/>
  <c r="L111" i="3"/>
  <c r="M111" i="3"/>
  <c r="Q111" i="3"/>
  <c r="R111" i="3"/>
  <c r="S111" i="3"/>
  <c r="W111" i="3"/>
  <c r="X111" i="3"/>
  <c r="Y111" i="3"/>
  <c r="AC111" i="3"/>
  <c r="AD111" i="3"/>
  <c r="AE111" i="3"/>
  <c r="AI111" i="3"/>
  <c r="AJ111" i="3"/>
  <c r="AK111" i="3"/>
  <c r="AO111" i="3"/>
  <c r="AP111" i="3"/>
  <c r="AQ111" i="3"/>
  <c r="AU111" i="3"/>
  <c r="AV111" i="3"/>
  <c r="AW111" i="3"/>
  <c r="BA111" i="3"/>
  <c r="BB111" i="3"/>
  <c r="BC111" i="3"/>
  <c r="BG111" i="3"/>
  <c r="BH111" i="3"/>
  <c r="BI111" i="3"/>
  <c r="BM111" i="3"/>
  <c r="BN111" i="3"/>
  <c r="BO111" i="3"/>
  <c r="BS111" i="3"/>
  <c r="BT111" i="3"/>
  <c r="BU111" i="3"/>
  <c r="BZ111" i="3"/>
  <c r="ED111" i="3"/>
  <c r="K112" i="3"/>
  <c r="L112" i="3"/>
  <c r="M112" i="3"/>
  <c r="Q112" i="3"/>
  <c r="R112" i="3"/>
  <c r="S112" i="3"/>
  <c r="W112" i="3"/>
  <c r="X112" i="3"/>
  <c r="Y112" i="3"/>
  <c r="AC112" i="3"/>
  <c r="AD112" i="3"/>
  <c r="AE112" i="3"/>
  <c r="AI112" i="3"/>
  <c r="AJ112" i="3"/>
  <c r="AK112" i="3"/>
  <c r="AO112" i="3"/>
  <c r="AP112" i="3"/>
  <c r="AQ112" i="3"/>
  <c r="AU112" i="3"/>
  <c r="AV112" i="3"/>
  <c r="AW112" i="3"/>
  <c r="BA112" i="3"/>
  <c r="BB112" i="3"/>
  <c r="BC112" i="3"/>
  <c r="BG112" i="3"/>
  <c r="BH112" i="3"/>
  <c r="BI112" i="3"/>
  <c r="BM112" i="3"/>
  <c r="BN112" i="3"/>
  <c r="BO112" i="3"/>
  <c r="BS112" i="3"/>
  <c r="BT112" i="3"/>
  <c r="BU112" i="3"/>
  <c r="BZ112" i="3"/>
  <c r="CA112" i="3" s="1"/>
  <c r="K113" i="3"/>
  <c r="L113" i="3"/>
  <c r="M113" i="3"/>
  <c r="Q113" i="3"/>
  <c r="R113" i="3"/>
  <c r="S113" i="3"/>
  <c r="W113" i="3"/>
  <c r="X113" i="3"/>
  <c r="Y113" i="3"/>
  <c r="AC113" i="3"/>
  <c r="AD113" i="3"/>
  <c r="AE113" i="3"/>
  <c r="AI113" i="3"/>
  <c r="AJ113" i="3"/>
  <c r="AK113" i="3"/>
  <c r="AO113" i="3"/>
  <c r="AP113" i="3"/>
  <c r="AQ113" i="3"/>
  <c r="AU113" i="3"/>
  <c r="AV113" i="3"/>
  <c r="AW113" i="3"/>
  <c r="BA113" i="3"/>
  <c r="BB113" i="3"/>
  <c r="BC113" i="3"/>
  <c r="BG113" i="3"/>
  <c r="BH113" i="3"/>
  <c r="BI113" i="3"/>
  <c r="BM113" i="3"/>
  <c r="BN113" i="3"/>
  <c r="BO113" i="3"/>
  <c r="BS113" i="3"/>
  <c r="BT113" i="3"/>
  <c r="BU113" i="3"/>
  <c r="BZ113" i="3"/>
  <c r="ED113" i="3" s="1"/>
  <c r="K114" i="3"/>
  <c r="L114" i="3"/>
  <c r="M114" i="3"/>
  <c r="Q114" i="3"/>
  <c r="R114" i="3"/>
  <c r="S114" i="3"/>
  <c r="W114" i="3"/>
  <c r="X114" i="3"/>
  <c r="Y114" i="3"/>
  <c r="AC114" i="3"/>
  <c r="AD114" i="3"/>
  <c r="AE114" i="3"/>
  <c r="AI114" i="3"/>
  <c r="AJ114" i="3"/>
  <c r="AK114" i="3"/>
  <c r="AO114" i="3"/>
  <c r="AP114" i="3"/>
  <c r="AQ114" i="3"/>
  <c r="AU114" i="3"/>
  <c r="AV114" i="3"/>
  <c r="AW114" i="3"/>
  <c r="BA114" i="3"/>
  <c r="BB114" i="3"/>
  <c r="BC114" i="3"/>
  <c r="BG114" i="3"/>
  <c r="BH114" i="3"/>
  <c r="BI114" i="3"/>
  <c r="BM114" i="3"/>
  <c r="BN114" i="3"/>
  <c r="BO114" i="3"/>
  <c r="BS114" i="3"/>
  <c r="BT114" i="3"/>
  <c r="BU114" i="3"/>
  <c r="BZ114" i="3"/>
  <c r="K115" i="3"/>
  <c r="L115" i="3"/>
  <c r="M115" i="3"/>
  <c r="Q115" i="3"/>
  <c r="R115" i="3"/>
  <c r="S115" i="3"/>
  <c r="W115" i="3"/>
  <c r="X115" i="3"/>
  <c r="Y115" i="3"/>
  <c r="AC115" i="3"/>
  <c r="AD115" i="3"/>
  <c r="AE115" i="3"/>
  <c r="AI115" i="3"/>
  <c r="AJ115" i="3"/>
  <c r="AK115" i="3"/>
  <c r="AO115" i="3"/>
  <c r="AP115" i="3"/>
  <c r="AQ115" i="3"/>
  <c r="AU115" i="3"/>
  <c r="AV115" i="3"/>
  <c r="AW115" i="3"/>
  <c r="BA115" i="3"/>
  <c r="BB115" i="3"/>
  <c r="BC115" i="3"/>
  <c r="BG115" i="3"/>
  <c r="BH115" i="3"/>
  <c r="BI115" i="3"/>
  <c r="BM115" i="3"/>
  <c r="BN115" i="3"/>
  <c r="BO115" i="3"/>
  <c r="BS115" i="3"/>
  <c r="BT115" i="3"/>
  <c r="BU115" i="3"/>
  <c r="BZ115" i="3"/>
  <c r="K116" i="3"/>
  <c r="L116" i="3"/>
  <c r="M116" i="3"/>
  <c r="Q116" i="3"/>
  <c r="R116" i="3"/>
  <c r="S116" i="3"/>
  <c r="W116" i="3"/>
  <c r="X116" i="3"/>
  <c r="Y116" i="3"/>
  <c r="AC116" i="3"/>
  <c r="AD116" i="3"/>
  <c r="AE116" i="3"/>
  <c r="AI116" i="3"/>
  <c r="AJ116" i="3"/>
  <c r="AK116" i="3"/>
  <c r="AO116" i="3"/>
  <c r="AP116" i="3"/>
  <c r="AQ116" i="3"/>
  <c r="AU116" i="3"/>
  <c r="AV116" i="3"/>
  <c r="AW116" i="3"/>
  <c r="BA116" i="3"/>
  <c r="BB116" i="3"/>
  <c r="BC116" i="3"/>
  <c r="DV116" i="3" s="1"/>
  <c r="BG116" i="3"/>
  <c r="BH116" i="3"/>
  <c r="BI116" i="3"/>
  <c r="BM116" i="3"/>
  <c r="BN116" i="3"/>
  <c r="BO116" i="3"/>
  <c r="BS116" i="3"/>
  <c r="BT116" i="3"/>
  <c r="BU116" i="3"/>
  <c r="BZ116" i="3"/>
  <c r="EC116" i="3" s="1"/>
  <c r="K117" i="3"/>
  <c r="L117" i="3"/>
  <c r="M117" i="3"/>
  <c r="Q117" i="3"/>
  <c r="R117" i="3"/>
  <c r="S117" i="3"/>
  <c r="W117" i="3"/>
  <c r="X117" i="3"/>
  <c r="Y117" i="3"/>
  <c r="AC117" i="3"/>
  <c r="AD117" i="3"/>
  <c r="AE117" i="3"/>
  <c r="AI117" i="3"/>
  <c r="AJ117" i="3"/>
  <c r="AK117" i="3"/>
  <c r="AO117" i="3"/>
  <c r="AP117" i="3"/>
  <c r="AQ117" i="3"/>
  <c r="AU117" i="3"/>
  <c r="AV117" i="3"/>
  <c r="AW117" i="3"/>
  <c r="BA117" i="3"/>
  <c r="BB117" i="3"/>
  <c r="BC117" i="3"/>
  <c r="BG117" i="3"/>
  <c r="BH117" i="3"/>
  <c r="BI117" i="3"/>
  <c r="BM117" i="3"/>
  <c r="BN117" i="3"/>
  <c r="BO117" i="3"/>
  <c r="BS117" i="3"/>
  <c r="BT117" i="3"/>
  <c r="BU117" i="3"/>
  <c r="BZ117" i="3"/>
  <c r="CM117" i="3" s="1"/>
  <c r="K118" i="3"/>
  <c r="L118" i="3"/>
  <c r="M118" i="3"/>
  <c r="Q118" i="3"/>
  <c r="R118" i="3"/>
  <c r="S118" i="3"/>
  <c r="W118" i="3"/>
  <c r="X118" i="3"/>
  <c r="Y118" i="3"/>
  <c r="AC118" i="3"/>
  <c r="AD118" i="3"/>
  <c r="AE118" i="3"/>
  <c r="AI118" i="3"/>
  <c r="AJ118" i="3"/>
  <c r="AK118" i="3"/>
  <c r="AO118" i="3"/>
  <c r="AP118" i="3"/>
  <c r="AQ118" i="3"/>
  <c r="AU118" i="3"/>
  <c r="AV118" i="3"/>
  <c r="AW118" i="3"/>
  <c r="BA118" i="3"/>
  <c r="BB118" i="3"/>
  <c r="BC118" i="3"/>
  <c r="BG118" i="3"/>
  <c r="BH118" i="3"/>
  <c r="BI118" i="3"/>
  <c r="BM118" i="3"/>
  <c r="BN118" i="3"/>
  <c r="BO118" i="3"/>
  <c r="BS118" i="3"/>
  <c r="BT118" i="3"/>
  <c r="BU118" i="3"/>
  <c r="BZ118" i="3"/>
  <c r="ED118" i="3" s="1"/>
  <c r="K119" i="3"/>
  <c r="L119" i="3"/>
  <c r="M119" i="3"/>
  <c r="Q119" i="3"/>
  <c r="R119" i="3"/>
  <c r="S119" i="3"/>
  <c r="W119" i="3"/>
  <c r="CP119" i="3" s="1"/>
  <c r="X119" i="3"/>
  <c r="Y119" i="3"/>
  <c r="AC119" i="3"/>
  <c r="AD119" i="3"/>
  <c r="AE119" i="3"/>
  <c r="AI119" i="3"/>
  <c r="AJ119" i="3"/>
  <c r="AK119" i="3"/>
  <c r="DD119" i="3" s="1"/>
  <c r="AO119" i="3"/>
  <c r="AP119" i="3"/>
  <c r="AQ119" i="3"/>
  <c r="AU119" i="3"/>
  <c r="AV119" i="3"/>
  <c r="AW119" i="3"/>
  <c r="BA119" i="3"/>
  <c r="BB119" i="3"/>
  <c r="DU119" i="3" s="1"/>
  <c r="BC119" i="3"/>
  <c r="DV119" i="3" s="1"/>
  <c r="BG119" i="3"/>
  <c r="BH119" i="3"/>
  <c r="BI119" i="3"/>
  <c r="BM119" i="3"/>
  <c r="EF119" i="3" s="1"/>
  <c r="BN119" i="3"/>
  <c r="BO119" i="3"/>
  <c r="BS119" i="3"/>
  <c r="EL119" i="3" s="1"/>
  <c r="BT119" i="3"/>
  <c r="EM119" i="3" s="1"/>
  <c r="BU119" i="3"/>
  <c r="BZ119" i="3"/>
  <c r="CB119" i="3" s="1"/>
  <c r="EC119" i="3"/>
  <c r="K120" i="3"/>
  <c r="L120" i="3"/>
  <c r="M120" i="3"/>
  <c r="Q120" i="3"/>
  <c r="R120" i="3"/>
  <c r="S120" i="3"/>
  <c r="W120" i="3"/>
  <c r="X120" i="3"/>
  <c r="Y120" i="3"/>
  <c r="AC120" i="3"/>
  <c r="AD120" i="3"/>
  <c r="AE120" i="3"/>
  <c r="AI120" i="3"/>
  <c r="AJ120" i="3"/>
  <c r="AK120" i="3"/>
  <c r="AO120" i="3"/>
  <c r="AP120" i="3"/>
  <c r="AQ120" i="3"/>
  <c r="AU120" i="3"/>
  <c r="AV120" i="3"/>
  <c r="AW120" i="3"/>
  <c r="BA120" i="3"/>
  <c r="BB120" i="3"/>
  <c r="BC120" i="3"/>
  <c r="BG120" i="3"/>
  <c r="BH120" i="3"/>
  <c r="BI120" i="3"/>
  <c r="BM120" i="3"/>
  <c r="BN120" i="3"/>
  <c r="BO120" i="3"/>
  <c r="BS120" i="3"/>
  <c r="BT120" i="3"/>
  <c r="BU120" i="3"/>
  <c r="BZ120" i="3"/>
  <c r="CM120" i="3" s="1"/>
  <c r="K121" i="3"/>
  <c r="L121" i="3"/>
  <c r="M121" i="3"/>
  <c r="Q121" i="3"/>
  <c r="R121" i="3"/>
  <c r="S121" i="3"/>
  <c r="W121" i="3"/>
  <c r="X121" i="3"/>
  <c r="Y121" i="3"/>
  <c r="AC121" i="3"/>
  <c r="AD121" i="3"/>
  <c r="AE121" i="3"/>
  <c r="AI121" i="3"/>
  <c r="AJ121" i="3"/>
  <c r="AK121" i="3"/>
  <c r="AO121" i="3"/>
  <c r="AP121" i="3"/>
  <c r="AQ121" i="3"/>
  <c r="AU121" i="3"/>
  <c r="AV121" i="3"/>
  <c r="AW121" i="3"/>
  <c r="BA121" i="3"/>
  <c r="BB121" i="3"/>
  <c r="BC121" i="3"/>
  <c r="BG121" i="3"/>
  <c r="BH121" i="3"/>
  <c r="BI121" i="3"/>
  <c r="BM121" i="3"/>
  <c r="BN121" i="3"/>
  <c r="BO121" i="3"/>
  <c r="BS121" i="3"/>
  <c r="BT121" i="3"/>
  <c r="BU121" i="3"/>
  <c r="BZ121" i="3"/>
  <c r="K122" i="3"/>
  <c r="L122" i="3"/>
  <c r="M122" i="3"/>
  <c r="Q122" i="3"/>
  <c r="R122" i="3"/>
  <c r="S122" i="3"/>
  <c r="W122" i="3"/>
  <c r="X122" i="3"/>
  <c r="Y122" i="3"/>
  <c r="AC122" i="3"/>
  <c r="AD122" i="3"/>
  <c r="AE122" i="3"/>
  <c r="AI122" i="3"/>
  <c r="AJ122" i="3"/>
  <c r="AK122" i="3"/>
  <c r="AO122" i="3"/>
  <c r="AP122" i="3"/>
  <c r="AQ122" i="3"/>
  <c r="AU122" i="3"/>
  <c r="AV122" i="3"/>
  <c r="AW122" i="3"/>
  <c r="BA122" i="3"/>
  <c r="BB122" i="3"/>
  <c r="BC122" i="3"/>
  <c r="BG122" i="3"/>
  <c r="BH122" i="3"/>
  <c r="BI122" i="3"/>
  <c r="BM122" i="3"/>
  <c r="BN122" i="3"/>
  <c r="BO122" i="3"/>
  <c r="BS122" i="3"/>
  <c r="BT122" i="3"/>
  <c r="BU122" i="3"/>
  <c r="BZ122" i="3"/>
  <c r="K123" i="3"/>
  <c r="L123" i="3"/>
  <c r="M123" i="3"/>
  <c r="Q123" i="3"/>
  <c r="R123" i="3"/>
  <c r="S123" i="3"/>
  <c r="W123" i="3"/>
  <c r="X123" i="3"/>
  <c r="Y123" i="3"/>
  <c r="AC123" i="3"/>
  <c r="AD123" i="3"/>
  <c r="AE123" i="3"/>
  <c r="AI123" i="3"/>
  <c r="AJ123" i="3"/>
  <c r="AK123" i="3"/>
  <c r="AO123" i="3"/>
  <c r="AP123" i="3"/>
  <c r="AQ123" i="3"/>
  <c r="AU123" i="3"/>
  <c r="AV123" i="3"/>
  <c r="AW123" i="3"/>
  <c r="BA123" i="3"/>
  <c r="BB123" i="3"/>
  <c r="BC123" i="3"/>
  <c r="BG123" i="3"/>
  <c r="BH123" i="3"/>
  <c r="BI123" i="3"/>
  <c r="BM123" i="3"/>
  <c r="BN123" i="3"/>
  <c r="BO123" i="3"/>
  <c r="BS123" i="3"/>
  <c r="BT123" i="3"/>
  <c r="BU123" i="3"/>
  <c r="BZ123" i="3"/>
  <c r="K124" i="3"/>
  <c r="L124" i="3"/>
  <c r="M124" i="3"/>
  <c r="Q124" i="3"/>
  <c r="R124" i="3"/>
  <c r="S124" i="3"/>
  <c r="W124" i="3"/>
  <c r="X124" i="3"/>
  <c r="Y124" i="3"/>
  <c r="AC124" i="3"/>
  <c r="AD124" i="3"/>
  <c r="AE124" i="3"/>
  <c r="AI124" i="3"/>
  <c r="AJ124" i="3"/>
  <c r="AK124" i="3"/>
  <c r="AO124" i="3"/>
  <c r="AP124" i="3"/>
  <c r="AQ124" i="3"/>
  <c r="AU124" i="3"/>
  <c r="AV124" i="3"/>
  <c r="AW124" i="3"/>
  <c r="BA124" i="3"/>
  <c r="BB124" i="3"/>
  <c r="BC124" i="3"/>
  <c r="BG124" i="3"/>
  <c r="BH124" i="3"/>
  <c r="BI124" i="3"/>
  <c r="BM124" i="3"/>
  <c r="BN124" i="3"/>
  <c r="BO124" i="3"/>
  <c r="BS124" i="3"/>
  <c r="BT124" i="3"/>
  <c r="BU124" i="3"/>
  <c r="BZ124" i="3"/>
  <c r="K125" i="3"/>
  <c r="L125" i="3"/>
  <c r="M125" i="3"/>
  <c r="Q125" i="3"/>
  <c r="R125" i="3"/>
  <c r="S125" i="3"/>
  <c r="W125" i="3"/>
  <c r="X125" i="3"/>
  <c r="Y125" i="3"/>
  <c r="AC125" i="3"/>
  <c r="AD125" i="3"/>
  <c r="AE125" i="3"/>
  <c r="AI125" i="3"/>
  <c r="AJ125" i="3"/>
  <c r="AK125" i="3"/>
  <c r="AO125" i="3"/>
  <c r="AP125" i="3"/>
  <c r="AQ125" i="3"/>
  <c r="AU125" i="3"/>
  <c r="AV125" i="3"/>
  <c r="AW125" i="3"/>
  <c r="BA125" i="3"/>
  <c r="BB125" i="3"/>
  <c r="BC125" i="3"/>
  <c r="BG125" i="3"/>
  <c r="BH125" i="3"/>
  <c r="BI125" i="3"/>
  <c r="BM125" i="3"/>
  <c r="BN125" i="3"/>
  <c r="BO125" i="3"/>
  <c r="BS125" i="3"/>
  <c r="BT125" i="3"/>
  <c r="BU125" i="3"/>
  <c r="BZ125" i="3"/>
  <c r="ED125" i="3" s="1"/>
  <c r="K126" i="3"/>
  <c r="L126" i="3"/>
  <c r="M126" i="3"/>
  <c r="Q126" i="3"/>
  <c r="R126" i="3"/>
  <c r="S126" i="3"/>
  <c r="W126" i="3"/>
  <c r="X126" i="3"/>
  <c r="Y126" i="3"/>
  <c r="AC126" i="3"/>
  <c r="AD126" i="3"/>
  <c r="AE126" i="3"/>
  <c r="AI126" i="3"/>
  <c r="AJ126" i="3"/>
  <c r="AK126" i="3"/>
  <c r="AO126" i="3"/>
  <c r="AP126" i="3"/>
  <c r="AQ126" i="3"/>
  <c r="AU126" i="3"/>
  <c r="AV126" i="3"/>
  <c r="AW126" i="3"/>
  <c r="BA126" i="3"/>
  <c r="BB126" i="3"/>
  <c r="BC126" i="3"/>
  <c r="BG126" i="3"/>
  <c r="BH126" i="3"/>
  <c r="BI126" i="3"/>
  <c r="BM126" i="3"/>
  <c r="BN126" i="3"/>
  <c r="BO126" i="3"/>
  <c r="BS126" i="3"/>
  <c r="BT126" i="3"/>
  <c r="BU126" i="3"/>
  <c r="BZ126" i="3"/>
  <c r="K127" i="3"/>
  <c r="L127" i="3"/>
  <c r="M127" i="3"/>
  <c r="Q127" i="3"/>
  <c r="R127" i="3"/>
  <c r="S127" i="3"/>
  <c r="W127" i="3"/>
  <c r="X127" i="3"/>
  <c r="Y127" i="3"/>
  <c r="AC127" i="3"/>
  <c r="AD127" i="3"/>
  <c r="AE127" i="3"/>
  <c r="AI127" i="3"/>
  <c r="AJ127" i="3"/>
  <c r="AK127" i="3"/>
  <c r="AO127" i="3"/>
  <c r="AP127" i="3"/>
  <c r="AQ127" i="3"/>
  <c r="AU127" i="3"/>
  <c r="AV127" i="3"/>
  <c r="AW127" i="3"/>
  <c r="BA127" i="3"/>
  <c r="BB127" i="3"/>
  <c r="BC127" i="3"/>
  <c r="BG127" i="3"/>
  <c r="BH127" i="3"/>
  <c r="BI127" i="3"/>
  <c r="BM127" i="3"/>
  <c r="BN127" i="3"/>
  <c r="BO127" i="3"/>
  <c r="BS127" i="3"/>
  <c r="BT127" i="3"/>
  <c r="BU127" i="3"/>
  <c r="BZ127" i="3"/>
  <c r="K128" i="3"/>
  <c r="L128" i="3"/>
  <c r="M128" i="3"/>
  <c r="Q128" i="3"/>
  <c r="R128" i="3"/>
  <c r="S128" i="3"/>
  <c r="W128" i="3"/>
  <c r="X128" i="3"/>
  <c r="CQ128" i="3" s="1"/>
  <c r="Y128" i="3"/>
  <c r="AC128" i="3"/>
  <c r="AD128" i="3"/>
  <c r="AE128" i="3"/>
  <c r="AI128" i="3"/>
  <c r="AJ128" i="3"/>
  <c r="AK128" i="3"/>
  <c r="AO128" i="3"/>
  <c r="DH128" i="3" s="1"/>
  <c r="AP128" i="3"/>
  <c r="AQ128" i="3"/>
  <c r="AU128" i="3"/>
  <c r="AV128" i="3"/>
  <c r="AW128" i="3"/>
  <c r="BA128" i="3"/>
  <c r="BB128" i="3"/>
  <c r="BC128" i="3"/>
  <c r="DV128" i="3" s="1"/>
  <c r="BG128" i="3"/>
  <c r="BH128" i="3"/>
  <c r="BI128" i="3"/>
  <c r="BM128" i="3"/>
  <c r="BN128" i="3"/>
  <c r="BO128" i="3"/>
  <c r="BS128" i="3"/>
  <c r="BT128" i="3"/>
  <c r="EM128" i="3" s="1"/>
  <c r="BU128" i="3"/>
  <c r="BZ128" i="3"/>
  <c r="K129" i="3"/>
  <c r="L129" i="3"/>
  <c r="M129" i="3"/>
  <c r="Q129" i="3"/>
  <c r="R129" i="3"/>
  <c r="S129" i="3"/>
  <c r="W129" i="3"/>
  <c r="X129" i="3"/>
  <c r="Y129" i="3"/>
  <c r="AC129" i="3"/>
  <c r="AD129" i="3"/>
  <c r="AE129" i="3"/>
  <c r="AI129" i="3"/>
  <c r="AJ129" i="3"/>
  <c r="AK129" i="3"/>
  <c r="AO129" i="3"/>
  <c r="AP129" i="3"/>
  <c r="AQ129" i="3"/>
  <c r="AU129" i="3"/>
  <c r="AV129" i="3"/>
  <c r="AW129" i="3"/>
  <c r="BA129" i="3"/>
  <c r="BB129" i="3"/>
  <c r="BC129" i="3"/>
  <c r="BG129" i="3"/>
  <c r="BH129" i="3"/>
  <c r="BI129" i="3"/>
  <c r="BM129" i="3"/>
  <c r="BN129" i="3"/>
  <c r="BO129" i="3"/>
  <c r="BS129" i="3"/>
  <c r="BT129" i="3"/>
  <c r="BU129" i="3"/>
  <c r="BZ129" i="3"/>
  <c r="CA129" i="3" s="1"/>
  <c r="EK129" i="3"/>
  <c r="K130" i="3"/>
  <c r="L130" i="3"/>
  <c r="M130" i="3"/>
  <c r="Q130" i="3"/>
  <c r="R130" i="3"/>
  <c r="S130" i="3"/>
  <c r="W130" i="3"/>
  <c r="X130" i="3"/>
  <c r="Y130" i="3"/>
  <c r="AC130" i="3"/>
  <c r="AD130" i="3"/>
  <c r="AE130" i="3"/>
  <c r="AI130" i="3"/>
  <c r="AJ130" i="3"/>
  <c r="AK130" i="3"/>
  <c r="AO130" i="3"/>
  <c r="AP130" i="3"/>
  <c r="AQ130" i="3"/>
  <c r="AU130" i="3"/>
  <c r="AV130" i="3"/>
  <c r="AW130" i="3"/>
  <c r="BA130" i="3"/>
  <c r="BB130" i="3"/>
  <c r="BC130" i="3"/>
  <c r="BG130" i="3"/>
  <c r="BH130" i="3"/>
  <c r="BI130" i="3"/>
  <c r="BM130" i="3"/>
  <c r="BN130" i="3"/>
  <c r="BO130" i="3"/>
  <c r="BS130" i="3"/>
  <c r="BT130" i="3"/>
  <c r="BU130" i="3"/>
  <c r="BZ130" i="3"/>
  <c r="ED130" i="3" s="1"/>
  <c r="K131" i="3"/>
  <c r="L131" i="3"/>
  <c r="M131" i="3"/>
  <c r="Q131" i="3"/>
  <c r="R131" i="3"/>
  <c r="S131" i="3"/>
  <c r="W131" i="3"/>
  <c r="X131" i="3"/>
  <c r="Y131" i="3"/>
  <c r="AC131" i="3"/>
  <c r="AD131" i="3"/>
  <c r="AE131" i="3"/>
  <c r="AI131" i="3"/>
  <c r="AJ131" i="3"/>
  <c r="AK131" i="3"/>
  <c r="AO131" i="3"/>
  <c r="AP131" i="3"/>
  <c r="AQ131" i="3"/>
  <c r="AU131" i="3"/>
  <c r="AV131" i="3"/>
  <c r="AW131" i="3"/>
  <c r="BA131" i="3"/>
  <c r="BB131" i="3"/>
  <c r="BC131" i="3"/>
  <c r="BG131" i="3"/>
  <c r="BH131" i="3"/>
  <c r="BI131" i="3"/>
  <c r="BM131" i="3"/>
  <c r="BN131" i="3"/>
  <c r="BO131" i="3"/>
  <c r="BS131" i="3"/>
  <c r="BT131" i="3"/>
  <c r="BU131" i="3"/>
  <c r="BZ131" i="3"/>
  <c r="ED131" i="3" s="1"/>
  <c r="K132" i="3"/>
  <c r="L132" i="3"/>
  <c r="M132" i="3"/>
  <c r="Q132" i="3"/>
  <c r="R132" i="3"/>
  <c r="S132" i="3"/>
  <c r="W132" i="3"/>
  <c r="X132" i="3"/>
  <c r="Y132" i="3"/>
  <c r="AC132" i="3"/>
  <c r="AD132" i="3"/>
  <c r="AE132" i="3"/>
  <c r="AI132" i="3"/>
  <c r="AJ132" i="3"/>
  <c r="AK132" i="3"/>
  <c r="AO132" i="3"/>
  <c r="AP132" i="3"/>
  <c r="AQ132" i="3"/>
  <c r="AU132" i="3"/>
  <c r="AV132" i="3"/>
  <c r="AW132" i="3"/>
  <c r="BA132" i="3"/>
  <c r="BB132" i="3"/>
  <c r="BC132" i="3"/>
  <c r="BG132" i="3"/>
  <c r="BH132" i="3"/>
  <c r="BI132" i="3"/>
  <c r="BM132" i="3"/>
  <c r="BN132" i="3"/>
  <c r="BO132" i="3"/>
  <c r="BS132" i="3"/>
  <c r="BT132" i="3"/>
  <c r="BU132" i="3"/>
  <c r="BZ132" i="3"/>
  <c r="ED132" i="3" s="1"/>
  <c r="K133" i="3"/>
  <c r="L133" i="3"/>
  <c r="M133" i="3"/>
  <c r="Q133" i="3"/>
  <c r="R133" i="3"/>
  <c r="S133" i="3"/>
  <c r="W133" i="3"/>
  <c r="X133" i="3"/>
  <c r="Y133" i="3"/>
  <c r="AC133" i="3"/>
  <c r="AD133" i="3"/>
  <c r="AE133" i="3"/>
  <c r="AI133" i="3"/>
  <c r="AJ133" i="3"/>
  <c r="AK133" i="3"/>
  <c r="AO133" i="3"/>
  <c r="AP133" i="3"/>
  <c r="AQ133" i="3"/>
  <c r="AU133" i="3"/>
  <c r="AV133" i="3"/>
  <c r="AW133" i="3"/>
  <c r="BA133" i="3"/>
  <c r="BB133" i="3"/>
  <c r="BC133" i="3"/>
  <c r="BG133" i="3"/>
  <c r="BH133" i="3"/>
  <c r="BI133" i="3"/>
  <c r="BM133" i="3"/>
  <c r="BN133" i="3"/>
  <c r="BO133" i="3"/>
  <c r="BS133" i="3"/>
  <c r="BT133" i="3"/>
  <c r="BU133" i="3"/>
  <c r="BZ133" i="3"/>
  <c r="K134" i="3"/>
  <c r="L134" i="3"/>
  <c r="M134" i="3"/>
  <c r="Q134" i="3"/>
  <c r="R134" i="3"/>
  <c r="S134" i="3"/>
  <c r="W134" i="3"/>
  <c r="X134" i="3"/>
  <c r="Y134" i="3"/>
  <c r="AC134" i="3"/>
  <c r="AD134" i="3"/>
  <c r="AE134" i="3"/>
  <c r="AI134" i="3"/>
  <c r="AJ134" i="3"/>
  <c r="AK134" i="3"/>
  <c r="AO134" i="3"/>
  <c r="AP134" i="3"/>
  <c r="AQ134" i="3"/>
  <c r="AU134" i="3"/>
  <c r="AV134" i="3"/>
  <c r="AW134" i="3"/>
  <c r="BA134" i="3"/>
  <c r="BB134" i="3"/>
  <c r="BC134" i="3"/>
  <c r="BG134" i="3"/>
  <c r="BH134" i="3"/>
  <c r="BI134" i="3"/>
  <c r="BM134" i="3"/>
  <c r="BN134" i="3"/>
  <c r="BO134" i="3"/>
  <c r="BS134" i="3"/>
  <c r="BT134" i="3"/>
  <c r="BU134" i="3"/>
  <c r="BZ134" i="3"/>
  <c r="EK134" i="3"/>
  <c r="K135" i="3"/>
  <c r="L135" i="3"/>
  <c r="M135" i="3"/>
  <c r="Q135" i="3"/>
  <c r="R135" i="3"/>
  <c r="S135" i="3"/>
  <c r="W135" i="3"/>
  <c r="X135" i="3"/>
  <c r="Y135" i="3"/>
  <c r="AC135" i="3"/>
  <c r="AD135" i="3"/>
  <c r="AE135" i="3"/>
  <c r="AI135" i="3"/>
  <c r="AJ135" i="3"/>
  <c r="AK135" i="3"/>
  <c r="AO135" i="3"/>
  <c r="AP135" i="3"/>
  <c r="AQ135" i="3"/>
  <c r="AU135" i="3"/>
  <c r="AV135" i="3"/>
  <c r="AW135" i="3"/>
  <c r="BA135" i="3"/>
  <c r="BB135" i="3"/>
  <c r="BC135" i="3"/>
  <c r="BG135" i="3"/>
  <c r="BH135" i="3"/>
  <c r="BI135" i="3"/>
  <c r="BM135" i="3"/>
  <c r="BN135" i="3"/>
  <c r="BO135" i="3"/>
  <c r="BS135" i="3"/>
  <c r="BT135" i="3"/>
  <c r="BU135" i="3"/>
  <c r="BZ135" i="3"/>
  <c r="K136" i="3"/>
  <c r="CD136" i="3" s="1"/>
  <c r="L136" i="3"/>
  <c r="M136" i="3"/>
  <c r="Q136" i="3"/>
  <c r="R136" i="3"/>
  <c r="CK136" i="3" s="1"/>
  <c r="S136" i="3"/>
  <c r="W136" i="3"/>
  <c r="CP136" i="3" s="1"/>
  <c r="X136" i="3"/>
  <c r="CQ136" i="3" s="1"/>
  <c r="Y136" i="3"/>
  <c r="CR136" i="3" s="1"/>
  <c r="AC136" i="3"/>
  <c r="AD136" i="3"/>
  <c r="AE136" i="3"/>
  <c r="AI136" i="3"/>
  <c r="AJ136" i="3"/>
  <c r="AK136" i="3"/>
  <c r="DD136" i="3" s="1"/>
  <c r="AO136" i="3"/>
  <c r="DH136" i="3" s="1"/>
  <c r="AP136" i="3"/>
  <c r="DI136" i="3" s="1"/>
  <c r="AQ136" i="3"/>
  <c r="AU136" i="3"/>
  <c r="AV136" i="3"/>
  <c r="DO136" i="3" s="1"/>
  <c r="AW136" i="3"/>
  <c r="DP136" i="3" s="1"/>
  <c r="BA136" i="3"/>
  <c r="BB136" i="3"/>
  <c r="DU136" i="3" s="1"/>
  <c r="BC136" i="3"/>
  <c r="DV136" i="3" s="1"/>
  <c r="BG136" i="3"/>
  <c r="DZ136" i="3" s="1"/>
  <c r="BH136" i="3"/>
  <c r="BI136" i="3"/>
  <c r="BM136" i="3"/>
  <c r="EF136" i="3" s="1"/>
  <c r="BN136" i="3"/>
  <c r="EG136" i="3" s="1"/>
  <c r="BO136" i="3"/>
  <c r="BS136" i="3"/>
  <c r="EL136" i="3" s="1"/>
  <c r="BT136" i="3"/>
  <c r="EM136" i="3" s="1"/>
  <c r="BU136" i="3"/>
  <c r="EN136" i="3" s="1"/>
  <c r="BZ136" i="3"/>
  <c r="ED136" i="3"/>
  <c r="EK136" i="3"/>
  <c r="K137" i="3"/>
  <c r="L137" i="3"/>
  <c r="M137" i="3"/>
  <c r="Q137" i="3"/>
  <c r="R137" i="3"/>
  <c r="S137" i="3"/>
  <c r="W137" i="3"/>
  <c r="X137" i="3"/>
  <c r="Y137" i="3"/>
  <c r="AC137" i="3"/>
  <c r="AD137" i="3"/>
  <c r="AE137" i="3"/>
  <c r="AI137" i="3"/>
  <c r="AJ137" i="3"/>
  <c r="AK137" i="3"/>
  <c r="AO137" i="3"/>
  <c r="AP137" i="3"/>
  <c r="AQ137" i="3"/>
  <c r="AU137" i="3"/>
  <c r="AV137" i="3"/>
  <c r="AW137" i="3"/>
  <c r="BA137" i="3"/>
  <c r="BB137" i="3"/>
  <c r="BC137" i="3"/>
  <c r="BG137" i="3"/>
  <c r="BH137" i="3"/>
  <c r="BI137" i="3"/>
  <c r="BM137" i="3"/>
  <c r="BN137" i="3"/>
  <c r="BO137" i="3"/>
  <c r="BS137" i="3"/>
  <c r="BT137" i="3"/>
  <c r="BU137" i="3"/>
  <c r="BZ137" i="3"/>
  <c r="K138" i="3"/>
  <c r="L138" i="3"/>
  <c r="M138" i="3"/>
  <c r="Q138" i="3"/>
  <c r="R138" i="3"/>
  <c r="S138" i="3"/>
  <c r="W138" i="3"/>
  <c r="X138" i="3"/>
  <c r="Y138" i="3"/>
  <c r="AC138" i="3"/>
  <c r="AD138" i="3"/>
  <c r="AE138" i="3"/>
  <c r="AI138" i="3"/>
  <c r="AJ138" i="3"/>
  <c r="AK138" i="3"/>
  <c r="AO138" i="3"/>
  <c r="AP138" i="3"/>
  <c r="AQ138" i="3"/>
  <c r="AU138" i="3"/>
  <c r="AV138" i="3"/>
  <c r="AW138" i="3"/>
  <c r="BA138" i="3"/>
  <c r="BB138" i="3"/>
  <c r="BC138" i="3"/>
  <c r="BG138" i="3"/>
  <c r="BH138" i="3"/>
  <c r="BI138" i="3"/>
  <c r="BM138" i="3"/>
  <c r="BN138" i="3"/>
  <c r="BO138" i="3"/>
  <c r="BS138" i="3"/>
  <c r="BT138" i="3"/>
  <c r="BU138" i="3"/>
  <c r="BZ138" i="3"/>
  <c r="K139" i="3"/>
  <c r="L139" i="3"/>
  <c r="M139" i="3"/>
  <c r="Q139" i="3"/>
  <c r="R139" i="3"/>
  <c r="S139" i="3"/>
  <c r="W139" i="3"/>
  <c r="X139" i="3"/>
  <c r="Y139" i="3"/>
  <c r="AC139" i="3"/>
  <c r="AD139" i="3"/>
  <c r="AE139" i="3"/>
  <c r="AI139" i="3"/>
  <c r="AJ139" i="3"/>
  <c r="AK139" i="3"/>
  <c r="AO139" i="3"/>
  <c r="AP139" i="3"/>
  <c r="AQ139" i="3"/>
  <c r="AU139" i="3"/>
  <c r="AV139" i="3"/>
  <c r="AW139" i="3"/>
  <c r="BA139" i="3"/>
  <c r="BB139" i="3"/>
  <c r="BC139" i="3"/>
  <c r="BG139" i="3"/>
  <c r="BH139" i="3"/>
  <c r="BI139" i="3"/>
  <c r="BM139" i="3"/>
  <c r="BN139" i="3"/>
  <c r="BO139" i="3"/>
  <c r="BS139" i="3"/>
  <c r="BT139" i="3"/>
  <c r="BU139" i="3"/>
  <c r="BZ139" i="3"/>
  <c r="CA139" i="3" s="1"/>
  <c r="K140" i="3"/>
  <c r="L140" i="3"/>
  <c r="M140" i="3"/>
  <c r="Q140" i="3"/>
  <c r="R140" i="3"/>
  <c r="S140" i="3"/>
  <c r="W140" i="3"/>
  <c r="X140" i="3"/>
  <c r="Y140" i="3"/>
  <c r="AC140" i="3"/>
  <c r="AD140" i="3"/>
  <c r="AE140" i="3"/>
  <c r="AI140" i="3"/>
  <c r="AJ140" i="3"/>
  <c r="AK140" i="3"/>
  <c r="AO140" i="3"/>
  <c r="AP140" i="3"/>
  <c r="AQ140" i="3"/>
  <c r="AU140" i="3"/>
  <c r="AV140" i="3"/>
  <c r="AW140" i="3"/>
  <c r="BA140" i="3"/>
  <c r="BB140" i="3"/>
  <c r="BC140" i="3"/>
  <c r="BG140" i="3"/>
  <c r="BH140" i="3"/>
  <c r="BI140" i="3"/>
  <c r="BM140" i="3"/>
  <c r="BN140" i="3"/>
  <c r="BO140" i="3"/>
  <c r="BS140" i="3"/>
  <c r="BT140" i="3"/>
  <c r="BU140" i="3"/>
  <c r="BZ140" i="3"/>
  <c r="K141" i="3"/>
  <c r="L141" i="3"/>
  <c r="M141" i="3"/>
  <c r="Q141" i="3"/>
  <c r="R141" i="3"/>
  <c r="S141" i="3"/>
  <c r="W141" i="3"/>
  <c r="X141" i="3"/>
  <c r="Y141" i="3"/>
  <c r="CR141" i="3" s="1"/>
  <c r="AC141" i="3"/>
  <c r="AD141" i="3"/>
  <c r="AE141" i="3"/>
  <c r="AI141" i="3"/>
  <c r="AJ141" i="3"/>
  <c r="AK141" i="3"/>
  <c r="AO141" i="3"/>
  <c r="AP141" i="3"/>
  <c r="DI141" i="3" s="1"/>
  <c r="AQ141" i="3"/>
  <c r="AU141" i="3"/>
  <c r="AV141" i="3"/>
  <c r="AW141" i="3"/>
  <c r="BA141" i="3"/>
  <c r="BB141" i="3"/>
  <c r="BC141" i="3"/>
  <c r="BG141" i="3"/>
  <c r="DZ141" i="3" s="1"/>
  <c r="BH141" i="3"/>
  <c r="BI141" i="3"/>
  <c r="BM141" i="3"/>
  <c r="BN141" i="3"/>
  <c r="EG141" i="3" s="1"/>
  <c r="BO141" i="3"/>
  <c r="BS141" i="3"/>
  <c r="BT141" i="3"/>
  <c r="BU141" i="3"/>
  <c r="EN141" i="3" s="1"/>
  <c r="BZ141" i="3"/>
  <c r="CB141" i="3" s="1"/>
  <c r="CC141" i="3"/>
  <c r="EK141" i="3"/>
  <c r="K142" i="3"/>
  <c r="L142" i="3"/>
  <c r="M142" i="3"/>
  <c r="Q142" i="3"/>
  <c r="R142" i="3"/>
  <c r="S142" i="3"/>
  <c r="W142" i="3"/>
  <c r="X142" i="3"/>
  <c r="Y142" i="3"/>
  <c r="AC142" i="3"/>
  <c r="AD142" i="3"/>
  <c r="AE142" i="3"/>
  <c r="CX142" i="3" s="1"/>
  <c r="AI142" i="3"/>
  <c r="AJ142" i="3"/>
  <c r="AK142" i="3"/>
  <c r="AO142" i="3"/>
  <c r="AP142" i="3"/>
  <c r="AQ142" i="3"/>
  <c r="AU142" i="3"/>
  <c r="AV142" i="3"/>
  <c r="AW142" i="3"/>
  <c r="BA142" i="3"/>
  <c r="BB142" i="3"/>
  <c r="BC142" i="3"/>
  <c r="BG142" i="3"/>
  <c r="BH142" i="3"/>
  <c r="BI142" i="3"/>
  <c r="BM142" i="3"/>
  <c r="EF142" i="3" s="1"/>
  <c r="BN142" i="3"/>
  <c r="BO142" i="3"/>
  <c r="BS142" i="3"/>
  <c r="BT142" i="3"/>
  <c r="BU142" i="3"/>
  <c r="BZ142" i="3"/>
  <c r="CB142" i="3" s="1"/>
  <c r="EC142" i="3"/>
  <c r="K143" i="3"/>
  <c r="L143" i="3"/>
  <c r="M143" i="3"/>
  <c r="Q143" i="3"/>
  <c r="R143" i="3"/>
  <c r="S143" i="3"/>
  <c r="W143" i="3"/>
  <c r="X143" i="3"/>
  <c r="Y143" i="3"/>
  <c r="AC143" i="3"/>
  <c r="AD143" i="3"/>
  <c r="AE143" i="3"/>
  <c r="AI143" i="3"/>
  <c r="AJ143" i="3"/>
  <c r="AK143" i="3"/>
  <c r="AO143" i="3"/>
  <c r="AP143" i="3"/>
  <c r="AQ143" i="3"/>
  <c r="AU143" i="3"/>
  <c r="AV143" i="3"/>
  <c r="AW143" i="3"/>
  <c r="BA143" i="3"/>
  <c r="BB143" i="3"/>
  <c r="BC143" i="3"/>
  <c r="BG143" i="3"/>
  <c r="BH143" i="3"/>
  <c r="BI143" i="3"/>
  <c r="BM143" i="3"/>
  <c r="BN143" i="3"/>
  <c r="BO143" i="3"/>
  <c r="BS143" i="3"/>
  <c r="BT143" i="3"/>
  <c r="BU143" i="3"/>
  <c r="BZ143" i="3"/>
  <c r="K144" i="3"/>
  <c r="L144" i="3"/>
  <c r="M144" i="3"/>
  <c r="Q144" i="3"/>
  <c r="R144" i="3"/>
  <c r="S144" i="3"/>
  <c r="W144" i="3"/>
  <c r="X144" i="3"/>
  <c r="Y144" i="3"/>
  <c r="AC144" i="3"/>
  <c r="AD144" i="3"/>
  <c r="AE144" i="3"/>
  <c r="AI144" i="3"/>
  <c r="AJ144" i="3"/>
  <c r="AK144" i="3"/>
  <c r="AO144" i="3"/>
  <c r="AP144" i="3"/>
  <c r="AQ144" i="3"/>
  <c r="AU144" i="3"/>
  <c r="AV144" i="3"/>
  <c r="AW144" i="3"/>
  <c r="BA144" i="3"/>
  <c r="BB144" i="3"/>
  <c r="BC144" i="3"/>
  <c r="BG144" i="3"/>
  <c r="BH144" i="3"/>
  <c r="BI144" i="3"/>
  <c r="BM144" i="3"/>
  <c r="BN144" i="3"/>
  <c r="BO144" i="3"/>
  <c r="BS144" i="3"/>
  <c r="BT144" i="3"/>
  <c r="BU144" i="3"/>
  <c r="BZ144" i="3"/>
  <c r="CB144" i="3" s="1"/>
  <c r="K145" i="3"/>
  <c r="L145" i="3"/>
  <c r="M145" i="3"/>
  <c r="Q145" i="3"/>
  <c r="R145" i="3"/>
  <c r="S145" i="3"/>
  <c r="W145" i="3"/>
  <c r="X145" i="3"/>
  <c r="Y145" i="3"/>
  <c r="AC145" i="3"/>
  <c r="AD145" i="3"/>
  <c r="AE145" i="3"/>
  <c r="AI145" i="3"/>
  <c r="AJ145" i="3"/>
  <c r="AK145" i="3"/>
  <c r="AO145" i="3"/>
  <c r="AP145" i="3"/>
  <c r="AQ145" i="3"/>
  <c r="AU145" i="3"/>
  <c r="AV145" i="3"/>
  <c r="AW145" i="3"/>
  <c r="BA145" i="3"/>
  <c r="BB145" i="3"/>
  <c r="BC145" i="3"/>
  <c r="BG145" i="3"/>
  <c r="BH145" i="3"/>
  <c r="BI145" i="3"/>
  <c r="BM145" i="3"/>
  <c r="BN145" i="3"/>
  <c r="BO145" i="3"/>
  <c r="BS145" i="3"/>
  <c r="BT145" i="3"/>
  <c r="BU145" i="3"/>
  <c r="BZ145" i="3"/>
  <c r="CM145" i="3" s="1"/>
  <c r="K146" i="3"/>
  <c r="L146" i="3"/>
  <c r="M146" i="3"/>
  <c r="Q146" i="3"/>
  <c r="R146" i="3"/>
  <c r="S146" i="3"/>
  <c r="W146" i="3"/>
  <c r="X146" i="3"/>
  <c r="Y146" i="3"/>
  <c r="AC146" i="3"/>
  <c r="AD146" i="3"/>
  <c r="CW146" i="3" s="1"/>
  <c r="AE146" i="3"/>
  <c r="AI146" i="3"/>
  <c r="AJ146" i="3"/>
  <c r="AK146" i="3"/>
  <c r="AO146" i="3"/>
  <c r="AP146" i="3"/>
  <c r="AQ146" i="3"/>
  <c r="AU146" i="3"/>
  <c r="DN146" i="3" s="1"/>
  <c r="AV146" i="3"/>
  <c r="AW146" i="3"/>
  <c r="BA146" i="3"/>
  <c r="BB146" i="3"/>
  <c r="BC146" i="3"/>
  <c r="BG146" i="3"/>
  <c r="BH146" i="3"/>
  <c r="BI146" i="3"/>
  <c r="EB146" i="3" s="1"/>
  <c r="BM146" i="3"/>
  <c r="BN146" i="3"/>
  <c r="BO146" i="3"/>
  <c r="BS146" i="3"/>
  <c r="BT146" i="3"/>
  <c r="BU146" i="3"/>
  <c r="BZ146" i="3"/>
  <c r="CM146" i="3" s="1"/>
  <c r="CB146" i="3"/>
  <c r="ED146" i="3"/>
  <c r="K147" i="3"/>
  <c r="L147" i="3"/>
  <c r="M147" i="3"/>
  <c r="Q147" i="3"/>
  <c r="R147" i="3"/>
  <c r="S147" i="3"/>
  <c r="W147" i="3"/>
  <c r="CP147" i="3" s="1"/>
  <c r="X147" i="3"/>
  <c r="Y147" i="3"/>
  <c r="AC147" i="3"/>
  <c r="AD147" i="3"/>
  <c r="AE147" i="3"/>
  <c r="AI147" i="3"/>
  <c r="AJ147" i="3"/>
  <c r="AK147" i="3"/>
  <c r="DD147" i="3" s="1"/>
  <c r="AO147" i="3"/>
  <c r="AP147" i="3"/>
  <c r="AQ147" i="3"/>
  <c r="AU147" i="3"/>
  <c r="AV147" i="3"/>
  <c r="AW147" i="3"/>
  <c r="BA147" i="3"/>
  <c r="BB147" i="3"/>
  <c r="DU147" i="3" s="1"/>
  <c r="BC147" i="3"/>
  <c r="BG147" i="3"/>
  <c r="BH147" i="3"/>
  <c r="BI147" i="3"/>
  <c r="BM147" i="3"/>
  <c r="BN147" i="3"/>
  <c r="BO147" i="3"/>
  <c r="BS147" i="3"/>
  <c r="EL147" i="3" s="1"/>
  <c r="BT147" i="3"/>
  <c r="BU147" i="3"/>
  <c r="BZ147" i="3"/>
  <c r="K148" i="3"/>
  <c r="L148" i="3"/>
  <c r="M148" i="3"/>
  <c r="Q148" i="3"/>
  <c r="R148" i="3"/>
  <c r="S148" i="3"/>
  <c r="W148" i="3"/>
  <c r="X148" i="3"/>
  <c r="Y148" i="3"/>
  <c r="AC148" i="3"/>
  <c r="AD148" i="3"/>
  <c r="AE148" i="3"/>
  <c r="AI148" i="3"/>
  <c r="AJ148" i="3"/>
  <c r="AK148" i="3"/>
  <c r="AO148" i="3"/>
  <c r="AP148" i="3"/>
  <c r="AQ148" i="3"/>
  <c r="AU148" i="3"/>
  <c r="AV148" i="3"/>
  <c r="AW148" i="3"/>
  <c r="BA148" i="3"/>
  <c r="BB148" i="3"/>
  <c r="BC148" i="3"/>
  <c r="BG148" i="3"/>
  <c r="BH148" i="3"/>
  <c r="BI148" i="3"/>
  <c r="BM148" i="3"/>
  <c r="BN148" i="3"/>
  <c r="BO148" i="3"/>
  <c r="BS148" i="3"/>
  <c r="BT148" i="3"/>
  <c r="BU148" i="3"/>
  <c r="BZ148" i="3"/>
  <c r="CM148" i="3" s="1"/>
  <c r="EC148" i="3"/>
  <c r="K149" i="3"/>
  <c r="L149" i="3"/>
  <c r="M149" i="3"/>
  <c r="Q149" i="3"/>
  <c r="R149" i="3"/>
  <c r="S149" i="3"/>
  <c r="W149" i="3"/>
  <c r="X149" i="3"/>
  <c r="Y149" i="3"/>
  <c r="AC149" i="3"/>
  <c r="AD149" i="3"/>
  <c r="AE149" i="3"/>
  <c r="AI149" i="3"/>
  <c r="AJ149" i="3"/>
  <c r="AK149" i="3"/>
  <c r="AO149" i="3"/>
  <c r="AP149" i="3"/>
  <c r="AQ149" i="3"/>
  <c r="AU149" i="3"/>
  <c r="AV149" i="3"/>
  <c r="AW149" i="3"/>
  <c r="BA149" i="3"/>
  <c r="BB149" i="3"/>
  <c r="BC149" i="3"/>
  <c r="BG149" i="3"/>
  <c r="BH149" i="3"/>
  <c r="BI149" i="3"/>
  <c r="BM149" i="3"/>
  <c r="BN149" i="3"/>
  <c r="BO149" i="3"/>
  <c r="BS149" i="3"/>
  <c r="BT149" i="3"/>
  <c r="BU149" i="3"/>
  <c r="BZ149" i="3"/>
  <c r="K150" i="3"/>
  <c r="L150" i="3"/>
  <c r="M150" i="3"/>
  <c r="Q150" i="3"/>
  <c r="R150" i="3"/>
  <c r="S150" i="3"/>
  <c r="W150" i="3"/>
  <c r="X150" i="3"/>
  <c r="Y150" i="3"/>
  <c r="AC150" i="3"/>
  <c r="AD150" i="3"/>
  <c r="AE150" i="3"/>
  <c r="AI150" i="3"/>
  <c r="AJ150" i="3"/>
  <c r="AK150" i="3"/>
  <c r="AO150" i="3"/>
  <c r="AP150" i="3"/>
  <c r="AQ150" i="3"/>
  <c r="AU150" i="3"/>
  <c r="AV150" i="3"/>
  <c r="AW150" i="3"/>
  <c r="BA150" i="3"/>
  <c r="BB150" i="3"/>
  <c r="BC150" i="3"/>
  <c r="BG150" i="3"/>
  <c r="BH150" i="3"/>
  <c r="BI150" i="3"/>
  <c r="BM150" i="3"/>
  <c r="BN150" i="3"/>
  <c r="BO150" i="3"/>
  <c r="BS150" i="3"/>
  <c r="BT150" i="3"/>
  <c r="BU150" i="3"/>
  <c r="BZ150" i="3"/>
  <c r="K151" i="3"/>
  <c r="L151" i="3"/>
  <c r="M151" i="3"/>
  <c r="Q151" i="3"/>
  <c r="R151" i="3"/>
  <c r="S151" i="3"/>
  <c r="W151" i="3"/>
  <c r="X151" i="3"/>
  <c r="Y151" i="3"/>
  <c r="AC151" i="3"/>
  <c r="AD151" i="3"/>
  <c r="AE151" i="3"/>
  <c r="AI151" i="3"/>
  <c r="AJ151" i="3"/>
  <c r="AK151" i="3"/>
  <c r="AO151" i="3"/>
  <c r="AP151" i="3"/>
  <c r="AQ151" i="3"/>
  <c r="AU151" i="3"/>
  <c r="AV151" i="3"/>
  <c r="AW151" i="3"/>
  <c r="BA151" i="3"/>
  <c r="BB151" i="3"/>
  <c r="BC151" i="3"/>
  <c r="BG151" i="3"/>
  <c r="BH151" i="3"/>
  <c r="BI151" i="3"/>
  <c r="BM151" i="3"/>
  <c r="BN151" i="3"/>
  <c r="BO151" i="3"/>
  <c r="BS151" i="3"/>
  <c r="BT151" i="3"/>
  <c r="BU151" i="3"/>
  <c r="BZ151" i="3"/>
  <c r="K152" i="3"/>
  <c r="L152" i="3"/>
  <c r="M152" i="3"/>
  <c r="Q152" i="3"/>
  <c r="R152" i="3"/>
  <c r="S152" i="3"/>
  <c r="W152" i="3"/>
  <c r="X152" i="3"/>
  <c r="Y152" i="3"/>
  <c r="AC152" i="3"/>
  <c r="AD152" i="3"/>
  <c r="AE152" i="3"/>
  <c r="AI152" i="3"/>
  <c r="AJ152" i="3"/>
  <c r="AK152" i="3"/>
  <c r="AO152" i="3"/>
  <c r="AP152" i="3"/>
  <c r="AQ152" i="3"/>
  <c r="AU152" i="3"/>
  <c r="AV152" i="3"/>
  <c r="AW152" i="3"/>
  <c r="BA152" i="3"/>
  <c r="BB152" i="3"/>
  <c r="BC152" i="3"/>
  <c r="BG152" i="3"/>
  <c r="BH152" i="3"/>
  <c r="BI152" i="3"/>
  <c r="BM152" i="3"/>
  <c r="BN152" i="3"/>
  <c r="BO152" i="3"/>
  <c r="BS152" i="3"/>
  <c r="BT152" i="3"/>
  <c r="BU152" i="3"/>
  <c r="BZ152" i="3"/>
  <c r="CA152" i="3" s="1"/>
  <c r="K153" i="3"/>
  <c r="L153" i="3"/>
  <c r="M153" i="3"/>
  <c r="Q153" i="3"/>
  <c r="R153" i="3"/>
  <c r="S153" i="3"/>
  <c r="W153" i="3"/>
  <c r="X153" i="3"/>
  <c r="Y153" i="3"/>
  <c r="AC153" i="3"/>
  <c r="AD153" i="3"/>
  <c r="AE153" i="3"/>
  <c r="AI153" i="3"/>
  <c r="AJ153" i="3"/>
  <c r="AK153" i="3"/>
  <c r="AO153" i="3"/>
  <c r="AP153" i="3"/>
  <c r="AQ153" i="3"/>
  <c r="AU153" i="3"/>
  <c r="AV153" i="3"/>
  <c r="AW153" i="3"/>
  <c r="BA153" i="3"/>
  <c r="BB153" i="3"/>
  <c r="BC153" i="3"/>
  <c r="BG153" i="3"/>
  <c r="BH153" i="3"/>
  <c r="BI153" i="3"/>
  <c r="BM153" i="3"/>
  <c r="BN153" i="3"/>
  <c r="BO153" i="3"/>
  <c r="BS153" i="3"/>
  <c r="BT153" i="3"/>
  <c r="BU153" i="3"/>
  <c r="BZ153" i="3"/>
  <c r="K154" i="3"/>
  <c r="L154" i="3"/>
  <c r="M154" i="3"/>
  <c r="Q154" i="3"/>
  <c r="R154" i="3"/>
  <c r="S154" i="3"/>
  <c r="W154" i="3"/>
  <c r="X154" i="3"/>
  <c r="Y154" i="3"/>
  <c r="AC154" i="3"/>
  <c r="AD154" i="3"/>
  <c r="AE154" i="3"/>
  <c r="AI154" i="3"/>
  <c r="AJ154" i="3"/>
  <c r="AK154" i="3"/>
  <c r="AO154" i="3"/>
  <c r="AP154" i="3"/>
  <c r="AQ154" i="3"/>
  <c r="AU154" i="3"/>
  <c r="AV154" i="3"/>
  <c r="AW154" i="3"/>
  <c r="BA154" i="3"/>
  <c r="BB154" i="3"/>
  <c r="BC154" i="3"/>
  <c r="BG154" i="3"/>
  <c r="BH154" i="3"/>
  <c r="BI154" i="3"/>
  <c r="BM154" i="3"/>
  <c r="BN154" i="3"/>
  <c r="BO154" i="3"/>
  <c r="BS154" i="3"/>
  <c r="BT154" i="3"/>
  <c r="BU154" i="3"/>
  <c r="BZ154" i="3"/>
  <c r="K155" i="3"/>
  <c r="L155" i="3"/>
  <c r="M155" i="3"/>
  <c r="Q155" i="3"/>
  <c r="R155" i="3"/>
  <c r="S155" i="3"/>
  <c r="W155" i="3"/>
  <c r="X155" i="3"/>
  <c r="Y155" i="3"/>
  <c r="AC155" i="3"/>
  <c r="AD155" i="3"/>
  <c r="AE155" i="3"/>
  <c r="AI155" i="3"/>
  <c r="AJ155" i="3"/>
  <c r="AK155" i="3"/>
  <c r="AO155" i="3"/>
  <c r="AP155" i="3"/>
  <c r="AQ155" i="3"/>
  <c r="AU155" i="3"/>
  <c r="AV155" i="3"/>
  <c r="AW155" i="3"/>
  <c r="BA155" i="3"/>
  <c r="BB155" i="3"/>
  <c r="BC155" i="3"/>
  <c r="BG155" i="3"/>
  <c r="BH155" i="3"/>
  <c r="BI155" i="3"/>
  <c r="BM155" i="3"/>
  <c r="BN155" i="3"/>
  <c r="BO155" i="3"/>
  <c r="BS155" i="3"/>
  <c r="BT155" i="3"/>
  <c r="BU155" i="3"/>
  <c r="BZ155" i="3"/>
  <c r="K156" i="3"/>
  <c r="L156" i="3"/>
  <c r="M156" i="3"/>
  <c r="Q156" i="3"/>
  <c r="R156" i="3"/>
  <c r="S156" i="3"/>
  <c r="W156" i="3"/>
  <c r="X156" i="3"/>
  <c r="Y156" i="3"/>
  <c r="AC156" i="3"/>
  <c r="AD156" i="3"/>
  <c r="AE156" i="3"/>
  <c r="AI156" i="3"/>
  <c r="AJ156" i="3"/>
  <c r="AK156" i="3"/>
  <c r="AO156" i="3"/>
  <c r="AP156" i="3"/>
  <c r="AQ156" i="3"/>
  <c r="AU156" i="3"/>
  <c r="AV156" i="3"/>
  <c r="AW156" i="3"/>
  <c r="BA156" i="3"/>
  <c r="BB156" i="3"/>
  <c r="BC156" i="3"/>
  <c r="BG156" i="3"/>
  <c r="BH156" i="3"/>
  <c r="BI156" i="3"/>
  <c r="BM156" i="3"/>
  <c r="BN156" i="3"/>
  <c r="BO156" i="3"/>
  <c r="BS156" i="3"/>
  <c r="BT156" i="3"/>
  <c r="BU156" i="3"/>
  <c r="BZ156" i="3"/>
  <c r="K157" i="3"/>
  <c r="L157" i="3"/>
  <c r="M157" i="3"/>
  <c r="Q157" i="3"/>
  <c r="R157" i="3"/>
  <c r="S157" i="3"/>
  <c r="W157" i="3"/>
  <c r="X157" i="3"/>
  <c r="Y157" i="3"/>
  <c r="AC157" i="3"/>
  <c r="AD157" i="3"/>
  <c r="AE157" i="3"/>
  <c r="AI157" i="3"/>
  <c r="AJ157" i="3"/>
  <c r="AK157" i="3"/>
  <c r="AO157" i="3"/>
  <c r="AP157" i="3"/>
  <c r="AQ157" i="3"/>
  <c r="AU157" i="3"/>
  <c r="AV157" i="3"/>
  <c r="AW157" i="3"/>
  <c r="BA157" i="3"/>
  <c r="BB157" i="3"/>
  <c r="BC157" i="3"/>
  <c r="BG157" i="3"/>
  <c r="BH157" i="3"/>
  <c r="BI157" i="3"/>
  <c r="BM157" i="3"/>
  <c r="BN157" i="3"/>
  <c r="BO157" i="3"/>
  <c r="BS157" i="3"/>
  <c r="BT157" i="3"/>
  <c r="BU157" i="3"/>
  <c r="BZ157" i="3"/>
  <c r="K158" i="3"/>
  <c r="L158" i="3"/>
  <c r="M158" i="3"/>
  <c r="Q158" i="3"/>
  <c r="R158" i="3"/>
  <c r="S158" i="3"/>
  <c r="W158" i="3"/>
  <c r="X158" i="3"/>
  <c r="Y158" i="3"/>
  <c r="AC158" i="3"/>
  <c r="AD158" i="3"/>
  <c r="AE158" i="3"/>
  <c r="AI158" i="3"/>
  <c r="AJ158" i="3"/>
  <c r="AK158" i="3"/>
  <c r="AO158" i="3"/>
  <c r="AP158" i="3"/>
  <c r="AQ158" i="3"/>
  <c r="AU158" i="3"/>
  <c r="AV158" i="3"/>
  <c r="AW158" i="3"/>
  <c r="BA158" i="3"/>
  <c r="BB158" i="3"/>
  <c r="BC158" i="3"/>
  <c r="BG158" i="3"/>
  <c r="BH158" i="3"/>
  <c r="BI158" i="3"/>
  <c r="BM158" i="3"/>
  <c r="BN158" i="3"/>
  <c r="BO158" i="3"/>
  <c r="BS158" i="3"/>
  <c r="BT158" i="3"/>
  <c r="BU158" i="3"/>
  <c r="BZ158" i="3"/>
  <c r="K159" i="3"/>
  <c r="L159" i="3"/>
  <c r="M159" i="3"/>
  <c r="Q159" i="3"/>
  <c r="R159" i="3"/>
  <c r="S159" i="3"/>
  <c r="W159" i="3"/>
  <c r="X159" i="3"/>
  <c r="Y159" i="3"/>
  <c r="AC159" i="3"/>
  <c r="AD159" i="3"/>
  <c r="AE159" i="3"/>
  <c r="AI159" i="3"/>
  <c r="AJ159" i="3"/>
  <c r="AK159" i="3"/>
  <c r="AO159" i="3"/>
  <c r="AP159" i="3"/>
  <c r="AQ159" i="3"/>
  <c r="AU159" i="3"/>
  <c r="AV159" i="3"/>
  <c r="AW159" i="3"/>
  <c r="BA159" i="3"/>
  <c r="BB159" i="3"/>
  <c r="BC159" i="3"/>
  <c r="BG159" i="3"/>
  <c r="BH159" i="3"/>
  <c r="BI159" i="3"/>
  <c r="BM159" i="3"/>
  <c r="BN159" i="3"/>
  <c r="BO159" i="3"/>
  <c r="BS159" i="3"/>
  <c r="BT159" i="3"/>
  <c r="BU159" i="3"/>
  <c r="BZ159" i="3"/>
  <c r="ED159" i="3" s="1"/>
  <c r="K160" i="3"/>
  <c r="L160" i="3"/>
  <c r="M160" i="3"/>
  <c r="Q160" i="3"/>
  <c r="R160" i="3"/>
  <c r="S160" i="3"/>
  <c r="W160" i="3"/>
  <c r="X160" i="3"/>
  <c r="Y160" i="3"/>
  <c r="AC160" i="3"/>
  <c r="AD160" i="3"/>
  <c r="AE160" i="3"/>
  <c r="AI160" i="3"/>
  <c r="AJ160" i="3"/>
  <c r="AK160" i="3"/>
  <c r="AO160" i="3"/>
  <c r="AP160" i="3"/>
  <c r="AQ160" i="3"/>
  <c r="AU160" i="3"/>
  <c r="AV160" i="3"/>
  <c r="AW160" i="3"/>
  <c r="BA160" i="3"/>
  <c r="BB160" i="3"/>
  <c r="DU160" i="3" s="1"/>
  <c r="BC160" i="3"/>
  <c r="BG160" i="3"/>
  <c r="BH160" i="3"/>
  <c r="BI160" i="3"/>
  <c r="BM160" i="3"/>
  <c r="BN160" i="3"/>
  <c r="BO160" i="3"/>
  <c r="BS160" i="3"/>
  <c r="BT160" i="3"/>
  <c r="BU160" i="3"/>
  <c r="BZ160" i="3"/>
  <c r="K161" i="3"/>
  <c r="L161" i="3"/>
  <c r="M161" i="3"/>
  <c r="Q161" i="3"/>
  <c r="R161" i="3"/>
  <c r="CK161" i="3" s="1"/>
  <c r="S161" i="3"/>
  <c r="W161" i="3"/>
  <c r="CP161" i="3" s="1"/>
  <c r="X161" i="3"/>
  <c r="Y161" i="3"/>
  <c r="AC161" i="3"/>
  <c r="AD161" i="3"/>
  <c r="AE161" i="3"/>
  <c r="AI161" i="3"/>
  <c r="AJ161" i="3"/>
  <c r="AK161" i="3"/>
  <c r="AO161" i="3"/>
  <c r="AP161" i="3"/>
  <c r="AQ161" i="3"/>
  <c r="AU161" i="3"/>
  <c r="AV161" i="3"/>
  <c r="AW161" i="3"/>
  <c r="BA161" i="3"/>
  <c r="BB161" i="3"/>
  <c r="BC161" i="3"/>
  <c r="BG161" i="3"/>
  <c r="BH161" i="3"/>
  <c r="BI161" i="3"/>
  <c r="BM161" i="3"/>
  <c r="BN161" i="3"/>
  <c r="BO161" i="3"/>
  <c r="BS161" i="3"/>
  <c r="EL161" i="3" s="1"/>
  <c r="BT161" i="3"/>
  <c r="BU161" i="3"/>
  <c r="BZ161" i="3"/>
  <c r="K162" i="3"/>
  <c r="L162" i="3"/>
  <c r="M162" i="3"/>
  <c r="Q162" i="3"/>
  <c r="R162" i="3"/>
  <c r="S162" i="3"/>
  <c r="W162" i="3"/>
  <c r="X162" i="3"/>
  <c r="Y162" i="3"/>
  <c r="AC162" i="3"/>
  <c r="AD162" i="3"/>
  <c r="AE162" i="3"/>
  <c r="AI162" i="3"/>
  <c r="AJ162" i="3"/>
  <c r="AK162" i="3"/>
  <c r="AO162" i="3"/>
  <c r="AP162" i="3"/>
  <c r="AQ162" i="3"/>
  <c r="AU162" i="3"/>
  <c r="AV162" i="3"/>
  <c r="AW162" i="3"/>
  <c r="BA162" i="3"/>
  <c r="BB162" i="3"/>
  <c r="BC162" i="3"/>
  <c r="BG162" i="3"/>
  <c r="BH162" i="3"/>
  <c r="BI162" i="3"/>
  <c r="BM162" i="3"/>
  <c r="BN162" i="3"/>
  <c r="BO162" i="3"/>
  <c r="BS162" i="3"/>
  <c r="BT162" i="3"/>
  <c r="BU162" i="3"/>
  <c r="BZ162" i="3"/>
  <c r="K163" i="3"/>
  <c r="L163" i="3"/>
  <c r="M163" i="3"/>
  <c r="Q163" i="3"/>
  <c r="R163" i="3"/>
  <c r="S163" i="3"/>
  <c r="W163" i="3"/>
  <c r="X163" i="3"/>
  <c r="Y163" i="3"/>
  <c r="AC163" i="3"/>
  <c r="AD163" i="3"/>
  <c r="AE163" i="3"/>
  <c r="AI163" i="3"/>
  <c r="AJ163" i="3"/>
  <c r="AK163" i="3"/>
  <c r="AO163" i="3"/>
  <c r="AP163" i="3"/>
  <c r="AQ163" i="3"/>
  <c r="AU163" i="3"/>
  <c r="AV163" i="3"/>
  <c r="AW163" i="3"/>
  <c r="BA163" i="3"/>
  <c r="BB163" i="3"/>
  <c r="BC163" i="3"/>
  <c r="BG163" i="3"/>
  <c r="BH163" i="3"/>
  <c r="BI163" i="3"/>
  <c r="BM163" i="3"/>
  <c r="BN163" i="3"/>
  <c r="BO163" i="3"/>
  <c r="BS163" i="3"/>
  <c r="BT163" i="3"/>
  <c r="BU163" i="3"/>
  <c r="BZ163" i="3"/>
  <c r="ED163" i="3" s="1"/>
  <c r="K164" i="3"/>
  <c r="L164" i="3"/>
  <c r="CE164" i="3" s="1"/>
  <c r="M164" i="3"/>
  <c r="CF164" i="3" s="1"/>
  <c r="Q164" i="3"/>
  <c r="R164" i="3"/>
  <c r="S164" i="3"/>
  <c r="W164" i="3"/>
  <c r="X164" i="3"/>
  <c r="Y164" i="3"/>
  <c r="AC164" i="3"/>
  <c r="AD164" i="3"/>
  <c r="CW164" i="3" s="1"/>
  <c r="AE164" i="3"/>
  <c r="AI164" i="3"/>
  <c r="AJ164" i="3"/>
  <c r="AK164" i="3"/>
  <c r="AO164" i="3"/>
  <c r="AP164" i="3"/>
  <c r="AQ164" i="3"/>
  <c r="AU164" i="3"/>
  <c r="DN164" i="3" s="1"/>
  <c r="AV164" i="3"/>
  <c r="AW164" i="3"/>
  <c r="DP164" i="3" s="1"/>
  <c r="BA164" i="3"/>
  <c r="BB164" i="3"/>
  <c r="BC164" i="3"/>
  <c r="BG164" i="3"/>
  <c r="BH164" i="3"/>
  <c r="BI164" i="3"/>
  <c r="EB164" i="3" s="1"/>
  <c r="BM164" i="3"/>
  <c r="BN164" i="3"/>
  <c r="EG164" i="3" s="1"/>
  <c r="BO164" i="3"/>
  <c r="BS164" i="3"/>
  <c r="BT164" i="3"/>
  <c r="BU164" i="3"/>
  <c r="BZ164" i="3"/>
  <c r="K165" i="3"/>
  <c r="L165" i="3"/>
  <c r="M165" i="3"/>
  <c r="Q165" i="3"/>
  <c r="R165" i="3"/>
  <c r="S165" i="3"/>
  <c r="W165" i="3"/>
  <c r="X165" i="3"/>
  <c r="Y165" i="3"/>
  <c r="AC165" i="3"/>
  <c r="AD165" i="3"/>
  <c r="AE165" i="3"/>
  <c r="AI165" i="3"/>
  <c r="AJ165" i="3"/>
  <c r="AK165" i="3"/>
  <c r="AO165" i="3"/>
  <c r="AP165" i="3"/>
  <c r="AQ165" i="3"/>
  <c r="AU165" i="3"/>
  <c r="AV165" i="3"/>
  <c r="AW165" i="3"/>
  <c r="BA165" i="3"/>
  <c r="BB165" i="3"/>
  <c r="BC165" i="3"/>
  <c r="BG165" i="3"/>
  <c r="BH165" i="3"/>
  <c r="BI165" i="3"/>
  <c r="BM165" i="3"/>
  <c r="BN165" i="3"/>
  <c r="BO165" i="3"/>
  <c r="BS165" i="3"/>
  <c r="BT165" i="3"/>
  <c r="BU165" i="3"/>
  <c r="BZ165" i="3"/>
  <c r="EK165" i="3" s="1"/>
  <c r="K166" i="3"/>
  <c r="L166" i="3"/>
  <c r="M166" i="3"/>
  <c r="Q166" i="3"/>
  <c r="R166" i="3"/>
  <c r="S166" i="3"/>
  <c r="W166" i="3"/>
  <c r="X166" i="3"/>
  <c r="Y166" i="3"/>
  <c r="AC166" i="3"/>
  <c r="AD166" i="3"/>
  <c r="AE166" i="3"/>
  <c r="AI166" i="3"/>
  <c r="AJ166" i="3"/>
  <c r="AK166" i="3"/>
  <c r="AO166" i="3"/>
  <c r="AP166" i="3"/>
  <c r="AQ166" i="3"/>
  <c r="AU166" i="3"/>
  <c r="AV166" i="3"/>
  <c r="AW166" i="3"/>
  <c r="BA166" i="3"/>
  <c r="BB166" i="3"/>
  <c r="BC166" i="3"/>
  <c r="BG166" i="3"/>
  <c r="BH166" i="3"/>
  <c r="BI166" i="3"/>
  <c r="BM166" i="3"/>
  <c r="BN166" i="3"/>
  <c r="BO166" i="3"/>
  <c r="BS166" i="3"/>
  <c r="BT166" i="3"/>
  <c r="BU166" i="3"/>
  <c r="BZ166" i="3"/>
  <c r="EK166" i="3" s="1"/>
  <c r="K167" i="3"/>
  <c r="L167" i="3"/>
  <c r="M167" i="3"/>
  <c r="Q167" i="3"/>
  <c r="R167" i="3"/>
  <c r="S167" i="3"/>
  <c r="W167" i="3"/>
  <c r="X167" i="3"/>
  <c r="Y167" i="3"/>
  <c r="AC167" i="3"/>
  <c r="AD167" i="3"/>
  <c r="AE167" i="3"/>
  <c r="AI167" i="3"/>
  <c r="AJ167" i="3"/>
  <c r="AK167" i="3"/>
  <c r="AO167" i="3"/>
  <c r="AP167" i="3"/>
  <c r="AQ167" i="3"/>
  <c r="AU167" i="3"/>
  <c r="AV167" i="3"/>
  <c r="AW167" i="3"/>
  <c r="BA167" i="3"/>
  <c r="BB167" i="3"/>
  <c r="BC167" i="3"/>
  <c r="BG167" i="3"/>
  <c r="BH167" i="3"/>
  <c r="BI167" i="3"/>
  <c r="BM167" i="3"/>
  <c r="BN167" i="3"/>
  <c r="BO167" i="3"/>
  <c r="BS167" i="3"/>
  <c r="BT167" i="3"/>
  <c r="BU167" i="3"/>
  <c r="BZ167" i="3"/>
  <c r="K168" i="3"/>
  <c r="L168" i="3"/>
  <c r="M168" i="3"/>
  <c r="Q168" i="3"/>
  <c r="R168" i="3"/>
  <c r="S168" i="3"/>
  <c r="W168" i="3"/>
  <c r="X168" i="3"/>
  <c r="Y168" i="3"/>
  <c r="AC168" i="3"/>
  <c r="AD168" i="3"/>
  <c r="AE168" i="3"/>
  <c r="AI168" i="3"/>
  <c r="AJ168" i="3"/>
  <c r="AK168" i="3"/>
  <c r="AO168" i="3"/>
  <c r="AP168" i="3"/>
  <c r="AQ168" i="3"/>
  <c r="AU168" i="3"/>
  <c r="DN168" i="3" s="1"/>
  <c r="AV168" i="3"/>
  <c r="AW168" i="3"/>
  <c r="BA168" i="3"/>
  <c r="BB168" i="3"/>
  <c r="BC168" i="3"/>
  <c r="BG168" i="3"/>
  <c r="BH168" i="3"/>
  <c r="BI168" i="3"/>
  <c r="EB168" i="3" s="1"/>
  <c r="BM168" i="3"/>
  <c r="BN168" i="3"/>
  <c r="BO168" i="3"/>
  <c r="BS168" i="3"/>
  <c r="BT168" i="3"/>
  <c r="EM168" i="3" s="1"/>
  <c r="BU168" i="3"/>
  <c r="BZ168" i="3"/>
  <c r="K169" i="3"/>
  <c r="L169" i="3"/>
  <c r="M169" i="3"/>
  <c r="Q169" i="3"/>
  <c r="R169" i="3"/>
  <c r="S169" i="3"/>
  <c r="W169" i="3"/>
  <c r="X169" i="3"/>
  <c r="Y169" i="3"/>
  <c r="AC169" i="3"/>
  <c r="AD169" i="3"/>
  <c r="AE169" i="3"/>
  <c r="AI169" i="3"/>
  <c r="AJ169" i="3"/>
  <c r="AK169" i="3"/>
  <c r="AO169" i="3"/>
  <c r="AP169" i="3"/>
  <c r="AQ169" i="3"/>
  <c r="AU169" i="3"/>
  <c r="AV169" i="3"/>
  <c r="AW169" i="3"/>
  <c r="BA169" i="3"/>
  <c r="BB169" i="3"/>
  <c r="BC169" i="3"/>
  <c r="BG169" i="3"/>
  <c r="BH169" i="3"/>
  <c r="BI169" i="3"/>
  <c r="BM169" i="3"/>
  <c r="BN169" i="3"/>
  <c r="BO169" i="3"/>
  <c r="BS169" i="3"/>
  <c r="BT169" i="3"/>
  <c r="BU169" i="3"/>
  <c r="BZ169" i="3"/>
  <c r="K170" i="3"/>
  <c r="L170" i="3"/>
  <c r="M170" i="3"/>
  <c r="Q170" i="3"/>
  <c r="R170" i="3"/>
  <c r="S170" i="3"/>
  <c r="W170" i="3"/>
  <c r="X170" i="3"/>
  <c r="Y170" i="3"/>
  <c r="AC170" i="3"/>
  <c r="AD170" i="3"/>
  <c r="AE170" i="3"/>
  <c r="AI170" i="3"/>
  <c r="AJ170" i="3"/>
  <c r="AK170" i="3"/>
  <c r="AO170" i="3"/>
  <c r="AP170" i="3"/>
  <c r="AQ170" i="3"/>
  <c r="AU170" i="3"/>
  <c r="AV170" i="3"/>
  <c r="AW170" i="3"/>
  <c r="BA170" i="3"/>
  <c r="BB170" i="3"/>
  <c r="BC170" i="3"/>
  <c r="BG170" i="3"/>
  <c r="BH170" i="3"/>
  <c r="BI170" i="3"/>
  <c r="BM170" i="3"/>
  <c r="EF170" i="3" s="1"/>
  <c r="BN170" i="3"/>
  <c r="BO170" i="3"/>
  <c r="BS170" i="3"/>
  <c r="BT170" i="3"/>
  <c r="BU170" i="3"/>
  <c r="BZ170" i="3"/>
  <c r="ED170" i="3" s="1"/>
  <c r="K171" i="3"/>
  <c r="L171" i="3"/>
  <c r="M171" i="3"/>
  <c r="Q171" i="3"/>
  <c r="R171" i="3"/>
  <c r="S171" i="3"/>
  <c r="W171" i="3"/>
  <c r="X171" i="3"/>
  <c r="Y171" i="3"/>
  <c r="AC171" i="3"/>
  <c r="AD171" i="3"/>
  <c r="AE171" i="3"/>
  <c r="AI171" i="3"/>
  <c r="AJ171" i="3"/>
  <c r="AK171" i="3"/>
  <c r="AO171" i="3"/>
  <c r="AP171" i="3"/>
  <c r="AQ171" i="3"/>
  <c r="AU171" i="3"/>
  <c r="AV171" i="3"/>
  <c r="AW171" i="3"/>
  <c r="BA171" i="3"/>
  <c r="BB171" i="3"/>
  <c r="BC171" i="3"/>
  <c r="BG171" i="3"/>
  <c r="BH171" i="3"/>
  <c r="BI171" i="3"/>
  <c r="BM171" i="3"/>
  <c r="BN171" i="3"/>
  <c r="BO171" i="3"/>
  <c r="BS171" i="3"/>
  <c r="BT171" i="3"/>
  <c r="BU171" i="3"/>
  <c r="BZ171" i="3"/>
  <c r="K172" i="3"/>
  <c r="L172" i="3"/>
  <c r="M172" i="3"/>
  <c r="Q172" i="3"/>
  <c r="R172" i="3"/>
  <c r="S172" i="3"/>
  <c r="W172" i="3"/>
  <c r="X172" i="3"/>
  <c r="Y172" i="3"/>
  <c r="AC172" i="3"/>
  <c r="AD172" i="3"/>
  <c r="AE172" i="3"/>
  <c r="AI172" i="3"/>
  <c r="DB172" i="3" s="1"/>
  <c r="AJ172" i="3"/>
  <c r="AK172" i="3"/>
  <c r="AO172" i="3"/>
  <c r="AP172" i="3"/>
  <c r="AQ172" i="3"/>
  <c r="AU172" i="3"/>
  <c r="AV172" i="3"/>
  <c r="AW172" i="3"/>
  <c r="DP172" i="3" s="1"/>
  <c r="BA172" i="3"/>
  <c r="BB172" i="3"/>
  <c r="BC172" i="3"/>
  <c r="BG172" i="3"/>
  <c r="BH172" i="3"/>
  <c r="BI172" i="3"/>
  <c r="BM172" i="3"/>
  <c r="EF172" i="3" s="1"/>
  <c r="BN172" i="3"/>
  <c r="EG172" i="3" s="1"/>
  <c r="BO172" i="3"/>
  <c r="BS172" i="3"/>
  <c r="EL172" i="3" s="1"/>
  <c r="BT172" i="3"/>
  <c r="EM172" i="3" s="1"/>
  <c r="BU172" i="3"/>
  <c r="BZ172" i="3"/>
  <c r="CA172" i="3" s="1"/>
  <c r="CB172" i="3"/>
  <c r="CC172" i="3"/>
  <c r="EC172" i="3"/>
  <c r="EK172" i="3"/>
  <c r="K173" i="3"/>
  <c r="L173" i="3"/>
  <c r="M173" i="3"/>
  <c r="Q173" i="3"/>
  <c r="R173" i="3"/>
  <c r="S173" i="3"/>
  <c r="W173" i="3"/>
  <c r="X173" i="3"/>
  <c r="Y173" i="3"/>
  <c r="AC173" i="3"/>
  <c r="AD173" i="3"/>
  <c r="AE173" i="3"/>
  <c r="AI173" i="3"/>
  <c r="DB173" i="3" s="1"/>
  <c r="AJ173" i="3"/>
  <c r="AK173" i="3"/>
  <c r="AO173" i="3"/>
  <c r="AP173" i="3"/>
  <c r="AQ173" i="3"/>
  <c r="AU173" i="3"/>
  <c r="AV173" i="3"/>
  <c r="AW173" i="3"/>
  <c r="DP173" i="3" s="1"/>
  <c r="BA173" i="3"/>
  <c r="BB173" i="3"/>
  <c r="BC173" i="3"/>
  <c r="BG173" i="3"/>
  <c r="BH173" i="3"/>
  <c r="BI173" i="3"/>
  <c r="BM173" i="3"/>
  <c r="BN173" i="3"/>
  <c r="BO173" i="3"/>
  <c r="BS173" i="3"/>
  <c r="BT173" i="3"/>
  <c r="BU173" i="3"/>
  <c r="BZ173" i="3"/>
  <c r="CA173" i="3" s="1"/>
  <c r="K174" i="3"/>
  <c r="L174" i="3"/>
  <c r="M174" i="3"/>
  <c r="Q174" i="3"/>
  <c r="R174" i="3"/>
  <c r="S174" i="3"/>
  <c r="W174" i="3"/>
  <c r="X174" i="3"/>
  <c r="Y174" i="3"/>
  <c r="AC174" i="3"/>
  <c r="AD174" i="3"/>
  <c r="AE174" i="3"/>
  <c r="CX174" i="3" s="1"/>
  <c r="AI174" i="3"/>
  <c r="AJ174" i="3"/>
  <c r="AK174" i="3"/>
  <c r="AO174" i="3"/>
  <c r="AP174" i="3"/>
  <c r="AQ174" i="3"/>
  <c r="AU174" i="3"/>
  <c r="AV174" i="3"/>
  <c r="DO174" i="3" s="1"/>
  <c r="AW174" i="3"/>
  <c r="BA174" i="3"/>
  <c r="BB174" i="3"/>
  <c r="BC174" i="3"/>
  <c r="BG174" i="3"/>
  <c r="BH174" i="3"/>
  <c r="BI174" i="3"/>
  <c r="BM174" i="3"/>
  <c r="EF174" i="3" s="1"/>
  <c r="BN174" i="3"/>
  <c r="BO174" i="3"/>
  <c r="BS174" i="3"/>
  <c r="BT174" i="3"/>
  <c r="BU174" i="3"/>
  <c r="BZ174" i="3"/>
  <c r="CA174" i="3" s="1"/>
  <c r="CC174" i="3"/>
  <c r="K175" i="3"/>
  <c r="L175" i="3"/>
  <c r="M175" i="3"/>
  <c r="Q175" i="3"/>
  <c r="R175" i="3"/>
  <c r="S175" i="3"/>
  <c r="W175" i="3"/>
  <c r="X175" i="3"/>
  <c r="Y175" i="3"/>
  <c r="AC175" i="3"/>
  <c r="AD175" i="3"/>
  <c r="AE175" i="3"/>
  <c r="AI175" i="3"/>
  <c r="AJ175" i="3"/>
  <c r="AK175" i="3"/>
  <c r="AO175" i="3"/>
  <c r="AP175" i="3"/>
  <c r="AQ175" i="3"/>
  <c r="AU175" i="3"/>
  <c r="AV175" i="3"/>
  <c r="AW175" i="3"/>
  <c r="BA175" i="3"/>
  <c r="BB175" i="3"/>
  <c r="BC175" i="3"/>
  <c r="BG175" i="3"/>
  <c r="BH175" i="3"/>
  <c r="BI175" i="3"/>
  <c r="BM175" i="3"/>
  <c r="BN175" i="3"/>
  <c r="BO175" i="3"/>
  <c r="BS175" i="3"/>
  <c r="BT175" i="3"/>
  <c r="BU175" i="3"/>
  <c r="BZ175" i="3"/>
  <c r="K176" i="3"/>
  <c r="L176" i="3"/>
  <c r="M176" i="3"/>
  <c r="Q176" i="3"/>
  <c r="R176" i="3"/>
  <c r="S176" i="3"/>
  <c r="W176" i="3"/>
  <c r="X176" i="3"/>
  <c r="Y176" i="3"/>
  <c r="AC176" i="3"/>
  <c r="AD176" i="3"/>
  <c r="AE176" i="3"/>
  <c r="AI176" i="3"/>
  <c r="AJ176" i="3"/>
  <c r="AK176" i="3"/>
  <c r="AO176" i="3"/>
  <c r="AP176" i="3"/>
  <c r="AQ176" i="3"/>
  <c r="AU176" i="3"/>
  <c r="AV176" i="3"/>
  <c r="AW176" i="3"/>
  <c r="BA176" i="3"/>
  <c r="BB176" i="3"/>
  <c r="BC176" i="3"/>
  <c r="BG176" i="3"/>
  <c r="BH176" i="3"/>
  <c r="BI176" i="3"/>
  <c r="BM176" i="3"/>
  <c r="BN176" i="3"/>
  <c r="BO176" i="3"/>
  <c r="BS176" i="3"/>
  <c r="BT176" i="3"/>
  <c r="BU176" i="3"/>
  <c r="BZ176" i="3"/>
  <c r="K177" i="3"/>
  <c r="L177" i="3"/>
  <c r="M177" i="3"/>
  <c r="Q177" i="3"/>
  <c r="R177" i="3"/>
  <c r="S177" i="3"/>
  <c r="W177" i="3"/>
  <c r="X177" i="3"/>
  <c r="Y177" i="3"/>
  <c r="AC177" i="3"/>
  <c r="AD177" i="3"/>
  <c r="AE177" i="3"/>
  <c r="AI177" i="3"/>
  <c r="AJ177" i="3"/>
  <c r="AK177" i="3"/>
  <c r="AO177" i="3"/>
  <c r="AP177" i="3"/>
  <c r="AQ177" i="3"/>
  <c r="AU177" i="3"/>
  <c r="AV177" i="3"/>
  <c r="AW177" i="3"/>
  <c r="BA177" i="3"/>
  <c r="BB177" i="3"/>
  <c r="BC177" i="3"/>
  <c r="BG177" i="3"/>
  <c r="BH177" i="3"/>
  <c r="BI177" i="3"/>
  <c r="BM177" i="3"/>
  <c r="BN177" i="3"/>
  <c r="BO177" i="3"/>
  <c r="BS177" i="3"/>
  <c r="BT177" i="3"/>
  <c r="BU177" i="3"/>
  <c r="BZ177" i="3"/>
  <c r="K178" i="3"/>
  <c r="L178" i="3"/>
  <c r="M178" i="3"/>
  <c r="Q178" i="3"/>
  <c r="R178" i="3"/>
  <c r="S178" i="3"/>
  <c r="W178" i="3"/>
  <c r="X178" i="3"/>
  <c r="Y178" i="3"/>
  <c r="AC178" i="3"/>
  <c r="AD178" i="3"/>
  <c r="AE178" i="3"/>
  <c r="AI178" i="3"/>
  <c r="AJ178" i="3"/>
  <c r="AK178" i="3"/>
  <c r="AO178" i="3"/>
  <c r="AP178" i="3"/>
  <c r="AQ178" i="3"/>
  <c r="AU178" i="3"/>
  <c r="AV178" i="3"/>
  <c r="AW178" i="3"/>
  <c r="BA178" i="3"/>
  <c r="BB178" i="3"/>
  <c r="BC178" i="3"/>
  <c r="BG178" i="3"/>
  <c r="BH178" i="3"/>
  <c r="BI178" i="3"/>
  <c r="BM178" i="3"/>
  <c r="BN178" i="3"/>
  <c r="BO178" i="3"/>
  <c r="BS178" i="3"/>
  <c r="BT178" i="3"/>
  <c r="BU178" i="3"/>
  <c r="BZ178" i="3"/>
  <c r="K179" i="3"/>
  <c r="L179" i="3"/>
  <c r="M179" i="3"/>
  <c r="Q179" i="3"/>
  <c r="R179" i="3"/>
  <c r="S179" i="3"/>
  <c r="W179" i="3"/>
  <c r="X179" i="3"/>
  <c r="Y179" i="3"/>
  <c r="AC179" i="3"/>
  <c r="AD179" i="3"/>
  <c r="AE179" i="3"/>
  <c r="AI179" i="3"/>
  <c r="AJ179" i="3"/>
  <c r="AK179" i="3"/>
  <c r="AO179" i="3"/>
  <c r="AP179" i="3"/>
  <c r="AQ179" i="3"/>
  <c r="AU179" i="3"/>
  <c r="AV179" i="3"/>
  <c r="AW179" i="3"/>
  <c r="BA179" i="3"/>
  <c r="BB179" i="3"/>
  <c r="BC179" i="3"/>
  <c r="BG179" i="3"/>
  <c r="BH179" i="3"/>
  <c r="BI179" i="3"/>
  <c r="BM179" i="3"/>
  <c r="BN179" i="3"/>
  <c r="BO179" i="3"/>
  <c r="BS179" i="3"/>
  <c r="BT179" i="3"/>
  <c r="BU179" i="3"/>
  <c r="BZ179" i="3"/>
  <c r="EO179" i="3"/>
  <c r="K180" i="3"/>
  <c r="L180" i="3"/>
  <c r="M180" i="3"/>
  <c r="Q180" i="3"/>
  <c r="R180" i="3"/>
  <c r="S180" i="3"/>
  <c r="W180" i="3"/>
  <c r="X180" i="3"/>
  <c r="Y180" i="3"/>
  <c r="AC180" i="3"/>
  <c r="AD180" i="3"/>
  <c r="AE180" i="3"/>
  <c r="AI180" i="3"/>
  <c r="AJ180" i="3"/>
  <c r="AK180" i="3"/>
  <c r="AO180" i="3"/>
  <c r="AP180" i="3"/>
  <c r="AQ180" i="3"/>
  <c r="AU180" i="3"/>
  <c r="AV180" i="3"/>
  <c r="AW180" i="3"/>
  <c r="BA180" i="3"/>
  <c r="BB180" i="3"/>
  <c r="BC180" i="3"/>
  <c r="BG180" i="3"/>
  <c r="BH180" i="3"/>
  <c r="BI180" i="3"/>
  <c r="BM180" i="3"/>
  <c r="BN180" i="3"/>
  <c r="BO180" i="3"/>
  <c r="BS180" i="3"/>
  <c r="BT180" i="3"/>
  <c r="BU180" i="3"/>
  <c r="BZ180" i="3"/>
  <c r="CA180" i="3" s="1"/>
  <c r="EO180" i="3"/>
  <c r="EP180" i="3" s="1"/>
  <c r="K181" i="3"/>
  <c r="L181" i="3"/>
  <c r="M181" i="3"/>
  <c r="Q181" i="3"/>
  <c r="R181" i="3"/>
  <c r="S181" i="3"/>
  <c r="W181" i="3"/>
  <c r="X181" i="3"/>
  <c r="Y181" i="3"/>
  <c r="AC181" i="3"/>
  <c r="AD181" i="3"/>
  <c r="AE181" i="3"/>
  <c r="AI181" i="3"/>
  <c r="AJ181" i="3"/>
  <c r="AK181" i="3"/>
  <c r="AO181" i="3"/>
  <c r="AP181" i="3"/>
  <c r="AQ181" i="3"/>
  <c r="AU181" i="3"/>
  <c r="AV181" i="3"/>
  <c r="AW181" i="3"/>
  <c r="BA181" i="3"/>
  <c r="BB181" i="3"/>
  <c r="BC181" i="3"/>
  <c r="BG181" i="3"/>
  <c r="BH181" i="3"/>
  <c r="BI181" i="3"/>
  <c r="BM181" i="3"/>
  <c r="BN181" i="3"/>
  <c r="BO181" i="3"/>
  <c r="BS181" i="3"/>
  <c r="BT181" i="3"/>
  <c r="BU181" i="3"/>
  <c r="BZ181" i="3"/>
  <c r="EO181" i="3"/>
  <c r="EQ181" i="3" s="1"/>
  <c r="K182" i="3"/>
  <c r="L182" i="3"/>
  <c r="M182" i="3"/>
  <c r="Q182" i="3"/>
  <c r="R182" i="3"/>
  <c r="S182" i="3"/>
  <c r="W182" i="3"/>
  <c r="X182" i="3"/>
  <c r="Y182" i="3"/>
  <c r="AC182" i="3"/>
  <c r="AD182" i="3"/>
  <c r="AE182" i="3"/>
  <c r="CX182" i="3" s="1"/>
  <c r="AI182" i="3"/>
  <c r="AJ182" i="3"/>
  <c r="AK182" i="3"/>
  <c r="AO182" i="3"/>
  <c r="AP182" i="3"/>
  <c r="AQ182" i="3"/>
  <c r="AU182" i="3"/>
  <c r="AV182" i="3"/>
  <c r="DO182" i="3" s="1"/>
  <c r="AW182" i="3"/>
  <c r="BA182" i="3"/>
  <c r="BB182" i="3"/>
  <c r="BC182" i="3"/>
  <c r="BG182" i="3"/>
  <c r="BH182" i="3"/>
  <c r="BI182" i="3"/>
  <c r="BM182" i="3"/>
  <c r="EF182" i="3" s="1"/>
  <c r="BN182" i="3"/>
  <c r="BO182" i="3"/>
  <c r="BS182" i="3"/>
  <c r="BT182" i="3"/>
  <c r="BU182" i="3"/>
  <c r="BZ182" i="3"/>
  <c r="CA182" i="3" s="1"/>
  <c r="CC182" i="3"/>
  <c r="ED182" i="3"/>
  <c r="K183" i="3"/>
  <c r="L183" i="3"/>
  <c r="M183" i="3"/>
  <c r="Q183" i="3"/>
  <c r="R183" i="3"/>
  <c r="S183" i="3"/>
  <c r="W183" i="3"/>
  <c r="X183" i="3"/>
  <c r="Y183" i="3"/>
  <c r="AC183" i="3"/>
  <c r="AD183" i="3"/>
  <c r="AE183" i="3"/>
  <c r="AI183" i="3"/>
  <c r="AJ183" i="3"/>
  <c r="AK183" i="3"/>
  <c r="DD183" i="3" s="1"/>
  <c r="AO183" i="3"/>
  <c r="AP183" i="3"/>
  <c r="AQ183" i="3"/>
  <c r="AU183" i="3"/>
  <c r="AV183" i="3"/>
  <c r="AW183" i="3"/>
  <c r="BA183" i="3"/>
  <c r="BB183" i="3"/>
  <c r="DU183" i="3" s="1"/>
  <c r="BC183" i="3"/>
  <c r="BG183" i="3"/>
  <c r="BH183" i="3"/>
  <c r="BI183" i="3"/>
  <c r="BM183" i="3"/>
  <c r="BN183" i="3"/>
  <c r="BO183" i="3"/>
  <c r="BS183" i="3"/>
  <c r="EL183" i="3" s="1"/>
  <c r="BT183" i="3"/>
  <c r="BU183" i="3"/>
  <c r="BZ183" i="3"/>
  <c r="CA183" i="3" s="1"/>
  <c r="K184" i="3"/>
  <c r="L184" i="3"/>
  <c r="M184" i="3"/>
  <c r="Q184" i="3"/>
  <c r="R184" i="3"/>
  <c r="S184" i="3"/>
  <c r="W184" i="3"/>
  <c r="X184" i="3"/>
  <c r="Y184" i="3"/>
  <c r="AC184" i="3"/>
  <c r="AD184" i="3"/>
  <c r="AE184" i="3"/>
  <c r="AI184" i="3"/>
  <c r="AJ184" i="3"/>
  <c r="AK184" i="3"/>
  <c r="AO184" i="3"/>
  <c r="AP184" i="3"/>
  <c r="AQ184" i="3"/>
  <c r="AU184" i="3"/>
  <c r="AV184" i="3"/>
  <c r="AW184" i="3"/>
  <c r="BA184" i="3"/>
  <c r="BB184" i="3"/>
  <c r="BC184" i="3"/>
  <c r="BG184" i="3"/>
  <c r="BH184" i="3"/>
  <c r="BI184" i="3"/>
  <c r="BM184" i="3"/>
  <c r="BN184" i="3"/>
  <c r="BO184" i="3"/>
  <c r="BS184" i="3"/>
  <c r="BT184" i="3"/>
  <c r="BU184" i="3"/>
  <c r="BZ184" i="3"/>
  <c r="EC184" i="3"/>
  <c r="K185" i="3"/>
  <c r="L185" i="3"/>
  <c r="M185" i="3"/>
  <c r="Q185" i="3"/>
  <c r="R185" i="3"/>
  <c r="S185" i="3"/>
  <c r="W185" i="3"/>
  <c r="X185" i="3"/>
  <c r="Y185" i="3"/>
  <c r="AC185" i="3"/>
  <c r="AD185" i="3"/>
  <c r="AE185" i="3"/>
  <c r="AI185" i="3"/>
  <c r="AJ185" i="3"/>
  <c r="AK185" i="3"/>
  <c r="AO185" i="3"/>
  <c r="AP185" i="3"/>
  <c r="AQ185" i="3"/>
  <c r="AU185" i="3"/>
  <c r="AV185" i="3"/>
  <c r="AW185" i="3"/>
  <c r="BA185" i="3"/>
  <c r="BB185" i="3"/>
  <c r="BC185" i="3"/>
  <c r="BG185" i="3"/>
  <c r="BH185" i="3"/>
  <c r="BI185" i="3"/>
  <c r="BM185" i="3"/>
  <c r="BN185" i="3"/>
  <c r="BO185" i="3"/>
  <c r="BS185" i="3"/>
  <c r="BT185" i="3"/>
  <c r="BU185" i="3"/>
  <c r="BZ185" i="3"/>
  <c r="K186" i="3"/>
  <c r="L186" i="3"/>
  <c r="M186" i="3"/>
  <c r="Q186" i="3"/>
  <c r="R186" i="3"/>
  <c r="S186" i="3"/>
  <c r="W186" i="3"/>
  <c r="X186" i="3"/>
  <c r="Y186" i="3"/>
  <c r="AC186" i="3"/>
  <c r="AD186" i="3"/>
  <c r="AE186" i="3"/>
  <c r="AI186" i="3"/>
  <c r="AJ186" i="3"/>
  <c r="AK186" i="3"/>
  <c r="AO186" i="3"/>
  <c r="AP186" i="3"/>
  <c r="AQ186" i="3"/>
  <c r="AU186" i="3"/>
  <c r="AV186" i="3"/>
  <c r="AW186" i="3"/>
  <c r="BA186" i="3"/>
  <c r="BB186" i="3"/>
  <c r="BC186" i="3"/>
  <c r="BG186" i="3"/>
  <c r="BH186" i="3"/>
  <c r="BI186" i="3"/>
  <c r="BM186" i="3"/>
  <c r="BN186" i="3"/>
  <c r="BO186" i="3"/>
  <c r="BS186" i="3"/>
  <c r="BT186" i="3"/>
  <c r="BU186" i="3"/>
  <c r="BZ186" i="3"/>
  <c r="K187" i="3"/>
  <c r="L187" i="3"/>
  <c r="M187" i="3"/>
  <c r="Q187" i="3"/>
  <c r="R187" i="3"/>
  <c r="S187" i="3"/>
  <c r="W187" i="3"/>
  <c r="X187" i="3"/>
  <c r="Y187" i="3"/>
  <c r="AC187" i="3"/>
  <c r="AD187" i="3"/>
  <c r="AE187" i="3"/>
  <c r="AI187" i="3"/>
  <c r="AJ187" i="3"/>
  <c r="AK187" i="3"/>
  <c r="AO187" i="3"/>
  <c r="AP187" i="3"/>
  <c r="AQ187" i="3"/>
  <c r="AU187" i="3"/>
  <c r="AV187" i="3"/>
  <c r="AW187" i="3"/>
  <c r="BA187" i="3"/>
  <c r="BB187" i="3"/>
  <c r="BC187" i="3"/>
  <c r="BG187" i="3"/>
  <c r="BH187" i="3"/>
  <c r="BI187" i="3"/>
  <c r="BM187" i="3"/>
  <c r="BN187" i="3"/>
  <c r="BO187" i="3"/>
  <c r="BS187" i="3"/>
  <c r="BT187" i="3"/>
  <c r="BU187" i="3"/>
  <c r="BZ187" i="3"/>
  <c r="K188" i="3"/>
  <c r="L188" i="3"/>
  <c r="M188" i="3"/>
  <c r="Q188" i="3"/>
  <c r="R188" i="3"/>
  <c r="S188" i="3"/>
  <c r="W188" i="3"/>
  <c r="X188" i="3"/>
  <c r="Y188" i="3"/>
  <c r="AC188" i="3"/>
  <c r="AD188" i="3"/>
  <c r="AE188" i="3"/>
  <c r="AI188" i="3"/>
  <c r="AJ188" i="3"/>
  <c r="AK188" i="3"/>
  <c r="AO188" i="3"/>
  <c r="AP188" i="3"/>
  <c r="AQ188" i="3"/>
  <c r="AU188" i="3"/>
  <c r="AV188" i="3"/>
  <c r="AW188" i="3"/>
  <c r="BA188" i="3"/>
  <c r="BB188" i="3"/>
  <c r="BC188" i="3"/>
  <c r="BG188" i="3"/>
  <c r="BH188" i="3"/>
  <c r="BI188" i="3"/>
  <c r="BM188" i="3"/>
  <c r="BN188" i="3"/>
  <c r="BO188" i="3"/>
  <c r="BS188" i="3"/>
  <c r="BT188" i="3"/>
  <c r="BU188" i="3"/>
  <c r="BZ188" i="3"/>
  <c r="K189" i="3"/>
  <c r="L189" i="3"/>
  <c r="M189" i="3"/>
  <c r="Q189" i="3"/>
  <c r="R189" i="3"/>
  <c r="S189" i="3"/>
  <c r="W189" i="3"/>
  <c r="X189" i="3"/>
  <c r="Y189" i="3"/>
  <c r="AC189" i="3"/>
  <c r="AD189" i="3"/>
  <c r="AE189" i="3"/>
  <c r="AI189" i="3"/>
  <c r="AJ189" i="3"/>
  <c r="AK189" i="3"/>
  <c r="AO189" i="3"/>
  <c r="AP189" i="3"/>
  <c r="AQ189" i="3"/>
  <c r="AU189" i="3"/>
  <c r="AV189" i="3"/>
  <c r="AW189" i="3"/>
  <c r="BA189" i="3"/>
  <c r="BB189" i="3"/>
  <c r="BC189" i="3"/>
  <c r="BG189" i="3"/>
  <c r="BH189" i="3"/>
  <c r="BI189" i="3"/>
  <c r="BM189" i="3"/>
  <c r="BN189" i="3"/>
  <c r="BO189" i="3"/>
  <c r="BS189" i="3"/>
  <c r="BT189" i="3"/>
  <c r="BU189" i="3"/>
  <c r="BZ189" i="3"/>
  <c r="EK189" i="3" s="1"/>
  <c r="EO189" i="3"/>
  <c r="EP189" i="3" s="1"/>
  <c r="K190" i="3"/>
  <c r="L190" i="3"/>
  <c r="M190" i="3"/>
  <c r="Q190" i="3"/>
  <c r="R190" i="3"/>
  <c r="S190" i="3"/>
  <c r="W190" i="3"/>
  <c r="X190" i="3"/>
  <c r="Y190" i="3"/>
  <c r="AC190" i="3"/>
  <c r="AD190" i="3"/>
  <c r="AE190" i="3"/>
  <c r="AI190" i="3"/>
  <c r="AJ190" i="3"/>
  <c r="AK190" i="3"/>
  <c r="AO190" i="3"/>
  <c r="AP190" i="3"/>
  <c r="AQ190" i="3"/>
  <c r="AU190" i="3"/>
  <c r="AV190" i="3"/>
  <c r="AW190" i="3"/>
  <c r="BA190" i="3"/>
  <c r="BB190" i="3"/>
  <c r="BC190" i="3"/>
  <c r="BG190" i="3"/>
  <c r="BH190" i="3"/>
  <c r="BI190" i="3"/>
  <c r="BM190" i="3"/>
  <c r="BN190" i="3"/>
  <c r="BO190" i="3"/>
  <c r="BS190" i="3"/>
  <c r="BT190" i="3"/>
  <c r="BU190" i="3"/>
  <c r="BZ190" i="3"/>
  <c r="EO190" i="3"/>
  <c r="EQ190" i="3" s="1"/>
  <c r="K191" i="3"/>
  <c r="L191" i="3"/>
  <c r="M191" i="3"/>
  <c r="Q191" i="3"/>
  <c r="R191" i="3"/>
  <c r="S191" i="3"/>
  <c r="W191" i="3"/>
  <c r="X191" i="3"/>
  <c r="Y191" i="3"/>
  <c r="AC191" i="3"/>
  <c r="AD191" i="3"/>
  <c r="AE191" i="3"/>
  <c r="AI191" i="3"/>
  <c r="AJ191" i="3"/>
  <c r="AK191" i="3"/>
  <c r="AO191" i="3"/>
  <c r="AP191" i="3"/>
  <c r="AQ191" i="3"/>
  <c r="AU191" i="3"/>
  <c r="AV191" i="3"/>
  <c r="AW191" i="3"/>
  <c r="BA191" i="3"/>
  <c r="BB191" i="3"/>
  <c r="BC191" i="3"/>
  <c r="BG191" i="3"/>
  <c r="BH191" i="3"/>
  <c r="BI191" i="3"/>
  <c r="BM191" i="3"/>
  <c r="BN191" i="3"/>
  <c r="BO191" i="3"/>
  <c r="BS191" i="3"/>
  <c r="BT191" i="3"/>
  <c r="BU191" i="3"/>
  <c r="BZ191" i="3"/>
  <c r="EO191" i="3"/>
  <c r="EQ191" i="3" s="1"/>
  <c r="K192" i="3"/>
  <c r="L192" i="3"/>
  <c r="M192" i="3"/>
  <c r="Q192" i="3"/>
  <c r="R192" i="3"/>
  <c r="S192" i="3"/>
  <c r="W192" i="3"/>
  <c r="X192" i="3"/>
  <c r="Y192" i="3"/>
  <c r="AC192" i="3"/>
  <c r="AD192" i="3"/>
  <c r="AE192" i="3"/>
  <c r="AI192" i="3"/>
  <c r="AJ192" i="3"/>
  <c r="AK192" i="3"/>
  <c r="AO192" i="3"/>
  <c r="AP192" i="3"/>
  <c r="AQ192" i="3"/>
  <c r="AU192" i="3"/>
  <c r="AV192" i="3"/>
  <c r="AW192" i="3"/>
  <c r="BA192" i="3"/>
  <c r="BB192" i="3"/>
  <c r="BC192" i="3"/>
  <c r="BG192" i="3"/>
  <c r="BH192" i="3"/>
  <c r="BI192" i="3"/>
  <c r="BM192" i="3"/>
  <c r="BN192" i="3"/>
  <c r="BO192" i="3"/>
  <c r="EH192" i="3" s="1"/>
  <c r="BS192" i="3"/>
  <c r="BT192" i="3"/>
  <c r="BU192" i="3"/>
  <c r="BZ192" i="3"/>
  <c r="EO192" i="3"/>
  <c r="EP192" i="3" s="1"/>
  <c r="K193" i="3"/>
  <c r="L193" i="3"/>
  <c r="M193" i="3"/>
  <c r="Q193" i="3"/>
  <c r="R193" i="3"/>
  <c r="S193" i="3"/>
  <c r="W193" i="3"/>
  <c r="X193" i="3"/>
  <c r="Y193" i="3"/>
  <c r="AC193" i="3"/>
  <c r="AD193" i="3"/>
  <c r="AE193" i="3"/>
  <c r="AI193" i="3"/>
  <c r="AJ193" i="3"/>
  <c r="AK193" i="3"/>
  <c r="AO193" i="3"/>
  <c r="AP193" i="3"/>
  <c r="AQ193" i="3"/>
  <c r="AU193" i="3"/>
  <c r="AV193" i="3"/>
  <c r="AW193" i="3"/>
  <c r="BA193" i="3"/>
  <c r="BB193" i="3"/>
  <c r="BC193" i="3"/>
  <c r="BG193" i="3"/>
  <c r="BH193" i="3"/>
  <c r="BI193" i="3"/>
  <c r="BM193" i="3"/>
  <c r="BN193" i="3"/>
  <c r="BO193" i="3"/>
  <c r="BS193" i="3"/>
  <c r="BT193" i="3"/>
  <c r="BU193" i="3"/>
  <c r="BZ193" i="3"/>
  <c r="EO193" i="3"/>
  <c r="EQ193" i="3" s="1"/>
  <c r="K194" i="3"/>
  <c r="L194" i="3"/>
  <c r="M194" i="3"/>
  <c r="Q194" i="3"/>
  <c r="R194" i="3"/>
  <c r="S194" i="3"/>
  <c r="W194" i="3"/>
  <c r="X194" i="3"/>
  <c r="Y194" i="3"/>
  <c r="AC194" i="3"/>
  <c r="AD194" i="3"/>
  <c r="AE194" i="3"/>
  <c r="AI194" i="3"/>
  <c r="AJ194" i="3"/>
  <c r="AK194" i="3"/>
  <c r="AO194" i="3"/>
  <c r="AP194" i="3"/>
  <c r="AQ194" i="3"/>
  <c r="AU194" i="3"/>
  <c r="AV194" i="3"/>
  <c r="AW194" i="3"/>
  <c r="BA194" i="3"/>
  <c r="BB194" i="3"/>
  <c r="BC194" i="3"/>
  <c r="BG194" i="3"/>
  <c r="BH194" i="3"/>
  <c r="BI194" i="3"/>
  <c r="BM194" i="3"/>
  <c r="BN194" i="3"/>
  <c r="BO194" i="3"/>
  <c r="BS194" i="3"/>
  <c r="BT194" i="3"/>
  <c r="BU194" i="3"/>
  <c r="BZ194" i="3"/>
  <c r="EO194" i="3"/>
  <c r="K195" i="3"/>
  <c r="L195" i="3"/>
  <c r="M195" i="3"/>
  <c r="Q195" i="3"/>
  <c r="R195" i="3"/>
  <c r="S195" i="3"/>
  <c r="W195" i="3"/>
  <c r="X195" i="3"/>
  <c r="Y195" i="3"/>
  <c r="AC195" i="3"/>
  <c r="AD195" i="3"/>
  <c r="AE195" i="3"/>
  <c r="AI195" i="3"/>
  <c r="AJ195" i="3"/>
  <c r="AK195" i="3"/>
  <c r="AO195" i="3"/>
  <c r="AP195" i="3"/>
  <c r="AQ195" i="3"/>
  <c r="AU195" i="3"/>
  <c r="AV195" i="3"/>
  <c r="AW195" i="3"/>
  <c r="BA195" i="3"/>
  <c r="BB195" i="3"/>
  <c r="BC195" i="3"/>
  <c r="BG195" i="3"/>
  <c r="BH195" i="3"/>
  <c r="BI195" i="3"/>
  <c r="BM195" i="3"/>
  <c r="BN195" i="3"/>
  <c r="BO195" i="3"/>
  <c r="BS195" i="3"/>
  <c r="BT195" i="3"/>
  <c r="BU195" i="3"/>
  <c r="BZ195" i="3"/>
  <c r="EO195" i="3"/>
  <c r="EQ195" i="3" s="1"/>
  <c r="K196" i="3"/>
  <c r="L196" i="3"/>
  <c r="M196" i="3"/>
  <c r="Q196" i="3"/>
  <c r="R196" i="3"/>
  <c r="S196" i="3"/>
  <c r="W196" i="3"/>
  <c r="X196" i="3"/>
  <c r="Y196" i="3"/>
  <c r="AC196" i="3"/>
  <c r="AD196" i="3"/>
  <c r="AE196" i="3"/>
  <c r="AI196" i="3"/>
  <c r="AJ196" i="3"/>
  <c r="AK196" i="3"/>
  <c r="AO196" i="3"/>
  <c r="AP196" i="3"/>
  <c r="AQ196" i="3"/>
  <c r="AU196" i="3"/>
  <c r="AV196" i="3"/>
  <c r="AW196" i="3"/>
  <c r="BA196" i="3"/>
  <c r="BB196" i="3"/>
  <c r="BC196" i="3"/>
  <c r="BG196" i="3"/>
  <c r="BH196" i="3"/>
  <c r="BI196" i="3"/>
  <c r="BM196" i="3"/>
  <c r="BN196" i="3"/>
  <c r="BO196" i="3"/>
  <c r="BS196" i="3"/>
  <c r="BT196" i="3"/>
  <c r="BU196" i="3"/>
  <c r="BZ196" i="3"/>
  <c r="CB196" i="3" s="1"/>
  <c r="EO196" i="3"/>
  <c r="K197" i="3"/>
  <c r="L197" i="3"/>
  <c r="M197" i="3"/>
  <c r="Q197" i="3"/>
  <c r="R197" i="3"/>
  <c r="S197" i="3"/>
  <c r="W197" i="3"/>
  <c r="X197" i="3"/>
  <c r="Y197" i="3"/>
  <c r="AC197" i="3"/>
  <c r="AD197" i="3"/>
  <c r="AE197" i="3"/>
  <c r="AI197" i="3"/>
  <c r="AJ197" i="3"/>
  <c r="AK197" i="3"/>
  <c r="AO197" i="3"/>
  <c r="AP197" i="3"/>
  <c r="AQ197" i="3"/>
  <c r="AU197" i="3"/>
  <c r="AV197" i="3"/>
  <c r="AW197" i="3"/>
  <c r="BA197" i="3"/>
  <c r="BB197" i="3"/>
  <c r="BC197" i="3"/>
  <c r="BG197" i="3"/>
  <c r="BH197" i="3"/>
  <c r="BI197" i="3"/>
  <c r="BM197" i="3"/>
  <c r="BN197" i="3"/>
  <c r="BO197" i="3"/>
  <c r="BS197" i="3"/>
  <c r="BT197" i="3"/>
  <c r="BU197" i="3"/>
  <c r="BZ197" i="3"/>
  <c r="EO197" i="3"/>
  <c r="K198" i="3"/>
  <c r="L198" i="3"/>
  <c r="M198" i="3"/>
  <c r="Q198" i="3"/>
  <c r="R198" i="3"/>
  <c r="S198" i="3"/>
  <c r="W198" i="3"/>
  <c r="X198" i="3"/>
  <c r="Y198" i="3"/>
  <c r="AC198" i="3"/>
  <c r="AD198" i="3"/>
  <c r="AE198" i="3"/>
  <c r="AI198" i="3"/>
  <c r="AJ198" i="3"/>
  <c r="AK198" i="3"/>
  <c r="AO198" i="3"/>
  <c r="AP198" i="3"/>
  <c r="AQ198" i="3"/>
  <c r="AU198" i="3"/>
  <c r="AV198" i="3"/>
  <c r="AW198" i="3"/>
  <c r="BA198" i="3"/>
  <c r="BB198" i="3"/>
  <c r="BC198" i="3"/>
  <c r="BG198" i="3"/>
  <c r="BH198" i="3"/>
  <c r="BI198" i="3"/>
  <c r="BM198" i="3"/>
  <c r="BN198" i="3"/>
  <c r="BO198" i="3"/>
  <c r="BS198" i="3"/>
  <c r="BT198" i="3"/>
  <c r="BU198" i="3"/>
  <c r="BZ198" i="3"/>
  <c r="EK198" i="3" s="1"/>
  <c r="EO198" i="3"/>
  <c r="K199" i="3"/>
  <c r="L199" i="3"/>
  <c r="M199" i="3"/>
  <c r="Q199" i="3"/>
  <c r="R199" i="3"/>
  <c r="S199" i="3"/>
  <c r="W199" i="3"/>
  <c r="X199" i="3"/>
  <c r="Y199" i="3"/>
  <c r="AC199" i="3"/>
  <c r="AD199" i="3"/>
  <c r="AE199" i="3"/>
  <c r="AI199" i="3"/>
  <c r="AJ199" i="3"/>
  <c r="AK199" i="3"/>
  <c r="AO199" i="3"/>
  <c r="AP199" i="3"/>
  <c r="AQ199" i="3"/>
  <c r="AU199" i="3"/>
  <c r="AV199" i="3"/>
  <c r="AW199" i="3"/>
  <c r="BA199" i="3"/>
  <c r="BB199" i="3"/>
  <c r="BC199" i="3"/>
  <c r="BG199" i="3"/>
  <c r="BH199" i="3"/>
  <c r="BI199" i="3"/>
  <c r="BM199" i="3"/>
  <c r="BN199" i="3"/>
  <c r="BO199" i="3"/>
  <c r="BS199" i="3"/>
  <c r="BT199" i="3"/>
  <c r="BU199" i="3"/>
  <c r="BZ199" i="3"/>
  <c r="EO199" i="3"/>
  <c r="K200" i="3"/>
  <c r="L200" i="3"/>
  <c r="M200" i="3"/>
  <c r="Q200" i="3"/>
  <c r="R200" i="3"/>
  <c r="S200" i="3"/>
  <c r="W200" i="3"/>
  <c r="X200" i="3"/>
  <c r="Y200" i="3"/>
  <c r="AC200" i="3"/>
  <c r="AD200" i="3"/>
  <c r="AE200" i="3"/>
  <c r="AI200" i="3"/>
  <c r="DB200" i="3" s="1"/>
  <c r="AJ200" i="3"/>
  <c r="AK200" i="3"/>
  <c r="AO200" i="3"/>
  <c r="AP200" i="3"/>
  <c r="AQ200" i="3"/>
  <c r="AU200" i="3"/>
  <c r="AV200" i="3"/>
  <c r="AW200" i="3"/>
  <c r="DP200" i="3" s="1"/>
  <c r="BA200" i="3"/>
  <c r="BB200" i="3"/>
  <c r="BC200" i="3"/>
  <c r="BG200" i="3"/>
  <c r="BH200" i="3"/>
  <c r="BI200" i="3"/>
  <c r="BM200" i="3"/>
  <c r="BN200" i="3"/>
  <c r="EG200" i="3" s="1"/>
  <c r="BO200" i="3"/>
  <c r="BS200" i="3"/>
  <c r="BT200" i="3"/>
  <c r="BU200" i="3"/>
  <c r="BZ200" i="3"/>
  <c r="ED200" i="3" s="1"/>
  <c r="EO200" i="3"/>
  <c r="EQ200" i="3" s="1"/>
  <c r="K201" i="3"/>
  <c r="L201" i="3"/>
  <c r="M201" i="3"/>
  <c r="Q201" i="3"/>
  <c r="R201" i="3"/>
  <c r="S201" i="3"/>
  <c r="W201" i="3"/>
  <c r="X201" i="3"/>
  <c r="Y201" i="3"/>
  <c r="AC201" i="3"/>
  <c r="AD201" i="3"/>
  <c r="AE201" i="3"/>
  <c r="AI201" i="3"/>
  <c r="AJ201" i="3"/>
  <c r="AK201" i="3"/>
  <c r="AO201" i="3"/>
  <c r="AP201" i="3"/>
  <c r="DI201" i="3" s="1"/>
  <c r="AQ201" i="3"/>
  <c r="AU201" i="3"/>
  <c r="AV201" i="3"/>
  <c r="AW201" i="3"/>
  <c r="BA201" i="3"/>
  <c r="BB201" i="3"/>
  <c r="BC201" i="3"/>
  <c r="BG201" i="3"/>
  <c r="DZ201" i="3" s="1"/>
  <c r="BH201" i="3"/>
  <c r="BI201" i="3"/>
  <c r="EB201" i="3" s="1"/>
  <c r="BM201" i="3"/>
  <c r="BN201" i="3"/>
  <c r="BO201" i="3"/>
  <c r="BS201" i="3"/>
  <c r="BT201" i="3"/>
  <c r="BU201" i="3"/>
  <c r="EN201" i="3" s="1"/>
  <c r="BZ201" i="3"/>
  <c r="EK201" i="3" s="1"/>
  <c r="EC201" i="3"/>
  <c r="EO201" i="3"/>
  <c r="K202" i="3"/>
  <c r="L202" i="3"/>
  <c r="M202" i="3"/>
  <c r="Q202" i="3"/>
  <c r="R202" i="3"/>
  <c r="S202" i="3"/>
  <c r="W202" i="3"/>
  <c r="X202" i="3"/>
  <c r="Y202" i="3"/>
  <c r="AC202" i="3"/>
  <c r="AD202" i="3"/>
  <c r="AE202" i="3"/>
  <c r="AI202" i="3"/>
  <c r="AJ202" i="3"/>
  <c r="AK202" i="3"/>
  <c r="AO202" i="3"/>
  <c r="AP202" i="3"/>
  <c r="AQ202" i="3"/>
  <c r="AU202" i="3"/>
  <c r="AV202" i="3"/>
  <c r="AW202" i="3"/>
  <c r="BA202" i="3"/>
  <c r="BB202" i="3"/>
  <c r="BC202" i="3"/>
  <c r="BG202" i="3"/>
  <c r="BH202" i="3"/>
  <c r="BI202" i="3"/>
  <c r="BM202" i="3"/>
  <c r="BN202" i="3"/>
  <c r="BO202" i="3"/>
  <c r="BS202" i="3"/>
  <c r="BT202" i="3"/>
  <c r="BU202" i="3"/>
  <c r="BZ202" i="3"/>
  <c r="EO202" i="3"/>
  <c r="K203" i="3"/>
  <c r="L203" i="3"/>
  <c r="M203" i="3"/>
  <c r="Q203" i="3"/>
  <c r="R203" i="3"/>
  <c r="S203" i="3"/>
  <c r="W203" i="3"/>
  <c r="X203" i="3"/>
  <c r="Y203" i="3"/>
  <c r="AC203" i="3"/>
  <c r="AD203" i="3"/>
  <c r="AE203" i="3"/>
  <c r="AI203" i="3"/>
  <c r="AJ203" i="3"/>
  <c r="AK203" i="3"/>
  <c r="AO203" i="3"/>
  <c r="AP203" i="3"/>
  <c r="AQ203" i="3"/>
  <c r="AU203" i="3"/>
  <c r="AV203" i="3"/>
  <c r="AW203" i="3"/>
  <c r="BA203" i="3"/>
  <c r="BB203" i="3"/>
  <c r="BC203" i="3"/>
  <c r="BG203" i="3"/>
  <c r="BH203" i="3"/>
  <c r="BI203" i="3"/>
  <c r="BM203" i="3"/>
  <c r="BN203" i="3"/>
  <c r="BO203" i="3"/>
  <c r="BS203" i="3"/>
  <c r="BT203" i="3"/>
  <c r="BU203" i="3"/>
  <c r="BZ203" i="3"/>
  <c r="CE203" i="3" s="1"/>
  <c r="EO203" i="3"/>
  <c r="K204" i="3"/>
  <c r="L204" i="3"/>
  <c r="M204" i="3"/>
  <c r="Q204" i="3"/>
  <c r="R204" i="3"/>
  <c r="S204" i="3"/>
  <c r="W204" i="3"/>
  <c r="X204" i="3"/>
  <c r="Y204" i="3"/>
  <c r="AC204" i="3"/>
  <c r="AD204" i="3"/>
  <c r="AE204" i="3"/>
  <c r="AI204" i="3"/>
  <c r="AJ204" i="3"/>
  <c r="AK204" i="3"/>
  <c r="AO204" i="3"/>
  <c r="AP204" i="3"/>
  <c r="AQ204" i="3"/>
  <c r="AU204" i="3"/>
  <c r="AV204" i="3"/>
  <c r="AW204" i="3"/>
  <c r="BA204" i="3"/>
  <c r="BB204" i="3"/>
  <c r="BC204" i="3"/>
  <c r="BG204" i="3"/>
  <c r="BH204" i="3"/>
  <c r="BI204" i="3"/>
  <c r="BM204" i="3"/>
  <c r="BN204" i="3"/>
  <c r="BO204" i="3"/>
  <c r="BS204" i="3"/>
  <c r="BT204" i="3"/>
  <c r="BU204" i="3"/>
  <c r="BZ204" i="3"/>
  <c r="EO204" i="3"/>
  <c r="EP204" i="3" s="1"/>
  <c r="K205" i="3"/>
  <c r="L205" i="3"/>
  <c r="M205" i="3"/>
  <c r="Q205" i="3"/>
  <c r="R205" i="3"/>
  <c r="S205" i="3"/>
  <c r="W205" i="3"/>
  <c r="X205" i="3"/>
  <c r="Y205" i="3"/>
  <c r="AC205" i="3"/>
  <c r="AD205" i="3"/>
  <c r="CW205" i="3" s="1"/>
  <c r="AE205" i="3"/>
  <c r="AI205" i="3"/>
  <c r="AJ205" i="3"/>
  <c r="AK205" i="3"/>
  <c r="AO205" i="3"/>
  <c r="AP205" i="3"/>
  <c r="AQ205" i="3"/>
  <c r="AU205" i="3"/>
  <c r="AV205" i="3"/>
  <c r="AW205" i="3"/>
  <c r="BA205" i="3"/>
  <c r="BB205" i="3"/>
  <c r="BC205" i="3"/>
  <c r="BG205" i="3"/>
  <c r="BH205" i="3"/>
  <c r="BI205" i="3"/>
  <c r="EB205" i="3" s="1"/>
  <c r="BM205" i="3"/>
  <c r="EF205" i="3" s="1"/>
  <c r="BN205" i="3"/>
  <c r="EG205" i="3" s="1"/>
  <c r="BO205" i="3"/>
  <c r="BS205" i="3"/>
  <c r="BT205" i="3"/>
  <c r="BU205" i="3"/>
  <c r="BZ205" i="3"/>
  <c r="DN205" i="3"/>
  <c r="K206" i="3"/>
  <c r="L206" i="3"/>
  <c r="M206" i="3"/>
  <c r="Q206" i="3"/>
  <c r="R206" i="3"/>
  <c r="S206" i="3"/>
  <c r="W206" i="3"/>
  <c r="X206" i="3"/>
  <c r="Y206" i="3"/>
  <c r="AC206" i="3"/>
  <c r="AD206" i="3"/>
  <c r="AE206" i="3"/>
  <c r="AI206" i="3"/>
  <c r="AJ206" i="3"/>
  <c r="AK206" i="3"/>
  <c r="AO206" i="3"/>
  <c r="DH206" i="3" s="1"/>
  <c r="AP206" i="3"/>
  <c r="AQ206" i="3"/>
  <c r="AU206" i="3"/>
  <c r="AV206" i="3"/>
  <c r="AW206" i="3"/>
  <c r="BA206" i="3"/>
  <c r="BB206" i="3"/>
  <c r="BC206" i="3"/>
  <c r="BG206" i="3"/>
  <c r="BH206" i="3"/>
  <c r="BI206" i="3"/>
  <c r="BM206" i="3"/>
  <c r="BN206" i="3"/>
  <c r="BO206" i="3"/>
  <c r="BS206" i="3"/>
  <c r="BT206" i="3"/>
  <c r="BU206" i="3"/>
  <c r="BZ206" i="3"/>
  <c r="EO206" i="3"/>
  <c r="K207" i="3"/>
  <c r="L207" i="3"/>
  <c r="M207" i="3"/>
  <c r="Q207" i="3"/>
  <c r="R207" i="3"/>
  <c r="S207" i="3"/>
  <c r="W207" i="3"/>
  <c r="X207" i="3"/>
  <c r="Y207" i="3"/>
  <c r="AC207" i="3"/>
  <c r="AD207" i="3"/>
  <c r="AE207" i="3"/>
  <c r="AI207" i="3"/>
  <c r="AJ207" i="3"/>
  <c r="AK207" i="3"/>
  <c r="AO207" i="3"/>
  <c r="AP207" i="3"/>
  <c r="AQ207" i="3"/>
  <c r="AU207" i="3"/>
  <c r="AV207" i="3"/>
  <c r="AW207" i="3"/>
  <c r="BA207" i="3"/>
  <c r="BB207" i="3"/>
  <c r="BC207" i="3"/>
  <c r="BG207" i="3"/>
  <c r="BH207" i="3"/>
  <c r="BI207" i="3"/>
  <c r="BM207" i="3"/>
  <c r="BN207" i="3"/>
  <c r="BO207" i="3"/>
  <c r="BS207" i="3"/>
  <c r="BT207" i="3"/>
  <c r="BU207" i="3"/>
  <c r="BZ207" i="3"/>
  <c r="EO207" i="3"/>
  <c r="K208" i="3"/>
  <c r="L208" i="3"/>
  <c r="M208" i="3"/>
  <c r="Q208" i="3"/>
  <c r="R208" i="3"/>
  <c r="S208" i="3"/>
  <c r="W208" i="3"/>
  <c r="X208" i="3"/>
  <c r="Y208" i="3"/>
  <c r="AC208" i="3"/>
  <c r="AD208" i="3"/>
  <c r="AE208" i="3"/>
  <c r="AI208" i="3"/>
  <c r="AJ208" i="3"/>
  <c r="AK208" i="3"/>
  <c r="AO208" i="3"/>
  <c r="AP208" i="3"/>
  <c r="AQ208" i="3"/>
  <c r="AU208" i="3"/>
  <c r="AV208" i="3"/>
  <c r="AW208" i="3"/>
  <c r="BA208" i="3"/>
  <c r="BB208" i="3"/>
  <c r="BC208" i="3"/>
  <c r="BG208" i="3"/>
  <c r="BH208" i="3"/>
  <c r="BI208" i="3"/>
  <c r="BM208" i="3"/>
  <c r="BN208" i="3"/>
  <c r="BO208" i="3"/>
  <c r="BS208" i="3"/>
  <c r="BT208" i="3"/>
  <c r="BU208" i="3"/>
  <c r="BZ208" i="3"/>
  <c r="K209" i="3"/>
  <c r="L209" i="3"/>
  <c r="M209" i="3"/>
  <c r="Q209" i="3"/>
  <c r="CJ209" i="3" s="1"/>
  <c r="R209" i="3"/>
  <c r="CK209" i="3" s="1"/>
  <c r="S209" i="3"/>
  <c r="W209" i="3"/>
  <c r="X209" i="3"/>
  <c r="CQ209" i="3" s="1"/>
  <c r="Y209" i="3"/>
  <c r="CR209" i="3" s="1"/>
  <c r="AC209" i="3"/>
  <c r="AD209" i="3"/>
  <c r="AE209" i="3"/>
  <c r="CX209" i="3" s="1"/>
  <c r="AI209" i="3"/>
  <c r="DB209" i="3" s="1"/>
  <c r="AJ209" i="3"/>
  <c r="AK209" i="3"/>
  <c r="DD209" i="3" s="1"/>
  <c r="AO209" i="3"/>
  <c r="DH209" i="3" s="1"/>
  <c r="AP209" i="3"/>
  <c r="DI209" i="3" s="1"/>
  <c r="AQ209" i="3"/>
  <c r="AU209" i="3"/>
  <c r="DN209" i="3" s="1"/>
  <c r="AV209" i="3"/>
  <c r="AW209" i="3"/>
  <c r="DP209" i="3" s="1"/>
  <c r="BA209" i="3"/>
  <c r="BB209" i="3"/>
  <c r="DU209" i="3" s="1"/>
  <c r="BC209" i="3"/>
  <c r="DV209" i="3" s="1"/>
  <c r="BG209" i="3"/>
  <c r="DZ209" i="3" s="1"/>
  <c r="BH209" i="3"/>
  <c r="BI209" i="3"/>
  <c r="EB209" i="3" s="1"/>
  <c r="BM209" i="3"/>
  <c r="EF209" i="3" s="1"/>
  <c r="BN209" i="3"/>
  <c r="EG209" i="3" s="1"/>
  <c r="BO209" i="3"/>
  <c r="BS209" i="3"/>
  <c r="EL209" i="3" s="1"/>
  <c r="BT209" i="3"/>
  <c r="EM209" i="3" s="1"/>
  <c r="BU209" i="3"/>
  <c r="EN209" i="3" s="1"/>
  <c r="BZ209" i="3"/>
  <c r="ED209" i="3" s="1"/>
  <c r="CF209" i="3"/>
  <c r="DO209" i="3"/>
  <c r="EC209" i="3"/>
  <c r="EK209" i="3"/>
  <c r="K210" i="3"/>
  <c r="L210" i="3"/>
  <c r="M210" i="3"/>
  <c r="Q210" i="3"/>
  <c r="R210" i="3"/>
  <c r="S210" i="3"/>
  <c r="W210" i="3"/>
  <c r="X210" i="3"/>
  <c r="Y210" i="3"/>
  <c r="AC210" i="3"/>
  <c r="AD210" i="3"/>
  <c r="AE210" i="3"/>
  <c r="AI210" i="3"/>
  <c r="AJ210" i="3"/>
  <c r="AK210" i="3"/>
  <c r="AO210" i="3"/>
  <c r="AP210" i="3"/>
  <c r="AQ210" i="3"/>
  <c r="AU210" i="3"/>
  <c r="AV210" i="3"/>
  <c r="AW210" i="3"/>
  <c r="BA210" i="3"/>
  <c r="BB210" i="3"/>
  <c r="BC210" i="3"/>
  <c r="BG210" i="3"/>
  <c r="BH210" i="3"/>
  <c r="BI210" i="3"/>
  <c r="BM210" i="3"/>
  <c r="BN210" i="3"/>
  <c r="BO210" i="3"/>
  <c r="BS210" i="3"/>
  <c r="BT210" i="3"/>
  <c r="BU210" i="3"/>
  <c r="BZ210" i="3"/>
  <c r="EC210" i="3" s="1"/>
  <c r="K211" i="3"/>
  <c r="L211" i="3"/>
  <c r="M211" i="3"/>
  <c r="Q211" i="3"/>
  <c r="R211" i="3"/>
  <c r="S211" i="3"/>
  <c r="W211" i="3"/>
  <c r="X211" i="3"/>
  <c r="Y211" i="3"/>
  <c r="AC211" i="3"/>
  <c r="AD211" i="3"/>
  <c r="AE211" i="3"/>
  <c r="AI211" i="3"/>
  <c r="AJ211" i="3"/>
  <c r="AK211" i="3"/>
  <c r="AO211" i="3"/>
  <c r="AP211" i="3"/>
  <c r="AQ211" i="3"/>
  <c r="AU211" i="3"/>
  <c r="AV211" i="3"/>
  <c r="AW211" i="3"/>
  <c r="BA211" i="3"/>
  <c r="BB211" i="3"/>
  <c r="BC211" i="3"/>
  <c r="BG211" i="3"/>
  <c r="BH211" i="3"/>
  <c r="BI211" i="3"/>
  <c r="BM211" i="3"/>
  <c r="BN211" i="3"/>
  <c r="BO211" i="3"/>
  <c r="BS211" i="3"/>
  <c r="BT211" i="3"/>
  <c r="BU211" i="3"/>
  <c r="BZ211" i="3"/>
  <c r="K212" i="3"/>
  <c r="L212" i="3"/>
  <c r="M212" i="3"/>
  <c r="Q212" i="3"/>
  <c r="R212" i="3"/>
  <c r="S212" i="3"/>
  <c r="W212" i="3"/>
  <c r="X212" i="3"/>
  <c r="Y212" i="3"/>
  <c r="AC212" i="3"/>
  <c r="AD212" i="3"/>
  <c r="AE212" i="3"/>
  <c r="AI212" i="3"/>
  <c r="AJ212" i="3"/>
  <c r="AK212" i="3"/>
  <c r="AO212" i="3"/>
  <c r="AP212" i="3"/>
  <c r="AQ212" i="3"/>
  <c r="AU212" i="3"/>
  <c r="AV212" i="3"/>
  <c r="AW212" i="3"/>
  <c r="BA212" i="3"/>
  <c r="BB212" i="3"/>
  <c r="BC212" i="3"/>
  <c r="BG212" i="3"/>
  <c r="BH212" i="3"/>
  <c r="BI212" i="3"/>
  <c r="BM212" i="3"/>
  <c r="BN212" i="3"/>
  <c r="BO212" i="3"/>
  <c r="BS212" i="3"/>
  <c r="BT212" i="3"/>
  <c r="BU212" i="3"/>
  <c r="BZ212" i="3"/>
  <c r="K213" i="3"/>
  <c r="L213" i="3"/>
  <c r="M213" i="3"/>
  <c r="Q213" i="3"/>
  <c r="R213" i="3"/>
  <c r="S213" i="3"/>
  <c r="W213" i="3"/>
  <c r="X213" i="3"/>
  <c r="Y213" i="3"/>
  <c r="AC213" i="3"/>
  <c r="AD213" i="3"/>
  <c r="AE213" i="3"/>
  <c r="AI213" i="3"/>
  <c r="AJ213" i="3"/>
  <c r="AK213" i="3"/>
  <c r="AO213" i="3"/>
  <c r="AP213" i="3"/>
  <c r="AQ213" i="3"/>
  <c r="AU213" i="3"/>
  <c r="AV213" i="3"/>
  <c r="AW213" i="3"/>
  <c r="BA213" i="3"/>
  <c r="BB213" i="3"/>
  <c r="BC213" i="3"/>
  <c r="BG213" i="3"/>
  <c r="BH213" i="3"/>
  <c r="BI213" i="3"/>
  <c r="BM213" i="3"/>
  <c r="BN213" i="3"/>
  <c r="BO213" i="3"/>
  <c r="BS213" i="3"/>
  <c r="BT213" i="3"/>
  <c r="BU213" i="3"/>
  <c r="BZ213" i="3"/>
  <c r="K214" i="3"/>
  <c r="L214" i="3"/>
  <c r="M214" i="3"/>
  <c r="Q214" i="3"/>
  <c r="R214" i="3"/>
  <c r="S214" i="3"/>
  <c r="W214" i="3"/>
  <c r="X214" i="3"/>
  <c r="Y214" i="3"/>
  <c r="AC214" i="3"/>
  <c r="AD214" i="3"/>
  <c r="AE214" i="3"/>
  <c r="AI214" i="3"/>
  <c r="AJ214" i="3"/>
  <c r="AK214" i="3"/>
  <c r="AO214" i="3"/>
  <c r="AP214" i="3"/>
  <c r="AQ214" i="3"/>
  <c r="AU214" i="3"/>
  <c r="AV214" i="3"/>
  <c r="AW214" i="3"/>
  <c r="BA214" i="3"/>
  <c r="BB214" i="3"/>
  <c r="BC214" i="3"/>
  <c r="BG214" i="3"/>
  <c r="BH214" i="3"/>
  <c r="BI214" i="3"/>
  <c r="BM214" i="3"/>
  <c r="BN214" i="3"/>
  <c r="BO214" i="3"/>
  <c r="BS214" i="3"/>
  <c r="BT214" i="3"/>
  <c r="BU214" i="3"/>
  <c r="BZ214" i="3"/>
  <c r="CB214" i="3" s="1"/>
  <c r="EO214" i="3"/>
  <c r="K215" i="3"/>
  <c r="L215" i="3"/>
  <c r="M215" i="3"/>
  <c r="Q215" i="3"/>
  <c r="R215" i="3"/>
  <c r="S215" i="3"/>
  <c r="W215" i="3"/>
  <c r="X215" i="3"/>
  <c r="Y215" i="3"/>
  <c r="AC215" i="3"/>
  <c r="AD215" i="3"/>
  <c r="CW215" i="3" s="1"/>
  <c r="AE215" i="3"/>
  <c r="AI215" i="3"/>
  <c r="AJ215" i="3"/>
  <c r="AK215" i="3"/>
  <c r="AO215" i="3"/>
  <c r="AP215" i="3"/>
  <c r="AQ215" i="3"/>
  <c r="AU215" i="3"/>
  <c r="AV215" i="3"/>
  <c r="AW215" i="3"/>
  <c r="BA215" i="3"/>
  <c r="BB215" i="3"/>
  <c r="BC215" i="3"/>
  <c r="BG215" i="3"/>
  <c r="BH215" i="3"/>
  <c r="BI215" i="3"/>
  <c r="BM215" i="3"/>
  <c r="BN215" i="3"/>
  <c r="BO215" i="3"/>
  <c r="BS215" i="3"/>
  <c r="BT215" i="3"/>
  <c r="BU215" i="3"/>
  <c r="BZ215" i="3"/>
  <c r="CA215" i="3" s="1"/>
  <c r="CB215" i="3"/>
  <c r="EO215" i="3"/>
  <c r="EQ215" i="3" s="1"/>
  <c r="K216" i="3"/>
  <c r="L216" i="3"/>
  <c r="M216" i="3"/>
  <c r="Q216" i="3"/>
  <c r="R216" i="3"/>
  <c r="S216" i="3"/>
  <c r="W216" i="3"/>
  <c r="X216" i="3"/>
  <c r="Y216" i="3"/>
  <c r="AC216" i="3"/>
  <c r="AD216" i="3"/>
  <c r="AE216" i="3"/>
  <c r="AI216" i="3"/>
  <c r="AJ216" i="3"/>
  <c r="AK216" i="3"/>
  <c r="AO216" i="3"/>
  <c r="AP216" i="3"/>
  <c r="AQ216" i="3"/>
  <c r="AU216" i="3"/>
  <c r="AV216" i="3"/>
  <c r="AW216" i="3"/>
  <c r="BA216" i="3"/>
  <c r="BB216" i="3"/>
  <c r="BC216" i="3"/>
  <c r="BG216" i="3"/>
  <c r="BH216" i="3"/>
  <c r="BI216" i="3"/>
  <c r="BM216" i="3"/>
  <c r="BN216" i="3"/>
  <c r="BO216" i="3"/>
  <c r="BS216" i="3"/>
  <c r="BT216" i="3"/>
  <c r="BU216" i="3"/>
  <c r="BZ216" i="3"/>
  <c r="ED216" i="3" s="1"/>
  <c r="EO216" i="3"/>
  <c r="K217" i="3"/>
  <c r="L217" i="3"/>
  <c r="M217" i="3"/>
  <c r="Q217" i="3"/>
  <c r="R217" i="3"/>
  <c r="S217" i="3"/>
  <c r="W217" i="3"/>
  <c r="X217" i="3"/>
  <c r="Y217" i="3"/>
  <c r="AC217" i="3"/>
  <c r="AD217" i="3"/>
  <c r="AE217" i="3"/>
  <c r="AI217" i="3"/>
  <c r="AJ217" i="3"/>
  <c r="AK217" i="3"/>
  <c r="AO217" i="3"/>
  <c r="AP217" i="3"/>
  <c r="AQ217" i="3"/>
  <c r="AU217" i="3"/>
  <c r="AV217" i="3"/>
  <c r="AW217" i="3"/>
  <c r="BA217" i="3"/>
  <c r="BB217" i="3"/>
  <c r="BC217" i="3"/>
  <c r="BG217" i="3"/>
  <c r="BH217" i="3"/>
  <c r="BI217" i="3"/>
  <c r="BM217" i="3"/>
  <c r="BN217" i="3"/>
  <c r="BO217" i="3"/>
  <c r="BS217" i="3"/>
  <c r="BT217" i="3"/>
  <c r="BU217" i="3"/>
  <c r="EO217" i="3"/>
  <c r="K218" i="3"/>
  <c r="L218" i="3"/>
  <c r="M218" i="3"/>
  <c r="Q218" i="3"/>
  <c r="R218" i="3"/>
  <c r="S218" i="3"/>
  <c r="W218" i="3"/>
  <c r="X218" i="3"/>
  <c r="Y218" i="3"/>
  <c r="AC218" i="3"/>
  <c r="AD218" i="3"/>
  <c r="AE218" i="3"/>
  <c r="AI218" i="3"/>
  <c r="AJ218" i="3"/>
  <c r="AK218" i="3"/>
  <c r="AO218" i="3"/>
  <c r="AP218" i="3"/>
  <c r="AQ218" i="3"/>
  <c r="AU218" i="3"/>
  <c r="AV218" i="3"/>
  <c r="AW218" i="3"/>
  <c r="BA218" i="3"/>
  <c r="BB218" i="3"/>
  <c r="BC218" i="3"/>
  <c r="BG218" i="3"/>
  <c r="BH218" i="3"/>
  <c r="BI218" i="3"/>
  <c r="BM218" i="3"/>
  <c r="BN218" i="3"/>
  <c r="BO218" i="3"/>
  <c r="BS218" i="3"/>
  <c r="BT218" i="3"/>
  <c r="BU218" i="3"/>
  <c r="BZ218" i="3"/>
  <c r="EJ218" i="3" s="1"/>
  <c r="K219" i="3"/>
  <c r="L219" i="3"/>
  <c r="M219" i="3"/>
  <c r="CF219" i="3" s="1"/>
  <c r="Q219" i="3"/>
  <c r="R219" i="3"/>
  <c r="S219" i="3"/>
  <c r="W219" i="3"/>
  <c r="X219" i="3"/>
  <c r="Y219" i="3"/>
  <c r="AC219" i="3"/>
  <c r="AD219" i="3"/>
  <c r="CW219" i="3" s="1"/>
  <c r="AE219" i="3"/>
  <c r="AI219" i="3"/>
  <c r="AJ219" i="3"/>
  <c r="AK219" i="3"/>
  <c r="AO219" i="3"/>
  <c r="AP219" i="3"/>
  <c r="AQ219" i="3"/>
  <c r="AU219" i="3"/>
  <c r="DN219" i="3" s="1"/>
  <c r="AV219" i="3"/>
  <c r="AW219" i="3"/>
  <c r="BA219" i="3"/>
  <c r="BB219" i="3"/>
  <c r="BC219" i="3"/>
  <c r="BG219" i="3"/>
  <c r="BH219" i="3"/>
  <c r="BI219" i="3"/>
  <c r="EB219" i="3" s="1"/>
  <c r="BM219" i="3"/>
  <c r="BN219" i="3"/>
  <c r="BO219" i="3"/>
  <c r="BS219" i="3"/>
  <c r="BT219" i="3"/>
  <c r="BU219" i="3"/>
  <c r="BZ219" i="3"/>
  <c r="CC219" i="3" s="1"/>
  <c r="EO219" i="3"/>
  <c r="K220" i="3"/>
  <c r="L220" i="3"/>
  <c r="M220" i="3"/>
  <c r="Q220" i="3"/>
  <c r="R220" i="3"/>
  <c r="S220" i="3"/>
  <c r="W220" i="3"/>
  <c r="X220" i="3"/>
  <c r="Y220" i="3"/>
  <c r="AC220" i="3"/>
  <c r="AD220" i="3"/>
  <c r="AE220" i="3"/>
  <c r="AI220" i="3"/>
  <c r="AJ220" i="3"/>
  <c r="AK220" i="3"/>
  <c r="AO220" i="3"/>
  <c r="AP220" i="3"/>
  <c r="AQ220" i="3"/>
  <c r="AU220" i="3"/>
  <c r="AV220" i="3"/>
  <c r="AW220" i="3"/>
  <c r="BA220" i="3"/>
  <c r="BB220" i="3"/>
  <c r="BC220" i="3"/>
  <c r="BG220" i="3"/>
  <c r="BH220" i="3"/>
  <c r="BI220" i="3"/>
  <c r="BM220" i="3"/>
  <c r="BN220" i="3"/>
  <c r="BO220" i="3"/>
  <c r="BS220" i="3"/>
  <c r="BT220" i="3"/>
  <c r="BU220" i="3"/>
  <c r="BZ220" i="3"/>
  <c r="CB220" i="3" s="1"/>
  <c r="EO220" i="3"/>
  <c r="K221" i="3"/>
  <c r="L221" i="3"/>
  <c r="M221" i="3"/>
  <c r="Q221" i="3"/>
  <c r="R221" i="3"/>
  <c r="S221" i="3"/>
  <c r="W221" i="3"/>
  <c r="X221" i="3"/>
  <c r="Y221" i="3"/>
  <c r="AC221" i="3"/>
  <c r="AD221" i="3"/>
  <c r="AE221" i="3"/>
  <c r="AI221" i="3"/>
  <c r="AJ221" i="3"/>
  <c r="AK221" i="3"/>
  <c r="AO221" i="3"/>
  <c r="AP221" i="3"/>
  <c r="AQ221" i="3"/>
  <c r="AU221" i="3"/>
  <c r="AV221" i="3"/>
  <c r="AW221" i="3"/>
  <c r="BA221" i="3"/>
  <c r="BB221" i="3"/>
  <c r="BC221" i="3"/>
  <c r="BG221" i="3"/>
  <c r="BH221" i="3"/>
  <c r="BI221" i="3"/>
  <c r="BM221" i="3"/>
  <c r="BN221" i="3"/>
  <c r="BO221" i="3"/>
  <c r="BS221" i="3"/>
  <c r="BT221" i="3"/>
  <c r="BU221" i="3"/>
  <c r="BZ221" i="3"/>
  <c r="EO221" i="3"/>
  <c r="K222" i="3"/>
  <c r="L222" i="3"/>
  <c r="M222" i="3"/>
  <c r="Q222" i="3"/>
  <c r="R222" i="3"/>
  <c r="S222" i="3"/>
  <c r="W222" i="3"/>
  <c r="X222" i="3"/>
  <c r="Y222" i="3"/>
  <c r="AC222" i="3"/>
  <c r="AD222" i="3"/>
  <c r="AE222" i="3"/>
  <c r="AI222" i="3"/>
  <c r="AJ222" i="3"/>
  <c r="AK222" i="3"/>
  <c r="AO222" i="3"/>
  <c r="AP222" i="3"/>
  <c r="AQ222" i="3"/>
  <c r="AU222" i="3"/>
  <c r="AV222" i="3"/>
  <c r="AW222" i="3"/>
  <c r="BA222" i="3"/>
  <c r="BB222" i="3"/>
  <c r="BC222" i="3"/>
  <c r="BG222" i="3"/>
  <c r="BH222" i="3"/>
  <c r="BI222" i="3"/>
  <c r="BM222" i="3"/>
  <c r="BN222" i="3"/>
  <c r="BO222" i="3"/>
  <c r="BS222" i="3"/>
  <c r="BT222" i="3"/>
  <c r="BU222" i="3"/>
  <c r="BZ222" i="3"/>
  <c r="EO222" i="3"/>
  <c r="K223" i="3"/>
  <c r="L223" i="3"/>
  <c r="M223" i="3"/>
  <c r="Q223" i="3"/>
  <c r="R223" i="3"/>
  <c r="S223" i="3"/>
  <c r="W223" i="3"/>
  <c r="X223" i="3"/>
  <c r="Y223" i="3"/>
  <c r="AC223" i="3"/>
  <c r="AD223" i="3"/>
  <c r="AE223" i="3"/>
  <c r="AI223" i="3"/>
  <c r="AJ223" i="3"/>
  <c r="AK223" i="3"/>
  <c r="AO223" i="3"/>
  <c r="AP223" i="3"/>
  <c r="AQ223" i="3"/>
  <c r="AU223" i="3"/>
  <c r="AV223" i="3"/>
  <c r="AW223" i="3"/>
  <c r="BA223" i="3"/>
  <c r="BB223" i="3"/>
  <c r="BC223" i="3"/>
  <c r="BG223" i="3"/>
  <c r="BH223" i="3"/>
  <c r="BI223" i="3"/>
  <c r="BM223" i="3"/>
  <c r="BN223" i="3"/>
  <c r="BO223" i="3"/>
  <c r="BS223" i="3"/>
  <c r="BT223" i="3"/>
  <c r="BU223" i="3"/>
  <c r="K224" i="3"/>
  <c r="L224" i="3"/>
  <c r="M224" i="3"/>
  <c r="Q224" i="3"/>
  <c r="R224" i="3"/>
  <c r="S224" i="3"/>
  <c r="W224" i="3"/>
  <c r="X224" i="3"/>
  <c r="Y224" i="3"/>
  <c r="AC224" i="3"/>
  <c r="AD224" i="3"/>
  <c r="AE224" i="3"/>
  <c r="CX224" i="3" s="1"/>
  <c r="AI224" i="3"/>
  <c r="AJ224" i="3"/>
  <c r="AK224" i="3"/>
  <c r="AO224" i="3"/>
  <c r="AP224" i="3"/>
  <c r="AQ224" i="3"/>
  <c r="AU224" i="3"/>
  <c r="AV224" i="3"/>
  <c r="DO224" i="3" s="1"/>
  <c r="AW224" i="3"/>
  <c r="BA224" i="3"/>
  <c r="BB224" i="3"/>
  <c r="BC224" i="3"/>
  <c r="BG224" i="3"/>
  <c r="BH224" i="3"/>
  <c r="BI224" i="3"/>
  <c r="BM224" i="3"/>
  <c r="EF224" i="3" s="1"/>
  <c r="BN224" i="3"/>
  <c r="BO224" i="3"/>
  <c r="BS224" i="3"/>
  <c r="BT224" i="3"/>
  <c r="BU224" i="3"/>
  <c r="BZ224" i="3"/>
  <c r="CB224" i="3" s="1"/>
  <c r="EC224" i="3"/>
  <c r="ED224" i="3"/>
  <c r="K225" i="3"/>
  <c r="L225" i="3"/>
  <c r="M225" i="3"/>
  <c r="Q225" i="3"/>
  <c r="R225" i="3"/>
  <c r="S225" i="3"/>
  <c r="W225" i="3"/>
  <c r="X225" i="3"/>
  <c r="Y225" i="3"/>
  <c r="AC225" i="3"/>
  <c r="AD225" i="3"/>
  <c r="AE225" i="3"/>
  <c r="AI225" i="3"/>
  <c r="AJ225" i="3"/>
  <c r="AK225" i="3"/>
  <c r="AO225" i="3"/>
  <c r="AP225" i="3"/>
  <c r="AQ225" i="3"/>
  <c r="AU225" i="3"/>
  <c r="DN225" i="3" s="1"/>
  <c r="AV225" i="3"/>
  <c r="AW225" i="3"/>
  <c r="BA225" i="3"/>
  <c r="BB225" i="3"/>
  <c r="BC225" i="3"/>
  <c r="BG225" i="3"/>
  <c r="BH225" i="3"/>
  <c r="BI225" i="3"/>
  <c r="EB225" i="3" s="1"/>
  <c r="BM225" i="3"/>
  <c r="BN225" i="3"/>
  <c r="BO225" i="3"/>
  <c r="BS225" i="3"/>
  <c r="BT225" i="3"/>
  <c r="BU225" i="3"/>
  <c r="BZ225" i="3"/>
  <c r="CW225" i="3"/>
  <c r="EO225" i="3"/>
  <c r="EQ225" i="3" s="1"/>
  <c r="K226" i="3"/>
  <c r="L226" i="3"/>
  <c r="M226" i="3"/>
  <c r="CF226" i="3" s="1"/>
  <c r="Q226" i="3"/>
  <c r="R226" i="3"/>
  <c r="S226" i="3"/>
  <c r="W226" i="3"/>
  <c r="X226" i="3"/>
  <c r="Y226" i="3"/>
  <c r="AC226" i="3"/>
  <c r="AD226" i="3"/>
  <c r="CW226" i="3" s="1"/>
  <c r="AE226" i="3"/>
  <c r="AI226" i="3"/>
  <c r="AJ226" i="3"/>
  <c r="AK226" i="3"/>
  <c r="AO226" i="3"/>
  <c r="AP226" i="3"/>
  <c r="AQ226" i="3"/>
  <c r="AU226" i="3"/>
  <c r="DN226" i="3" s="1"/>
  <c r="AV226" i="3"/>
  <c r="AW226" i="3"/>
  <c r="BA226" i="3"/>
  <c r="BB226" i="3"/>
  <c r="BC226" i="3"/>
  <c r="BG226" i="3"/>
  <c r="BH226" i="3"/>
  <c r="BI226" i="3"/>
  <c r="EB226" i="3" s="1"/>
  <c r="BM226" i="3"/>
  <c r="BN226" i="3"/>
  <c r="BO226" i="3"/>
  <c r="BS226" i="3"/>
  <c r="BT226" i="3"/>
  <c r="BU226" i="3"/>
  <c r="BZ226" i="3"/>
  <c r="ED226" i="3" s="1"/>
  <c r="CA226" i="3"/>
  <c r="EO226" i="3"/>
  <c r="K227" i="3"/>
  <c r="L227" i="3"/>
  <c r="M227" i="3"/>
  <c r="Q227" i="3"/>
  <c r="R227" i="3"/>
  <c r="S227" i="3"/>
  <c r="W227" i="3"/>
  <c r="X227" i="3"/>
  <c r="Y227" i="3"/>
  <c r="AC227" i="3"/>
  <c r="AD227" i="3"/>
  <c r="AE227" i="3"/>
  <c r="AI227" i="3"/>
  <c r="AJ227" i="3"/>
  <c r="AK227" i="3"/>
  <c r="AO227" i="3"/>
  <c r="AP227" i="3"/>
  <c r="AQ227" i="3"/>
  <c r="AU227" i="3"/>
  <c r="AV227" i="3"/>
  <c r="AW227" i="3"/>
  <c r="BA227" i="3"/>
  <c r="BB227" i="3"/>
  <c r="BC227" i="3"/>
  <c r="BG227" i="3"/>
  <c r="BH227" i="3"/>
  <c r="BI227" i="3"/>
  <c r="BM227" i="3"/>
  <c r="BN227" i="3"/>
  <c r="BO227" i="3"/>
  <c r="BS227" i="3"/>
  <c r="BT227" i="3"/>
  <c r="BU227" i="3"/>
  <c r="BZ227" i="3"/>
  <c r="CC227" i="3" s="1"/>
  <c r="EO227" i="3"/>
  <c r="EQ227" i="3" s="1"/>
  <c r="K228" i="3"/>
  <c r="L228" i="3"/>
  <c r="M228" i="3"/>
  <c r="Q228" i="3"/>
  <c r="R228" i="3"/>
  <c r="S228" i="3"/>
  <c r="W228" i="3"/>
  <c r="X228" i="3"/>
  <c r="Y228" i="3"/>
  <c r="AC228" i="3"/>
  <c r="AD228" i="3"/>
  <c r="AE228" i="3"/>
  <c r="AI228" i="3"/>
  <c r="AJ228" i="3"/>
  <c r="AK228" i="3"/>
  <c r="AO228" i="3"/>
  <c r="AP228" i="3"/>
  <c r="AQ228" i="3"/>
  <c r="AU228" i="3"/>
  <c r="AV228" i="3"/>
  <c r="AW228" i="3"/>
  <c r="BA228" i="3"/>
  <c r="BB228" i="3"/>
  <c r="BC228" i="3"/>
  <c r="BG228" i="3"/>
  <c r="BH228" i="3"/>
  <c r="BI228" i="3"/>
  <c r="BM228" i="3"/>
  <c r="BN228" i="3"/>
  <c r="BO228" i="3"/>
  <c r="BS228" i="3"/>
  <c r="BT228" i="3"/>
  <c r="BU228" i="3"/>
  <c r="BZ228" i="3"/>
  <c r="K229" i="3"/>
  <c r="L229" i="3"/>
  <c r="M229" i="3"/>
  <c r="Q229" i="3"/>
  <c r="R229" i="3"/>
  <c r="S229" i="3"/>
  <c r="W229" i="3"/>
  <c r="X229" i="3"/>
  <c r="Y229" i="3"/>
  <c r="AC229" i="3"/>
  <c r="AD229" i="3"/>
  <c r="AE229" i="3"/>
  <c r="AI229" i="3"/>
  <c r="AJ229" i="3"/>
  <c r="AK229" i="3"/>
  <c r="AO229" i="3"/>
  <c r="AP229" i="3"/>
  <c r="AQ229" i="3"/>
  <c r="AU229" i="3"/>
  <c r="AV229" i="3"/>
  <c r="AW229" i="3"/>
  <c r="BA229" i="3"/>
  <c r="BB229" i="3"/>
  <c r="BC229" i="3"/>
  <c r="BG229" i="3"/>
  <c r="BH229" i="3"/>
  <c r="BI229" i="3"/>
  <c r="BM229" i="3"/>
  <c r="BN229" i="3"/>
  <c r="BO229" i="3"/>
  <c r="BS229" i="3"/>
  <c r="BT229" i="3"/>
  <c r="BU229" i="3"/>
  <c r="BZ229" i="3"/>
  <c r="EK229" i="3" s="1"/>
  <c r="EO229" i="3"/>
  <c r="K230" i="3"/>
  <c r="L230" i="3"/>
  <c r="M230" i="3"/>
  <c r="Q230" i="3"/>
  <c r="R230" i="3"/>
  <c r="S230" i="3"/>
  <c r="W230" i="3"/>
  <c r="X230" i="3"/>
  <c r="Y230" i="3"/>
  <c r="AC230" i="3"/>
  <c r="AD230" i="3"/>
  <c r="AE230" i="3"/>
  <c r="AI230" i="3"/>
  <c r="AJ230" i="3"/>
  <c r="AK230" i="3"/>
  <c r="AO230" i="3"/>
  <c r="AP230" i="3"/>
  <c r="AQ230" i="3"/>
  <c r="AU230" i="3"/>
  <c r="AV230" i="3"/>
  <c r="AW230" i="3"/>
  <c r="BA230" i="3"/>
  <c r="BB230" i="3"/>
  <c r="BC230" i="3"/>
  <c r="BG230" i="3"/>
  <c r="BH230" i="3"/>
  <c r="BI230" i="3"/>
  <c r="BM230" i="3"/>
  <c r="BN230" i="3"/>
  <c r="BO230" i="3"/>
  <c r="BS230" i="3"/>
  <c r="BT230" i="3"/>
  <c r="BU230" i="3"/>
  <c r="BZ230" i="3"/>
  <c r="ED230" i="3" s="1"/>
  <c r="EK230" i="3"/>
  <c r="EO230" i="3"/>
  <c r="K231" i="3"/>
  <c r="L231" i="3"/>
  <c r="M231" i="3"/>
  <c r="Q231" i="3"/>
  <c r="R231" i="3"/>
  <c r="S231" i="3"/>
  <c r="W231" i="3"/>
  <c r="X231" i="3"/>
  <c r="Y231" i="3"/>
  <c r="AC231" i="3"/>
  <c r="AD231" i="3"/>
  <c r="AE231" i="3"/>
  <c r="AI231" i="3"/>
  <c r="AJ231" i="3"/>
  <c r="AK231" i="3"/>
  <c r="AO231" i="3"/>
  <c r="AP231" i="3"/>
  <c r="AQ231" i="3"/>
  <c r="AU231" i="3"/>
  <c r="AV231" i="3"/>
  <c r="AW231" i="3"/>
  <c r="BA231" i="3"/>
  <c r="BB231" i="3"/>
  <c r="BC231" i="3"/>
  <c r="BG231" i="3"/>
  <c r="BH231" i="3"/>
  <c r="BI231" i="3"/>
  <c r="BM231" i="3"/>
  <c r="BN231" i="3"/>
  <c r="BO231" i="3"/>
  <c r="BS231" i="3"/>
  <c r="BT231" i="3"/>
  <c r="BU231" i="3"/>
  <c r="BZ231" i="3"/>
  <c r="EO231" i="3"/>
  <c r="K232" i="3"/>
  <c r="L232" i="3"/>
  <c r="M232" i="3"/>
  <c r="CF232" i="3" s="1"/>
  <c r="Q232" i="3"/>
  <c r="R232" i="3"/>
  <c r="S232" i="3"/>
  <c r="W232" i="3"/>
  <c r="X232" i="3"/>
  <c r="Y232" i="3"/>
  <c r="AC232" i="3"/>
  <c r="AD232" i="3"/>
  <c r="AE232" i="3"/>
  <c r="AI232" i="3"/>
  <c r="AJ232" i="3"/>
  <c r="AK232" i="3"/>
  <c r="AO232" i="3"/>
  <c r="AP232" i="3"/>
  <c r="AQ232" i="3"/>
  <c r="AU232" i="3"/>
  <c r="AV232" i="3"/>
  <c r="AW232" i="3"/>
  <c r="BA232" i="3"/>
  <c r="BB232" i="3"/>
  <c r="BC232" i="3"/>
  <c r="BG232" i="3"/>
  <c r="BH232" i="3"/>
  <c r="BI232" i="3"/>
  <c r="BM232" i="3"/>
  <c r="BN232" i="3"/>
  <c r="BO232" i="3"/>
  <c r="BS232" i="3"/>
  <c r="BT232" i="3"/>
  <c r="BU232" i="3"/>
  <c r="BZ232" i="3"/>
  <c r="CB232" i="3" s="1"/>
  <c r="EC232" i="3"/>
  <c r="ED232" i="3"/>
  <c r="EO232" i="3"/>
  <c r="K233" i="3"/>
  <c r="L233" i="3"/>
  <c r="M233" i="3"/>
  <c r="Q233" i="3"/>
  <c r="R233" i="3"/>
  <c r="S233" i="3"/>
  <c r="W233" i="3"/>
  <c r="X233" i="3"/>
  <c r="Y233" i="3"/>
  <c r="AC233" i="3"/>
  <c r="AD233" i="3"/>
  <c r="AE233" i="3"/>
  <c r="AI233" i="3"/>
  <c r="AJ233" i="3"/>
  <c r="AK233" i="3"/>
  <c r="AO233" i="3"/>
  <c r="AP233" i="3"/>
  <c r="AQ233" i="3"/>
  <c r="AU233" i="3"/>
  <c r="AV233" i="3"/>
  <c r="AW233" i="3"/>
  <c r="BA233" i="3"/>
  <c r="BB233" i="3"/>
  <c r="BC233" i="3"/>
  <c r="BG233" i="3"/>
  <c r="BH233" i="3"/>
  <c r="BI233" i="3"/>
  <c r="BM233" i="3"/>
  <c r="BN233" i="3"/>
  <c r="BO233" i="3"/>
  <c r="BS233" i="3"/>
  <c r="BT233" i="3"/>
  <c r="BU233" i="3"/>
  <c r="BZ233" i="3"/>
  <c r="K234" i="3"/>
  <c r="L234" i="3"/>
  <c r="M234" i="3"/>
  <c r="Q234" i="3"/>
  <c r="R234" i="3"/>
  <c r="S234" i="3"/>
  <c r="W234" i="3"/>
  <c r="X234" i="3"/>
  <c r="Y234" i="3"/>
  <c r="AC234" i="3"/>
  <c r="AD234" i="3"/>
  <c r="AE234" i="3"/>
  <c r="AI234" i="3"/>
  <c r="AJ234" i="3"/>
  <c r="AK234" i="3"/>
  <c r="AO234" i="3"/>
  <c r="AP234" i="3"/>
  <c r="AQ234" i="3"/>
  <c r="AU234" i="3"/>
  <c r="AV234" i="3"/>
  <c r="AW234" i="3"/>
  <c r="BA234" i="3"/>
  <c r="BB234" i="3"/>
  <c r="BC234" i="3"/>
  <c r="BG234" i="3"/>
  <c r="BH234" i="3"/>
  <c r="BI234" i="3"/>
  <c r="BM234" i="3"/>
  <c r="BN234" i="3"/>
  <c r="BO234" i="3"/>
  <c r="BS234" i="3"/>
  <c r="BT234" i="3"/>
  <c r="BU234" i="3"/>
  <c r="BZ234" i="3"/>
  <c r="CE234" i="3" s="1"/>
  <c r="K235" i="3"/>
  <c r="L235" i="3"/>
  <c r="M235" i="3"/>
  <c r="Q235" i="3"/>
  <c r="R235" i="3"/>
  <c r="S235" i="3"/>
  <c r="W235" i="3"/>
  <c r="X235" i="3"/>
  <c r="Y235" i="3"/>
  <c r="AC235" i="3"/>
  <c r="AD235" i="3"/>
  <c r="AE235" i="3"/>
  <c r="AI235" i="3"/>
  <c r="AJ235" i="3"/>
  <c r="AK235" i="3"/>
  <c r="AO235" i="3"/>
  <c r="AP235" i="3"/>
  <c r="AQ235" i="3"/>
  <c r="AU235" i="3"/>
  <c r="AV235" i="3"/>
  <c r="AW235" i="3"/>
  <c r="BA235" i="3"/>
  <c r="BB235" i="3"/>
  <c r="BC235" i="3"/>
  <c r="BG235" i="3"/>
  <c r="BH235" i="3"/>
  <c r="BI235" i="3"/>
  <c r="BM235" i="3"/>
  <c r="BN235" i="3"/>
  <c r="BO235" i="3"/>
  <c r="BS235" i="3"/>
  <c r="BT235" i="3"/>
  <c r="BU235" i="3"/>
  <c r="BZ235" i="3"/>
  <c r="EO235" i="3"/>
  <c r="K236" i="3"/>
  <c r="L236" i="3"/>
  <c r="M236" i="3"/>
  <c r="Q236" i="3"/>
  <c r="R236" i="3"/>
  <c r="S236" i="3"/>
  <c r="W236" i="3"/>
  <c r="X236" i="3"/>
  <c r="Y236" i="3"/>
  <c r="AC236" i="3"/>
  <c r="AD236" i="3"/>
  <c r="AE236" i="3"/>
  <c r="AI236" i="3"/>
  <c r="AJ236" i="3"/>
  <c r="AK236" i="3"/>
  <c r="AO236" i="3"/>
  <c r="AP236" i="3"/>
  <c r="AQ236" i="3"/>
  <c r="AU236" i="3"/>
  <c r="AV236" i="3"/>
  <c r="AW236" i="3"/>
  <c r="BA236" i="3"/>
  <c r="BB236" i="3"/>
  <c r="BC236" i="3"/>
  <c r="BG236" i="3"/>
  <c r="BH236" i="3"/>
  <c r="BI236" i="3"/>
  <c r="BM236" i="3"/>
  <c r="BN236" i="3"/>
  <c r="BO236" i="3"/>
  <c r="BS236" i="3"/>
  <c r="BT236" i="3"/>
  <c r="BU236" i="3"/>
  <c r="BZ236" i="3"/>
  <c r="CA236" i="3" s="1"/>
  <c r="EO236" i="3"/>
  <c r="EQ236" i="3" s="1"/>
  <c r="K237" i="3"/>
  <c r="L237" i="3"/>
  <c r="M237" i="3"/>
  <c r="Q237" i="3"/>
  <c r="R237" i="3"/>
  <c r="S237" i="3"/>
  <c r="W237" i="3"/>
  <c r="X237" i="3"/>
  <c r="Y237" i="3"/>
  <c r="AC237" i="3"/>
  <c r="AD237" i="3"/>
  <c r="AE237" i="3"/>
  <c r="AI237" i="3"/>
  <c r="AJ237" i="3"/>
  <c r="AK237" i="3"/>
  <c r="AO237" i="3"/>
  <c r="AP237" i="3"/>
  <c r="AQ237" i="3"/>
  <c r="AU237" i="3"/>
  <c r="AV237" i="3"/>
  <c r="AW237" i="3"/>
  <c r="BA237" i="3"/>
  <c r="BB237" i="3"/>
  <c r="BC237" i="3"/>
  <c r="BG237" i="3"/>
  <c r="BH237" i="3"/>
  <c r="BI237" i="3"/>
  <c r="BM237" i="3"/>
  <c r="BN237" i="3"/>
  <c r="BO237" i="3"/>
  <c r="BS237" i="3"/>
  <c r="BT237" i="3"/>
  <c r="BU237" i="3"/>
  <c r="BZ237" i="3"/>
  <c r="EO237" i="3"/>
  <c r="EQ237" i="3" s="1"/>
  <c r="K238" i="3"/>
  <c r="L238" i="3"/>
  <c r="M238" i="3"/>
  <c r="Q238" i="3"/>
  <c r="R238" i="3"/>
  <c r="S238" i="3"/>
  <c r="W238" i="3"/>
  <c r="X238" i="3"/>
  <c r="Y238" i="3"/>
  <c r="AC238" i="3"/>
  <c r="AD238" i="3"/>
  <c r="AE238" i="3"/>
  <c r="AI238" i="3"/>
  <c r="AJ238" i="3"/>
  <c r="AK238" i="3"/>
  <c r="AO238" i="3"/>
  <c r="AP238" i="3"/>
  <c r="AQ238" i="3"/>
  <c r="AU238" i="3"/>
  <c r="AV238" i="3"/>
  <c r="AW238" i="3"/>
  <c r="BA238" i="3"/>
  <c r="BB238" i="3"/>
  <c r="BC238" i="3"/>
  <c r="BG238" i="3"/>
  <c r="BH238" i="3"/>
  <c r="BI238" i="3"/>
  <c r="BM238" i="3"/>
  <c r="BN238" i="3"/>
  <c r="BO238" i="3"/>
  <c r="BS238" i="3"/>
  <c r="BT238" i="3"/>
  <c r="BU238" i="3"/>
  <c r="BZ238" i="3"/>
  <c r="EO238" i="3"/>
  <c r="K239" i="3"/>
  <c r="L239" i="3"/>
  <c r="M239" i="3"/>
  <c r="Q239" i="3"/>
  <c r="R239" i="3"/>
  <c r="S239" i="3"/>
  <c r="W239" i="3"/>
  <c r="X239" i="3"/>
  <c r="Y239" i="3"/>
  <c r="AC239" i="3"/>
  <c r="AD239" i="3"/>
  <c r="AE239" i="3"/>
  <c r="AI239" i="3"/>
  <c r="AJ239" i="3"/>
  <c r="AK239" i="3"/>
  <c r="AO239" i="3"/>
  <c r="AP239" i="3"/>
  <c r="AQ239" i="3"/>
  <c r="AU239" i="3"/>
  <c r="AV239" i="3"/>
  <c r="AW239" i="3"/>
  <c r="BA239" i="3"/>
  <c r="BB239" i="3"/>
  <c r="BC239" i="3"/>
  <c r="BG239" i="3"/>
  <c r="BH239" i="3"/>
  <c r="BI239" i="3"/>
  <c r="BM239" i="3"/>
  <c r="BN239" i="3"/>
  <c r="BO239" i="3"/>
  <c r="BS239" i="3"/>
  <c r="BT239" i="3"/>
  <c r="BU239" i="3"/>
  <c r="BZ239" i="3"/>
  <c r="EO239" i="3"/>
  <c r="K240" i="3"/>
  <c r="L240" i="3"/>
  <c r="M240" i="3"/>
  <c r="Q240" i="3"/>
  <c r="R240" i="3"/>
  <c r="S240" i="3"/>
  <c r="W240" i="3"/>
  <c r="X240" i="3"/>
  <c r="Y240" i="3"/>
  <c r="AC240" i="3"/>
  <c r="AD240" i="3"/>
  <c r="AE240" i="3"/>
  <c r="AI240" i="3"/>
  <c r="AJ240" i="3"/>
  <c r="AK240" i="3"/>
  <c r="AO240" i="3"/>
  <c r="AP240" i="3"/>
  <c r="AQ240" i="3"/>
  <c r="AU240" i="3"/>
  <c r="AV240" i="3"/>
  <c r="AW240" i="3"/>
  <c r="BA240" i="3"/>
  <c r="BB240" i="3"/>
  <c r="BC240" i="3"/>
  <c r="BG240" i="3"/>
  <c r="BH240" i="3"/>
  <c r="BI240" i="3"/>
  <c r="BM240" i="3"/>
  <c r="BN240" i="3"/>
  <c r="BO240" i="3"/>
  <c r="BS240" i="3"/>
  <c r="BT240" i="3"/>
  <c r="BU240" i="3"/>
  <c r="BZ240" i="3"/>
  <c r="EO240" i="3"/>
  <c r="K241" i="3"/>
  <c r="L241" i="3"/>
  <c r="M241" i="3"/>
  <c r="Q241" i="3"/>
  <c r="R241" i="3"/>
  <c r="S241" i="3"/>
  <c r="W241" i="3"/>
  <c r="X241" i="3"/>
  <c r="Y241" i="3"/>
  <c r="AC241" i="3"/>
  <c r="AD241" i="3"/>
  <c r="AE241" i="3"/>
  <c r="AI241" i="3"/>
  <c r="AJ241" i="3"/>
  <c r="AK241" i="3"/>
  <c r="AO241" i="3"/>
  <c r="AP241" i="3"/>
  <c r="AQ241" i="3"/>
  <c r="AU241" i="3"/>
  <c r="AV241" i="3"/>
  <c r="AW241" i="3"/>
  <c r="BA241" i="3"/>
  <c r="BB241" i="3"/>
  <c r="BC241" i="3"/>
  <c r="BG241" i="3"/>
  <c r="BH241" i="3"/>
  <c r="BI241" i="3"/>
  <c r="BM241" i="3"/>
  <c r="BN241" i="3"/>
  <c r="BO241" i="3"/>
  <c r="BS241" i="3"/>
  <c r="BT241" i="3"/>
  <c r="BU241" i="3"/>
  <c r="BZ241" i="3"/>
  <c r="ED241" i="3" s="1"/>
  <c r="EO241" i="3"/>
  <c r="K242" i="3"/>
  <c r="L242" i="3"/>
  <c r="M242" i="3"/>
  <c r="Q242" i="3"/>
  <c r="R242" i="3"/>
  <c r="S242" i="3"/>
  <c r="W242" i="3"/>
  <c r="X242" i="3"/>
  <c r="Y242" i="3"/>
  <c r="AC242" i="3"/>
  <c r="AD242" i="3"/>
  <c r="AE242" i="3"/>
  <c r="AI242" i="3"/>
  <c r="AJ242" i="3"/>
  <c r="AK242" i="3"/>
  <c r="AO242" i="3"/>
  <c r="AP242" i="3"/>
  <c r="AQ242" i="3"/>
  <c r="AU242" i="3"/>
  <c r="AV242" i="3"/>
  <c r="AW242" i="3"/>
  <c r="BA242" i="3"/>
  <c r="BB242" i="3"/>
  <c r="BC242" i="3"/>
  <c r="BG242" i="3"/>
  <c r="BH242" i="3"/>
  <c r="BI242" i="3"/>
  <c r="BM242" i="3"/>
  <c r="BN242" i="3"/>
  <c r="BO242" i="3"/>
  <c r="BS242" i="3"/>
  <c r="BT242" i="3"/>
  <c r="BU242" i="3"/>
  <c r="BZ242" i="3"/>
  <c r="EC242" i="3" s="1"/>
  <c r="K243" i="3"/>
  <c r="L243" i="3"/>
  <c r="M243" i="3"/>
  <c r="Q243" i="3"/>
  <c r="R243" i="3"/>
  <c r="S243" i="3"/>
  <c r="W243" i="3"/>
  <c r="X243" i="3"/>
  <c r="Y243" i="3"/>
  <c r="AC243" i="3"/>
  <c r="AD243" i="3"/>
  <c r="AE243" i="3"/>
  <c r="AI243" i="3"/>
  <c r="AJ243" i="3"/>
  <c r="AK243" i="3"/>
  <c r="AO243" i="3"/>
  <c r="AP243" i="3"/>
  <c r="AQ243" i="3"/>
  <c r="AU243" i="3"/>
  <c r="AV243" i="3"/>
  <c r="AW243" i="3"/>
  <c r="BA243" i="3"/>
  <c r="BB243" i="3"/>
  <c r="BC243" i="3"/>
  <c r="BG243" i="3"/>
  <c r="BH243" i="3"/>
  <c r="BI243" i="3"/>
  <c r="BM243" i="3"/>
  <c r="BN243" i="3"/>
  <c r="BO243" i="3"/>
  <c r="BS243" i="3"/>
  <c r="BT243" i="3"/>
  <c r="BU243" i="3"/>
  <c r="BZ243" i="3"/>
  <c r="K244" i="3"/>
  <c r="L244" i="3"/>
  <c r="M244" i="3"/>
  <c r="Q244" i="3"/>
  <c r="R244" i="3"/>
  <c r="S244" i="3"/>
  <c r="W244" i="3"/>
  <c r="X244" i="3"/>
  <c r="Y244" i="3"/>
  <c r="AC244" i="3"/>
  <c r="AD244" i="3"/>
  <c r="AE244" i="3"/>
  <c r="AI244" i="3"/>
  <c r="AJ244" i="3"/>
  <c r="AK244" i="3"/>
  <c r="AO244" i="3"/>
  <c r="AP244" i="3"/>
  <c r="AQ244" i="3"/>
  <c r="AU244" i="3"/>
  <c r="AV244" i="3"/>
  <c r="AW244" i="3"/>
  <c r="BA244" i="3"/>
  <c r="BB244" i="3"/>
  <c r="BC244" i="3"/>
  <c r="BG244" i="3"/>
  <c r="BH244" i="3"/>
  <c r="BI244" i="3"/>
  <c r="BM244" i="3"/>
  <c r="BN244" i="3"/>
  <c r="BO244" i="3"/>
  <c r="BS244" i="3"/>
  <c r="BT244" i="3"/>
  <c r="BU244" i="3"/>
  <c r="BZ244" i="3"/>
  <c r="EK244" i="3" s="1"/>
  <c r="K245" i="3"/>
  <c r="L245" i="3"/>
  <c r="M245" i="3"/>
  <c r="Q245" i="3"/>
  <c r="R245" i="3"/>
  <c r="S245" i="3"/>
  <c r="W245" i="3"/>
  <c r="X245" i="3"/>
  <c r="Y245" i="3"/>
  <c r="AC245" i="3"/>
  <c r="AD245" i="3"/>
  <c r="AE245" i="3"/>
  <c r="AI245" i="3"/>
  <c r="AJ245" i="3"/>
  <c r="AK245" i="3"/>
  <c r="AO245" i="3"/>
  <c r="AP245" i="3"/>
  <c r="AQ245" i="3"/>
  <c r="AU245" i="3"/>
  <c r="AV245" i="3"/>
  <c r="AW245" i="3"/>
  <c r="BA245" i="3"/>
  <c r="BB245" i="3"/>
  <c r="BC245" i="3"/>
  <c r="BG245" i="3"/>
  <c r="BH245" i="3"/>
  <c r="BI245" i="3"/>
  <c r="BM245" i="3"/>
  <c r="BN245" i="3"/>
  <c r="BO245" i="3"/>
  <c r="BS245" i="3"/>
  <c r="BT245" i="3"/>
  <c r="BU245" i="3"/>
  <c r="BZ245" i="3"/>
  <c r="K246" i="3"/>
  <c r="L246" i="3"/>
  <c r="M246" i="3"/>
  <c r="Q246" i="3"/>
  <c r="R246" i="3"/>
  <c r="S246" i="3"/>
  <c r="W246" i="3"/>
  <c r="X246" i="3"/>
  <c r="Y246" i="3"/>
  <c r="AC246" i="3"/>
  <c r="AD246" i="3"/>
  <c r="CW246" i="3" s="1"/>
  <c r="AE246" i="3"/>
  <c r="AI246" i="3"/>
  <c r="AJ246" i="3"/>
  <c r="AK246" i="3"/>
  <c r="AO246" i="3"/>
  <c r="AP246" i="3"/>
  <c r="AQ246" i="3"/>
  <c r="AU246" i="3"/>
  <c r="DN246" i="3" s="1"/>
  <c r="AV246" i="3"/>
  <c r="AW246" i="3"/>
  <c r="BA246" i="3"/>
  <c r="BB246" i="3"/>
  <c r="BC246" i="3"/>
  <c r="BG246" i="3"/>
  <c r="BH246" i="3"/>
  <c r="BI246" i="3"/>
  <c r="EB246" i="3" s="1"/>
  <c r="BM246" i="3"/>
  <c r="BN246" i="3"/>
  <c r="BO246" i="3"/>
  <c r="BS246" i="3"/>
  <c r="BT246" i="3"/>
  <c r="BU246" i="3"/>
  <c r="BZ246" i="3"/>
  <c r="EC246" i="3" s="1"/>
  <c r="CF246" i="3"/>
  <c r="K247" i="3"/>
  <c r="L247" i="3"/>
  <c r="M247" i="3"/>
  <c r="Q247" i="3"/>
  <c r="R247" i="3"/>
  <c r="S247" i="3"/>
  <c r="W247" i="3"/>
  <c r="X247" i="3"/>
  <c r="Y247" i="3"/>
  <c r="AC247" i="3"/>
  <c r="AD247" i="3"/>
  <c r="AE247" i="3"/>
  <c r="AI247" i="3"/>
  <c r="AJ247" i="3"/>
  <c r="AK247" i="3"/>
  <c r="AO247" i="3"/>
  <c r="AP247" i="3"/>
  <c r="AQ247" i="3"/>
  <c r="AU247" i="3"/>
  <c r="AV247" i="3"/>
  <c r="AW247" i="3"/>
  <c r="BA247" i="3"/>
  <c r="BB247" i="3"/>
  <c r="BC247" i="3"/>
  <c r="BG247" i="3"/>
  <c r="BH247" i="3"/>
  <c r="BI247" i="3"/>
  <c r="BM247" i="3"/>
  <c r="BN247" i="3"/>
  <c r="BO247" i="3"/>
  <c r="BS247" i="3"/>
  <c r="BT247" i="3"/>
  <c r="BU247" i="3"/>
  <c r="BZ247" i="3"/>
  <c r="K248" i="3"/>
  <c r="L248" i="3"/>
  <c r="M248" i="3"/>
  <c r="Q248" i="3"/>
  <c r="R248" i="3"/>
  <c r="S248" i="3"/>
  <c r="W248" i="3"/>
  <c r="X248" i="3"/>
  <c r="Y248" i="3"/>
  <c r="AC248" i="3"/>
  <c r="AD248" i="3"/>
  <c r="AE248" i="3"/>
  <c r="AI248" i="3"/>
  <c r="AJ248" i="3"/>
  <c r="AK248" i="3"/>
  <c r="AO248" i="3"/>
  <c r="AP248" i="3"/>
  <c r="AQ248" i="3"/>
  <c r="AU248" i="3"/>
  <c r="AV248" i="3"/>
  <c r="AW248" i="3"/>
  <c r="BA248" i="3"/>
  <c r="BB248" i="3"/>
  <c r="BC248" i="3"/>
  <c r="BG248" i="3"/>
  <c r="BH248" i="3"/>
  <c r="BI248" i="3"/>
  <c r="BM248" i="3"/>
  <c r="BN248" i="3"/>
  <c r="BO248" i="3"/>
  <c r="BS248" i="3"/>
  <c r="BT248" i="3"/>
  <c r="BU248" i="3"/>
  <c r="BZ248" i="3"/>
  <c r="K249" i="3"/>
  <c r="L249" i="3"/>
  <c r="M249" i="3"/>
  <c r="Q249" i="3"/>
  <c r="CJ249" i="3" s="1"/>
  <c r="R249" i="3"/>
  <c r="S249" i="3"/>
  <c r="W249" i="3"/>
  <c r="CP249" i="3" s="1"/>
  <c r="X249" i="3"/>
  <c r="Y249" i="3"/>
  <c r="AC249" i="3"/>
  <c r="AD249" i="3"/>
  <c r="AE249" i="3"/>
  <c r="AI249" i="3"/>
  <c r="DB249" i="3" s="1"/>
  <c r="AJ249" i="3"/>
  <c r="AK249" i="3"/>
  <c r="AO249" i="3"/>
  <c r="AP249" i="3"/>
  <c r="AQ249" i="3"/>
  <c r="AU249" i="3"/>
  <c r="AV249" i="3"/>
  <c r="AW249" i="3"/>
  <c r="DP249" i="3" s="1"/>
  <c r="BA249" i="3"/>
  <c r="BB249" i="3"/>
  <c r="BC249" i="3"/>
  <c r="BG249" i="3"/>
  <c r="BH249" i="3"/>
  <c r="BI249" i="3"/>
  <c r="BM249" i="3"/>
  <c r="EF249" i="3" s="1"/>
  <c r="BN249" i="3"/>
  <c r="EG249" i="3" s="1"/>
  <c r="BO249" i="3"/>
  <c r="BS249" i="3"/>
  <c r="EL249" i="3" s="1"/>
  <c r="BT249" i="3"/>
  <c r="BU249" i="3"/>
  <c r="BZ249" i="3"/>
  <c r="CC249" i="3" s="1"/>
  <c r="ED249" i="3"/>
  <c r="K250" i="3"/>
  <c r="L250" i="3"/>
  <c r="M250" i="3"/>
  <c r="Q250" i="3"/>
  <c r="R250" i="3"/>
  <c r="S250" i="3"/>
  <c r="W250" i="3"/>
  <c r="X250" i="3"/>
  <c r="Y250" i="3"/>
  <c r="CR250" i="3" s="1"/>
  <c r="AC250" i="3"/>
  <c r="AD250" i="3"/>
  <c r="AE250" i="3"/>
  <c r="AI250" i="3"/>
  <c r="AJ250" i="3"/>
  <c r="AK250" i="3"/>
  <c r="AO250" i="3"/>
  <c r="AP250" i="3"/>
  <c r="AQ250" i="3"/>
  <c r="AU250" i="3"/>
  <c r="AV250" i="3"/>
  <c r="AW250" i="3"/>
  <c r="BA250" i="3"/>
  <c r="BB250" i="3"/>
  <c r="BC250" i="3"/>
  <c r="BG250" i="3"/>
  <c r="BH250" i="3"/>
  <c r="BI250" i="3"/>
  <c r="BM250" i="3"/>
  <c r="BN250" i="3"/>
  <c r="BO250" i="3"/>
  <c r="BS250" i="3"/>
  <c r="BT250" i="3"/>
  <c r="BU250" i="3"/>
  <c r="BZ250" i="3"/>
  <c r="CA250" i="3" s="1"/>
  <c r="K251" i="3"/>
  <c r="L251" i="3"/>
  <c r="M251" i="3"/>
  <c r="Q251" i="3"/>
  <c r="R251" i="3"/>
  <c r="S251" i="3"/>
  <c r="W251" i="3"/>
  <c r="X251" i="3"/>
  <c r="Y251" i="3"/>
  <c r="AC251" i="3"/>
  <c r="AD251" i="3"/>
  <c r="AE251" i="3"/>
  <c r="AI251" i="3"/>
  <c r="AJ251" i="3"/>
  <c r="AK251" i="3"/>
  <c r="AO251" i="3"/>
  <c r="AP251" i="3"/>
  <c r="AQ251" i="3"/>
  <c r="AU251" i="3"/>
  <c r="AV251" i="3"/>
  <c r="AW251" i="3"/>
  <c r="BA251" i="3"/>
  <c r="BB251" i="3"/>
  <c r="BC251" i="3"/>
  <c r="BG251" i="3"/>
  <c r="BH251" i="3"/>
  <c r="BI251" i="3"/>
  <c r="BM251" i="3"/>
  <c r="BN251" i="3"/>
  <c r="BO251" i="3"/>
  <c r="BS251" i="3"/>
  <c r="BT251" i="3"/>
  <c r="BU251" i="3"/>
  <c r="BZ251" i="3"/>
  <c r="K252" i="3"/>
  <c r="L252" i="3"/>
  <c r="M252" i="3"/>
  <c r="Q252" i="3"/>
  <c r="R252" i="3"/>
  <c r="S252" i="3"/>
  <c r="W252" i="3"/>
  <c r="X252" i="3"/>
  <c r="Y252" i="3"/>
  <c r="AC252" i="3"/>
  <c r="AD252" i="3"/>
  <c r="AE252" i="3"/>
  <c r="AI252" i="3"/>
  <c r="AJ252" i="3"/>
  <c r="AK252" i="3"/>
  <c r="AO252" i="3"/>
  <c r="AP252" i="3"/>
  <c r="AQ252" i="3"/>
  <c r="AU252" i="3"/>
  <c r="AV252" i="3"/>
  <c r="AW252" i="3"/>
  <c r="BA252" i="3"/>
  <c r="BB252" i="3"/>
  <c r="BC252" i="3"/>
  <c r="BG252" i="3"/>
  <c r="BH252" i="3"/>
  <c r="BI252" i="3"/>
  <c r="BM252" i="3"/>
  <c r="BN252" i="3"/>
  <c r="BO252" i="3"/>
  <c r="BS252" i="3"/>
  <c r="BT252" i="3"/>
  <c r="BU252" i="3"/>
  <c r="BZ252" i="3"/>
  <c r="CA252" i="3" s="1"/>
  <c r="K253" i="3"/>
  <c r="L253" i="3"/>
  <c r="M253" i="3"/>
  <c r="Q253" i="3"/>
  <c r="R253" i="3"/>
  <c r="S253" i="3"/>
  <c r="W253" i="3"/>
  <c r="X253" i="3"/>
  <c r="Y253" i="3"/>
  <c r="AC253" i="3"/>
  <c r="AD253" i="3"/>
  <c r="AE253" i="3"/>
  <c r="AI253" i="3"/>
  <c r="AJ253" i="3"/>
  <c r="AK253" i="3"/>
  <c r="AO253" i="3"/>
  <c r="AP253" i="3"/>
  <c r="AQ253" i="3"/>
  <c r="AU253" i="3"/>
  <c r="AV253" i="3"/>
  <c r="AW253" i="3"/>
  <c r="BA253" i="3"/>
  <c r="BB253" i="3"/>
  <c r="BC253" i="3"/>
  <c r="BG253" i="3"/>
  <c r="BH253" i="3"/>
  <c r="BI253" i="3"/>
  <c r="BM253" i="3"/>
  <c r="BN253" i="3"/>
  <c r="BO253" i="3"/>
  <c r="BS253" i="3"/>
  <c r="BT253" i="3"/>
  <c r="BU253" i="3"/>
  <c r="BZ253" i="3"/>
  <c r="ED253" i="3" s="1"/>
  <c r="K254" i="3"/>
  <c r="CD254" i="3" s="1"/>
  <c r="L254" i="3"/>
  <c r="M254" i="3"/>
  <c r="Q254" i="3"/>
  <c r="R254" i="3"/>
  <c r="CK254" i="3" s="1"/>
  <c r="S254" i="3"/>
  <c r="W254" i="3"/>
  <c r="CP254" i="3" s="1"/>
  <c r="X254" i="3"/>
  <c r="Y254" i="3"/>
  <c r="CR254" i="3" s="1"/>
  <c r="AC254" i="3"/>
  <c r="AD254" i="3"/>
  <c r="AE254" i="3"/>
  <c r="AI254" i="3"/>
  <c r="DB254" i="3" s="1"/>
  <c r="AJ254" i="3"/>
  <c r="AK254" i="3"/>
  <c r="DD254" i="3" s="1"/>
  <c r="AO254" i="3"/>
  <c r="AP254" i="3"/>
  <c r="DI254" i="3" s="1"/>
  <c r="AQ254" i="3"/>
  <c r="AU254" i="3"/>
  <c r="AV254" i="3"/>
  <c r="AW254" i="3"/>
  <c r="DP254" i="3" s="1"/>
  <c r="BA254" i="3"/>
  <c r="BB254" i="3"/>
  <c r="DU254" i="3" s="1"/>
  <c r="BC254" i="3"/>
  <c r="BG254" i="3"/>
  <c r="DZ254" i="3" s="1"/>
  <c r="BH254" i="3"/>
  <c r="BI254" i="3"/>
  <c r="BM254" i="3"/>
  <c r="BN254" i="3"/>
  <c r="EG254" i="3" s="1"/>
  <c r="BO254" i="3"/>
  <c r="BS254" i="3"/>
  <c r="EL254" i="3" s="1"/>
  <c r="BT254" i="3"/>
  <c r="BU254" i="3"/>
  <c r="EN254" i="3" s="1"/>
  <c r="BZ254" i="3"/>
  <c r="CA254" i="3" s="1"/>
  <c r="CM254" i="3"/>
  <c r="ED254" i="3"/>
  <c r="K255" i="3"/>
  <c r="L255" i="3"/>
  <c r="M255" i="3"/>
  <c r="Q255" i="3"/>
  <c r="R255" i="3"/>
  <c r="S255" i="3"/>
  <c r="W255" i="3"/>
  <c r="X255" i="3"/>
  <c r="Y255" i="3"/>
  <c r="AC255" i="3"/>
  <c r="AD255" i="3"/>
  <c r="AE255" i="3"/>
  <c r="AI255" i="3"/>
  <c r="AJ255" i="3"/>
  <c r="AK255" i="3"/>
  <c r="AO255" i="3"/>
  <c r="AP255" i="3"/>
  <c r="AQ255" i="3"/>
  <c r="AU255" i="3"/>
  <c r="AV255" i="3"/>
  <c r="AW255" i="3"/>
  <c r="BA255" i="3"/>
  <c r="BB255" i="3"/>
  <c r="BC255" i="3"/>
  <c r="BG255" i="3"/>
  <c r="BH255" i="3"/>
  <c r="BI255" i="3"/>
  <c r="BM255" i="3"/>
  <c r="BN255" i="3"/>
  <c r="BO255" i="3"/>
  <c r="BS255" i="3"/>
  <c r="BT255" i="3"/>
  <c r="BU255" i="3"/>
  <c r="BZ255" i="3"/>
  <c r="K256" i="3"/>
  <c r="L256" i="3"/>
  <c r="M256" i="3"/>
  <c r="Q256" i="3"/>
  <c r="R256" i="3"/>
  <c r="S256" i="3"/>
  <c r="W256" i="3"/>
  <c r="X256" i="3"/>
  <c r="Y256" i="3"/>
  <c r="AC256" i="3"/>
  <c r="AD256" i="3"/>
  <c r="AE256" i="3"/>
  <c r="AI256" i="3"/>
  <c r="AJ256" i="3"/>
  <c r="AK256" i="3"/>
  <c r="AO256" i="3"/>
  <c r="AP256" i="3"/>
  <c r="AQ256" i="3"/>
  <c r="AU256" i="3"/>
  <c r="AV256" i="3"/>
  <c r="AW256" i="3"/>
  <c r="BA256" i="3"/>
  <c r="BB256" i="3"/>
  <c r="BC256" i="3"/>
  <c r="BG256" i="3"/>
  <c r="BH256" i="3"/>
  <c r="BI256" i="3"/>
  <c r="BM256" i="3"/>
  <c r="BN256" i="3"/>
  <c r="BO256" i="3"/>
  <c r="BS256" i="3"/>
  <c r="BT256" i="3"/>
  <c r="BU256" i="3"/>
  <c r="BZ256" i="3"/>
  <c r="K257" i="3"/>
  <c r="L257" i="3"/>
  <c r="M257" i="3"/>
  <c r="Q257" i="3"/>
  <c r="R257" i="3"/>
  <c r="S257" i="3"/>
  <c r="W257" i="3"/>
  <c r="X257" i="3"/>
  <c r="Y257" i="3"/>
  <c r="AC257" i="3"/>
  <c r="AD257" i="3"/>
  <c r="AE257" i="3"/>
  <c r="AI257" i="3"/>
  <c r="AJ257" i="3"/>
  <c r="AK257" i="3"/>
  <c r="AO257" i="3"/>
  <c r="AP257" i="3"/>
  <c r="AQ257" i="3"/>
  <c r="AU257" i="3"/>
  <c r="AV257" i="3"/>
  <c r="AW257" i="3"/>
  <c r="BA257" i="3"/>
  <c r="BB257" i="3"/>
  <c r="BC257" i="3"/>
  <c r="BG257" i="3"/>
  <c r="BH257" i="3"/>
  <c r="BI257" i="3"/>
  <c r="BM257" i="3"/>
  <c r="BN257" i="3"/>
  <c r="BO257" i="3"/>
  <c r="BS257" i="3"/>
  <c r="BT257" i="3"/>
  <c r="BU257" i="3"/>
  <c r="BZ257" i="3"/>
  <c r="K258" i="3"/>
  <c r="L258" i="3"/>
  <c r="M258" i="3"/>
  <c r="Q258" i="3"/>
  <c r="R258" i="3"/>
  <c r="S258" i="3"/>
  <c r="W258" i="3"/>
  <c r="X258" i="3"/>
  <c r="Y258" i="3"/>
  <c r="AC258" i="3"/>
  <c r="AD258" i="3"/>
  <c r="AE258" i="3"/>
  <c r="AI258" i="3"/>
  <c r="AJ258" i="3"/>
  <c r="AK258" i="3"/>
  <c r="AO258" i="3"/>
  <c r="AP258" i="3"/>
  <c r="AQ258" i="3"/>
  <c r="AU258" i="3"/>
  <c r="AV258" i="3"/>
  <c r="AW258" i="3"/>
  <c r="BA258" i="3"/>
  <c r="BB258" i="3"/>
  <c r="BC258" i="3"/>
  <c r="BG258" i="3"/>
  <c r="BH258" i="3"/>
  <c r="BI258" i="3"/>
  <c r="BM258" i="3"/>
  <c r="BN258" i="3"/>
  <c r="BO258" i="3"/>
  <c r="BS258" i="3"/>
  <c r="BT258" i="3"/>
  <c r="BU258" i="3"/>
  <c r="BZ258" i="3"/>
  <c r="ED258" i="3" s="1"/>
  <c r="K259" i="3"/>
  <c r="L259" i="3"/>
  <c r="M259" i="3"/>
  <c r="Q259" i="3"/>
  <c r="R259" i="3"/>
  <c r="S259" i="3"/>
  <c r="W259" i="3"/>
  <c r="X259" i="3"/>
  <c r="Y259" i="3"/>
  <c r="AC259" i="3"/>
  <c r="AD259" i="3"/>
  <c r="AE259" i="3"/>
  <c r="AI259" i="3"/>
  <c r="AJ259" i="3"/>
  <c r="AK259" i="3"/>
  <c r="AO259" i="3"/>
  <c r="AP259" i="3"/>
  <c r="AQ259" i="3"/>
  <c r="AU259" i="3"/>
  <c r="AV259" i="3"/>
  <c r="AW259" i="3"/>
  <c r="BA259" i="3"/>
  <c r="BB259" i="3"/>
  <c r="BC259" i="3"/>
  <c r="BG259" i="3"/>
  <c r="BH259" i="3"/>
  <c r="BI259" i="3"/>
  <c r="BM259" i="3"/>
  <c r="BN259" i="3"/>
  <c r="BO259" i="3"/>
  <c r="BS259" i="3"/>
  <c r="BT259" i="3"/>
  <c r="BU259" i="3"/>
  <c r="BZ259" i="3"/>
  <c r="EC259" i="3"/>
  <c r="K260" i="3"/>
  <c r="L260" i="3"/>
  <c r="M260" i="3"/>
  <c r="Q260" i="3"/>
  <c r="R260" i="3"/>
  <c r="S260" i="3"/>
  <c r="W260" i="3"/>
  <c r="X260" i="3"/>
  <c r="Y260" i="3"/>
  <c r="AC260" i="3"/>
  <c r="AD260" i="3"/>
  <c r="AE260" i="3"/>
  <c r="AI260" i="3"/>
  <c r="DB260" i="3" s="1"/>
  <c r="AJ260" i="3"/>
  <c r="AK260" i="3"/>
  <c r="AO260" i="3"/>
  <c r="AP260" i="3"/>
  <c r="AQ260" i="3"/>
  <c r="AU260" i="3"/>
  <c r="AV260" i="3"/>
  <c r="AW260" i="3"/>
  <c r="DP260" i="3" s="1"/>
  <c r="BA260" i="3"/>
  <c r="BB260" i="3"/>
  <c r="BC260" i="3"/>
  <c r="BG260" i="3"/>
  <c r="BH260" i="3"/>
  <c r="BI260" i="3"/>
  <c r="BM260" i="3"/>
  <c r="BN260" i="3"/>
  <c r="EG260" i="3" s="1"/>
  <c r="BO260" i="3"/>
  <c r="BS260" i="3"/>
  <c r="BT260" i="3"/>
  <c r="BU260" i="3"/>
  <c r="BZ260" i="3"/>
  <c r="ED260" i="3"/>
  <c r="K261" i="3"/>
  <c r="L261" i="3"/>
  <c r="M261" i="3"/>
  <c r="Q261" i="3"/>
  <c r="R261" i="3"/>
  <c r="S261" i="3"/>
  <c r="W261" i="3"/>
  <c r="X261" i="3"/>
  <c r="Y261" i="3"/>
  <c r="AC261" i="3"/>
  <c r="AD261" i="3"/>
  <c r="AE261" i="3"/>
  <c r="AI261" i="3"/>
  <c r="AJ261" i="3"/>
  <c r="AK261" i="3"/>
  <c r="AO261" i="3"/>
  <c r="AP261" i="3"/>
  <c r="AQ261" i="3"/>
  <c r="AU261" i="3"/>
  <c r="AV261" i="3"/>
  <c r="AW261" i="3"/>
  <c r="BA261" i="3"/>
  <c r="BB261" i="3"/>
  <c r="BC261" i="3"/>
  <c r="BG261" i="3"/>
  <c r="BH261" i="3"/>
  <c r="BI261" i="3"/>
  <c r="BM261" i="3"/>
  <c r="BN261" i="3"/>
  <c r="BO261" i="3"/>
  <c r="BS261" i="3"/>
  <c r="BT261" i="3"/>
  <c r="BU261" i="3"/>
  <c r="BZ261" i="3"/>
  <c r="K262" i="3"/>
  <c r="L262" i="3"/>
  <c r="M262" i="3"/>
  <c r="Q262" i="3"/>
  <c r="R262" i="3"/>
  <c r="S262" i="3"/>
  <c r="W262" i="3"/>
  <c r="CP262" i="3" s="1"/>
  <c r="X262" i="3"/>
  <c r="Y262" i="3"/>
  <c r="AC262" i="3"/>
  <c r="AD262" i="3"/>
  <c r="AE262" i="3"/>
  <c r="AI262" i="3"/>
  <c r="AJ262" i="3"/>
  <c r="AK262" i="3"/>
  <c r="DD262" i="3" s="1"/>
  <c r="AO262" i="3"/>
  <c r="AP262" i="3"/>
  <c r="AQ262" i="3"/>
  <c r="AU262" i="3"/>
  <c r="AV262" i="3"/>
  <c r="AW262" i="3"/>
  <c r="BA262" i="3"/>
  <c r="BB262" i="3"/>
  <c r="DU262" i="3" s="1"/>
  <c r="BC262" i="3"/>
  <c r="BG262" i="3"/>
  <c r="BH262" i="3"/>
  <c r="BI262" i="3"/>
  <c r="BM262" i="3"/>
  <c r="BN262" i="3"/>
  <c r="BO262" i="3"/>
  <c r="BS262" i="3"/>
  <c r="EL262" i="3" s="1"/>
  <c r="BT262" i="3"/>
  <c r="BU262" i="3"/>
  <c r="BZ262" i="3"/>
  <c r="CS262" i="3" s="1"/>
  <c r="K263" i="3"/>
  <c r="L263" i="3"/>
  <c r="M263" i="3"/>
  <c r="Q263" i="3"/>
  <c r="R263" i="3"/>
  <c r="S263" i="3"/>
  <c r="W263" i="3"/>
  <c r="X263" i="3"/>
  <c r="Y263" i="3"/>
  <c r="AC263" i="3"/>
  <c r="AD263" i="3"/>
  <c r="AE263" i="3"/>
  <c r="AI263" i="3"/>
  <c r="AJ263" i="3"/>
  <c r="AK263" i="3"/>
  <c r="AO263" i="3"/>
  <c r="AP263" i="3"/>
  <c r="AQ263" i="3"/>
  <c r="AU263" i="3"/>
  <c r="AV263" i="3"/>
  <c r="AW263" i="3"/>
  <c r="BA263" i="3"/>
  <c r="BB263" i="3"/>
  <c r="BC263" i="3"/>
  <c r="BG263" i="3"/>
  <c r="BH263" i="3"/>
  <c r="BI263" i="3"/>
  <c r="BM263" i="3"/>
  <c r="BN263" i="3"/>
  <c r="BO263" i="3"/>
  <c r="BS263" i="3"/>
  <c r="BT263" i="3"/>
  <c r="BU263" i="3"/>
  <c r="BZ263" i="3"/>
  <c r="K264" i="3"/>
  <c r="L264" i="3"/>
  <c r="M264" i="3"/>
  <c r="Q264" i="3"/>
  <c r="R264" i="3"/>
  <c r="S264" i="3"/>
  <c r="W264" i="3"/>
  <c r="X264" i="3"/>
  <c r="Y264" i="3"/>
  <c r="AC264" i="3"/>
  <c r="AD264" i="3"/>
  <c r="AE264" i="3"/>
  <c r="AI264" i="3"/>
  <c r="AJ264" i="3"/>
  <c r="AK264" i="3"/>
  <c r="AO264" i="3"/>
  <c r="AP264" i="3"/>
  <c r="AQ264" i="3"/>
  <c r="AU264" i="3"/>
  <c r="AV264" i="3"/>
  <c r="AW264" i="3"/>
  <c r="BA264" i="3"/>
  <c r="BB264" i="3"/>
  <c r="BC264" i="3"/>
  <c r="BG264" i="3"/>
  <c r="BH264" i="3"/>
  <c r="BI264" i="3"/>
  <c r="BM264" i="3"/>
  <c r="BN264" i="3"/>
  <c r="BS264" i="3"/>
  <c r="BT264" i="3"/>
  <c r="BU264" i="3"/>
  <c r="K265" i="3"/>
  <c r="L265" i="3"/>
  <c r="M265" i="3"/>
  <c r="Q265" i="3"/>
  <c r="R265" i="3"/>
  <c r="S265" i="3"/>
  <c r="W265" i="3"/>
  <c r="X265" i="3"/>
  <c r="Y265" i="3"/>
  <c r="AC265" i="3"/>
  <c r="AD265" i="3"/>
  <c r="AE265" i="3"/>
  <c r="AI265" i="3"/>
  <c r="AJ265" i="3"/>
  <c r="AK265" i="3"/>
  <c r="AO265" i="3"/>
  <c r="AP265" i="3"/>
  <c r="AQ265" i="3"/>
  <c r="AU265" i="3"/>
  <c r="AV265" i="3"/>
  <c r="AW265" i="3"/>
  <c r="BA265" i="3"/>
  <c r="BB265" i="3"/>
  <c r="BC265" i="3"/>
  <c r="BG265" i="3"/>
  <c r="BH265" i="3"/>
  <c r="BI265" i="3"/>
  <c r="BM265" i="3"/>
  <c r="BN265" i="3"/>
  <c r="BO265" i="3"/>
  <c r="BS265" i="3"/>
  <c r="BT265" i="3"/>
  <c r="BU265" i="3"/>
  <c r="K266" i="3"/>
  <c r="L266" i="3"/>
  <c r="M266" i="3"/>
  <c r="Q266" i="3"/>
  <c r="R266" i="3"/>
  <c r="S266" i="3"/>
  <c r="W266" i="3"/>
  <c r="X266" i="3"/>
  <c r="Y266" i="3"/>
  <c r="AC266" i="3"/>
  <c r="AD266" i="3"/>
  <c r="AE266" i="3"/>
  <c r="AI266" i="3"/>
  <c r="AJ266" i="3"/>
  <c r="AK266" i="3"/>
  <c r="AO266" i="3"/>
  <c r="AP266" i="3"/>
  <c r="AQ266" i="3"/>
  <c r="AU266" i="3"/>
  <c r="AV266" i="3"/>
  <c r="AW266" i="3"/>
  <c r="BA266" i="3"/>
  <c r="BB266" i="3"/>
  <c r="BC266" i="3"/>
  <c r="BG266" i="3"/>
  <c r="BH266" i="3"/>
  <c r="BI266" i="3"/>
  <c r="BM266" i="3"/>
  <c r="BN266" i="3"/>
  <c r="BO266" i="3"/>
  <c r="BS266" i="3"/>
  <c r="BT266" i="3"/>
  <c r="BU266" i="3"/>
  <c r="K267" i="3"/>
  <c r="L267" i="3"/>
  <c r="M267" i="3"/>
  <c r="Q267" i="3"/>
  <c r="R267" i="3"/>
  <c r="S267" i="3"/>
  <c r="X267" i="3"/>
  <c r="Y267" i="3"/>
  <c r="AC267" i="3"/>
  <c r="AD267" i="3"/>
  <c r="AE267" i="3"/>
  <c r="AI267" i="3"/>
  <c r="AJ267" i="3"/>
  <c r="AK267" i="3"/>
  <c r="AO267" i="3"/>
  <c r="AP267" i="3"/>
  <c r="AQ267" i="3"/>
  <c r="AU267" i="3"/>
  <c r="AV267" i="3"/>
  <c r="AW267" i="3"/>
  <c r="BA267" i="3"/>
  <c r="BB267" i="3"/>
  <c r="BC267" i="3"/>
  <c r="BG267" i="3"/>
  <c r="BH267" i="3"/>
  <c r="BI267" i="3"/>
  <c r="BM267" i="3"/>
  <c r="BN267" i="3"/>
  <c r="BO267" i="3"/>
  <c r="BS267" i="3"/>
  <c r="BT267" i="3"/>
  <c r="BU267" i="3"/>
  <c r="BZ267" i="3"/>
  <c r="K268" i="3"/>
  <c r="L268" i="3"/>
  <c r="M268" i="3"/>
  <c r="CF268" i="3" s="1"/>
  <c r="Q268" i="3"/>
  <c r="R268" i="3"/>
  <c r="S268" i="3"/>
  <c r="X268" i="3"/>
  <c r="Y268" i="3"/>
  <c r="AC268" i="3"/>
  <c r="AD268" i="3"/>
  <c r="AE268" i="3"/>
  <c r="CX268" i="3" s="1"/>
  <c r="AI268" i="3"/>
  <c r="AJ268" i="3"/>
  <c r="AK268" i="3"/>
  <c r="AO268" i="3"/>
  <c r="AP268" i="3"/>
  <c r="AQ268" i="3"/>
  <c r="AU268" i="3"/>
  <c r="AV268" i="3"/>
  <c r="DO268" i="3" s="1"/>
  <c r="AW268" i="3"/>
  <c r="BA268" i="3"/>
  <c r="BB268" i="3"/>
  <c r="BC268" i="3"/>
  <c r="BG268" i="3"/>
  <c r="BH268" i="3"/>
  <c r="BI268" i="3"/>
  <c r="BM268" i="3"/>
  <c r="BN268" i="3"/>
  <c r="BO268" i="3"/>
  <c r="BS268" i="3"/>
  <c r="BT268" i="3"/>
  <c r="BU268" i="3"/>
  <c r="BZ268" i="3"/>
  <c r="ED268" i="3" s="1"/>
  <c r="K269" i="3"/>
  <c r="L269" i="3"/>
  <c r="M269" i="3"/>
  <c r="CF269" i="3" s="1"/>
  <c r="Q269" i="3"/>
  <c r="R269" i="3"/>
  <c r="S269" i="3"/>
  <c r="CL269" i="3" s="1"/>
  <c r="X269" i="3"/>
  <c r="Y269" i="3"/>
  <c r="AC269" i="3"/>
  <c r="AD269" i="3"/>
  <c r="AE269" i="3"/>
  <c r="CX269" i="3" s="1"/>
  <c r="AI269" i="3"/>
  <c r="AJ269" i="3"/>
  <c r="AK269" i="3"/>
  <c r="DD269" i="3" s="1"/>
  <c r="AO269" i="3"/>
  <c r="AP269" i="3"/>
  <c r="AQ269" i="3"/>
  <c r="AU269" i="3"/>
  <c r="AV269" i="3"/>
  <c r="DO269" i="3" s="1"/>
  <c r="AW269" i="3"/>
  <c r="BA269" i="3"/>
  <c r="BB269" i="3"/>
  <c r="DU269" i="3" s="1"/>
  <c r="BC269" i="3"/>
  <c r="BG269" i="3"/>
  <c r="BH269" i="3"/>
  <c r="BI269" i="3"/>
  <c r="BM269" i="3"/>
  <c r="EF269" i="3" s="1"/>
  <c r="BN269" i="3"/>
  <c r="BO269" i="3"/>
  <c r="BS269" i="3"/>
  <c r="EL269" i="3" s="1"/>
  <c r="BT269" i="3"/>
  <c r="BU269" i="3"/>
  <c r="BZ269" i="3"/>
  <c r="ED269" i="3" s="1"/>
  <c r="EK269" i="3"/>
  <c r="K270" i="3"/>
  <c r="L270" i="3"/>
  <c r="M270" i="3"/>
  <c r="Q270" i="3"/>
  <c r="R270" i="3"/>
  <c r="S270" i="3"/>
  <c r="X270" i="3"/>
  <c r="Y270" i="3"/>
  <c r="AC270" i="3"/>
  <c r="AD270" i="3"/>
  <c r="AE270" i="3"/>
  <c r="AI270" i="3"/>
  <c r="AJ270" i="3"/>
  <c r="AK270" i="3"/>
  <c r="AO270" i="3"/>
  <c r="AP270" i="3"/>
  <c r="AQ270" i="3"/>
  <c r="AU270" i="3"/>
  <c r="AV270" i="3"/>
  <c r="AW270" i="3"/>
  <c r="BA270" i="3"/>
  <c r="BB270" i="3"/>
  <c r="BC270" i="3"/>
  <c r="BG270" i="3"/>
  <c r="BH270" i="3"/>
  <c r="BI270" i="3"/>
  <c r="BM270" i="3"/>
  <c r="BN270" i="3"/>
  <c r="BO270" i="3"/>
  <c r="BS270" i="3"/>
  <c r="BT270" i="3"/>
  <c r="BU270" i="3"/>
  <c r="BZ270" i="3"/>
  <c r="EK270" i="3" s="1"/>
  <c r="K271" i="3"/>
  <c r="L271" i="3"/>
  <c r="M271" i="3"/>
  <c r="Q271" i="3"/>
  <c r="R271" i="3"/>
  <c r="S271" i="3"/>
  <c r="W271" i="3"/>
  <c r="X271" i="3"/>
  <c r="Y271" i="3"/>
  <c r="AC271" i="3"/>
  <c r="AD271" i="3"/>
  <c r="AE271" i="3"/>
  <c r="AI271" i="3"/>
  <c r="AJ271" i="3"/>
  <c r="AK271" i="3"/>
  <c r="AO271" i="3"/>
  <c r="AP271" i="3"/>
  <c r="AQ271" i="3"/>
  <c r="AU271" i="3"/>
  <c r="AV271" i="3"/>
  <c r="AW271" i="3"/>
  <c r="BA271" i="3"/>
  <c r="BB271" i="3"/>
  <c r="BC271" i="3"/>
  <c r="BG271" i="3"/>
  <c r="BH271" i="3"/>
  <c r="BI271" i="3"/>
  <c r="BM271" i="3"/>
  <c r="BN271" i="3"/>
  <c r="BO271" i="3"/>
  <c r="BS271" i="3"/>
  <c r="BT271" i="3"/>
  <c r="BU271" i="3"/>
  <c r="K272" i="3"/>
  <c r="L272" i="3"/>
  <c r="M272" i="3"/>
  <c r="Q272" i="3"/>
  <c r="R272" i="3"/>
  <c r="S272" i="3"/>
  <c r="W272" i="3"/>
  <c r="X272" i="3"/>
  <c r="Y272" i="3"/>
  <c r="AC272" i="3"/>
  <c r="AD272" i="3"/>
  <c r="AE272" i="3"/>
  <c r="AI272" i="3"/>
  <c r="AJ272" i="3"/>
  <c r="AK272" i="3"/>
  <c r="AO272" i="3"/>
  <c r="AP272" i="3"/>
  <c r="AQ272" i="3"/>
  <c r="AU272" i="3"/>
  <c r="AV272" i="3"/>
  <c r="AW272" i="3"/>
  <c r="BA272" i="3"/>
  <c r="BB272" i="3"/>
  <c r="BC272" i="3"/>
  <c r="BG272" i="3"/>
  <c r="BH272" i="3"/>
  <c r="BI272" i="3"/>
  <c r="BM272" i="3"/>
  <c r="BN272" i="3"/>
  <c r="BO272" i="3"/>
  <c r="BS272" i="3"/>
  <c r="BT272" i="3"/>
  <c r="BU272" i="3"/>
  <c r="BZ272" i="3"/>
  <c r="K273" i="3"/>
  <c r="L273" i="3"/>
  <c r="M273" i="3"/>
  <c r="Q273" i="3"/>
  <c r="R273" i="3"/>
  <c r="S273" i="3"/>
  <c r="W273" i="3"/>
  <c r="X273" i="3"/>
  <c r="Y273" i="3"/>
  <c r="AC273" i="3"/>
  <c r="AD273" i="3"/>
  <c r="AE273" i="3"/>
  <c r="AI273" i="3"/>
  <c r="AJ273" i="3"/>
  <c r="AK273" i="3"/>
  <c r="AO273" i="3"/>
  <c r="AP273" i="3"/>
  <c r="AQ273" i="3"/>
  <c r="AU273" i="3"/>
  <c r="AV273" i="3"/>
  <c r="AW273" i="3"/>
  <c r="BA273" i="3"/>
  <c r="BB273" i="3"/>
  <c r="BC273" i="3"/>
  <c r="BG273" i="3"/>
  <c r="BH273" i="3"/>
  <c r="BI273" i="3"/>
  <c r="BM273" i="3"/>
  <c r="BN273" i="3"/>
  <c r="BO273" i="3"/>
  <c r="BS273" i="3"/>
  <c r="BT273" i="3"/>
  <c r="BU273" i="3"/>
  <c r="BZ273" i="3"/>
  <c r="K274" i="3"/>
  <c r="L274" i="3"/>
  <c r="M274" i="3"/>
  <c r="Q274" i="3"/>
  <c r="R274" i="3"/>
  <c r="S274" i="3"/>
  <c r="W274" i="3"/>
  <c r="X274" i="3"/>
  <c r="Y274" i="3"/>
  <c r="AC274" i="3"/>
  <c r="AD274" i="3"/>
  <c r="AE274" i="3"/>
  <c r="AI274" i="3"/>
  <c r="AJ274" i="3"/>
  <c r="AK274" i="3"/>
  <c r="AO274" i="3"/>
  <c r="AP274" i="3"/>
  <c r="AQ274" i="3"/>
  <c r="AU274" i="3"/>
  <c r="AV274" i="3"/>
  <c r="AW274" i="3"/>
  <c r="BA274" i="3"/>
  <c r="BB274" i="3"/>
  <c r="BC274" i="3"/>
  <c r="BG274" i="3"/>
  <c r="BH274" i="3"/>
  <c r="BI274" i="3"/>
  <c r="BM274" i="3"/>
  <c r="BN274" i="3"/>
  <c r="BO274" i="3"/>
  <c r="BS274" i="3"/>
  <c r="BT274" i="3"/>
  <c r="BU274" i="3"/>
  <c r="BZ274" i="3"/>
  <c r="K275" i="3"/>
  <c r="L275" i="3"/>
  <c r="M275" i="3"/>
  <c r="Q275" i="3"/>
  <c r="R275" i="3"/>
  <c r="S275" i="3"/>
  <c r="W275" i="3"/>
  <c r="X275" i="3"/>
  <c r="Y275" i="3"/>
  <c r="AC275" i="3"/>
  <c r="AD275" i="3"/>
  <c r="AE275" i="3"/>
  <c r="AI275" i="3"/>
  <c r="AJ275" i="3"/>
  <c r="AK275" i="3"/>
  <c r="AO275" i="3"/>
  <c r="AP275" i="3"/>
  <c r="AQ275" i="3"/>
  <c r="AU275" i="3"/>
  <c r="AV275" i="3"/>
  <c r="AW275" i="3"/>
  <c r="BA275" i="3"/>
  <c r="BB275" i="3"/>
  <c r="BC275" i="3"/>
  <c r="BG275" i="3"/>
  <c r="BH275" i="3"/>
  <c r="BI275" i="3"/>
  <c r="BM275" i="3"/>
  <c r="BN275" i="3"/>
  <c r="BO275" i="3"/>
  <c r="BS275" i="3"/>
  <c r="BT275" i="3"/>
  <c r="BU275" i="3"/>
  <c r="BZ275" i="3"/>
  <c r="K276" i="3"/>
  <c r="L276" i="3"/>
  <c r="M276" i="3"/>
  <c r="Q276" i="3"/>
  <c r="R276" i="3"/>
  <c r="S276" i="3"/>
  <c r="W276" i="3"/>
  <c r="X276" i="3"/>
  <c r="Y276" i="3"/>
  <c r="AC276" i="3"/>
  <c r="AD276" i="3"/>
  <c r="AE276" i="3"/>
  <c r="AI276" i="3"/>
  <c r="AJ276" i="3"/>
  <c r="AK276" i="3"/>
  <c r="AO276" i="3"/>
  <c r="AP276" i="3"/>
  <c r="AQ276" i="3"/>
  <c r="AU276" i="3"/>
  <c r="AV276" i="3"/>
  <c r="AW276" i="3"/>
  <c r="BA276" i="3"/>
  <c r="BB276" i="3"/>
  <c r="BC276" i="3"/>
  <c r="BG276" i="3"/>
  <c r="BH276" i="3"/>
  <c r="BI276" i="3"/>
  <c r="BM276" i="3"/>
  <c r="BN276" i="3"/>
  <c r="BO276" i="3"/>
  <c r="BS276" i="3"/>
  <c r="BT276" i="3"/>
  <c r="BU276" i="3"/>
  <c r="BZ276" i="3"/>
  <c r="K277" i="3"/>
  <c r="L277" i="3"/>
  <c r="M277" i="3"/>
  <c r="Q277" i="3"/>
  <c r="R277" i="3"/>
  <c r="S277" i="3"/>
  <c r="W277" i="3"/>
  <c r="X277" i="3"/>
  <c r="Y277" i="3"/>
  <c r="AC277" i="3"/>
  <c r="AD277" i="3"/>
  <c r="AE277" i="3"/>
  <c r="AI277" i="3"/>
  <c r="AJ277" i="3"/>
  <c r="AK277" i="3"/>
  <c r="AO277" i="3"/>
  <c r="AP277" i="3"/>
  <c r="AQ277" i="3"/>
  <c r="AU277" i="3"/>
  <c r="AV277" i="3"/>
  <c r="AW277" i="3"/>
  <c r="BA277" i="3"/>
  <c r="BB277" i="3"/>
  <c r="BC277" i="3"/>
  <c r="BG277" i="3"/>
  <c r="BH277" i="3"/>
  <c r="BI277" i="3"/>
  <c r="BM277" i="3"/>
  <c r="BN277" i="3"/>
  <c r="BO277" i="3"/>
  <c r="BS277" i="3"/>
  <c r="BT277" i="3"/>
  <c r="BU277" i="3"/>
  <c r="BZ277" i="3"/>
  <c r="ED277" i="3" s="1"/>
  <c r="K278" i="3"/>
  <c r="L278" i="3"/>
  <c r="M278" i="3"/>
  <c r="Q278" i="3"/>
  <c r="R278" i="3"/>
  <c r="S278" i="3"/>
  <c r="W278" i="3"/>
  <c r="X278" i="3"/>
  <c r="Y278" i="3"/>
  <c r="AC278" i="3"/>
  <c r="AD278" i="3"/>
  <c r="AE278" i="3"/>
  <c r="AI278" i="3"/>
  <c r="AJ278" i="3"/>
  <c r="AK278" i="3"/>
  <c r="AO278" i="3"/>
  <c r="AP278" i="3"/>
  <c r="AQ278" i="3"/>
  <c r="AU278" i="3"/>
  <c r="AV278" i="3"/>
  <c r="AW278" i="3"/>
  <c r="BA278" i="3"/>
  <c r="BB278" i="3"/>
  <c r="BC278" i="3"/>
  <c r="BG278" i="3"/>
  <c r="BH278" i="3"/>
  <c r="BI278" i="3"/>
  <c r="BM278" i="3"/>
  <c r="BN278" i="3"/>
  <c r="BO278" i="3"/>
  <c r="BS278" i="3"/>
  <c r="BT278" i="3"/>
  <c r="BU278" i="3"/>
  <c r="BZ278" i="3"/>
  <c r="K279" i="3"/>
  <c r="L279" i="3"/>
  <c r="M279" i="3"/>
  <c r="Q279" i="3"/>
  <c r="R279" i="3"/>
  <c r="S279" i="3"/>
  <c r="W279" i="3"/>
  <c r="X279" i="3"/>
  <c r="Y279" i="3"/>
  <c r="AC279" i="3"/>
  <c r="AD279" i="3"/>
  <c r="AE279" i="3"/>
  <c r="AI279" i="3"/>
  <c r="AJ279" i="3"/>
  <c r="AK279" i="3"/>
  <c r="AO279" i="3"/>
  <c r="AP279" i="3"/>
  <c r="AQ279" i="3"/>
  <c r="AU279" i="3"/>
  <c r="AV279" i="3"/>
  <c r="AW279" i="3"/>
  <c r="BA279" i="3"/>
  <c r="BB279" i="3"/>
  <c r="BC279" i="3"/>
  <c r="BG279" i="3"/>
  <c r="BH279" i="3"/>
  <c r="BI279" i="3"/>
  <c r="BM279" i="3"/>
  <c r="BN279" i="3"/>
  <c r="BO279" i="3"/>
  <c r="BS279" i="3"/>
  <c r="BT279" i="3"/>
  <c r="BU279" i="3"/>
  <c r="BZ279" i="3"/>
  <c r="CA279" i="3" s="1"/>
  <c r="K280" i="3"/>
  <c r="L280" i="3"/>
  <c r="M280" i="3"/>
  <c r="Q280" i="3"/>
  <c r="R280" i="3"/>
  <c r="S280" i="3"/>
  <c r="W280" i="3"/>
  <c r="X280" i="3"/>
  <c r="Y280" i="3"/>
  <c r="AC280" i="3"/>
  <c r="AD280" i="3"/>
  <c r="AE280" i="3"/>
  <c r="AI280" i="3"/>
  <c r="AJ280" i="3"/>
  <c r="AK280" i="3"/>
  <c r="AO280" i="3"/>
  <c r="AP280" i="3"/>
  <c r="AQ280" i="3"/>
  <c r="AU280" i="3"/>
  <c r="AV280" i="3"/>
  <c r="AW280" i="3"/>
  <c r="BA280" i="3"/>
  <c r="BB280" i="3"/>
  <c r="BC280" i="3"/>
  <c r="BG280" i="3"/>
  <c r="BH280" i="3"/>
  <c r="BI280" i="3"/>
  <c r="BM280" i="3"/>
  <c r="BN280" i="3"/>
  <c r="BO280" i="3"/>
  <c r="BS280" i="3"/>
  <c r="BT280" i="3"/>
  <c r="BU280" i="3"/>
  <c r="BZ280" i="3"/>
  <c r="K281" i="3"/>
  <c r="L281" i="3"/>
  <c r="M281" i="3"/>
  <c r="Q281" i="3"/>
  <c r="R281" i="3"/>
  <c r="S281" i="3"/>
  <c r="W281" i="3"/>
  <c r="X281" i="3"/>
  <c r="Y281" i="3"/>
  <c r="AC281" i="3"/>
  <c r="AD281" i="3"/>
  <c r="AE281" i="3"/>
  <c r="AI281" i="3"/>
  <c r="AJ281" i="3"/>
  <c r="AK281" i="3"/>
  <c r="AO281" i="3"/>
  <c r="AP281" i="3"/>
  <c r="AQ281" i="3"/>
  <c r="AU281" i="3"/>
  <c r="AV281" i="3"/>
  <c r="AW281" i="3"/>
  <c r="BA281" i="3"/>
  <c r="BB281" i="3"/>
  <c r="BC281" i="3"/>
  <c r="BG281" i="3"/>
  <c r="BH281" i="3"/>
  <c r="BI281" i="3"/>
  <c r="EB281" i="3" s="1"/>
  <c r="BM281" i="3"/>
  <c r="BN281" i="3"/>
  <c r="BO281" i="3"/>
  <c r="BS281" i="3"/>
  <c r="BT281" i="3"/>
  <c r="BU281" i="3"/>
  <c r="BZ281" i="3"/>
  <c r="ED281" i="3" s="1"/>
  <c r="K282" i="3"/>
  <c r="L282" i="3"/>
  <c r="M282" i="3"/>
  <c r="Q282" i="3"/>
  <c r="R282" i="3"/>
  <c r="S282" i="3"/>
  <c r="W282" i="3"/>
  <c r="X282" i="3"/>
  <c r="Y282" i="3"/>
  <c r="AC282" i="3"/>
  <c r="AD282" i="3"/>
  <c r="AE282" i="3"/>
  <c r="AI282" i="3"/>
  <c r="AJ282" i="3"/>
  <c r="AK282" i="3"/>
  <c r="AO282" i="3"/>
  <c r="AP282" i="3"/>
  <c r="AQ282" i="3"/>
  <c r="AU282" i="3"/>
  <c r="AV282" i="3"/>
  <c r="AW282" i="3"/>
  <c r="BA282" i="3"/>
  <c r="BB282" i="3"/>
  <c r="BC282" i="3"/>
  <c r="BG282" i="3"/>
  <c r="BH282" i="3"/>
  <c r="BI282" i="3"/>
  <c r="BM282" i="3"/>
  <c r="BN282" i="3"/>
  <c r="BO282" i="3"/>
  <c r="BS282" i="3"/>
  <c r="BT282" i="3"/>
  <c r="BU282" i="3"/>
  <c r="BZ282" i="3"/>
  <c r="ED282" i="3" s="1"/>
  <c r="K283" i="3"/>
  <c r="L283" i="3"/>
  <c r="M283" i="3"/>
  <c r="Q283" i="3"/>
  <c r="R283" i="3"/>
  <c r="S283" i="3"/>
  <c r="W283" i="3"/>
  <c r="X283" i="3"/>
  <c r="Y283" i="3"/>
  <c r="AC283" i="3"/>
  <c r="AD283" i="3"/>
  <c r="AE283" i="3"/>
  <c r="AI283" i="3"/>
  <c r="AJ283" i="3"/>
  <c r="AK283" i="3"/>
  <c r="AO283" i="3"/>
  <c r="AP283" i="3"/>
  <c r="AQ283" i="3"/>
  <c r="AU283" i="3"/>
  <c r="AV283" i="3"/>
  <c r="AW283" i="3"/>
  <c r="BA283" i="3"/>
  <c r="BB283" i="3"/>
  <c r="BC283" i="3"/>
  <c r="BG283" i="3"/>
  <c r="BH283" i="3"/>
  <c r="BI283" i="3"/>
  <c r="BM283" i="3"/>
  <c r="BN283" i="3"/>
  <c r="BO283" i="3"/>
  <c r="BS283" i="3"/>
  <c r="BT283" i="3"/>
  <c r="BU283" i="3"/>
  <c r="BZ283" i="3"/>
  <c r="K284" i="3"/>
  <c r="L284" i="3"/>
  <c r="M284" i="3"/>
  <c r="Q284" i="3"/>
  <c r="R284" i="3"/>
  <c r="S284" i="3"/>
  <c r="W284" i="3"/>
  <c r="X284" i="3"/>
  <c r="Y284" i="3"/>
  <c r="AC284" i="3"/>
  <c r="AD284" i="3"/>
  <c r="AE284" i="3"/>
  <c r="AI284" i="3"/>
  <c r="AJ284" i="3"/>
  <c r="AK284" i="3"/>
  <c r="AO284" i="3"/>
  <c r="AP284" i="3"/>
  <c r="AQ284" i="3"/>
  <c r="AU284" i="3"/>
  <c r="AV284" i="3"/>
  <c r="AW284" i="3"/>
  <c r="BA284" i="3"/>
  <c r="BB284" i="3"/>
  <c r="BC284" i="3"/>
  <c r="BG284" i="3"/>
  <c r="BH284" i="3"/>
  <c r="BI284" i="3"/>
  <c r="BM284" i="3"/>
  <c r="BN284" i="3"/>
  <c r="BO284" i="3"/>
  <c r="BS284" i="3"/>
  <c r="BT284" i="3"/>
  <c r="BU284" i="3"/>
  <c r="BZ284" i="3"/>
  <c r="ED284" i="3" s="1"/>
  <c r="K285" i="3"/>
  <c r="L285" i="3"/>
  <c r="M285" i="3"/>
  <c r="Q285" i="3"/>
  <c r="R285" i="3"/>
  <c r="S285" i="3"/>
  <c r="W285" i="3"/>
  <c r="X285" i="3"/>
  <c r="Y285" i="3"/>
  <c r="AC285" i="3"/>
  <c r="AD285" i="3"/>
  <c r="AE285" i="3"/>
  <c r="AI285" i="3"/>
  <c r="AJ285" i="3"/>
  <c r="AK285" i="3"/>
  <c r="AO285" i="3"/>
  <c r="AP285" i="3"/>
  <c r="AQ285" i="3"/>
  <c r="AU285" i="3"/>
  <c r="AV285" i="3"/>
  <c r="AW285" i="3"/>
  <c r="BA285" i="3"/>
  <c r="BB285" i="3"/>
  <c r="BC285" i="3"/>
  <c r="BG285" i="3"/>
  <c r="BH285" i="3"/>
  <c r="BI285" i="3"/>
  <c r="BM285" i="3"/>
  <c r="BN285" i="3"/>
  <c r="BO285" i="3"/>
  <c r="BS285" i="3"/>
  <c r="BT285" i="3"/>
  <c r="BU285" i="3"/>
  <c r="K286" i="3"/>
  <c r="L286" i="3"/>
  <c r="M286" i="3"/>
  <c r="Q286" i="3"/>
  <c r="R286" i="3"/>
  <c r="S286" i="3"/>
  <c r="W286" i="3"/>
  <c r="X286" i="3"/>
  <c r="Y286" i="3"/>
  <c r="AC286" i="3"/>
  <c r="AD286" i="3"/>
  <c r="AE286" i="3"/>
  <c r="AI286" i="3"/>
  <c r="AJ286" i="3"/>
  <c r="AK286" i="3"/>
  <c r="AO286" i="3"/>
  <c r="AP286" i="3"/>
  <c r="AQ286" i="3"/>
  <c r="AU286" i="3"/>
  <c r="AV286" i="3"/>
  <c r="AW286" i="3"/>
  <c r="BA286" i="3"/>
  <c r="BB286" i="3"/>
  <c r="BC286" i="3"/>
  <c r="BG286" i="3"/>
  <c r="BH286" i="3"/>
  <c r="BI286" i="3"/>
  <c r="BM286" i="3"/>
  <c r="BN286" i="3"/>
  <c r="BO286" i="3"/>
  <c r="BS286" i="3"/>
  <c r="BT286" i="3"/>
  <c r="BU286" i="3"/>
  <c r="BZ286" i="3"/>
  <c r="EC286" i="3" s="1"/>
  <c r="K287" i="3"/>
  <c r="L287" i="3"/>
  <c r="M287" i="3"/>
  <c r="Q287" i="3"/>
  <c r="R287" i="3"/>
  <c r="S287" i="3"/>
  <c r="W287" i="3"/>
  <c r="X287" i="3"/>
  <c r="Y287" i="3"/>
  <c r="AC287" i="3"/>
  <c r="AD287" i="3"/>
  <c r="AE287" i="3"/>
  <c r="AI287" i="3"/>
  <c r="AJ287" i="3"/>
  <c r="AK287" i="3"/>
  <c r="AO287" i="3"/>
  <c r="AP287" i="3"/>
  <c r="AQ287" i="3"/>
  <c r="AU287" i="3"/>
  <c r="AV287" i="3"/>
  <c r="AW287" i="3"/>
  <c r="BA287" i="3"/>
  <c r="BB287" i="3"/>
  <c r="BC287" i="3"/>
  <c r="BG287" i="3"/>
  <c r="BH287" i="3"/>
  <c r="BI287" i="3"/>
  <c r="BM287" i="3"/>
  <c r="BN287" i="3"/>
  <c r="BO287" i="3"/>
  <c r="BS287" i="3"/>
  <c r="BT287" i="3"/>
  <c r="BU287" i="3"/>
  <c r="BZ287" i="3"/>
  <c r="K288" i="3"/>
  <c r="L288" i="3"/>
  <c r="M288" i="3"/>
  <c r="Q288" i="3"/>
  <c r="R288" i="3"/>
  <c r="S288" i="3"/>
  <c r="W288" i="3"/>
  <c r="X288" i="3"/>
  <c r="Y288" i="3"/>
  <c r="AC288" i="3"/>
  <c r="AD288" i="3"/>
  <c r="AE288" i="3"/>
  <c r="AI288" i="3"/>
  <c r="AJ288" i="3"/>
  <c r="AK288" i="3"/>
  <c r="AO288" i="3"/>
  <c r="AP288" i="3"/>
  <c r="AQ288" i="3"/>
  <c r="AU288" i="3"/>
  <c r="AV288" i="3"/>
  <c r="AW288" i="3"/>
  <c r="BA288" i="3"/>
  <c r="BB288" i="3"/>
  <c r="BC288" i="3"/>
  <c r="BG288" i="3"/>
  <c r="BH288" i="3"/>
  <c r="BI288" i="3"/>
  <c r="BM288" i="3"/>
  <c r="BN288" i="3"/>
  <c r="BO288" i="3"/>
  <c r="BS288" i="3"/>
  <c r="BT288" i="3"/>
  <c r="BU288" i="3"/>
  <c r="K289" i="3"/>
  <c r="L289" i="3"/>
  <c r="M289" i="3"/>
  <c r="Q289" i="3"/>
  <c r="R289" i="3"/>
  <c r="S289" i="3"/>
  <c r="W289" i="3"/>
  <c r="X289" i="3"/>
  <c r="Y289" i="3"/>
  <c r="AC289" i="3"/>
  <c r="AD289" i="3"/>
  <c r="AE289" i="3"/>
  <c r="AI289" i="3"/>
  <c r="AJ289" i="3"/>
  <c r="AK289" i="3"/>
  <c r="AO289" i="3"/>
  <c r="AP289" i="3"/>
  <c r="DI289" i="3" s="1"/>
  <c r="AQ289" i="3"/>
  <c r="AU289" i="3"/>
  <c r="AV289" i="3"/>
  <c r="AW289" i="3"/>
  <c r="BA289" i="3"/>
  <c r="BB289" i="3"/>
  <c r="BC289" i="3"/>
  <c r="BG289" i="3"/>
  <c r="DZ289" i="3" s="1"/>
  <c r="BH289" i="3"/>
  <c r="BI289" i="3"/>
  <c r="BM289" i="3"/>
  <c r="BN289" i="3"/>
  <c r="BO289" i="3"/>
  <c r="BS289" i="3"/>
  <c r="BT289" i="3"/>
  <c r="BU289" i="3"/>
  <c r="EN289" i="3" s="1"/>
  <c r="BZ289" i="3"/>
  <c r="K290" i="3"/>
  <c r="L290" i="3"/>
  <c r="M290" i="3"/>
  <c r="Q290" i="3"/>
  <c r="R290" i="3"/>
  <c r="S290" i="3"/>
  <c r="W290" i="3"/>
  <c r="X290" i="3"/>
  <c r="Y290" i="3"/>
  <c r="AC290" i="3"/>
  <c r="AD290" i="3"/>
  <c r="AE290" i="3"/>
  <c r="AI290" i="3"/>
  <c r="AJ290" i="3"/>
  <c r="AK290" i="3"/>
  <c r="AO290" i="3"/>
  <c r="AP290" i="3"/>
  <c r="AQ290" i="3"/>
  <c r="AU290" i="3"/>
  <c r="AV290" i="3"/>
  <c r="AW290" i="3"/>
  <c r="BA290" i="3"/>
  <c r="BB290" i="3"/>
  <c r="BC290" i="3"/>
  <c r="BG290" i="3"/>
  <c r="BH290" i="3"/>
  <c r="BI290" i="3"/>
  <c r="BM290" i="3"/>
  <c r="BN290" i="3"/>
  <c r="BO290" i="3"/>
  <c r="BS290" i="3"/>
  <c r="BT290" i="3"/>
  <c r="BU290" i="3"/>
  <c r="BZ290" i="3"/>
  <c r="EC290" i="3" s="1"/>
  <c r="K291" i="3"/>
  <c r="L291" i="3"/>
  <c r="M291" i="3"/>
  <c r="Q291" i="3"/>
  <c r="R291" i="3"/>
  <c r="S291" i="3"/>
  <c r="W291" i="3"/>
  <c r="X291" i="3"/>
  <c r="Y291" i="3"/>
  <c r="AC291" i="3"/>
  <c r="AD291" i="3"/>
  <c r="AE291" i="3"/>
  <c r="AI291" i="3"/>
  <c r="AJ291" i="3"/>
  <c r="AK291" i="3"/>
  <c r="AO291" i="3"/>
  <c r="AP291" i="3"/>
  <c r="AQ291" i="3"/>
  <c r="AU291" i="3"/>
  <c r="AV291" i="3"/>
  <c r="AW291" i="3"/>
  <c r="BA291" i="3"/>
  <c r="BB291" i="3"/>
  <c r="BC291" i="3"/>
  <c r="BG291" i="3"/>
  <c r="BH291" i="3"/>
  <c r="BI291" i="3"/>
  <c r="BM291" i="3"/>
  <c r="BN291" i="3"/>
  <c r="BO291" i="3"/>
  <c r="BS291" i="3"/>
  <c r="BT291" i="3"/>
  <c r="BU291" i="3"/>
  <c r="BZ291" i="3"/>
  <c r="ED291" i="3" s="1"/>
  <c r="K292" i="3"/>
  <c r="L292" i="3"/>
  <c r="M292" i="3"/>
  <c r="Q292" i="3"/>
  <c r="R292" i="3"/>
  <c r="S292" i="3"/>
  <c r="W292" i="3"/>
  <c r="X292" i="3"/>
  <c r="Y292" i="3"/>
  <c r="AC292" i="3"/>
  <c r="AD292" i="3"/>
  <c r="AE292" i="3"/>
  <c r="AI292" i="3"/>
  <c r="AJ292" i="3"/>
  <c r="AK292" i="3"/>
  <c r="AO292" i="3"/>
  <c r="AP292" i="3"/>
  <c r="AQ292" i="3"/>
  <c r="AU292" i="3"/>
  <c r="AV292" i="3"/>
  <c r="AW292" i="3"/>
  <c r="BA292" i="3"/>
  <c r="BB292" i="3"/>
  <c r="BC292" i="3"/>
  <c r="BG292" i="3"/>
  <c r="BH292" i="3"/>
  <c r="BI292" i="3"/>
  <c r="BM292" i="3"/>
  <c r="BN292" i="3"/>
  <c r="BO292" i="3"/>
  <c r="BS292" i="3"/>
  <c r="BT292" i="3"/>
  <c r="BU292" i="3"/>
  <c r="BZ292" i="3"/>
  <c r="K293" i="3"/>
  <c r="L293" i="3"/>
  <c r="M293" i="3"/>
  <c r="Q293" i="3"/>
  <c r="R293" i="3"/>
  <c r="S293" i="3"/>
  <c r="W293" i="3"/>
  <c r="X293" i="3"/>
  <c r="Y293" i="3"/>
  <c r="AC293" i="3"/>
  <c r="AD293" i="3"/>
  <c r="AE293" i="3"/>
  <c r="AI293" i="3"/>
  <c r="AJ293" i="3"/>
  <c r="AK293" i="3"/>
  <c r="AO293" i="3"/>
  <c r="AP293" i="3"/>
  <c r="AQ293" i="3"/>
  <c r="AU293" i="3"/>
  <c r="AV293" i="3"/>
  <c r="AW293" i="3"/>
  <c r="BA293" i="3"/>
  <c r="BB293" i="3"/>
  <c r="BC293" i="3"/>
  <c r="BG293" i="3"/>
  <c r="BH293" i="3"/>
  <c r="BI293" i="3"/>
  <c r="BM293" i="3"/>
  <c r="BN293" i="3"/>
  <c r="BO293" i="3"/>
  <c r="BS293" i="3"/>
  <c r="EL293" i="3" s="1"/>
  <c r="BT293" i="3"/>
  <c r="BU293" i="3"/>
  <c r="BZ293" i="3"/>
  <c r="CB293" i="3" s="1"/>
  <c r="K294" i="3"/>
  <c r="L294" i="3"/>
  <c r="M294" i="3"/>
  <c r="Q294" i="3"/>
  <c r="R294" i="3"/>
  <c r="S294" i="3"/>
  <c r="W294" i="3"/>
  <c r="X294" i="3"/>
  <c r="Y294" i="3"/>
  <c r="AC294" i="3"/>
  <c r="AD294" i="3"/>
  <c r="AE294" i="3"/>
  <c r="AI294" i="3"/>
  <c r="AJ294" i="3"/>
  <c r="AK294" i="3"/>
  <c r="AO294" i="3"/>
  <c r="AP294" i="3"/>
  <c r="AQ294" i="3"/>
  <c r="AU294" i="3"/>
  <c r="AV294" i="3"/>
  <c r="AW294" i="3"/>
  <c r="BA294" i="3"/>
  <c r="BB294" i="3"/>
  <c r="BC294" i="3"/>
  <c r="BG294" i="3"/>
  <c r="BH294" i="3"/>
  <c r="BI294" i="3"/>
  <c r="BM294" i="3"/>
  <c r="BN294" i="3"/>
  <c r="BO294" i="3"/>
  <c r="BS294" i="3"/>
  <c r="BT294" i="3"/>
  <c r="BU294" i="3"/>
  <c r="BZ294" i="3"/>
  <c r="EO294" i="3"/>
  <c r="K295" i="3"/>
  <c r="L295" i="3"/>
  <c r="M295" i="3"/>
  <c r="Q295" i="3"/>
  <c r="R295" i="3"/>
  <c r="S295" i="3"/>
  <c r="W295" i="3"/>
  <c r="X295" i="3"/>
  <c r="Y295" i="3"/>
  <c r="AC295" i="3"/>
  <c r="AD295" i="3"/>
  <c r="AE295" i="3"/>
  <c r="AI295" i="3"/>
  <c r="AJ295" i="3"/>
  <c r="AK295" i="3"/>
  <c r="AO295" i="3"/>
  <c r="AP295" i="3"/>
  <c r="AQ295" i="3"/>
  <c r="AU295" i="3"/>
  <c r="AV295" i="3"/>
  <c r="AW295" i="3"/>
  <c r="BA295" i="3"/>
  <c r="BB295" i="3"/>
  <c r="BC295" i="3"/>
  <c r="BG295" i="3"/>
  <c r="BH295" i="3"/>
  <c r="BI295" i="3"/>
  <c r="BM295" i="3"/>
  <c r="BN295" i="3"/>
  <c r="BO295" i="3"/>
  <c r="BS295" i="3"/>
  <c r="BT295" i="3"/>
  <c r="BU295" i="3"/>
  <c r="BZ295" i="3"/>
  <c r="EO295" i="3"/>
  <c r="K296" i="3"/>
  <c r="L296" i="3"/>
  <c r="M296" i="3"/>
  <c r="Q296" i="3"/>
  <c r="R296" i="3"/>
  <c r="S296" i="3"/>
  <c r="W296" i="3"/>
  <c r="X296" i="3"/>
  <c r="Y296" i="3"/>
  <c r="AC296" i="3"/>
  <c r="AD296" i="3"/>
  <c r="AE296" i="3"/>
  <c r="AI296" i="3"/>
  <c r="AJ296" i="3"/>
  <c r="AK296" i="3"/>
  <c r="AO296" i="3"/>
  <c r="AP296" i="3"/>
  <c r="AQ296" i="3"/>
  <c r="AU296" i="3"/>
  <c r="AV296" i="3"/>
  <c r="AW296" i="3"/>
  <c r="BA296" i="3"/>
  <c r="BB296" i="3"/>
  <c r="BC296" i="3"/>
  <c r="BG296" i="3"/>
  <c r="BH296" i="3"/>
  <c r="BI296" i="3"/>
  <c r="BM296" i="3"/>
  <c r="BN296" i="3"/>
  <c r="BO296" i="3"/>
  <c r="BS296" i="3"/>
  <c r="BT296" i="3"/>
  <c r="BU296" i="3"/>
  <c r="BZ296" i="3"/>
  <c r="ED296" i="3" s="1"/>
  <c r="EO296" i="3"/>
  <c r="K297" i="3"/>
  <c r="L297" i="3"/>
  <c r="M297" i="3"/>
  <c r="Q297" i="3"/>
  <c r="R297" i="3"/>
  <c r="S297" i="3"/>
  <c r="W297" i="3"/>
  <c r="X297" i="3"/>
  <c r="Y297" i="3"/>
  <c r="AC297" i="3"/>
  <c r="AD297" i="3"/>
  <c r="AE297" i="3"/>
  <c r="AI297" i="3"/>
  <c r="AJ297" i="3"/>
  <c r="AK297" i="3"/>
  <c r="AO297" i="3"/>
  <c r="AP297" i="3"/>
  <c r="AQ297" i="3"/>
  <c r="AU297" i="3"/>
  <c r="AV297" i="3"/>
  <c r="AW297" i="3"/>
  <c r="BA297" i="3"/>
  <c r="BB297" i="3"/>
  <c r="BC297" i="3"/>
  <c r="BG297" i="3"/>
  <c r="BH297" i="3"/>
  <c r="BI297" i="3"/>
  <c r="BM297" i="3"/>
  <c r="BN297" i="3"/>
  <c r="BO297" i="3"/>
  <c r="BS297" i="3"/>
  <c r="BT297" i="3"/>
  <c r="BU297" i="3"/>
  <c r="BZ297" i="3"/>
  <c r="ED297" i="3" s="1"/>
  <c r="EO297" i="3"/>
  <c r="K298" i="3"/>
  <c r="L298" i="3"/>
  <c r="M298" i="3"/>
  <c r="Q298" i="3"/>
  <c r="R298" i="3"/>
  <c r="S298" i="3"/>
  <c r="W298" i="3"/>
  <c r="X298" i="3"/>
  <c r="Y298" i="3"/>
  <c r="AC298" i="3"/>
  <c r="AD298" i="3"/>
  <c r="AE298" i="3"/>
  <c r="AI298" i="3"/>
  <c r="AJ298" i="3"/>
  <c r="AK298" i="3"/>
  <c r="AO298" i="3"/>
  <c r="AP298" i="3"/>
  <c r="AQ298" i="3"/>
  <c r="AU298" i="3"/>
  <c r="AV298" i="3"/>
  <c r="AW298" i="3"/>
  <c r="BA298" i="3"/>
  <c r="BB298" i="3"/>
  <c r="BC298" i="3"/>
  <c r="BG298" i="3"/>
  <c r="BH298" i="3"/>
  <c r="BI298" i="3"/>
  <c r="BM298" i="3"/>
  <c r="BN298" i="3"/>
  <c r="BO298" i="3"/>
  <c r="BS298" i="3"/>
  <c r="BT298" i="3"/>
  <c r="BU298" i="3"/>
  <c r="BZ298" i="3"/>
  <c r="ED298" i="3" s="1"/>
  <c r="EO298" i="3"/>
  <c r="K299" i="3"/>
  <c r="L299" i="3"/>
  <c r="M299" i="3"/>
  <c r="Q299" i="3"/>
  <c r="R299" i="3"/>
  <c r="S299" i="3"/>
  <c r="W299" i="3"/>
  <c r="X299" i="3"/>
  <c r="Y299" i="3"/>
  <c r="AC299" i="3"/>
  <c r="AD299" i="3"/>
  <c r="AE299" i="3"/>
  <c r="AI299" i="3"/>
  <c r="AJ299" i="3"/>
  <c r="AK299" i="3"/>
  <c r="AO299" i="3"/>
  <c r="AP299" i="3"/>
  <c r="AQ299" i="3"/>
  <c r="AU299" i="3"/>
  <c r="AV299" i="3"/>
  <c r="AW299" i="3"/>
  <c r="BA299" i="3"/>
  <c r="BB299" i="3"/>
  <c r="BC299" i="3"/>
  <c r="BG299" i="3"/>
  <c r="BH299" i="3"/>
  <c r="BI299" i="3"/>
  <c r="BM299" i="3"/>
  <c r="BN299" i="3"/>
  <c r="BO299" i="3"/>
  <c r="BS299" i="3"/>
  <c r="BT299" i="3"/>
  <c r="BU299" i="3"/>
  <c r="BZ299" i="3"/>
  <c r="K300" i="3"/>
  <c r="L300" i="3"/>
  <c r="M300" i="3"/>
  <c r="Q300" i="3"/>
  <c r="R300" i="3"/>
  <c r="S300" i="3"/>
  <c r="W300" i="3"/>
  <c r="X300" i="3"/>
  <c r="Y300" i="3"/>
  <c r="AC300" i="3"/>
  <c r="AD300" i="3"/>
  <c r="AE300" i="3"/>
  <c r="AI300" i="3"/>
  <c r="AJ300" i="3"/>
  <c r="AK300" i="3"/>
  <c r="AO300" i="3"/>
  <c r="AP300" i="3"/>
  <c r="AQ300" i="3"/>
  <c r="AU300" i="3"/>
  <c r="AV300" i="3"/>
  <c r="AW300" i="3"/>
  <c r="BA300" i="3"/>
  <c r="BB300" i="3"/>
  <c r="BC300" i="3"/>
  <c r="BG300" i="3"/>
  <c r="BH300" i="3"/>
  <c r="BI300" i="3"/>
  <c r="BM300" i="3"/>
  <c r="BN300" i="3"/>
  <c r="BO300" i="3"/>
  <c r="BS300" i="3"/>
  <c r="BT300" i="3"/>
  <c r="BU300" i="3"/>
  <c r="BZ300" i="3"/>
  <c r="CA300" i="3" s="1"/>
  <c r="K301" i="3"/>
  <c r="L301" i="3"/>
  <c r="M301" i="3"/>
  <c r="Q301" i="3"/>
  <c r="R301" i="3"/>
  <c r="S301" i="3"/>
  <c r="W301" i="3"/>
  <c r="X301" i="3"/>
  <c r="Y301" i="3"/>
  <c r="AC301" i="3"/>
  <c r="AD301" i="3"/>
  <c r="AE301" i="3"/>
  <c r="AI301" i="3"/>
  <c r="AJ301" i="3"/>
  <c r="AK301" i="3"/>
  <c r="AO301" i="3"/>
  <c r="AP301" i="3"/>
  <c r="AQ301" i="3"/>
  <c r="AU301" i="3"/>
  <c r="AV301" i="3"/>
  <c r="AW301" i="3"/>
  <c r="BA301" i="3"/>
  <c r="BB301" i="3"/>
  <c r="BC301" i="3"/>
  <c r="BG301" i="3"/>
  <c r="BH301" i="3"/>
  <c r="BI301" i="3"/>
  <c r="BM301" i="3"/>
  <c r="BN301" i="3"/>
  <c r="BO301" i="3"/>
  <c r="BS301" i="3"/>
  <c r="BT301" i="3"/>
  <c r="BU301" i="3"/>
  <c r="BZ301" i="3"/>
  <c r="EJ301" i="3" s="1"/>
  <c r="K302" i="3"/>
  <c r="L302" i="3"/>
  <c r="M302" i="3"/>
  <c r="Q302" i="3"/>
  <c r="R302" i="3"/>
  <c r="S302" i="3"/>
  <c r="W302" i="3"/>
  <c r="X302" i="3"/>
  <c r="Y302" i="3"/>
  <c r="AC302" i="3"/>
  <c r="AD302" i="3"/>
  <c r="AE302" i="3"/>
  <c r="AI302" i="3"/>
  <c r="AJ302" i="3"/>
  <c r="AK302" i="3"/>
  <c r="AO302" i="3"/>
  <c r="AP302" i="3"/>
  <c r="AQ302" i="3"/>
  <c r="AU302" i="3"/>
  <c r="AV302" i="3"/>
  <c r="AW302" i="3"/>
  <c r="BA302" i="3"/>
  <c r="BB302" i="3"/>
  <c r="BC302" i="3"/>
  <c r="BG302" i="3"/>
  <c r="BH302" i="3"/>
  <c r="BI302" i="3"/>
  <c r="BM302" i="3"/>
  <c r="BN302" i="3"/>
  <c r="BO302" i="3"/>
  <c r="BS302" i="3"/>
  <c r="BT302" i="3"/>
  <c r="BU302" i="3"/>
  <c r="BZ302" i="3"/>
  <c r="ED302" i="3" s="1"/>
  <c r="K303" i="3"/>
  <c r="L303" i="3"/>
  <c r="M303" i="3"/>
  <c r="Q303" i="3"/>
  <c r="R303" i="3"/>
  <c r="S303" i="3"/>
  <c r="W303" i="3"/>
  <c r="X303" i="3"/>
  <c r="Y303" i="3"/>
  <c r="AC303" i="3"/>
  <c r="AD303" i="3"/>
  <c r="AE303" i="3"/>
  <c r="AI303" i="3"/>
  <c r="AJ303" i="3"/>
  <c r="AK303" i="3"/>
  <c r="AO303" i="3"/>
  <c r="AP303" i="3"/>
  <c r="AQ303" i="3"/>
  <c r="AU303" i="3"/>
  <c r="AV303" i="3"/>
  <c r="AW303" i="3"/>
  <c r="BA303" i="3"/>
  <c r="BB303" i="3"/>
  <c r="BC303" i="3"/>
  <c r="BG303" i="3"/>
  <c r="BH303" i="3"/>
  <c r="BI303" i="3"/>
  <c r="BM303" i="3"/>
  <c r="BN303" i="3"/>
  <c r="BO303" i="3"/>
  <c r="BS303" i="3"/>
  <c r="BT303" i="3"/>
  <c r="BU303" i="3"/>
  <c r="BZ303" i="3"/>
  <c r="CC303" i="3" s="1"/>
  <c r="K304" i="3"/>
  <c r="L304" i="3"/>
  <c r="M304" i="3"/>
  <c r="Q304" i="3"/>
  <c r="R304" i="3"/>
  <c r="S304" i="3"/>
  <c r="W304" i="3"/>
  <c r="X304" i="3"/>
  <c r="Y304" i="3"/>
  <c r="AC304" i="3"/>
  <c r="AD304" i="3"/>
  <c r="AE304" i="3"/>
  <c r="AI304" i="3"/>
  <c r="AJ304" i="3"/>
  <c r="AK304" i="3"/>
  <c r="AO304" i="3"/>
  <c r="AP304" i="3"/>
  <c r="AQ304" i="3"/>
  <c r="AU304" i="3"/>
  <c r="AV304" i="3"/>
  <c r="AW304" i="3"/>
  <c r="BA304" i="3"/>
  <c r="BB304" i="3"/>
  <c r="BC304" i="3"/>
  <c r="BG304" i="3"/>
  <c r="BH304" i="3"/>
  <c r="BI304" i="3"/>
  <c r="BM304" i="3"/>
  <c r="BN304" i="3"/>
  <c r="BO304" i="3"/>
  <c r="BS304" i="3"/>
  <c r="BT304" i="3"/>
  <c r="BU304" i="3"/>
  <c r="BZ304" i="3"/>
  <c r="ED304" i="3" s="1"/>
  <c r="K305" i="3"/>
  <c r="L305" i="3"/>
  <c r="M305" i="3"/>
  <c r="Q305" i="3"/>
  <c r="R305" i="3"/>
  <c r="S305" i="3"/>
  <c r="W305" i="3"/>
  <c r="X305" i="3"/>
  <c r="Y305" i="3"/>
  <c r="AC305" i="3"/>
  <c r="AD305" i="3"/>
  <c r="AE305" i="3"/>
  <c r="AI305" i="3"/>
  <c r="AJ305" i="3"/>
  <c r="AK305" i="3"/>
  <c r="AO305" i="3"/>
  <c r="AP305" i="3"/>
  <c r="AQ305" i="3"/>
  <c r="AU305" i="3"/>
  <c r="AV305" i="3"/>
  <c r="AW305" i="3"/>
  <c r="BA305" i="3"/>
  <c r="BB305" i="3"/>
  <c r="BC305" i="3"/>
  <c r="BG305" i="3"/>
  <c r="BH305" i="3"/>
  <c r="BI305" i="3"/>
  <c r="BM305" i="3"/>
  <c r="BN305" i="3"/>
  <c r="BO305" i="3"/>
  <c r="BS305" i="3"/>
  <c r="BT305" i="3"/>
  <c r="BU305" i="3"/>
  <c r="BZ305" i="3"/>
  <c r="K306" i="3"/>
  <c r="L306" i="3"/>
  <c r="M306" i="3"/>
  <c r="Q306" i="3"/>
  <c r="R306" i="3"/>
  <c r="S306" i="3"/>
  <c r="W306" i="3"/>
  <c r="X306" i="3"/>
  <c r="Y306" i="3"/>
  <c r="AC306" i="3"/>
  <c r="AD306" i="3"/>
  <c r="AE306" i="3"/>
  <c r="AI306" i="3"/>
  <c r="AJ306" i="3"/>
  <c r="AK306" i="3"/>
  <c r="AO306" i="3"/>
  <c r="AP306" i="3"/>
  <c r="AQ306" i="3"/>
  <c r="AU306" i="3"/>
  <c r="AV306" i="3"/>
  <c r="AW306" i="3"/>
  <c r="BA306" i="3"/>
  <c r="BB306" i="3"/>
  <c r="BC306" i="3"/>
  <c r="BG306" i="3"/>
  <c r="BH306" i="3"/>
  <c r="BI306" i="3"/>
  <c r="BM306" i="3"/>
  <c r="BN306" i="3"/>
  <c r="BO306" i="3"/>
  <c r="BS306" i="3"/>
  <c r="BT306" i="3"/>
  <c r="BU306" i="3"/>
  <c r="BZ306" i="3"/>
  <c r="K307" i="3"/>
  <c r="L307" i="3"/>
  <c r="M307" i="3"/>
  <c r="Q307" i="3"/>
  <c r="R307" i="3"/>
  <c r="S307" i="3"/>
  <c r="W307" i="3"/>
  <c r="X307" i="3"/>
  <c r="Y307" i="3"/>
  <c r="AC307" i="3"/>
  <c r="AD307" i="3"/>
  <c r="AE307" i="3"/>
  <c r="AI307" i="3"/>
  <c r="AJ307" i="3"/>
  <c r="AK307" i="3"/>
  <c r="AO307" i="3"/>
  <c r="AP307" i="3"/>
  <c r="AQ307" i="3"/>
  <c r="AU307" i="3"/>
  <c r="AV307" i="3"/>
  <c r="AW307" i="3"/>
  <c r="BA307" i="3"/>
  <c r="BB307" i="3"/>
  <c r="BC307" i="3"/>
  <c r="BG307" i="3"/>
  <c r="BH307" i="3"/>
  <c r="BI307" i="3"/>
  <c r="BM307" i="3"/>
  <c r="BN307" i="3"/>
  <c r="BO307" i="3"/>
  <c r="BS307" i="3"/>
  <c r="BT307" i="3"/>
  <c r="BU307" i="3"/>
  <c r="BZ307" i="3"/>
  <c r="EC307" i="3" s="1"/>
  <c r="K308" i="3"/>
  <c r="L308" i="3"/>
  <c r="M308" i="3"/>
  <c r="Q308" i="3"/>
  <c r="R308" i="3"/>
  <c r="S308" i="3"/>
  <c r="W308" i="3"/>
  <c r="X308" i="3"/>
  <c r="Y308" i="3"/>
  <c r="AC308" i="3"/>
  <c r="AD308" i="3"/>
  <c r="AE308" i="3"/>
  <c r="AI308" i="3"/>
  <c r="AJ308" i="3"/>
  <c r="AK308" i="3"/>
  <c r="AO308" i="3"/>
  <c r="AP308" i="3"/>
  <c r="AQ308" i="3"/>
  <c r="AU308" i="3"/>
  <c r="AV308" i="3"/>
  <c r="AW308" i="3"/>
  <c r="BA308" i="3"/>
  <c r="BB308" i="3"/>
  <c r="BC308" i="3"/>
  <c r="BG308" i="3"/>
  <c r="BH308" i="3"/>
  <c r="BI308" i="3"/>
  <c r="BM308" i="3"/>
  <c r="BN308" i="3"/>
  <c r="BO308" i="3"/>
  <c r="BS308" i="3"/>
  <c r="BT308" i="3"/>
  <c r="BU308" i="3"/>
  <c r="BZ308" i="3"/>
  <c r="K309" i="3"/>
  <c r="L309" i="3"/>
  <c r="M309" i="3"/>
  <c r="Q309" i="3"/>
  <c r="R309" i="3"/>
  <c r="S309" i="3"/>
  <c r="W309" i="3"/>
  <c r="X309" i="3"/>
  <c r="Y309" i="3"/>
  <c r="AC309" i="3"/>
  <c r="AD309" i="3"/>
  <c r="AE309" i="3"/>
  <c r="AI309" i="3"/>
  <c r="AJ309" i="3"/>
  <c r="AK309" i="3"/>
  <c r="AO309" i="3"/>
  <c r="AP309" i="3"/>
  <c r="AQ309" i="3"/>
  <c r="AU309" i="3"/>
  <c r="AV309" i="3"/>
  <c r="AW309" i="3"/>
  <c r="BA309" i="3"/>
  <c r="BB309" i="3"/>
  <c r="BC309" i="3"/>
  <c r="BG309" i="3"/>
  <c r="BH309" i="3"/>
  <c r="BI309" i="3"/>
  <c r="BM309" i="3"/>
  <c r="BN309" i="3"/>
  <c r="BO309" i="3"/>
  <c r="BS309" i="3"/>
  <c r="BT309" i="3"/>
  <c r="BU309" i="3"/>
  <c r="BZ309" i="3"/>
  <c r="K310" i="3"/>
  <c r="L310" i="3"/>
  <c r="M310" i="3"/>
  <c r="Q310" i="3"/>
  <c r="R310" i="3"/>
  <c r="S310" i="3"/>
  <c r="W310" i="3"/>
  <c r="X310" i="3"/>
  <c r="Y310" i="3"/>
  <c r="AC310" i="3"/>
  <c r="AD310" i="3"/>
  <c r="AE310" i="3"/>
  <c r="AI310" i="3"/>
  <c r="AJ310" i="3"/>
  <c r="AK310" i="3"/>
  <c r="AO310" i="3"/>
  <c r="AP310" i="3"/>
  <c r="AQ310" i="3"/>
  <c r="AU310" i="3"/>
  <c r="AV310" i="3"/>
  <c r="AW310" i="3"/>
  <c r="BA310" i="3"/>
  <c r="BB310" i="3"/>
  <c r="BC310" i="3"/>
  <c r="BG310" i="3"/>
  <c r="BH310" i="3"/>
  <c r="BI310" i="3"/>
  <c r="BM310" i="3"/>
  <c r="BN310" i="3"/>
  <c r="BO310" i="3"/>
  <c r="BS310" i="3"/>
  <c r="BT310" i="3"/>
  <c r="BU310" i="3"/>
  <c r="BZ310" i="3"/>
  <c r="K311" i="3"/>
  <c r="L311" i="3"/>
  <c r="M311" i="3"/>
  <c r="Q311" i="3"/>
  <c r="R311" i="3"/>
  <c r="S311" i="3"/>
  <c r="W311" i="3"/>
  <c r="X311" i="3"/>
  <c r="Y311" i="3"/>
  <c r="AC311" i="3"/>
  <c r="AD311" i="3"/>
  <c r="AE311" i="3"/>
  <c r="AI311" i="3"/>
  <c r="AJ311" i="3"/>
  <c r="AK311" i="3"/>
  <c r="AO311" i="3"/>
  <c r="AP311" i="3"/>
  <c r="AQ311" i="3"/>
  <c r="AU311" i="3"/>
  <c r="AV311" i="3"/>
  <c r="AW311" i="3"/>
  <c r="BA311" i="3"/>
  <c r="BB311" i="3"/>
  <c r="BC311" i="3"/>
  <c r="BG311" i="3"/>
  <c r="BH311" i="3"/>
  <c r="BI311" i="3"/>
  <c r="BM311" i="3"/>
  <c r="BN311" i="3"/>
  <c r="BO311" i="3"/>
  <c r="BS311" i="3"/>
  <c r="BT311" i="3"/>
  <c r="BU311" i="3"/>
  <c r="BZ311" i="3"/>
  <c r="ED311" i="3" s="1"/>
  <c r="K312" i="3"/>
  <c r="L312" i="3"/>
  <c r="M312" i="3"/>
  <c r="Q312" i="3"/>
  <c r="R312" i="3"/>
  <c r="S312" i="3"/>
  <c r="W312" i="3"/>
  <c r="X312" i="3"/>
  <c r="Y312" i="3"/>
  <c r="AC312" i="3"/>
  <c r="AD312" i="3"/>
  <c r="AE312" i="3"/>
  <c r="CX312" i="3" s="1"/>
  <c r="AI312" i="3"/>
  <c r="AJ312" i="3"/>
  <c r="AK312" i="3"/>
  <c r="AO312" i="3"/>
  <c r="AP312" i="3"/>
  <c r="AQ312" i="3"/>
  <c r="AU312" i="3"/>
  <c r="AV312" i="3"/>
  <c r="AW312" i="3"/>
  <c r="BA312" i="3"/>
  <c r="BB312" i="3"/>
  <c r="BC312" i="3"/>
  <c r="BG312" i="3"/>
  <c r="BH312" i="3"/>
  <c r="BI312" i="3"/>
  <c r="BM312" i="3"/>
  <c r="BN312" i="3"/>
  <c r="BO312" i="3"/>
  <c r="BS312" i="3"/>
  <c r="BT312" i="3"/>
  <c r="BU312" i="3"/>
  <c r="BZ312" i="3"/>
  <c r="ED312" i="3"/>
  <c r="K313" i="3"/>
  <c r="L313" i="3"/>
  <c r="M313" i="3"/>
  <c r="Q313" i="3"/>
  <c r="R313" i="3"/>
  <c r="S313" i="3"/>
  <c r="W313" i="3"/>
  <c r="X313" i="3"/>
  <c r="Y313" i="3"/>
  <c r="AC313" i="3"/>
  <c r="AD313" i="3"/>
  <c r="AE313" i="3"/>
  <c r="AI313" i="3"/>
  <c r="AJ313" i="3"/>
  <c r="AK313" i="3"/>
  <c r="AO313" i="3"/>
  <c r="AP313" i="3"/>
  <c r="AQ313" i="3"/>
  <c r="AU313" i="3"/>
  <c r="AV313" i="3"/>
  <c r="AW313" i="3"/>
  <c r="BA313" i="3"/>
  <c r="BB313" i="3"/>
  <c r="BC313" i="3"/>
  <c r="BG313" i="3"/>
  <c r="BH313" i="3"/>
  <c r="BI313" i="3"/>
  <c r="BM313" i="3"/>
  <c r="BN313" i="3"/>
  <c r="BO313" i="3"/>
  <c r="BS313" i="3"/>
  <c r="BT313" i="3"/>
  <c r="BU313" i="3"/>
  <c r="BZ313" i="3"/>
  <c r="CB313" i="3" s="1"/>
  <c r="K314" i="3"/>
  <c r="L314" i="3"/>
  <c r="M314" i="3"/>
  <c r="Q314" i="3"/>
  <c r="R314" i="3"/>
  <c r="S314" i="3"/>
  <c r="W314" i="3"/>
  <c r="X314" i="3"/>
  <c r="Y314" i="3"/>
  <c r="AC314" i="3"/>
  <c r="AD314" i="3"/>
  <c r="AE314" i="3"/>
  <c r="AI314" i="3"/>
  <c r="AJ314" i="3"/>
  <c r="AK314" i="3"/>
  <c r="DD314" i="3" s="1"/>
  <c r="AO314" i="3"/>
  <c r="AP314" i="3"/>
  <c r="AQ314" i="3"/>
  <c r="AU314" i="3"/>
  <c r="AV314" i="3"/>
  <c r="AW314" i="3"/>
  <c r="BA314" i="3"/>
  <c r="BB314" i="3"/>
  <c r="DU314" i="3" s="1"/>
  <c r="BC314" i="3"/>
  <c r="BG314" i="3"/>
  <c r="BH314" i="3"/>
  <c r="BI314" i="3"/>
  <c r="BM314" i="3"/>
  <c r="BN314" i="3"/>
  <c r="BO314" i="3"/>
  <c r="BS314" i="3"/>
  <c r="EL314" i="3" s="1"/>
  <c r="BT314" i="3"/>
  <c r="BU314" i="3"/>
  <c r="BZ314" i="3"/>
  <c r="EC314" i="3" s="1"/>
  <c r="K315" i="3"/>
  <c r="L315" i="3"/>
  <c r="M315" i="3"/>
  <c r="Q315" i="3"/>
  <c r="R315" i="3"/>
  <c r="S315" i="3"/>
  <c r="W315" i="3"/>
  <c r="X315" i="3"/>
  <c r="Y315" i="3"/>
  <c r="AC315" i="3"/>
  <c r="AD315" i="3"/>
  <c r="AE315" i="3"/>
  <c r="AI315" i="3"/>
  <c r="AJ315" i="3"/>
  <c r="AK315" i="3"/>
  <c r="AO315" i="3"/>
  <c r="AP315" i="3"/>
  <c r="AQ315" i="3"/>
  <c r="AU315" i="3"/>
  <c r="AV315" i="3"/>
  <c r="AW315" i="3"/>
  <c r="BA315" i="3"/>
  <c r="BB315" i="3"/>
  <c r="BC315" i="3"/>
  <c r="BG315" i="3"/>
  <c r="BH315" i="3"/>
  <c r="BI315" i="3"/>
  <c r="BM315" i="3"/>
  <c r="BN315" i="3"/>
  <c r="BO315" i="3"/>
  <c r="BS315" i="3"/>
  <c r="BT315" i="3"/>
  <c r="BU315" i="3"/>
  <c r="BZ315" i="3"/>
  <c r="K316" i="3"/>
  <c r="L316" i="3"/>
  <c r="M316" i="3"/>
  <c r="Q316" i="3"/>
  <c r="R316" i="3"/>
  <c r="S316" i="3"/>
  <c r="W316" i="3"/>
  <c r="X316" i="3"/>
  <c r="Y316" i="3"/>
  <c r="AC316" i="3"/>
  <c r="AD316" i="3"/>
  <c r="AE316" i="3"/>
  <c r="AI316" i="3"/>
  <c r="AJ316" i="3"/>
  <c r="AK316" i="3"/>
  <c r="AO316" i="3"/>
  <c r="AP316" i="3"/>
  <c r="AQ316" i="3"/>
  <c r="AU316" i="3"/>
  <c r="AV316" i="3"/>
  <c r="AW316" i="3"/>
  <c r="BA316" i="3"/>
  <c r="BB316" i="3"/>
  <c r="BC316" i="3"/>
  <c r="BG316" i="3"/>
  <c r="BH316" i="3"/>
  <c r="BI316" i="3"/>
  <c r="BM316" i="3"/>
  <c r="BN316" i="3"/>
  <c r="BO316" i="3"/>
  <c r="BS316" i="3"/>
  <c r="BT316" i="3"/>
  <c r="BU316" i="3"/>
  <c r="BZ316" i="3"/>
  <c r="K317" i="3"/>
  <c r="L317" i="3"/>
  <c r="M317" i="3"/>
  <c r="Q317" i="3"/>
  <c r="R317" i="3"/>
  <c r="S317" i="3"/>
  <c r="W317" i="3"/>
  <c r="X317" i="3"/>
  <c r="Y317" i="3"/>
  <c r="AC317" i="3"/>
  <c r="AD317" i="3"/>
  <c r="AE317" i="3"/>
  <c r="AI317" i="3"/>
  <c r="AJ317" i="3"/>
  <c r="AK317" i="3"/>
  <c r="AO317" i="3"/>
  <c r="AP317" i="3"/>
  <c r="AQ317" i="3"/>
  <c r="AU317" i="3"/>
  <c r="AV317" i="3"/>
  <c r="AW317" i="3"/>
  <c r="BA317" i="3"/>
  <c r="BB317" i="3"/>
  <c r="BC317" i="3"/>
  <c r="BG317" i="3"/>
  <c r="BH317" i="3"/>
  <c r="BI317" i="3"/>
  <c r="BM317" i="3"/>
  <c r="BN317" i="3"/>
  <c r="BO317" i="3"/>
  <c r="BS317" i="3"/>
  <c r="BT317" i="3"/>
  <c r="BU317" i="3"/>
  <c r="BZ317" i="3"/>
  <c r="EC317" i="3" s="1"/>
  <c r="K318" i="3"/>
  <c r="L318" i="3"/>
  <c r="M318" i="3"/>
  <c r="CF318" i="3" s="1"/>
  <c r="Q318" i="3"/>
  <c r="R318" i="3"/>
  <c r="S318" i="3"/>
  <c r="W318" i="3"/>
  <c r="X318" i="3"/>
  <c r="Y318" i="3"/>
  <c r="AC318" i="3"/>
  <c r="AD318" i="3"/>
  <c r="AE318" i="3"/>
  <c r="AI318" i="3"/>
  <c r="AJ318" i="3"/>
  <c r="AK318" i="3"/>
  <c r="AO318" i="3"/>
  <c r="AP318" i="3"/>
  <c r="AQ318" i="3"/>
  <c r="AU318" i="3"/>
  <c r="DN318" i="3" s="1"/>
  <c r="AV318" i="3"/>
  <c r="AW318" i="3"/>
  <c r="BA318" i="3"/>
  <c r="BB318" i="3"/>
  <c r="BC318" i="3"/>
  <c r="BG318" i="3"/>
  <c r="BH318" i="3"/>
  <c r="BI318" i="3"/>
  <c r="EB318" i="3" s="1"/>
  <c r="BM318" i="3"/>
  <c r="BN318" i="3"/>
  <c r="BO318" i="3"/>
  <c r="BS318" i="3"/>
  <c r="BT318" i="3"/>
  <c r="BU318" i="3"/>
  <c r="BZ318" i="3"/>
  <c r="CB318" i="3"/>
  <c r="K319" i="3"/>
  <c r="L319" i="3"/>
  <c r="M319" i="3"/>
  <c r="Q319" i="3"/>
  <c r="R319" i="3"/>
  <c r="S319" i="3"/>
  <c r="W319" i="3"/>
  <c r="X319" i="3"/>
  <c r="Y319" i="3"/>
  <c r="AC319" i="3"/>
  <c r="AD319" i="3"/>
  <c r="AE319" i="3"/>
  <c r="AI319" i="3"/>
  <c r="AJ319" i="3"/>
  <c r="AK319" i="3"/>
  <c r="AO319" i="3"/>
  <c r="AP319" i="3"/>
  <c r="AQ319" i="3"/>
  <c r="AU319" i="3"/>
  <c r="AV319" i="3"/>
  <c r="AW319" i="3"/>
  <c r="BA319" i="3"/>
  <c r="BB319" i="3"/>
  <c r="BC319" i="3"/>
  <c r="BG319" i="3"/>
  <c r="BH319" i="3"/>
  <c r="BI319" i="3"/>
  <c r="BM319" i="3"/>
  <c r="BN319" i="3"/>
  <c r="BO319" i="3"/>
  <c r="BS319" i="3"/>
  <c r="BT319" i="3"/>
  <c r="BU319" i="3"/>
  <c r="BZ319" i="3"/>
  <c r="EC319" i="3" s="1"/>
  <c r="CF319" i="3"/>
  <c r="K320" i="3"/>
  <c r="L320" i="3"/>
  <c r="M320" i="3"/>
  <c r="Q320" i="3"/>
  <c r="R320" i="3"/>
  <c r="S320" i="3"/>
  <c r="W320" i="3"/>
  <c r="X320" i="3"/>
  <c r="Y320" i="3"/>
  <c r="AC320" i="3"/>
  <c r="AD320" i="3"/>
  <c r="AE320" i="3"/>
  <c r="AI320" i="3"/>
  <c r="AJ320" i="3"/>
  <c r="AK320" i="3"/>
  <c r="AO320" i="3"/>
  <c r="AP320" i="3"/>
  <c r="AQ320" i="3"/>
  <c r="AU320" i="3"/>
  <c r="AV320" i="3"/>
  <c r="AW320" i="3"/>
  <c r="BA320" i="3"/>
  <c r="BB320" i="3"/>
  <c r="BC320" i="3"/>
  <c r="BG320" i="3"/>
  <c r="BH320" i="3"/>
  <c r="BI320" i="3"/>
  <c r="BM320" i="3"/>
  <c r="BN320" i="3"/>
  <c r="BO320" i="3"/>
  <c r="BS320" i="3"/>
  <c r="BT320" i="3"/>
  <c r="BU320" i="3"/>
  <c r="BZ320" i="3"/>
  <c r="CC320" i="3" s="1"/>
  <c r="K321" i="3"/>
  <c r="L321" i="3"/>
  <c r="M321" i="3"/>
  <c r="Q321" i="3"/>
  <c r="R321" i="3"/>
  <c r="S321" i="3"/>
  <c r="W321" i="3"/>
  <c r="X321" i="3"/>
  <c r="Y321" i="3"/>
  <c r="AC321" i="3"/>
  <c r="AD321" i="3"/>
  <c r="AE321" i="3"/>
  <c r="AI321" i="3"/>
  <c r="AJ321" i="3"/>
  <c r="AK321" i="3"/>
  <c r="AO321" i="3"/>
  <c r="AP321" i="3"/>
  <c r="AQ321" i="3"/>
  <c r="AU321" i="3"/>
  <c r="AV321" i="3"/>
  <c r="AW321" i="3"/>
  <c r="BA321" i="3"/>
  <c r="BB321" i="3"/>
  <c r="BC321" i="3"/>
  <c r="BG321" i="3"/>
  <c r="BH321" i="3"/>
  <c r="BI321" i="3"/>
  <c r="BM321" i="3"/>
  <c r="BN321" i="3"/>
  <c r="BO321" i="3"/>
  <c r="BS321" i="3"/>
  <c r="BT321" i="3"/>
  <c r="BU321" i="3"/>
  <c r="BZ321" i="3"/>
  <c r="K322" i="3"/>
  <c r="L322" i="3"/>
  <c r="M322" i="3"/>
  <c r="Q322" i="3"/>
  <c r="R322" i="3"/>
  <c r="S322" i="3"/>
  <c r="W322" i="3"/>
  <c r="X322" i="3"/>
  <c r="Y322" i="3"/>
  <c r="AC322" i="3"/>
  <c r="AD322" i="3"/>
  <c r="AE322" i="3"/>
  <c r="AI322" i="3"/>
  <c r="AJ322" i="3"/>
  <c r="AK322" i="3"/>
  <c r="AO322" i="3"/>
  <c r="AP322" i="3"/>
  <c r="AQ322" i="3"/>
  <c r="AU322" i="3"/>
  <c r="AV322" i="3"/>
  <c r="AW322" i="3"/>
  <c r="BA322" i="3"/>
  <c r="BB322" i="3"/>
  <c r="BC322" i="3"/>
  <c r="BG322" i="3"/>
  <c r="BH322" i="3"/>
  <c r="BI322" i="3"/>
  <c r="BM322" i="3"/>
  <c r="BN322" i="3"/>
  <c r="BO322" i="3"/>
  <c r="BS322" i="3"/>
  <c r="BT322" i="3"/>
  <c r="BU322" i="3"/>
  <c r="EN322" i="3" s="1"/>
  <c r="BZ322" i="3"/>
  <c r="K323" i="3"/>
  <c r="L323" i="3"/>
  <c r="M323" i="3"/>
  <c r="Q323" i="3"/>
  <c r="R323" i="3"/>
  <c r="S323" i="3"/>
  <c r="W323" i="3"/>
  <c r="X323" i="3"/>
  <c r="Y323" i="3"/>
  <c r="AC323" i="3"/>
  <c r="AD323" i="3"/>
  <c r="AE323" i="3"/>
  <c r="AI323" i="3"/>
  <c r="AJ323" i="3"/>
  <c r="AK323" i="3"/>
  <c r="AO323" i="3"/>
  <c r="AP323" i="3"/>
  <c r="AQ323" i="3"/>
  <c r="AU323" i="3"/>
  <c r="AV323" i="3"/>
  <c r="AW323" i="3"/>
  <c r="BA323" i="3"/>
  <c r="BB323" i="3"/>
  <c r="BC323" i="3"/>
  <c r="BG323" i="3"/>
  <c r="BH323" i="3"/>
  <c r="BI323" i="3"/>
  <c r="BM323" i="3"/>
  <c r="BN323" i="3"/>
  <c r="BO323" i="3"/>
  <c r="BS323" i="3"/>
  <c r="BT323" i="3"/>
  <c r="BU323" i="3"/>
  <c r="BZ323" i="3"/>
  <c r="K324" i="3"/>
  <c r="L324" i="3"/>
  <c r="M324" i="3"/>
  <c r="Q324" i="3"/>
  <c r="R324" i="3"/>
  <c r="S324" i="3"/>
  <c r="W324" i="3"/>
  <c r="X324" i="3"/>
  <c r="Y324" i="3"/>
  <c r="AC324" i="3"/>
  <c r="AD324" i="3"/>
  <c r="AE324" i="3"/>
  <c r="AI324" i="3"/>
  <c r="AJ324" i="3"/>
  <c r="AK324" i="3"/>
  <c r="AO324" i="3"/>
  <c r="AP324" i="3"/>
  <c r="AQ324" i="3"/>
  <c r="AU324" i="3"/>
  <c r="AV324" i="3"/>
  <c r="AW324" i="3"/>
  <c r="BA324" i="3"/>
  <c r="BB324" i="3"/>
  <c r="BC324" i="3"/>
  <c r="BG324" i="3"/>
  <c r="BH324" i="3"/>
  <c r="BI324" i="3"/>
  <c r="BM324" i="3"/>
  <c r="BN324" i="3"/>
  <c r="BO324" i="3"/>
  <c r="BS324" i="3"/>
  <c r="BT324" i="3"/>
  <c r="BU324" i="3"/>
  <c r="BZ324" i="3"/>
  <c r="ED324" i="3" s="1"/>
  <c r="K325" i="3"/>
  <c r="L325" i="3"/>
  <c r="M325" i="3"/>
  <c r="Q325" i="3"/>
  <c r="R325" i="3"/>
  <c r="S325" i="3"/>
  <c r="W325" i="3"/>
  <c r="X325" i="3"/>
  <c r="Y325" i="3"/>
  <c r="AC325" i="3"/>
  <c r="AD325" i="3"/>
  <c r="AE325" i="3"/>
  <c r="AI325" i="3"/>
  <c r="AJ325" i="3"/>
  <c r="AK325" i="3"/>
  <c r="AO325" i="3"/>
  <c r="AP325" i="3"/>
  <c r="AQ325" i="3"/>
  <c r="AU325" i="3"/>
  <c r="AV325" i="3"/>
  <c r="AW325" i="3"/>
  <c r="BA325" i="3"/>
  <c r="BB325" i="3"/>
  <c r="BC325" i="3"/>
  <c r="BG325" i="3"/>
  <c r="BH325" i="3"/>
  <c r="BI325" i="3"/>
  <c r="BM325" i="3"/>
  <c r="BN325" i="3"/>
  <c r="BO325" i="3"/>
  <c r="BS325" i="3"/>
  <c r="BT325" i="3"/>
  <c r="BU325" i="3"/>
  <c r="BZ325" i="3"/>
  <c r="ED325" i="3" s="1"/>
  <c r="K326" i="3"/>
  <c r="L326" i="3"/>
  <c r="M326" i="3"/>
  <c r="Q326" i="3"/>
  <c r="R326" i="3"/>
  <c r="S326" i="3"/>
  <c r="W326" i="3"/>
  <c r="X326" i="3"/>
  <c r="Y326" i="3"/>
  <c r="AC326" i="3"/>
  <c r="AD326" i="3"/>
  <c r="AE326" i="3"/>
  <c r="AI326" i="3"/>
  <c r="AJ326" i="3"/>
  <c r="AK326" i="3"/>
  <c r="AO326" i="3"/>
  <c r="AP326" i="3"/>
  <c r="AQ326" i="3"/>
  <c r="AU326" i="3"/>
  <c r="AV326" i="3"/>
  <c r="AW326" i="3"/>
  <c r="BA326" i="3"/>
  <c r="BB326" i="3"/>
  <c r="BC326" i="3"/>
  <c r="BG326" i="3"/>
  <c r="BH326" i="3"/>
  <c r="BI326" i="3"/>
  <c r="BM326" i="3"/>
  <c r="BN326" i="3"/>
  <c r="BO326" i="3"/>
  <c r="BS326" i="3"/>
  <c r="BT326" i="3"/>
  <c r="BU326" i="3"/>
  <c r="BZ326" i="3"/>
  <c r="K327" i="3"/>
  <c r="L327" i="3"/>
  <c r="M327" i="3"/>
  <c r="Q327" i="3"/>
  <c r="R327" i="3"/>
  <c r="S327" i="3"/>
  <c r="W327" i="3"/>
  <c r="X327" i="3"/>
  <c r="Y327" i="3"/>
  <c r="AC327" i="3"/>
  <c r="AD327" i="3"/>
  <c r="AE327" i="3"/>
  <c r="AI327" i="3"/>
  <c r="AJ327" i="3"/>
  <c r="AK327" i="3"/>
  <c r="AO327" i="3"/>
  <c r="AP327" i="3"/>
  <c r="AQ327" i="3"/>
  <c r="AU327" i="3"/>
  <c r="AV327" i="3"/>
  <c r="AW327" i="3"/>
  <c r="BA327" i="3"/>
  <c r="BB327" i="3"/>
  <c r="BC327" i="3"/>
  <c r="BG327" i="3"/>
  <c r="BH327" i="3"/>
  <c r="BI327" i="3"/>
  <c r="BM327" i="3"/>
  <c r="BN327" i="3"/>
  <c r="BO327" i="3"/>
  <c r="BS327" i="3"/>
  <c r="BT327" i="3"/>
  <c r="BU327" i="3"/>
  <c r="BZ327" i="3"/>
  <c r="ED327" i="3"/>
  <c r="K328" i="3"/>
  <c r="L328" i="3"/>
  <c r="M328" i="3"/>
  <c r="Q328" i="3"/>
  <c r="CJ328" i="3" s="1"/>
  <c r="R328" i="3"/>
  <c r="S328" i="3"/>
  <c r="W328" i="3"/>
  <c r="X328" i="3"/>
  <c r="Y328" i="3"/>
  <c r="CR328" i="3" s="1"/>
  <c r="AC328" i="3"/>
  <c r="AD328" i="3"/>
  <c r="CW328" i="3" s="1"/>
  <c r="AE328" i="3"/>
  <c r="CX328" i="3" s="1"/>
  <c r="AI328" i="3"/>
  <c r="AJ328" i="3"/>
  <c r="AK328" i="3"/>
  <c r="AO328" i="3"/>
  <c r="AP328" i="3"/>
  <c r="DI328" i="3" s="1"/>
  <c r="AQ328" i="3"/>
  <c r="AU328" i="3"/>
  <c r="DN328" i="3" s="1"/>
  <c r="AV328" i="3"/>
  <c r="DO328" i="3" s="1"/>
  <c r="AW328" i="3"/>
  <c r="BA328" i="3"/>
  <c r="BB328" i="3"/>
  <c r="BC328" i="3"/>
  <c r="DV328" i="3" s="1"/>
  <c r="BG328" i="3"/>
  <c r="DZ328" i="3" s="1"/>
  <c r="BH328" i="3"/>
  <c r="BI328" i="3"/>
  <c r="EB328" i="3" s="1"/>
  <c r="BM328" i="3"/>
  <c r="EF328" i="3" s="1"/>
  <c r="BN328" i="3"/>
  <c r="BO328" i="3"/>
  <c r="BS328" i="3"/>
  <c r="BT328" i="3"/>
  <c r="BU328" i="3"/>
  <c r="EN328" i="3" s="1"/>
  <c r="BZ328" i="3"/>
  <c r="CC328" i="3" s="1"/>
  <c r="CM328" i="3"/>
  <c r="K329" i="3"/>
  <c r="L329" i="3"/>
  <c r="M329" i="3"/>
  <c r="Q329" i="3"/>
  <c r="R329" i="3"/>
  <c r="S329" i="3"/>
  <c r="W329" i="3"/>
  <c r="X329" i="3"/>
  <c r="Y329" i="3"/>
  <c r="AC329" i="3"/>
  <c r="AD329" i="3"/>
  <c r="AE329" i="3"/>
  <c r="AI329" i="3"/>
  <c r="AJ329" i="3"/>
  <c r="AK329" i="3"/>
  <c r="AO329" i="3"/>
  <c r="AP329" i="3"/>
  <c r="AQ329" i="3"/>
  <c r="AU329" i="3"/>
  <c r="AV329" i="3"/>
  <c r="AW329" i="3"/>
  <c r="BA329" i="3"/>
  <c r="BB329" i="3"/>
  <c r="BC329" i="3"/>
  <c r="BG329" i="3"/>
  <c r="BH329" i="3"/>
  <c r="BI329" i="3"/>
  <c r="BM329" i="3"/>
  <c r="BN329" i="3"/>
  <c r="BO329" i="3"/>
  <c r="BS329" i="3"/>
  <c r="BT329" i="3"/>
  <c r="BU329" i="3"/>
  <c r="BZ329" i="3"/>
  <c r="K330" i="3"/>
  <c r="L330" i="3"/>
  <c r="M330" i="3"/>
  <c r="Q330" i="3"/>
  <c r="R330" i="3"/>
  <c r="S330" i="3"/>
  <c r="W330" i="3"/>
  <c r="CP330" i="3" s="1"/>
  <c r="X330" i="3"/>
  <c r="Y330" i="3"/>
  <c r="AC330" i="3"/>
  <c r="AD330" i="3"/>
  <c r="AE330" i="3"/>
  <c r="CX330" i="3" s="1"/>
  <c r="AI330" i="3"/>
  <c r="AJ330" i="3"/>
  <c r="AK330" i="3"/>
  <c r="DD330" i="3" s="1"/>
  <c r="AO330" i="3"/>
  <c r="DH330" i="3" s="1"/>
  <c r="AP330" i="3"/>
  <c r="AQ330" i="3"/>
  <c r="AU330" i="3"/>
  <c r="DN330" i="3" s="1"/>
  <c r="AV330" i="3"/>
  <c r="DO330" i="3" s="1"/>
  <c r="AW330" i="3"/>
  <c r="BA330" i="3"/>
  <c r="BB330" i="3"/>
  <c r="DU330" i="3" s="1"/>
  <c r="BC330" i="3"/>
  <c r="DV330" i="3" s="1"/>
  <c r="BG330" i="3"/>
  <c r="BH330" i="3"/>
  <c r="BI330" i="3"/>
  <c r="EB330" i="3" s="1"/>
  <c r="BM330" i="3"/>
  <c r="EF330" i="3" s="1"/>
  <c r="BN330" i="3"/>
  <c r="BO330" i="3"/>
  <c r="BS330" i="3"/>
  <c r="EL330" i="3" s="1"/>
  <c r="BT330" i="3"/>
  <c r="BU330" i="3"/>
  <c r="BZ330" i="3"/>
  <c r="CW330" i="3"/>
  <c r="EC330" i="3"/>
  <c r="K331" i="3"/>
  <c r="L331" i="3"/>
  <c r="M331" i="3"/>
  <c r="Q331" i="3"/>
  <c r="R331" i="3"/>
  <c r="S331" i="3"/>
  <c r="W331" i="3"/>
  <c r="X331" i="3"/>
  <c r="Y331" i="3"/>
  <c r="AC331" i="3"/>
  <c r="AD331" i="3"/>
  <c r="AE331" i="3"/>
  <c r="AI331" i="3"/>
  <c r="AJ331" i="3"/>
  <c r="AK331" i="3"/>
  <c r="AO331" i="3"/>
  <c r="AP331" i="3"/>
  <c r="AQ331" i="3"/>
  <c r="AU331" i="3"/>
  <c r="AV331" i="3"/>
  <c r="AW331" i="3"/>
  <c r="BA331" i="3"/>
  <c r="BB331" i="3"/>
  <c r="BC331" i="3"/>
  <c r="BG331" i="3"/>
  <c r="BH331" i="3"/>
  <c r="BI331" i="3"/>
  <c r="BM331" i="3"/>
  <c r="BN331" i="3"/>
  <c r="BO331" i="3"/>
  <c r="BS331" i="3"/>
  <c r="BT331" i="3"/>
  <c r="BU331" i="3"/>
  <c r="BZ331" i="3"/>
  <c r="K332" i="3"/>
  <c r="L332" i="3"/>
  <c r="M332" i="3"/>
  <c r="Q332" i="3"/>
  <c r="R332" i="3"/>
  <c r="S332" i="3"/>
  <c r="W332" i="3"/>
  <c r="X332" i="3"/>
  <c r="Y332" i="3"/>
  <c r="AC332" i="3"/>
  <c r="AD332" i="3"/>
  <c r="AE332" i="3"/>
  <c r="AI332" i="3"/>
  <c r="AJ332" i="3"/>
  <c r="AK332" i="3"/>
  <c r="AO332" i="3"/>
  <c r="AP332" i="3"/>
  <c r="AQ332" i="3"/>
  <c r="AU332" i="3"/>
  <c r="AV332" i="3"/>
  <c r="AW332" i="3"/>
  <c r="BA332" i="3"/>
  <c r="BB332" i="3"/>
  <c r="BC332" i="3"/>
  <c r="BG332" i="3"/>
  <c r="BH332" i="3"/>
  <c r="BI332" i="3"/>
  <c r="BM332" i="3"/>
  <c r="BN332" i="3"/>
  <c r="BO332" i="3"/>
  <c r="BS332" i="3"/>
  <c r="BT332" i="3"/>
  <c r="BU332" i="3"/>
  <c r="BZ332" i="3"/>
  <c r="EC332" i="3" s="1"/>
  <c r="K333" i="3"/>
  <c r="L333" i="3"/>
  <c r="M333" i="3"/>
  <c r="Q333" i="3"/>
  <c r="R333" i="3"/>
  <c r="S333" i="3"/>
  <c r="W333" i="3"/>
  <c r="X333" i="3"/>
  <c r="Y333" i="3"/>
  <c r="AC333" i="3"/>
  <c r="AD333" i="3"/>
  <c r="AE333" i="3"/>
  <c r="AI333" i="3"/>
  <c r="AJ333" i="3"/>
  <c r="AK333" i="3"/>
  <c r="AO333" i="3"/>
  <c r="AP333" i="3"/>
  <c r="AQ333" i="3"/>
  <c r="AU333" i="3"/>
  <c r="AV333" i="3"/>
  <c r="AW333" i="3"/>
  <c r="BA333" i="3"/>
  <c r="BB333" i="3"/>
  <c r="BC333" i="3"/>
  <c r="BG333" i="3"/>
  <c r="BH333" i="3"/>
  <c r="BI333" i="3"/>
  <c r="BM333" i="3"/>
  <c r="BN333" i="3"/>
  <c r="BO333" i="3"/>
  <c r="BS333" i="3"/>
  <c r="BT333" i="3"/>
  <c r="BU333" i="3"/>
  <c r="BZ333" i="3"/>
  <c r="K334" i="3"/>
  <c r="L334" i="3"/>
  <c r="M334" i="3"/>
  <c r="Q334" i="3"/>
  <c r="R334" i="3"/>
  <c r="S334" i="3"/>
  <c r="W334" i="3"/>
  <c r="X334" i="3"/>
  <c r="Y334" i="3"/>
  <c r="AC334" i="3"/>
  <c r="AD334" i="3"/>
  <c r="AE334" i="3"/>
  <c r="AI334" i="3"/>
  <c r="AJ334" i="3"/>
  <c r="AK334" i="3"/>
  <c r="AO334" i="3"/>
  <c r="AP334" i="3"/>
  <c r="AQ334" i="3"/>
  <c r="AU334" i="3"/>
  <c r="AV334" i="3"/>
  <c r="AW334" i="3"/>
  <c r="BA334" i="3"/>
  <c r="BB334" i="3"/>
  <c r="BC334" i="3"/>
  <c r="BG334" i="3"/>
  <c r="BH334" i="3"/>
  <c r="BI334" i="3"/>
  <c r="BM334" i="3"/>
  <c r="BN334" i="3"/>
  <c r="BO334" i="3"/>
  <c r="BS334" i="3"/>
  <c r="BT334" i="3"/>
  <c r="BU334" i="3"/>
  <c r="BZ334" i="3"/>
  <c r="EC334" i="3"/>
  <c r="K335" i="3"/>
  <c r="L335" i="3"/>
  <c r="M335" i="3"/>
  <c r="Q335" i="3"/>
  <c r="R335" i="3"/>
  <c r="S335" i="3"/>
  <c r="W335" i="3"/>
  <c r="X335" i="3"/>
  <c r="Y335" i="3"/>
  <c r="AC335" i="3"/>
  <c r="AD335" i="3"/>
  <c r="AE335" i="3"/>
  <c r="AI335" i="3"/>
  <c r="AJ335" i="3"/>
  <c r="AK335" i="3"/>
  <c r="AO335" i="3"/>
  <c r="AP335" i="3"/>
  <c r="AQ335" i="3"/>
  <c r="AU335" i="3"/>
  <c r="AV335" i="3"/>
  <c r="AW335" i="3"/>
  <c r="BA335" i="3"/>
  <c r="BB335" i="3"/>
  <c r="BC335" i="3"/>
  <c r="BG335" i="3"/>
  <c r="BH335" i="3"/>
  <c r="BI335" i="3"/>
  <c r="BM335" i="3"/>
  <c r="BN335" i="3"/>
  <c r="BO335" i="3"/>
  <c r="BS335" i="3"/>
  <c r="BT335" i="3"/>
  <c r="BU335" i="3"/>
  <c r="BZ335" i="3"/>
  <c r="K336" i="3"/>
  <c r="L336" i="3"/>
  <c r="M336" i="3"/>
  <c r="Q336" i="3"/>
  <c r="R336" i="3"/>
  <c r="S336" i="3"/>
  <c r="W336" i="3"/>
  <c r="X336" i="3"/>
  <c r="Y336" i="3"/>
  <c r="AC336" i="3"/>
  <c r="AD336" i="3"/>
  <c r="AE336" i="3"/>
  <c r="AI336" i="3"/>
  <c r="AJ336" i="3"/>
  <c r="AK336" i="3"/>
  <c r="AO336" i="3"/>
  <c r="AP336" i="3"/>
  <c r="AQ336" i="3"/>
  <c r="AU336" i="3"/>
  <c r="AV336" i="3"/>
  <c r="AW336" i="3"/>
  <c r="BA336" i="3"/>
  <c r="BB336" i="3"/>
  <c r="BC336" i="3"/>
  <c r="BG336" i="3"/>
  <c r="BH336" i="3"/>
  <c r="BI336" i="3"/>
  <c r="BM336" i="3"/>
  <c r="BN336" i="3"/>
  <c r="BO336" i="3"/>
  <c r="BS336" i="3"/>
  <c r="BT336" i="3"/>
  <c r="BU336" i="3"/>
  <c r="BZ336" i="3"/>
  <c r="CC336" i="3" s="1"/>
  <c r="K337" i="3"/>
  <c r="L337" i="3"/>
  <c r="M337" i="3"/>
  <c r="Q337" i="3"/>
  <c r="R337" i="3"/>
  <c r="S337" i="3"/>
  <c r="W337" i="3"/>
  <c r="X337" i="3"/>
  <c r="Y337" i="3"/>
  <c r="AC337" i="3"/>
  <c r="AD337" i="3"/>
  <c r="AE337" i="3"/>
  <c r="AI337" i="3"/>
  <c r="AJ337" i="3"/>
  <c r="AK337" i="3"/>
  <c r="AO337" i="3"/>
  <c r="AP337" i="3"/>
  <c r="AQ337" i="3"/>
  <c r="AU337" i="3"/>
  <c r="AV337" i="3"/>
  <c r="AW337" i="3"/>
  <c r="BA337" i="3"/>
  <c r="BB337" i="3"/>
  <c r="BC337" i="3"/>
  <c r="BG337" i="3"/>
  <c r="BH337" i="3"/>
  <c r="BI337" i="3"/>
  <c r="BM337" i="3"/>
  <c r="BN337" i="3"/>
  <c r="BO337" i="3"/>
  <c r="BS337" i="3"/>
  <c r="BT337" i="3"/>
  <c r="BU337" i="3"/>
  <c r="BZ337" i="3"/>
  <c r="CA337" i="3" s="1"/>
  <c r="K338" i="3"/>
  <c r="L338" i="3"/>
  <c r="M338" i="3"/>
  <c r="Q338" i="3"/>
  <c r="R338" i="3"/>
  <c r="S338" i="3"/>
  <c r="W338" i="3"/>
  <c r="X338" i="3"/>
  <c r="Y338" i="3"/>
  <c r="AC338" i="3"/>
  <c r="AD338" i="3"/>
  <c r="AE338" i="3"/>
  <c r="AI338" i="3"/>
  <c r="AJ338" i="3"/>
  <c r="AK338" i="3"/>
  <c r="AO338" i="3"/>
  <c r="AP338" i="3"/>
  <c r="AQ338" i="3"/>
  <c r="AU338" i="3"/>
  <c r="AV338" i="3"/>
  <c r="AW338" i="3"/>
  <c r="BA338" i="3"/>
  <c r="BB338" i="3"/>
  <c r="BC338" i="3"/>
  <c r="BG338" i="3"/>
  <c r="BH338" i="3"/>
  <c r="BI338" i="3"/>
  <c r="BM338" i="3"/>
  <c r="BN338" i="3"/>
  <c r="BO338" i="3"/>
  <c r="BS338" i="3"/>
  <c r="BT338" i="3"/>
  <c r="BU338" i="3"/>
  <c r="BZ338" i="3"/>
  <c r="K339" i="3"/>
  <c r="L339" i="3"/>
  <c r="M339" i="3"/>
  <c r="Q339" i="3"/>
  <c r="R339" i="3"/>
  <c r="S339" i="3"/>
  <c r="W339" i="3"/>
  <c r="X339" i="3"/>
  <c r="Y339" i="3"/>
  <c r="AC339" i="3"/>
  <c r="AD339" i="3"/>
  <c r="AE339" i="3"/>
  <c r="AI339" i="3"/>
  <c r="AJ339" i="3"/>
  <c r="AK339" i="3"/>
  <c r="AO339" i="3"/>
  <c r="AP339" i="3"/>
  <c r="AQ339" i="3"/>
  <c r="AU339" i="3"/>
  <c r="AV339" i="3"/>
  <c r="AW339" i="3"/>
  <c r="BA339" i="3"/>
  <c r="BB339" i="3"/>
  <c r="BC339" i="3"/>
  <c r="BG339" i="3"/>
  <c r="BH339" i="3"/>
  <c r="BI339" i="3"/>
  <c r="BM339" i="3"/>
  <c r="BN339" i="3"/>
  <c r="EG339" i="3" s="1"/>
  <c r="BO339" i="3"/>
  <c r="BS339" i="3"/>
  <c r="BT339" i="3"/>
  <c r="BU339" i="3"/>
  <c r="BZ339" i="3"/>
  <c r="CB339" i="3" s="1"/>
  <c r="K340" i="3"/>
  <c r="L340" i="3"/>
  <c r="M340" i="3"/>
  <c r="Q340" i="3"/>
  <c r="R340" i="3"/>
  <c r="S340" i="3"/>
  <c r="W340" i="3"/>
  <c r="X340" i="3"/>
  <c r="Y340" i="3"/>
  <c r="AC340" i="3"/>
  <c r="AD340" i="3"/>
  <c r="AE340" i="3"/>
  <c r="AI340" i="3"/>
  <c r="AJ340" i="3"/>
  <c r="AK340" i="3"/>
  <c r="AO340" i="3"/>
  <c r="AP340" i="3"/>
  <c r="AQ340" i="3"/>
  <c r="AU340" i="3"/>
  <c r="AV340" i="3"/>
  <c r="AW340" i="3"/>
  <c r="BA340" i="3"/>
  <c r="BB340" i="3"/>
  <c r="BC340" i="3"/>
  <c r="BG340" i="3"/>
  <c r="BH340" i="3"/>
  <c r="BI340" i="3"/>
  <c r="BM340" i="3"/>
  <c r="BN340" i="3"/>
  <c r="BO340" i="3"/>
  <c r="BS340" i="3"/>
  <c r="BT340" i="3"/>
  <c r="BU340" i="3"/>
  <c r="BZ340" i="3"/>
  <c r="K341" i="3"/>
  <c r="L341" i="3"/>
  <c r="M341" i="3"/>
  <c r="Q341" i="3"/>
  <c r="R341" i="3"/>
  <c r="S341" i="3"/>
  <c r="W341" i="3"/>
  <c r="X341" i="3"/>
  <c r="Y341" i="3"/>
  <c r="AC341" i="3"/>
  <c r="AD341" i="3"/>
  <c r="AE341" i="3"/>
  <c r="AI341" i="3"/>
  <c r="AJ341" i="3"/>
  <c r="AK341" i="3"/>
  <c r="AO341" i="3"/>
  <c r="AP341" i="3"/>
  <c r="AQ341" i="3"/>
  <c r="AU341" i="3"/>
  <c r="AV341" i="3"/>
  <c r="AW341" i="3"/>
  <c r="BA341" i="3"/>
  <c r="BB341" i="3"/>
  <c r="BC341" i="3"/>
  <c r="BG341" i="3"/>
  <c r="BH341" i="3"/>
  <c r="BI341" i="3"/>
  <c r="BM341" i="3"/>
  <c r="BN341" i="3"/>
  <c r="BO341" i="3"/>
  <c r="BS341" i="3"/>
  <c r="BT341" i="3"/>
  <c r="BU341" i="3"/>
  <c r="BZ341" i="3"/>
  <c r="K342" i="3"/>
  <c r="L342" i="3"/>
  <c r="M342" i="3"/>
  <c r="Q342" i="3"/>
  <c r="R342" i="3"/>
  <c r="S342" i="3"/>
  <c r="W342" i="3"/>
  <c r="X342" i="3"/>
  <c r="Y342" i="3"/>
  <c r="AC342" i="3"/>
  <c r="AD342" i="3"/>
  <c r="AE342" i="3"/>
  <c r="AI342" i="3"/>
  <c r="AJ342" i="3"/>
  <c r="AK342" i="3"/>
  <c r="AO342" i="3"/>
  <c r="AP342" i="3"/>
  <c r="AQ342" i="3"/>
  <c r="AU342" i="3"/>
  <c r="AV342" i="3"/>
  <c r="AW342" i="3"/>
  <c r="BA342" i="3"/>
  <c r="BB342" i="3"/>
  <c r="DU342" i="3" s="1"/>
  <c r="BC342" i="3"/>
  <c r="BG342" i="3"/>
  <c r="BH342" i="3"/>
  <c r="BI342" i="3"/>
  <c r="BM342" i="3"/>
  <c r="BN342" i="3"/>
  <c r="BO342" i="3"/>
  <c r="BS342" i="3"/>
  <c r="BT342" i="3"/>
  <c r="BU342" i="3"/>
  <c r="BZ342" i="3"/>
  <c r="CA342" i="3" s="1"/>
  <c r="EC342" i="3"/>
  <c r="ED342" i="3"/>
  <c r="K343" i="3"/>
  <c r="L343" i="3"/>
  <c r="M343" i="3"/>
  <c r="Q343" i="3"/>
  <c r="R343" i="3"/>
  <c r="S343" i="3"/>
  <c r="W343" i="3"/>
  <c r="X343" i="3"/>
  <c r="Y343" i="3"/>
  <c r="AC343" i="3"/>
  <c r="AD343" i="3"/>
  <c r="AE343" i="3"/>
  <c r="AI343" i="3"/>
  <c r="AJ343" i="3"/>
  <c r="AK343" i="3"/>
  <c r="AO343" i="3"/>
  <c r="AP343" i="3"/>
  <c r="AQ343" i="3"/>
  <c r="AU343" i="3"/>
  <c r="AV343" i="3"/>
  <c r="AW343" i="3"/>
  <c r="BA343" i="3"/>
  <c r="BB343" i="3"/>
  <c r="BC343" i="3"/>
  <c r="BG343" i="3"/>
  <c r="BH343" i="3"/>
  <c r="BI343" i="3"/>
  <c r="BM343" i="3"/>
  <c r="BN343" i="3"/>
  <c r="BO343" i="3"/>
  <c r="BS343" i="3"/>
  <c r="BT343" i="3"/>
  <c r="BU343" i="3"/>
  <c r="BZ343" i="3"/>
  <c r="K344" i="3"/>
  <c r="L344" i="3"/>
  <c r="M344" i="3"/>
  <c r="Q344" i="3"/>
  <c r="R344" i="3"/>
  <c r="S344" i="3"/>
  <c r="W344" i="3"/>
  <c r="X344" i="3"/>
  <c r="Y344" i="3"/>
  <c r="AC344" i="3"/>
  <c r="AD344" i="3"/>
  <c r="AE344" i="3"/>
  <c r="AI344" i="3"/>
  <c r="AJ344" i="3"/>
  <c r="AK344" i="3"/>
  <c r="AO344" i="3"/>
  <c r="AP344" i="3"/>
  <c r="AQ344" i="3"/>
  <c r="AU344" i="3"/>
  <c r="AV344" i="3"/>
  <c r="AW344" i="3"/>
  <c r="BA344" i="3"/>
  <c r="BB344" i="3"/>
  <c r="BC344" i="3"/>
  <c r="BG344" i="3"/>
  <c r="BH344" i="3"/>
  <c r="BI344" i="3"/>
  <c r="BM344" i="3"/>
  <c r="BN344" i="3"/>
  <c r="BO344" i="3"/>
  <c r="BS344" i="3"/>
  <c r="BT344" i="3"/>
  <c r="BU344" i="3"/>
  <c r="BZ344" i="3"/>
  <c r="K345" i="3"/>
  <c r="L345" i="3"/>
  <c r="M345" i="3"/>
  <c r="Q345" i="3"/>
  <c r="R345" i="3"/>
  <c r="S345" i="3"/>
  <c r="W345" i="3"/>
  <c r="X345" i="3"/>
  <c r="Y345" i="3"/>
  <c r="AC345" i="3"/>
  <c r="AD345" i="3"/>
  <c r="AE345" i="3"/>
  <c r="AI345" i="3"/>
  <c r="AJ345" i="3"/>
  <c r="AK345" i="3"/>
  <c r="AO345" i="3"/>
  <c r="AP345" i="3"/>
  <c r="AQ345" i="3"/>
  <c r="AU345" i="3"/>
  <c r="AV345" i="3"/>
  <c r="AW345" i="3"/>
  <c r="BA345" i="3"/>
  <c r="BB345" i="3"/>
  <c r="BC345" i="3"/>
  <c r="BG345" i="3"/>
  <c r="BH345" i="3"/>
  <c r="BI345" i="3"/>
  <c r="BM345" i="3"/>
  <c r="BN345" i="3"/>
  <c r="BO345" i="3"/>
  <c r="BS345" i="3"/>
  <c r="BT345" i="3"/>
  <c r="BU345" i="3"/>
  <c r="BZ345" i="3"/>
  <c r="K346" i="3"/>
  <c r="L346" i="3"/>
  <c r="M346" i="3"/>
  <c r="Q346" i="3"/>
  <c r="R346" i="3"/>
  <c r="S346" i="3"/>
  <c r="W346" i="3"/>
  <c r="X346" i="3"/>
  <c r="Y346" i="3"/>
  <c r="AC346" i="3"/>
  <c r="AD346" i="3"/>
  <c r="AE346" i="3"/>
  <c r="AI346" i="3"/>
  <c r="AJ346" i="3"/>
  <c r="AK346" i="3"/>
  <c r="AO346" i="3"/>
  <c r="AP346" i="3"/>
  <c r="AQ346" i="3"/>
  <c r="AU346" i="3"/>
  <c r="AV346" i="3"/>
  <c r="DO346" i="3" s="1"/>
  <c r="AW346" i="3"/>
  <c r="BA346" i="3"/>
  <c r="BB346" i="3"/>
  <c r="BC346" i="3"/>
  <c r="BG346" i="3"/>
  <c r="BH346" i="3"/>
  <c r="BI346" i="3"/>
  <c r="BM346" i="3"/>
  <c r="EF346" i="3" s="1"/>
  <c r="BN346" i="3"/>
  <c r="BO346" i="3"/>
  <c r="BS346" i="3"/>
  <c r="BT346" i="3"/>
  <c r="BU346" i="3"/>
  <c r="BZ346" i="3"/>
  <c r="EK346" i="3" s="1"/>
  <c r="K347" i="3"/>
  <c r="L347" i="3"/>
  <c r="M347" i="3"/>
  <c r="Q347" i="3"/>
  <c r="R347" i="3"/>
  <c r="S347" i="3"/>
  <c r="W347" i="3"/>
  <c r="X347" i="3"/>
  <c r="Y347" i="3"/>
  <c r="AC347" i="3"/>
  <c r="AD347" i="3"/>
  <c r="AE347" i="3"/>
  <c r="AI347" i="3"/>
  <c r="AJ347" i="3"/>
  <c r="AK347" i="3"/>
  <c r="AO347" i="3"/>
  <c r="AP347" i="3"/>
  <c r="AQ347" i="3"/>
  <c r="AU347" i="3"/>
  <c r="AV347" i="3"/>
  <c r="AW347" i="3"/>
  <c r="BA347" i="3"/>
  <c r="BB347" i="3"/>
  <c r="BC347" i="3"/>
  <c r="BG347" i="3"/>
  <c r="BH347" i="3"/>
  <c r="BI347" i="3"/>
  <c r="BM347" i="3"/>
  <c r="BN347" i="3"/>
  <c r="BO347" i="3"/>
  <c r="BS347" i="3"/>
  <c r="BT347" i="3"/>
  <c r="BU347" i="3"/>
  <c r="BZ347" i="3"/>
  <c r="EK347" i="3" s="1"/>
  <c r="K348" i="3"/>
  <c r="L348" i="3"/>
  <c r="M348" i="3"/>
  <c r="Q348" i="3"/>
  <c r="R348" i="3"/>
  <c r="S348" i="3"/>
  <c r="W348" i="3"/>
  <c r="X348" i="3"/>
  <c r="Y348" i="3"/>
  <c r="AC348" i="3"/>
  <c r="AD348" i="3"/>
  <c r="AE348" i="3"/>
  <c r="AI348" i="3"/>
  <c r="AJ348" i="3"/>
  <c r="AK348" i="3"/>
  <c r="AO348" i="3"/>
  <c r="AP348" i="3"/>
  <c r="AQ348" i="3"/>
  <c r="AU348" i="3"/>
  <c r="AV348" i="3"/>
  <c r="AW348" i="3"/>
  <c r="BA348" i="3"/>
  <c r="BB348" i="3"/>
  <c r="BC348" i="3"/>
  <c r="BG348" i="3"/>
  <c r="BH348" i="3"/>
  <c r="BI348" i="3"/>
  <c r="BM348" i="3"/>
  <c r="BN348" i="3"/>
  <c r="BO348" i="3"/>
  <c r="BS348" i="3"/>
  <c r="BT348" i="3"/>
  <c r="BU348" i="3"/>
  <c r="BZ348" i="3"/>
  <c r="K349" i="3"/>
  <c r="L349" i="3"/>
  <c r="M349" i="3"/>
  <c r="Q349" i="3"/>
  <c r="R349" i="3"/>
  <c r="S349" i="3"/>
  <c r="W349" i="3"/>
  <c r="X349" i="3"/>
  <c r="Y349" i="3"/>
  <c r="AC349" i="3"/>
  <c r="AD349" i="3"/>
  <c r="AE349" i="3"/>
  <c r="AI349" i="3"/>
  <c r="AJ349" i="3"/>
  <c r="AK349" i="3"/>
  <c r="AO349" i="3"/>
  <c r="AP349" i="3"/>
  <c r="AQ349" i="3"/>
  <c r="AU349" i="3"/>
  <c r="AV349" i="3"/>
  <c r="AW349" i="3"/>
  <c r="BA349" i="3"/>
  <c r="BB349" i="3"/>
  <c r="BC349" i="3"/>
  <c r="BG349" i="3"/>
  <c r="BH349" i="3"/>
  <c r="BI349" i="3"/>
  <c r="BM349" i="3"/>
  <c r="BN349" i="3"/>
  <c r="BO349" i="3"/>
  <c r="BS349" i="3"/>
  <c r="BT349" i="3"/>
  <c r="BU349" i="3"/>
  <c r="BZ349" i="3"/>
  <c r="EC349" i="3" s="1"/>
  <c r="K350" i="3"/>
  <c r="L350" i="3"/>
  <c r="M350" i="3"/>
  <c r="Q350" i="3"/>
  <c r="R350" i="3"/>
  <c r="S350" i="3"/>
  <c r="W350" i="3"/>
  <c r="X350" i="3"/>
  <c r="Y350" i="3"/>
  <c r="AC350" i="3"/>
  <c r="AD350" i="3"/>
  <c r="AE350" i="3"/>
  <c r="AI350" i="3"/>
  <c r="AJ350" i="3"/>
  <c r="AK350" i="3"/>
  <c r="AO350" i="3"/>
  <c r="AP350" i="3"/>
  <c r="AQ350" i="3"/>
  <c r="AU350" i="3"/>
  <c r="AV350" i="3"/>
  <c r="AW350" i="3"/>
  <c r="BA350" i="3"/>
  <c r="BB350" i="3"/>
  <c r="BC350" i="3"/>
  <c r="BG350" i="3"/>
  <c r="BH350" i="3"/>
  <c r="BI350" i="3"/>
  <c r="BM350" i="3"/>
  <c r="BN350" i="3"/>
  <c r="BO350" i="3"/>
  <c r="BS350" i="3"/>
  <c r="BT350" i="3"/>
  <c r="BU350" i="3"/>
  <c r="BZ350" i="3"/>
  <c r="CB350" i="3" s="1"/>
  <c r="K351" i="3"/>
  <c r="L351" i="3"/>
  <c r="M351" i="3"/>
  <c r="Q351" i="3"/>
  <c r="R351" i="3"/>
  <c r="S351" i="3"/>
  <c r="W351" i="3"/>
  <c r="X351" i="3"/>
  <c r="Y351" i="3"/>
  <c r="AC351" i="3"/>
  <c r="AD351" i="3"/>
  <c r="AE351" i="3"/>
  <c r="AI351" i="3"/>
  <c r="AJ351" i="3"/>
  <c r="AK351" i="3"/>
  <c r="AO351" i="3"/>
  <c r="AP351" i="3"/>
  <c r="AQ351" i="3"/>
  <c r="AU351" i="3"/>
  <c r="AV351" i="3"/>
  <c r="AW351" i="3"/>
  <c r="BA351" i="3"/>
  <c r="BB351" i="3"/>
  <c r="BC351" i="3"/>
  <c r="BG351" i="3"/>
  <c r="BH351" i="3"/>
  <c r="BI351" i="3"/>
  <c r="BM351" i="3"/>
  <c r="BN351" i="3"/>
  <c r="BO351" i="3"/>
  <c r="BS351" i="3"/>
  <c r="BT351" i="3"/>
  <c r="BU351" i="3"/>
  <c r="BZ351" i="3"/>
  <c r="EC351" i="3" s="1"/>
  <c r="K352" i="3"/>
  <c r="L352" i="3"/>
  <c r="M352" i="3"/>
  <c r="Q352" i="3"/>
  <c r="R352" i="3"/>
  <c r="S352" i="3"/>
  <c r="W352" i="3"/>
  <c r="X352" i="3"/>
  <c r="Y352" i="3"/>
  <c r="AC352" i="3"/>
  <c r="AD352" i="3"/>
  <c r="AE352" i="3"/>
  <c r="AI352" i="3"/>
  <c r="AJ352" i="3"/>
  <c r="AK352" i="3"/>
  <c r="AO352" i="3"/>
  <c r="AP352" i="3"/>
  <c r="AQ352" i="3"/>
  <c r="AU352" i="3"/>
  <c r="AV352" i="3"/>
  <c r="AW352" i="3"/>
  <c r="BA352" i="3"/>
  <c r="BB352" i="3"/>
  <c r="BC352" i="3"/>
  <c r="BG352" i="3"/>
  <c r="DZ352" i="3" s="1"/>
  <c r="BH352" i="3"/>
  <c r="BI352" i="3"/>
  <c r="BM352" i="3"/>
  <c r="BN352" i="3"/>
  <c r="BO352" i="3"/>
  <c r="BS352" i="3"/>
  <c r="BT352" i="3"/>
  <c r="BU352" i="3"/>
  <c r="BZ352" i="3"/>
  <c r="K353" i="3"/>
  <c r="L353" i="3"/>
  <c r="M353" i="3"/>
  <c r="Q353" i="3"/>
  <c r="R353" i="3"/>
  <c r="S353" i="3"/>
  <c r="W353" i="3"/>
  <c r="X353" i="3"/>
  <c r="Y353" i="3"/>
  <c r="AC353" i="3"/>
  <c r="AD353" i="3"/>
  <c r="AE353" i="3"/>
  <c r="AI353" i="3"/>
  <c r="AJ353" i="3"/>
  <c r="AK353" i="3"/>
  <c r="AO353" i="3"/>
  <c r="AP353" i="3"/>
  <c r="AQ353" i="3"/>
  <c r="AU353" i="3"/>
  <c r="AV353" i="3"/>
  <c r="AW353" i="3"/>
  <c r="BA353" i="3"/>
  <c r="BB353" i="3"/>
  <c r="BC353" i="3"/>
  <c r="BG353" i="3"/>
  <c r="BH353" i="3"/>
  <c r="BI353" i="3"/>
  <c r="BM353" i="3"/>
  <c r="BN353" i="3"/>
  <c r="BO353" i="3"/>
  <c r="BS353" i="3"/>
  <c r="BT353" i="3"/>
  <c r="BU353" i="3"/>
  <c r="BZ353" i="3"/>
  <c r="K354" i="3"/>
  <c r="L354" i="3"/>
  <c r="M354" i="3"/>
  <c r="Q354" i="3"/>
  <c r="R354" i="3"/>
  <c r="S354" i="3"/>
  <c r="W354" i="3"/>
  <c r="X354" i="3"/>
  <c r="Y354" i="3"/>
  <c r="AC354" i="3"/>
  <c r="AD354" i="3"/>
  <c r="AE354" i="3"/>
  <c r="AI354" i="3"/>
  <c r="AJ354" i="3"/>
  <c r="AK354" i="3"/>
  <c r="AO354" i="3"/>
  <c r="AP354" i="3"/>
  <c r="AQ354" i="3"/>
  <c r="AU354" i="3"/>
  <c r="AV354" i="3"/>
  <c r="AW354" i="3"/>
  <c r="BA354" i="3"/>
  <c r="BB354" i="3"/>
  <c r="BC354" i="3"/>
  <c r="BG354" i="3"/>
  <c r="BH354" i="3"/>
  <c r="BI354" i="3"/>
  <c r="BM354" i="3"/>
  <c r="BN354" i="3"/>
  <c r="BO354" i="3"/>
  <c r="BS354" i="3"/>
  <c r="BT354" i="3"/>
  <c r="BU354" i="3"/>
  <c r="BZ354" i="3"/>
  <c r="CN354" i="3" s="1"/>
  <c r="K355" i="3"/>
  <c r="L355" i="3"/>
  <c r="M355" i="3"/>
  <c r="Q355" i="3"/>
  <c r="R355" i="3"/>
  <c r="S355" i="3"/>
  <c r="W355" i="3"/>
  <c r="CP355" i="3" s="1"/>
  <c r="X355" i="3"/>
  <c r="Y355" i="3"/>
  <c r="AC355" i="3"/>
  <c r="AD355" i="3"/>
  <c r="AE355" i="3"/>
  <c r="AI355" i="3"/>
  <c r="AJ355" i="3"/>
  <c r="AK355" i="3"/>
  <c r="AO355" i="3"/>
  <c r="AP355" i="3"/>
  <c r="AQ355" i="3"/>
  <c r="AU355" i="3"/>
  <c r="AV355" i="3"/>
  <c r="AW355" i="3"/>
  <c r="BA355" i="3"/>
  <c r="BB355" i="3"/>
  <c r="BC355" i="3"/>
  <c r="BG355" i="3"/>
  <c r="BH355" i="3"/>
  <c r="BI355" i="3"/>
  <c r="BM355" i="3"/>
  <c r="BN355" i="3"/>
  <c r="BO355" i="3"/>
  <c r="BS355" i="3"/>
  <c r="BT355" i="3"/>
  <c r="BU355" i="3"/>
  <c r="BZ355" i="3"/>
  <c r="CC355" i="3"/>
  <c r="K356" i="3"/>
  <c r="L356" i="3"/>
  <c r="M356" i="3"/>
  <c r="Q356" i="3"/>
  <c r="CJ356" i="3" s="1"/>
  <c r="R356" i="3"/>
  <c r="S356" i="3"/>
  <c r="W356" i="3"/>
  <c r="X356" i="3"/>
  <c r="Y356" i="3"/>
  <c r="AC356" i="3"/>
  <c r="AD356" i="3"/>
  <c r="AE356" i="3"/>
  <c r="CX356" i="3" s="1"/>
  <c r="AI356" i="3"/>
  <c r="AJ356" i="3"/>
  <c r="AK356" i="3"/>
  <c r="AO356" i="3"/>
  <c r="AP356" i="3"/>
  <c r="AQ356" i="3"/>
  <c r="AU356" i="3"/>
  <c r="DN356" i="3" s="1"/>
  <c r="AV356" i="3"/>
  <c r="DO356" i="3" s="1"/>
  <c r="AW356" i="3"/>
  <c r="BA356" i="3"/>
  <c r="BB356" i="3"/>
  <c r="BC356" i="3"/>
  <c r="BG356" i="3"/>
  <c r="BH356" i="3"/>
  <c r="BI356" i="3"/>
  <c r="BM356" i="3"/>
  <c r="EF356" i="3" s="1"/>
  <c r="BN356" i="3"/>
  <c r="BO356" i="3"/>
  <c r="BS356" i="3"/>
  <c r="BT356" i="3"/>
  <c r="BU356" i="3"/>
  <c r="BZ356" i="3"/>
  <c r="K357" i="3"/>
  <c r="L357" i="3"/>
  <c r="M357" i="3"/>
  <c r="Q357" i="3"/>
  <c r="R357" i="3"/>
  <c r="S357" i="3"/>
  <c r="W357" i="3"/>
  <c r="X357" i="3"/>
  <c r="Y357" i="3"/>
  <c r="AC357" i="3"/>
  <c r="AD357" i="3"/>
  <c r="AE357" i="3"/>
  <c r="AI357" i="3"/>
  <c r="AJ357" i="3"/>
  <c r="AK357" i="3"/>
  <c r="AO357" i="3"/>
  <c r="AP357" i="3"/>
  <c r="AQ357" i="3"/>
  <c r="AU357" i="3"/>
  <c r="AV357" i="3"/>
  <c r="AW357" i="3"/>
  <c r="BA357" i="3"/>
  <c r="BB357" i="3"/>
  <c r="BC357" i="3"/>
  <c r="BG357" i="3"/>
  <c r="BH357" i="3"/>
  <c r="BI357" i="3"/>
  <c r="BM357" i="3"/>
  <c r="BN357" i="3"/>
  <c r="BO357" i="3"/>
  <c r="BS357" i="3"/>
  <c r="BT357" i="3"/>
  <c r="BU357" i="3"/>
  <c r="BZ357" i="3"/>
  <c r="DF357" i="3" s="1"/>
  <c r="K358" i="3"/>
  <c r="L358" i="3"/>
  <c r="M358" i="3"/>
  <c r="Q358" i="3"/>
  <c r="R358" i="3"/>
  <c r="S358" i="3"/>
  <c r="W358" i="3"/>
  <c r="X358" i="3"/>
  <c r="Y358" i="3"/>
  <c r="AC358" i="3"/>
  <c r="AD358" i="3"/>
  <c r="AE358" i="3"/>
  <c r="CX358" i="3" s="1"/>
  <c r="AI358" i="3"/>
  <c r="AJ358" i="3"/>
  <c r="AK358" i="3"/>
  <c r="AO358" i="3"/>
  <c r="AP358" i="3"/>
  <c r="AQ358" i="3"/>
  <c r="AU358" i="3"/>
  <c r="AV358" i="3"/>
  <c r="DO358" i="3" s="1"/>
  <c r="AW358" i="3"/>
  <c r="BA358" i="3"/>
  <c r="BB358" i="3"/>
  <c r="BC358" i="3"/>
  <c r="BG358" i="3"/>
  <c r="BH358" i="3"/>
  <c r="BI358" i="3"/>
  <c r="BM358" i="3"/>
  <c r="EF358" i="3" s="1"/>
  <c r="BN358" i="3"/>
  <c r="BO358" i="3"/>
  <c r="BS358" i="3"/>
  <c r="BT358" i="3"/>
  <c r="BU358" i="3"/>
  <c r="BZ358" i="3"/>
  <c r="CM358" i="3" s="1"/>
  <c r="K359" i="3"/>
  <c r="L359" i="3"/>
  <c r="M359" i="3"/>
  <c r="Q359" i="3"/>
  <c r="R359" i="3"/>
  <c r="S359" i="3"/>
  <c r="W359" i="3"/>
  <c r="X359" i="3"/>
  <c r="Y359" i="3"/>
  <c r="AC359" i="3"/>
  <c r="AD359" i="3"/>
  <c r="AE359" i="3"/>
  <c r="AI359" i="3"/>
  <c r="AJ359" i="3"/>
  <c r="AK359" i="3"/>
  <c r="AO359" i="3"/>
  <c r="AP359" i="3"/>
  <c r="AQ359" i="3"/>
  <c r="AU359" i="3"/>
  <c r="AV359" i="3"/>
  <c r="AW359" i="3"/>
  <c r="BA359" i="3"/>
  <c r="BB359" i="3"/>
  <c r="BC359" i="3"/>
  <c r="BG359" i="3"/>
  <c r="BH359" i="3"/>
  <c r="BI359" i="3"/>
  <c r="BM359" i="3"/>
  <c r="BN359" i="3"/>
  <c r="BO359" i="3"/>
  <c r="BS359" i="3"/>
  <c r="BT359" i="3"/>
  <c r="BU359" i="3"/>
  <c r="BZ359" i="3"/>
  <c r="K360" i="3"/>
  <c r="L360" i="3"/>
  <c r="M360" i="3"/>
  <c r="Q360" i="3"/>
  <c r="R360" i="3"/>
  <c r="S360" i="3"/>
  <c r="W360" i="3"/>
  <c r="X360" i="3"/>
  <c r="Y360" i="3"/>
  <c r="AC360" i="3"/>
  <c r="AD360" i="3"/>
  <c r="AE360" i="3"/>
  <c r="AI360" i="3"/>
  <c r="AJ360" i="3"/>
  <c r="AK360" i="3"/>
  <c r="AO360" i="3"/>
  <c r="AP360" i="3"/>
  <c r="AQ360" i="3"/>
  <c r="AU360" i="3"/>
  <c r="AV360" i="3"/>
  <c r="AW360" i="3"/>
  <c r="BA360" i="3"/>
  <c r="BB360" i="3"/>
  <c r="BC360" i="3"/>
  <c r="BG360" i="3"/>
  <c r="BH360" i="3"/>
  <c r="BI360" i="3"/>
  <c r="BM360" i="3"/>
  <c r="BN360" i="3"/>
  <c r="BO360" i="3"/>
  <c r="BS360" i="3"/>
  <c r="BT360" i="3"/>
  <c r="BU360" i="3"/>
  <c r="BZ360" i="3"/>
  <c r="K361" i="3"/>
  <c r="L361" i="3"/>
  <c r="M361" i="3"/>
  <c r="Q361" i="3"/>
  <c r="R361" i="3"/>
  <c r="S361" i="3"/>
  <c r="W361" i="3"/>
  <c r="X361" i="3"/>
  <c r="Y361" i="3"/>
  <c r="AC361" i="3"/>
  <c r="AD361" i="3"/>
  <c r="AE361" i="3"/>
  <c r="AI361" i="3"/>
  <c r="AJ361" i="3"/>
  <c r="AK361" i="3"/>
  <c r="AO361" i="3"/>
  <c r="AP361" i="3"/>
  <c r="AQ361" i="3"/>
  <c r="AU361" i="3"/>
  <c r="AV361" i="3"/>
  <c r="AW361" i="3"/>
  <c r="BA361" i="3"/>
  <c r="BB361" i="3"/>
  <c r="BC361" i="3"/>
  <c r="BG361" i="3"/>
  <c r="BH361" i="3"/>
  <c r="BI361" i="3"/>
  <c r="BM361" i="3"/>
  <c r="BN361" i="3"/>
  <c r="BO361" i="3"/>
  <c r="BS361" i="3"/>
  <c r="BT361" i="3"/>
  <c r="BU361" i="3"/>
  <c r="BZ361" i="3"/>
  <c r="K362" i="3"/>
  <c r="L362" i="3"/>
  <c r="M362" i="3"/>
  <c r="Q362" i="3"/>
  <c r="R362" i="3"/>
  <c r="S362" i="3"/>
  <c r="W362" i="3"/>
  <c r="X362" i="3"/>
  <c r="Y362" i="3"/>
  <c r="AC362" i="3"/>
  <c r="AD362" i="3"/>
  <c r="AE362" i="3"/>
  <c r="AI362" i="3"/>
  <c r="AJ362" i="3"/>
  <c r="AK362" i="3"/>
  <c r="AO362" i="3"/>
  <c r="AP362" i="3"/>
  <c r="AQ362" i="3"/>
  <c r="AU362" i="3"/>
  <c r="AV362" i="3"/>
  <c r="DO362" i="3" s="1"/>
  <c r="AW362" i="3"/>
  <c r="DP362" i="3" s="1"/>
  <c r="BA362" i="3"/>
  <c r="BB362" i="3"/>
  <c r="DU362" i="3" s="1"/>
  <c r="BC362" i="3"/>
  <c r="BG362" i="3"/>
  <c r="BH362" i="3"/>
  <c r="BI362" i="3"/>
  <c r="BM362" i="3"/>
  <c r="EF362" i="3" s="1"/>
  <c r="BN362" i="3"/>
  <c r="BO362" i="3"/>
  <c r="BS362" i="3"/>
  <c r="EL362" i="3" s="1"/>
  <c r="BT362" i="3"/>
  <c r="BU362" i="3"/>
  <c r="EN362" i="3" s="1"/>
  <c r="BZ362" i="3"/>
  <c r="ED362" i="3" s="1"/>
  <c r="CW362" i="3"/>
  <c r="EC362" i="3"/>
  <c r="K363" i="3"/>
  <c r="L363" i="3"/>
  <c r="M363" i="3"/>
  <c r="Q363" i="3"/>
  <c r="R363" i="3"/>
  <c r="S363" i="3"/>
  <c r="W363" i="3"/>
  <c r="X363" i="3"/>
  <c r="Y363" i="3"/>
  <c r="AC363" i="3"/>
  <c r="AD363" i="3"/>
  <c r="AE363" i="3"/>
  <c r="AI363" i="3"/>
  <c r="AJ363" i="3"/>
  <c r="AK363" i="3"/>
  <c r="AO363" i="3"/>
  <c r="AP363" i="3"/>
  <c r="AQ363" i="3"/>
  <c r="AU363" i="3"/>
  <c r="AV363" i="3"/>
  <c r="AW363" i="3"/>
  <c r="BA363" i="3"/>
  <c r="BB363" i="3"/>
  <c r="BC363" i="3"/>
  <c r="BG363" i="3"/>
  <c r="BH363" i="3"/>
  <c r="BI363" i="3"/>
  <c r="BM363" i="3"/>
  <c r="BN363" i="3"/>
  <c r="BO363" i="3"/>
  <c r="BS363" i="3"/>
  <c r="BT363" i="3"/>
  <c r="BU363" i="3"/>
  <c r="BZ363" i="3"/>
  <c r="CB363" i="3" s="1"/>
  <c r="K364" i="3"/>
  <c r="L364" i="3"/>
  <c r="M364" i="3"/>
  <c r="Q364" i="3"/>
  <c r="R364" i="3"/>
  <c r="S364" i="3"/>
  <c r="W364" i="3"/>
  <c r="X364" i="3"/>
  <c r="Y364" i="3"/>
  <c r="AC364" i="3"/>
  <c r="AD364" i="3"/>
  <c r="AE364" i="3"/>
  <c r="AI364" i="3"/>
  <c r="AJ364" i="3"/>
  <c r="AK364" i="3"/>
  <c r="AO364" i="3"/>
  <c r="AP364" i="3"/>
  <c r="AQ364" i="3"/>
  <c r="AU364" i="3"/>
  <c r="AV364" i="3"/>
  <c r="AW364" i="3"/>
  <c r="BA364" i="3"/>
  <c r="BB364" i="3"/>
  <c r="BC364" i="3"/>
  <c r="BG364" i="3"/>
  <c r="BH364" i="3"/>
  <c r="BI364" i="3"/>
  <c r="BM364" i="3"/>
  <c r="BN364" i="3"/>
  <c r="BO364" i="3"/>
  <c r="BS364" i="3"/>
  <c r="BT364" i="3"/>
  <c r="BU364" i="3"/>
  <c r="BZ364" i="3"/>
  <c r="EK364" i="3" s="1"/>
  <c r="K365" i="3"/>
  <c r="L365" i="3"/>
  <c r="M365" i="3"/>
  <c r="Q365" i="3"/>
  <c r="R365" i="3"/>
  <c r="S365" i="3"/>
  <c r="W365" i="3"/>
  <c r="X365" i="3"/>
  <c r="Y365" i="3"/>
  <c r="AC365" i="3"/>
  <c r="AD365" i="3"/>
  <c r="AE365" i="3"/>
  <c r="AI365" i="3"/>
  <c r="AJ365" i="3"/>
  <c r="AK365" i="3"/>
  <c r="AO365" i="3"/>
  <c r="AP365" i="3"/>
  <c r="AQ365" i="3"/>
  <c r="AU365" i="3"/>
  <c r="AV365" i="3"/>
  <c r="AW365" i="3"/>
  <c r="BA365" i="3"/>
  <c r="BB365" i="3"/>
  <c r="BC365" i="3"/>
  <c r="BG365" i="3"/>
  <c r="BH365" i="3"/>
  <c r="BI365" i="3"/>
  <c r="BM365" i="3"/>
  <c r="BN365" i="3"/>
  <c r="BO365" i="3"/>
  <c r="BS365" i="3"/>
  <c r="BT365" i="3"/>
  <c r="BU365" i="3"/>
  <c r="BZ365" i="3"/>
  <c r="ED365" i="3" s="1"/>
  <c r="K366" i="3"/>
  <c r="L366" i="3"/>
  <c r="M366" i="3"/>
  <c r="Q366" i="3"/>
  <c r="R366" i="3"/>
  <c r="S366" i="3"/>
  <c r="W366" i="3"/>
  <c r="X366" i="3"/>
  <c r="Y366" i="3"/>
  <c r="AC366" i="3"/>
  <c r="AD366" i="3"/>
  <c r="AE366" i="3"/>
  <c r="AI366" i="3"/>
  <c r="AJ366" i="3"/>
  <c r="AK366" i="3"/>
  <c r="AO366" i="3"/>
  <c r="AP366" i="3"/>
  <c r="AQ366" i="3"/>
  <c r="AU366" i="3"/>
  <c r="AV366" i="3"/>
  <c r="AW366" i="3"/>
  <c r="BA366" i="3"/>
  <c r="BB366" i="3"/>
  <c r="BC366" i="3"/>
  <c r="BG366" i="3"/>
  <c r="BH366" i="3"/>
  <c r="BI366" i="3"/>
  <c r="BM366" i="3"/>
  <c r="BN366" i="3"/>
  <c r="BO366" i="3"/>
  <c r="BS366" i="3"/>
  <c r="BT366" i="3"/>
  <c r="BU366" i="3"/>
  <c r="BZ366" i="3"/>
  <c r="K367" i="3"/>
  <c r="L367" i="3"/>
  <c r="M367" i="3"/>
  <c r="Q367" i="3"/>
  <c r="R367" i="3"/>
  <c r="S367" i="3"/>
  <c r="W367" i="3"/>
  <c r="X367" i="3"/>
  <c r="Y367" i="3"/>
  <c r="AC367" i="3"/>
  <c r="AD367" i="3"/>
  <c r="AE367" i="3"/>
  <c r="AI367" i="3"/>
  <c r="AJ367" i="3"/>
  <c r="AK367" i="3"/>
  <c r="AO367" i="3"/>
  <c r="AP367" i="3"/>
  <c r="AQ367" i="3"/>
  <c r="AU367" i="3"/>
  <c r="AV367" i="3"/>
  <c r="AW367" i="3"/>
  <c r="BA367" i="3"/>
  <c r="BB367" i="3"/>
  <c r="BC367" i="3"/>
  <c r="BG367" i="3"/>
  <c r="BH367" i="3"/>
  <c r="BI367" i="3"/>
  <c r="BM367" i="3"/>
  <c r="BN367" i="3"/>
  <c r="BO367" i="3"/>
  <c r="BS367" i="3"/>
  <c r="BT367" i="3"/>
  <c r="BU367" i="3"/>
  <c r="BZ367" i="3"/>
  <c r="K368" i="3"/>
  <c r="L368" i="3"/>
  <c r="M368" i="3"/>
  <c r="Q368" i="3"/>
  <c r="R368" i="3"/>
  <c r="S368" i="3"/>
  <c r="W368" i="3"/>
  <c r="X368" i="3"/>
  <c r="Y368" i="3"/>
  <c r="AC368" i="3"/>
  <c r="AD368" i="3"/>
  <c r="AE368" i="3"/>
  <c r="AI368" i="3"/>
  <c r="AJ368" i="3"/>
  <c r="AK368" i="3"/>
  <c r="AO368" i="3"/>
  <c r="AP368" i="3"/>
  <c r="AQ368" i="3"/>
  <c r="AU368" i="3"/>
  <c r="AV368" i="3"/>
  <c r="AW368" i="3"/>
  <c r="BA368" i="3"/>
  <c r="BB368" i="3"/>
  <c r="BC368" i="3"/>
  <c r="BG368" i="3"/>
  <c r="BH368" i="3"/>
  <c r="BI368" i="3"/>
  <c r="BM368" i="3"/>
  <c r="BN368" i="3"/>
  <c r="BO368" i="3"/>
  <c r="BS368" i="3"/>
  <c r="BT368" i="3"/>
  <c r="BU368" i="3"/>
  <c r="BZ368" i="3"/>
  <c r="K369" i="3"/>
  <c r="L369" i="3"/>
  <c r="M369" i="3"/>
  <c r="Q369" i="3"/>
  <c r="R369" i="3"/>
  <c r="S369" i="3"/>
  <c r="W369" i="3"/>
  <c r="X369" i="3"/>
  <c r="Y369" i="3"/>
  <c r="AC369" i="3"/>
  <c r="AD369" i="3"/>
  <c r="AE369" i="3"/>
  <c r="AI369" i="3"/>
  <c r="AJ369" i="3"/>
  <c r="AK369" i="3"/>
  <c r="AO369" i="3"/>
  <c r="AP369" i="3"/>
  <c r="AQ369" i="3"/>
  <c r="AU369" i="3"/>
  <c r="AV369" i="3"/>
  <c r="AW369" i="3"/>
  <c r="BA369" i="3"/>
  <c r="BB369" i="3"/>
  <c r="BC369" i="3"/>
  <c r="BG369" i="3"/>
  <c r="BH369" i="3"/>
  <c r="BI369" i="3"/>
  <c r="BM369" i="3"/>
  <c r="BN369" i="3"/>
  <c r="BO369" i="3"/>
  <c r="BS369" i="3"/>
  <c r="BT369" i="3"/>
  <c r="BU369" i="3"/>
  <c r="BZ369" i="3"/>
  <c r="K370" i="3"/>
  <c r="L370" i="3"/>
  <c r="M370" i="3"/>
  <c r="Q370" i="3"/>
  <c r="R370" i="3"/>
  <c r="S370" i="3"/>
  <c r="W370" i="3"/>
  <c r="X370" i="3"/>
  <c r="Y370" i="3"/>
  <c r="AC370" i="3"/>
  <c r="AD370" i="3"/>
  <c r="AE370" i="3"/>
  <c r="AI370" i="3"/>
  <c r="AJ370" i="3"/>
  <c r="AK370" i="3"/>
  <c r="AO370" i="3"/>
  <c r="AP370" i="3"/>
  <c r="AQ370" i="3"/>
  <c r="AU370" i="3"/>
  <c r="AV370" i="3"/>
  <c r="AW370" i="3"/>
  <c r="BA370" i="3"/>
  <c r="BB370" i="3"/>
  <c r="BC370" i="3"/>
  <c r="BG370" i="3"/>
  <c r="BH370" i="3"/>
  <c r="BI370" i="3"/>
  <c r="BM370" i="3"/>
  <c r="BN370" i="3"/>
  <c r="BO370" i="3"/>
  <c r="BS370" i="3"/>
  <c r="BT370" i="3"/>
  <c r="BU370" i="3"/>
  <c r="BZ370" i="3"/>
  <c r="K371" i="3"/>
  <c r="L371" i="3"/>
  <c r="M371" i="3"/>
  <c r="Q371" i="3"/>
  <c r="R371" i="3"/>
  <c r="S371" i="3"/>
  <c r="W371" i="3"/>
  <c r="X371" i="3"/>
  <c r="Y371" i="3"/>
  <c r="AC371" i="3"/>
  <c r="AD371" i="3"/>
  <c r="AE371" i="3"/>
  <c r="AI371" i="3"/>
  <c r="AJ371" i="3"/>
  <c r="AK371" i="3"/>
  <c r="AO371" i="3"/>
  <c r="AP371" i="3"/>
  <c r="AQ371" i="3"/>
  <c r="AU371" i="3"/>
  <c r="AV371" i="3"/>
  <c r="AW371" i="3"/>
  <c r="BA371" i="3"/>
  <c r="BB371" i="3"/>
  <c r="BC371" i="3"/>
  <c r="BG371" i="3"/>
  <c r="BH371" i="3"/>
  <c r="BI371" i="3"/>
  <c r="BM371" i="3"/>
  <c r="BN371" i="3"/>
  <c r="BO371" i="3"/>
  <c r="BS371" i="3"/>
  <c r="BT371" i="3"/>
  <c r="BU371" i="3"/>
  <c r="BZ371" i="3"/>
  <c r="K372" i="3"/>
  <c r="L372" i="3"/>
  <c r="M372" i="3"/>
  <c r="Q372" i="3"/>
  <c r="R372" i="3"/>
  <c r="S372" i="3"/>
  <c r="W372" i="3"/>
  <c r="X372" i="3"/>
  <c r="Y372" i="3"/>
  <c r="AC372" i="3"/>
  <c r="AD372" i="3"/>
  <c r="AE372" i="3"/>
  <c r="AI372" i="3"/>
  <c r="AJ372" i="3"/>
  <c r="AK372" i="3"/>
  <c r="AO372" i="3"/>
  <c r="AP372" i="3"/>
  <c r="AQ372" i="3"/>
  <c r="AU372" i="3"/>
  <c r="AV372" i="3"/>
  <c r="AW372" i="3"/>
  <c r="BA372" i="3"/>
  <c r="BB372" i="3"/>
  <c r="BC372" i="3"/>
  <c r="BG372" i="3"/>
  <c r="BH372" i="3"/>
  <c r="BI372" i="3"/>
  <c r="BM372" i="3"/>
  <c r="BN372" i="3"/>
  <c r="BO372" i="3"/>
  <c r="BS372" i="3"/>
  <c r="BT372" i="3"/>
  <c r="BU372" i="3"/>
  <c r="BZ372" i="3"/>
  <c r="K373" i="3"/>
  <c r="L373" i="3"/>
  <c r="M373" i="3"/>
  <c r="Q373" i="3"/>
  <c r="R373" i="3"/>
  <c r="S373" i="3"/>
  <c r="W373" i="3"/>
  <c r="X373" i="3"/>
  <c r="Y373" i="3"/>
  <c r="AC373" i="3"/>
  <c r="AD373" i="3"/>
  <c r="AE373" i="3"/>
  <c r="AI373" i="3"/>
  <c r="AJ373" i="3"/>
  <c r="AK373" i="3"/>
  <c r="AO373" i="3"/>
  <c r="AP373" i="3"/>
  <c r="AQ373" i="3"/>
  <c r="AU373" i="3"/>
  <c r="AV373" i="3"/>
  <c r="AW373" i="3"/>
  <c r="BA373" i="3"/>
  <c r="BB373" i="3"/>
  <c r="BC373" i="3"/>
  <c r="BG373" i="3"/>
  <c r="BH373" i="3"/>
  <c r="BI373" i="3"/>
  <c r="BM373" i="3"/>
  <c r="BN373" i="3"/>
  <c r="BO373" i="3"/>
  <c r="BS373" i="3"/>
  <c r="BT373" i="3"/>
  <c r="BU373" i="3"/>
  <c r="BZ373" i="3"/>
  <c r="K374" i="3"/>
  <c r="L374" i="3"/>
  <c r="M374" i="3"/>
  <c r="Q374" i="3"/>
  <c r="R374" i="3"/>
  <c r="S374" i="3"/>
  <c r="W374" i="3"/>
  <c r="X374" i="3"/>
  <c r="Y374" i="3"/>
  <c r="AC374" i="3"/>
  <c r="AD374" i="3"/>
  <c r="AE374" i="3"/>
  <c r="AI374" i="3"/>
  <c r="AJ374" i="3"/>
  <c r="AK374" i="3"/>
  <c r="AO374" i="3"/>
  <c r="AP374" i="3"/>
  <c r="AQ374" i="3"/>
  <c r="AU374" i="3"/>
  <c r="AV374" i="3"/>
  <c r="AW374" i="3"/>
  <c r="BA374" i="3"/>
  <c r="BB374" i="3"/>
  <c r="BC374" i="3"/>
  <c r="BG374" i="3"/>
  <c r="BH374" i="3"/>
  <c r="BI374" i="3"/>
  <c r="BM374" i="3"/>
  <c r="BN374" i="3"/>
  <c r="BO374" i="3"/>
  <c r="BS374" i="3"/>
  <c r="BT374" i="3"/>
  <c r="BU374" i="3"/>
  <c r="BZ374" i="3"/>
  <c r="ED374" i="3" s="1"/>
  <c r="K375" i="3"/>
  <c r="L375" i="3"/>
  <c r="M375" i="3"/>
  <c r="Q375" i="3"/>
  <c r="R375" i="3"/>
  <c r="S375" i="3"/>
  <c r="W375" i="3"/>
  <c r="X375" i="3"/>
  <c r="Y375" i="3"/>
  <c r="AC375" i="3"/>
  <c r="AD375" i="3"/>
  <c r="AE375" i="3"/>
  <c r="AI375" i="3"/>
  <c r="AJ375" i="3"/>
  <c r="AK375" i="3"/>
  <c r="AO375" i="3"/>
  <c r="AP375" i="3"/>
  <c r="AQ375" i="3"/>
  <c r="AU375" i="3"/>
  <c r="AV375" i="3"/>
  <c r="AW375" i="3"/>
  <c r="BA375" i="3"/>
  <c r="BB375" i="3"/>
  <c r="BC375" i="3"/>
  <c r="BG375" i="3"/>
  <c r="BH375" i="3"/>
  <c r="BI375" i="3"/>
  <c r="BM375" i="3"/>
  <c r="BN375" i="3"/>
  <c r="BO375" i="3"/>
  <c r="BS375" i="3"/>
  <c r="BT375" i="3"/>
  <c r="BU375" i="3"/>
  <c r="BZ375" i="3"/>
  <c r="ED375" i="3" s="1"/>
  <c r="K376" i="3"/>
  <c r="L376" i="3"/>
  <c r="M376" i="3"/>
  <c r="Q376" i="3"/>
  <c r="R376" i="3"/>
  <c r="S376" i="3"/>
  <c r="W376" i="3"/>
  <c r="X376" i="3"/>
  <c r="Y376" i="3"/>
  <c r="AC376" i="3"/>
  <c r="AD376" i="3"/>
  <c r="AE376" i="3"/>
  <c r="AI376" i="3"/>
  <c r="AJ376" i="3"/>
  <c r="AK376" i="3"/>
  <c r="AO376" i="3"/>
  <c r="AP376" i="3"/>
  <c r="AQ376" i="3"/>
  <c r="AU376" i="3"/>
  <c r="AV376" i="3"/>
  <c r="AW376" i="3"/>
  <c r="BA376" i="3"/>
  <c r="BB376" i="3"/>
  <c r="BC376" i="3"/>
  <c r="BG376" i="3"/>
  <c r="BH376" i="3"/>
  <c r="BI376" i="3"/>
  <c r="BM376" i="3"/>
  <c r="EF376" i="3" s="1"/>
  <c r="BN376" i="3"/>
  <c r="BO376" i="3"/>
  <c r="BS376" i="3"/>
  <c r="BT376" i="3"/>
  <c r="BU376" i="3"/>
  <c r="BZ376" i="3"/>
  <c r="ED376" i="3" s="1"/>
  <c r="K377" i="3"/>
  <c r="L377" i="3"/>
  <c r="M377" i="3"/>
  <c r="Q377" i="3"/>
  <c r="R377" i="3"/>
  <c r="S377" i="3"/>
  <c r="W377" i="3"/>
  <c r="X377" i="3"/>
  <c r="Y377" i="3"/>
  <c r="AC377" i="3"/>
  <c r="AD377" i="3"/>
  <c r="AE377" i="3"/>
  <c r="AI377" i="3"/>
  <c r="AJ377" i="3"/>
  <c r="AK377" i="3"/>
  <c r="AO377" i="3"/>
  <c r="AP377" i="3"/>
  <c r="AQ377" i="3"/>
  <c r="AU377" i="3"/>
  <c r="AV377" i="3"/>
  <c r="AW377" i="3"/>
  <c r="BA377" i="3"/>
  <c r="BB377" i="3"/>
  <c r="BC377" i="3"/>
  <c r="BG377" i="3"/>
  <c r="BH377" i="3"/>
  <c r="BI377" i="3"/>
  <c r="BM377" i="3"/>
  <c r="BN377" i="3"/>
  <c r="BO377" i="3"/>
  <c r="BS377" i="3"/>
  <c r="BT377" i="3"/>
  <c r="BU377" i="3"/>
  <c r="BZ377" i="3"/>
  <c r="K378" i="3"/>
  <c r="L378" i="3"/>
  <c r="M378" i="3"/>
  <c r="Q378" i="3"/>
  <c r="R378" i="3"/>
  <c r="S378" i="3"/>
  <c r="W378" i="3"/>
  <c r="X378" i="3"/>
  <c r="Y378" i="3"/>
  <c r="AC378" i="3"/>
  <c r="AD378" i="3"/>
  <c r="AE378" i="3"/>
  <c r="AI378" i="3"/>
  <c r="AJ378" i="3"/>
  <c r="AK378" i="3"/>
  <c r="AO378" i="3"/>
  <c r="AP378" i="3"/>
  <c r="AQ378" i="3"/>
  <c r="AU378" i="3"/>
  <c r="AV378" i="3"/>
  <c r="AW378" i="3"/>
  <c r="BA378" i="3"/>
  <c r="BB378" i="3"/>
  <c r="BC378" i="3"/>
  <c r="BG378" i="3"/>
  <c r="BH378" i="3"/>
  <c r="BI378" i="3"/>
  <c r="BM378" i="3"/>
  <c r="BN378" i="3"/>
  <c r="BO378" i="3"/>
  <c r="BS378" i="3"/>
  <c r="BT378" i="3"/>
  <c r="BU378" i="3"/>
  <c r="BZ378" i="3"/>
  <c r="EC378" i="3" s="1"/>
  <c r="K379" i="3"/>
  <c r="L379" i="3"/>
  <c r="M379" i="3"/>
  <c r="Q379" i="3"/>
  <c r="R379" i="3"/>
  <c r="CK379" i="3" s="1"/>
  <c r="S379" i="3"/>
  <c r="W379" i="3"/>
  <c r="X379" i="3"/>
  <c r="Y379" i="3"/>
  <c r="AC379" i="3"/>
  <c r="AD379" i="3"/>
  <c r="AE379" i="3"/>
  <c r="AI379" i="3"/>
  <c r="DB379" i="3" s="1"/>
  <c r="AJ379" i="3"/>
  <c r="AK379" i="3"/>
  <c r="AO379" i="3"/>
  <c r="AP379" i="3"/>
  <c r="AQ379" i="3"/>
  <c r="AU379" i="3"/>
  <c r="AV379" i="3"/>
  <c r="AW379" i="3"/>
  <c r="DP379" i="3" s="1"/>
  <c r="BA379" i="3"/>
  <c r="BB379" i="3"/>
  <c r="BC379" i="3"/>
  <c r="BG379" i="3"/>
  <c r="DZ379" i="3" s="1"/>
  <c r="BH379" i="3"/>
  <c r="BI379" i="3"/>
  <c r="BM379" i="3"/>
  <c r="BN379" i="3"/>
  <c r="EG379" i="3" s="1"/>
  <c r="BO379" i="3"/>
  <c r="BS379" i="3"/>
  <c r="BT379" i="3"/>
  <c r="BU379" i="3"/>
  <c r="EN379" i="3" s="1"/>
  <c r="BZ379" i="3"/>
  <c r="ED379" i="3" s="1"/>
  <c r="EC379" i="3"/>
  <c r="K380" i="3"/>
  <c r="L380" i="3"/>
  <c r="M380" i="3"/>
  <c r="Q380" i="3"/>
  <c r="R380" i="3"/>
  <c r="S380" i="3"/>
  <c r="W380" i="3"/>
  <c r="X380" i="3"/>
  <c r="Y380" i="3"/>
  <c r="AC380" i="3"/>
  <c r="AD380" i="3"/>
  <c r="AE380" i="3"/>
  <c r="AI380" i="3"/>
  <c r="AJ380" i="3"/>
  <c r="AK380" i="3"/>
  <c r="AO380" i="3"/>
  <c r="AP380" i="3"/>
  <c r="AQ380" i="3"/>
  <c r="AU380" i="3"/>
  <c r="AV380" i="3"/>
  <c r="AW380" i="3"/>
  <c r="BA380" i="3"/>
  <c r="BB380" i="3"/>
  <c r="BC380" i="3"/>
  <c r="BG380" i="3"/>
  <c r="DZ380" i="3" s="1"/>
  <c r="BH380" i="3"/>
  <c r="BI380" i="3"/>
  <c r="BM380" i="3"/>
  <c r="BN380" i="3"/>
  <c r="BO380" i="3"/>
  <c r="BS380" i="3"/>
  <c r="BT380" i="3"/>
  <c r="BU380" i="3"/>
  <c r="BZ380" i="3"/>
  <c r="ED380" i="3" s="1"/>
  <c r="EC380" i="3"/>
  <c r="K381" i="3"/>
  <c r="L381" i="3"/>
  <c r="M381" i="3"/>
  <c r="Q381" i="3"/>
  <c r="R381" i="3"/>
  <c r="CK381" i="3" s="1"/>
  <c r="S381" i="3"/>
  <c r="W381" i="3"/>
  <c r="X381" i="3"/>
  <c r="Y381" i="3"/>
  <c r="AC381" i="3"/>
  <c r="AD381" i="3"/>
  <c r="AE381" i="3"/>
  <c r="AI381" i="3"/>
  <c r="DB381" i="3" s="1"/>
  <c r="AJ381" i="3"/>
  <c r="AK381" i="3"/>
  <c r="AO381" i="3"/>
  <c r="AP381" i="3"/>
  <c r="AQ381" i="3"/>
  <c r="AU381" i="3"/>
  <c r="AV381" i="3"/>
  <c r="AW381" i="3"/>
  <c r="DP381" i="3" s="1"/>
  <c r="BA381" i="3"/>
  <c r="BB381" i="3"/>
  <c r="BC381" i="3"/>
  <c r="BG381" i="3"/>
  <c r="BH381" i="3"/>
  <c r="BI381" i="3"/>
  <c r="BM381" i="3"/>
  <c r="BN381" i="3"/>
  <c r="BO381" i="3"/>
  <c r="BS381" i="3"/>
  <c r="BT381" i="3"/>
  <c r="BU381" i="3"/>
  <c r="BZ381" i="3"/>
  <c r="CM381" i="3" s="1"/>
  <c r="EO381" i="3"/>
  <c r="EP381" i="3" s="1"/>
  <c r="K382" i="3"/>
  <c r="L382" i="3"/>
  <c r="M382" i="3"/>
  <c r="Q382" i="3"/>
  <c r="R382" i="3"/>
  <c r="S382" i="3"/>
  <c r="W382" i="3"/>
  <c r="X382" i="3"/>
  <c r="Y382" i="3"/>
  <c r="AC382" i="3"/>
  <c r="AD382" i="3"/>
  <c r="AE382" i="3"/>
  <c r="AI382" i="3"/>
  <c r="AJ382" i="3"/>
  <c r="AK382" i="3"/>
  <c r="AO382" i="3"/>
  <c r="AP382" i="3"/>
  <c r="AQ382" i="3"/>
  <c r="AU382" i="3"/>
  <c r="AV382" i="3"/>
  <c r="AW382" i="3"/>
  <c r="BA382" i="3"/>
  <c r="BB382" i="3"/>
  <c r="BC382" i="3"/>
  <c r="BG382" i="3"/>
  <c r="BH382" i="3"/>
  <c r="BI382" i="3"/>
  <c r="BM382" i="3"/>
  <c r="BN382" i="3"/>
  <c r="BO382" i="3"/>
  <c r="BS382" i="3"/>
  <c r="BT382" i="3"/>
  <c r="BU382" i="3"/>
  <c r="BZ382" i="3"/>
  <c r="CM382" i="3" s="1"/>
  <c r="EO382" i="3"/>
  <c r="EQ382" i="3" s="1"/>
  <c r="K383" i="3"/>
  <c r="L383" i="3"/>
  <c r="M383" i="3"/>
  <c r="Q383" i="3"/>
  <c r="R383" i="3"/>
  <c r="S383" i="3"/>
  <c r="W383" i="3"/>
  <c r="X383" i="3"/>
  <c r="Y383" i="3"/>
  <c r="AC383" i="3"/>
  <c r="AD383" i="3"/>
  <c r="AE383" i="3"/>
  <c r="AI383" i="3"/>
  <c r="AJ383" i="3"/>
  <c r="AK383" i="3"/>
  <c r="AO383" i="3"/>
  <c r="AP383" i="3"/>
  <c r="AQ383" i="3"/>
  <c r="AU383" i="3"/>
  <c r="AV383" i="3"/>
  <c r="AW383" i="3"/>
  <c r="BA383" i="3"/>
  <c r="BB383" i="3"/>
  <c r="BC383" i="3"/>
  <c r="BG383" i="3"/>
  <c r="BH383" i="3"/>
  <c r="BI383" i="3"/>
  <c r="BM383" i="3"/>
  <c r="BN383" i="3"/>
  <c r="BO383" i="3"/>
  <c r="BS383" i="3"/>
  <c r="BT383" i="3"/>
  <c r="BU383" i="3"/>
  <c r="BZ383" i="3"/>
  <c r="EO383" i="3"/>
  <c r="K384" i="3"/>
  <c r="L384" i="3"/>
  <c r="M384" i="3"/>
  <c r="Q384" i="3"/>
  <c r="R384" i="3"/>
  <c r="S384" i="3"/>
  <c r="W384" i="3"/>
  <c r="X384" i="3"/>
  <c r="Y384" i="3"/>
  <c r="AC384" i="3"/>
  <c r="AD384" i="3"/>
  <c r="AE384" i="3"/>
  <c r="AI384" i="3"/>
  <c r="AJ384" i="3"/>
  <c r="AK384" i="3"/>
  <c r="AO384" i="3"/>
  <c r="AP384" i="3"/>
  <c r="AQ384" i="3"/>
  <c r="AU384" i="3"/>
  <c r="AV384" i="3"/>
  <c r="AW384" i="3"/>
  <c r="BA384" i="3"/>
  <c r="BB384" i="3"/>
  <c r="BC384" i="3"/>
  <c r="BG384" i="3"/>
  <c r="BH384" i="3"/>
  <c r="BI384" i="3"/>
  <c r="BM384" i="3"/>
  <c r="BN384" i="3"/>
  <c r="BO384" i="3"/>
  <c r="BS384" i="3"/>
  <c r="BT384" i="3"/>
  <c r="BU384" i="3"/>
  <c r="BZ384" i="3"/>
  <c r="EO384" i="3"/>
  <c r="K385" i="3"/>
  <c r="L385" i="3"/>
  <c r="M385" i="3"/>
  <c r="Q385" i="3"/>
  <c r="R385" i="3"/>
  <c r="S385" i="3"/>
  <c r="W385" i="3"/>
  <c r="X385" i="3"/>
  <c r="Y385" i="3"/>
  <c r="AC385" i="3"/>
  <c r="AD385" i="3"/>
  <c r="AE385" i="3"/>
  <c r="AI385" i="3"/>
  <c r="AJ385" i="3"/>
  <c r="AK385" i="3"/>
  <c r="AO385" i="3"/>
  <c r="AP385" i="3"/>
  <c r="AQ385" i="3"/>
  <c r="AU385" i="3"/>
  <c r="AV385" i="3"/>
  <c r="AW385" i="3"/>
  <c r="BA385" i="3"/>
  <c r="BB385" i="3"/>
  <c r="BC385" i="3"/>
  <c r="BG385" i="3"/>
  <c r="BH385" i="3"/>
  <c r="BI385" i="3"/>
  <c r="BM385" i="3"/>
  <c r="BN385" i="3"/>
  <c r="BO385" i="3"/>
  <c r="BS385" i="3"/>
  <c r="BT385" i="3"/>
  <c r="BU385" i="3"/>
  <c r="BZ385" i="3"/>
  <c r="K386" i="3"/>
  <c r="L386" i="3"/>
  <c r="M386" i="3"/>
  <c r="Q386" i="3"/>
  <c r="R386" i="3"/>
  <c r="S386" i="3"/>
  <c r="W386" i="3"/>
  <c r="X386" i="3"/>
  <c r="Y386" i="3"/>
  <c r="AC386" i="3"/>
  <c r="AD386" i="3"/>
  <c r="AE386" i="3"/>
  <c r="AI386" i="3"/>
  <c r="AJ386" i="3"/>
  <c r="AK386" i="3"/>
  <c r="AO386" i="3"/>
  <c r="AP386" i="3"/>
  <c r="AQ386" i="3"/>
  <c r="AU386" i="3"/>
  <c r="AV386" i="3"/>
  <c r="AW386" i="3"/>
  <c r="BA386" i="3"/>
  <c r="BB386" i="3"/>
  <c r="BC386" i="3"/>
  <c r="BG386" i="3"/>
  <c r="BH386" i="3"/>
  <c r="BI386" i="3"/>
  <c r="BM386" i="3"/>
  <c r="BN386" i="3"/>
  <c r="BO386" i="3"/>
  <c r="BS386" i="3"/>
  <c r="BT386" i="3"/>
  <c r="BU386" i="3"/>
  <c r="BZ386" i="3"/>
  <c r="ED386" i="3" s="1"/>
  <c r="EO386" i="3"/>
  <c r="EP386" i="3" s="1"/>
  <c r="K387" i="3"/>
  <c r="L387" i="3"/>
  <c r="M387" i="3"/>
  <c r="Q387" i="3"/>
  <c r="R387" i="3"/>
  <c r="S387" i="3"/>
  <c r="W387" i="3"/>
  <c r="X387" i="3"/>
  <c r="Y387" i="3"/>
  <c r="AC387" i="3"/>
  <c r="AD387" i="3"/>
  <c r="AE387" i="3"/>
  <c r="AI387" i="3"/>
  <c r="AJ387" i="3"/>
  <c r="AK387" i="3"/>
  <c r="AO387" i="3"/>
  <c r="AP387" i="3"/>
  <c r="AQ387" i="3"/>
  <c r="AU387" i="3"/>
  <c r="AV387" i="3"/>
  <c r="AW387" i="3"/>
  <c r="BA387" i="3"/>
  <c r="BB387" i="3"/>
  <c r="BC387" i="3"/>
  <c r="BG387" i="3"/>
  <c r="BH387" i="3"/>
  <c r="BI387" i="3"/>
  <c r="BM387" i="3"/>
  <c r="BN387" i="3"/>
  <c r="BO387" i="3"/>
  <c r="BS387" i="3"/>
  <c r="BT387" i="3"/>
  <c r="BU387" i="3"/>
  <c r="BZ387" i="3"/>
  <c r="EC387" i="3" s="1"/>
  <c r="EO387" i="3"/>
  <c r="K388" i="3"/>
  <c r="L388" i="3"/>
  <c r="M388" i="3"/>
  <c r="Q388" i="3"/>
  <c r="R388" i="3"/>
  <c r="S388" i="3"/>
  <c r="W388" i="3"/>
  <c r="X388" i="3"/>
  <c r="Y388" i="3"/>
  <c r="AC388" i="3"/>
  <c r="AD388" i="3"/>
  <c r="AE388" i="3"/>
  <c r="AI388" i="3"/>
  <c r="AJ388" i="3"/>
  <c r="AK388" i="3"/>
  <c r="AO388" i="3"/>
  <c r="AP388" i="3"/>
  <c r="AQ388" i="3"/>
  <c r="AU388" i="3"/>
  <c r="AV388" i="3"/>
  <c r="AW388" i="3"/>
  <c r="BA388" i="3"/>
  <c r="BB388" i="3"/>
  <c r="BC388" i="3"/>
  <c r="BG388" i="3"/>
  <c r="BH388" i="3"/>
  <c r="BI388" i="3"/>
  <c r="BM388" i="3"/>
  <c r="BN388" i="3"/>
  <c r="BO388" i="3"/>
  <c r="BS388" i="3"/>
  <c r="BT388" i="3"/>
  <c r="BU388" i="3"/>
  <c r="BZ388" i="3"/>
  <c r="K389" i="3"/>
  <c r="L389" i="3"/>
  <c r="M389" i="3"/>
  <c r="Q389" i="3"/>
  <c r="R389" i="3"/>
  <c r="S389" i="3"/>
  <c r="W389" i="3"/>
  <c r="X389" i="3"/>
  <c r="Y389" i="3"/>
  <c r="AC389" i="3"/>
  <c r="AD389" i="3"/>
  <c r="AE389" i="3"/>
  <c r="AI389" i="3"/>
  <c r="AJ389" i="3"/>
  <c r="AK389" i="3"/>
  <c r="AO389" i="3"/>
  <c r="AP389" i="3"/>
  <c r="AQ389" i="3"/>
  <c r="AU389" i="3"/>
  <c r="AV389" i="3"/>
  <c r="AW389" i="3"/>
  <c r="BA389" i="3"/>
  <c r="BB389" i="3"/>
  <c r="BC389" i="3"/>
  <c r="BG389" i="3"/>
  <c r="BH389" i="3"/>
  <c r="BI389" i="3"/>
  <c r="BM389" i="3"/>
  <c r="BN389" i="3"/>
  <c r="BO389" i="3"/>
  <c r="BS389" i="3"/>
  <c r="BT389" i="3"/>
  <c r="BU389" i="3"/>
  <c r="BZ389" i="3"/>
  <c r="EC389" i="3" s="1"/>
  <c r="EO389" i="3"/>
  <c r="K390" i="3"/>
  <c r="L390" i="3"/>
  <c r="M390" i="3"/>
  <c r="Q390" i="3"/>
  <c r="R390" i="3"/>
  <c r="S390" i="3"/>
  <c r="W390" i="3"/>
  <c r="X390" i="3"/>
  <c r="CQ390" i="3" s="1"/>
  <c r="Y390" i="3"/>
  <c r="AC390" i="3"/>
  <c r="AD390" i="3"/>
  <c r="AE390" i="3"/>
  <c r="AI390" i="3"/>
  <c r="AJ390" i="3"/>
  <c r="AK390" i="3"/>
  <c r="AO390" i="3"/>
  <c r="DH390" i="3" s="1"/>
  <c r="AP390" i="3"/>
  <c r="AQ390" i="3"/>
  <c r="AU390" i="3"/>
  <c r="DN390" i="3" s="1"/>
  <c r="AV390" i="3"/>
  <c r="DO390" i="3" s="1"/>
  <c r="AW390" i="3"/>
  <c r="BA390" i="3"/>
  <c r="BB390" i="3"/>
  <c r="BC390" i="3"/>
  <c r="DV390" i="3" s="1"/>
  <c r="BG390" i="3"/>
  <c r="BH390" i="3"/>
  <c r="BI390" i="3"/>
  <c r="EB390" i="3" s="1"/>
  <c r="BM390" i="3"/>
  <c r="EF390" i="3" s="1"/>
  <c r="BN390" i="3"/>
  <c r="BO390" i="3"/>
  <c r="BS390" i="3"/>
  <c r="BT390" i="3"/>
  <c r="EM390" i="3" s="1"/>
  <c r="BU390" i="3"/>
  <c r="BZ390" i="3"/>
  <c r="ED390" i="3" s="1"/>
  <c r="CC390" i="3"/>
  <c r="EC390" i="3"/>
  <c r="EO390" i="3"/>
  <c r="EQ390" i="3" s="1"/>
  <c r="K391" i="3"/>
  <c r="L391" i="3"/>
  <c r="M391" i="3"/>
  <c r="Q391" i="3"/>
  <c r="R391" i="3"/>
  <c r="S391" i="3"/>
  <c r="W391" i="3"/>
  <c r="X391" i="3"/>
  <c r="Y391" i="3"/>
  <c r="AC391" i="3"/>
  <c r="AD391" i="3"/>
  <c r="AE391" i="3"/>
  <c r="AI391" i="3"/>
  <c r="AJ391" i="3"/>
  <c r="AK391" i="3"/>
  <c r="AO391" i="3"/>
  <c r="AP391" i="3"/>
  <c r="AQ391" i="3"/>
  <c r="AU391" i="3"/>
  <c r="AV391" i="3"/>
  <c r="AW391" i="3"/>
  <c r="BA391" i="3"/>
  <c r="BB391" i="3"/>
  <c r="BC391" i="3"/>
  <c r="BG391" i="3"/>
  <c r="BH391" i="3"/>
  <c r="BI391" i="3"/>
  <c r="BM391" i="3"/>
  <c r="BN391" i="3"/>
  <c r="BO391" i="3"/>
  <c r="BS391" i="3"/>
  <c r="BT391" i="3"/>
  <c r="BU391" i="3"/>
  <c r="BZ391" i="3"/>
  <c r="EO391" i="3"/>
  <c r="K392" i="3"/>
  <c r="L392" i="3"/>
  <c r="M392" i="3"/>
  <c r="Q392" i="3"/>
  <c r="R392" i="3"/>
  <c r="S392" i="3"/>
  <c r="W392" i="3"/>
  <c r="X392" i="3"/>
  <c r="Y392" i="3"/>
  <c r="AC392" i="3"/>
  <c r="AD392" i="3"/>
  <c r="AE392" i="3"/>
  <c r="AI392" i="3"/>
  <c r="AJ392" i="3"/>
  <c r="AK392" i="3"/>
  <c r="AO392" i="3"/>
  <c r="AP392" i="3"/>
  <c r="AQ392" i="3"/>
  <c r="AU392" i="3"/>
  <c r="AV392" i="3"/>
  <c r="AW392" i="3"/>
  <c r="BA392" i="3"/>
  <c r="BB392" i="3"/>
  <c r="BC392" i="3"/>
  <c r="BG392" i="3"/>
  <c r="BH392" i="3"/>
  <c r="BI392" i="3"/>
  <c r="BM392" i="3"/>
  <c r="BN392" i="3"/>
  <c r="BO392" i="3"/>
  <c r="BS392" i="3"/>
  <c r="BT392" i="3"/>
  <c r="BU392" i="3"/>
  <c r="BZ392" i="3"/>
  <c r="EO392" i="3"/>
  <c r="EP392" i="3" s="1"/>
  <c r="K393" i="3"/>
  <c r="L393" i="3"/>
  <c r="M393" i="3"/>
  <c r="Q393" i="3"/>
  <c r="R393" i="3"/>
  <c r="S393" i="3"/>
  <c r="W393" i="3"/>
  <c r="X393" i="3"/>
  <c r="Y393" i="3"/>
  <c r="AC393" i="3"/>
  <c r="AD393" i="3"/>
  <c r="AE393" i="3"/>
  <c r="AI393" i="3"/>
  <c r="AJ393" i="3"/>
  <c r="AK393" i="3"/>
  <c r="AO393" i="3"/>
  <c r="AP393" i="3"/>
  <c r="AQ393" i="3"/>
  <c r="AU393" i="3"/>
  <c r="AV393" i="3"/>
  <c r="AW393" i="3"/>
  <c r="BA393" i="3"/>
  <c r="BB393" i="3"/>
  <c r="BC393" i="3"/>
  <c r="BG393" i="3"/>
  <c r="BH393" i="3"/>
  <c r="BI393" i="3"/>
  <c r="BM393" i="3"/>
  <c r="BN393" i="3"/>
  <c r="BO393" i="3"/>
  <c r="BS393" i="3"/>
  <c r="BT393" i="3"/>
  <c r="BU393" i="3"/>
  <c r="BZ393" i="3"/>
  <c r="K394" i="3"/>
  <c r="L394" i="3"/>
  <c r="M394" i="3"/>
  <c r="Q394" i="3"/>
  <c r="R394" i="3"/>
  <c r="S394" i="3"/>
  <c r="W394" i="3"/>
  <c r="X394" i="3"/>
  <c r="Y394" i="3"/>
  <c r="AC394" i="3"/>
  <c r="AD394" i="3"/>
  <c r="AE394" i="3"/>
  <c r="AI394" i="3"/>
  <c r="AJ394" i="3"/>
  <c r="AK394" i="3"/>
  <c r="AO394" i="3"/>
  <c r="AP394" i="3"/>
  <c r="AQ394" i="3"/>
  <c r="AU394" i="3"/>
  <c r="AV394" i="3"/>
  <c r="AW394" i="3"/>
  <c r="BA394" i="3"/>
  <c r="DT394" i="3" s="1"/>
  <c r="BB394" i="3"/>
  <c r="BC394" i="3"/>
  <c r="BG394" i="3"/>
  <c r="BH394" i="3"/>
  <c r="BI394" i="3"/>
  <c r="BM394" i="3"/>
  <c r="BN394" i="3"/>
  <c r="BO394" i="3"/>
  <c r="BS394" i="3"/>
  <c r="BT394" i="3"/>
  <c r="BU394" i="3"/>
  <c r="BZ394" i="3"/>
  <c r="CM394" i="3" s="1"/>
  <c r="K395" i="3"/>
  <c r="L395" i="3"/>
  <c r="M395" i="3"/>
  <c r="Q395" i="3"/>
  <c r="R395" i="3"/>
  <c r="S395" i="3"/>
  <c r="W395" i="3"/>
  <c r="X395" i="3"/>
  <c r="Y395" i="3"/>
  <c r="AC395" i="3"/>
  <c r="AD395" i="3"/>
  <c r="AE395" i="3"/>
  <c r="AI395" i="3"/>
  <c r="AJ395" i="3"/>
  <c r="AK395" i="3"/>
  <c r="AO395" i="3"/>
  <c r="AP395" i="3"/>
  <c r="AQ395" i="3"/>
  <c r="AU395" i="3"/>
  <c r="AV395" i="3"/>
  <c r="AW395" i="3"/>
  <c r="BA395" i="3"/>
  <c r="BB395" i="3"/>
  <c r="BC395" i="3"/>
  <c r="BG395" i="3"/>
  <c r="BH395" i="3"/>
  <c r="BI395" i="3"/>
  <c r="BM395" i="3"/>
  <c r="BN395" i="3"/>
  <c r="BO395" i="3"/>
  <c r="BS395" i="3"/>
  <c r="BT395" i="3"/>
  <c r="BU395" i="3"/>
  <c r="BZ395" i="3"/>
  <c r="ED395" i="3" s="1"/>
  <c r="EO395" i="3"/>
  <c r="K396" i="3"/>
  <c r="L396" i="3"/>
  <c r="M396" i="3"/>
  <c r="Q396" i="3"/>
  <c r="R396" i="3"/>
  <c r="S396" i="3"/>
  <c r="W396" i="3"/>
  <c r="X396" i="3"/>
  <c r="Y396" i="3"/>
  <c r="AC396" i="3"/>
  <c r="AD396" i="3"/>
  <c r="AE396" i="3"/>
  <c r="AI396" i="3"/>
  <c r="AJ396" i="3"/>
  <c r="AK396" i="3"/>
  <c r="AO396" i="3"/>
  <c r="AP396" i="3"/>
  <c r="AQ396" i="3"/>
  <c r="AU396" i="3"/>
  <c r="AV396" i="3"/>
  <c r="AW396" i="3"/>
  <c r="BA396" i="3"/>
  <c r="BB396" i="3"/>
  <c r="BC396" i="3"/>
  <c r="BG396" i="3"/>
  <c r="BH396" i="3"/>
  <c r="BI396" i="3"/>
  <c r="BM396" i="3"/>
  <c r="BN396" i="3"/>
  <c r="BO396" i="3"/>
  <c r="BS396" i="3"/>
  <c r="BT396" i="3"/>
  <c r="BU396" i="3"/>
  <c r="BZ396" i="3"/>
  <c r="DE396" i="3" s="1"/>
  <c r="K397" i="3"/>
  <c r="L397" i="3"/>
  <c r="M397" i="3"/>
  <c r="Q397" i="3"/>
  <c r="R397" i="3"/>
  <c r="S397" i="3"/>
  <c r="W397" i="3"/>
  <c r="X397" i="3"/>
  <c r="Y397" i="3"/>
  <c r="AC397" i="3"/>
  <c r="AD397" i="3"/>
  <c r="AE397" i="3"/>
  <c r="AI397" i="3"/>
  <c r="AJ397" i="3"/>
  <c r="AK397" i="3"/>
  <c r="AO397" i="3"/>
  <c r="AP397" i="3"/>
  <c r="AQ397" i="3"/>
  <c r="AU397" i="3"/>
  <c r="AV397" i="3"/>
  <c r="AW397" i="3"/>
  <c r="BA397" i="3"/>
  <c r="BB397" i="3"/>
  <c r="BC397" i="3"/>
  <c r="BG397" i="3"/>
  <c r="BH397" i="3"/>
  <c r="BI397" i="3"/>
  <c r="BM397" i="3"/>
  <c r="BN397" i="3"/>
  <c r="BO397" i="3"/>
  <c r="BS397" i="3"/>
  <c r="BT397" i="3"/>
  <c r="BU397" i="3"/>
  <c r="BZ397" i="3"/>
  <c r="EC397" i="3" s="1"/>
  <c r="K398" i="3"/>
  <c r="L398" i="3"/>
  <c r="M398" i="3"/>
  <c r="Q398" i="3"/>
  <c r="R398" i="3"/>
  <c r="S398" i="3"/>
  <c r="W398" i="3"/>
  <c r="X398" i="3"/>
  <c r="Y398" i="3"/>
  <c r="AC398" i="3"/>
  <c r="AD398" i="3"/>
  <c r="AE398" i="3"/>
  <c r="AI398" i="3"/>
  <c r="AJ398" i="3"/>
  <c r="AK398" i="3"/>
  <c r="AO398" i="3"/>
  <c r="AP398" i="3"/>
  <c r="AQ398" i="3"/>
  <c r="AU398" i="3"/>
  <c r="AV398" i="3"/>
  <c r="AW398" i="3"/>
  <c r="BA398" i="3"/>
  <c r="BB398" i="3"/>
  <c r="BC398" i="3"/>
  <c r="BG398" i="3"/>
  <c r="BH398" i="3"/>
  <c r="BI398" i="3"/>
  <c r="BM398" i="3"/>
  <c r="BN398" i="3"/>
  <c r="BO398" i="3"/>
  <c r="BS398" i="3"/>
  <c r="BT398" i="3"/>
  <c r="BU398" i="3"/>
  <c r="BZ398" i="3"/>
  <c r="CM398" i="3" s="1"/>
  <c r="K399" i="3"/>
  <c r="L399" i="3"/>
  <c r="M399" i="3"/>
  <c r="Q399" i="3"/>
  <c r="R399" i="3"/>
  <c r="S399" i="3"/>
  <c r="W399" i="3"/>
  <c r="X399" i="3"/>
  <c r="Y399" i="3"/>
  <c r="AC399" i="3"/>
  <c r="AD399" i="3"/>
  <c r="AE399" i="3"/>
  <c r="AI399" i="3"/>
  <c r="AJ399" i="3"/>
  <c r="AK399" i="3"/>
  <c r="AO399" i="3"/>
  <c r="AP399" i="3"/>
  <c r="AQ399" i="3"/>
  <c r="AU399" i="3"/>
  <c r="AV399" i="3"/>
  <c r="AW399" i="3"/>
  <c r="BA399" i="3"/>
  <c r="BB399" i="3"/>
  <c r="BC399" i="3"/>
  <c r="BG399" i="3"/>
  <c r="BH399" i="3"/>
  <c r="BI399" i="3"/>
  <c r="BM399" i="3"/>
  <c r="BN399" i="3"/>
  <c r="BO399" i="3"/>
  <c r="BS399" i="3"/>
  <c r="BT399" i="3"/>
  <c r="BU399" i="3"/>
  <c r="BZ399" i="3"/>
  <c r="K400" i="3"/>
  <c r="L400" i="3"/>
  <c r="M400" i="3"/>
  <c r="Q400" i="3"/>
  <c r="R400" i="3"/>
  <c r="S400" i="3"/>
  <c r="W400" i="3"/>
  <c r="X400" i="3"/>
  <c r="Y400" i="3"/>
  <c r="AC400" i="3"/>
  <c r="AD400" i="3"/>
  <c r="AE400" i="3"/>
  <c r="AI400" i="3"/>
  <c r="AJ400" i="3"/>
  <c r="AK400" i="3"/>
  <c r="AO400" i="3"/>
  <c r="AP400" i="3"/>
  <c r="AQ400" i="3"/>
  <c r="AU400" i="3"/>
  <c r="AV400" i="3"/>
  <c r="AW400" i="3"/>
  <c r="BA400" i="3"/>
  <c r="BB400" i="3"/>
  <c r="BC400" i="3"/>
  <c r="BG400" i="3"/>
  <c r="BH400" i="3"/>
  <c r="BI400" i="3"/>
  <c r="BM400" i="3"/>
  <c r="BN400" i="3"/>
  <c r="BO400" i="3"/>
  <c r="BS400" i="3"/>
  <c r="BT400" i="3"/>
  <c r="BU400" i="3"/>
  <c r="BZ400" i="3"/>
  <c r="CC400" i="3" s="1"/>
  <c r="K401" i="3"/>
  <c r="L401" i="3"/>
  <c r="M401" i="3"/>
  <c r="Q401" i="3"/>
  <c r="R401" i="3"/>
  <c r="S401" i="3"/>
  <c r="W401" i="3"/>
  <c r="X401" i="3"/>
  <c r="Y401" i="3"/>
  <c r="AC401" i="3"/>
  <c r="AD401" i="3"/>
  <c r="AE401" i="3"/>
  <c r="AI401" i="3"/>
  <c r="AJ401" i="3"/>
  <c r="AK401" i="3"/>
  <c r="AO401" i="3"/>
  <c r="AP401" i="3"/>
  <c r="AQ401" i="3"/>
  <c r="AU401" i="3"/>
  <c r="AV401" i="3"/>
  <c r="AW401" i="3"/>
  <c r="BA401" i="3"/>
  <c r="BB401" i="3"/>
  <c r="BC401" i="3"/>
  <c r="BG401" i="3"/>
  <c r="BH401" i="3"/>
  <c r="BI401" i="3"/>
  <c r="BM401" i="3"/>
  <c r="BN401" i="3"/>
  <c r="BO401" i="3"/>
  <c r="BS401" i="3"/>
  <c r="BT401" i="3"/>
  <c r="BU401" i="3"/>
  <c r="BZ401" i="3"/>
  <c r="ED401" i="3" s="1"/>
  <c r="EO401" i="3"/>
  <c r="EP401" i="3" s="1"/>
  <c r="K402" i="3"/>
  <c r="L402" i="3"/>
  <c r="M402" i="3"/>
  <c r="Q402" i="3"/>
  <c r="R402" i="3"/>
  <c r="S402" i="3"/>
  <c r="W402" i="3"/>
  <c r="X402" i="3"/>
  <c r="Y402" i="3"/>
  <c r="AC402" i="3"/>
  <c r="AD402" i="3"/>
  <c r="AE402" i="3"/>
  <c r="CX402" i="3" s="1"/>
  <c r="AI402" i="3"/>
  <c r="AJ402" i="3"/>
  <c r="AK402" i="3"/>
  <c r="AO402" i="3"/>
  <c r="AP402" i="3"/>
  <c r="AQ402" i="3"/>
  <c r="AU402" i="3"/>
  <c r="AV402" i="3"/>
  <c r="AW402" i="3"/>
  <c r="BA402" i="3"/>
  <c r="BB402" i="3"/>
  <c r="BC402" i="3"/>
  <c r="BG402" i="3"/>
  <c r="BH402" i="3"/>
  <c r="BI402" i="3"/>
  <c r="BM402" i="3"/>
  <c r="BN402" i="3"/>
  <c r="BO402" i="3"/>
  <c r="BS402" i="3"/>
  <c r="BT402" i="3"/>
  <c r="BU402" i="3"/>
  <c r="BZ402" i="3"/>
  <c r="EJ402" i="3" s="1"/>
  <c r="EC402" i="3"/>
  <c r="EO402" i="3"/>
  <c r="K403" i="3"/>
  <c r="CD403" i="3" s="1"/>
  <c r="L403" i="3"/>
  <c r="M403" i="3"/>
  <c r="Q403" i="3"/>
  <c r="R403" i="3"/>
  <c r="S403" i="3"/>
  <c r="W403" i="3"/>
  <c r="X403" i="3"/>
  <c r="Y403" i="3"/>
  <c r="CR403" i="3" s="1"/>
  <c r="AC403" i="3"/>
  <c r="AD403" i="3"/>
  <c r="AE403" i="3"/>
  <c r="AI403" i="3"/>
  <c r="AJ403" i="3"/>
  <c r="AK403" i="3"/>
  <c r="AO403" i="3"/>
  <c r="AP403" i="3"/>
  <c r="DI403" i="3" s="1"/>
  <c r="AQ403" i="3"/>
  <c r="AU403" i="3"/>
  <c r="AV403" i="3"/>
  <c r="AW403" i="3"/>
  <c r="BA403" i="3"/>
  <c r="BB403" i="3"/>
  <c r="BC403" i="3"/>
  <c r="BG403" i="3"/>
  <c r="DZ403" i="3" s="1"/>
  <c r="BH403" i="3"/>
  <c r="BI403" i="3"/>
  <c r="BM403" i="3"/>
  <c r="EF403" i="3" s="1"/>
  <c r="BN403" i="3"/>
  <c r="BO403" i="3"/>
  <c r="BS403" i="3"/>
  <c r="BT403" i="3"/>
  <c r="BU403" i="3"/>
  <c r="EN403" i="3" s="1"/>
  <c r="BZ403" i="3"/>
  <c r="EC403" i="3" s="1"/>
  <c r="CC403" i="3"/>
  <c r="ED403" i="3"/>
  <c r="EO403" i="3"/>
  <c r="EQ403" i="3" s="1"/>
  <c r="K404" i="3"/>
  <c r="L404" i="3"/>
  <c r="M404" i="3"/>
  <c r="Q404" i="3"/>
  <c r="R404" i="3"/>
  <c r="S404" i="3"/>
  <c r="W404" i="3"/>
  <c r="X404" i="3"/>
  <c r="Y404" i="3"/>
  <c r="AC404" i="3"/>
  <c r="AD404" i="3"/>
  <c r="AE404" i="3"/>
  <c r="AI404" i="3"/>
  <c r="AJ404" i="3"/>
  <c r="AK404" i="3"/>
  <c r="AO404" i="3"/>
  <c r="AP404" i="3"/>
  <c r="AQ404" i="3"/>
  <c r="AU404" i="3"/>
  <c r="AV404" i="3"/>
  <c r="AW404" i="3"/>
  <c r="BA404" i="3"/>
  <c r="BB404" i="3"/>
  <c r="BC404" i="3"/>
  <c r="BG404" i="3"/>
  <c r="BH404" i="3"/>
  <c r="BI404" i="3"/>
  <c r="BM404" i="3"/>
  <c r="BN404" i="3"/>
  <c r="BO404" i="3"/>
  <c r="BS404" i="3"/>
  <c r="BT404" i="3"/>
  <c r="BU404" i="3"/>
  <c r="BZ404" i="3"/>
  <c r="ED404" i="3" s="1"/>
  <c r="K405" i="3"/>
  <c r="L405" i="3"/>
  <c r="M405" i="3"/>
  <c r="Q405" i="3"/>
  <c r="R405" i="3"/>
  <c r="CK405" i="3" s="1"/>
  <c r="S405" i="3"/>
  <c r="W405" i="3"/>
  <c r="X405" i="3"/>
  <c r="Y405" i="3"/>
  <c r="AC405" i="3"/>
  <c r="AD405" i="3"/>
  <c r="AE405" i="3"/>
  <c r="AI405" i="3"/>
  <c r="DB405" i="3" s="1"/>
  <c r="AJ405" i="3"/>
  <c r="AK405" i="3"/>
  <c r="AO405" i="3"/>
  <c r="AP405" i="3"/>
  <c r="DI405" i="3" s="1"/>
  <c r="AQ405" i="3"/>
  <c r="AU405" i="3"/>
  <c r="AV405" i="3"/>
  <c r="AW405" i="3"/>
  <c r="DP405" i="3" s="1"/>
  <c r="BA405" i="3"/>
  <c r="BB405" i="3"/>
  <c r="BC405" i="3"/>
  <c r="BG405" i="3"/>
  <c r="DZ405" i="3" s="1"/>
  <c r="BH405" i="3"/>
  <c r="BI405" i="3"/>
  <c r="BM405" i="3"/>
  <c r="BN405" i="3"/>
  <c r="EG405" i="3" s="1"/>
  <c r="BO405" i="3"/>
  <c r="BS405" i="3"/>
  <c r="BT405" i="3"/>
  <c r="BU405" i="3"/>
  <c r="EN405" i="3" s="1"/>
  <c r="BZ405" i="3"/>
  <c r="K406" i="3"/>
  <c r="L406" i="3"/>
  <c r="M406" i="3"/>
  <c r="Q406" i="3"/>
  <c r="R406" i="3"/>
  <c r="S406" i="3"/>
  <c r="W406" i="3"/>
  <c r="X406" i="3"/>
  <c r="Y406" i="3"/>
  <c r="AC406" i="3"/>
  <c r="AD406" i="3"/>
  <c r="AE406" i="3"/>
  <c r="AI406" i="3"/>
  <c r="AJ406" i="3"/>
  <c r="AK406" i="3"/>
  <c r="AO406" i="3"/>
  <c r="AP406" i="3"/>
  <c r="AQ406" i="3"/>
  <c r="AU406" i="3"/>
  <c r="AV406" i="3"/>
  <c r="AW406" i="3"/>
  <c r="BA406" i="3"/>
  <c r="BB406" i="3"/>
  <c r="BC406" i="3"/>
  <c r="BG406" i="3"/>
  <c r="BH406" i="3"/>
  <c r="BI406" i="3"/>
  <c r="BM406" i="3"/>
  <c r="BN406" i="3"/>
  <c r="BO406" i="3"/>
  <c r="BS406" i="3"/>
  <c r="BT406" i="3"/>
  <c r="BU406" i="3"/>
  <c r="BZ406" i="3"/>
  <c r="EO406" i="3"/>
  <c r="EQ406" i="3" s="1"/>
  <c r="K407" i="3"/>
  <c r="L407" i="3"/>
  <c r="M407" i="3"/>
  <c r="Q407" i="3"/>
  <c r="R407" i="3"/>
  <c r="S407" i="3"/>
  <c r="W407" i="3"/>
  <c r="X407" i="3"/>
  <c r="Y407" i="3"/>
  <c r="AC407" i="3"/>
  <c r="AD407" i="3"/>
  <c r="AE407" i="3"/>
  <c r="AI407" i="3"/>
  <c r="AJ407" i="3"/>
  <c r="AK407" i="3"/>
  <c r="AO407" i="3"/>
  <c r="AP407" i="3"/>
  <c r="AQ407" i="3"/>
  <c r="AU407" i="3"/>
  <c r="AV407" i="3"/>
  <c r="AW407" i="3"/>
  <c r="BA407" i="3"/>
  <c r="BB407" i="3"/>
  <c r="BC407" i="3"/>
  <c r="BG407" i="3"/>
  <c r="BH407" i="3"/>
  <c r="BI407" i="3"/>
  <c r="BM407" i="3"/>
  <c r="BN407" i="3"/>
  <c r="BO407" i="3"/>
  <c r="BS407" i="3"/>
  <c r="BT407" i="3"/>
  <c r="BU407" i="3"/>
  <c r="BZ407" i="3"/>
  <c r="EO407" i="3"/>
  <c r="EP407" i="3" s="1"/>
  <c r="K408" i="3"/>
  <c r="L408" i="3"/>
  <c r="M408" i="3"/>
  <c r="Q408" i="3"/>
  <c r="R408" i="3"/>
  <c r="S408" i="3"/>
  <c r="W408" i="3"/>
  <c r="X408" i="3"/>
  <c r="Y408" i="3"/>
  <c r="AC408" i="3"/>
  <c r="AD408" i="3"/>
  <c r="AE408" i="3"/>
  <c r="AI408" i="3"/>
  <c r="AJ408" i="3"/>
  <c r="AK408" i="3"/>
  <c r="AO408" i="3"/>
  <c r="AP408" i="3"/>
  <c r="AQ408" i="3"/>
  <c r="AU408" i="3"/>
  <c r="AV408" i="3"/>
  <c r="AW408" i="3"/>
  <c r="BA408" i="3"/>
  <c r="BB408" i="3"/>
  <c r="BC408" i="3"/>
  <c r="BG408" i="3"/>
  <c r="BH408" i="3"/>
  <c r="BI408" i="3"/>
  <c r="BM408" i="3"/>
  <c r="BN408" i="3"/>
  <c r="BO408" i="3"/>
  <c r="BS408" i="3"/>
  <c r="BT408" i="3"/>
  <c r="BU408" i="3"/>
  <c r="BZ408" i="3"/>
  <c r="CC408" i="3" s="1"/>
  <c r="K409" i="3"/>
  <c r="L409" i="3"/>
  <c r="M409" i="3"/>
  <c r="Q409" i="3"/>
  <c r="R409" i="3"/>
  <c r="S409" i="3"/>
  <c r="W409" i="3"/>
  <c r="X409" i="3"/>
  <c r="Y409" i="3"/>
  <c r="AC409" i="3"/>
  <c r="AD409" i="3"/>
  <c r="AE409" i="3"/>
  <c r="AI409" i="3"/>
  <c r="AJ409" i="3"/>
  <c r="AK409" i="3"/>
  <c r="AO409" i="3"/>
  <c r="DH409" i="3" s="1"/>
  <c r="AP409" i="3"/>
  <c r="AQ409" i="3"/>
  <c r="AU409" i="3"/>
  <c r="AV409" i="3"/>
  <c r="AW409" i="3"/>
  <c r="BA409" i="3"/>
  <c r="BB409" i="3"/>
  <c r="BC409" i="3"/>
  <c r="BG409" i="3"/>
  <c r="BH409" i="3"/>
  <c r="BI409" i="3"/>
  <c r="BM409" i="3"/>
  <c r="BN409" i="3"/>
  <c r="BO409" i="3"/>
  <c r="BS409" i="3"/>
  <c r="BT409" i="3"/>
  <c r="BU409" i="3"/>
  <c r="BZ409" i="3"/>
  <c r="CC409" i="3" s="1"/>
  <c r="K410" i="3"/>
  <c r="L410" i="3"/>
  <c r="M410" i="3"/>
  <c r="Q410" i="3"/>
  <c r="R410" i="3"/>
  <c r="S410" i="3"/>
  <c r="W410" i="3"/>
  <c r="X410" i="3"/>
  <c r="Y410" i="3"/>
  <c r="AC410" i="3"/>
  <c r="AD410" i="3"/>
  <c r="AE410" i="3"/>
  <c r="AI410" i="3"/>
  <c r="AJ410" i="3"/>
  <c r="AK410" i="3"/>
  <c r="AO410" i="3"/>
  <c r="AP410" i="3"/>
  <c r="AQ410" i="3"/>
  <c r="AU410" i="3"/>
  <c r="AV410" i="3"/>
  <c r="AW410" i="3"/>
  <c r="BA410" i="3"/>
  <c r="BB410" i="3"/>
  <c r="BC410" i="3"/>
  <c r="BG410" i="3"/>
  <c r="BH410" i="3"/>
  <c r="BI410" i="3"/>
  <c r="BM410" i="3"/>
  <c r="BN410" i="3"/>
  <c r="BO410" i="3"/>
  <c r="BS410" i="3"/>
  <c r="BT410" i="3"/>
  <c r="BU410" i="3"/>
  <c r="BZ410" i="3"/>
  <c r="ED410" i="3" s="1"/>
  <c r="K411" i="3"/>
  <c r="L411" i="3"/>
  <c r="M411" i="3"/>
  <c r="Q411" i="3"/>
  <c r="CJ411" i="3" s="1"/>
  <c r="R411" i="3"/>
  <c r="S411" i="3"/>
  <c r="W411" i="3"/>
  <c r="X411" i="3"/>
  <c r="Y411" i="3"/>
  <c r="AC411" i="3"/>
  <c r="AD411" i="3"/>
  <c r="AE411" i="3"/>
  <c r="CX411" i="3" s="1"/>
  <c r="AI411" i="3"/>
  <c r="AJ411" i="3"/>
  <c r="AK411" i="3"/>
  <c r="AO411" i="3"/>
  <c r="AP411" i="3"/>
  <c r="AQ411" i="3"/>
  <c r="AU411" i="3"/>
  <c r="AV411" i="3"/>
  <c r="DO411" i="3" s="1"/>
  <c r="AW411" i="3"/>
  <c r="BA411" i="3"/>
  <c r="BB411" i="3"/>
  <c r="BC411" i="3"/>
  <c r="BG411" i="3"/>
  <c r="BH411" i="3"/>
  <c r="BI411" i="3"/>
  <c r="BM411" i="3"/>
  <c r="EF411" i="3" s="1"/>
  <c r="BN411" i="3"/>
  <c r="BO411" i="3"/>
  <c r="BS411" i="3"/>
  <c r="BT411" i="3"/>
  <c r="BU411" i="3"/>
  <c r="BZ411" i="3"/>
  <c r="ED411" i="3" s="1"/>
  <c r="K412" i="3"/>
  <c r="L412" i="3"/>
  <c r="M412" i="3"/>
  <c r="Q412" i="3"/>
  <c r="R412" i="3"/>
  <c r="S412" i="3"/>
  <c r="W412" i="3"/>
  <c r="X412" i="3"/>
  <c r="Y412" i="3"/>
  <c r="AC412" i="3"/>
  <c r="AD412" i="3"/>
  <c r="AE412" i="3"/>
  <c r="AI412" i="3"/>
  <c r="AJ412" i="3"/>
  <c r="AK412" i="3"/>
  <c r="AO412" i="3"/>
  <c r="AP412" i="3"/>
  <c r="AQ412" i="3"/>
  <c r="AU412" i="3"/>
  <c r="AV412" i="3"/>
  <c r="AW412" i="3"/>
  <c r="BA412" i="3"/>
  <c r="BB412" i="3"/>
  <c r="BC412" i="3"/>
  <c r="BG412" i="3"/>
  <c r="BH412" i="3"/>
  <c r="BI412" i="3"/>
  <c r="BM412" i="3"/>
  <c r="BN412" i="3"/>
  <c r="BO412" i="3"/>
  <c r="BS412" i="3"/>
  <c r="BT412" i="3"/>
  <c r="BU412" i="3"/>
  <c r="BZ412" i="3"/>
  <c r="ED412" i="3" s="1"/>
  <c r="K413" i="3"/>
  <c r="L413" i="3"/>
  <c r="M413" i="3"/>
  <c r="Q413" i="3"/>
  <c r="CJ413" i="3" s="1"/>
  <c r="R413" i="3"/>
  <c r="CK413" i="3" s="1"/>
  <c r="S413" i="3"/>
  <c r="W413" i="3"/>
  <c r="X413" i="3"/>
  <c r="CQ413" i="3" s="1"/>
  <c r="Y413" i="3"/>
  <c r="AC413" i="3"/>
  <c r="AD413" i="3"/>
  <c r="AE413" i="3"/>
  <c r="CX413" i="3" s="1"/>
  <c r="AI413" i="3"/>
  <c r="AJ413" i="3"/>
  <c r="AK413" i="3"/>
  <c r="AO413" i="3"/>
  <c r="DH413" i="3" s="1"/>
  <c r="AP413" i="3"/>
  <c r="AQ413" i="3"/>
  <c r="AU413" i="3"/>
  <c r="AV413" i="3"/>
  <c r="DO413" i="3" s="1"/>
  <c r="AW413" i="3"/>
  <c r="DP413" i="3" s="1"/>
  <c r="BA413" i="3"/>
  <c r="BB413" i="3"/>
  <c r="BC413" i="3"/>
  <c r="DV413" i="3" s="1"/>
  <c r="BG413" i="3"/>
  <c r="BH413" i="3"/>
  <c r="BI413" i="3"/>
  <c r="BM413" i="3"/>
  <c r="EF413" i="3" s="1"/>
  <c r="BN413" i="3"/>
  <c r="EG413" i="3" s="1"/>
  <c r="BO413" i="3"/>
  <c r="BS413" i="3"/>
  <c r="BT413" i="3"/>
  <c r="EM413" i="3" s="1"/>
  <c r="BU413" i="3"/>
  <c r="BZ413" i="3"/>
  <c r="EC413" i="3"/>
  <c r="ED413" i="3"/>
  <c r="K414" i="3"/>
  <c r="L414" i="3"/>
  <c r="M414" i="3"/>
  <c r="Q414" i="3"/>
  <c r="R414" i="3"/>
  <c r="S414" i="3"/>
  <c r="W414" i="3"/>
  <c r="X414" i="3"/>
  <c r="Y414" i="3"/>
  <c r="AC414" i="3"/>
  <c r="AD414" i="3"/>
  <c r="AE414" i="3"/>
  <c r="AI414" i="3"/>
  <c r="AJ414" i="3"/>
  <c r="AK414" i="3"/>
  <c r="AO414" i="3"/>
  <c r="AP414" i="3"/>
  <c r="AQ414" i="3"/>
  <c r="AU414" i="3"/>
  <c r="AV414" i="3"/>
  <c r="AW414" i="3"/>
  <c r="BA414" i="3"/>
  <c r="BB414" i="3"/>
  <c r="BC414" i="3"/>
  <c r="BG414" i="3"/>
  <c r="BH414" i="3"/>
  <c r="BI414" i="3"/>
  <c r="BM414" i="3"/>
  <c r="BN414" i="3"/>
  <c r="BO414" i="3"/>
  <c r="BS414" i="3"/>
  <c r="BT414" i="3"/>
  <c r="BU414" i="3"/>
  <c r="BZ414" i="3"/>
  <c r="K415" i="3"/>
  <c r="L415" i="3"/>
  <c r="M415" i="3"/>
  <c r="Q415" i="3"/>
  <c r="R415" i="3"/>
  <c r="S415" i="3"/>
  <c r="W415" i="3"/>
  <c r="X415" i="3"/>
  <c r="Y415" i="3"/>
  <c r="AC415" i="3"/>
  <c r="AD415" i="3"/>
  <c r="AE415" i="3"/>
  <c r="AI415" i="3"/>
  <c r="AJ415" i="3"/>
  <c r="AK415" i="3"/>
  <c r="AO415" i="3"/>
  <c r="AP415" i="3"/>
  <c r="AQ415" i="3"/>
  <c r="AU415" i="3"/>
  <c r="AV415" i="3"/>
  <c r="AW415" i="3"/>
  <c r="BA415" i="3"/>
  <c r="BB415" i="3"/>
  <c r="BC415" i="3"/>
  <c r="BG415" i="3"/>
  <c r="BH415" i="3"/>
  <c r="BI415" i="3"/>
  <c r="BM415" i="3"/>
  <c r="BN415" i="3"/>
  <c r="BO415" i="3"/>
  <c r="BS415" i="3"/>
  <c r="BT415" i="3"/>
  <c r="BU415" i="3"/>
  <c r="BZ415" i="3"/>
  <c r="EC415" i="3" s="1"/>
  <c r="K416" i="3"/>
  <c r="L416" i="3"/>
  <c r="M416" i="3"/>
  <c r="Q416" i="3"/>
  <c r="R416" i="3"/>
  <c r="S416" i="3"/>
  <c r="W416" i="3"/>
  <c r="X416" i="3"/>
  <c r="Y416" i="3"/>
  <c r="AC416" i="3"/>
  <c r="AD416" i="3"/>
  <c r="AE416" i="3"/>
  <c r="AI416" i="3"/>
  <c r="AJ416" i="3"/>
  <c r="AK416" i="3"/>
  <c r="AO416" i="3"/>
  <c r="AP416" i="3"/>
  <c r="AQ416" i="3"/>
  <c r="AU416" i="3"/>
  <c r="AV416" i="3"/>
  <c r="AW416" i="3"/>
  <c r="BA416" i="3"/>
  <c r="BB416" i="3"/>
  <c r="BC416" i="3"/>
  <c r="BG416" i="3"/>
  <c r="BH416" i="3"/>
  <c r="BI416" i="3"/>
  <c r="BM416" i="3"/>
  <c r="BN416" i="3"/>
  <c r="BO416" i="3"/>
  <c r="BS416" i="3"/>
  <c r="BT416" i="3"/>
  <c r="BU416" i="3"/>
  <c r="BZ416" i="3"/>
  <c r="EC416" i="3" s="1"/>
  <c r="K417" i="3"/>
  <c r="L417" i="3"/>
  <c r="M417" i="3"/>
  <c r="Q417" i="3"/>
  <c r="R417" i="3"/>
  <c r="S417" i="3"/>
  <c r="W417" i="3"/>
  <c r="X417" i="3"/>
  <c r="Y417" i="3"/>
  <c r="AC417" i="3"/>
  <c r="AD417" i="3"/>
  <c r="AE417" i="3"/>
  <c r="AI417" i="3"/>
  <c r="AJ417" i="3"/>
  <c r="AK417" i="3"/>
  <c r="AO417" i="3"/>
  <c r="AP417" i="3"/>
  <c r="AQ417" i="3"/>
  <c r="AU417" i="3"/>
  <c r="AV417" i="3"/>
  <c r="AW417" i="3"/>
  <c r="BA417" i="3"/>
  <c r="BB417" i="3"/>
  <c r="BC417" i="3"/>
  <c r="BG417" i="3"/>
  <c r="BH417" i="3"/>
  <c r="BI417" i="3"/>
  <c r="BM417" i="3"/>
  <c r="BN417" i="3"/>
  <c r="BO417" i="3"/>
  <c r="BS417" i="3"/>
  <c r="BT417" i="3"/>
  <c r="BU417" i="3"/>
  <c r="BZ417" i="3"/>
  <c r="K418" i="3"/>
  <c r="L418" i="3"/>
  <c r="M418" i="3"/>
  <c r="Q418" i="3"/>
  <c r="R418" i="3"/>
  <c r="S418" i="3"/>
  <c r="W418" i="3"/>
  <c r="X418" i="3"/>
  <c r="Y418" i="3"/>
  <c r="AC418" i="3"/>
  <c r="AD418" i="3"/>
  <c r="AE418" i="3"/>
  <c r="AI418" i="3"/>
  <c r="AJ418" i="3"/>
  <c r="AK418" i="3"/>
  <c r="AO418" i="3"/>
  <c r="AP418" i="3"/>
  <c r="AQ418" i="3"/>
  <c r="AU418" i="3"/>
  <c r="AV418" i="3"/>
  <c r="AW418" i="3"/>
  <c r="BA418" i="3"/>
  <c r="BB418" i="3"/>
  <c r="BC418" i="3"/>
  <c r="BG418" i="3"/>
  <c r="BH418" i="3"/>
  <c r="BI418" i="3"/>
  <c r="BM418" i="3"/>
  <c r="BN418" i="3"/>
  <c r="BO418" i="3"/>
  <c r="BS418" i="3"/>
  <c r="BT418" i="3"/>
  <c r="BU418" i="3"/>
  <c r="BZ418" i="3"/>
  <c r="ED418" i="3" s="1"/>
  <c r="K419" i="3"/>
  <c r="L419" i="3"/>
  <c r="M419" i="3"/>
  <c r="Q419" i="3"/>
  <c r="R419" i="3"/>
  <c r="S419" i="3"/>
  <c r="W419" i="3"/>
  <c r="X419" i="3"/>
  <c r="Y419" i="3"/>
  <c r="AC419" i="3"/>
  <c r="AD419" i="3"/>
  <c r="AE419" i="3"/>
  <c r="AI419" i="3"/>
  <c r="AJ419" i="3"/>
  <c r="AK419" i="3"/>
  <c r="AO419" i="3"/>
  <c r="AP419" i="3"/>
  <c r="AQ419" i="3"/>
  <c r="AU419" i="3"/>
  <c r="AV419" i="3"/>
  <c r="AW419" i="3"/>
  <c r="BA419" i="3"/>
  <c r="BB419" i="3"/>
  <c r="BC419" i="3"/>
  <c r="BG419" i="3"/>
  <c r="BH419" i="3"/>
  <c r="BI419" i="3"/>
  <c r="BM419" i="3"/>
  <c r="BN419" i="3"/>
  <c r="BO419" i="3"/>
  <c r="BS419" i="3"/>
  <c r="BT419" i="3"/>
  <c r="BU419" i="3"/>
  <c r="BZ419" i="3"/>
  <c r="ED419" i="3" s="1"/>
  <c r="K420" i="3"/>
  <c r="L420" i="3"/>
  <c r="M420" i="3"/>
  <c r="Q420" i="3"/>
  <c r="R420" i="3"/>
  <c r="CK420" i="3" s="1"/>
  <c r="S420" i="3"/>
  <c r="W420" i="3"/>
  <c r="X420" i="3"/>
  <c r="Y420" i="3"/>
  <c r="AC420" i="3"/>
  <c r="AD420" i="3"/>
  <c r="AE420" i="3"/>
  <c r="AI420" i="3"/>
  <c r="DB420" i="3" s="1"/>
  <c r="AJ420" i="3"/>
  <c r="AK420" i="3"/>
  <c r="AO420" i="3"/>
  <c r="AP420" i="3"/>
  <c r="AQ420" i="3"/>
  <c r="AU420" i="3"/>
  <c r="AV420" i="3"/>
  <c r="AW420" i="3"/>
  <c r="DP420" i="3" s="1"/>
  <c r="BA420" i="3"/>
  <c r="BB420" i="3"/>
  <c r="BC420" i="3"/>
  <c r="BG420" i="3"/>
  <c r="BH420" i="3"/>
  <c r="BI420" i="3"/>
  <c r="BM420" i="3"/>
  <c r="BN420" i="3"/>
  <c r="EG420" i="3" s="1"/>
  <c r="BO420" i="3"/>
  <c r="BS420" i="3"/>
  <c r="BT420" i="3"/>
  <c r="BU420" i="3"/>
  <c r="BZ420" i="3"/>
  <c r="EC420" i="3"/>
  <c r="K421" i="3"/>
  <c r="L421" i="3"/>
  <c r="M421" i="3"/>
  <c r="Q421" i="3"/>
  <c r="R421" i="3"/>
  <c r="S421" i="3"/>
  <c r="W421" i="3"/>
  <c r="X421" i="3"/>
  <c r="Y421" i="3"/>
  <c r="AC421" i="3"/>
  <c r="AD421" i="3"/>
  <c r="AE421" i="3"/>
  <c r="AI421" i="3"/>
  <c r="DB421" i="3" s="1"/>
  <c r="AJ421" i="3"/>
  <c r="AK421" i="3"/>
  <c r="AO421" i="3"/>
  <c r="AP421" i="3"/>
  <c r="AQ421" i="3"/>
  <c r="AU421" i="3"/>
  <c r="AV421" i="3"/>
  <c r="AW421" i="3"/>
  <c r="DP421" i="3" s="1"/>
  <c r="BA421" i="3"/>
  <c r="BB421" i="3"/>
  <c r="BC421" i="3"/>
  <c r="BG421" i="3"/>
  <c r="BH421" i="3"/>
  <c r="BI421" i="3"/>
  <c r="BM421" i="3"/>
  <c r="BN421" i="3"/>
  <c r="BO421" i="3"/>
  <c r="BS421" i="3"/>
  <c r="BT421" i="3"/>
  <c r="BU421" i="3"/>
  <c r="BZ421" i="3"/>
  <c r="CC421" i="3" s="1"/>
  <c r="K422" i="3"/>
  <c r="L422" i="3"/>
  <c r="M422" i="3"/>
  <c r="Q422" i="3"/>
  <c r="R422" i="3"/>
  <c r="S422" i="3"/>
  <c r="W422" i="3"/>
  <c r="X422" i="3"/>
  <c r="Y422" i="3"/>
  <c r="AC422" i="3"/>
  <c r="AD422" i="3"/>
  <c r="AE422" i="3"/>
  <c r="AI422" i="3"/>
  <c r="AJ422" i="3"/>
  <c r="AK422" i="3"/>
  <c r="AO422" i="3"/>
  <c r="AP422" i="3"/>
  <c r="AQ422" i="3"/>
  <c r="AU422" i="3"/>
  <c r="DN422" i="3" s="1"/>
  <c r="AV422" i="3"/>
  <c r="AW422" i="3"/>
  <c r="BA422" i="3"/>
  <c r="BB422" i="3"/>
  <c r="BC422" i="3"/>
  <c r="BG422" i="3"/>
  <c r="BH422" i="3"/>
  <c r="BI422" i="3"/>
  <c r="BM422" i="3"/>
  <c r="BN422" i="3"/>
  <c r="BO422" i="3"/>
  <c r="BS422" i="3"/>
  <c r="BT422" i="3"/>
  <c r="BU422" i="3"/>
  <c r="BZ422" i="3"/>
  <c r="ED422" i="3"/>
  <c r="K423" i="3"/>
  <c r="L423" i="3"/>
  <c r="M423" i="3"/>
  <c r="Q423" i="3"/>
  <c r="R423" i="3"/>
  <c r="S423" i="3"/>
  <c r="W423" i="3"/>
  <c r="X423" i="3"/>
  <c r="Y423" i="3"/>
  <c r="AC423" i="3"/>
  <c r="AD423" i="3"/>
  <c r="AE423" i="3"/>
  <c r="AI423" i="3"/>
  <c r="AJ423" i="3"/>
  <c r="AK423" i="3"/>
  <c r="AO423" i="3"/>
  <c r="AP423" i="3"/>
  <c r="AQ423" i="3"/>
  <c r="AU423" i="3"/>
  <c r="AV423" i="3"/>
  <c r="AW423" i="3"/>
  <c r="BA423" i="3"/>
  <c r="BB423" i="3"/>
  <c r="BC423" i="3"/>
  <c r="BG423" i="3"/>
  <c r="BH423" i="3"/>
  <c r="BI423" i="3"/>
  <c r="BM423" i="3"/>
  <c r="BN423" i="3"/>
  <c r="BO423" i="3"/>
  <c r="BS423" i="3"/>
  <c r="BT423" i="3"/>
  <c r="BU423" i="3"/>
  <c r="BZ423" i="3"/>
  <c r="EO423" i="3"/>
  <c r="K424" i="3"/>
  <c r="L424" i="3"/>
  <c r="M424" i="3"/>
  <c r="Q424" i="3"/>
  <c r="R424" i="3"/>
  <c r="S424" i="3"/>
  <c r="W424" i="3"/>
  <c r="X424" i="3"/>
  <c r="Y424" i="3"/>
  <c r="AC424" i="3"/>
  <c r="AD424" i="3"/>
  <c r="AE424" i="3"/>
  <c r="AI424" i="3"/>
  <c r="DB424" i="3" s="1"/>
  <c r="AJ424" i="3"/>
  <c r="AK424" i="3"/>
  <c r="AO424" i="3"/>
  <c r="AP424" i="3"/>
  <c r="AQ424" i="3"/>
  <c r="AU424" i="3"/>
  <c r="AV424" i="3"/>
  <c r="AW424" i="3"/>
  <c r="DP424" i="3" s="1"/>
  <c r="BA424" i="3"/>
  <c r="BB424" i="3"/>
  <c r="BC424" i="3"/>
  <c r="BG424" i="3"/>
  <c r="BH424" i="3"/>
  <c r="BI424" i="3"/>
  <c r="BM424" i="3"/>
  <c r="BN424" i="3"/>
  <c r="BO424" i="3"/>
  <c r="BS424" i="3"/>
  <c r="BT424" i="3"/>
  <c r="BU424" i="3"/>
  <c r="BZ424" i="3"/>
  <c r="CB424" i="3" s="1"/>
  <c r="ED424" i="3"/>
  <c r="K425" i="3"/>
  <c r="L425" i="3"/>
  <c r="M425" i="3"/>
  <c r="Q425" i="3"/>
  <c r="R425" i="3"/>
  <c r="S425" i="3"/>
  <c r="W425" i="3"/>
  <c r="X425" i="3"/>
  <c r="Y425" i="3"/>
  <c r="AC425" i="3"/>
  <c r="AD425" i="3"/>
  <c r="AE425" i="3"/>
  <c r="AI425" i="3"/>
  <c r="AJ425" i="3"/>
  <c r="AK425" i="3"/>
  <c r="AO425" i="3"/>
  <c r="AP425" i="3"/>
  <c r="AQ425" i="3"/>
  <c r="AU425" i="3"/>
  <c r="AV425" i="3"/>
  <c r="AW425" i="3"/>
  <c r="BA425" i="3"/>
  <c r="BB425" i="3"/>
  <c r="BC425" i="3"/>
  <c r="BG425" i="3"/>
  <c r="BH425" i="3"/>
  <c r="BI425" i="3"/>
  <c r="EB425" i="3" s="1"/>
  <c r="BM425" i="3"/>
  <c r="EF425" i="3" s="1"/>
  <c r="BN425" i="3"/>
  <c r="BO425" i="3"/>
  <c r="BS425" i="3"/>
  <c r="BT425" i="3"/>
  <c r="BU425" i="3"/>
  <c r="BZ425" i="3"/>
  <c r="EC425" i="3" s="1"/>
  <c r="CB425" i="3"/>
  <c r="CC425" i="3"/>
  <c r="EK425" i="3"/>
  <c r="K426" i="3"/>
  <c r="L426" i="3"/>
  <c r="M426" i="3"/>
  <c r="Q426" i="3"/>
  <c r="R426" i="3"/>
  <c r="S426" i="3"/>
  <c r="W426" i="3"/>
  <c r="X426" i="3"/>
  <c r="Y426" i="3"/>
  <c r="AC426" i="3"/>
  <c r="AD426" i="3"/>
  <c r="AE426" i="3"/>
  <c r="AI426" i="3"/>
  <c r="AJ426" i="3"/>
  <c r="AK426" i="3"/>
  <c r="AO426" i="3"/>
  <c r="AP426" i="3"/>
  <c r="AQ426" i="3"/>
  <c r="AU426" i="3"/>
  <c r="AV426" i="3"/>
  <c r="AW426" i="3"/>
  <c r="BA426" i="3"/>
  <c r="BB426" i="3"/>
  <c r="BC426" i="3"/>
  <c r="BG426" i="3"/>
  <c r="BH426" i="3"/>
  <c r="BI426" i="3"/>
  <c r="BM426" i="3"/>
  <c r="BN426" i="3"/>
  <c r="BO426" i="3"/>
  <c r="BS426" i="3"/>
  <c r="BT426" i="3"/>
  <c r="BU426" i="3"/>
  <c r="EO426" i="3"/>
  <c r="EQ426" i="3" s="1"/>
  <c r="K427" i="3"/>
  <c r="L427" i="3"/>
  <c r="M427" i="3"/>
  <c r="Q427" i="3"/>
  <c r="R427" i="3"/>
  <c r="S427" i="3"/>
  <c r="W427" i="3"/>
  <c r="X427" i="3"/>
  <c r="Y427" i="3"/>
  <c r="AC427" i="3"/>
  <c r="AD427" i="3"/>
  <c r="AE427" i="3"/>
  <c r="AI427" i="3"/>
  <c r="AJ427" i="3"/>
  <c r="AK427" i="3"/>
  <c r="AO427" i="3"/>
  <c r="AP427" i="3"/>
  <c r="AQ427" i="3"/>
  <c r="AU427" i="3"/>
  <c r="AV427" i="3"/>
  <c r="AW427" i="3"/>
  <c r="BA427" i="3"/>
  <c r="BB427" i="3"/>
  <c r="BC427" i="3"/>
  <c r="BG427" i="3"/>
  <c r="BH427" i="3"/>
  <c r="BI427" i="3"/>
  <c r="BM427" i="3"/>
  <c r="BN427" i="3"/>
  <c r="BO427" i="3"/>
  <c r="BS427" i="3"/>
  <c r="BT427" i="3"/>
  <c r="BU427" i="3"/>
  <c r="EO427" i="3"/>
  <c r="EP427" i="3" s="1"/>
  <c r="K428" i="3"/>
  <c r="L428" i="3"/>
  <c r="M428" i="3"/>
  <c r="Q428" i="3"/>
  <c r="R428" i="3"/>
  <c r="S428" i="3"/>
  <c r="W428" i="3"/>
  <c r="X428" i="3"/>
  <c r="Y428" i="3"/>
  <c r="AC428" i="3"/>
  <c r="AD428" i="3"/>
  <c r="AE428" i="3"/>
  <c r="AI428" i="3"/>
  <c r="AJ428" i="3"/>
  <c r="AK428" i="3"/>
  <c r="AO428" i="3"/>
  <c r="AP428" i="3"/>
  <c r="AQ428" i="3"/>
  <c r="AU428" i="3"/>
  <c r="AV428" i="3"/>
  <c r="AW428" i="3"/>
  <c r="BA428" i="3"/>
  <c r="BB428" i="3"/>
  <c r="BC428" i="3"/>
  <c r="BG428" i="3"/>
  <c r="BH428" i="3"/>
  <c r="BI428" i="3"/>
  <c r="BM428" i="3"/>
  <c r="BN428" i="3"/>
  <c r="BO428" i="3"/>
  <c r="BS428" i="3"/>
  <c r="BT428" i="3"/>
  <c r="BU428" i="3"/>
  <c r="EO428" i="3"/>
  <c r="K429" i="3"/>
  <c r="L429" i="3"/>
  <c r="M429" i="3"/>
  <c r="Q429" i="3"/>
  <c r="R429" i="3"/>
  <c r="S429" i="3"/>
  <c r="W429" i="3"/>
  <c r="X429" i="3"/>
  <c r="Y429" i="3"/>
  <c r="AC429" i="3"/>
  <c r="AD429" i="3"/>
  <c r="AE429" i="3"/>
  <c r="AI429" i="3"/>
  <c r="AJ429" i="3"/>
  <c r="AK429" i="3"/>
  <c r="AO429" i="3"/>
  <c r="AP429" i="3"/>
  <c r="AQ429" i="3"/>
  <c r="AU429" i="3"/>
  <c r="AV429" i="3"/>
  <c r="AW429" i="3"/>
  <c r="BA429" i="3"/>
  <c r="BB429" i="3"/>
  <c r="BC429" i="3"/>
  <c r="BG429" i="3"/>
  <c r="BH429" i="3"/>
  <c r="BI429" i="3"/>
  <c r="BM429" i="3"/>
  <c r="BN429" i="3"/>
  <c r="BO429" i="3"/>
  <c r="BS429" i="3"/>
  <c r="BT429" i="3"/>
  <c r="BU429" i="3"/>
  <c r="K430" i="3"/>
  <c r="L430" i="3"/>
  <c r="M430" i="3"/>
  <c r="Q430" i="3"/>
  <c r="R430" i="3"/>
  <c r="S430" i="3"/>
  <c r="W430" i="3"/>
  <c r="X430" i="3"/>
  <c r="Y430" i="3"/>
  <c r="AC430" i="3"/>
  <c r="AD430" i="3"/>
  <c r="AE430" i="3"/>
  <c r="AI430" i="3"/>
  <c r="AJ430" i="3"/>
  <c r="AK430" i="3"/>
  <c r="AO430" i="3"/>
  <c r="AP430" i="3"/>
  <c r="AQ430" i="3"/>
  <c r="AU430" i="3"/>
  <c r="AV430" i="3"/>
  <c r="AW430" i="3"/>
  <c r="BA430" i="3"/>
  <c r="BB430" i="3"/>
  <c r="BC430" i="3"/>
  <c r="BG430" i="3"/>
  <c r="BH430" i="3"/>
  <c r="BI430" i="3"/>
  <c r="BM430" i="3"/>
  <c r="BN430" i="3"/>
  <c r="BO430" i="3"/>
  <c r="BS430" i="3"/>
  <c r="BT430" i="3"/>
  <c r="BU430" i="3"/>
  <c r="K431" i="3"/>
  <c r="L431" i="3"/>
  <c r="M431" i="3"/>
  <c r="Q431" i="3"/>
  <c r="R431" i="3"/>
  <c r="S431" i="3"/>
  <c r="W431" i="3"/>
  <c r="X431" i="3"/>
  <c r="Y431" i="3"/>
  <c r="AC431" i="3"/>
  <c r="AD431" i="3"/>
  <c r="AE431" i="3"/>
  <c r="AI431" i="3"/>
  <c r="AJ431" i="3"/>
  <c r="AK431" i="3"/>
  <c r="AO431" i="3"/>
  <c r="AP431" i="3"/>
  <c r="AQ431" i="3"/>
  <c r="AU431" i="3"/>
  <c r="AV431" i="3"/>
  <c r="AW431" i="3"/>
  <c r="BA431" i="3"/>
  <c r="BB431" i="3"/>
  <c r="BC431" i="3"/>
  <c r="BG431" i="3"/>
  <c r="BH431" i="3"/>
  <c r="BI431" i="3"/>
  <c r="BM431" i="3"/>
  <c r="BN431" i="3"/>
  <c r="BO431" i="3"/>
  <c r="BS431" i="3"/>
  <c r="BT431" i="3"/>
  <c r="BU431" i="3"/>
  <c r="K432" i="3"/>
  <c r="L432" i="3"/>
  <c r="M432" i="3"/>
  <c r="Q432" i="3"/>
  <c r="R432" i="3"/>
  <c r="S432" i="3"/>
  <c r="W432" i="3"/>
  <c r="X432" i="3"/>
  <c r="Y432" i="3"/>
  <c r="AC432" i="3"/>
  <c r="AD432" i="3"/>
  <c r="AE432" i="3"/>
  <c r="AI432" i="3"/>
  <c r="AJ432" i="3"/>
  <c r="AK432" i="3"/>
  <c r="AO432" i="3"/>
  <c r="AP432" i="3"/>
  <c r="AQ432" i="3"/>
  <c r="AU432" i="3"/>
  <c r="AV432" i="3"/>
  <c r="AW432" i="3"/>
  <c r="BA432" i="3"/>
  <c r="BB432" i="3"/>
  <c r="BC432" i="3"/>
  <c r="BG432" i="3"/>
  <c r="BH432" i="3"/>
  <c r="BI432" i="3"/>
  <c r="BM432" i="3"/>
  <c r="BN432" i="3"/>
  <c r="BO432" i="3"/>
  <c r="BR432" i="3"/>
  <c r="BS432" i="3"/>
  <c r="BT432" i="3"/>
  <c r="BU432" i="3"/>
  <c r="K433" i="3"/>
  <c r="L433" i="3"/>
  <c r="M433" i="3"/>
  <c r="Q433" i="3"/>
  <c r="R433" i="3"/>
  <c r="S433" i="3"/>
  <c r="W433" i="3"/>
  <c r="X433" i="3"/>
  <c r="Y433" i="3"/>
  <c r="AC433" i="3"/>
  <c r="AD433" i="3"/>
  <c r="AE433" i="3"/>
  <c r="AI433" i="3"/>
  <c r="AJ433" i="3"/>
  <c r="AK433" i="3"/>
  <c r="AO433" i="3"/>
  <c r="AP433" i="3"/>
  <c r="AQ433" i="3"/>
  <c r="AU433" i="3"/>
  <c r="AV433" i="3"/>
  <c r="AW433" i="3"/>
  <c r="BA433" i="3"/>
  <c r="BB433" i="3"/>
  <c r="BC433" i="3"/>
  <c r="BG433" i="3"/>
  <c r="BH433" i="3"/>
  <c r="BI433" i="3"/>
  <c r="BM433" i="3"/>
  <c r="BN433" i="3"/>
  <c r="BO433" i="3"/>
  <c r="BS433" i="3"/>
  <c r="BT433" i="3"/>
  <c r="BU433" i="3"/>
  <c r="K434" i="3"/>
  <c r="L434" i="3"/>
  <c r="M434" i="3"/>
  <c r="Q434" i="3"/>
  <c r="R434" i="3"/>
  <c r="S434" i="3"/>
  <c r="W434" i="3"/>
  <c r="X434" i="3"/>
  <c r="Y434" i="3"/>
  <c r="AC434" i="3"/>
  <c r="AD434" i="3"/>
  <c r="AE434" i="3"/>
  <c r="AI434" i="3"/>
  <c r="AJ434" i="3"/>
  <c r="AK434" i="3"/>
  <c r="AO434" i="3"/>
  <c r="AP434" i="3"/>
  <c r="AQ434" i="3"/>
  <c r="AU434" i="3"/>
  <c r="AV434" i="3"/>
  <c r="AW434" i="3"/>
  <c r="BA434" i="3"/>
  <c r="BB434" i="3"/>
  <c r="BC434" i="3"/>
  <c r="BG434" i="3"/>
  <c r="BH434" i="3"/>
  <c r="BI434" i="3"/>
  <c r="BM434" i="3"/>
  <c r="BN434" i="3"/>
  <c r="BO434" i="3"/>
  <c r="BS434" i="3"/>
  <c r="BT434" i="3"/>
  <c r="BU434" i="3"/>
  <c r="EO434" i="3"/>
  <c r="K435" i="3"/>
  <c r="L435" i="3"/>
  <c r="M435" i="3"/>
  <c r="Q435" i="3"/>
  <c r="R435" i="3"/>
  <c r="S435" i="3"/>
  <c r="W435" i="3"/>
  <c r="X435" i="3"/>
  <c r="Y435" i="3"/>
  <c r="AC435" i="3"/>
  <c r="AD435" i="3"/>
  <c r="AE435" i="3"/>
  <c r="AI435" i="3"/>
  <c r="AJ435" i="3"/>
  <c r="AK435" i="3"/>
  <c r="AO435" i="3"/>
  <c r="AP435" i="3"/>
  <c r="AQ435" i="3"/>
  <c r="AU435" i="3"/>
  <c r="AV435" i="3"/>
  <c r="AW435" i="3"/>
  <c r="BA435" i="3"/>
  <c r="BB435" i="3"/>
  <c r="BC435" i="3"/>
  <c r="BG435" i="3"/>
  <c r="BH435" i="3"/>
  <c r="BI435" i="3"/>
  <c r="BM435" i="3"/>
  <c r="BN435" i="3"/>
  <c r="BO435" i="3"/>
  <c r="BS435" i="3"/>
  <c r="BT435" i="3"/>
  <c r="BU435" i="3"/>
  <c r="K436" i="3"/>
  <c r="L436" i="3"/>
  <c r="M436" i="3"/>
  <c r="Q436" i="3"/>
  <c r="R436" i="3"/>
  <c r="S436" i="3"/>
  <c r="W436" i="3"/>
  <c r="X436" i="3"/>
  <c r="Y436" i="3"/>
  <c r="AC436" i="3"/>
  <c r="AD436" i="3"/>
  <c r="AE436" i="3"/>
  <c r="AI436" i="3"/>
  <c r="AJ436" i="3"/>
  <c r="AK436" i="3"/>
  <c r="AO436" i="3"/>
  <c r="AP436" i="3"/>
  <c r="AQ436" i="3"/>
  <c r="AU436" i="3"/>
  <c r="AV436" i="3"/>
  <c r="AW436" i="3"/>
  <c r="BA436" i="3"/>
  <c r="BB436" i="3"/>
  <c r="BC436" i="3"/>
  <c r="BG436" i="3"/>
  <c r="BH436" i="3"/>
  <c r="BI436" i="3"/>
  <c r="BM436" i="3"/>
  <c r="BN436" i="3"/>
  <c r="BO436" i="3"/>
  <c r="BS436" i="3"/>
  <c r="BT436" i="3"/>
  <c r="BU436" i="3"/>
  <c r="K437" i="3"/>
  <c r="L437" i="3"/>
  <c r="M437" i="3"/>
  <c r="Q437" i="3"/>
  <c r="R437" i="3"/>
  <c r="S437" i="3"/>
  <c r="W437" i="3"/>
  <c r="X437" i="3"/>
  <c r="Y437" i="3"/>
  <c r="AC437" i="3"/>
  <c r="AD437" i="3"/>
  <c r="AE437" i="3"/>
  <c r="AI437" i="3"/>
  <c r="AJ437" i="3"/>
  <c r="AK437" i="3"/>
  <c r="AO437" i="3"/>
  <c r="AP437" i="3"/>
  <c r="AQ437" i="3"/>
  <c r="AU437" i="3"/>
  <c r="AV437" i="3"/>
  <c r="AW437" i="3"/>
  <c r="BA437" i="3"/>
  <c r="BB437" i="3"/>
  <c r="BC437" i="3"/>
  <c r="BG437" i="3"/>
  <c r="BH437" i="3"/>
  <c r="BI437" i="3"/>
  <c r="BM437" i="3"/>
  <c r="BN437" i="3"/>
  <c r="BO437" i="3"/>
  <c r="BS437" i="3"/>
  <c r="BT437" i="3"/>
  <c r="BU437" i="3"/>
  <c r="K438" i="3"/>
  <c r="L438" i="3"/>
  <c r="M438" i="3"/>
  <c r="Q438" i="3"/>
  <c r="R438" i="3"/>
  <c r="S438" i="3"/>
  <c r="W438" i="3"/>
  <c r="X438" i="3"/>
  <c r="Y438" i="3"/>
  <c r="AC438" i="3"/>
  <c r="AD438" i="3"/>
  <c r="AE438" i="3"/>
  <c r="AI438" i="3"/>
  <c r="AJ438" i="3"/>
  <c r="AK438" i="3"/>
  <c r="AO438" i="3"/>
  <c r="AP438" i="3"/>
  <c r="AQ438" i="3"/>
  <c r="AU438" i="3"/>
  <c r="AV438" i="3"/>
  <c r="AW438" i="3"/>
  <c r="BA438" i="3"/>
  <c r="BB438" i="3"/>
  <c r="BC438" i="3"/>
  <c r="BG438" i="3"/>
  <c r="BH438" i="3"/>
  <c r="BI438" i="3"/>
  <c r="BM438" i="3"/>
  <c r="BN438" i="3"/>
  <c r="BO438" i="3"/>
  <c r="BS438" i="3"/>
  <c r="BT438" i="3"/>
  <c r="BU438" i="3"/>
  <c r="K439" i="3"/>
  <c r="L439" i="3"/>
  <c r="M439" i="3"/>
  <c r="Q439" i="3"/>
  <c r="R439" i="3"/>
  <c r="S439" i="3"/>
  <c r="W439" i="3"/>
  <c r="X439" i="3"/>
  <c r="Y439" i="3"/>
  <c r="AC439" i="3"/>
  <c r="AD439" i="3"/>
  <c r="AE439" i="3"/>
  <c r="AI439" i="3"/>
  <c r="AJ439" i="3"/>
  <c r="AK439" i="3"/>
  <c r="AO439" i="3"/>
  <c r="AP439" i="3"/>
  <c r="AQ439" i="3"/>
  <c r="AU439" i="3"/>
  <c r="AV439" i="3"/>
  <c r="AW439" i="3"/>
  <c r="BA439" i="3"/>
  <c r="BB439" i="3"/>
  <c r="BC439" i="3"/>
  <c r="BG439" i="3"/>
  <c r="BH439" i="3"/>
  <c r="BI439" i="3"/>
  <c r="BM439" i="3"/>
  <c r="BN439" i="3"/>
  <c r="BO439" i="3"/>
  <c r="BS439" i="3"/>
  <c r="BT439" i="3"/>
  <c r="BU439" i="3"/>
  <c r="K440" i="3"/>
  <c r="L440" i="3"/>
  <c r="M440" i="3"/>
  <c r="Q440" i="3"/>
  <c r="R440" i="3"/>
  <c r="S440" i="3"/>
  <c r="W440" i="3"/>
  <c r="X440" i="3"/>
  <c r="Y440" i="3"/>
  <c r="AC440" i="3"/>
  <c r="AD440" i="3"/>
  <c r="AE440" i="3"/>
  <c r="AI440" i="3"/>
  <c r="AJ440" i="3"/>
  <c r="AK440" i="3"/>
  <c r="AO440" i="3"/>
  <c r="AP440" i="3"/>
  <c r="AQ440" i="3"/>
  <c r="AU440" i="3"/>
  <c r="AV440" i="3"/>
  <c r="AW440" i="3"/>
  <c r="BA440" i="3"/>
  <c r="BB440" i="3"/>
  <c r="BC440" i="3"/>
  <c r="BG440" i="3"/>
  <c r="BH440" i="3"/>
  <c r="BI440" i="3"/>
  <c r="BM440" i="3"/>
  <c r="BN440" i="3"/>
  <c r="BO440" i="3"/>
  <c r="BS440" i="3"/>
  <c r="BT440" i="3"/>
  <c r="BU440" i="3"/>
  <c r="K441" i="3"/>
  <c r="L441" i="3"/>
  <c r="M441" i="3"/>
  <c r="Q441" i="3"/>
  <c r="R441" i="3"/>
  <c r="S441" i="3"/>
  <c r="W441" i="3"/>
  <c r="X441" i="3"/>
  <c r="Y441" i="3"/>
  <c r="AC441" i="3"/>
  <c r="AD441" i="3"/>
  <c r="AE441" i="3"/>
  <c r="AI441" i="3"/>
  <c r="AJ441" i="3"/>
  <c r="AK441" i="3"/>
  <c r="AO441" i="3"/>
  <c r="AP441" i="3"/>
  <c r="AQ441" i="3"/>
  <c r="AU441" i="3"/>
  <c r="AV441" i="3"/>
  <c r="AW441" i="3"/>
  <c r="BA441" i="3"/>
  <c r="BB441" i="3"/>
  <c r="BC441" i="3"/>
  <c r="BG441" i="3"/>
  <c r="BH441" i="3"/>
  <c r="BI441" i="3"/>
  <c r="BM441" i="3"/>
  <c r="BN441" i="3"/>
  <c r="BO441" i="3"/>
  <c r="BS441" i="3"/>
  <c r="BT441" i="3"/>
  <c r="BU441" i="3"/>
  <c r="K442" i="3"/>
  <c r="L442" i="3"/>
  <c r="M442" i="3"/>
  <c r="Q442" i="3"/>
  <c r="R442" i="3"/>
  <c r="S442" i="3"/>
  <c r="W442" i="3"/>
  <c r="X442" i="3"/>
  <c r="Y442" i="3"/>
  <c r="AC442" i="3"/>
  <c r="AD442" i="3"/>
  <c r="AE442" i="3"/>
  <c r="AI442" i="3"/>
  <c r="AJ442" i="3"/>
  <c r="AK442" i="3"/>
  <c r="AO442" i="3"/>
  <c r="AP442" i="3"/>
  <c r="AQ442" i="3"/>
  <c r="AU442" i="3"/>
  <c r="AV442" i="3"/>
  <c r="AW442" i="3"/>
  <c r="BA442" i="3"/>
  <c r="BB442" i="3"/>
  <c r="BC442" i="3"/>
  <c r="BG442" i="3"/>
  <c r="BH442" i="3"/>
  <c r="BI442" i="3"/>
  <c r="BM442" i="3"/>
  <c r="BN442" i="3"/>
  <c r="BO442" i="3"/>
  <c r="BS442" i="3"/>
  <c r="BT442" i="3"/>
  <c r="BU442" i="3"/>
  <c r="K443" i="3"/>
  <c r="L443" i="3"/>
  <c r="M443" i="3"/>
  <c r="Q443" i="3"/>
  <c r="R443" i="3"/>
  <c r="S443" i="3"/>
  <c r="W443" i="3"/>
  <c r="X443" i="3"/>
  <c r="Y443" i="3"/>
  <c r="AC443" i="3"/>
  <c r="AD443" i="3"/>
  <c r="AE443" i="3"/>
  <c r="AI443" i="3"/>
  <c r="AJ443" i="3"/>
  <c r="AK443" i="3"/>
  <c r="AO443" i="3"/>
  <c r="AP443" i="3"/>
  <c r="AQ443" i="3"/>
  <c r="AU443" i="3"/>
  <c r="AV443" i="3"/>
  <c r="AW443" i="3"/>
  <c r="BA443" i="3"/>
  <c r="BB443" i="3"/>
  <c r="BC443" i="3"/>
  <c r="BG443" i="3"/>
  <c r="BH443" i="3"/>
  <c r="BI443" i="3"/>
  <c r="BM443" i="3"/>
  <c r="BN443" i="3"/>
  <c r="BO443" i="3"/>
  <c r="BS443" i="3"/>
  <c r="BT443" i="3"/>
  <c r="BU443" i="3"/>
  <c r="K444" i="3"/>
  <c r="L444" i="3"/>
  <c r="M444" i="3"/>
  <c r="Q444" i="3"/>
  <c r="R444" i="3"/>
  <c r="S444" i="3"/>
  <c r="W444" i="3"/>
  <c r="X444" i="3"/>
  <c r="Y444" i="3"/>
  <c r="AC444" i="3"/>
  <c r="AD444" i="3"/>
  <c r="AE444" i="3"/>
  <c r="AI444" i="3"/>
  <c r="AJ444" i="3"/>
  <c r="AK444" i="3"/>
  <c r="AO444" i="3"/>
  <c r="AP444" i="3"/>
  <c r="AQ444" i="3"/>
  <c r="AU444" i="3"/>
  <c r="AV444" i="3"/>
  <c r="AW444" i="3"/>
  <c r="BA444" i="3"/>
  <c r="BB444" i="3"/>
  <c r="BC444" i="3"/>
  <c r="BG444" i="3"/>
  <c r="BH444" i="3"/>
  <c r="BI444" i="3"/>
  <c r="BM444" i="3"/>
  <c r="BN444" i="3"/>
  <c r="BO444" i="3"/>
  <c r="BS444" i="3"/>
  <c r="BT444" i="3"/>
  <c r="BU444" i="3"/>
  <c r="K445" i="3"/>
  <c r="L445" i="3"/>
  <c r="M445" i="3"/>
  <c r="Q445" i="3"/>
  <c r="R445" i="3"/>
  <c r="S445" i="3"/>
  <c r="W445" i="3"/>
  <c r="X445" i="3"/>
  <c r="Y445" i="3"/>
  <c r="AC445" i="3"/>
  <c r="AD445" i="3"/>
  <c r="AE445" i="3"/>
  <c r="AI445" i="3"/>
  <c r="AJ445" i="3"/>
  <c r="AK445" i="3"/>
  <c r="AO445" i="3"/>
  <c r="AP445" i="3"/>
  <c r="AQ445" i="3"/>
  <c r="AU445" i="3"/>
  <c r="AV445" i="3"/>
  <c r="AW445" i="3"/>
  <c r="BA445" i="3"/>
  <c r="BB445" i="3"/>
  <c r="BC445" i="3"/>
  <c r="BG445" i="3"/>
  <c r="BH445" i="3"/>
  <c r="BI445" i="3"/>
  <c r="BM445" i="3"/>
  <c r="BN445" i="3"/>
  <c r="BO445" i="3"/>
  <c r="BS445" i="3"/>
  <c r="BT445" i="3"/>
  <c r="BU445" i="3"/>
  <c r="K446" i="3"/>
  <c r="L446" i="3"/>
  <c r="M446" i="3"/>
  <c r="Q446" i="3"/>
  <c r="R446" i="3"/>
  <c r="S446" i="3"/>
  <c r="W446" i="3"/>
  <c r="X446" i="3"/>
  <c r="Y446" i="3"/>
  <c r="AC446" i="3"/>
  <c r="AD446" i="3"/>
  <c r="AE446" i="3"/>
  <c r="AI446" i="3"/>
  <c r="AJ446" i="3"/>
  <c r="AK446" i="3"/>
  <c r="AO446" i="3"/>
  <c r="AP446" i="3"/>
  <c r="AQ446" i="3"/>
  <c r="AU446" i="3"/>
  <c r="AV446" i="3"/>
  <c r="AW446" i="3"/>
  <c r="BA446" i="3"/>
  <c r="BB446" i="3"/>
  <c r="BC446" i="3"/>
  <c r="BG446" i="3"/>
  <c r="BH446" i="3"/>
  <c r="BI446" i="3"/>
  <c r="BM446" i="3"/>
  <c r="BN446" i="3"/>
  <c r="BO446" i="3"/>
  <c r="BS446" i="3"/>
  <c r="BT446" i="3"/>
  <c r="BU446" i="3"/>
  <c r="K447" i="3"/>
  <c r="L447" i="3"/>
  <c r="M447" i="3"/>
  <c r="Q447" i="3"/>
  <c r="R447" i="3"/>
  <c r="S447" i="3"/>
  <c r="W447" i="3"/>
  <c r="X447" i="3"/>
  <c r="Y447" i="3"/>
  <c r="AC447" i="3"/>
  <c r="AD447" i="3"/>
  <c r="AE447" i="3"/>
  <c r="AI447" i="3"/>
  <c r="AJ447" i="3"/>
  <c r="AK447" i="3"/>
  <c r="AO447" i="3"/>
  <c r="AP447" i="3"/>
  <c r="AQ447" i="3"/>
  <c r="AU447" i="3"/>
  <c r="AV447" i="3"/>
  <c r="AW447" i="3"/>
  <c r="BA447" i="3"/>
  <c r="BB447" i="3"/>
  <c r="BC447" i="3"/>
  <c r="BG447" i="3"/>
  <c r="BH447" i="3"/>
  <c r="BI447" i="3"/>
  <c r="BM447" i="3"/>
  <c r="BN447" i="3"/>
  <c r="BO447" i="3"/>
  <c r="BS447" i="3"/>
  <c r="BT447" i="3"/>
  <c r="BU447" i="3"/>
  <c r="K448" i="3"/>
  <c r="L448" i="3"/>
  <c r="M448" i="3"/>
  <c r="Q448" i="3"/>
  <c r="R448" i="3"/>
  <c r="S448" i="3"/>
  <c r="W448" i="3"/>
  <c r="X448" i="3"/>
  <c r="Y448" i="3"/>
  <c r="AC448" i="3"/>
  <c r="AD448" i="3"/>
  <c r="AE448" i="3"/>
  <c r="AI448" i="3"/>
  <c r="AJ448" i="3"/>
  <c r="AK448" i="3"/>
  <c r="AO448" i="3"/>
  <c r="AP448" i="3"/>
  <c r="AQ448" i="3"/>
  <c r="AU448" i="3"/>
  <c r="AV448" i="3"/>
  <c r="AW448" i="3"/>
  <c r="BA448" i="3"/>
  <c r="BB448" i="3"/>
  <c r="BC448" i="3"/>
  <c r="BG448" i="3"/>
  <c r="BH448" i="3"/>
  <c r="BI448" i="3"/>
  <c r="BM448" i="3"/>
  <c r="BN448" i="3"/>
  <c r="BO448" i="3"/>
  <c r="BS448" i="3"/>
  <c r="BT448" i="3"/>
  <c r="BU448" i="3"/>
  <c r="K449" i="3"/>
  <c r="L449" i="3"/>
  <c r="M449" i="3"/>
  <c r="Q449" i="3"/>
  <c r="R449" i="3"/>
  <c r="S449" i="3"/>
  <c r="W449" i="3"/>
  <c r="X449" i="3"/>
  <c r="Y449" i="3"/>
  <c r="AC449" i="3"/>
  <c r="AD449" i="3"/>
  <c r="AE449" i="3"/>
  <c r="AI449" i="3"/>
  <c r="AJ449" i="3"/>
  <c r="AK449" i="3"/>
  <c r="AO449" i="3"/>
  <c r="AP449" i="3"/>
  <c r="AQ449" i="3"/>
  <c r="AU449" i="3"/>
  <c r="AV449" i="3"/>
  <c r="AW449" i="3"/>
  <c r="BA449" i="3"/>
  <c r="BB449" i="3"/>
  <c r="BC449" i="3"/>
  <c r="BG449" i="3"/>
  <c r="BH449" i="3"/>
  <c r="BI449" i="3"/>
  <c r="BM449" i="3"/>
  <c r="BN449" i="3"/>
  <c r="BO449" i="3"/>
  <c r="BS449" i="3"/>
  <c r="BT449" i="3"/>
  <c r="BU449" i="3"/>
  <c r="K450" i="3"/>
  <c r="L450" i="3"/>
  <c r="M450" i="3"/>
  <c r="Q450" i="3"/>
  <c r="R450" i="3"/>
  <c r="S450" i="3"/>
  <c r="W450" i="3"/>
  <c r="X450" i="3"/>
  <c r="Y450" i="3"/>
  <c r="AC450" i="3"/>
  <c r="AD450" i="3"/>
  <c r="AE450" i="3"/>
  <c r="AI450" i="3"/>
  <c r="AJ450" i="3"/>
  <c r="AK450" i="3"/>
  <c r="AO450" i="3"/>
  <c r="AP450" i="3"/>
  <c r="AQ450" i="3"/>
  <c r="AU450" i="3"/>
  <c r="AV450" i="3"/>
  <c r="AW450" i="3"/>
  <c r="BA450" i="3"/>
  <c r="BB450" i="3"/>
  <c r="BC450" i="3"/>
  <c r="BG450" i="3"/>
  <c r="BH450" i="3"/>
  <c r="BI450" i="3"/>
  <c r="BM450" i="3"/>
  <c r="BN450" i="3"/>
  <c r="BO450" i="3"/>
  <c r="BS450" i="3"/>
  <c r="BT450" i="3"/>
  <c r="BU450" i="3"/>
  <c r="K451" i="3"/>
  <c r="L451" i="3"/>
  <c r="M451" i="3"/>
  <c r="Q451" i="3"/>
  <c r="R451" i="3"/>
  <c r="S451" i="3"/>
  <c r="W451" i="3"/>
  <c r="X451" i="3"/>
  <c r="Y451" i="3"/>
  <c r="AC451" i="3"/>
  <c r="AD451" i="3"/>
  <c r="AE451" i="3"/>
  <c r="AI451" i="3"/>
  <c r="AJ451" i="3"/>
  <c r="AK451" i="3"/>
  <c r="AO451" i="3"/>
  <c r="AP451" i="3"/>
  <c r="AQ451" i="3"/>
  <c r="AU451" i="3"/>
  <c r="AV451" i="3"/>
  <c r="AW451" i="3"/>
  <c r="BA451" i="3"/>
  <c r="BB451" i="3"/>
  <c r="BC451" i="3"/>
  <c r="BG451" i="3"/>
  <c r="BH451" i="3"/>
  <c r="BI451" i="3"/>
  <c r="BM451" i="3"/>
  <c r="BN451" i="3"/>
  <c r="BO451" i="3"/>
  <c r="BS451" i="3"/>
  <c r="BT451" i="3"/>
  <c r="BU451" i="3"/>
  <c r="K452" i="3"/>
  <c r="L452" i="3"/>
  <c r="M452" i="3"/>
  <c r="Q452" i="3"/>
  <c r="R452" i="3"/>
  <c r="S452" i="3"/>
  <c r="W452" i="3"/>
  <c r="X452" i="3"/>
  <c r="Y452" i="3"/>
  <c r="AC452" i="3"/>
  <c r="AD452" i="3"/>
  <c r="AE452" i="3"/>
  <c r="AI452" i="3"/>
  <c r="AJ452" i="3"/>
  <c r="AK452" i="3"/>
  <c r="AO452" i="3"/>
  <c r="AP452" i="3"/>
  <c r="AQ452" i="3"/>
  <c r="AU452" i="3"/>
  <c r="AV452" i="3"/>
  <c r="AW452" i="3"/>
  <c r="BA452" i="3"/>
  <c r="BB452" i="3"/>
  <c r="BC452" i="3"/>
  <c r="BG452" i="3"/>
  <c r="BH452" i="3"/>
  <c r="BI452" i="3"/>
  <c r="BM452" i="3"/>
  <c r="BN452" i="3"/>
  <c r="BO452" i="3"/>
  <c r="BS452" i="3"/>
  <c r="BT452" i="3"/>
  <c r="BU452" i="3"/>
  <c r="K453" i="3"/>
  <c r="L453" i="3"/>
  <c r="M453" i="3"/>
  <c r="Q453" i="3"/>
  <c r="R453" i="3"/>
  <c r="S453" i="3"/>
  <c r="W453" i="3"/>
  <c r="X453" i="3"/>
  <c r="Y453" i="3"/>
  <c r="AC453" i="3"/>
  <c r="AD453" i="3"/>
  <c r="AE453" i="3"/>
  <c r="AI453" i="3"/>
  <c r="AJ453" i="3"/>
  <c r="AK453" i="3"/>
  <c r="AO453" i="3"/>
  <c r="AP453" i="3"/>
  <c r="AQ453" i="3"/>
  <c r="AU453" i="3"/>
  <c r="AV453" i="3"/>
  <c r="AW453" i="3"/>
  <c r="BA453" i="3"/>
  <c r="BB453" i="3"/>
  <c r="BC453" i="3"/>
  <c r="BG453" i="3"/>
  <c r="BH453" i="3"/>
  <c r="BI453" i="3"/>
  <c r="BM453" i="3"/>
  <c r="BN453" i="3"/>
  <c r="BO453" i="3"/>
  <c r="BS453" i="3"/>
  <c r="BT453" i="3"/>
  <c r="BU453" i="3"/>
  <c r="K454" i="3"/>
  <c r="L454" i="3"/>
  <c r="M454" i="3"/>
  <c r="Q454" i="3"/>
  <c r="R454" i="3"/>
  <c r="S454" i="3"/>
  <c r="W454" i="3"/>
  <c r="X454" i="3"/>
  <c r="Y454" i="3"/>
  <c r="AC454" i="3"/>
  <c r="AD454" i="3"/>
  <c r="AE454" i="3"/>
  <c r="AI454" i="3"/>
  <c r="AJ454" i="3"/>
  <c r="AK454" i="3"/>
  <c r="AO454" i="3"/>
  <c r="AP454" i="3"/>
  <c r="AQ454" i="3"/>
  <c r="AU454" i="3"/>
  <c r="AV454" i="3"/>
  <c r="AW454" i="3"/>
  <c r="BA454" i="3"/>
  <c r="BB454" i="3"/>
  <c r="BC454" i="3"/>
  <c r="BG454" i="3"/>
  <c r="BH454" i="3"/>
  <c r="BI454" i="3"/>
  <c r="BM454" i="3"/>
  <c r="BN454" i="3"/>
  <c r="BO454" i="3"/>
  <c r="BS454" i="3"/>
  <c r="BT454" i="3"/>
  <c r="BU454" i="3"/>
  <c r="K455" i="3"/>
  <c r="L455" i="3"/>
  <c r="M455" i="3"/>
  <c r="Q455" i="3"/>
  <c r="R455" i="3"/>
  <c r="S455" i="3"/>
  <c r="W455" i="3"/>
  <c r="X455" i="3"/>
  <c r="Y455" i="3"/>
  <c r="AC455" i="3"/>
  <c r="AD455" i="3"/>
  <c r="AE455" i="3"/>
  <c r="AI455" i="3"/>
  <c r="AJ455" i="3"/>
  <c r="AK455" i="3"/>
  <c r="AO455" i="3"/>
  <c r="AP455" i="3"/>
  <c r="AQ455" i="3"/>
  <c r="AU455" i="3"/>
  <c r="AV455" i="3"/>
  <c r="AW455" i="3"/>
  <c r="BA455" i="3"/>
  <c r="BB455" i="3"/>
  <c r="BC455" i="3"/>
  <c r="BG455" i="3"/>
  <c r="BH455" i="3"/>
  <c r="BI455" i="3"/>
  <c r="BM455" i="3"/>
  <c r="BN455" i="3"/>
  <c r="BO455" i="3"/>
  <c r="BS455" i="3"/>
  <c r="BT455" i="3"/>
  <c r="BU455" i="3"/>
  <c r="K456" i="3"/>
  <c r="L456" i="3"/>
  <c r="M456" i="3"/>
  <c r="Q456" i="3"/>
  <c r="R456" i="3"/>
  <c r="S456" i="3"/>
  <c r="W456" i="3"/>
  <c r="X456" i="3"/>
  <c r="Y456" i="3"/>
  <c r="AC456" i="3"/>
  <c r="AD456" i="3"/>
  <c r="AE456" i="3"/>
  <c r="AI456" i="3"/>
  <c r="AJ456" i="3"/>
  <c r="AK456" i="3"/>
  <c r="AO456" i="3"/>
  <c r="AP456" i="3"/>
  <c r="AQ456" i="3"/>
  <c r="AU456" i="3"/>
  <c r="AV456" i="3"/>
  <c r="AW456" i="3"/>
  <c r="BA456" i="3"/>
  <c r="BB456" i="3"/>
  <c r="BC456" i="3"/>
  <c r="BG456" i="3"/>
  <c r="BH456" i="3"/>
  <c r="BI456" i="3"/>
  <c r="BM456" i="3"/>
  <c r="BN456" i="3"/>
  <c r="BO456" i="3"/>
  <c r="BS456" i="3"/>
  <c r="BT456" i="3"/>
  <c r="BU456" i="3"/>
  <c r="K457" i="3"/>
  <c r="L457" i="3"/>
  <c r="M457" i="3"/>
  <c r="Q457" i="3"/>
  <c r="R457" i="3"/>
  <c r="S457" i="3"/>
  <c r="W457" i="3"/>
  <c r="X457" i="3"/>
  <c r="Y457" i="3"/>
  <c r="AC457" i="3"/>
  <c r="AD457" i="3"/>
  <c r="AE457" i="3"/>
  <c r="AI457" i="3"/>
  <c r="AJ457" i="3"/>
  <c r="AK457" i="3"/>
  <c r="AO457" i="3"/>
  <c r="AP457" i="3"/>
  <c r="AQ457" i="3"/>
  <c r="AU457" i="3"/>
  <c r="AV457" i="3"/>
  <c r="AW457" i="3"/>
  <c r="BA457" i="3"/>
  <c r="BB457" i="3"/>
  <c r="BC457" i="3"/>
  <c r="BG457" i="3"/>
  <c r="BH457" i="3"/>
  <c r="BI457" i="3"/>
  <c r="BM457" i="3"/>
  <c r="BN457" i="3"/>
  <c r="BO457" i="3"/>
  <c r="BS457" i="3"/>
  <c r="BT457" i="3"/>
  <c r="BU457" i="3"/>
  <c r="K458" i="3"/>
  <c r="L458" i="3"/>
  <c r="M458" i="3"/>
  <c r="Q458" i="3"/>
  <c r="R458" i="3"/>
  <c r="S458" i="3"/>
  <c r="W458" i="3"/>
  <c r="X458" i="3"/>
  <c r="Y458" i="3"/>
  <c r="AC458" i="3"/>
  <c r="AD458" i="3"/>
  <c r="AE458" i="3"/>
  <c r="AI458" i="3"/>
  <c r="AJ458" i="3"/>
  <c r="AK458" i="3"/>
  <c r="AO458" i="3"/>
  <c r="AP458" i="3"/>
  <c r="AQ458" i="3"/>
  <c r="AU458" i="3"/>
  <c r="AV458" i="3"/>
  <c r="AW458" i="3"/>
  <c r="BA458" i="3"/>
  <c r="BB458" i="3"/>
  <c r="BC458" i="3"/>
  <c r="BG458" i="3"/>
  <c r="BH458" i="3"/>
  <c r="BI458" i="3"/>
  <c r="BM458" i="3"/>
  <c r="BN458" i="3"/>
  <c r="BO458" i="3"/>
  <c r="BS458" i="3"/>
  <c r="BT458" i="3"/>
  <c r="BU458" i="3"/>
  <c r="K459" i="3"/>
  <c r="L459" i="3"/>
  <c r="M459" i="3"/>
  <c r="Q459" i="3"/>
  <c r="R459" i="3"/>
  <c r="S459" i="3"/>
  <c r="W459" i="3"/>
  <c r="X459" i="3"/>
  <c r="Y459" i="3"/>
  <c r="AC459" i="3"/>
  <c r="AD459" i="3"/>
  <c r="AE459" i="3"/>
  <c r="AI459" i="3"/>
  <c r="AJ459" i="3"/>
  <c r="AK459" i="3"/>
  <c r="AO459" i="3"/>
  <c r="AP459" i="3"/>
  <c r="AQ459" i="3"/>
  <c r="AU459" i="3"/>
  <c r="AV459" i="3"/>
  <c r="AW459" i="3"/>
  <c r="BA459" i="3"/>
  <c r="BB459" i="3"/>
  <c r="BC459" i="3"/>
  <c r="BG459" i="3"/>
  <c r="BH459" i="3"/>
  <c r="BI459" i="3"/>
  <c r="BM459" i="3"/>
  <c r="BN459" i="3"/>
  <c r="BO459" i="3"/>
  <c r="BS459" i="3"/>
  <c r="BT459" i="3"/>
  <c r="BU459" i="3"/>
  <c r="K460" i="3"/>
  <c r="L460" i="3"/>
  <c r="M460" i="3"/>
  <c r="Q460" i="3"/>
  <c r="R460" i="3"/>
  <c r="S460" i="3"/>
  <c r="W460" i="3"/>
  <c r="X460" i="3"/>
  <c r="Y460" i="3"/>
  <c r="AC460" i="3"/>
  <c r="AD460" i="3"/>
  <c r="AE460" i="3"/>
  <c r="AI460" i="3"/>
  <c r="AJ460" i="3"/>
  <c r="AK460" i="3"/>
  <c r="AO460" i="3"/>
  <c r="AP460" i="3"/>
  <c r="AQ460" i="3"/>
  <c r="AU460" i="3"/>
  <c r="AV460" i="3"/>
  <c r="AW460" i="3"/>
  <c r="BA460" i="3"/>
  <c r="BB460" i="3"/>
  <c r="BC460" i="3"/>
  <c r="BG460" i="3"/>
  <c r="BH460" i="3"/>
  <c r="BI460" i="3"/>
  <c r="BM460" i="3"/>
  <c r="BN460" i="3"/>
  <c r="BO460" i="3"/>
  <c r="BS460" i="3"/>
  <c r="BT460" i="3"/>
  <c r="BU460" i="3"/>
  <c r="EF267" i="3" l="1"/>
  <c r="CF407" i="3"/>
  <c r="CF405" i="3"/>
  <c r="DT407" i="3"/>
  <c r="DC407" i="3"/>
  <c r="EC424" i="3"/>
  <c r="DO424" i="3"/>
  <c r="CX424" i="3"/>
  <c r="ED405" i="3"/>
  <c r="EF405" i="3"/>
  <c r="CM397" i="3"/>
  <c r="DT396" i="3"/>
  <c r="DC396" i="3"/>
  <c r="DP394" i="3"/>
  <c r="EH390" i="3"/>
  <c r="DT390" i="3"/>
  <c r="EN389" i="3"/>
  <c r="DZ389" i="3"/>
  <c r="DI389" i="3"/>
  <c r="CM379" i="3"/>
  <c r="EM379" i="3"/>
  <c r="EF379" i="3"/>
  <c r="DV379" i="3"/>
  <c r="DO379" i="3"/>
  <c r="EH376" i="3"/>
  <c r="CC366" i="3"/>
  <c r="CO366" i="3"/>
  <c r="CA280" i="3"/>
  <c r="EC280" i="3"/>
  <c r="ED245" i="3"/>
  <c r="EK245" i="3"/>
  <c r="EH407" i="3"/>
  <c r="DT192" i="3"/>
  <c r="EH425" i="3"/>
  <c r="DT425" i="3"/>
  <c r="DC425" i="3"/>
  <c r="CL425" i="3"/>
  <c r="EB424" i="3"/>
  <c r="CW424" i="3"/>
  <c r="DC423" i="3"/>
  <c r="CL420" i="3"/>
  <c r="EH413" i="3"/>
  <c r="DT413" i="3"/>
  <c r="DC413" i="3"/>
  <c r="EC405" i="3"/>
  <c r="EH403" i="3"/>
  <c r="DC403" i="3"/>
  <c r="CC397" i="3"/>
  <c r="EB397" i="3"/>
  <c r="DN397" i="3"/>
  <c r="EC394" i="3"/>
  <c r="EF394" i="3"/>
  <c r="DV394" i="3"/>
  <c r="DO394" i="3"/>
  <c r="DH394" i="3"/>
  <c r="CJ394" i="3"/>
  <c r="EN390" i="3"/>
  <c r="DZ390" i="3"/>
  <c r="DV389" i="3"/>
  <c r="DH389" i="3"/>
  <c r="DP387" i="3"/>
  <c r="DB387" i="3"/>
  <c r="CK387" i="3"/>
  <c r="CC379" i="3"/>
  <c r="EL379" i="3"/>
  <c r="EB379" i="3"/>
  <c r="DU379" i="3"/>
  <c r="DN379" i="3"/>
  <c r="CW379" i="3"/>
  <c r="EH297" i="3"/>
  <c r="DT297" i="3"/>
  <c r="DC297" i="3"/>
  <c r="CL297" i="3"/>
  <c r="EH248" i="3"/>
  <c r="DT248" i="3"/>
  <c r="DC248" i="3"/>
  <c r="CL248" i="3"/>
  <c r="CA192" i="3"/>
  <c r="ED192" i="3"/>
  <c r="CC192" i="3"/>
  <c r="EC192" i="3"/>
  <c r="EB407" i="3"/>
  <c r="EH405" i="3"/>
  <c r="DT405" i="3"/>
  <c r="DC405" i="3"/>
  <c r="CL405" i="3"/>
  <c r="EL394" i="3"/>
  <c r="DU389" i="3"/>
  <c r="DD389" i="3"/>
  <c r="CM371" i="3"/>
  <c r="ED371" i="3"/>
  <c r="CC294" i="3"/>
  <c r="CB294" i="3"/>
  <c r="EC294" i="3"/>
  <c r="ED294" i="3"/>
  <c r="CM256" i="3"/>
  <c r="CC256" i="3"/>
  <c r="EH256" i="3"/>
  <c r="DC256" i="3"/>
  <c r="CL256" i="3"/>
  <c r="DT376" i="3"/>
  <c r="DC376" i="3"/>
  <c r="EA374" i="3"/>
  <c r="EG367" i="3"/>
  <c r="EG366" i="3"/>
  <c r="DP366" i="3"/>
  <c r="DB366" i="3"/>
  <c r="EH355" i="3"/>
  <c r="DT355" i="3"/>
  <c r="DC355" i="3"/>
  <c r="CL355" i="3"/>
  <c r="CX346" i="3"/>
  <c r="CJ346" i="3"/>
  <c r="EF344" i="3"/>
  <c r="DO344" i="3"/>
  <c r="CX344" i="3"/>
  <c r="CX337" i="3"/>
  <c r="CJ337" i="3"/>
  <c r="EG333" i="3"/>
  <c r="DP333" i="3"/>
  <c r="DB333" i="3"/>
  <c r="CK333" i="3"/>
  <c r="DC330" i="3"/>
  <c r="EH314" i="3"/>
  <c r="DT314" i="3"/>
  <c r="DC314" i="3"/>
  <c r="CL314" i="3"/>
  <c r="EM313" i="3"/>
  <c r="DV313" i="3"/>
  <c r="DH313" i="3"/>
  <c r="CQ313" i="3"/>
  <c r="EG307" i="3"/>
  <c r="DP307" i="3"/>
  <c r="DB307" i="3"/>
  <c r="EN297" i="3"/>
  <c r="DZ297" i="3"/>
  <c r="DI297" i="3"/>
  <c r="CR297" i="3"/>
  <c r="DZ294" i="3"/>
  <c r="EM291" i="3"/>
  <c r="DV291" i="3"/>
  <c r="CQ291" i="3"/>
  <c r="CX282" i="3"/>
  <c r="DC281" i="3"/>
  <c r="EN276" i="3"/>
  <c r="EG276" i="3"/>
  <c r="DZ276" i="3"/>
  <c r="DI276" i="3"/>
  <c r="CR276" i="3"/>
  <c r="CK276" i="3"/>
  <c r="EN267" i="3"/>
  <c r="DI267" i="3"/>
  <c r="CR267" i="3"/>
  <c r="DT262" i="3"/>
  <c r="DC262" i="3"/>
  <c r="CL262" i="3"/>
  <c r="EN256" i="3"/>
  <c r="DZ256" i="3"/>
  <c r="DI256" i="3"/>
  <c r="CR256" i="3"/>
  <c r="EM250" i="3"/>
  <c r="DV250" i="3"/>
  <c r="DH250" i="3"/>
  <c r="CQ250" i="3"/>
  <c r="EN248" i="3"/>
  <c r="DZ248" i="3"/>
  <c r="DI248" i="3"/>
  <c r="CR248" i="3"/>
  <c r="EH243" i="3"/>
  <c r="DT243" i="3"/>
  <c r="DC243" i="3"/>
  <c r="CL243" i="3"/>
  <c r="EF241" i="3"/>
  <c r="CX241" i="3"/>
  <c r="CJ241" i="3"/>
  <c r="EG238" i="3"/>
  <c r="DP238" i="3"/>
  <c r="DB238" i="3"/>
  <c r="CW209" i="3"/>
  <c r="CP209" i="3"/>
  <c r="DN201" i="3"/>
  <c r="CW201" i="3"/>
  <c r="CF201" i="3"/>
  <c r="ED178" i="3"/>
  <c r="CF178" i="3"/>
  <c r="ED135" i="3"/>
  <c r="EK135" i="3"/>
  <c r="EG376" i="3"/>
  <c r="EG372" i="3"/>
  <c r="DP372" i="3"/>
  <c r="DB372" i="3"/>
  <c r="EF366" i="3"/>
  <c r="CX366" i="3"/>
  <c r="DU354" i="3"/>
  <c r="EL352" i="3"/>
  <c r="DD352" i="3"/>
  <c r="EG342" i="3"/>
  <c r="DP342" i="3"/>
  <c r="DB342" i="3"/>
  <c r="EH334" i="3"/>
  <c r="DT334" i="3"/>
  <c r="DC334" i="3"/>
  <c r="CL334" i="3"/>
  <c r="ED332" i="3"/>
  <c r="EN330" i="3"/>
  <c r="EH328" i="3"/>
  <c r="DT328" i="3"/>
  <c r="CL328" i="3"/>
  <c r="EN314" i="3"/>
  <c r="CX307" i="3"/>
  <c r="EC302" i="3"/>
  <c r="EB302" i="3"/>
  <c r="DN302" i="3"/>
  <c r="CW302" i="3"/>
  <c r="EM297" i="3"/>
  <c r="DV297" i="3"/>
  <c r="CQ297" i="3"/>
  <c r="DO294" i="3"/>
  <c r="CX294" i="3"/>
  <c r="CJ294" i="3"/>
  <c r="EF292" i="3"/>
  <c r="DO292" i="3"/>
  <c r="EM286" i="3"/>
  <c r="EF286" i="3"/>
  <c r="DV286" i="3"/>
  <c r="DO286" i="3"/>
  <c r="CX286" i="3"/>
  <c r="CJ286" i="3"/>
  <c r="EL282" i="3"/>
  <c r="DU282" i="3"/>
  <c r="DD282" i="3"/>
  <c r="CP282" i="3"/>
  <c r="EM276" i="3"/>
  <c r="EF276" i="3"/>
  <c r="DV276" i="3"/>
  <c r="DO276" i="3"/>
  <c r="CX276" i="3"/>
  <c r="CJ276" i="3"/>
  <c r="EG269" i="3"/>
  <c r="DP269" i="3"/>
  <c r="DB269" i="3"/>
  <c r="CJ269" i="3"/>
  <c r="EM267" i="3"/>
  <c r="DV267" i="3"/>
  <c r="DH267" i="3"/>
  <c r="CQ267" i="3"/>
  <c r="EB263" i="3"/>
  <c r="DN263" i="3"/>
  <c r="ED252" i="3"/>
  <c r="EL252" i="3"/>
  <c r="DU252" i="3"/>
  <c r="DD252" i="3"/>
  <c r="CW244" i="3"/>
  <c r="EB244" i="3"/>
  <c r="DN244" i="3"/>
  <c r="CF244" i="3"/>
  <c r="EG243" i="3"/>
  <c r="DP243" i="3"/>
  <c r="DB243" i="3"/>
  <c r="CK243" i="3"/>
  <c r="EB241" i="3"/>
  <c r="DN241" i="3"/>
  <c r="CW241" i="3"/>
  <c r="EN233" i="3"/>
  <c r="DZ233" i="3"/>
  <c r="DI233" i="3"/>
  <c r="CR233" i="3"/>
  <c r="DP205" i="3"/>
  <c r="DB205" i="3"/>
  <c r="CK205" i="3"/>
  <c r="CK200" i="3"/>
  <c r="EF198" i="3"/>
  <c r="DO198" i="3"/>
  <c r="CX198" i="3"/>
  <c r="CJ198" i="3"/>
  <c r="ED196" i="3"/>
  <c r="EF192" i="3"/>
  <c r="DV192" i="3"/>
  <c r="DO192" i="3"/>
  <c r="DH192" i="3"/>
  <c r="CX192" i="3"/>
  <c r="CQ192" i="3"/>
  <c r="CJ192" i="3"/>
  <c r="DO376" i="3"/>
  <c r="CX376" i="3"/>
  <c r="CJ376" i="3"/>
  <c r="CR362" i="3"/>
  <c r="DD359" i="3"/>
  <c r="CX353" i="3"/>
  <c r="EH344" i="3"/>
  <c r="DT344" i="3"/>
  <c r="DC344" i="3"/>
  <c r="CJ330" i="3"/>
  <c r="EH317" i="3"/>
  <c r="DT317" i="3"/>
  <c r="DC317" i="3"/>
  <c r="EH289" i="3"/>
  <c r="DC289" i="3"/>
  <c r="CL289" i="3"/>
  <c r="EL286" i="3"/>
  <c r="DU286" i="3"/>
  <c r="DD286" i="3"/>
  <c r="CP286" i="3"/>
  <c r="EL276" i="3"/>
  <c r="DN276" i="3"/>
  <c r="CP276" i="3"/>
  <c r="EB256" i="3"/>
  <c r="DN256" i="3"/>
  <c r="DT250" i="3"/>
  <c r="DC250" i="3"/>
  <c r="CL250" i="3"/>
  <c r="EL248" i="3"/>
  <c r="CP214" i="3"/>
  <c r="ED191" i="3"/>
  <c r="EC191" i="3"/>
  <c r="CM127" i="3"/>
  <c r="EK127" i="3"/>
  <c r="EN185" i="3"/>
  <c r="DZ185" i="3"/>
  <c r="EH183" i="3"/>
  <c r="DT183" i="3"/>
  <c r="DC183" i="3"/>
  <c r="CJ174" i="3"/>
  <c r="DV172" i="3"/>
  <c r="DO172" i="3"/>
  <c r="CX172" i="3"/>
  <c r="CJ172" i="3"/>
  <c r="DO170" i="3"/>
  <c r="CX170" i="3"/>
  <c r="CJ170" i="3"/>
  <c r="DN165" i="3"/>
  <c r="CW165" i="3"/>
  <c r="DC164" i="3"/>
  <c r="DU150" i="3"/>
  <c r="DO148" i="3"/>
  <c r="EN131" i="3"/>
  <c r="DH119" i="3"/>
  <c r="CQ119" i="3"/>
  <c r="EG117" i="3"/>
  <c r="DB117" i="3"/>
  <c r="CK117" i="3"/>
  <c r="EH104" i="3"/>
  <c r="DT104" i="3"/>
  <c r="DC104" i="3"/>
  <c r="CL104" i="3"/>
  <c r="EH100" i="3"/>
  <c r="DT100" i="3"/>
  <c r="DC100" i="3"/>
  <c r="CL100" i="3"/>
  <c r="EH48" i="3"/>
  <c r="DT48" i="3"/>
  <c r="DC48" i="3"/>
  <c r="CL48" i="3"/>
  <c r="EH44" i="3"/>
  <c r="EH42" i="3"/>
  <c r="DT42" i="3"/>
  <c r="DC42" i="3"/>
  <c r="CL42" i="3"/>
  <c r="EF32" i="3"/>
  <c r="CX32" i="3"/>
  <c r="CJ32" i="3"/>
  <c r="EM30" i="3"/>
  <c r="DV30" i="3"/>
  <c r="DH30" i="3"/>
  <c r="CQ30" i="3"/>
  <c r="EF24" i="3"/>
  <c r="DO24" i="3"/>
  <c r="CX24" i="3"/>
  <c r="CJ24" i="3"/>
  <c r="CX15" i="3"/>
  <c r="EH12" i="3"/>
  <c r="DT8" i="3"/>
  <c r="DC8" i="3"/>
  <c r="DO6" i="3"/>
  <c r="CX6" i="3"/>
  <c r="CJ6" i="3"/>
  <c r="EB112" i="3"/>
  <c r="DN112" i="3"/>
  <c r="CW112" i="3"/>
  <c r="CF112" i="3"/>
  <c r="EH108" i="3"/>
  <c r="DT103" i="3"/>
  <c r="DC103" i="3"/>
  <c r="CC101" i="3"/>
  <c r="EB101" i="3"/>
  <c r="DN101" i="3"/>
  <c r="CW101" i="3"/>
  <c r="DT98" i="3"/>
  <c r="EG91" i="3"/>
  <c r="EH79" i="3"/>
  <c r="DT79" i="3"/>
  <c r="DC79" i="3"/>
  <c r="CL79" i="3"/>
  <c r="EB72" i="3"/>
  <c r="CW72" i="3"/>
  <c r="EK62" i="3"/>
  <c r="EN62" i="3"/>
  <c r="DZ62" i="3"/>
  <c r="DI62" i="3"/>
  <c r="CR62" i="3"/>
  <c r="CD62" i="3"/>
  <c r="DN61" i="3"/>
  <c r="EL59" i="3"/>
  <c r="CP56" i="3"/>
  <c r="EG52" i="3"/>
  <c r="DP52" i="3"/>
  <c r="DI52" i="3"/>
  <c r="DB52" i="3"/>
  <c r="CD52" i="3"/>
  <c r="EG51" i="3"/>
  <c r="DP51" i="3"/>
  <c r="DB51" i="3"/>
  <c r="CK51" i="3"/>
  <c r="EG48" i="3"/>
  <c r="CK48" i="3"/>
  <c r="EG42" i="3"/>
  <c r="DP42" i="3"/>
  <c r="EB41" i="3"/>
  <c r="CP34" i="3"/>
  <c r="EN27" i="3"/>
  <c r="EG17" i="3"/>
  <c r="DP17" i="3"/>
  <c r="EM16" i="3"/>
  <c r="DI12" i="3"/>
  <c r="CR12" i="3"/>
  <c r="EG192" i="3"/>
  <c r="DZ192" i="3"/>
  <c r="DP192" i="3"/>
  <c r="DI192" i="3"/>
  <c r="CR192" i="3"/>
  <c r="CD192" i="3"/>
  <c r="EL185" i="3"/>
  <c r="DU185" i="3"/>
  <c r="DD185" i="3"/>
  <c r="CP185" i="3"/>
  <c r="CJ182" i="3"/>
  <c r="ED180" i="3"/>
  <c r="EL175" i="3"/>
  <c r="EH161" i="3"/>
  <c r="DT161" i="3"/>
  <c r="DC161" i="3"/>
  <c r="CL161" i="3"/>
  <c r="DN159" i="3"/>
  <c r="EN158" i="3"/>
  <c r="DZ158" i="3"/>
  <c r="DI158" i="3"/>
  <c r="CR158" i="3"/>
  <c r="CD158" i="3"/>
  <c r="CB145" i="3"/>
  <c r="EB145" i="3"/>
  <c r="EH136" i="3"/>
  <c r="CJ134" i="3"/>
  <c r="EF132" i="3"/>
  <c r="DO132" i="3"/>
  <c r="CX132" i="3"/>
  <c r="CJ132" i="3"/>
  <c r="EL131" i="3"/>
  <c r="EB131" i="3"/>
  <c r="DU131" i="3"/>
  <c r="DN131" i="3"/>
  <c r="DD131" i="3"/>
  <c r="EN125" i="3"/>
  <c r="DZ125" i="3"/>
  <c r="DI125" i="3"/>
  <c r="CR125" i="3"/>
  <c r="EN108" i="3"/>
  <c r="EG108" i="3"/>
  <c r="CK108" i="3"/>
  <c r="CC107" i="3"/>
  <c r="EG107" i="3"/>
  <c r="DP107" i="3"/>
  <c r="DB107" i="3"/>
  <c r="CK107" i="3"/>
  <c r="EM95" i="3"/>
  <c r="EF95" i="3"/>
  <c r="DV95" i="3"/>
  <c r="DC94" i="3"/>
  <c r="DJ80" i="3"/>
  <c r="EG79" i="3"/>
  <c r="DP79" i="3"/>
  <c r="CC73" i="3"/>
  <c r="EM66" i="3"/>
  <c r="EF66" i="3"/>
  <c r="DV66" i="3"/>
  <c r="DH66" i="3"/>
  <c r="EG64" i="3"/>
  <c r="ED62" i="3"/>
  <c r="EF62" i="3"/>
  <c r="DO62" i="3"/>
  <c r="CX62" i="3"/>
  <c r="CJ62" i="3"/>
  <c r="EH61" i="3"/>
  <c r="DZ54" i="3"/>
  <c r="DP54" i="3"/>
  <c r="DI54" i="3"/>
  <c r="DB54" i="3"/>
  <c r="CR54" i="3"/>
  <c r="CK54" i="3"/>
  <c r="EK48" i="3"/>
  <c r="EF48" i="3"/>
  <c r="DO48" i="3"/>
  <c r="EF12" i="3"/>
  <c r="DV12" i="3"/>
  <c r="DH12" i="3"/>
  <c r="CX12" i="3"/>
  <c r="CQ12" i="3"/>
  <c r="EH185" i="3"/>
  <c r="DT185" i="3"/>
  <c r="DC185" i="3"/>
  <c r="DT175" i="3"/>
  <c r="EF165" i="3"/>
  <c r="DO165" i="3"/>
  <c r="CX165" i="3"/>
  <c r="CJ165" i="3"/>
  <c r="EM144" i="3"/>
  <c r="DV144" i="3"/>
  <c r="EH143" i="3"/>
  <c r="DT143" i="3"/>
  <c r="DC143" i="3"/>
  <c r="CL143" i="3"/>
  <c r="CX135" i="3"/>
  <c r="EH131" i="3"/>
  <c r="DT131" i="3"/>
  <c r="DC131" i="3"/>
  <c r="CL131" i="3"/>
  <c r="EH117" i="3"/>
  <c r="DT117" i="3"/>
  <c r="DC117" i="3"/>
  <c r="EN112" i="3"/>
  <c r="DZ112" i="3"/>
  <c r="DI112" i="3"/>
  <c r="CR112" i="3"/>
  <c r="CD112" i="3"/>
  <c r="EC108" i="3"/>
  <c r="EK107" i="3"/>
  <c r="CB107" i="3"/>
  <c r="EF107" i="3"/>
  <c r="DV107" i="3"/>
  <c r="DO107" i="3"/>
  <c r="CX107" i="3"/>
  <c r="CJ107" i="3"/>
  <c r="CC104" i="3"/>
  <c r="CX98" i="3"/>
  <c r="CJ98" i="3"/>
  <c r="CL97" i="3"/>
  <c r="EL95" i="3"/>
  <c r="EN86" i="3"/>
  <c r="EN80" i="3"/>
  <c r="CW78" i="3"/>
  <c r="EB78" i="3"/>
  <c r="DN78" i="3"/>
  <c r="CF78" i="3"/>
  <c r="EB76" i="3"/>
  <c r="EH73" i="3"/>
  <c r="DC73" i="3"/>
  <c r="CL73" i="3"/>
  <c r="CQ67" i="3"/>
  <c r="EK66" i="3"/>
  <c r="EL66" i="3"/>
  <c r="DU66" i="3"/>
  <c r="DD66" i="3"/>
  <c r="CP66" i="3"/>
  <c r="EL62" i="3"/>
  <c r="DU62" i="3"/>
  <c r="EH57" i="3"/>
  <c r="DT57" i="3"/>
  <c r="CX54" i="3"/>
  <c r="CJ54" i="3"/>
  <c r="DO53" i="3"/>
  <c r="ED51" i="3"/>
  <c r="EB51" i="3"/>
  <c r="DN51" i="3"/>
  <c r="CW51" i="3"/>
  <c r="DU48" i="3"/>
  <c r="DD48" i="3"/>
  <c r="EG34" i="3"/>
  <c r="DP34" i="3"/>
  <c r="DB34" i="3"/>
  <c r="CK34" i="3"/>
  <c r="DB28" i="3"/>
  <c r="EB27" i="3"/>
  <c r="DN27" i="3"/>
  <c r="CW27" i="3"/>
  <c r="CF27" i="3"/>
  <c r="DI18" i="3"/>
  <c r="CR18" i="3"/>
  <c r="DB15" i="3"/>
  <c r="CK15" i="3"/>
  <c r="EL12" i="3"/>
  <c r="DD12" i="3"/>
  <c r="DU8" i="3"/>
  <c r="DB6" i="3"/>
  <c r="CF16" i="3"/>
  <c r="CF274" i="3"/>
  <c r="CR155" i="3"/>
  <c r="DN359" i="3"/>
  <c r="CW260" i="3"/>
  <c r="CF247" i="3"/>
  <c r="CF95" i="3"/>
  <c r="DN312" i="3"/>
  <c r="EH62" i="3"/>
  <c r="DT367" i="3"/>
  <c r="CF289" i="3"/>
  <c r="CW402" i="3"/>
  <c r="EA385" i="3"/>
  <c r="CC360" i="3"/>
  <c r="CM360" i="3"/>
  <c r="DJ360" i="3"/>
  <c r="CX9" i="3"/>
  <c r="CC9" i="3"/>
  <c r="ED9" i="3"/>
  <c r="EA414" i="3"/>
  <c r="EA411" i="3"/>
  <c r="EM398" i="3"/>
  <c r="DV398" i="3"/>
  <c r="DH398" i="3"/>
  <c r="EA395" i="3"/>
  <c r="EM393" i="3"/>
  <c r="DH378" i="3"/>
  <c r="CB348" i="3"/>
  <c r="ED348" i="3"/>
  <c r="EC341" i="3"/>
  <c r="CA341" i="3"/>
  <c r="CA306" i="3"/>
  <c r="CB306" i="3"/>
  <c r="EA306" i="3"/>
  <c r="EB405" i="3"/>
  <c r="CB403" i="3"/>
  <c r="EB403" i="3"/>
  <c r="DU398" i="3"/>
  <c r="DD398" i="3"/>
  <c r="CW397" i="3"/>
  <c r="CF397" i="3"/>
  <c r="DT389" i="3"/>
  <c r="DC389" i="3"/>
  <c r="CL389" i="3"/>
  <c r="CM366" i="3"/>
  <c r="CB366" i="3"/>
  <c r="DI421" i="3"/>
  <c r="DV402" i="3"/>
  <c r="EM399" i="3"/>
  <c r="EE398" i="3"/>
  <c r="DI390" i="3"/>
  <c r="CR390" i="3"/>
  <c r="CD390" i="3"/>
  <c r="CC343" i="3"/>
  <c r="CA343" i="3"/>
  <c r="DE343" i="3"/>
  <c r="DF343" i="3"/>
  <c r="ED343" i="3"/>
  <c r="EJ343" i="3"/>
  <c r="CB309" i="3"/>
  <c r="CC309" i="3"/>
  <c r="EC309" i="3"/>
  <c r="EA309" i="3"/>
  <c r="DJ309" i="3"/>
  <c r="EC278" i="3"/>
  <c r="ED278" i="3"/>
  <c r="DU402" i="3"/>
  <c r="DD402" i="3"/>
  <c r="EG400" i="3"/>
  <c r="DF398" i="3"/>
  <c r="DP398" i="3"/>
  <c r="DB398" i="3"/>
  <c r="EH380" i="3"/>
  <c r="CL380" i="3"/>
  <c r="EC323" i="3"/>
  <c r="ED323" i="3"/>
  <c r="EG422" i="3"/>
  <c r="DP422" i="3"/>
  <c r="EF408" i="3"/>
  <c r="DO408" i="3"/>
  <c r="CX408" i="3"/>
  <c r="EM405" i="3"/>
  <c r="DV405" i="3"/>
  <c r="DH405" i="3"/>
  <c r="CQ405" i="3"/>
  <c r="EA404" i="3"/>
  <c r="EM403" i="3"/>
  <c r="DV403" i="3"/>
  <c r="DH403" i="3"/>
  <c r="CQ403" i="3"/>
  <c r="CN398" i="3"/>
  <c r="EF398" i="3"/>
  <c r="CX398" i="3"/>
  <c r="CJ398" i="3"/>
  <c r="EP294" i="3"/>
  <c r="EQ294" i="3"/>
  <c r="DI425" i="3"/>
  <c r="EN413" i="3"/>
  <c r="EL405" i="3"/>
  <c r="DU405" i="3"/>
  <c r="DD405" i="3"/>
  <c r="CP405" i="3"/>
  <c r="DU403" i="3"/>
  <c r="DD403" i="3"/>
  <c r="CP403" i="3"/>
  <c r="ED402" i="3"/>
  <c r="DP402" i="3"/>
  <c r="CF400" i="3"/>
  <c r="EG399" i="3"/>
  <c r="DP399" i="3"/>
  <c r="DB399" i="3"/>
  <c r="CK399" i="3"/>
  <c r="CC398" i="3"/>
  <c r="EB398" i="3"/>
  <c r="CF398" i="3"/>
  <c r="DC390" i="3"/>
  <c r="CL390" i="3"/>
  <c r="DO389" i="3"/>
  <c r="CC389" i="3"/>
  <c r="ED389" i="3"/>
  <c r="EL376" i="3"/>
  <c r="DD376" i="3"/>
  <c r="CC326" i="3"/>
  <c r="CL326" i="3"/>
  <c r="ED326" i="3"/>
  <c r="CW364" i="3"/>
  <c r="DN364" i="3"/>
  <c r="CM362" i="3"/>
  <c r="EB350" i="3"/>
  <c r="DN350" i="3"/>
  <c r="CW350" i="3"/>
  <c r="DZ348" i="3"/>
  <c r="EH342" i="3"/>
  <c r="DT342" i="3"/>
  <c r="DC342" i="3"/>
  <c r="DN337" i="3"/>
  <c r="EN323" i="3"/>
  <c r="DZ323" i="3"/>
  <c r="EM314" i="3"/>
  <c r="DV314" i="3"/>
  <c r="DH314" i="3"/>
  <c r="EN311" i="3"/>
  <c r="DZ311" i="3"/>
  <c r="EN309" i="3"/>
  <c r="DZ309" i="3"/>
  <c r="DI309" i="3"/>
  <c r="CR309" i="3"/>
  <c r="CD309" i="3"/>
  <c r="DT307" i="3"/>
  <c r="DC307" i="3"/>
  <c r="CL307" i="3"/>
  <c r="CM296" i="3"/>
  <c r="EB296" i="3"/>
  <c r="DN296" i="3"/>
  <c r="CW296" i="3"/>
  <c r="CF296" i="3"/>
  <c r="EJ294" i="3"/>
  <c r="CA294" i="3"/>
  <c r="EB294" i="3"/>
  <c r="EM289" i="3"/>
  <c r="DV289" i="3"/>
  <c r="DH289" i="3"/>
  <c r="CQ289" i="3"/>
  <c r="DT286" i="3"/>
  <c r="EB280" i="3"/>
  <c r="DO267" i="3"/>
  <c r="DN267" i="3"/>
  <c r="DT260" i="3"/>
  <c r="DC260" i="3"/>
  <c r="CL260" i="3"/>
  <c r="EF258" i="3"/>
  <c r="DO258" i="3"/>
  <c r="CE256" i="3"/>
  <c r="CJ247" i="3"/>
  <c r="EF247" i="3"/>
  <c r="DO247" i="3"/>
  <c r="CX247" i="3"/>
  <c r="EM348" i="3"/>
  <c r="DV348" i="3"/>
  <c r="DH348" i="3"/>
  <c r="DV343" i="3"/>
  <c r="DH341" i="3"/>
  <c r="CP314" i="3"/>
  <c r="EM309" i="3"/>
  <c r="DV309" i="3"/>
  <c r="DH309" i="3"/>
  <c r="CQ309" i="3"/>
  <c r="CV298" i="3"/>
  <c r="EM278" i="3"/>
  <c r="DV278" i="3"/>
  <c r="DH278" i="3"/>
  <c r="CQ278" i="3"/>
  <c r="EC277" i="3"/>
  <c r="EB277" i="3"/>
  <c r="DN277" i="3"/>
  <c r="CW277" i="3"/>
  <c r="EC258" i="3"/>
  <c r="EL348" i="3"/>
  <c r="DU348" i="3"/>
  <c r="DD348" i="3"/>
  <c r="CP348" i="3"/>
  <c r="DU343" i="3"/>
  <c r="DD343" i="3"/>
  <c r="CP343" i="3"/>
  <c r="EL309" i="3"/>
  <c r="DU309" i="3"/>
  <c r="DD309" i="3"/>
  <c r="CP309" i="3"/>
  <c r="EL278" i="3"/>
  <c r="DU278" i="3"/>
  <c r="DD278" i="3"/>
  <c r="CP278" i="3"/>
  <c r="EK206" i="3"/>
  <c r="ED206" i="3"/>
  <c r="EL390" i="3"/>
  <c r="DU390" i="3"/>
  <c r="DD390" i="3"/>
  <c r="CP390" i="3"/>
  <c r="CP380" i="3"/>
  <c r="CX379" i="3"/>
  <c r="CJ379" i="3"/>
  <c r="EB376" i="3"/>
  <c r="DN376" i="3"/>
  <c r="CW376" i="3"/>
  <c r="EB366" i="3"/>
  <c r="CW366" i="3"/>
  <c r="CF366" i="3"/>
  <c r="EM362" i="3"/>
  <c r="DV362" i="3"/>
  <c r="DH362" i="3"/>
  <c r="CQ362" i="3"/>
  <c r="DC360" i="3"/>
  <c r="EC358" i="3"/>
  <c r="DV353" i="3"/>
  <c r="CC349" i="3"/>
  <c r="EB349" i="3"/>
  <c r="EH348" i="3"/>
  <c r="ED346" i="3"/>
  <c r="DT343" i="3"/>
  <c r="EB342" i="3"/>
  <c r="CF342" i="3"/>
  <c r="EC324" i="3"/>
  <c r="EH323" i="3"/>
  <c r="DT323" i="3"/>
  <c r="DC323" i="3"/>
  <c r="CL323" i="3"/>
  <c r="DP314" i="3"/>
  <c r="EL313" i="3"/>
  <c r="CP313" i="3"/>
  <c r="EB312" i="3"/>
  <c r="CF312" i="3"/>
  <c r="EH311" i="3"/>
  <c r="DT311" i="3"/>
  <c r="DC311" i="3"/>
  <c r="DV294" i="3"/>
  <c r="EL291" i="3"/>
  <c r="DD291" i="3"/>
  <c r="EG289" i="3"/>
  <c r="DP289" i="3"/>
  <c r="DB289" i="3"/>
  <c r="ED286" i="3"/>
  <c r="EC279" i="3"/>
  <c r="DC278" i="3"/>
  <c r="EC269" i="3"/>
  <c r="EB260" i="3"/>
  <c r="DN260" i="3"/>
  <c r="CF260" i="3"/>
  <c r="EL256" i="3"/>
  <c r="DD256" i="3"/>
  <c r="CP256" i="3"/>
  <c r="EC252" i="3"/>
  <c r="CM249" i="3"/>
  <c r="DD362" i="3"/>
  <c r="CP362" i="3"/>
  <c r="DU353" i="3"/>
  <c r="DD353" i="3"/>
  <c r="CP353" i="3"/>
  <c r="EL350" i="3"/>
  <c r="DP343" i="3"/>
  <c r="EL337" i="3"/>
  <c r="DU337" i="3"/>
  <c r="EM333" i="3"/>
  <c r="DV333" i="3"/>
  <c r="DH333" i="3"/>
  <c r="CQ333" i="3"/>
  <c r="EG326" i="3"/>
  <c r="DP326" i="3"/>
  <c r="DB326" i="3"/>
  <c r="CK326" i="3"/>
  <c r="DU325" i="3"/>
  <c r="DD325" i="3"/>
  <c r="CP325" i="3"/>
  <c r="EG323" i="3"/>
  <c r="DP323" i="3"/>
  <c r="DB323" i="3"/>
  <c r="DU322" i="3"/>
  <c r="DD322" i="3"/>
  <c r="ED314" i="3"/>
  <c r="EF314" i="3"/>
  <c r="DO314" i="3"/>
  <c r="CX314" i="3"/>
  <c r="CJ314" i="3"/>
  <c r="EG309" i="3"/>
  <c r="DD294" i="3"/>
  <c r="DU294" i="3"/>
  <c r="CP294" i="3"/>
  <c r="ED289" i="3"/>
  <c r="EF289" i="3"/>
  <c r="DO289" i="3"/>
  <c r="CX289" i="3"/>
  <c r="DU280" i="3"/>
  <c r="DD280" i="3"/>
  <c r="CP280" i="3"/>
  <c r="EG278" i="3"/>
  <c r="DP278" i="3"/>
  <c r="DB278" i="3"/>
  <c r="CK278" i="3"/>
  <c r="EG275" i="3"/>
  <c r="DP275" i="3"/>
  <c r="EA269" i="3"/>
  <c r="EM258" i="3"/>
  <c r="DV258" i="3"/>
  <c r="DH258" i="3"/>
  <c r="CQ258" i="3"/>
  <c r="EC208" i="3"/>
  <c r="ED208" i="3"/>
  <c r="EK208" i="3"/>
  <c r="CA153" i="3"/>
  <c r="EC153" i="3"/>
  <c r="EK153" i="3"/>
  <c r="DU394" i="3"/>
  <c r="DD394" i="3"/>
  <c r="CP394" i="3"/>
  <c r="EG390" i="3"/>
  <c r="DP390" i="3"/>
  <c r="EG380" i="3"/>
  <c r="EN376" i="3"/>
  <c r="EL373" i="3"/>
  <c r="DU373" i="3"/>
  <c r="DD373" i="3"/>
  <c r="CP373" i="3"/>
  <c r="DO371" i="3"/>
  <c r="DO367" i="3"/>
  <c r="CX367" i="3"/>
  <c r="DT362" i="3"/>
  <c r="DO354" i="3"/>
  <c r="CX354" i="3"/>
  <c r="CJ354" i="3"/>
  <c r="EH350" i="3"/>
  <c r="DT350" i="3"/>
  <c r="DC350" i="3"/>
  <c r="EF348" i="3"/>
  <c r="CX348" i="3"/>
  <c r="CJ348" i="3"/>
  <c r="DN345" i="3"/>
  <c r="EG344" i="3"/>
  <c r="CK344" i="3"/>
  <c r="DO343" i="3"/>
  <c r="EG328" i="3"/>
  <c r="DB328" i="3"/>
  <c r="CK328" i="3"/>
  <c r="EF326" i="3"/>
  <c r="DO326" i="3"/>
  <c r="CX326" i="3"/>
  <c r="DC325" i="3"/>
  <c r="CL325" i="3"/>
  <c r="EF323" i="3"/>
  <c r="DO323" i="3"/>
  <c r="CX323" i="3"/>
  <c r="CJ323" i="3"/>
  <c r="EG316" i="3"/>
  <c r="DP316" i="3"/>
  <c r="DB316" i="3"/>
  <c r="CM314" i="3"/>
  <c r="EB314" i="3"/>
  <c r="EF309" i="3"/>
  <c r="DJ297" i="3"/>
  <c r="CM294" i="3"/>
  <c r="EH294" i="3"/>
  <c r="DC294" i="3"/>
  <c r="EB289" i="3"/>
  <c r="CJ284" i="3"/>
  <c r="EF278" i="3"/>
  <c r="DO278" i="3"/>
  <c r="CX278" i="3"/>
  <c r="CJ278" i="3"/>
  <c r="EC268" i="3"/>
  <c r="EB268" i="3"/>
  <c r="DN268" i="3"/>
  <c r="CW268" i="3"/>
  <c r="EK262" i="3"/>
  <c r="EN260" i="3"/>
  <c r="DZ260" i="3"/>
  <c r="DI260" i="3"/>
  <c r="CR260" i="3"/>
  <c r="EG256" i="3"/>
  <c r="DP256" i="3"/>
  <c r="DB256" i="3"/>
  <c r="CK256" i="3"/>
  <c r="EN252" i="3"/>
  <c r="DZ252" i="3"/>
  <c r="DI252" i="3"/>
  <c r="CD252" i="3"/>
  <c r="EK243" i="3"/>
  <c r="ED243" i="3"/>
  <c r="CA235" i="3"/>
  <c r="EC235" i="3"/>
  <c r="ED235" i="3"/>
  <c r="EK235" i="3"/>
  <c r="DN360" i="3"/>
  <c r="DB353" i="3"/>
  <c r="CK353" i="3"/>
  <c r="DN348" i="3"/>
  <c r="CW348" i="3"/>
  <c r="EB343" i="3"/>
  <c r="EB341" i="3"/>
  <c r="DN341" i="3"/>
  <c r="CW341" i="3"/>
  <c r="EB331" i="3"/>
  <c r="DN331" i="3"/>
  <c r="CW331" i="3"/>
  <c r="DC315" i="3"/>
  <c r="EB306" i="3"/>
  <c r="DN306" i="3"/>
  <c r="CW306" i="3"/>
  <c r="CF306" i="3"/>
  <c r="DP305" i="3"/>
  <c r="DB305" i="3"/>
  <c r="EG294" i="3"/>
  <c r="DP294" i="3"/>
  <c r="DB294" i="3"/>
  <c r="DN284" i="3"/>
  <c r="EM269" i="3"/>
  <c r="DV269" i="3"/>
  <c r="CQ269" i="3"/>
  <c r="EM260" i="3"/>
  <c r="DV260" i="3"/>
  <c r="DH260" i="3"/>
  <c r="CQ260" i="3"/>
  <c r="EH258" i="3"/>
  <c r="DT258" i="3"/>
  <c r="DC258" i="3"/>
  <c r="CL258" i="3"/>
  <c r="EC256" i="3"/>
  <c r="CA251" i="3"/>
  <c r="ED251" i="3"/>
  <c r="DV249" i="3"/>
  <c r="DH249" i="3"/>
  <c r="CQ249" i="3"/>
  <c r="EJ213" i="3"/>
  <c r="EK213" i="3"/>
  <c r="CD208" i="3"/>
  <c r="EN206" i="3"/>
  <c r="DZ206" i="3"/>
  <c r="DI206" i="3"/>
  <c r="CR206" i="3"/>
  <c r="CD206" i="3"/>
  <c r="EN166" i="3"/>
  <c r="DZ166" i="3"/>
  <c r="DI166" i="3"/>
  <c r="CR166" i="3"/>
  <c r="CD166" i="3"/>
  <c r="CR163" i="3"/>
  <c r="CC99" i="3"/>
  <c r="CA99" i="3"/>
  <c r="EM206" i="3"/>
  <c r="DV206" i="3"/>
  <c r="CQ206" i="3"/>
  <c r="CR201" i="3"/>
  <c r="CD201" i="3"/>
  <c r="EN188" i="3"/>
  <c r="DZ188" i="3"/>
  <c r="DI188" i="3"/>
  <c r="EN180" i="3"/>
  <c r="DZ180" i="3"/>
  <c r="CR180" i="3"/>
  <c r="EN178" i="3"/>
  <c r="DZ178" i="3"/>
  <c r="DI178" i="3"/>
  <c r="EM166" i="3"/>
  <c r="DV166" i="3"/>
  <c r="CQ166" i="3"/>
  <c r="DV163" i="3"/>
  <c r="EM153" i="3"/>
  <c r="DV153" i="3"/>
  <c r="EN145" i="3"/>
  <c r="DZ145" i="3"/>
  <c r="CJ243" i="3"/>
  <c r="EN232" i="3"/>
  <c r="DZ232" i="3"/>
  <c r="DI232" i="3"/>
  <c r="CR232" i="3"/>
  <c r="CD232" i="3"/>
  <c r="EM220" i="3"/>
  <c r="DV220" i="3"/>
  <c r="DH220" i="3"/>
  <c r="CQ220" i="3"/>
  <c r="DU213" i="3"/>
  <c r="EL208" i="3"/>
  <c r="DU208" i="3"/>
  <c r="DD208" i="3"/>
  <c r="CP208" i="3"/>
  <c r="EM201" i="3"/>
  <c r="DV201" i="3"/>
  <c r="DH201" i="3"/>
  <c r="CQ201" i="3"/>
  <c r="EF200" i="3"/>
  <c r="DO200" i="3"/>
  <c r="CX200" i="3"/>
  <c r="CJ200" i="3"/>
  <c r="CJ196" i="3"/>
  <c r="EF196" i="3"/>
  <c r="DO196" i="3"/>
  <c r="CX196" i="3"/>
  <c r="DV191" i="3"/>
  <c r="DV188" i="3"/>
  <c r="DH188" i="3"/>
  <c r="CL185" i="3"/>
  <c r="DV178" i="3"/>
  <c r="EL166" i="3"/>
  <c r="DU166" i="3"/>
  <c r="DD166" i="3"/>
  <c r="CP166" i="3"/>
  <c r="DB164" i="3"/>
  <c r="CK164" i="3"/>
  <c r="EF161" i="3"/>
  <c r="DO161" i="3"/>
  <c r="CX161" i="3"/>
  <c r="CJ161" i="3"/>
  <c r="EN159" i="3"/>
  <c r="DZ159" i="3"/>
  <c r="DI159" i="3"/>
  <c r="EL156" i="3"/>
  <c r="DU156" i="3"/>
  <c r="DD156" i="3"/>
  <c r="CP156" i="3"/>
  <c r="EN146" i="3"/>
  <c r="DZ146" i="3"/>
  <c r="DI146" i="3"/>
  <c r="CR146" i="3"/>
  <c r="CD146" i="3"/>
  <c r="EM145" i="3"/>
  <c r="DV145" i="3"/>
  <c r="DH145" i="3"/>
  <c r="CQ145" i="3"/>
  <c r="EC19" i="3"/>
  <c r="CC19" i="3"/>
  <c r="EB270" i="3"/>
  <c r="DN270" i="3"/>
  <c r="CW270" i="3"/>
  <c r="EN262" i="3"/>
  <c r="EG258" i="3"/>
  <c r="DP258" i="3"/>
  <c r="DB258" i="3"/>
  <c r="CK258" i="3"/>
  <c r="EL257" i="3"/>
  <c r="EM252" i="3"/>
  <c r="DV252" i="3"/>
  <c r="DH252" i="3"/>
  <c r="EB251" i="3"/>
  <c r="DN251" i="3"/>
  <c r="CW251" i="3"/>
  <c r="CX228" i="3"/>
  <c r="DO226" i="3"/>
  <c r="CX226" i="3"/>
  <c r="EK224" i="3"/>
  <c r="EG224" i="3"/>
  <c r="DP224" i="3"/>
  <c r="DB224" i="3"/>
  <c r="CK224" i="3"/>
  <c r="EF218" i="3"/>
  <c r="DO218" i="3"/>
  <c r="CX218" i="3"/>
  <c r="EH213" i="3"/>
  <c r="DT213" i="3"/>
  <c r="DC213" i="3"/>
  <c r="EH208" i="3"/>
  <c r="DT208" i="3"/>
  <c r="DC208" i="3"/>
  <c r="CL208" i="3"/>
  <c r="EH206" i="3"/>
  <c r="DT206" i="3"/>
  <c r="DC206" i="3"/>
  <c r="CL206" i="3"/>
  <c r="EL201" i="3"/>
  <c r="DU201" i="3"/>
  <c r="DD201" i="3"/>
  <c r="CP201" i="3"/>
  <c r="EK200" i="3"/>
  <c r="DN196" i="3"/>
  <c r="EH195" i="3"/>
  <c r="DT195" i="3"/>
  <c r="DC195" i="3"/>
  <c r="DU191" i="3"/>
  <c r="DD191" i="3"/>
  <c r="EK183" i="3"/>
  <c r="EM182" i="3"/>
  <c r="DV182" i="3"/>
  <c r="DH182" i="3"/>
  <c r="EL180" i="3"/>
  <c r="DU180" i="3"/>
  <c r="DD180" i="3"/>
  <c r="CP180" i="3"/>
  <c r="EL178" i="3"/>
  <c r="DU178" i="3"/>
  <c r="DD178" i="3"/>
  <c r="CP178" i="3"/>
  <c r="EN172" i="3"/>
  <c r="DZ172" i="3"/>
  <c r="DI172" i="3"/>
  <c r="CR165" i="3"/>
  <c r="DT163" i="3"/>
  <c r="EB161" i="3"/>
  <c r="DN161" i="3"/>
  <c r="CW161" i="3"/>
  <c r="EH153" i="3"/>
  <c r="DT153" i="3"/>
  <c r="DC153" i="3"/>
  <c r="CL153" i="3"/>
  <c r="EK145" i="3"/>
  <c r="EL145" i="3"/>
  <c r="DU145" i="3"/>
  <c r="DD145" i="3"/>
  <c r="CP145" i="3"/>
  <c r="EG235" i="3"/>
  <c r="DP235" i="3"/>
  <c r="DB235" i="3"/>
  <c r="EL232" i="3"/>
  <c r="DU232" i="3"/>
  <c r="DD232" i="3"/>
  <c r="CP232" i="3"/>
  <c r="EH230" i="3"/>
  <c r="DT230" i="3"/>
  <c r="DC230" i="3"/>
  <c r="CL230" i="3"/>
  <c r="EH227" i="3"/>
  <c r="DT227" i="3"/>
  <c r="DC227" i="3"/>
  <c r="CL227" i="3"/>
  <c r="EH220" i="3"/>
  <c r="DT220" i="3"/>
  <c r="DC220" i="3"/>
  <c r="EH215" i="3"/>
  <c r="DT215" i="3"/>
  <c r="DC215" i="3"/>
  <c r="CL215" i="3"/>
  <c r="EG208" i="3"/>
  <c r="DP208" i="3"/>
  <c r="DB208" i="3"/>
  <c r="CK208" i="3"/>
  <c r="EG206" i="3"/>
  <c r="DP206" i="3"/>
  <c r="DB206" i="3"/>
  <c r="CK206" i="3"/>
  <c r="EH180" i="3"/>
  <c r="DT180" i="3"/>
  <c r="DC180" i="3"/>
  <c r="CL180" i="3"/>
  <c r="EG163" i="3"/>
  <c r="EL159" i="3"/>
  <c r="DU159" i="3"/>
  <c r="DD159" i="3"/>
  <c r="ED145" i="3"/>
  <c r="EH145" i="3"/>
  <c r="DT145" i="3"/>
  <c r="DC145" i="3"/>
  <c r="CL145" i="3"/>
  <c r="CM143" i="3"/>
  <c r="ED143" i="3"/>
  <c r="CM124" i="3"/>
  <c r="ED124" i="3"/>
  <c r="EL241" i="3"/>
  <c r="CP241" i="3"/>
  <c r="EH236" i="3"/>
  <c r="DT236" i="3"/>
  <c r="DC236" i="3"/>
  <c r="CL236" i="3"/>
  <c r="EH232" i="3"/>
  <c r="DT232" i="3"/>
  <c r="EG230" i="3"/>
  <c r="DP230" i="3"/>
  <c r="DB230" i="3"/>
  <c r="EG227" i="3"/>
  <c r="CK227" i="3"/>
  <c r="EH225" i="3"/>
  <c r="DC225" i="3"/>
  <c r="CL225" i="3"/>
  <c r="EC215" i="3"/>
  <c r="EF206" i="3"/>
  <c r="DO206" i="3"/>
  <c r="CX206" i="3"/>
  <c r="CJ206" i="3"/>
  <c r="EG201" i="3"/>
  <c r="DP201" i="3"/>
  <c r="DB201" i="3"/>
  <c r="CK201" i="3"/>
  <c r="EN200" i="3"/>
  <c r="DZ200" i="3"/>
  <c r="DI200" i="3"/>
  <c r="CR200" i="3"/>
  <c r="CD200" i="3"/>
  <c r="EG188" i="3"/>
  <c r="DP188" i="3"/>
  <c r="DB188" i="3"/>
  <c r="CD183" i="3"/>
  <c r="EH182" i="3"/>
  <c r="DT182" i="3"/>
  <c r="DC182" i="3"/>
  <c r="CL182" i="3"/>
  <c r="EK178" i="3"/>
  <c r="EG178" i="3"/>
  <c r="CK178" i="3"/>
  <c r="DU172" i="3"/>
  <c r="DD172" i="3"/>
  <c r="EN171" i="3"/>
  <c r="CR171" i="3"/>
  <c r="EF166" i="3"/>
  <c r="DU148" i="3"/>
  <c r="DZ147" i="3"/>
  <c r="DI147" i="3"/>
  <c r="CR147" i="3"/>
  <c r="EH146" i="3"/>
  <c r="DT146" i="3"/>
  <c r="DC146" i="3"/>
  <c r="CL146" i="3"/>
  <c r="EC145" i="3"/>
  <c r="EG145" i="3"/>
  <c r="DP145" i="3"/>
  <c r="DB145" i="3"/>
  <c r="CK145" i="3"/>
  <c r="EB235" i="3"/>
  <c r="DN235" i="3"/>
  <c r="CW235" i="3"/>
  <c r="CF235" i="3"/>
  <c r="EK232" i="3"/>
  <c r="EG232" i="3"/>
  <c r="DP232" i="3"/>
  <c r="DB232" i="3"/>
  <c r="CK232" i="3"/>
  <c r="CJ215" i="3"/>
  <c r="EF215" i="3"/>
  <c r="DO215" i="3"/>
  <c r="CX215" i="3"/>
  <c r="ED201" i="3"/>
  <c r="EF201" i="3"/>
  <c r="DO201" i="3"/>
  <c r="CX201" i="3"/>
  <c r="CJ201" i="3"/>
  <c r="EM200" i="3"/>
  <c r="DV200" i="3"/>
  <c r="DH200" i="3"/>
  <c r="CQ200" i="3"/>
  <c r="CJ191" i="3"/>
  <c r="EM183" i="3"/>
  <c r="DV183" i="3"/>
  <c r="EK182" i="3"/>
  <c r="EG182" i="3"/>
  <c r="DP182" i="3"/>
  <c r="DB182" i="3"/>
  <c r="CK182" i="3"/>
  <c r="ED172" i="3"/>
  <c r="EH172" i="3"/>
  <c r="DT172" i="3"/>
  <c r="DC172" i="3"/>
  <c r="CL172" i="3"/>
  <c r="EM171" i="3"/>
  <c r="DV171" i="3"/>
  <c r="DH171" i="3"/>
  <c r="CQ171" i="3"/>
  <c r="EB166" i="3"/>
  <c r="EG159" i="3"/>
  <c r="DP159" i="3"/>
  <c r="DB159" i="3"/>
  <c r="CK159" i="3"/>
  <c r="EN157" i="3"/>
  <c r="DZ157" i="3"/>
  <c r="CR157" i="3"/>
  <c r="CD157" i="3"/>
  <c r="EK146" i="3"/>
  <c r="EG146" i="3"/>
  <c r="DP146" i="3"/>
  <c r="DB146" i="3"/>
  <c r="CK146" i="3"/>
  <c r="EF145" i="3"/>
  <c r="DO145" i="3"/>
  <c r="EN133" i="3"/>
  <c r="DZ133" i="3"/>
  <c r="DI133" i="3"/>
  <c r="CR133" i="3"/>
  <c r="EN105" i="3"/>
  <c r="DZ105" i="3"/>
  <c r="CD105" i="3"/>
  <c r="EN102" i="3"/>
  <c r="DI102" i="3"/>
  <c r="CR102" i="3"/>
  <c r="EN99" i="3"/>
  <c r="DZ99" i="3"/>
  <c r="DI99" i="3"/>
  <c r="CR99" i="3"/>
  <c r="CD99" i="3"/>
  <c r="DP91" i="3"/>
  <c r="DB91" i="3"/>
  <c r="EN85" i="3"/>
  <c r="DB79" i="3"/>
  <c r="CK79" i="3"/>
  <c r="CK63" i="3"/>
  <c r="DB42" i="3"/>
  <c r="CK42" i="3"/>
  <c r="EN33" i="3"/>
  <c r="DZ33" i="3"/>
  <c r="EN19" i="3"/>
  <c r="DZ19" i="3"/>
  <c r="DT12" i="3"/>
  <c r="DH144" i="3"/>
  <c r="EH134" i="3"/>
  <c r="CL134" i="3"/>
  <c r="EG131" i="3"/>
  <c r="DB131" i="3"/>
  <c r="CK131" i="3"/>
  <c r="EC129" i="3"/>
  <c r="DV124" i="3"/>
  <c r="EK119" i="3"/>
  <c r="EH119" i="3"/>
  <c r="DT119" i="3"/>
  <c r="DC119" i="3"/>
  <c r="CL119" i="3"/>
  <c r="CX117" i="3"/>
  <c r="EM105" i="3"/>
  <c r="DV105" i="3"/>
  <c r="DH105" i="3"/>
  <c r="EK104" i="3"/>
  <c r="EG104" i="3"/>
  <c r="DP104" i="3"/>
  <c r="DB104" i="3"/>
  <c r="EC103" i="3"/>
  <c r="DP103" i="3"/>
  <c r="EG100" i="3"/>
  <c r="DP100" i="3"/>
  <c r="DB100" i="3"/>
  <c r="CK100" i="3"/>
  <c r="EL96" i="3"/>
  <c r="DU96" i="3"/>
  <c r="DD96" i="3"/>
  <c r="CP96" i="3"/>
  <c r="DV85" i="3"/>
  <c r="EL83" i="3"/>
  <c r="DU83" i="3"/>
  <c r="DD83" i="3"/>
  <c r="CP83" i="3"/>
  <c r="DU80" i="3"/>
  <c r="DD80" i="3"/>
  <c r="CP80" i="3"/>
  <c r="ED79" i="3"/>
  <c r="CJ79" i="3"/>
  <c r="EN75" i="3"/>
  <c r="DZ75" i="3"/>
  <c r="DI75" i="3"/>
  <c r="CR75" i="3"/>
  <c r="CB73" i="3"/>
  <c r="EF73" i="3"/>
  <c r="DO73" i="3"/>
  <c r="CX73" i="3"/>
  <c r="CJ73" i="3"/>
  <c r="CB62" i="3"/>
  <c r="EB62" i="3"/>
  <c r="DN62" i="3"/>
  <c r="CW62" i="3"/>
  <c r="CF62" i="3"/>
  <c r="EB56" i="3"/>
  <c r="DN56" i="3"/>
  <c r="CW56" i="3"/>
  <c r="CF56" i="3"/>
  <c r="CW52" i="3"/>
  <c r="EN47" i="3"/>
  <c r="EB46" i="3"/>
  <c r="DN46" i="3"/>
  <c r="CW46" i="3"/>
  <c r="EL44" i="3"/>
  <c r="EF42" i="3"/>
  <c r="DO42" i="3"/>
  <c r="CX42" i="3"/>
  <c r="CJ42" i="3"/>
  <c r="DT41" i="3"/>
  <c r="CL41" i="3"/>
  <c r="CX38" i="3"/>
  <c r="DV33" i="3"/>
  <c r="DN32" i="3"/>
  <c r="DB27" i="3"/>
  <c r="EF17" i="3"/>
  <c r="DO17" i="3"/>
  <c r="CX17" i="3"/>
  <c r="EC15" i="3"/>
  <c r="DT136" i="3"/>
  <c r="DC136" i="3"/>
  <c r="CL136" i="3"/>
  <c r="DD133" i="3"/>
  <c r="DO131" i="3"/>
  <c r="CX131" i="3"/>
  <c r="CL130" i="3"/>
  <c r="EB129" i="3"/>
  <c r="DN129" i="3"/>
  <c r="CW129" i="3"/>
  <c r="CF129" i="3"/>
  <c r="ED119" i="3"/>
  <c r="EG119" i="3"/>
  <c r="DP119" i="3"/>
  <c r="DB119" i="3"/>
  <c r="CK119" i="3"/>
  <c r="ED117" i="3"/>
  <c r="EL105" i="3"/>
  <c r="DU105" i="3"/>
  <c r="DD105" i="3"/>
  <c r="CP105" i="3"/>
  <c r="EJ104" i="3"/>
  <c r="CM103" i="3"/>
  <c r="EF103" i="3"/>
  <c r="DO103" i="3"/>
  <c r="CX103" i="3"/>
  <c r="CA91" i="3"/>
  <c r="EB91" i="3"/>
  <c r="DN91" i="3"/>
  <c r="CF91" i="3"/>
  <c r="EB79" i="3"/>
  <c r="EM78" i="3"/>
  <c r="DV78" i="3"/>
  <c r="CA73" i="3"/>
  <c r="EB73" i="3"/>
  <c r="DN73" i="3"/>
  <c r="CW73" i="3"/>
  <c r="EM71" i="3"/>
  <c r="DV71" i="3"/>
  <c r="DH71" i="3"/>
  <c r="DO66" i="3"/>
  <c r="CX66" i="3"/>
  <c r="DC57" i="3"/>
  <c r="CL57" i="3"/>
  <c r="DH47" i="3"/>
  <c r="EB42" i="3"/>
  <c r="DN42" i="3"/>
  <c r="CW42" i="3"/>
  <c r="EL19" i="3"/>
  <c r="DU19" i="3"/>
  <c r="DD19" i="3"/>
  <c r="CP19" i="3"/>
  <c r="DJ15" i="3"/>
  <c r="CJ12" i="3"/>
  <c r="DJ129" i="3"/>
  <c r="DJ79" i="3"/>
  <c r="EL78" i="3"/>
  <c r="DU78" i="3"/>
  <c r="DD78" i="3"/>
  <c r="CP78" i="3"/>
  <c r="CV58" i="3"/>
  <c r="DD50" i="3"/>
  <c r="CP50" i="3"/>
  <c r="EN24" i="3"/>
  <c r="DZ24" i="3"/>
  <c r="DI24" i="3"/>
  <c r="CR24" i="3"/>
  <c r="CD24" i="3"/>
  <c r="EG23" i="3"/>
  <c r="DP23" i="3"/>
  <c r="DB23" i="3"/>
  <c r="EF7" i="3"/>
  <c r="DO7" i="3"/>
  <c r="CX7" i="3"/>
  <c r="CW134" i="3"/>
  <c r="EH127" i="3"/>
  <c r="DT127" i="3"/>
  <c r="DC127" i="3"/>
  <c r="CL127" i="3"/>
  <c r="CM119" i="3"/>
  <c r="EN117" i="3"/>
  <c r="DZ117" i="3"/>
  <c r="DI117" i="3"/>
  <c r="CR117" i="3"/>
  <c r="EG85" i="3"/>
  <c r="DB85" i="3"/>
  <c r="CK85" i="3"/>
  <c r="EN79" i="3"/>
  <c r="EH78" i="3"/>
  <c r="DT78" i="3"/>
  <c r="DC78" i="3"/>
  <c r="CL78" i="3"/>
  <c r="EN77" i="3"/>
  <c r="DZ77" i="3"/>
  <c r="DI77" i="3"/>
  <c r="CR77" i="3"/>
  <c r="EK73" i="3"/>
  <c r="CJ68" i="3"/>
  <c r="EM62" i="3"/>
  <c r="EM54" i="3"/>
  <c r="CX48" i="3"/>
  <c r="CJ48" i="3"/>
  <c r="DN41" i="3"/>
  <c r="CW41" i="3"/>
  <c r="EF30" i="3"/>
  <c r="DO30" i="3"/>
  <c r="CX30" i="3"/>
  <c r="CJ30" i="3"/>
  <c r="EH25" i="3"/>
  <c r="DT25" i="3"/>
  <c r="DC25" i="3"/>
  <c r="CB23" i="3"/>
  <c r="EG19" i="3"/>
  <c r="EG127" i="3"/>
  <c r="DP127" i="3"/>
  <c r="DB127" i="3"/>
  <c r="EF124" i="3"/>
  <c r="CX124" i="3"/>
  <c r="EN104" i="3"/>
  <c r="EN100" i="3"/>
  <c r="DZ100" i="3"/>
  <c r="EM79" i="3"/>
  <c r="DV79" i="3"/>
  <c r="DH79" i="3"/>
  <c r="CQ79" i="3"/>
  <c r="EK78" i="3"/>
  <c r="DP78" i="3"/>
  <c r="DB78" i="3"/>
  <c r="EM77" i="3"/>
  <c r="DV77" i="3"/>
  <c r="DH77" i="3"/>
  <c r="CQ77" i="3"/>
  <c r="ED73" i="3"/>
  <c r="EM73" i="3"/>
  <c r="DV73" i="3"/>
  <c r="DH73" i="3"/>
  <c r="CQ73" i="3"/>
  <c r="EG71" i="3"/>
  <c r="DP71" i="3"/>
  <c r="DB71" i="3"/>
  <c r="CK71" i="3"/>
  <c r="DD62" i="3"/>
  <c r="CP62" i="3"/>
  <c r="DN57" i="3"/>
  <c r="DD54" i="3"/>
  <c r="CP54" i="3"/>
  <c r="EM42" i="3"/>
  <c r="DV42" i="3"/>
  <c r="DH42" i="3"/>
  <c r="CQ42" i="3"/>
  <c r="DO33" i="3"/>
  <c r="EB23" i="3"/>
  <c r="DN23" i="3"/>
  <c r="CW23" i="3"/>
  <c r="EF19" i="3"/>
  <c r="DO19" i="3"/>
  <c r="CX19" i="3"/>
  <c r="CJ19" i="3"/>
  <c r="DD8" i="3"/>
  <c r="EL143" i="3"/>
  <c r="DU143" i="3"/>
  <c r="DD143" i="3"/>
  <c r="CP143" i="3"/>
  <c r="EH141" i="3"/>
  <c r="DT141" i="3"/>
  <c r="DC141" i="3"/>
  <c r="CL141" i="3"/>
  <c r="EM131" i="3"/>
  <c r="DV131" i="3"/>
  <c r="EM125" i="3"/>
  <c r="DV125" i="3"/>
  <c r="DH125" i="3"/>
  <c r="CQ125" i="3"/>
  <c r="EN119" i="3"/>
  <c r="DZ119" i="3"/>
  <c r="DI119" i="3"/>
  <c r="EL117" i="3"/>
  <c r="DT108" i="3"/>
  <c r="DC108" i="3"/>
  <c r="CL108" i="3"/>
  <c r="EH107" i="3"/>
  <c r="DT107" i="3"/>
  <c r="DC107" i="3"/>
  <c r="EM103" i="3"/>
  <c r="DV103" i="3"/>
  <c r="EB102" i="3"/>
  <c r="EB99" i="3"/>
  <c r="DN99" i="3"/>
  <c r="CF99" i="3"/>
  <c r="DZ86" i="3"/>
  <c r="DI86" i="3"/>
  <c r="CR86" i="3"/>
  <c r="EL79" i="3"/>
  <c r="DU79" i="3"/>
  <c r="DD79" i="3"/>
  <c r="CP79" i="3"/>
  <c r="EF78" i="3"/>
  <c r="CX78" i="3"/>
  <c r="CJ78" i="3"/>
  <c r="DU73" i="3"/>
  <c r="DD73" i="3"/>
  <c r="CP73" i="3"/>
  <c r="EF71" i="3"/>
  <c r="DO71" i="3"/>
  <c r="CX71" i="3"/>
  <c r="CJ71" i="3"/>
  <c r="CQ66" i="3"/>
  <c r="DP64" i="3"/>
  <c r="DB64" i="3"/>
  <c r="CK64" i="3"/>
  <c r="EH54" i="3"/>
  <c r="DT54" i="3"/>
  <c r="DC54" i="3"/>
  <c r="CL54" i="3"/>
  <c r="CL52" i="3"/>
  <c r="EF50" i="3"/>
  <c r="CX50" i="3"/>
  <c r="DN48" i="3"/>
  <c r="EL42" i="3"/>
  <c r="DU42" i="3"/>
  <c r="DD42" i="3"/>
  <c r="CP42" i="3"/>
  <c r="DT24" i="3"/>
  <c r="CD7" i="3"/>
  <c r="CX260" i="3"/>
  <c r="EB195" i="3"/>
  <c r="CJ162" i="3"/>
  <c r="EL259" i="3"/>
  <c r="CP179" i="3"/>
  <c r="CF297" i="3"/>
  <c r="CF187" i="3"/>
  <c r="EM165" i="3"/>
  <c r="CX26" i="3"/>
  <c r="DN240" i="3"/>
  <c r="CF185" i="3"/>
  <c r="CF55" i="3"/>
  <c r="CK196" i="3"/>
  <c r="CW391" i="3"/>
  <c r="CX399" i="3"/>
  <c r="CV412" i="3"/>
  <c r="CC138" i="3"/>
  <c r="EJ138" i="3"/>
  <c r="EK138" i="3"/>
  <c r="CR415" i="3"/>
  <c r="DI409" i="3"/>
  <c r="EN386" i="3"/>
  <c r="CR375" i="3"/>
  <c r="CR363" i="3"/>
  <c r="DI298" i="3"/>
  <c r="DZ290" i="3"/>
  <c r="DV415" i="3"/>
  <c r="DV382" i="3"/>
  <c r="DI377" i="3"/>
  <c r="DV363" i="3"/>
  <c r="DZ351" i="3"/>
  <c r="CR332" i="3"/>
  <c r="EN306" i="3"/>
  <c r="EN284" i="3"/>
  <c r="CJ420" i="3"/>
  <c r="DD415" i="3"/>
  <c r="CR397" i="3"/>
  <c r="DH393" i="3"/>
  <c r="DD391" i="3"/>
  <c r="CP383" i="3"/>
  <c r="DU375" i="3"/>
  <c r="DU363" i="3"/>
  <c r="EN358" i="3"/>
  <c r="EN354" i="3"/>
  <c r="DH349" i="3"/>
  <c r="DH338" i="3"/>
  <c r="EM324" i="3"/>
  <c r="CQ324" i="3"/>
  <c r="EL300" i="3"/>
  <c r="CR292" i="3"/>
  <c r="DD290" i="3"/>
  <c r="DH284" i="3"/>
  <c r="DZ281" i="3"/>
  <c r="EM277" i="3"/>
  <c r="CQ277" i="3"/>
  <c r="DI268" i="3"/>
  <c r="DV263" i="3"/>
  <c r="CK247" i="3"/>
  <c r="DH246" i="3"/>
  <c r="CP242" i="3"/>
  <c r="EL214" i="3"/>
  <c r="CP138" i="3"/>
  <c r="DZ114" i="3"/>
  <c r="CR114" i="3"/>
  <c r="DI422" i="3"/>
  <c r="EA416" i="3"/>
  <c r="DJ416" i="3"/>
  <c r="EA410" i="3"/>
  <c r="EH409" i="3"/>
  <c r="DT409" i="3"/>
  <c r="DC409" i="3"/>
  <c r="CL409" i="3"/>
  <c r="EM408" i="3"/>
  <c r="DV408" i="3"/>
  <c r="DH408" i="3"/>
  <c r="CQ408" i="3"/>
  <c r="DO405" i="3"/>
  <c r="CX405" i="3"/>
  <c r="CJ405" i="3"/>
  <c r="EG403" i="3"/>
  <c r="DP403" i="3"/>
  <c r="DB403" i="3"/>
  <c r="CK403" i="3"/>
  <c r="EB402" i="3"/>
  <c r="DZ400" i="3"/>
  <c r="CX394" i="3"/>
  <c r="EA392" i="3"/>
  <c r="DJ392" i="3"/>
  <c r="DT391" i="3"/>
  <c r="DC391" i="3"/>
  <c r="CL391" i="3"/>
  <c r="DB390" i="3"/>
  <c r="CK390" i="3"/>
  <c r="DP389" i="3"/>
  <c r="DB389" i="3"/>
  <c r="CK389" i="3"/>
  <c r="DJ387" i="3"/>
  <c r="ED382" i="3"/>
  <c r="DT382" i="3"/>
  <c r="DC382" i="3"/>
  <c r="CL382" i="3"/>
  <c r="DP380" i="3"/>
  <c r="DB380" i="3"/>
  <c r="DP378" i="3"/>
  <c r="EH375" i="3"/>
  <c r="DT375" i="3"/>
  <c r="DC375" i="3"/>
  <c r="CL375" i="3"/>
  <c r="DV371" i="3"/>
  <c r="DH371" i="3"/>
  <c r="CQ371" i="3"/>
  <c r="CR366" i="3"/>
  <c r="EC363" i="3"/>
  <c r="EH363" i="3"/>
  <c r="DT363" i="3"/>
  <c r="DC363" i="3"/>
  <c r="CL363" i="3"/>
  <c r="CX362" i="3"/>
  <c r="EM358" i="3"/>
  <c r="DV358" i="3"/>
  <c r="DH358" i="3"/>
  <c r="CQ358" i="3"/>
  <c r="ED357" i="3"/>
  <c r="EL349" i="3"/>
  <c r="DU349" i="3"/>
  <c r="DD349" i="3"/>
  <c r="CP349" i="3"/>
  <c r="EM346" i="3"/>
  <c r="DV346" i="3"/>
  <c r="DH346" i="3"/>
  <c r="CQ346" i="3"/>
  <c r="CJ344" i="3"/>
  <c r="CX343" i="3"/>
  <c r="DU341" i="3"/>
  <c r="DD341" i="3"/>
  <c r="DP339" i="3"/>
  <c r="DB339" i="3"/>
  <c r="CK339" i="3"/>
  <c r="DU338" i="3"/>
  <c r="EG336" i="3"/>
  <c r="CP335" i="3"/>
  <c r="CF334" i="3"/>
  <c r="CR331" i="3"/>
  <c r="DP330" i="3"/>
  <c r="EL324" i="3"/>
  <c r="DU324" i="3"/>
  <c r="DD324" i="3"/>
  <c r="CP324" i="3"/>
  <c r="EN320" i="3"/>
  <c r="DI320" i="3"/>
  <c r="CR320" i="3"/>
  <c r="EL318" i="3"/>
  <c r="DU318" i="3"/>
  <c r="DD318" i="3"/>
  <c r="CP318" i="3"/>
  <c r="DN314" i="3"/>
  <c r="CW314" i="3"/>
  <c r="CF314" i="3"/>
  <c r="DZ312" i="3"/>
  <c r="DI312" i="3"/>
  <c r="CD312" i="3"/>
  <c r="EH310" i="3"/>
  <c r="DT310" i="3"/>
  <c r="DC310" i="3"/>
  <c r="CL310" i="3"/>
  <c r="DP309" i="3"/>
  <c r="DB309" i="3"/>
  <c r="CK309" i="3"/>
  <c r="DU306" i="3"/>
  <c r="DD306" i="3"/>
  <c r="CP306" i="3"/>
  <c r="EN302" i="3"/>
  <c r="EH300" i="3"/>
  <c r="DC300" i="3"/>
  <c r="DV299" i="3"/>
  <c r="EH298" i="3"/>
  <c r="DT298" i="3"/>
  <c r="DC298" i="3"/>
  <c r="CL298" i="3"/>
  <c r="EG297" i="3"/>
  <c r="DP297" i="3"/>
  <c r="DB297" i="3"/>
  <c r="CK297" i="3"/>
  <c r="EN296" i="3"/>
  <c r="EM292" i="3"/>
  <c r="DV292" i="3"/>
  <c r="DH292" i="3"/>
  <c r="CQ292" i="3"/>
  <c r="EH290" i="3"/>
  <c r="DT290" i="3"/>
  <c r="DC290" i="3"/>
  <c r="CW289" i="3"/>
  <c r="CL287" i="3"/>
  <c r="DU279" i="3"/>
  <c r="DD279" i="3"/>
  <c r="CP279" i="3"/>
  <c r="EN273" i="3"/>
  <c r="DZ273" i="3"/>
  <c r="DI273" i="3"/>
  <c r="CR273" i="3"/>
  <c r="EL270" i="3"/>
  <c r="DU270" i="3"/>
  <c r="DD270" i="3"/>
  <c r="CL270" i="3"/>
  <c r="EM268" i="3"/>
  <c r="DV268" i="3"/>
  <c r="CQ268" i="3"/>
  <c r="ED262" i="3"/>
  <c r="EF260" i="3"/>
  <c r="DO260" i="3"/>
  <c r="CJ260" i="3"/>
  <c r="CM258" i="3"/>
  <c r="DN258" i="3"/>
  <c r="CW258" i="3"/>
  <c r="EF256" i="3"/>
  <c r="EH253" i="3"/>
  <c r="DT253" i="3"/>
  <c r="DC253" i="3"/>
  <c r="CM252" i="3"/>
  <c r="DP252" i="3"/>
  <c r="DB252" i="3"/>
  <c r="ED250" i="3"/>
  <c r="EG250" i="3"/>
  <c r="DP250" i="3"/>
  <c r="DB250" i="3"/>
  <c r="DN249" i="3"/>
  <c r="EG248" i="3"/>
  <c r="DP248" i="3"/>
  <c r="DB248" i="3"/>
  <c r="CK248" i="3"/>
  <c r="EL246" i="3"/>
  <c r="DU246" i="3"/>
  <c r="DD246" i="3"/>
  <c r="CP246" i="3"/>
  <c r="EL244" i="3"/>
  <c r="DU244" i="3"/>
  <c r="DD244" i="3"/>
  <c r="CP244" i="3"/>
  <c r="EC243" i="3"/>
  <c r="EB243" i="3"/>
  <c r="DN243" i="3"/>
  <c r="CW243" i="3"/>
  <c r="CF243" i="3"/>
  <c r="EH242" i="3"/>
  <c r="DT242" i="3"/>
  <c r="DC242" i="3"/>
  <c r="CL242" i="3"/>
  <c r="EB236" i="3"/>
  <c r="DN236" i="3"/>
  <c r="CW236" i="3"/>
  <c r="CF236" i="3"/>
  <c r="EN235" i="3"/>
  <c r="DZ235" i="3"/>
  <c r="CR235" i="3"/>
  <c r="CD235" i="3"/>
  <c r="EN224" i="3"/>
  <c r="DZ224" i="3"/>
  <c r="DI224" i="3"/>
  <c r="CR224" i="3"/>
  <c r="CD224" i="3"/>
  <c r="DC211" i="3"/>
  <c r="EN198" i="3"/>
  <c r="DZ198" i="3"/>
  <c r="DI198" i="3"/>
  <c r="CR198" i="3"/>
  <c r="CD198" i="3"/>
  <c r="EB152" i="3"/>
  <c r="DN152" i="3"/>
  <c r="CW152" i="3"/>
  <c r="CF152" i="3"/>
  <c r="EM123" i="3"/>
  <c r="DV123" i="3"/>
  <c r="DH123" i="3"/>
  <c r="CQ123" i="3"/>
  <c r="EM114" i="3"/>
  <c r="DV114" i="3"/>
  <c r="DH114" i="3"/>
  <c r="CQ114" i="3"/>
  <c r="EK65" i="3"/>
  <c r="ED65" i="3"/>
  <c r="EG41" i="3"/>
  <c r="DP41" i="3"/>
  <c r="DB41" i="3"/>
  <c r="CK41" i="3"/>
  <c r="CQ20" i="3"/>
  <c r="EA409" i="3"/>
  <c r="DI415" i="3"/>
  <c r="DZ409" i="3"/>
  <c r="DI382" i="3"/>
  <c r="DI375" i="3"/>
  <c r="DI363" i="3"/>
  <c r="DN321" i="3"/>
  <c r="DI290" i="3"/>
  <c r="CE284" i="3"/>
  <c r="DI240" i="3"/>
  <c r="CA184" i="3"/>
  <c r="ED184" i="3"/>
  <c r="DJ417" i="3"/>
  <c r="EM415" i="3"/>
  <c r="CQ415" i="3"/>
  <c r="DH382" i="3"/>
  <c r="EN377" i="3"/>
  <c r="DZ332" i="3"/>
  <c r="CD332" i="3"/>
  <c r="DZ324" i="3"/>
  <c r="EM298" i="3"/>
  <c r="DV290" i="3"/>
  <c r="DV287" i="3"/>
  <c r="DI284" i="3"/>
  <c r="EN277" i="3"/>
  <c r="DZ270" i="3"/>
  <c r="EM253" i="3"/>
  <c r="EN246" i="3"/>
  <c r="CR246" i="3"/>
  <c r="EM242" i="3"/>
  <c r="CQ242" i="3"/>
  <c r="DV214" i="3"/>
  <c r="CQ214" i="3"/>
  <c r="EC114" i="3"/>
  <c r="CB114" i="3"/>
  <c r="CM114" i="3"/>
  <c r="EK114" i="3"/>
  <c r="DU415" i="3"/>
  <c r="DZ397" i="3"/>
  <c r="DV393" i="3"/>
  <c r="DD382" i="3"/>
  <c r="CQ377" i="3"/>
  <c r="DD375" i="3"/>
  <c r="DV364" i="3"/>
  <c r="CR358" i="3"/>
  <c r="CR354" i="3"/>
  <c r="DV349" i="3"/>
  <c r="CQ349" i="3"/>
  <c r="DH324" i="3"/>
  <c r="EN292" i="3"/>
  <c r="EM284" i="3"/>
  <c r="EM263" i="3"/>
  <c r="CQ246" i="3"/>
  <c r="DD242" i="3"/>
  <c r="DZ219" i="3"/>
  <c r="DU214" i="3"/>
  <c r="EN114" i="3"/>
  <c r="DO425" i="3"/>
  <c r="CX425" i="3"/>
  <c r="CJ425" i="3"/>
  <c r="ED421" i="3"/>
  <c r="DO421" i="3"/>
  <c r="CX421" i="3"/>
  <c r="EG418" i="3"/>
  <c r="DP418" i="3"/>
  <c r="DB418" i="3"/>
  <c r="CK418" i="3"/>
  <c r="EG415" i="3"/>
  <c r="DP415" i="3"/>
  <c r="DB415" i="3"/>
  <c r="CK415" i="3"/>
  <c r="EL411" i="3"/>
  <c r="DU411" i="3"/>
  <c r="DD411" i="3"/>
  <c r="CP411" i="3"/>
  <c r="CW407" i="3"/>
  <c r="DN405" i="3"/>
  <c r="CW405" i="3"/>
  <c r="DO403" i="3"/>
  <c r="CX403" i="3"/>
  <c r="CJ403" i="3"/>
  <c r="DI398" i="3"/>
  <c r="EL397" i="3"/>
  <c r="DU397" i="3"/>
  <c r="DD397" i="3"/>
  <c r="CP397" i="3"/>
  <c r="EG395" i="3"/>
  <c r="DP395" i="3"/>
  <c r="DB395" i="3"/>
  <c r="CK395" i="3"/>
  <c r="EB394" i="3"/>
  <c r="DN394" i="3"/>
  <c r="CW394" i="3"/>
  <c r="CX390" i="3"/>
  <c r="CX389" i="3"/>
  <c r="DP386" i="3"/>
  <c r="EC382" i="3"/>
  <c r="DP382" i="3"/>
  <c r="DB382" i="3"/>
  <c r="DI379" i="3"/>
  <c r="CR379" i="3"/>
  <c r="CD379" i="3"/>
  <c r="DZ376" i="3"/>
  <c r="DI376" i="3"/>
  <c r="CR376" i="3"/>
  <c r="CD376" i="3"/>
  <c r="CK368" i="3"/>
  <c r="DV367" i="3"/>
  <c r="EK366" i="3"/>
  <c r="EM366" i="3"/>
  <c r="DV366" i="3"/>
  <c r="DH366" i="3"/>
  <c r="EA365" i="3"/>
  <c r="DJ365" i="3"/>
  <c r="EH364" i="3"/>
  <c r="CL364" i="3"/>
  <c r="CO363" i="3"/>
  <c r="DI360" i="3"/>
  <c r="EL358" i="3"/>
  <c r="DU358" i="3"/>
  <c r="DD358" i="3"/>
  <c r="CP358" i="3"/>
  <c r="EC357" i="3"/>
  <c r="DP357" i="3"/>
  <c r="DB357" i="3"/>
  <c r="EL356" i="3"/>
  <c r="CP356" i="3"/>
  <c r="EB355" i="3"/>
  <c r="DN355" i="3"/>
  <c r="CW355" i="3"/>
  <c r="CF355" i="3"/>
  <c r="EH351" i="3"/>
  <c r="DT351" i="3"/>
  <c r="DC351" i="3"/>
  <c r="CL351" i="3"/>
  <c r="EN350" i="3"/>
  <c r="DZ350" i="3"/>
  <c r="DI350" i="3"/>
  <c r="CR350" i="3"/>
  <c r="EL346" i="3"/>
  <c r="DU346" i="3"/>
  <c r="DZ345" i="3"/>
  <c r="DI345" i="3"/>
  <c r="CR345" i="3"/>
  <c r="EH341" i="3"/>
  <c r="DT341" i="3"/>
  <c r="DC341" i="3"/>
  <c r="ED339" i="3"/>
  <c r="EH332" i="3"/>
  <c r="DT332" i="3"/>
  <c r="DC332" i="3"/>
  <c r="CL332" i="3"/>
  <c r="CD328" i="3"/>
  <c r="EB325" i="3"/>
  <c r="CW325" i="3"/>
  <c r="EF322" i="3"/>
  <c r="DO322" i="3"/>
  <c r="CX322" i="3"/>
  <c r="EH321" i="3"/>
  <c r="DT321" i="3"/>
  <c r="DC321" i="3"/>
  <c r="CL321" i="3"/>
  <c r="EH315" i="3"/>
  <c r="DT315" i="3"/>
  <c r="CL315" i="3"/>
  <c r="CJ313" i="3"/>
  <c r="DV312" i="3"/>
  <c r="DO309" i="3"/>
  <c r="CX309" i="3"/>
  <c r="EH308" i="3"/>
  <c r="DT308" i="3"/>
  <c r="DC308" i="3"/>
  <c r="CL308" i="3"/>
  <c r="EH306" i="3"/>
  <c r="DT306" i="3"/>
  <c r="DC306" i="3"/>
  <c r="CL306" i="3"/>
  <c r="EC298" i="3"/>
  <c r="EG298" i="3"/>
  <c r="DP298" i="3"/>
  <c r="CK298" i="3"/>
  <c r="CM297" i="3"/>
  <c r="EF297" i="3"/>
  <c r="DO297" i="3"/>
  <c r="CX297" i="3"/>
  <c r="CJ297" i="3"/>
  <c r="EL292" i="3"/>
  <c r="CP292" i="3"/>
  <c r="EG290" i="3"/>
  <c r="CK290" i="3"/>
  <c r="DP287" i="3"/>
  <c r="DZ286" i="3"/>
  <c r="EH284" i="3"/>
  <c r="DT284" i="3"/>
  <c r="DC284" i="3"/>
  <c r="CL284" i="3"/>
  <c r="DT279" i="3"/>
  <c r="DC279" i="3"/>
  <c r="CL279" i="3"/>
  <c r="EH277" i="3"/>
  <c r="DT277" i="3"/>
  <c r="DC277" i="3"/>
  <c r="CL277" i="3"/>
  <c r="EH270" i="3"/>
  <c r="DT270" i="3"/>
  <c r="DC270" i="3"/>
  <c r="CK270" i="3"/>
  <c r="EL268" i="3"/>
  <c r="DU268" i="3"/>
  <c r="DD268" i="3"/>
  <c r="CL268" i="3"/>
  <c r="EH263" i="3"/>
  <c r="DT263" i="3"/>
  <c r="DC263" i="3"/>
  <c r="CL263" i="3"/>
  <c r="EC262" i="3"/>
  <c r="EH259" i="3"/>
  <c r="DT259" i="3"/>
  <c r="DC259" i="3"/>
  <c r="CL259" i="3"/>
  <c r="CE258" i="3"/>
  <c r="EG257" i="3"/>
  <c r="DP257" i="3"/>
  <c r="DB257" i="3"/>
  <c r="CK255" i="3"/>
  <c r="CC252" i="3"/>
  <c r="CX252" i="3"/>
  <c r="CJ252" i="3"/>
  <c r="DU251" i="3"/>
  <c r="DD251" i="3"/>
  <c r="CP251" i="3"/>
  <c r="EC250" i="3"/>
  <c r="DO250" i="3"/>
  <c r="EK246" i="3"/>
  <c r="DC246" i="3"/>
  <c r="EH244" i="3"/>
  <c r="DT244" i="3"/>
  <c r="DC244" i="3"/>
  <c r="CL244" i="3"/>
  <c r="EG240" i="3"/>
  <c r="DP240" i="3"/>
  <c r="DB240" i="3"/>
  <c r="EM235" i="3"/>
  <c r="CA230" i="3"/>
  <c r="CC230" i="3"/>
  <c r="EM224" i="3"/>
  <c r="DV224" i="3"/>
  <c r="DH224" i="3"/>
  <c r="CQ224" i="3"/>
  <c r="CC220" i="3"/>
  <c r="CL214" i="3"/>
  <c r="EM198" i="3"/>
  <c r="DV198" i="3"/>
  <c r="DH198" i="3"/>
  <c r="CQ198" i="3"/>
  <c r="EM162" i="3"/>
  <c r="CQ162" i="3"/>
  <c r="CC152" i="3"/>
  <c r="DB152" i="3"/>
  <c r="CC128" i="3"/>
  <c r="CM128" i="3"/>
  <c r="EC128" i="3"/>
  <c r="ED128" i="3"/>
  <c r="CA128" i="3"/>
  <c r="EK128" i="3"/>
  <c r="CA125" i="3"/>
  <c r="CC125" i="3"/>
  <c r="CM125" i="3"/>
  <c r="EC125" i="3"/>
  <c r="EK125" i="3"/>
  <c r="CB125" i="3"/>
  <c r="CA81" i="3"/>
  <c r="CC81" i="3"/>
  <c r="CM81" i="3"/>
  <c r="EH81" i="3"/>
  <c r="EJ81" i="3"/>
  <c r="EM75" i="3"/>
  <c r="ED75" i="3"/>
  <c r="EA75" i="3"/>
  <c r="EM35" i="3"/>
  <c r="DV35" i="3"/>
  <c r="DH35" i="3"/>
  <c r="CQ35" i="3"/>
  <c r="DU20" i="3"/>
  <c r="CP20" i="3"/>
  <c r="EA412" i="3"/>
  <c r="EK115" i="3"/>
  <c r="CM115" i="3"/>
  <c r="ED115" i="3"/>
  <c r="DZ415" i="3"/>
  <c r="CR409" i="3"/>
  <c r="EN375" i="3"/>
  <c r="DZ357" i="3"/>
  <c r="DZ300" i="3"/>
  <c r="EN298" i="3"/>
  <c r="CR298" i="3"/>
  <c r="EN290" i="3"/>
  <c r="EA417" i="3"/>
  <c r="DH415" i="3"/>
  <c r="DJ414" i="3"/>
  <c r="DV409" i="3"/>
  <c r="CR377" i="3"/>
  <c r="CQ375" i="3"/>
  <c r="DH363" i="3"/>
  <c r="DH357" i="3"/>
  <c r="CR324" i="3"/>
  <c r="CD308" i="3"/>
  <c r="DH298" i="3"/>
  <c r="DH287" i="3"/>
  <c r="DZ284" i="3"/>
  <c r="DI270" i="3"/>
  <c r="CR263" i="3"/>
  <c r="DV253" i="3"/>
  <c r="DZ246" i="3"/>
  <c r="DH242" i="3"/>
  <c r="CB221" i="3"/>
  <c r="EK221" i="3"/>
  <c r="EM214" i="3"/>
  <c r="CA123" i="3"/>
  <c r="CM123" i="3"/>
  <c r="EK123" i="3"/>
  <c r="CC123" i="3"/>
  <c r="ED29" i="3"/>
  <c r="EH29" i="3"/>
  <c r="CA20" i="3"/>
  <c r="EB20" i="3"/>
  <c r="EC20" i="3"/>
  <c r="ED20" i="3"/>
  <c r="DC6" i="3"/>
  <c r="ED6" i="3"/>
  <c r="CA6" i="3"/>
  <c r="CE6" i="3"/>
  <c r="CP415" i="3"/>
  <c r="EN397" i="3"/>
  <c r="CD397" i="3"/>
  <c r="EK382" i="3"/>
  <c r="EL375" i="3"/>
  <c r="DD363" i="3"/>
  <c r="EL361" i="3"/>
  <c r="DI358" i="3"/>
  <c r="DU357" i="3"/>
  <c r="DV324" i="3"/>
  <c r="DV321" i="3"/>
  <c r="DI299" i="3"/>
  <c r="DU290" i="3"/>
  <c r="DU287" i="3"/>
  <c r="CQ284" i="3"/>
  <c r="DV277" i="3"/>
  <c r="EM246" i="3"/>
  <c r="DU242" i="3"/>
  <c r="EN221" i="3"/>
  <c r="EN219" i="3"/>
  <c r="CR219" i="3"/>
  <c r="EC214" i="3"/>
  <c r="EC198" i="3"/>
  <c r="ED198" i="3"/>
  <c r="CB198" i="3"/>
  <c r="DD138" i="3"/>
  <c r="CE129" i="3"/>
  <c r="CC129" i="3"/>
  <c r="CK129" i="3"/>
  <c r="CL129" i="3"/>
  <c r="ED129" i="3"/>
  <c r="DI114" i="3"/>
  <c r="EN6" i="3"/>
  <c r="DN425" i="3"/>
  <c r="CF425" i="3"/>
  <c r="DV424" i="3"/>
  <c r="EL420" i="3"/>
  <c r="DU420" i="3"/>
  <c r="DD420" i="3"/>
  <c r="EF415" i="3"/>
  <c r="DO415" i="3"/>
  <c r="EC409" i="3"/>
  <c r="EF409" i="3"/>
  <c r="DO409" i="3"/>
  <c r="DN403" i="3"/>
  <c r="CW403" i="3"/>
  <c r="CF403" i="3"/>
  <c r="DU400" i="3"/>
  <c r="CP400" i="3"/>
  <c r="CQ398" i="3"/>
  <c r="EE397" i="3"/>
  <c r="EH397" i="3"/>
  <c r="DT397" i="3"/>
  <c r="DC397" i="3"/>
  <c r="CL397" i="3"/>
  <c r="CK393" i="3"/>
  <c r="CW390" i="3"/>
  <c r="CF390" i="3"/>
  <c r="EB389" i="3"/>
  <c r="CW389" i="3"/>
  <c r="CC382" i="3"/>
  <c r="EF382" i="3"/>
  <c r="DO382" i="3"/>
  <c r="CX382" i="3"/>
  <c r="DN380" i="3"/>
  <c r="DH379" i="3"/>
  <c r="CQ379" i="3"/>
  <c r="DP377" i="3"/>
  <c r="EC375" i="3"/>
  <c r="EF375" i="3"/>
  <c r="DO375" i="3"/>
  <c r="CX375" i="3"/>
  <c r="CJ375" i="3"/>
  <c r="EH371" i="3"/>
  <c r="DT371" i="3"/>
  <c r="DC371" i="3"/>
  <c r="CL371" i="3"/>
  <c r="EJ366" i="3"/>
  <c r="CJ363" i="3"/>
  <c r="EF363" i="3"/>
  <c r="DO363" i="3"/>
  <c r="CX363" i="3"/>
  <c r="DE357" i="3"/>
  <c r="EF357" i="3"/>
  <c r="DO357" i="3"/>
  <c r="CX357" i="3"/>
  <c r="CL356" i="3"/>
  <c r="CK355" i="3"/>
  <c r="EH354" i="3"/>
  <c r="DT354" i="3"/>
  <c r="DC354" i="3"/>
  <c r="DH353" i="3"/>
  <c r="DF349" i="3"/>
  <c r="CR348" i="3"/>
  <c r="CD348" i="3"/>
  <c r="DP341" i="3"/>
  <c r="DB341" i="3"/>
  <c r="EC339" i="3"/>
  <c r="DP338" i="3"/>
  <c r="DB338" i="3"/>
  <c r="EG332" i="3"/>
  <c r="DP332" i="3"/>
  <c r="DB332" i="3"/>
  <c r="EG324" i="3"/>
  <c r="DP324" i="3"/>
  <c r="DB324" i="3"/>
  <c r="CK324" i="3"/>
  <c r="DI323" i="3"/>
  <c r="CR323" i="3"/>
  <c r="CD323" i="3"/>
  <c r="EG321" i="3"/>
  <c r="DB321" i="3"/>
  <c r="DB315" i="3"/>
  <c r="CR314" i="3"/>
  <c r="EL312" i="3"/>
  <c r="CP312" i="3"/>
  <c r="ED306" i="3"/>
  <c r="EL302" i="3"/>
  <c r="DU302" i="3"/>
  <c r="DD302" i="3"/>
  <c r="CP302" i="3"/>
  <c r="EF298" i="3"/>
  <c r="DO298" i="3"/>
  <c r="CX298" i="3"/>
  <c r="EB297" i="3"/>
  <c r="DN297" i="3"/>
  <c r="CW297" i="3"/>
  <c r="EL296" i="3"/>
  <c r="DU296" i="3"/>
  <c r="DD296" i="3"/>
  <c r="CP296" i="3"/>
  <c r="DO290" i="3"/>
  <c r="CX290" i="3"/>
  <c r="CR289" i="3"/>
  <c r="CD289" i="3"/>
  <c r="CX287" i="3"/>
  <c r="CJ287" i="3"/>
  <c r="DH286" i="3"/>
  <c r="EG284" i="3"/>
  <c r="DP284" i="3"/>
  <c r="EL283" i="3"/>
  <c r="EN278" i="3"/>
  <c r="DZ278" i="3"/>
  <c r="DI278" i="3"/>
  <c r="CR278" i="3"/>
  <c r="CD278" i="3"/>
  <c r="DP277" i="3"/>
  <c r="DH276" i="3"/>
  <c r="EN269" i="3"/>
  <c r="DZ269" i="3"/>
  <c r="CR269" i="3"/>
  <c r="EK268" i="3"/>
  <c r="EH268" i="3"/>
  <c r="DT268" i="3"/>
  <c r="DC268" i="3"/>
  <c r="CK268" i="3"/>
  <c r="DP263" i="3"/>
  <c r="DB263" i="3"/>
  <c r="CM262" i="3"/>
  <c r="EB262" i="3"/>
  <c r="DN262" i="3"/>
  <c r="CW262" i="3"/>
  <c r="CF262" i="3"/>
  <c r="EN258" i="3"/>
  <c r="DZ258" i="3"/>
  <c r="CR258" i="3"/>
  <c r="DO253" i="3"/>
  <c r="EB252" i="3"/>
  <c r="CW252" i="3"/>
  <c r="CF252" i="3"/>
  <c r="EH251" i="3"/>
  <c r="DT251" i="3"/>
  <c r="DC251" i="3"/>
  <c r="CL251" i="3"/>
  <c r="CM250" i="3"/>
  <c r="EN249" i="3"/>
  <c r="DZ249" i="3"/>
  <c r="DI249" i="3"/>
  <c r="CR249" i="3"/>
  <c r="CD249" i="3"/>
  <c r="EB248" i="3"/>
  <c r="EL247" i="3"/>
  <c r="DU247" i="3"/>
  <c r="DD247" i="3"/>
  <c r="CP247" i="3"/>
  <c r="ED246" i="3"/>
  <c r="EG246" i="3"/>
  <c r="DP246" i="3"/>
  <c r="DB246" i="3"/>
  <c r="CK246" i="3"/>
  <c r="ED244" i="3"/>
  <c r="DB244" i="3"/>
  <c r="EN243" i="3"/>
  <c r="DZ243" i="3"/>
  <c r="CR243" i="3"/>
  <c r="CD243" i="3"/>
  <c r="EL235" i="3"/>
  <c r="DU235" i="3"/>
  <c r="DD235" i="3"/>
  <c r="CP235" i="3"/>
  <c r="EN230" i="3"/>
  <c r="DZ230" i="3"/>
  <c r="DI230" i="3"/>
  <c r="CR230" i="3"/>
  <c r="CD230" i="3"/>
  <c r="EN227" i="3"/>
  <c r="DI227" i="3"/>
  <c r="CR227" i="3"/>
  <c r="DT226" i="3"/>
  <c r="EH221" i="3"/>
  <c r="DT221" i="3"/>
  <c r="DC221" i="3"/>
  <c r="CL221" i="3"/>
  <c r="EH219" i="3"/>
  <c r="EF214" i="3"/>
  <c r="DO214" i="3"/>
  <c r="CX214" i="3"/>
  <c r="CJ214" i="3"/>
  <c r="CM158" i="3"/>
  <c r="EC158" i="3"/>
  <c r="ED158" i="3"/>
  <c r="CA154" i="3"/>
  <c r="EC154" i="3"/>
  <c r="EK154" i="3"/>
  <c r="EN152" i="3"/>
  <c r="EL35" i="3"/>
  <c r="DU35" i="3"/>
  <c r="DD35" i="3"/>
  <c r="CP35" i="3"/>
  <c r="CC214" i="3"/>
  <c r="ED214" i="3"/>
  <c r="EN415" i="3"/>
  <c r="CD415" i="3"/>
  <c r="EN409" i="3"/>
  <c r="DZ375" i="3"/>
  <c r="EN300" i="3"/>
  <c r="DZ298" i="3"/>
  <c r="CR290" i="3"/>
  <c r="DZ377" i="3"/>
  <c r="DJ374" i="3"/>
  <c r="CQ363" i="3"/>
  <c r="DV357" i="3"/>
  <c r="EN332" i="3"/>
  <c r="EN324" i="3"/>
  <c r="EN321" i="3"/>
  <c r="CR284" i="3"/>
  <c r="CR277" i="3"/>
  <c r="EN270" i="3"/>
  <c r="CR270" i="3"/>
  <c r="CQ253" i="3"/>
  <c r="DI246" i="3"/>
  <c r="DV242" i="3"/>
  <c r="EK214" i="3"/>
  <c r="DH214" i="3"/>
  <c r="DV138" i="3"/>
  <c r="EL415" i="3"/>
  <c r="DI397" i="3"/>
  <c r="CQ393" i="3"/>
  <c r="DV388" i="3"/>
  <c r="DU382" i="3"/>
  <c r="CP375" i="3"/>
  <c r="DH364" i="3"/>
  <c r="ED363" i="3"/>
  <c r="CP363" i="3"/>
  <c r="DZ358" i="3"/>
  <c r="DD357" i="3"/>
  <c r="EM349" i="3"/>
  <c r="CR346" i="3"/>
  <c r="CP300" i="3"/>
  <c r="DI292" i="3"/>
  <c r="EL290" i="3"/>
  <c r="CP290" i="3"/>
  <c r="DD287" i="3"/>
  <c r="DV284" i="3"/>
  <c r="DH277" i="3"/>
  <c r="DV246" i="3"/>
  <c r="EL242" i="3"/>
  <c r="DI219" i="3"/>
  <c r="DD214" i="3"/>
  <c r="DV202" i="3"/>
  <c r="EL138" i="3"/>
  <c r="CD114" i="3"/>
  <c r="DZ6" i="3"/>
  <c r="DU424" i="3"/>
  <c r="DD424" i="3"/>
  <c r="EC418" i="3"/>
  <c r="EB418" i="3"/>
  <c r="DN418" i="3"/>
  <c r="CW418" i="3"/>
  <c r="CF418" i="3"/>
  <c r="CX415" i="3"/>
  <c r="EB415" i="3"/>
  <c r="DN415" i="3"/>
  <c r="CW415" i="3"/>
  <c r="CF415" i="3"/>
  <c r="EG408" i="3"/>
  <c r="DP408" i="3"/>
  <c r="CK408" i="3"/>
  <c r="CR405" i="3"/>
  <c r="CD405" i="3"/>
  <c r="CP398" i="3"/>
  <c r="ED397" i="3"/>
  <c r="EG397" i="3"/>
  <c r="DP397" i="3"/>
  <c r="DB397" i="3"/>
  <c r="CK397" i="3"/>
  <c r="EF393" i="3"/>
  <c r="CX393" i="3"/>
  <c r="CB382" i="3"/>
  <c r="EB382" i="3"/>
  <c r="DN382" i="3"/>
  <c r="DD379" i="3"/>
  <c r="CP379" i="3"/>
  <c r="EF377" i="3"/>
  <c r="CF375" i="3"/>
  <c r="EG374" i="3"/>
  <c r="DP374" i="3"/>
  <c r="DB374" i="3"/>
  <c r="CK374" i="3"/>
  <c r="EC366" i="3"/>
  <c r="EH366" i="3"/>
  <c r="DT366" i="3"/>
  <c r="DC366" i="3"/>
  <c r="CL366" i="3"/>
  <c r="EB363" i="3"/>
  <c r="CW363" i="3"/>
  <c r="CF363" i="3"/>
  <c r="DD360" i="3"/>
  <c r="CP360" i="3"/>
  <c r="EG358" i="3"/>
  <c r="DP358" i="3"/>
  <c r="DB358" i="3"/>
  <c r="CK358" i="3"/>
  <c r="CM357" i="3"/>
  <c r="DB356" i="3"/>
  <c r="DP354" i="3"/>
  <c r="DU350" i="3"/>
  <c r="DD350" i="3"/>
  <c r="CP350" i="3"/>
  <c r="CM349" i="3"/>
  <c r="EF349" i="3"/>
  <c r="CX349" i="3"/>
  <c r="CJ349" i="3"/>
  <c r="CQ348" i="3"/>
  <c r="EA347" i="3"/>
  <c r="DU345" i="3"/>
  <c r="DD345" i="3"/>
  <c r="CP345" i="3"/>
  <c r="EN344" i="3"/>
  <c r="DD342" i="3"/>
  <c r="CP342" i="3"/>
  <c r="DO338" i="3"/>
  <c r="CX338" i="3"/>
  <c r="EF332" i="3"/>
  <c r="DO332" i="3"/>
  <c r="EH331" i="3"/>
  <c r="DT331" i="3"/>
  <c r="DC331" i="3"/>
  <c r="CL331" i="3"/>
  <c r="DI325" i="3"/>
  <c r="CR325" i="3"/>
  <c r="EF324" i="3"/>
  <c r="DO324" i="3"/>
  <c r="CX324" i="3"/>
  <c r="CJ324" i="3"/>
  <c r="CV322" i="3"/>
  <c r="EH320" i="3"/>
  <c r="DT320" i="3"/>
  <c r="DC320" i="3"/>
  <c r="CL320" i="3"/>
  <c r="CQ314" i="3"/>
  <c r="DC312" i="3"/>
  <c r="CL312" i="3"/>
  <c r="DI311" i="3"/>
  <c r="CR311" i="3"/>
  <c r="ED303" i="3"/>
  <c r="EH302" i="3"/>
  <c r="DT302" i="3"/>
  <c r="DC302" i="3"/>
  <c r="CL302" i="3"/>
  <c r="CB300" i="3"/>
  <c r="CC298" i="3"/>
  <c r="EB298" i="3"/>
  <c r="CW298" i="3"/>
  <c r="EH296" i="3"/>
  <c r="DT296" i="3"/>
  <c r="DC296" i="3"/>
  <c r="CL296" i="3"/>
  <c r="EB293" i="3"/>
  <c r="DN293" i="3"/>
  <c r="CK292" i="3"/>
  <c r="CK284" i="3"/>
  <c r="DO284" i="3"/>
  <c r="CX284" i="3"/>
  <c r="EF277" i="3"/>
  <c r="DO277" i="3"/>
  <c r="CX277" i="3"/>
  <c r="CJ277" i="3"/>
  <c r="EH273" i="3"/>
  <c r="DT273" i="3"/>
  <c r="DC273" i="3"/>
  <c r="CL273" i="3"/>
  <c r="EG268" i="3"/>
  <c r="DP268" i="3"/>
  <c r="DB268" i="3"/>
  <c r="CJ268" i="3"/>
  <c r="DO263" i="3"/>
  <c r="CJ263" i="3"/>
  <c r="CA253" i="3"/>
  <c r="EB253" i="3"/>
  <c r="DN253" i="3"/>
  <c r="CW253" i="3"/>
  <c r="CF253" i="3"/>
  <c r="EF246" i="3"/>
  <c r="DO246" i="3"/>
  <c r="CX246" i="3"/>
  <c r="CJ246" i="3"/>
  <c r="EC244" i="3"/>
  <c r="EF244" i="3"/>
  <c r="DO244" i="3"/>
  <c r="CX244" i="3"/>
  <c r="CJ244" i="3"/>
  <c r="EB242" i="3"/>
  <c r="DN242" i="3"/>
  <c r="CW242" i="3"/>
  <c r="EC240" i="3"/>
  <c r="EH235" i="3"/>
  <c r="EH224" i="3"/>
  <c r="EG221" i="3"/>
  <c r="DP221" i="3"/>
  <c r="DB221" i="3"/>
  <c r="CK221" i="3"/>
  <c r="CA220" i="3"/>
  <c r="CK220" i="3"/>
  <c r="EG219" i="3"/>
  <c r="CA214" i="3"/>
  <c r="EB214" i="3"/>
  <c r="DN214" i="3"/>
  <c r="CW214" i="3"/>
  <c r="EC41" i="3"/>
  <c r="ED41" i="3"/>
  <c r="CX41" i="3"/>
  <c r="EF235" i="3"/>
  <c r="DO235" i="3"/>
  <c r="CX235" i="3"/>
  <c r="CJ235" i="3"/>
  <c r="DC232" i="3"/>
  <c r="EL230" i="3"/>
  <c r="DU230" i="3"/>
  <c r="DD230" i="3"/>
  <c r="DV227" i="3"/>
  <c r="EL224" i="3"/>
  <c r="DU224" i="3"/>
  <c r="DD224" i="3"/>
  <c r="CP224" i="3"/>
  <c r="EL221" i="3"/>
  <c r="DU221" i="3"/>
  <c r="DD221" i="3"/>
  <c r="EG220" i="3"/>
  <c r="DP220" i="3"/>
  <c r="DV219" i="3"/>
  <c r="EN214" i="3"/>
  <c r="DZ214" i="3"/>
  <c r="DI214" i="3"/>
  <c r="CR214" i="3"/>
  <c r="DP213" i="3"/>
  <c r="CK204" i="3"/>
  <c r="EL200" i="3"/>
  <c r="DU200" i="3"/>
  <c r="DD200" i="3"/>
  <c r="CP200" i="3"/>
  <c r="EB198" i="3"/>
  <c r="DN198" i="3"/>
  <c r="CW198" i="3"/>
  <c r="EG196" i="3"/>
  <c r="DP196" i="3"/>
  <c r="DB196" i="3"/>
  <c r="DZ195" i="3"/>
  <c r="DI195" i="3"/>
  <c r="EJ192" i="3"/>
  <c r="EN176" i="3"/>
  <c r="DI176" i="3"/>
  <c r="CR176" i="3"/>
  <c r="EC171" i="3"/>
  <c r="ED171" i="3"/>
  <c r="DP170" i="3"/>
  <c r="DB170" i="3"/>
  <c r="CK170" i="3"/>
  <c r="EB155" i="3"/>
  <c r="CW155" i="3"/>
  <c r="EM147" i="3"/>
  <c r="DH147" i="3"/>
  <c r="CQ147" i="3"/>
  <c r="EN128" i="3"/>
  <c r="EB125" i="3"/>
  <c r="EM118" i="3"/>
  <c r="EM112" i="3"/>
  <c r="DV112" i="3"/>
  <c r="DH112" i="3"/>
  <c r="CQ112" i="3"/>
  <c r="CA105" i="3"/>
  <c r="CB105" i="3"/>
  <c r="EC105" i="3"/>
  <c r="ED105" i="3"/>
  <c r="DG102" i="3"/>
  <c r="ED102" i="3"/>
  <c r="CV99" i="3"/>
  <c r="EK90" i="3"/>
  <c r="CC90" i="3"/>
  <c r="CL90" i="3"/>
  <c r="ED90" i="3"/>
  <c r="ED72" i="3"/>
  <c r="EK72" i="3"/>
  <c r="EA72" i="3"/>
  <c r="CE72" i="3"/>
  <c r="DU59" i="3"/>
  <c r="DD59" i="3"/>
  <c r="EF41" i="3"/>
  <c r="DO41" i="3"/>
  <c r="CF38" i="3"/>
  <c r="DI35" i="3"/>
  <c r="CR35" i="3"/>
  <c r="EA32" i="3"/>
  <c r="EN20" i="3"/>
  <c r="CD20" i="3"/>
  <c r="DV235" i="3"/>
  <c r="DH235" i="3"/>
  <c r="CQ235" i="3"/>
  <c r="EL229" i="3"/>
  <c r="EF227" i="3"/>
  <c r="DO227" i="3"/>
  <c r="CX227" i="3"/>
  <c r="CJ227" i="3"/>
  <c r="EB224" i="3"/>
  <c r="DN224" i="3"/>
  <c r="CW224" i="3"/>
  <c r="EN220" i="3"/>
  <c r="CX219" i="3"/>
  <c r="EG214" i="3"/>
  <c r="DP214" i="3"/>
  <c r="DB214" i="3"/>
  <c r="CK214" i="3"/>
  <c r="EH209" i="3"/>
  <c r="EN204" i="3"/>
  <c r="DI204" i="3"/>
  <c r="EL202" i="3"/>
  <c r="DU202" i="3"/>
  <c r="DD202" i="3"/>
  <c r="CP202" i="3"/>
  <c r="EC200" i="3"/>
  <c r="EB200" i="3"/>
  <c r="DN200" i="3"/>
  <c r="CW200" i="3"/>
  <c r="EL198" i="3"/>
  <c r="DU198" i="3"/>
  <c r="DD198" i="3"/>
  <c r="CP198" i="3"/>
  <c r="EN196" i="3"/>
  <c r="DZ196" i="3"/>
  <c r="DI196" i="3"/>
  <c r="CR196" i="3"/>
  <c r="DB195" i="3"/>
  <c r="CB192" i="3"/>
  <c r="EN184" i="3"/>
  <c r="DZ184" i="3"/>
  <c r="DI184" i="3"/>
  <c r="CR184" i="3"/>
  <c r="CD184" i="3"/>
  <c r="EB174" i="3"/>
  <c r="DN174" i="3"/>
  <c r="CW174" i="3"/>
  <c r="CF174" i="3"/>
  <c r="ED160" i="3"/>
  <c r="CA160" i="3"/>
  <c r="CX160" i="3"/>
  <c r="CD154" i="3"/>
  <c r="EM152" i="3"/>
  <c r="DV152" i="3"/>
  <c r="DH152" i="3"/>
  <c r="CQ152" i="3"/>
  <c r="CM144" i="3"/>
  <c r="CC142" i="3"/>
  <c r="EN129" i="3"/>
  <c r="CR126" i="3"/>
  <c r="EG115" i="3"/>
  <c r="DP115" i="3"/>
  <c r="DB115" i="3"/>
  <c r="CK115" i="3"/>
  <c r="EL114" i="3"/>
  <c r="DU114" i="3"/>
  <c r="DD114" i="3"/>
  <c r="CP114" i="3"/>
  <c r="CA106" i="3"/>
  <c r="EB106" i="3"/>
  <c r="DN106" i="3"/>
  <c r="CW106" i="3"/>
  <c r="EF91" i="3"/>
  <c r="DO91" i="3"/>
  <c r="CX91" i="3"/>
  <c r="CJ91" i="3"/>
  <c r="CE77" i="3"/>
  <c r="ED77" i="3"/>
  <c r="EK77" i="3"/>
  <c r="EL75" i="3"/>
  <c r="DU75" i="3"/>
  <c r="DD75" i="3"/>
  <c r="CP75" i="3"/>
  <c r="CC67" i="3"/>
  <c r="EC67" i="3"/>
  <c r="EK67" i="3"/>
  <c r="CF53" i="3"/>
  <c r="CW53" i="3"/>
  <c r="EK51" i="3"/>
  <c r="DH46" i="3"/>
  <c r="EC27" i="3"/>
  <c r="ED27" i="3"/>
  <c r="DC24" i="3"/>
  <c r="ED24" i="3"/>
  <c r="EF9" i="3"/>
  <c r="DO9" i="3"/>
  <c r="EM196" i="3"/>
  <c r="DV196" i="3"/>
  <c r="DH196" i="3"/>
  <c r="CQ196" i="3"/>
  <c r="EF195" i="3"/>
  <c r="DO195" i="3"/>
  <c r="CX195" i="3"/>
  <c r="CJ195" i="3"/>
  <c r="CC179" i="3"/>
  <c r="EB179" i="3"/>
  <c r="DN179" i="3"/>
  <c r="CW179" i="3"/>
  <c r="EF176" i="3"/>
  <c r="DO176" i="3"/>
  <c r="CX176" i="3"/>
  <c r="CJ176" i="3"/>
  <c r="CL174" i="3"/>
  <c r="EC174" i="3"/>
  <c r="ED174" i="3"/>
  <c r="EM154" i="3"/>
  <c r="DV154" i="3"/>
  <c r="DH154" i="3"/>
  <c r="CQ154" i="3"/>
  <c r="EM129" i="3"/>
  <c r="DV129" i="3"/>
  <c r="DH129" i="3"/>
  <c r="CQ129" i="3"/>
  <c r="EF115" i="3"/>
  <c r="DO115" i="3"/>
  <c r="CX115" i="3"/>
  <c r="CJ115" i="3"/>
  <c r="CB59" i="3"/>
  <c r="CJ59" i="3"/>
  <c r="EC59" i="3"/>
  <c r="EA59" i="3"/>
  <c r="EF29" i="3"/>
  <c r="DO29" i="3"/>
  <c r="CX29" i="3"/>
  <c r="CJ29" i="3"/>
  <c r="DV22" i="3"/>
  <c r="EM14" i="3"/>
  <c r="DV14" i="3"/>
  <c r="DH14" i="3"/>
  <c r="CQ14" i="3"/>
  <c r="EL204" i="3"/>
  <c r="CP204" i="3"/>
  <c r="EG198" i="3"/>
  <c r="DP198" i="3"/>
  <c r="DB198" i="3"/>
  <c r="CK198" i="3"/>
  <c r="EL196" i="3"/>
  <c r="DU196" i="3"/>
  <c r="DD196" i="3"/>
  <c r="CP196" i="3"/>
  <c r="CC156" i="3"/>
  <c r="CJ156" i="3"/>
  <c r="CL156" i="3"/>
  <c r="ED156" i="3"/>
  <c r="EA156" i="3"/>
  <c r="EC147" i="3"/>
  <c r="CB147" i="3"/>
  <c r="CJ147" i="3"/>
  <c r="ED147" i="3"/>
  <c r="EB128" i="3"/>
  <c r="DN128" i="3"/>
  <c r="CW128" i="3"/>
  <c r="CW115" i="3"/>
  <c r="CC112" i="3"/>
  <c r="CB112" i="3"/>
  <c r="EC112" i="3"/>
  <c r="ED112" i="3"/>
  <c r="EH112" i="3"/>
  <c r="CM91" i="3"/>
  <c r="ED91" i="3"/>
  <c r="EK87" i="3"/>
  <c r="CX87" i="3"/>
  <c r="EC87" i="3"/>
  <c r="EA87" i="3"/>
  <c r="CV87" i="3"/>
  <c r="EN59" i="3"/>
  <c r="DZ59" i="3"/>
  <c r="DI59" i="3"/>
  <c r="CR59" i="3"/>
  <c r="CD59" i="3"/>
  <c r="EB29" i="3"/>
  <c r="DN29" i="3"/>
  <c r="CW29" i="3"/>
  <c r="EL14" i="3"/>
  <c r="DU14" i="3"/>
  <c r="DD14" i="3"/>
  <c r="DP6" i="3"/>
  <c r="DC192" i="3"/>
  <c r="EN189" i="3"/>
  <c r="CQ186" i="3"/>
  <c r="ED185" i="3"/>
  <c r="EL184" i="3"/>
  <c r="DU184" i="3"/>
  <c r="DD184" i="3"/>
  <c r="ED183" i="3"/>
  <c r="EG183" i="3"/>
  <c r="DP183" i="3"/>
  <c r="DB183" i="3"/>
  <c r="CB182" i="3"/>
  <c r="EL179" i="3"/>
  <c r="CX178" i="3"/>
  <c r="DV176" i="3"/>
  <c r="DH176" i="3"/>
  <c r="DV174" i="3"/>
  <c r="CR173" i="3"/>
  <c r="EN170" i="3"/>
  <c r="DI170" i="3"/>
  <c r="CR170" i="3"/>
  <c r="DV165" i="3"/>
  <c r="DP163" i="3"/>
  <c r="DB163" i="3"/>
  <c r="CK163" i="3"/>
  <c r="EL162" i="3"/>
  <c r="DU162" i="3"/>
  <c r="DD162" i="3"/>
  <c r="CP162" i="3"/>
  <c r="EH160" i="3"/>
  <c r="DT160" i="3"/>
  <c r="DC160" i="3"/>
  <c r="CL160" i="3"/>
  <c r="EH158" i="3"/>
  <c r="EL152" i="3"/>
  <c r="CP152" i="3"/>
  <c r="CX145" i="3"/>
  <c r="CJ145" i="3"/>
  <c r="EM142" i="3"/>
  <c r="DV142" i="3"/>
  <c r="DH142" i="3"/>
  <c r="CQ142" i="3"/>
  <c r="DP141" i="3"/>
  <c r="DB141" i="3"/>
  <c r="CK141" i="3"/>
  <c r="EH138" i="3"/>
  <c r="DT138" i="3"/>
  <c r="DC138" i="3"/>
  <c r="CL138" i="3"/>
  <c r="DB136" i="3"/>
  <c r="DV135" i="3"/>
  <c r="CQ135" i="3"/>
  <c r="EM132" i="3"/>
  <c r="DV132" i="3"/>
  <c r="DH132" i="3"/>
  <c r="CQ132" i="3"/>
  <c r="CW131" i="3"/>
  <c r="CF131" i="3"/>
  <c r="EL129" i="3"/>
  <c r="DU129" i="3"/>
  <c r="DD129" i="3"/>
  <c r="CP129" i="3"/>
  <c r="EL128" i="3"/>
  <c r="DU128" i="3"/>
  <c r="DD128" i="3"/>
  <c r="CP128" i="3"/>
  <c r="ED127" i="3"/>
  <c r="EL125" i="3"/>
  <c r="DU125" i="3"/>
  <c r="DD125" i="3"/>
  <c r="CP125" i="3"/>
  <c r="DZ122" i="3"/>
  <c r="DO119" i="3"/>
  <c r="CX119" i="3"/>
  <c r="EL112" i="3"/>
  <c r="DU112" i="3"/>
  <c r="DD112" i="3"/>
  <c r="CP112" i="3"/>
  <c r="CW107" i="3"/>
  <c r="CF107" i="3"/>
  <c r="DN103" i="3"/>
  <c r="CW103" i="3"/>
  <c r="CF103" i="3"/>
  <c r="DI92" i="3"/>
  <c r="EN91" i="3"/>
  <c r="DZ91" i="3"/>
  <c r="DI91" i="3"/>
  <c r="CR91" i="3"/>
  <c r="DV86" i="3"/>
  <c r="DH86" i="3"/>
  <c r="CQ86" i="3"/>
  <c r="EB85" i="3"/>
  <c r="DN85" i="3"/>
  <c r="CW85" i="3"/>
  <c r="CM83" i="3"/>
  <c r="DT81" i="3"/>
  <c r="DC81" i="3"/>
  <c r="CL81" i="3"/>
  <c r="EF79" i="3"/>
  <c r="CX79" i="3"/>
  <c r="EL77" i="3"/>
  <c r="DU77" i="3"/>
  <c r="DD77" i="3"/>
  <c r="CP77" i="3"/>
  <c r="DV72" i="3"/>
  <c r="DH72" i="3"/>
  <c r="EL67" i="3"/>
  <c r="DU67" i="3"/>
  <c r="CP67" i="3"/>
  <c r="EC66" i="3"/>
  <c r="EB66" i="3"/>
  <c r="CW66" i="3"/>
  <c r="CL65" i="3"/>
  <c r="EN64" i="3"/>
  <c r="DZ64" i="3"/>
  <c r="DI64" i="3"/>
  <c r="CR64" i="3"/>
  <c r="CD64" i="3"/>
  <c r="EN58" i="3"/>
  <c r="CR58" i="3"/>
  <c r="EN56" i="3"/>
  <c r="DZ56" i="3"/>
  <c r="DI56" i="3"/>
  <c r="CR56" i="3"/>
  <c r="EG55" i="3"/>
  <c r="DP55" i="3"/>
  <c r="EM53" i="3"/>
  <c r="DV53" i="3"/>
  <c r="EN51" i="3"/>
  <c r="DZ51" i="3"/>
  <c r="DI51" i="3"/>
  <c r="CR51" i="3"/>
  <c r="CD51" i="3"/>
  <c r="DP47" i="3"/>
  <c r="EB34" i="3"/>
  <c r="EG33" i="3"/>
  <c r="DP33" i="3"/>
  <c r="DB33" i="3"/>
  <c r="CK33" i="3"/>
  <c r="EM32" i="3"/>
  <c r="DV32" i="3"/>
  <c r="DH32" i="3"/>
  <c r="CQ32" i="3"/>
  <c r="EG30" i="3"/>
  <c r="DP30" i="3"/>
  <c r="DB30" i="3"/>
  <c r="CK30" i="3"/>
  <c r="EM29" i="3"/>
  <c r="DV29" i="3"/>
  <c r="DH29" i="3"/>
  <c r="CQ29" i="3"/>
  <c r="EL27" i="3"/>
  <c r="DD27" i="3"/>
  <c r="CP27" i="3"/>
  <c r="EM24" i="3"/>
  <c r="DV24" i="3"/>
  <c r="DH24" i="3"/>
  <c r="CQ24" i="3"/>
  <c r="CJ23" i="3"/>
  <c r="EH20" i="3"/>
  <c r="EG16" i="3"/>
  <c r="DP16" i="3"/>
  <c r="CC15" i="3"/>
  <c r="EB15" i="3"/>
  <c r="DN15" i="3"/>
  <c r="EH14" i="3"/>
  <c r="DC14" i="3"/>
  <c r="CL14" i="3"/>
  <c r="EG12" i="3"/>
  <c r="EM7" i="3"/>
  <c r="DV7" i="3"/>
  <c r="DH7" i="3"/>
  <c r="CQ7" i="3"/>
  <c r="DV6" i="3"/>
  <c r="DH6" i="3"/>
  <c r="DB192" i="3"/>
  <c r="CK192" i="3"/>
  <c r="EL186" i="3"/>
  <c r="DU186" i="3"/>
  <c r="DD186" i="3"/>
  <c r="CP186" i="3"/>
  <c r="EH184" i="3"/>
  <c r="DT184" i="3"/>
  <c r="DC184" i="3"/>
  <c r="CL184" i="3"/>
  <c r="EC183" i="3"/>
  <c r="DO183" i="3"/>
  <c r="CX183" i="3"/>
  <c r="EH179" i="3"/>
  <c r="DT179" i="3"/>
  <c r="DC179" i="3"/>
  <c r="CL179" i="3"/>
  <c r="EB178" i="3"/>
  <c r="DN178" i="3"/>
  <c r="DP177" i="3"/>
  <c r="EL174" i="3"/>
  <c r="DU174" i="3"/>
  <c r="DD174" i="3"/>
  <c r="CP174" i="3"/>
  <c r="CR172" i="3"/>
  <c r="CD172" i="3"/>
  <c r="DB171" i="3"/>
  <c r="EM170" i="3"/>
  <c r="DV170" i="3"/>
  <c r="DH170" i="3"/>
  <c r="CQ170" i="3"/>
  <c r="EM167" i="3"/>
  <c r="DV167" i="3"/>
  <c r="DH167" i="3"/>
  <c r="CQ167" i="3"/>
  <c r="DO166" i="3"/>
  <c r="CX166" i="3"/>
  <c r="CJ166" i="3"/>
  <c r="CX163" i="3"/>
  <c r="CJ163" i="3"/>
  <c r="CR159" i="3"/>
  <c r="CD159" i="3"/>
  <c r="EG158" i="3"/>
  <c r="DP158" i="3"/>
  <c r="DB158" i="3"/>
  <c r="CK158" i="3"/>
  <c r="EH152" i="3"/>
  <c r="DC152" i="3"/>
  <c r="EM148" i="3"/>
  <c r="CF146" i="3"/>
  <c r="DN145" i="3"/>
  <c r="CW145" i="3"/>
  <c r="CF145" i="3"/>
  <c r="CX136" i="3"/>
  <c r="CJ136" i="3"/>
  <c r="EG133" i="3"/>
  <c r="DP133" i="3"/>
  <c r="DB133" i="3"/>
  <c r="CK133" i="3"/>
  <c r="EH129" i="3"/>
  <c r="DT129" i="3"/>
  <c r="DC129" i="3"/>
  <c r="EH128" i="3"/>
  <c r="DT128" i="3"/>
  <c r="DC128" i="3"/>
  <c r="CL128" i="3"/>
  <c r="CA127" i="3"/>
  <c r="EH125" i="3"/>
  <c r="DT125" i="3"/>
  <c r="DC125" i="3"/>
  <c r="CL125" i="3"/>
  <c r="EG120" i="3"/>
  <c r="DP120" i="3"/>
  <c r="DB120" i="3"/>
  <c r="CK120" i="3"/>
  <c r="CD117" i="3"/>
  <c r="EM115" i="3"/>
  <c r="DV115" i="3"/>
  <c r="DH115" i="3"/>
  <c r="CQ115" i="3"/>
  <c r="DU113" i="3"/>
  <c r="CP113" i="3"/>
  <c r="DC112" i="3"/>
  <c r="EH102" i="3"/>
  <c r="DT102" i="3"/>
  <c r="DC102" i="3"/>
  <c r="CL102" i="3"/>
  <c r="EH99" i="3"/>
  <c r="DT99" i="3"/>
  <c r="DC99" i="3"/>
  <c r="CL99" i="3"/>
  <c r="CR95" i="3"/>
  <c r="EM91" i="3"/>
  <c r="DV91" i="3"/>
  <c r="DH91" i="3"/>
  <c r="CQ91" i="3"/>
  <c r="EG90" i="3"/>
  <c r="DP90" i="3"/>
  <c r="DB90" i="3"/>
  <c r="CK90" i="3"/>
  <c r="DP87" i="3"/>
  <c r="EL86" i="3"/>
  <c r="CP86" i="3"/>
  <c r="CC83" i="3"/>
  <c r="EF83" i="3"/>
  <c r="DO83" i="3"/>
  <c r="CX83" i="3"/>
  <c r="EG81" i="3"/>
  <c r="DP81" i="3"/>
  <c r="DB81" i="3"/>
  <c r="CD80" i="3"/>
  <c r="DN79" i="3"/>
  <c r="CW79" i="3"/>
  <c r="CF79" i="3"/>
  <c r="EH77" i="3"/>
  <c r="DT77" i="3"/>
  <c r="DC77" i="3"/>
  <c r="CL77" i="3"/>
  <c r="DU72" i="3"/>
  <c r="DD72" i="3"/>
  <c r="DH68" i="3"/>
  <c r="CQ68" i="3"/>
  <c r="EH67" i="3"/>
  <c r="DT67" i="3"/>
  <c r="DC67" i="3"/>
  <c r="CL67" i="3"/>
  <c r="DP60" i="3"/>
  <c r="DV56" i="3"/>
  <c r="EL53" i="3"/>
  <c r="EH46" i="3"/>
  <c r="DT46" i="3"/>
  <c r="DC46" i="3"/>
  <c r="CL46" i="3"/>
  <c r="EM41" i="3"/>
  <c r="DV41" i="3"/>
  <c r="CQ41" i="3"/>
  <c r="EL34" i="3"/>
  <c r="EH27" i="3"/>
  <c r="DT27" i="3"/>
  <c r="DC27" i="3"/>
  <c r="CL27" i="3"/>
  <c r="EL24" i="3"/>
  <c r="DU24" i="3"/>
  <c r="DD24" i="3"/>
  <c r="CP24" i="3"/>
  <c r="EG20" i="3"/>
  <c r="DP20" i="3"/>
  <c r="CQ17" i="3"/>
  <c r="EG14" i="3"/>
  <c r="DP14" i="3"/>
  <c r="DU6" i="3"/>
  <c r="DD6" i="3"/>
  <c r="EL189" i="3"/>
  <c r="DU189" i="3"/>
  <c r="DD189" i="3"/>
  <c r="CP189" i="3"/>
  <c r="CR188" i="3"/>
  <c r="DI185" i="3"/>
  <c r="CR185" i="3"/>
  <c r="DN183" i="3"/>
  <c r="CW183" i="3"/>
  <c r="DZ182" i="3"/>
  <c r="DI182" i="3"/>
  <c r="DH172" i="3"/>
  <c r="CQ172" i="3"/>
  <c r="CX171" i="3"/>
  <c r="EL170" i="3"/>
  <c r="DU170" i="3"/>
  <c r="DD170" i="3"/>
  <c r="CP170" i="3"/>
  <c r="DZ169" i="3"/>
  <c r="EG168" i="3"/>
  <c r="DP168" i="3"/>
  <c r="DB168" i="3"/>
  <c r="CK168" i="3"/>
  <c r="DN166" i="3"/>
  <c r="CW166" i="3"/>
  <c r="DV161" i="3"/>
  <c r="EF156" i="3"/>
  <c r="DO156" i="3"/>
  <c r="CX156" i="3"/>
  <c r="DH153" i="3"/>
  <c r="CQ153" i="3"/>
  <c r="EG152" i="3"/>
  <c r="DP152" i="3"/>
  <c r="CK152" i="3"/>
  <c r="CX147" i="3"/>
  <c r="EA145" i="3"/>
  <c r="CE145" i="3"/>
  <c r="DP144" i="3"/>
  <c r="CA141" i="3"/>
  <c r="EB141" i="3"/>
  <c r="DN141" i="3"/>
  <c r="CW141" i="3"/>
  <c r="EF138" i="3"/>
  <c r="DO138" i="3"/>
  <c r="CX138" i="3"/>
  <c r="EG129" i="3"/>
  <c r="DP129" i="3"/>
  <c r="DB129" i="3"/>
  <c r="EG128" i="3"/>
  <c r="DP128" i="3"/>
  <c r="DB128" i="3"/>
  <c r="CK128" i="3"/>
  <c r="EG125" i="3"/>
  <c r="DP125" i="3"/>
  <c r="DB125" i="3"/>
  <c r="CK125" i="3"/>
  <c r="DH124" i="3"/>
  <c r="CQ124" i="3"/>
  <c r="EG123" i="3"/>
  <c r="DP123" i="3"/>
  <c r="DB123" i="3"/>
  <c r="CK123" i="3"/>
  <c r="DZ121" i="3"/>
  <c r="CD121" i="3"/>
  <c r="DV117" i="3"/>
  <c r="EF114" i="3"/>
  <c r="DO114" i="3"/>
  <c r="CX114" i="3"/>
  <c r="CJ114" i="3"/>
  <c r="DZ108" i="3"/>
  <c r="DI108" i="3"/>
  <c r="CR108" i="3"/>
  <c r="EF105" i="3"/>
  <c r="DO105" i="3"/>
  <c r="CX105" i="3"/>
  <c r="CJ105" i="3"/>
  <c r="DZ104" i="3"/>
  <c r="DI104" i="3"/>
  <c r="DP102" i="3"/>
  <c r="CK102" i="3"/>
  <c r="EG99" i="3"/>
  <c r="DP99" i="3"/>
  <c r="DB99" i="3"/>
  <c r="CK99" i="3"/>
  <c r="CQ98" i="3"/>
  <c r="DH95" i="3"/>
  <c r="CQ95" i="3"/>
  <c r="DN94" i="3"/>
  <c r="EL91" i="3"/>
  <c r="DU91" i="3"/>
  <c r="DD91" i="3"/>
  <c r="CP91" i="3"/>
  <c r="EF90" i="3"/>
  <c r="DO90" i="3"/>
  <c r="CX90" i="3"/>
  <c r="CJ90" i="3"/>
  <c r="EF87" i="3"/>
  <c r="DO87" i="3"/>
  <c r="CJ87" i="3"/>
  <c r="EH86" i="3"/>
  <c r="DT86" i="3"/>
  <c r="DC86" i="3"/>
  <c r="CL86" i="3"/>
  <c r="DZ85" i="3"/>
  <c r="DI85" i="3"/>
  <c r="CR85" i="3"/>
  <c r="CD85" i="3"/>
  <c r="EB83" i="3"/>
  <c r="DN83" i="3"/>
  <c r="CW83" i="3"/>
  <c r="CF83" i="3"/>
  <c r="EF81" i="3"/>
  <c r="CX81" i="3"/>
  <c r="CJ81" i="3"/>
  <c r="DH80" i="3"/>
  <c r="CQ80" i="3"/>
  <c r="CE79" i="3"/>
  <c r="DH78" i="3"/>
  <c r="CQ78" i="3"/>
  <c r="EG77" i="3"/>
  <c r="DP77" i="3"/>
  <c r="DB77" i="3"/>
  <c r="CK77" i="3"/>
  <c r="EH72" i="3"/>
  <c r="DT72" i="3"/>
  <c r="DC72" i="3"/>
  <c r="CL72" i="3"/>
  <c r="CQ71" i="3"/>
  <c r="EL68" i="3"/>
  <c r="EG67" i="3"/>
  <c r="DB67" i="3"/>
  <c r="CK67" i="3"/>
  <c r="EN66" i="3"/>
  <c r="DZ66" i="3"/>
  <c r="DI66" i="3"/>
  <c r="CR66" i="3"/>
  <c r="EN63" i="3"/>
  <c r="DZ63" i="3"/>
  <c r="DI63" i="3"/>
  <c r="CR63" i="3"/>
  <c r="DV62" i="3"/>
  <c r="DH62" i="3"/>
  <c r="CQ62" i="3"/>
  <c r="CX60" i="3"/>
  <c r="EF59" i="3"/>
  <c r="DO59" i="3"/>
  <c r="CX59" i="3"/>
  <c r="EL56" i="3"/>
  <c r="DU56" i="3"/>
  <c r="DD56" i="3"/>
  <c r="ED55" i="3"/>
  <c r="DV54" i="3"/>
  <c r="DH54" i="3"/>
  <c r="CQ54" i="3"/>
  <c r="CP51" i="3"/>
  <c r="EN50" i="3"/>
  <c r="DI48" i="3"/>
  <c r="EB47" i="3"/>
  <c r="DN47" i="3"/>
  <c r="CW47" i="3"/>
  <c r="EL45" i="3"/>
  <c r="EN44" i="3"/>
  <c r="DZ44" i="3"/>
  <c r="DI44" i="3"/>
  <c r="CR44" i="3"/>
  <c r="EL41" i="3"/>
  <c r="DU41" i="3"/>
  <c r="DD41" i="3"/>
  <c r="CP41" i="3"/>
  <c r="EH38" i="3"/>
  <c r="DT38" i="3"/>
  <c r="DC38" i="3"/>
  <c r="CL38" i="3"/>
  <c r="EF35" i="3"/>
  <c r="DO35" i="3"/>
  <c r="EC30" i="3"/>
  <c r="EB30" i="3"/>
  <c r="DN30" i="3"/>
  <c r="CW30" i="3"/>
  <c r="CF30" i="3"/>
  <c r="EG27" i="3"/>
  <c r="EH24" i="3"/>
  <c r="CL24" i="3"/>
  <c r="EF20" i="3"/>
  <c r="CX20" i="3"/>
  <c r="CJ20" i="3"/>
  <c r="CA19" i="3"/>
  <c r="DN19" i="3"/>
  <c r="CW19" i="3"/>
  <c r="EG18" i="3"/>
  <c r="CK18" i="3"/>
  <c r="CP17" i="3"/>
  <c r="DN16" i="3"/>
  <c r="DU9" i="3"/>
  <c r="DD9" i="3"/>
  <c r="CL7" i="3"/>
  <c r="EH6" i="3"/>
  <c r="DT6" i="3"/>
  <c r="CL6" i="3"/>
  <c r="EH189" i="3"/>
  <c r="DT189" i="3"/>
  <c r="DC189" i="3"/>
  <c r="CL189" i="3"/>
  <c r="CQ188" i="3"/>
  <c r="DN187" i="3"/>
  <c r="CR178" i="3"/>
  <c r="DD175" i="3"/>
  <c r="CP175" i="3"/>
  <c r="CP172" i="3"/>
  <c r="EB171" i="3"/>
  <c r="CW171" i="3"/>
  <c r="EH170" i="3"/>
  <c r="DT170" i="3"/>
  <c r="DC170" i="3"/>
  <c r="CL170" i="3"/>
  <c r="EF168" i="3"/>
  <c r="DO168" i="3"/>
  <c r="CX168" i="3"/>
  <c r="CJ168" i="3"/>
  <c r="EB160" i="3"/>
  <c r="DN160" i="3"/>
  <c r="CW160" i="3"/>
  <c r="CF160" i="3"/>
  <c r="CP159" i="3"/>
  <c r="DT155" i="3"/>
  <c r="EB154" i="3"/>
  <c r="DN154" i="3"/>
  <c r="CW154" i="3"/>
  <c r="CF154" i="3"/>
  <c r="EF152" i="3"/>
  <c r="DO152" i="3"/>
  <c r="CJ152" i="3"/>
  <c r="CW147" i="3"/>
  <c r="DI145" i="3"/>
  <c r="CX144" i="3"/>
  <c r="EG142" i="3"/>
  <c r="DP142" i="3"/>
  <c r="DB142" i="3"/>
  <c r="CK142" i="3"/>
  <c r="EH139" i="3"/>
  <c r="DT139" i="3"/>
  <c r="DC139" i="3"/>
  <c r="CL139" i="3"/>
  <c r="CW138" i="3"/>
  <c r="DB135" i="3"/>
  <c r="DP132" i="3"/>
  <c r="CQ131" i="3"/>
  <c r="EF129" i="3"/>
  <c r="DO129" i="3"/>
  <c r="CX129" i="3"/>
  <c r="CJ129" i="3"/>
  <c r="EF128" i="3"/>
  <c r="DO128" i="3"/>
  <c r="CX128" i="3"/>
  <c r="CJ128" i="3"/>
  <c r="CD127" i="3"/>
  <c r="EF125" i="3"/>
  <c r="DO125" i="3"/>
  <c r="CX125" i="3"/>
  <c r="CJ125" i="3"/>
  <c r="EF123" i="3"/>
  <c r="DO123" i="3"/>
  <c r="CX123" i="3"/>
  <c r="CJ123" i="3"/>
  <c r="CR119" i="3"/>
  <c r="CD119" i="3"/>
  <c r="CP117" i="3"/>
  <c r="EB114" i="3"/>
  <c r="DN114" i="3"/>
  <c r="CW114" i="3"/>
  <c r="CF114" i="3"/>
  <c r="EF112" i="3"/>
  <c r="DO112" i="3"/>
  <c r="CX112" i="3"/>
  <c r="CJ112" i="3"/>
  <c r="DH107" i="3"/>
  <c r="DN105" i="3"/>
  <c r="CW105" i="3"/>
  <c r="DH103" i="3"/>
  <c r="EF102" i="3"/>
  <c r="DI100" i="3"/>
  <c r="CR100" i="3"/>
  <c r="DZ97" i="3"/>
  <c r="CX93" i="3"/>
  <c r="EB87" i="3"/>
  <c r="DN87" i="3"/>
  <c r="CW87" i="3"/>
  <c r="EG86" i="3"/>
  <c r="DP86" i="3"/>
  <c r="CK86" i="3"/>
  <c r="EB81" i="3"/>
  <c r="CW81" i="3"/>
  <c r="CF81" i="3"/>
  <c r="EF77" i="3"/>
  <c r="CX77" i="3"/>
  <c r="CJ77" i="3"/>
  <c r="EG72" i="3"/>
  <c r="DP72" i="3"/>
  <c r="DB72" i="3"/>
  <c r="DT68" i="3"/>
  <c r="EF67" i="3"/>
  <c r="DO67" i="3"/>
  <c r="CJ67" i="3"/>
  <c r="EB65" i="3"/>
  <c r="DN65" i="3"/>
  <c r="CW65" i="3"/>
  <c r="EH64" i="3"/>
  <c r="DT64" i="3"/>
  <c r="DC64" i="3"/>
  <c r="EB59" i="3"/>
  <c r="DN59" i="3"/>
  <c r="CW59" i="3"/>
  <c r="CF59" i="3"/>
  <c r="EG53" i="3"/>
  <c r="DP53" i="3"/>
  <c r="DB53" i="3"/>
  <c r="CK53" i="3"/>
  <c r="EH51" i="3"/>
  <c r="DT51" i="3"/>
  <c r="DC51" i="3"/>
  <c r="CL51" i="3"/>
  <c r="EH41" i="3"/>
  <c r="DC41" i="3"/>
  <c r="EM34" i="3"/>
  <c r="DV34" i="3"/>
  <c r="DH34" i="3"/>
  <c r="CQ34" i="3"/>
  <c r="EG32" i="3"/>
  <c r="DP32" i="3"/>
  <c r="DB32" i="3"/>
  <c r="CK32" i="3"/>
  <c r="EG29" i="3"/>
  <c r="DP29" i="3"/>
  <c r="DB29" i="3"/>
  <c r="CK29" i="3"/>
  <c r="CX27" i="3"/>
  <c r="EG24" i="3"/>
  <c r="DP24" i="3"/>
  <c r="EF22" i="3"/>
  <c r="DO22" i="3"/>
  <c r="CJ18" i="3"/>
  <c r="EM15" i="3"/>
  <c r="DV15" i="3"/>
  <c r="DH15" i="3"/>
  <c r="DN14" i="3"/>
  <c r="EG7" i="3"/>
  <c r="DP7" i="3"/>
  <c r="DB7" i="3"/>
  <c r="CK7" i="3"/>
  <c r="CL309" i="3"/>
  <c r="DB225" i="3"/>
  <c r="EB213" i="3"/>
  <c r="DN169" i="3"/>
  <c r="DC59" i="3"/>
  <c r="CW12" i="3"/>
  <c r="EP6" i="3"/>
  <c r="DN393" i="3"/>
  <c r="CX155" i="3"/>
  <c r="DN204" i="3"/>
  <c r="EQ407" i="3"/>
  <c r="CF351" i="3"/>
  <c r="DU236" i="3"/>
  <c r="DV207" i="3"/>
  <c r="DP62" i="3"/>
  <c r="DJ308" i="3"/>
  <c r="DN118" i="3"/>
  <c r="CD83" i="3"/>
  <c r="CP413" i="3"/>
  <c r="DC362" i="3"/>
  <c r="EL57" i="3"/>
  <c r="CM425" i="3"/>
  <c r="CM420" i="3"/>
  <c r="EH420" i="3"/>
  <c r="DT420" i="3"/>
  <c r="DC420" i="3"/>
  <c r="DZ419" i="3"/>
  <c r="CR417" i="3"/>
  <c r="EH411" i="3"/>
  <c r="DT411" i="3"/>
  <c r="DC411" i="3"/>
  <c r="CL411" i="3"/>
  <c r="EN406" i="3"/>
  <c r="DZ406" i="3"/>
  <c r="DI406" i="3"/>
  <c r="CR406" i="3"/>
  <c r="CD406" i="3"/>
  <c r="CF399" i="3"/>
  <c r="ED399" i="3"/>
  <c r="CV399" i="3"/>
  <c r="EC396" i="3"/>
  <c r="ED396" i="3"/>
  <c r="EA388" i="3"/>
  <c r="DJ388" i="3"/>
  <c r="CV388" i="3"/>
  <c r="CB386" i="3"/>
  <c r="CM386" i="3"/>
  <c r="EK386" i="3"/>
  <c r="EA386" i="3"/>
  <c r="CV386" i="3"/>
  <c r="EC383" i="3"/>
  <c r="DN383" i="3"/>
  <c r="CV383" i="3"/>
  <c r="CJ378" i="3"/>
  <c r="EF378" i="3"/>
  <c r="EA378" i="3"/>
  <c r="CV378" i="3"/>
  <c r="CE378" i="3"/>
  <c r="CB372" i="3"/>
  <c r="ED372" i="3"/>
  <c r="EA372" i="3"/>
  <c r="DJ372" i="3"/>
  <c r="CV372" i="3"/>
  <c r="EP196" i="3"/>
  <c r="EQ196" i="3"/>
  <c r="EK88" i="3"/>
  <c r="ED88" i="3"/>
  <c r="EJ88" i="3"/>
  <c r="CA88" i="3"/>
  <c r="CC88" i="3"/>
  <c r="EC88" i="3"/>
  <c r="EA88" i="3"/>
  <c r="DJ88" i="3"/>
  <c r="EA419" i="3"/>
  <c r="EJ417" i="3"/>
  <c r="CM417" i="3"/>
  <c r="EC417" i="3"/>
  <c r="CV406" i="3"/>
  <c r="DH404" i="3"/>
  <c r="CE401" i="3"/>
  <c r="CC401" i="3"/>
  <c r="DJ347" i="3"/>
  <c r="EA295" i="3"/>
  <c r="CE295" i="3"/>
  <c r="CV261" i="3"/>
  <c r="DD419" i="3"/>
  <c r="EA418" i="3"/>
  <c r="CV418" i="3"/>
  <c r="DD417" i="3"/>
  <c r="DZ412" i="3"/>
  <c r="CR412" i="3"/>
  <c r="EL406" i="3"/>
  <c r="DU406" i="3"/>
  <c r="CP406" i="3"/>
  <c r="DZ401" i="3"/>
  <c r="CR401" i="3"/>
  <c r="EE385" i="3"/>
  <c r="CC385" i="3"/>
  <c r="EA425" i="3"/>
  <c r="DJ425" i="3"/>
  <c r="CV425" i="3"/>
  <c r="CE425" i="3"/>
  <c r="EA423" i="3"/>
  <c r="CF420" i="3"/>
  <c r="EB420" i="3"/>
  <c r="DN420" i="3"/>
  <c r="CW420" i="3"/>
  <c r="EH419" i="3"/>
  <c r="DC419" i="3"/>
  <c r="CL419" i="3"/>
  <c r="DZ418" i="3"/>
  <c r="CQ416" i="3"/>
  <c r="EC411" i="3"/>
  <c r="EH410" i="3"/>
  <c r="DT410" i="3"/>
  <c r="DC410" i="3"/>
  <c r="CL410" i="3"/>
  <c r="CC407" i="3"/>
  <c r="ED407" i="3"/>
  <c r="EA407" i="3"/>
  <c r="DJ407" i="3"/>
  <c r="CE407" i="3"/>
  <c r="CL21" i="3"/>
  <c r="EC21" i="3"/>
  <c r="CA21" i="3"/>
  <c r="CC21" i="3"/>
  <c r="ED21" i="3"/>
  <c r="EM21" i="3"/>
  <c r="EA21" i="3"/>
  <c r="DJ21" i="3"/>
  <c r="CV21" i="3"/>
  <c r="CE21" i="3"/>
  <c r="CA11" i="3"/>
  <c r="CC11" i="3"/>
  <c r="ED11" i="3"/>
  <c r="EA11" i="3"/>
  <c r="CV11" i="3"/>
  <c r="CE11" i="3"/>
  <c r="CE410" i="3"/>
  <c r="DJ406" i="3"/>
  <c r="CE414" i="3"/>
  <c r="CE412" i="3"/>
  <c r="CC392" i="3"/>
  <c r="ED392" i="3"/>
  <c r="CE365" i="3"/>
  <c r="CP347" i="3"/>
  <c r="CC347" i="3"/>
  <c r="CJ347" i="3"/>
  <c r="CM347" i="3"/>
  <c r="EC347" i="3"/>
  <c r="ED347" i="3"/>
  <c r="CK347" i="3"/>
  <c r="CV347" i="3"/>
  <c r="DJ295" i="3"/>
  <c r="DJ261" i="3"/>
  <c r="CE420" i="3"/>
  <c r="CK419" i="3"/>
  <c r="DB417" i="3"/>
  <c r="CP412" i="3"/>
  <c r="CV411" i="3"/>
  <c r="DP406" i="3"/>
  <c r="DU401" i="3"/>
  <c r="EA387" i="3"/>
  <c r="CE374" i="3"/>
  <c r="EG329" i="3"/>
  <c r="CM272" i="3"/>
  <c r="EC272" i="3"/>
  <c r="ED272" i="3"/>
  <c r="DO272" i="3"/>
  <c r="DJ272" i="3"/>
  <c r="CV272" i="3"/>
  <c r="CE272" i="3"/>
  <c r="CB222" i="3"/>
  <c r="CC222" i="3"/>
  <c r="EK222" i="3"/>
  <c r="CA222" i="3"/>
  <c r="EC222" i="3"/>
  <c r="ED222" i="3"/>
  <c r="EA222" i="3"/>
  <c r="DJ222" i="3"/>
  <c r="CV222" i="3"/>
  <c r="CE222" i="3"/>
  <c r="CE417" i="3"/>
  <c r="EC406" i="3"/>
  <c r="EF406" i="3"/>
  <c r="EM404" i="3"/>
  <c r="EQ402" i="3"/>
  <c r="EP402" i="3"/>
  <c r="CO365" i="3"/>
  <c r="EC365" i="3"/>
  <c r="CC365" i="3"/>
  <c r="CM365" i="3"/>
  <c r="CV365" i="3"/>
  <c r="CE347" i="3"/>
  <c r="CA295" i="3"/>
  <c r="CJ295" i="3"/>
  <c r="EC295" i="3"/>
  <c r="ED295" i="3"/>
  <c r="CV295" i="3"/>
  <c r="EA261" i="3"/>
  <c r="DU419" i="3"/>
  <c r="CP419" i="3"/>
  <c r="DJ418" i="3"/>
  <c r="DU417" i="3"/>
  <c r="CP417" i="3"/>
  <c r="EN412" i="3"/>
  <c r="DI412" i="3"/>
  <c r="DD406" i="3"/>
  <c r="DI401" i="3"/>
  <c r="CV420" i="3"/>
  <c r="DB419" i="3"/>
  <c r="EG417" i="3"/>
  <c r="EL412" i="3"/>
  <c r="CE411" i="3"/>
  <c r="EG406" i="3"/>
  <c r="DB406" i="3"/>
  <c r="DD401" i="3"/>
  <c r="CM395" i="3"/>
  <c r="EC395" i="3"/>
  <c r="EE395" i="3"/>
  <c r="CV395" i="3"/>
  <c r="CC387" i="3"/>
  <c r="CM387" i="3"/>
  <c r="ED387" i="3"/>
  <c r="CE387" i="3"/>
  <c r="CB374" i="3"/>
  <c r="DI374" i="3"/>
  <c r="CV374" i="3"/>
  <c r="EM425" i="3"/>
  <c r="CQ425" i="3"/>
  <c r="EN420" i="3"/>
  <c r="CR420" i="3"/>
  <c r="EL418" i="3"/>
  <c r="CP418" i="3"/>
  <c r="DT416" i="3"/>
  <c r="DT414" i="3"/>
  <c r="CL414" i="3"/>
  <c r="CQ407" i="3"/>
  <c r="EN395" i="3"/>
  <c r="DZ395" i="3"/>
  <c r="DI395" i="3"/>
  <c r="CR395" i="3"/>
  <c r="CD395" i="3"/>
  <c r="EN387" i="3"/>
  <c r="DZ387" i="3"/>
  <c r="DI387" i="3"/>
  <c r="CR387" i="3"/>
  <c r="CD387" i="3"/>
  <c r="DU385" i="3"/>
  <c r="DD385" i="3"/>
  <c r="CP385" i="3"/>
  <c r="EC381" i="3"/>
  <c r="ED381" i="3"/>
  <c r="CC381" i="3"/>
  <c r="EA381" i="3"/>
  <c r="DJ381" i="3"/>
  <c r="CE381" i="3"/>
  <c r="ED305" i="3"/>
  <c r="CA305" i="3"/>
  <c r="CB305" i="3"/>
  <c r="CM305" i="3"/>
  <c r="CR305" i="3"/>
  <c r="EA305" i="3"/>
  <c r="CE305" i="3"/>
  <c r="CA238" i="3"/>
  <c r="CC238" i="3"/>
  <c r="EK238" i="3"/>
  <c r="EC238" i="3"/>
  <c r="ED238" i="3"/>
  <c r="EA238" i="3"/>
  <c r="DJ238" i="3"/>
  <c r="CV238" i="3"/>
  <c r="CE238" i="3"/>
  <c r="DJ419" i="3"/>
  <c r="DJ410" i="3"/>
  <c r="EA406" i="3"/>
  <c r="CE406" i="3"/>
  <c r="DJ404" i="3"/>
  <c r="CV416" i="3"/>
  <c r="CV414" i="3"/>
  <c r="CF412" i="3"/>
  <c r="CJ412" i="3"/>
  <c r="DJ412" i="3"/>
  <c r="DV410" i="3"/>
  <c r="DH410" i="3"/>
  <c r="DV404" i="3"/>
  <c r="CQ404" i="3"/>
  <c r="EA401" i="3"/>
  <c r="CE392" i="3"/>
  <c r="ED261" i="3"/>
  <c r="CF261" i="3"/>
  <c r="EA420" i="3"/>
  <c r="DJ420" i="3"/>
  <c r="EG419" i="3"/>
  <c r="DP419" i="3"/>
  <c r="ED417" i="3"/>
  <c r="DP417" i="3"/>
  <c r="EL414" i="3"/>
  <c r="DD412" i="3"/>
  <c r="DJ411" i="3"/>
  <c r="CK406" i="3"/>
  <c r="DJ395" i="3"/>
  <c r="CE395" i="3"/>
  <c r="ED425" i="3"/>
  <c r="DV425" i="3"/>
  <c r="DZ420" i="3"/>
  <c r="DI420" i="3"/>
  <c r="DU418" i="3"/>
  <c r="DD418" i="3"/>
  <c r="CN417" i="3"/>
  <c r="EH414" i="3"/>
  <c r="DC414" i="3"/>
  <c r="EM407" i="3"/>
  <c r="EL425" i="3"/>
  <c r="DU425" i="3"/>
  <c r="DD425" i="3"/>
  <c r="CP425" i="3"/>
  <c r="ED420" i="3"/>
  <c r="EC419" i="3"/>
  <c r="EB419" i="3"/>
  <c r="DN419" i="3"/>
  <c r="CW419" i="3"/>
  <c r="EH418" i="3"/>
  <c r="DT418" i="3"/>
  <c r="DC418" i="3"/>
  <c r="CC417" i="3"/>
  <c r="EB417" i="3"/>
  <c r="CW417" i="3"/>
  <c r="EG416" i="3"/>
  <c r="DP416" i="3"/>
  <c r="DB416" i="3"/>
  <c r="CK416" i="3"/>
  <c r="EA413" i="3"/>
  <c r="CV413" i="3"/>
  <c r="EG412" i="3"/>
  <c r="DP412" i="3"/>
  <c r="DB412" i="3"/>
  <c r="DV411" i="3"/>
  <c r="EC410" i="3"/>
  <c r="EB410" i="3"/>
  <c r="CW410" i="3"/>
  <c r="DJ408" i="3"/>
  <c r="CV408" i="3"/>
  <c r="CE408" i="3"/>
  <c r="ED406" i="3"/>
  <c r="CW404" i="3"/>
  <c r="EG401" i="3"/>
  <c r="DP401" i="3"/>
  <c r="EC399" i="3"/>
  <c r="DO399" i="3"/>
  <c r="DB392" i="3"/>
  <c r="DC385" i="3"/>
  <c r="DZ381" i="3"/>
  <c r="CR381" i="3"/>
  <c r="EC373" i="3"/>
  <c r="ED373" i="3"/>
  <c r="CB373" i="3"/>
  <c r="EA373" i="3"/>
  <c r="DJ373" i="3"/>
  <c r="CV373" i="3"/>
  <c r="EG295" i="3"/>
  <c r="DP295" i="3"/>
  <c r="DB295" i="3"/>
  <c r="EH417" i="3"/>
  <c r="DC417" i="3"/>
  <c r="CL417" i="3"/>
  <c r="EN416" i="3"/>
  <c r="CW414" i="3"/>
  <c r="DZ413" i="3"/>
  <c r="DI413" i="3"/>
  <c r="CR413" i="3"/>
  <c r="EH412" i="3"/>
  <c r="DT412" i="3"/>
  <c r="DC412" i="3"/>
  <c r="CL412" i="3"/>
  <c r="EB411" i="3"/>
  <c r="DN411" i="3"/>
  <c r="CW411" i="3"/>
  <c r="CF411" i="3"/>
  <c r="EL410" i="3"/>
  <c r="DU410" i="3"/>
  <c r="DD410" i="3"/>
  <c r="EG409" i="3"/>
  <c r="DP409" i="3"/>
  <c r="DB409" i="3"/>
  <c r="CK409" i="3"/>
  <c r="EN408" i="3"/>
  <c r="DZ408" i="3"/>
  <c r="DI408" i="3"/>
  <c r="CR408" i="3"/>
  <c r="CD408" i="3"/>
  <c r="DU407" i="3"/>
  <c r="CP407" i="3"/>
  <c r="EH406" i="3"/>
  <c r="DT406" i="3"/>
  <c r="DC406" i="3"/>
  <c r="CL406" i="3"/>
  <c r="EL404" i="3"/>
  <c r="DU404" i="3"/>
  <c r="DT401" i="3"/>
  <c r="DC401" i="3"/>
  <c r="CL401" i="3"/>
  <c r="EA400" i="3"/>
  <c r="DJ400" i="3"/>
  <c r="EA397" i="3"/>
  <c r="DJ397" i="3"/>
  <c r="CV397" i="3"/>
  <c r="DU396" i="3"/>
  <c r="DD396" i="3"/>
  <c r="EH395" i="3"/>
  <c r="DT395" i="3"/>
  <c r="DC395" i="3"/>
  <c r="CL395" i="3"/>
  <c r="EN393" i="3"/>
  <c r="DZ393" i="3"/>
  <c r="DI393" i="3"/>
  <c r="CR393" i="3"/>
  <c r="DT392" i="3"/>
  <c r="DC392" i="3"/>
  <c r="CP388" i="3"/>
  <c r="EH387" i="3"/>
  <c r="DT387" i="3"/>
  <c r="DC387" i="3"/>
  <c r="CL387" i="3"/>
  <c r="EH386" i="3"/>
  <c r="DT386" i="3"/>
  <c r="DC386" i="3"/>
  <c r="DC384" i="3"/>
  <c r="DT381" i="3"/>
  <c r="DC381" i="3"/>
  <c r="CL381" i="3"/>
  <c r="EA380" i="3"/>
  <c r="DJ380" i="3"/>
  <c r="CV380" i="3"/>
  <c r="DT378" i="3"/>
  <c r="EH374" i="3"/>
  <c r="DT374" i="3"/>
  <c r="DC374" i="3"/>
  <c r="CL374" i="3"/>
  <c r="EB373" i="3"/>
  <c r="DN373" i="3"/>
  <c r="CW373" i="3"/>
  <c r="EH372" i="3"/>
  <c r="EC371" i="3"/>
  <c r="EG371" i="3"/>
  <c r="DP371" i="3"/>
  <c r="DB371" i="3"/>
  <c r="CK371" i="3"/>
  <c r="EN369" i="3"/>
  <c r="EB361" i="3"/>
  <c r="DN361" i="3"/>
  <c r="CW361" i="3"/>
  <c r="CF361" i="3"/>
  <c r="ED355" i="3"/>
  <c r="EL355" i="3"/>
  <c r="DU355" i="3"/>
  <c r="DD355" i="3"/>
  <c r="ED351" i="3"/>
  <c r="EJ350" i="3"/>
  <c r="CC350" i="3"/>
  <c r="EC350" i="3"/>
  <c r="EA350" i="3"/>
  <c r="DJ350" i="3"/>
  <c r="CV350" i="3"/>
  <c r="CE345" i="3"/>
  <c r="CB341" i="3"/>
  <c r="ED341" i="3"/>
  <c r="EA341" i="3"/>
  <c r="DJ341" i="3"/>
  <c r="CV341" i="3"/>
  <c r="EN333" i="3"/>
  <c r="DZ333" i="3"/>
  <c r="DI333" i="3"/>
  <c r="CR333" i="3"/>
  <c r="CD333" i="3"/>
  <c r="EL331" i="3"/>
  <c r="DU331" i="3"/>
  <c r="DD331" i="3"/>
  <c r="CP331" i="3"/>
  <c r="EH329" i="3"/>
  <c r="DT329" i="3"/>
  <c r="DC329" i="3"/>
  <c r="CL329" i="3"/>
  <c r="EN326" i="3"/>
  <c r="DZ326" i="3"/>
  <c r="DI326" i="3"/>
  <c r="CR326" i="3"/>
  <c r="EG315" i="3"/>
  <c r="DP315" i="3"/>
  <c r="CK315" i="3"/>
  <c r="EH305" i="3"/>
  <c r="DT305" i="3"/>
  <c r="DC305" i="3"/>
  <c r="CV301" i="3"/>
  <c r="EH295" i="3"/>
  <c r="DT295" i="3"/>
  <c r="DC295" i="3"/>
  <c r="CL295" i="3"/>
  <c r="EL274" i="3"/>
  <c r="DU274" i="3"/>
  <c r="DD274" i="3"/>
  <c r="CP274" i="3"/>
  <c r="CF273" i="3"/>
  <c r="CJ273" i="3"/>
  <c r="CK273" i="3"/>
  <c r="ED273" i="3"/>
  <c r="EA273" i="3"/>
  <c r="DJ273" i="3"/>
  <c r="CV273" i="3"/>
  <c r="CE273" i="3"/>
  <c r="DC238" i="3"/>
  <c r="CL238" i="3"/>
  <c r="EH222" i="3"/>
  <c r="ED193" i="3"/>
  <c r="CA193" i="3"/>
  <c r="CL193" i="3"/>
  <c r="CC193" i="3"/>
  <c r="EA193" i="3"/>
  <c r="DJ193" i="3"/>
  <c r="CV193" i="3"/>
  <c r="CE193" i="3"/>
  <c r="DU190" i="3"/>
  <c r="EC190" i="3"/>
  <c r="ED190" i="3"/>
  <c r="CC190" i="3"/>
  <c r="DC190" i="3"/>
  <c r="CA190" i="3"/>
  <c r="DB190" i="3"/>
  <c r="EK190" i="3"/>
  <c r="EA190" i="3"/>
  <c r="DJ190" i="3"/>
  <c r="CE190" i="3"/>
  <c r="EN425" i="3"/>
  <c r="DZ425" i="3"/>
  <c r="CR425" i="3"/>
  <c r="DC424" i="3"/>
  <c r="EF420" i="3"/>
  <c r="DO420" i="3"/>
  <c r="CX420" i="3"/>
  <c r="DV419" i="3"/>
  <c r="DH419" i="3"/>
  <c r="DO418" i="3"/>
  <c r="CX418" i="3"/>
  <c r="EF417" i="3"/>
  <c r="DO417" i="3"/>
  <c r="CX417" i="3"/>
  <c r="DU416" i="3"/>
  <c r="EH415" i="3"/>
  <c r="DC415" i="3"/>
  <c r="CL415" i="3"/>
  <c r="EL413" i="3"/>
  <c r="DU413" i="3"/>
  <c r="DD413" i="3"/>
  <c r="EF412" i="3"/>
  <c r="DO412" i="3"/>
  <c r="CX412" i="3"/>
  <c r="EN411" i="3"/>
  <c r="DZ411" i="3"/>
  <c r="DI411" i="3"/>
  <c r="CR411" i="3"/>
  <c r="CD411" i="3"/>
  <c r="DP410" i="3"/>
  <c r="DB410" i="3"/>
  <c r="CK410" i="3"/>
  <c r="CW409" i="3"/>
  <c r="EL408" i="3"/>
  <c r="DU408" i="3"/>
  <c r="DD408" i="3"/>
  <c r="CP408" i="3"/>
  <c r="DB407" i="3"/>
  <c r="CK407" i="3"/>
  <c r="DO406" i="3"/>
  <c r="CX406" i="3"/>
  <c r="CJ406" i="3"/>
  <c r="EA405" i="3"/>
  <c r="DJ405" i="3"/>
  <c r="CV405" i="3"/>
  <c r="DP404" i="3"/>
  <c r="DT403" i="3"/>
  <c r="CL403" i="3"/>
  <c r="DC402" i="3"/>
  <c r="EL399" i="3"/>
  <c r="DU399" i="3"/>
  <c r="DD399" i="3"/>
  <c r="CP399" i="3"/>
  <c r="ED398" i="3"/>
  <c r="EH398" i="3"/>
  <c r="DT398" i="3"/>
  <c r="DC398" i="3"/>
  <c r="EM397" i="3"/>
  <c r="DV397" i="3"/>
  <c r="DH397" i="3"/>
  <c r="CQ397" i="3"/>
  <c r="DP396" i="3"/>
  <c r="DB396" i="3"/>
  <c r="EF395" i="3"/>
  <c r="DO395" i="3"/>
  <c r="CX395" i="3"/>
  <c r="CJ395" i="3"/>
  <c r="EA394" i="3"/>
  <c r="CV394" i="3"/>
  <c r="CE394" i="3"/>
  <c r="EL393" i="3"/>
  <c r="CX392" i="3"/>
  <c r="CJ392" i="3"/>
  <c r="DV391" i="3"/>
  <c r="CQ391" i="3"/>
  <c r="EA390" i="3"/>
  <c r="DJ390" i="3"/>
  <c r="CV390" i="3"/>
  <c r="CE390" i="3"/>
  <c r="EA389" i="3"/>
  <c r="DJ389" i="3"/>
  <c r="DO387" i="3"/>
  <c r="CX387" i="3"/>
  <c r="CJ387" i="3"/>
  <c r="CX386" i="3"/>
  <c r="DI385" i="3"/>
  <c r="CR385" i="3"/>
  <c r="EN383" i="3"/>
  <c r="DZ383" i="3"/>
  <c r="DI383" i="3"/>
  <c r="CR383" i="3"/>
  <c r="EA382" i="3"/>
  <c r="DJ382" i="3"/>
  <c r="EF381" i="3"/>
  <c r="DO381" i="3"/>
  <c r="CX381" i="3"/>
  <c r="CJ381" i="3"/>
  <c r="EM380" i="3"/>
  <c r="DH380" i="3"/>
  <c r="CQ380" i="3"/>
  <c r="EH379" i="3"/>
  <c r="DT379" i="3"/>
  <c r="DC379" i="3"/>
  <c r="DO378" i="3"/>
  <c r="CX378" i="3"/>
  <c r="DC377" i="3"/>
  <c r="EA376" i="3"/>
  <c r="DJ376" i="3"/>
  <c r="CV376" i="3"/>
  <c r="CE376" i="3"/>
  <c r="CB371" i="3"/>
  <c r="EB371" i="3"/>
  <c r="DN371" i="3"/>
  <c r="CW371" i="3"/>
  <c r="CF371" i="3"/>
  <c r="EL367" i="3"/>
  <c r="DU367" i="3"/>
  <c r="DD367" i="3"/>
  <c r="CP367" i="3"/>
  <c r="DO365" i="3"/>
  <c r="CX365" i="3"/>
  <c r="CM355" i="3"/>
  <c r="EG355" i="3"/>
  <c r="DP355" i="3"/>
  <c r="DB355" i="3"/>
  <c r="CE354" i="3"/>
  <c r="CF354" i="3"/>
  <c r="ED354" i="3"/>
  <c r="EA354" i="3"/>
  <c r="EB351" i="3"/>
  <c r="DN351" i="3"/>
  <c r="CW351" i="3"/>
  <c r="EN347" i="3"/>
  <c r="DZ347" i="3"/>
  <c r="DI347" i="3"/>
  <c r="CR347" i="3"/>
  <c r="CC344" i="3"/>
  <c r="EJ344" i="3"/>
  <c r="EA344" i="3"/>
  <c r="DJ344" i="3"/>
  <c r="CV344" i="3"/>
  <c r="CM342" i="3"/>
  <c r="CC342" i="3"/>
  <c r="EA342" i="3"/>
  <c r="DJ342" i="3"/>
  <c r="CE342" i="3"/>
  <c r="EL339" i="3"/>
  <c r="DU339" i="3"/>
  <c r="DD339" i="3"/>
  <c r="CP339" i="3"/>
  <c r="EL336" i="3"/>
  <c r="DU336" i="3"/>
  <c r="EG334" i="3"/>
  <c r="DP334" i="3"/>
  <c r="DB334" i="3"/>
  <c r="CK334" i="3"/>
  <c r="EA332" i="3"/>
  <c r="DJ332" i="3"/>
  <c r="CV332" i="3"/>
  <c r="EA325" i="3"/>
  <c r="DJ325" i="3"/>
  <c r="EA323" i="3"/>
  <c r="DJ323" i="3"/>
  <c r="CV323" i="3"/>
  <c r="CE323" i="3"/>
  <c r="DN320" i="3"/>
  <c r="CM318" i="3"/>
  <c r="CJ318" i="3"/>
  <c r="CL318" i="3"/>
  <c r="ED318" i="3"/>
  <c r="EA318" i="3"/>
  <c r="DJ318" i="3"/>
  <c r="CV318" i="3"/>
  <c r="CE318" i="3"/>
  <c r="CC311" i="3"/>
  <c r="EC311" i="3"/>
  <c r="CV311" i="3"/>
  <c r="ED307" i="3"/>
  <c r="CA307" i="3"/>
  <c r="CC307" i="3"/>
  <c r="EA307" i="3"/>
  <c r="DJ307" i="3"/>
  <c r="CV307" i="3"/>
  <c r="CE307" i="3"/>
  <c r="DU304" i="3"/>
  <c r="EB303" i="3"/>
  <c r="CW303" i="3"/>
  <c r="DT281" i="3"/>
  <c r="CM280" i="3"/>
  <c r="CO280" i="3"/>
  <c r="DZ280" i="3"/>
  <c r="ED280" i="3"/>
  <c r="EJ280" i="3"/>
  <c r="EA280" i="3"/>
  <c r="DJ280" i="3"/>
  <c r="CE280" i="3"/>
  <c r="EA275" i="3"/>
  <c r="DJ275" i="3"/>
  <c r="CV275" i="3"/>
  <c r="CE275" i="3"/>
  <c r="DT257" i="3"/>
  <c r="DC257" i="3"/>
  <c r="CL257" i="3"/>
  <c r="DT255" i="3"/>
  <c r="EP238" i="3"/>
  <c r="EQ238" i="3"/>
  <c r="EA212" i="3"/>
  <c r="CE212" i="3"/>
  <c r="CA181" i="3"/>
  <c r="EK181" i="3"/>
  <c r="CB181" i="3"/>
  <c r="EC181" i="3"/>
  <c r="ED181" i="3"/>
  <c r="EA181" i="3"/>
  <c r="CE181" i="3"/>
  <c r="CV177" i="3"/>
  <c r="CE177" i="3"/>
  <c r="EC121" i="3"/>
  <c r="ED121" i="3"/>
  <c r="EK121" i="3"/>
  <c r="CX121" i="3"/>
  <c r="EA121" i="3"/>
  <c r="DJ121" i="3"/>
  <c r="CV121" i="3"/>
  <c r="CL413" i="3"/>
  <c r="DN412" i="3"/>
  <c r="CW412" i="3"/>
  <c r="EM411" i="3"/>
  <c r="CX410" i="3"/>
  <c r="DJ409" i="3"/>
  <c r="CE409" i="3"/>
  <c r="EH408" i="3"/>
  <c r="DC408" i="3"/>
  <c r="CL408" i="3"/>
  <c r="EF407" i="3"/>
  <c r="CX407" i="3"/>
  <c r="EB406" i="3"/>
  <c r="DN406" i="3"/>
  <c r="CW406" i="3"/>
  <c r="CF406" i="3"/>
  <c r="CJ404" i="3"/>
  <c r="EB401" i="3"/>
  <c r="CW401" i="3"/>
  <c r="CF401" i="3"/>
  <c r="EH399" i="3"/>
  <c r="DT399" i="3"/>
  <c r="DC399" i="3"/>
  <c r="CL399" i="3"/>
  <c r="DO396" i="3"/>
  <c r="CX396" i="3"/>
  <c r="EB395" i="3"/>
  <c r="DN395" i="3"/>
  <c r="CW395" i="3"/>
  <c r="EH393" i="3"/>
  <c r="DT393" i="3"/>
  <c r="DC393" i="3"/>
  <c r="CL393" i="3"/>
  <c r="EB392" i="3"/>
  <c r="CF392" i="3"/>
  <c r="EF388" i="3"/>
  <c r="CX388" i="3"/>
  <c r="EB387" i="3"/>
  <c r="DN387" i="3"/>
  <c r="CW387" i="3"/>
  <c r="CF387" i="3"/>
  <c r="EB386" i="3"/>
  <c r="CW386" i="3"/>
  <c r="CF386" i="3"/>
  <c r="CQ385" i="3"/>
  <c r="EB381" i="3"/>
  <c r="DN381" i="3"/>
  <c r="CF381" i="3"/>
  <c r="EB378" i="3"/>
  <c r="DN378" i="3"/>
  <c r="CW378" i="3"/>
  <c r="EB374" i="3"/>
  <c r="DN374" i="3"/>
  <c r="CW374" i="3"/>
  <c r="CF374" i="3"/>
  <c r="EM373" i="3"/>
  <c r="DV373" i="3"/>
  <c r="DH373" i="3"/>
  <c r="CQ373" i="3"/>
  <c r="DN372" i="3"/>
  <c r="CW372" i="3"/>
  <c r="EA371" i="3"/>
  <c r="DJ371" i="3"/>
  <c r="CV371" i="3"/>
  <c r="CX370" i="3"/>
  <c r="EC367" i="3"/>
  <c r="EB365" i="3"/>
  <c r="CW365" i="3"/>
  <c r="EK351" i="3"/>
  <c r="DE351" i="3"/>
  <c r="DF351" i="3"/>
  <c r="CV351" i="3"/>
  <c r="EM347" i="3"/>
  <c r="DV347" i="3"/>
  <c r="DH347" i="3"/>
  <c r="CQ347" i="3"/>
  <c r="EH339" i="3"/>
  <c r="DT339" i="3"/>
  <c r="DC339" i="3"/>
  <c r="CL339" i="3"/>
  <c r="EH336" i="3"/>
  <c r="DT336" i="3"/>
  <c r="DC336" i="3"/>
  <c r="CL336" i="3"/>
  <c r="ED334" i="3"/>
  <c r="EF334" i="3"/>
  <c r="DO334" i="3"/>
  <c r="CX334" i="3"/>
  <c r="CJ334" i="3"/>
  <c r="EH333" i="3"/>
  <c r="DT333" i="3"/>
  <c r="DC333" i="3"/>
  <c r="CL333" i="3"/>
  <c r="EH326" i="3"/>
  <c r="DT326" i="3"/>
  <c r="DC326" i="3"/>
  <c r="CX320" i="3"/>
  <c r="ED320" i="3"/>
  <c r="EA320" i="3"/>
  <c r="DJ320" i="3"/>
  <c r="EH316" i="3"/>
  <c r="DT316" i="3"/>
  <c r="DC316" i="3"/>
  <c r="CL316" i="3"/>
  <c r="EC315" i="3"/>
  <c r="ED315" i="3"/>
  <c r="CM315" i="3"/>
  <c r="CX315" i="3"/>
  <c r="EA315" i="3"/>
  <c r="DJ315" i="3"/>
  <c r="CV315" i="3"/>
  <c r="CE315" i="3"/>
  <c r="DC304" i="3"/>
  <c r="CJ303" i="3"/>
  <c r="DI303" i="3"/>
  <c r="EC303" i="3"/>
  <c r="EJ303" i="3"/>
  <c r="EA303" i="3"/>
  <c r="DJ303" i="3"/>
  <c r="CV303" i="3"/>
  <c r="CE303" i="3"/>
  <c r="EB272" i="3"/>
  <c r="DN272" i="3"/>
  <c r="CW272" i="3"/>
  <c r="EB261" i="3"/>
  <c r="DN261" i="3"/>
  <c r="CW261" i="3"/>
  <c r="EH245" i="3"/>
  <c r="DT245" i="3"/>
  <c r="DC245" i="3"/>
  <c r="EP240" i="3"/>
  <c r="EQ240" i="3"/>
  <c r="EC157" i="3"/>
  <c r="EK157" i="3"/>
  <c r="CA157" i="3"/>
  <c r="CJ157" i="3"/>
  <c r="DO157" i="3"/>
  <c r="ED157" i="3"/>
  <c r="DJ157" i="3"/>
  <c r="CR386" i="3"/>
  <c r="EH385" i="3"/>
  <c r="DT385" i="3"/>
  <c r="EH383" i="3"/>
  <c r="DT383" i="3"/>
  <c r="DC383" i="3"/>
  <c r="CL383" i="3"/>
  <c r="CD381" i="3"/>
  <c r="CJ355" i="3"/>
  <c r="CR355" i="3"/>
  <c r="EC355" i="3"/>
  <c r="EA355" i="3"/>
  <c r="DJ355" i="3"/>
  <c r="CV355" i="3"/>
  <c r="CE355" i="3"/>
  <c r="EH347" i="3"/>
  <c r="DT347" i="3"/>
  <c r="DC347" i="3"/>
  <c r="EA334" i="3"/>
  <c r="DJ334" i="3"/>
  <c r="CV334" i="3"/>
  <c r="CE334" i="3"/>
  <c r="EC331" i="3"/>
  <c r="ED331" i="3"/>
  <c r="EA331" i="3"/>
  <c r="DJ331" i="3"/>
  <c r="CV331" i="3"/>
  <c r="CE331" i="3"/>
  <c r="EN329" i="3"/>
  <c r="DI329" i="3"/>
  <c r="CB317" i="3"/>
  <c r="CM317" i="3"/>
  <c r="DO317" i="3"/>
  <c r="ED317" i="3"/>
  <c r="EA317" i="3"/>
  <c r="DJ317" i="3"/>
  <c r="CV317" i="3"/>
  <c r="CE317" i="3"/>
  <c r="CM310" i="3"/>
  <c r="CA310" i="3"/>
  <c r="CC310" i="3"/>
  <c r="CK310" i="3"/>
  <c r="EC310" i="3"/>
  <c r="ED310" i="3"/>
  <c r="EA310" i="3"/>
  <c r="DJ310" i="3"/>
  <c r="CV310" i="3"/>
  <c r="CE310" i="3"/>
  <c r="EC274" i="3"/>
  <c r="ED274" i="3"/>
  <c r="CV274" i="3"/>
  <c r="CM259" i="3"/>
  <c r="CP259" i="3"/>
  <c r="DB259" i="3"/>
  <c r="ED259" i="3"/>
  <c r="EK259" i="3"/>
  <c r="EA259" i="3"/>
  <c r="DJ259" i="3"/>
  <c r="CV259" i="3"/>
  <c r="CE259" i="3"/>
  <c r="EG425" i="3"/>
  <c r="DP425" i="3"/>
  <c r="DB425" i="3"/>
  <c r="CK425" i="3"/>
  <c r="EA424" i="3"/>
  <c r="EM420" i="3"/>
  <c r="DV420" i="3"/>
  <c r="DH420" i="3"/>
  <c r="CQ420" i="3"/>
  <c r="EF419" i="3"/>
  <c r="DO419" i="3"/>
  <c r="CX419" i="3"/>
  <c r="EM418" i="3"/>
  <c r="DV418" i="3"/>
  <c r="CQ418" i="3"/>
  <c r="DV417" i="3"/>
  <c r="DH417" i="3"/>
  <c r="EA415" i="3"/>
  <c r="DJ415" i="3"/>
  <c r="CV415" i="3"/>
  <c r="CE415" i="3"/>
  <c r="EG414" i="3"/>
  <c r="DP414" i="3"/>
  <c r="DB414" i="3"/>
  <c r="CK414" i="3"/>
  <c r="EB413" i="3"/>
  <c r="DN413" i="3"/>
  <c r="CW413" i="3"/>
  <c r="CF413" i="3"/>
  <c r="DH412" i="3"/>
  <c r="CQ412" i="3"/>
  <c r="EG411" i="3"/>
  <c r="DP411" i="3"/>
  <c r="DB411" i="3"/>
  <c r="EN410" i="3"/>
  <c r="EL409" i="3"/>
  <c r="DU409" i="3"/>
  <c r="DD409" i="3"/>
  <c r="EB408" i="3"/>
  <c r="DN408" i="3"/>
  <c r="CW408" i="3"/>
  <c r="CF408" i="3"/>
  <c r="DZ407" i="3"/>
  <c r="DI407" i="3"/>
  <c r="CR407" i="3"/>
  <c r="CD407" i="3"/>
  <c r="EM406" i="3"/>
  <c r="DV406" i="3"/>
  <c r="CQ406" i="3"/>
  <c r="CD404" i="3"/>
  <c r="EA403" i="3"/>
  <c r="DJ403" i="3"/>
  <c r="CV403" i="3"/>
  <c r="CE403" i="3"/>
  <c r="EA402" i="3"/>
  <c r="DV401" i="3"/>
  <c r="DH401" i="3"/>
  <c r="DN399" i="3"/>
  <c r="EA398" i="3"/>
  <c r="DJ398" i="3"/>
  <c r="CE398" i="3"/>
  <c r="EF397" i="3"/>
  <c r="DO397" i="3"/>
  <c r="CX397" i="3"/>
  <c r="CJ397" i="3"/>
  <c r="EM395" i="3"/>
  <c r="DV395" i="3"/>
  <c r="DH395" i="3"/>
  <c r="CQ395" i="3"/>
  <c r="DV392" i="3"/>
  <c r="EM387" i="3"/>
  <c r="DV387" i="3"/>
  <c r="DH387" i="3"/>
  <c r="CQ387" i="3"/>
  <c r="EQ386" i="3"/>
  <c r="EM386" i="3"/>
  <c r="DV386" i="3"/>
  <c r="DH386" i="3"/>
  <c r="DB385" i="3"/>
  <c r="EG383" i="3"/>
  <c r="EM381" i="3"/>
  <c r="DV381" i="3"/>
  <c r="DH381" i="3"/>
  <c r="CQ381" i="3"/>
  <c r="EA379" i="3"/>
  <c r="DJ379" i="3"/>
  <c r="CV379" i="3"/>
  <c r="CE379" i="3"/>
  <c r="DV378" i="3"/>
  <c r="EM374" i="3"/>
  <c r="DV374" i="3"/>
  <c r="DH374" i="3"/>
  <c r="CQ374" i="3"/>
  <c r="EG373" i="3"/>
  <c r="DP373" i="3"/>
  <c r="DB373" i="3"/>
  <c r="CK373" i="3"/>
  <c r="EM372" i="3"/>
  <c r="DV372" i="3"/>
  <c r="DH372" i="3"/>
  <c r="CQ372" i="3"/>
  <c r="EF371" i="3"/>
  <c r="DU371" i="3"/>
  <c r="DD371" i="3"/>
  <c r="CP371" i="3"/>
  <c r="EB369" i="3"/>
  <c r="DN369" i="3"/>
  <c r="CW369" i="3"/>
  <c r="CC367" i="3"/>
  <c r="CW367" i="3"/>
  <c r="EM365" i="3"/>
  <c r="DV365" i="3"/>
  <c r="DH365" i="3"/>
  <c r="EA352" i="3"/>
  <c r="DJ352" i="3"/>
  <c r="DU351" i="3"/>
  <c r="DD351" i="3"/>
  <c r="CP351" i="3"/>
  <c r="ED350" i="3"/>
  <c r="ED349" i="3"/>
  <c r="DE349" i="3"/>
  <c r="EA349" i="3"/>
  <c r="DJ349" i="3"/>
  <c r="CE349" i="3"/>
  <c r="EG347" i="3"/>
  <c r="DP347" i="3"/>
  <c r="DB347" i="3"/>
  <c r="CC341" i="3"/>
  <c r="EB339" i="3"/>
  <c r="DN339" i="3"/>
  <c r="CW339" i="3"/>
  <c r="CF339" i="3"/>
  <c r="EB336" i="3"/>
  <c r="DN336" i="3"/>
  <c r="CW336" i="3"/>
  <c r="EN334" i="3"/>
  <c r="DZ334" i="3"/>
  <c r="DI334" i="3"/>
  <c r="CR334" i="3"/>
  <c r="EN331" i="3"/>
  <c r="DZ331" i="3"/>
  <c r="DI331" i="3"/>
  <c r="CD331" i="3"/>
  <c r="DH329" i="3"/>
  <c r="EL320" i="3"/>
  <c r="DU320" i="3"/>
  <c r="DD320" i="3"/>
  <c r="CP320" i="3"/>
  <c r="EN317" i="3"/>
  <c r="DZ317" i="3"/>
  <c r="DI317" i="3"/>
  <c r="CR317" i="3"/>
  <c r="CD317" i="3"/>
  <c r="DZ310" i="3"/>
  <c r="DI310" i="3"/>
  <c r="CC304" i="3"/>
  <c r="EB304" i="3"/>
  <c r="CW304" i="3"/>
  <c r="EL303" i="3"/>
  <c r="DU303" i="3"/>
  <c r="DD303" i="3"/>
  <c r="CM293" i="3"/>
  <c r="CN293" i="3"/>
  <c r="CO293" i="3"/>
  <c r="EA293" i="3"/>
  <c r="CA281" i="3"/>
  <c r="EJ281" i="3"/>
  <c r="CB281" i="3"/>
  <c r="CC281" i="3"/>
  <c r="DD281" i="3"/>
  <c r="DH281" i="3"/>
  <c r="EA281" i="3"/>
  <c r="DJ281" i="3"/>
  <c r="CE281" i="3"/>
  <c r="EN259" i="3"/>
  <c r="DZ259" i="3"/>
  <c r="CR259" i="3"/>
  <c r="CD259" i="3"/>
  <c r="DN257" i="3"/>
  <c r="ED257" i="3"/>
  <c r="EA257" i="3"/>
  <c r="DJ257" i="3"/>
  <c r="CV257" i="3"/>
  <c r="CE257" i="3"/>
  <c r="CA255" i="3"/>
  <c r="DN255" i="3"/>
  <c r="EA255" i="3"/>
  <c r="CE255" i="3"/>
  <c r="DH222" i="3"/>
  <c r="DI194" i="3"/>
  <c r="DT181" i="3"/>
  <c r="DV396" i="3"/>
  <c r="DH396" i="3"/>
  <c r="EL395" i="3"/>
  <c r="DU395" i="3"/>
  <c r="DD395" i="3"/>
  <c r="CP395" i="3"/>
  <c r="EL392" i="3"/>
  <c r="DD392" i="3"/>
  <c r="DH388" i="3"/>
  <c r="EL387" i="3"/>
  <c r="DU387" i="3"/>
  <c r="DD387" i="3"/>
  <c r="CP387" i="3"/>
  <c r="EL386" i="3"/>
  <c r="DU386" i="3"/>
  <c r="DD386" i="3"/>
  <c r="EF385" i="3"/>
  <c r="DD384" i="3"/>
  <c r="DU381" i="3"/>
  <c r="DD381" i="3"/>
  <c r="CP381" i="3"/>
  <c r="EL378" i="3"/>
  <c r="DU378" i="3"/>
  <c r="DD378" i="3"/>
  <c r="CP378" i="3"/>
  <c r="EL374" i="3"/>
  <c r="DU374" i="3"/>
  <c r="DD374" i="3"/>
  <c r="EF373" i="3"/>
  <c r="DO373" i="3"/>
  <c r="CX373" i="3"/>
  <c r="CJ373" i="3"/>
  <c r="EL372" i="3"/>
  <c r="DU372" i="3"/>
  <c r="DD372" i="3"/>
  <c r="CP372" i="3"/>
  <c r="CV367" i="3"/>
  <c r="EL365" i="3"/>
  <c r="DU365" i="3"/>
  <c r="DD365" i="3"/>
  <c r="CP365" i="3"/>
  <c r="EA339" i="3"/>
  <c r="DJ339" i="3"/>
  <c r="CV339" i="3"/>
  <c r="CE339" i="3"/>
  <c r="EA336" i="3"/>
  <c r="DJ336" i="3"/>
  <c r="CV336" i="3"/>
  <c r="EC333" i="3"/>
  <c r="ED333" i="3"/>
  <c r="EA333" i="3"/>
  <c r="DJ333" i="3"/>
  <c r="CV333" i="3"/>
  <c r="CM326" i="3"/>
  <c r="CA326" i="3"/>
  <c r="EA326" i="3"/>
  <c r="DJ326" i="3"/>
  <c r="CV326" i="3"/>
  <c r="CE326" i="3"/>
  <c r="EC316" i="3"/>
  <c r="ED316" i="3"/>
  <c r="DJ316" i="3"/>
  <c r="EA304" i="3"/>
  <c r="DJ304" i="3"/>
  <c r="EL272" i="3"/>
  <c r="DU272" i="3"/>
  <c r="DD272" i="3"/>
  <c r="CP272" i="3"/>
  <c r="EL261" i="3"/>
  <c r="DU261" i="3"/>
  <c r="DD261" i="3"/>
  <c r="CP261" i="3"/>
  <c r="EC245" i="3"/>
  <c r="CF245" i="3"/>
  <c r="DZ245" i="3"/>
  <c r="EA245" i="3"/>
  <c r="DJ245" i="3"/>
  <c r="CV245" i="3"/>
  <c r="EK210" i="3"/>
  <c r="CF210" i="3"/>
  <c r="ED210" i="3"/>
  <c r="CV210" i="3"/>
  <c r="EC137" i="3"/>
  <c r="ED137" i="3"/>
  <c r="CA137" i="3"/>
  <c r="CB137" i="3"/>
  <c r="EJ137" i="3"/>
  <c r="EK137" i="3"/>
  <c r="CC137" i="3"/>
  <c r="EA137" i="3"/>
  <c r="DJ137" i="3"/>
  <c r="CV137" i="3"/>
  <c r="CE137" i="3"/>
  <c r="DB376" i="3"/>
  <c r="CK376" i="3"/>
  <c r="CV375" i="3"/>
  <c r="EN374" i="3"/>
  <c r="DZ374" i="3"/>
  <c r="CR374" i="3"/>
  <c r="EH373" i="3"/>
  <c r="DT373" i="3"/>
  <c r="DC373" i="3"/>
  <c r="CL373" i="3"/>
  <c r="DZ372" i="3"/>
  <c r="CR372" i="3"/>
  <c r="CD372" i="3"/>
  <c r="DZ371" i="3"/>
  <c r="DI371" i="3"/>
  <c r="CR371" i="3"/>
  <c r="CD371" i="3"/>
  <c r="DN370" i="3"/>
  <c r="DD368" i="3"/>
  <c r="EH367" i="3"/>
  <c r="DC367" i="3"/>
  <c r="CL367" i="3"/>
  <c r="ED366" i="3"/>
  <c r="DU366" i="3"/>
  <c r="DD366" i="3"/>
  <c r="EH365" i="3"/>
  <c r="DC365" i="3"/>
  <c r="CL365" i="3"/>
  <c r="EA364" i="3"/>
  <c r="DJ364" i="3"/>
  <c r="EA363" i="3"/>
  <c r="DJ363" i="3"/>
  <c r="CV363" i="3"/>
  <c r="CE363" i="3"/>
  <c r="CF362" i="3"/>
  <c r="EB362" i="3"/>
  <c r="DN362" i="3"/>
  <c r="DP361" i="3"/>
  <c r="EA360" i="3"/>
  <c r="CK359" i="3"/>
  <c r="CC358" i="3"/>
  <c r="EB358" i="3"/>
  <c r="DN358" i="3"/>
  <c r="CW358" i="3"/>
  <c r="CC357" i="3"/>
  <c r="EB357" i="3"/>
  <c r="CW357" i="3"/>
  <c r="CF357" i="3"/>
  <c r="EN355" i="3"/>
  <c r="DZ355" i="3"/>
  <c r="DI355" i="3"/>
  <c r="CD355" i="3"/>
  <c r="EM354" i="3"/>
  <c r="DV354" i="3"/>
  <c r="DH354" i="3"/>
  <c r="CQ354" i="3"/>
  <c r="EG351" i="3"/>
  <c r="DP351" i="3"/>
  <c r="DB351" i="3"/>
  <c r="CK351" i="3"/>
  <c r="EG350" i="3"/>
  <c r="DP350" i="3"/>
  <c r="DB350" i="3"/>
  <c r="EH349" i="3"/>
  <c r="DT349" i="3"/>
  <c r="DC349" i="3"/>
  <c r="EA348" i="3"/>
  <c r="DJ348" i="3"/>
  <c r="CV348" i="3"/>
  <c r="EF347" i="3"/>
  <c r="CX347" i="3"/>
  <c r="CF346" i="3"/>
  <c r="EB346" i="3"/>
  <c r="DN346" i="3"/>
  <c r="CW346" i="3"/>
  <c r="EG345" i="3"/>
  <c r="DV344" i="3"/>
  <c r="DZ342" i="3"/>
  <c r="EN341" i="3"/>
  <c r="DZ341" i="3"/>
  <c r="EN339" i="3"/>
  <c r="DZ339" i="3"/>
  <c r="DI339" i="3"/>
  <c r="CR339" i="3"/>
  <c r="DD337" i="3"/>
  <c r="EN336" i="3"/>
  <c r="DZ336" i="3"/>
  <c r="DI336" i="3"/>
  <c r="CR336" i="3"/>
  <c r="CD336" i="3"/>
  <c r="EM334" i="3"/>
  <c r="DV334" i="3"/>
  <c r="DH334" i="3"/>
  <c r="CQ334" i="3"/>
  <c r="EF333" i="3"/>
  <c r="DO333" i="3"/>
  <c r="CX333" i="3"/>
  <c r="CJ333" i="3"/>
  <c r="EM332" i="3"/>
  <c r="DV332" i="3"/>
  <c r="DH332" i="3"/>
  <c r="CQ332" i="3"/>
  <c r="EG331" i="3"/>
  <c r="DP331" i="3"/>
  <c r="DB331" i="3"/>
  <c r="CK331" i="3"/>
  <c r="EA330" i="3"/>
  <c r="CE330" i="3"/>
  <c r="EL328" i="3"/>
  <c r="EM326" i="3"/>
  <c r="DV326" i="3"/>
  <c r="DH326" i="3"/>
  <c r="CQ326" i="3"/>
  <c r="DP325" i="3"/>
  <c r="DB325" i="3"/>
  <c r="CB324" i="3"/>
  <c r="CW324" i="3"/>
  <c r="EM323" i="3"/>
  <c r="DV323" i="3"/>
  <c r="DH323" i="3"/>
  <c r="CQ323" i="3"/>
  <c r="DN322" i="3"/>
  <c r="EM321" i="3"/>
  <c r="CQ321" i="3"/>
  <c r="DB320" i="3"/>
  <c r="CK320" i="3"/>
  <c r="EN318" i="3"/>
  <c r="DZ318" i="3"/>
  <c r="DI318" i="3"/>
  <c r="CR318" i="3"/>
  <c r="EM317" i="3"/>
  <c r="DV317" i="3"/>
  <c r="DH317" i="3"/>
  <c r="CQ317" i="3"/>
  <c r="CX316" i="3"/>
  <c r="EF315" i="3"/>
  <c r="DO315" i="3"/>
  <c r="EA314" i="3"/>
  <c r="CV314" i="3"/>
  <c r="CE314" i="3"/>
  <c r="EH313" i="3"/>
  <c r="DT313" i="3"/>
  <c r="DC313" i="3"/>
  <c r="CL313" i="3"/>
  <c r="EA312" i="3"/>
  <c r="DJ312" i="3"/>
  <c r="CV312" i="3"/>
  <c r="CE312" i="3"/>
  <c r="DV311" i="3"/>
  <c r="DV310" i="3"/>
  <c r="DH310" i="3"/>
  <c r="ED309" i="3"/>
  <c r="CA309" i="3"/>
  <c r="EB309" i="3"/>
  <c r="DN309" i="3"/>
  <c r="CW309" i="3"/>
  <c r="CF309" i="3"/>
  <c r="DO307" i="3"/>
  <c r="CJ307" i="3"/>
  <c r="CM306" i="3"/>
  <c r="DP306" i="3"/>
  <c r="DB306" i="3"/>
  <c r="CK306" i="3"/>
  <c r="DO305" i="3"/>
  <c r="CX305" i="3"/>
  <c r="CJ305" i="3"/>
  <c r="DZ304" i="3"/>
  <c r="DI304" i="3"/>
  <c r="CD304" i="3"/>
  <c r="DZ303" i="3"/>
  <c r="CD303" i="3"/>
  <c r="EG302" i="3"/>
  <c r="DP302" i="3"/>
  <c r="DB302" i="3"/>
  <c r="ED300" i="3"/>
  <c r="EG300" i="3"/>
  <c r="DP300" i="3"/>
  <c r="CK300" i="3"/>
  <c r="EL298" i="3"/>
  <c r="DU298" i="3"/>
  <c r="CP298" i="3"/>
  <c r="EL297" i="3"/>
  <c r="DU297" i="3"/>
  <c r="DD297" i="3"/>
  <c r="CP297" i="3"/>
  <c r="EG296" i="3"/>
  <c r="DP296" i="3"/>
  <c r="DB296" i="3"/>
  <c r="EF295" i="3"/>
  <c r="DO295" i="3"/>
  <c r="CX295" i="3"/>
  <c r="EA294" i="3"/>
  <c r="DJ294" i="3"/>
  <c r="CE294" i="3"/>
  <c r="EN293" i="3"/>
  <c r="EB292" i="3"/>
  <c r="DN292" i="3"/>
  <c r="CW292" i="3"/>
  <c r="EH291" i="3"/>
  <c r="DT291" i="3"/>
  <c r="DC291" i="3"/>
  <c r="CL291" i="3"/>
  <c r="CV290" i="3"/>
  <c r="EL289" i="3"/>
  <c r="DU289" i="3"/>
  <c r="DD289" i="3"/>
  <c r="CP289" i="3"/>
  <c r="EH286" i="3"/>
  <c r="DC286" i="3"/>
  <c r="CL286" i="3"/>
  <c r="EL284" i="3"/>
  <c r="DU284" i="3"/>
  <c r="DD284" i="3"/>
  <c r="CP284" i="3"/>
  <c r="EG282" i="3"/>
  <c r="CK282" i="3"/>
  <c r="DV281" i="3"/>
  <c r="CR280" i="3"/>
  <c r="DP279" i="3"/>
  <c r="DB279" i="3"/>
  <c r="EB278" i="3"/>
  <c r="DN278" i="3"/>
  <c r="CW278" i="3"/>
  <c r="EL277" i="3"/>
  <c r="DU277" i="3"/>
  <c r="DD277" i="3"/>
  <c r="CP277" i="3"/>
  <c r="EA276" i="3"/>
  <c r="CV276" i="3"/>
  <c r="EN274" i="3"/>
  <c r="DZ274" i="3"/>
  <c r="DI274" i="3"/>
  <c r="CR274" i="3"/>
  <c r="EM273" i="3"/>
  <c r="DV273" i="3"/>
  <c r="DH273" i="3"/>
  <c r="CQ273" i="3"/>
  <c r="EN272" i="3"/>
  <c r="DZ272" i="3"/>
  <c r="CR272" i="3"/>
  <c r="CD272" i="3"/>
  <c r="EG270" i="3"/>
  <c r="DP270" i="3"/>
  <c r="DB270" i="3"/>
  <c r="CJ270" i="3"/>
  <c r="CE269" i="3"/>
  <c r="EB269" i="3"/>
  <c r="DN269" i="3"/>
  <c r="CW269" i="3"/>
  <c r="EA263" i="3"/>
  <c r="CV263" i="3"/>
  <c r="CE263" i="3"/>
  <c r="CT262" i="3"/>
  <c r="EG262" i="3"/>
  <c r="DP262" i="3"/>
  <c r="DB262" i="3"/>
  <c r="CK262" i="3"/>
  <c r="DZ261" i="3"/>
  <c r="CD261" i="3"/>
  <c r="EL260" i="3"/>
  <c r="DU260" i="3"/>
  <c r="DD260" i="3"/>
  <c r="CP260" i="3"/>
  <c r="EM259" i="3"/>
  <c r="DV259" i="3"/>
  <c r="DH259" i="3"/>
  <c r="CQ259" i="3"/>
  <c r="EL258" i="3"/>
  <c r="DU258" i="3"/>
  <c r="DD258" i="3"/>
  <c r="EF257" i="3"/>
  <c r="CJ257" i="3"/>
  <c r="EA256" i="3"/>
  <c r="CJ255" i="3"/>
  <c r="EB254" i="3"/>
  <c r="DN254" i="3"/>
  <c r="CW254" i="3"/>
  <c r="CF254" i="3"/>
  <c r="EL253" i="3"/>
  <c r="DU253" i="3"/>
  <c r="DD253" i="3"/>
  <c r="CP253" i="3"/>
  <c r="EC251" i="3"/>
  <c r="EA250" i="3"/>
  <c r="CE250" i="3"/>
  <c r="EA248" i="3"/>
  <c r="DT247" i="3"/>
  <c r="EF245" i="3"/>
  <c r="DO245" i="3"/>
  <c r="CX245" i="3"/>
  <c r="EA244" i="3"/>
  <c r="DJ244" i="3"/>
  <c r="CV244" i="3"/>
  <c r="CE244" i="3"/>
  <c r="ED242" i="3"/>
  <c r="EK242" i="3"/>
  <c r="EA242" i="3"/>
  <c r="CV242" i="3"/>
  <c r="CE242" i="3"/>
  <c r="EH241" i="3"/>
  <c r="DT241" i="3"/>
  <c r="DC241" i="3"/>
  <c r="CL241" i="3"/>
  <c r="EA240" i="3"/>
  <c r="CV240" i="3"/>
  <c r="CE240" i="3"/>
  <c r="EC236" i="3"/>
  <c r="EG236" i="3"/>
  <c r="DP236" i="3"/>
  <c r="DB236" i="3"/>
  <c r="DP234" i="3"/>
  <c r="EQ229" i="3"/>
  <c r="EP229" i="3"/>
  <c r="ED225" i="3"/>
  <c r="CF216" i="3"/>
  <c r="EF212" i="3"/>
  <c r="DO212" i="3"/>
  <c r="CX212" i="3"/>
  <c r="CJ212" i="3"/>
  <c r="EN210" i="3"/>
  <c r="DZ210" i="3"/>
  <c r="DI210" i="3"/>
  <c r="CR210" i="3"/>
  <c r="EA205" i="3"/>
  <c r="EF193" i="3"/>
  <c r="DO193" i="3"/>
  <c r="CX193" i="3"/>
  <c r="CB191" i="3"/>
  <c r="CW191" i="3"/>
  <c r="EK191" i="3"/>
  <c r="CA191" i="3"/>
  <c r="EA191" i="3"/>
  <c r="DJ191" i="3"/>
  <c r="ED186" i="3"/>
  <c r="CF186" i="3"/>
  <c r="CV186" i="3"/>
  <c r="EB173" i="3"/>
  <c r="DN173" i="3"/>
  <c r="CW173" i="3"/>
  <c r="CF173" i="3"/>
  <c r="ED167" i="3"/>
  <c r="CB167" i="3"/>
  <c r="EA167" i="3"/>
  <c r="DJ167" i="3"/>
  <c r="CV167" i="3"/>
  <c r="CE167" i="3"/>
  <c r="CL106" i="3"/>
  <c r="DP365" i="3"/>
  <c r="DB365" i="3"/>
  <c r="EA362" i="3"/>
  <c r="CV362" i="3"/>
  <c r="CE362" i="3"/>
  <c r="EA358" i="3"/>
  <c r="DJ358" i="3"/>
  <c r="CV358" i="3"/>
  <c r="CE358" i="3"/>
  <c r="EA357" i="3"/>
  <c r="DJ357" i="3"/>
  <c r="EM355" i="3"/>
  <c r="DV355" i="3"/>
  <c r="DH355" i="3"/>
  <c r="CQ355" i="3"/>
  <c r="EL354" i="3"/>
  <c r="EA353" i="3"/>
  <c r="DO351" i="3"/>
  <c r="CX351" i="3"/>
  <c r="EF350" i="3"/>
  <c r="DO350" i="3"/>
  <c r="CX350" i="3"/>
  <c r="CJ350" i="3"/>
  <c r="DP349" i="3"/>
  <c r="DB349" i="3"/>
  <c r="EB347" i="3"/>
  <c r="DN347" i="3"/>
  <c r="CF347" i="3"/>
  <c r="EA346" i="3"/>
  <c r="CV346" i="3"/>
  <c r="CX345" i="3"/>
  <c r="EL344" i="3"/>
  <c r="DU344" i="3"/>
  <c r="CP344" i="3"/>
  <c r="EM342" i="3"/>
  <c r="DV342" i="3"/>
  <c r="DH342" i="3"/>
  <c r="CQ342" i="3"/>
  <c r="DV341" i="3"/>
  <c r="EM339" i="3"/>
  <c r="DV339" i="3"/>
  <c r="DH339" i="3"/>
  <c r="CQ339" i="3"/>
  <c r="EA338" i="3"/>
  <c r="DV336" i="3"/>
  <c r="EL334" i="3"/>
  <c r="DU334" i="3"/>
  <c r="DD334" i="3"/>
  <c r="CP334" i="3"/>
  <c r="EB333" i="3"/>
  <c r="DN333" i="3"/>
  <c r="CW333" i="3"/>
  <c r="CF333" i="3"/>
  <c r="EL332" i="3"/>
  <c r="DU332" i="3"/>
  <c r="DD332" i="3"/>
  <c r="CP332" i="3"/>
  <c r="EF331" i="3"/>
  <c r="DO331" i="3"/>
  <c r="CX331" i="3"/>
  <c r="CJ331" i="3"/>
  <c r="EB329" i="3"/>
  <c r="DN329" i="3"/>
  <c r="CW329" i="3"/>
  <c r="CF329" i="3"/>
  <c r="EL326" i="3"/>
  <c r="DU326" i="3"/>
  <c r="DD326" i="3"/>
  <c r="CP326" i="3"/>
  <c r="CX325" i="3"/>
  <c r="EA324" i="3"/>
  <c r="DJ324" i="3"/>
  <c r="CV324" i="3"/>
  <c r="EL323" i="3"/>
  <c r="DU323" i="3"/>
  <c r="DD323" i="3"/>
  <c r="CP323" i="3"/>
  <c r="EA322" i="3"/>
  <c r="CE322" i="3"/>
  <c r="EM318" i="3"/>
  <c r="DV318" i="3"/>
  <c r="DH318" i="3"/>
  <c r="CQ318" i="3"/>
  <c r="EL317" i="3"/>
  <c r="DU317" i="3"/>
  <c r="DD317" i="3"/>
  <c r="CP317" i="3"/>
  <c r="DN316" i="3"/>
  <c r="CW316" i="3"/>
  <c r="EB315" i="3"/>
  <c r="DN315" i="3"/>
  <c r="CW315" i="3"/>
  <c r="CF315" i="3"/>
  <c r="DP313" i="3"/>
  <c r="EL311" i="3"/>
  <c r="DU311" i="3"/>
  <c r="DD311" i="3"/>
  <c r="CP311" i="3"/>
  <c r="DU310" i="3"/>
  <c r="DD310" i="3"/>
  <c r="CP310" i="3"/>
  <c r="CV309" i="3"/>
  <c r="CE309" i="3"/>
  <c r="EB307" i="3"/>
  <c r="DN307" i="3"/>
  <c r="CW307" i="3"/>
  <c r="CF307" i="3"/>
  <c r="CJ306" i="3"/>
  <c r="EF306" i="3"/>
  <c r="DO306" i="3"/>
  <c r="CX306" i="3"/>
  <c r="DV304" i="3"/>
  <c r="DV303" i="3"/>
  <c r="DH303" i="3"/>
  <c r="EF302" i="3"/>
  <c r="DO302" i="3"/>
  <c r="CX302" i="3"/>
  <c r="CJ302" i="3"/>
  <c r="CX300" i="3"/>
  <c r="CJ300" i="3"/>
  <c r="EF296" i="3"/>
  <c r="DO296" i="3"/>
  <c r="CX296" i="3"/>
  <c r="DN295" i="3"/>
  <c r="CW295" i="3"/>
  <c r="EA292" i="3"/>
  <c r="DP291" i="3"/>
  <c r="CK291" i="3"/>
  <c r="EA287" i="3"/>
  <c r="DJ287" i="3"/>
  <c r="CE287" i="3"/>
  <c r="CM286" i="3"/>
  <c r="EG286" i="3"/>
  <c r="DP286" i="3"/>
  <c r="DB286" i="3"/>
  <c r="CK286" i="3"/>
  <c r="DU281" i="3"/>
  <c r="DV280" i="3"/>
  <c r="ED279" i="3"/>
  <c r="EF279" i="3"/>
  <c r="DO279" i="3"/>
  <c r="CX279" i="3"/>
  <c r="CJ279" i="3"/>
  <c r="EA278" i="3"/>
  <c r="DJ278" i="3"/>
  <c r="CV278" i="3"/>
  <c r="CE278" i="3"/>
  <c r="CF275" i="3"/>
  <c r="CQ274" i="3"/>
  <c r="EL273" i="3"/>
  <c r="DU273" i="3"/>
  <c r="DD273" i="3"/>
  <c r="CP273" i="3"/>
  <c r="EM272" i="3"/>
  <c r="DV272" i="3"/>
  <c r="CQ272" i="3"/>
  <c r="EF270" i="3"/>
  <c r="DO270" i="3"/>
  <c r="CX270" i="3"/>
  <c r="CF270" i="3"/>
  <c r="DJ269" i="3"/>
  <c r="CV269" i="3"/>
  <c r="CD269" i="3"/>
  <c r="EF262" i="3"/>
  <c r="DO262" i="3"/>
  <c r="CX262" i="3"/>
  <c r="CJ262" i="3"/>
  <c r="EM261" i="3"/>
  <c r="DV261" i="3"/>
  <c r="CQ261" i="3"/>
  <c r="DU259" i="3"/>
  <c r="DD259" i="3"/>
  <c r="EC254" i="3"/>
  <c r="CC254" i="3"/>
  <c r="EA254" i="3"/>
  <c r="DJ254" i="3"/>
  <c r="CV254" i="3"/>
  <c r="CM251" i="3"/>
  <c r="EF251" i="3"/>
  <c r="DO251" i="3"/>
  <c r="CX251" i="3"/>
  <c r="EB245" i="3"/>
  <c r="DN245" i="3"/>
  <c r="CW245" i="3"/>
  <c r="EF225" i="3"/>
  <c r="DO225" i="3"/>
  <c r="CX225" i="3"/>
  <c r="CJ225" i="3"/>
  <c r="EK202" i="3"/>
  <c r="EC202" i="3"/>
  <c r="CV202" i="3"/>
  <c r="EM197" i="3"/>
  <c r="DV197" i="3"/>
  <c r="DH197" i="3"/>
  <c r="CQ197" i="3"/>
  <c r="EB177" i="3"/>
  <c r="DN177" i="3"/>
  <c r="CW177" i="3"/>
  <c r="EC173" i="3"/>
  <c r="ED173" i="3"/>
  <c r="EK173" i="3"/>
  <c r="CB173" i="3"/>
  <c r="EJ173" i="3"/>
  <c r="EA173" i="3"/>
  <c r="DJ173" i="3"/>
  <c r="CV173" i="3"/>
  <c r="CE173" i="3"/>
  <c r="EC150" i="3"/>
  <c r="EK150" i="3"/>
  <c r="CF150" i="3"/>
  <c r="CJ150" i="3"/>
  <c r="CK150" i="3"/>
  <c r="CV150" i="3"/>
  <c r="CB140" i="3"/>
  <c r="ED140" i="3"/>
  <c r="CA140" i="3"/>
  <c r="EA140" i="3"/>
  <c r="DJ140" i="3"/>
  <c r="CV140" i="3"/>
  <c r="CB126" i="3"/>
  <c r="CC126" i="3"/>
  <c r="CK126" i="3"/>
  <c r="ED126" i="3"/>
  <c r="EK126" i="3"/>
  <c r="EC126" i="3"/>
  <c r="EA126" i="3"/>
  <c r="DJ126" i="3"/>
  <c r="CV126" i="3"/>
  <c r="CE126" i="3"/>
  <c r="DJ70" i="3"/>
  <c r="CE320" i="3"/>
  <c r="EH318" i="3"/>
  <c r="DT318" i="3"/>
  <c r="DC318" i="3"/>
  <c r="EG317" i="3"/>
  <c r="DP317" i="3"/>
  <c r="DB317" i="3"/>
  <c r="CK317" i="3"/>
  <c r="DZ316" i="3"/>
  <c r="EN315" i="3"/>
  <c r="DZ315" i="3"/>
  <c r="DI315" i="3"/>
  <c r="CR315" i="3"/>
  <c r="EG311" i="3"/>
  <c r="DP311" i="3"/>
  <c r="DB311" i="3"/>
  <c r="EG310" i="3"/>
  <c r="DP310" i="3"/>
  <c r="DB310" i="3"/>
  <c r="DZ307" i="3"/>
  <c r="CR307" i="3"/>
  <c r="CV306" i="3"/>
  <c r="CE306" i="3"/>
  <c r="EN305" i="3"/>
  <c r="DZ305" i="3"/>
  <c r="EH304" i="3"/>
  <c r="DT304" i="3"/>
  <c r="EH303" i="3"/>
  <c r="DT303" i="3"/>
  <c r="DC303" i="3"/>
  <c r="CL303" i="3"/>
  <c r="EA302" i="3"/>
  <c r="DJ302" i="3"/>
  <c r="CV302" i="3"/>
  <c r="CE302" i="3"/>
  <c r="DP301" i="3"/>
  <c r="EA300" i="3"/>
  <c r="CE300" i="3"/>
  <c r="EA296" i="3"/>
  <c r="DJ296" i="3"/>
  <c r="CV296" i="3"/>
  <c r="EN295" i="3"/>
  <c r="DZ295" i="3"/>
  <c r="CR295" i="3"/>
  <c r="CD295" i="3"/>
  <c r="EH293" i="3"/>
  <c r="DT293" i="3"/>
  <c r="DC293" i="3"/>
  <c r="CL293" i="3"/>
  <c r="CE286" i="3"/>
  <c r="EB286" i="3"/>
  <c r="DN286" i="3"/>
  <c r="CW286" i="3"/>
  <c r="CF286" i="3"/>
  <c r="DP281" i="3"/>
  <c r="DB281" i="3"/>
  <c r="EH280" i="3"/>
  <c r="DC280" i="3"/>
  <c r="DJ279" i="3"/>
  <c r="DZ275" i="3"/>
  <c r="DI275" i="3"/>
  <c r="EH274" i="3"/>
  <c r="DT274" i="3"/>
  <c r="DC274" i="3"/>
  <c r="CL274" i="3"/>
  <c r="EG273" i="3"/>
  <c r="DP273" i="3"/>
  <c r="DB273" i="3"/>
  <c r="EH272" i="3"/>
  <c r="DT272" i="3"/>
  <c r="DC272" i="3"/>
  <c r="CL272" i="3"/>
  <c r="EA270" i="3"/>
  <c r="DJ270" i="3"/>
  <c r="CV270" i="3"/>
  <c r="CD270" i="3"/>
  <c r="EA262" i="3"/>
  <c r="DJ262" i="3"/>
  <c r="CV262" i="3"/>
  <c r="CE262" i="3"/>
  <c r="DT261" i="3"/>
  <c r="DC261" i="3"/>
  <c r="EG259" i="3"/>
  <c r="DP259" i="3"/>
  <c r="CK259" i="3"/>
  <c r="EN257" i="3"/>
  <c r="DZ257" i="3"/>
  <c r="DI257" i="3"/>
  <c r="CR257" i="3"/>
  <c r="EN255" i="3"/>
  <c r="CR255" i="3"/>
  <c r="EA251" i="3"/>
  <c r="DJ251" i="3"/>
  <c r="CV251" i="3"/>
  <c r="CE251" i="3"/>
  <c r="EN238" i="3"/>
  <c r="DZ238" i="3"/>
  <c r="DI238" i="3"/>
  <c r="ED236" i="3"/>
  <c r="EK236" i="3"/>
  <c r="CC236" i="3"/>
  <c r="EA236" i="3"/>
  <c r="DJ236" i="3"/>
  <c r="CV236" i="3"/>
  <c r="CE236" i="3"/>
  <c r="DP231" i="3"/>
  <c r="CX229" i="3"/>
  <c r="ED229" i="3"/>
  <c r="CW229" i="3"/>
  <c r="EC225" i="3"/>
  <c r="EK225" i="3"/>
  <c r="EA225" i="3"/>
  <c r="DJ225" i="3"/>
  <c r="CV225" i="3"/>
  <c r="EN212" i="3"/>
  <c r="DZ212" i="3"/>
  <c r="DI212" i="3"/>
  <c r="CR212" i="3"/>
  <c r="EN193" i="3"/>
  <c r="DZ193" i="3"/>
  <c r="DI193" i="3"/>
  <c r="CR193" i="3"/>
  <c r="CD193" i="3"/>
  <c r="EG190" i="3"/>
  <c r="DP190" i="3"/>
  <c r="CM149" i="3"/>
  <c r="ED149" i="3"/>
  <c r="EA149" i="3"/>
  <c r="DJ149" i="3"/>
  <c r="CV149" i="3"/>
  <c r="CE149" i="3"/>
  <c r="DB121" i="3"/>
  <c r="EC89" i="3"/>
  <c r="EN89" i="3"/>
  <c r="CA89" i="3"/>
  <c r="EG88" i="3"/>
  <c r="DP88" i="3"/>
  <c r="DB88" i="3"/>
  <c r="EC84" i="3"/>
  <c r="ED84" i="3"/>
  <c r="CJ84" i="3"/>
  <c r="EK84" i="3"/>
  <c r="EA84" i="3"/>
  <c r="DJ84" i="3"/>
  <c r="CV84" i="3"/>
  <c r="EN21" i="3"/>
  <c r="DZ21" i="3"/>
  <c r="DI21" i="3"/>
  <c r="CR21" i="3"/>
  <c r="CD21" i="3"/>
  <c r="EG318" i="3"/>
  <c r="DP318" i="3"/>
  <c r="DB318" i="3"/>
  <c r="CK318" i="3"/>
  <c r="EF317" i="3"/>
  <c r="CX317" i="3"/>
  <c r="CJ317" i="3"/>
  <c r="EM316" i="3"/>
  <c r="DV316" i="3"/>
  <c r="CQ316" i="3"/>
  <c r="EM315" i="3"/>
  <c r="DV315" i="3"/>
  <c r="DH315" i="3"/>
  <c r="CQ315" i="3"/>
  <c r="EA313" i="3"/>
  <c r="CX311" i="3"/>
  <c r="EF310" i="3"/>
  <c r="DO310" i="3"/>
  <c r="CX310" i="3"/>
  <c r="CJ310" i="3"/>
  <c r="DV307" i="3"/>
  <c r="DH307" i="3"/>
  <c r="CR306" i="3"/>
  <c r="EM305" i="3"/>
  <c r="DV305" i="3"/>
  <c r="DH305" i="3"/>
  <c r="EG303" i="3"/>
  <c r="DP303" i="3"/>
  <c r="DB303" i="3"/>
  <c r="CK303" i="3"/>
  <c r="DZ302" i="3"/>
  <c r="DI302" i="3"/>
  <c r="CR302" i="3"/>
  <c r="DO301" i="3"/>
  <c r="DI300" i="3"/>
  <c r="CR300" i="3"/>
  <c r="DZ296" i="3"/>
  <c r="CR296" i="3"/>
  <c r="CD296" i="3"/>
  <c r="EM295" i="3"/>
  <c r="DV295" i="3"/>
  <c r="CQ295" i="3"/>
  <c r="EG293" i="3"/>
  <c r="DP293" i="3"/>
  <c r="DB293" i="3"/>
  <c r="CK293" i="3"/>
  <c r="DJ291" i="3"/>
  <c r="CV291" i="3"/>
  <c r="CE291" i="3"/>
  <c r="EA286" i="3"/>
  <c r="DJ286" i="3"/>
  <c r="CV286" i="3"/>
  <c r="DI282" i="3"/>
  <c r="DO281" i="3"/>
  <c r="CX281" i="3"/>
  <c r="EG280" i="3"/>
  <c r="DP280" i="3"/>
  <c r="DB280" i="3"/>
  <c r="CR279" i="3"/>
  <c r="CD279" i="3"/>
  <c r="EM275" i="3"/>
  <c r="CQ275" i="3"/>
  <c r="EG274" i="3"/>
  <c r="CK274" i="3"/>
  <c r="EF273" i="3"/>
  <c r="DO273" i="3"/>
  <c r="CX273" i="3"/>
  <c r="EG272" i="3"/>
  <c r="DP272" i="3"/>
  <c r="DB272" i="3"/>
  <c r="CK272" i="3"/>
  <c r="DZ262" i="3"/>
  <c r="DI262" i="3"/>
  <c r="CR262" i="3"/>
  <c r="DB261" i="3"/>
  <c r="EF259" i="3"/>
  <c r="DO259" i="3"/>
  <c r="CX259" i="3"/>
  <c r="CJ259" i="3"/>
  <c r="EM257" i="3"/>
  <c r="DV257" i="3"/>
  <c r="DH257" i="3"/>
  <c r="CQ257" i="3"/>
  <c r="EM255" i="3"/>
  <c r="EA247" i="3"/>
  <c r="CE247" i="3"/>
  <c r="EA241" i="3"/>
  <c r="DJ241" i="3"/>
  <c r="CV241" i="3"/>
  <c r="CE241" i="3"/>
  <c r="EN236" i="3"/>
  <c r="DZ236" i="3"/>
  <c r="DI236" i="3"/>
  <c r="CR236" i="3"/>
  <c r="CD236" i="3"/>
  <c r="DZ234" i="3"/>
  <c r="CR234" i="3"/>
  <c r="EM222" i="3"/>
  <c r="DV222" i="3"/>
  <c r="CQ222" i="3"/>
  <c r="EM181" i="3"/>
  <c r="DV181" i="3"/>
  <c r="DH181" i="3"/>
  <c r="CQ181" i="3"/>
  <c r="DV106" i="3"/>
  <c r="ED106" i="3"/>
  <c r="CB106" i="3"/>
  <c r="CC106" i="3"/>
  <c r="EK106" i="3"/>
  <c r="EA106" i="3"/>
  <c r="DJ106" i="3"/>
  <c r="CV106" i="3"/>
  <c r="CB69" i="3"/>
  <c r="EK69" i="3"/>
  <c r="ED69" i="3"/>
  <c r="EA69" i="3"/>
  <c r="CV69" i="3"/>
  <c r="CE69" i="3"/>
  <c r="DV376" i="3"/>
  <c r="EG375" i="3"/>
  <c r="EF374" i="3"/>
  <c r="DO374" i="3"/>
  <c r="CX374" i="3"/>
  <c r="CJ374" i="3"/>
  <c r="EN373" i="3"/>
  <c r="DZ373" i="3"/>
  <c r="DI373" i="3"/>
  <c r="CR373" i="3"/>
  <c r="EF372" i="3"/>
  <c r="CX372" i="3"/>
  <c r="CX371" i="3"/>
  <c r="CJ371" i="3"/>
  <c r="EA368" i="3"/>
  <c r="DJ368" i="3"/>
  <c r="CV368" i="3"/>
  <c r="EN367" i="3"/>
  <c r="DZ367" i="3"/>
  <c r="DI367" i="3"/>
  <c r="CR367" i="3"/>
  <c r="EA366" i="3"/>
  <c r="DJ366" i="3"/>
  <c r="EN365" i="3"/>
  <c r="DI365" i="3"/>
  <c r="CD365" i="3"/>
  <c r="EG363" i="3"/>
  <c r="DP363" i="3"/>
  <c r="DB363" i="3"/>
  <c r="CK363" i="3"/>
  <c r="EH362" i="3"/>
  <c r="CL362" i="3"/>
  <c r="ED360" i="3"/>
  <c r="ED358" i="3"/>
  <c r="EH358" i="3"/>
  <c r="DT358" i="3"/>
  <c r="DC358" i="3"/>
  <c r="CL358" i="3"/>
  <c r="EH357" i="3"/>
  <c r="DC357" i="3"/>
  <c r="EF355" i="3"/>
  <c r="DO355" i="3"/>
  <c r="CX355" i="3"/>
  <c r="EB354" i="3"/>
  <c r="DN354" i="3"/>
  <c r="CW354" i="3"/>
  <c r="EM351" i="3"/>
  <c r="DV351" i="3"/>
  <c r="EM350" i="3"/>
  <c r="DV350" i="3"/>
  <c r="DH350" i="3"/>
  <c r="CQ350" i="3"/>
  <c r="EN349" i="3"/>
  <c r="DZ349" i="3"/>
  <c r="DI349" i="3"/>
  <c r="CD349" i="3"/>
  <c r="DP348" i="3"/>
  <c r="DB348" i="3"/>
  <c r="DU347" i="3"/>
  <c r="DD347" i="3"/>
  <c r="DT346" i="3"/>
  <c r="DV345" i="3"/>
  <c r="DH345" i="3"/>
  <c r="EB344" i="3"/>
  <c r="DB343" i="3"/>
  <c r="EF342" i="3"/>
  <c r="DO342" i="3"/>
  <c r="CX342" i="3"/>
  <c r="CJ342" i="3"/>
  <c r="DO341" i="3"/>
  <c r="CX341" i="3"/>
  <c r="EF339" i="3"/>
  <c r="DO339" i="3"/>
  <c r="CX339" i="3"/>
  <c r="CJ339" i="3"/>
  <c r="EF336" i="3"/>
  <c r="DO336" i="3"/>
  <c r="CX336" i="3"/>
  <c r="CJ336" i="3"/>
  <c r="DT335" i="3"/>
  <c r="EB334" i="3"/>
  <c r="DN334" i="3"/>
  <c r="CW334" i="3"/>
  <c r="EL333" i="3"/>
  <c r="DU333" i="3"/>
  <c r="DD333" i="3"/>
  <c r="DN332" i="3"/>
  <c r="CW332" i="3"/>
  <c r="EM331" i="3"/>
  <c r="DV331" i="3"/>
  <c r="DH331" i="3"/>
  <c r="CQ331" i="3"/>
  <c r="CP329" i="3"/>
  <c r="EA328" i="3"/>
  <c r="DJ328" i="3"/>
  <c r="CV328" i="3"/>
  <c r="CE328" i="3"/>
  <c r="EB326" i="3"/>
  <c r="DN326" i="3"/>
  <c r="CW326" i="3"/>
  <c r="CF326" i="3"/>
  <c r="DV325" i="3"/>
  <c r="DH325" i="3"/>
  <c r="CQ325" i="3"/>
  <c r="EH324" i="3"/>
  <c r="DT324" i="3"/>
  <c r="DC324" i="3"/>
  <c r="CL324" i="3"/>
  <c r="EB323" i="3"/>
  <c r="DN323" i="3"/>
  <c r="CW323" i="3"/>
  <c r="EH322" i="3"/>
  <c r="DT322" i="3"/>
  <c r="DC322" i="3"/>
  <c r="CL322" i="3"/>
  <c r="EM320" i="3"/>
  <c r="DV320" i="3"/>
  <c r="CQ320" i="3"/>
  <c r="EF318" i="3"/>
  <c r="DO318" i="3"/>
  <c r="CX318" i="3"/>
  <c r="EB317" i="3"/>
  <c r="DN317" i="3"/>
  <c r="CW317" i="3"/>
  <c r="CF317" i="3"/>
  <c r="EL316" i="3"/>
  <c r="DU316" i="3"/>
  <c r="DD316" i="3"/>
  <c r="CP316" i="3"/>
  <c r="EL315" i="3"/>
  <c r="DU315" i="3"/>
  <c r="DD315" i="3"/>
  <c r="CP315" i="3"/>
  <c r="EG314" i="3"/>
  <c r="DB314" i="3"/>
  <c r="CK314" i="3"/>
  <c r="EN313" i="3"/>
  <c r="DZ313" i="3"/>
  <c r="CR313" i="3"/>
  <c r="DB312" i="3"/>
  <c r="EB311" i="3"/>
  <c r="DN311" i="3"/>
  <c r="CW311" i="3"/>
  <c r="CF311" i="3"/>
  <c r="EB310" i="3"/>
  <c r="DN310" i="3"/>
  <c r="CW310" i="3"/>
  <c r="EH309" i="3"/>
  <c r="DT309" i="3"/>
  <c r="DC309" i="3"/>
  <c r="DU307" i="3"/>
  <c r="DD307" i="3"/>
  <c r="EC306" i="3"/>
  <c r="EM306" i="3"/>
  <c r="DV306" i="3"/>
  <c r="DH306" i="3"/>
  <c r="EL305" i="3"/>
  <c r="DU305" i="3"/>
  <c r="DD305" i="3"/>
  <c r="CX304" i="3"/>
  <c r="DO303" i="3"/>
  <c r="CX303" i="3"/>
  <c r="EM302" i="3"/>
  <c r="DV302" i="3"/>
  <c r="CQ302" i="3"/>
  <c r="EB301" i="3"/>
  <c r="DN301" i="3"/>
  <c r="CW301" i="3"/>
  <c r="EM300" i="3"/>
  <c r="DH300" i="3"/>
  <c r="CQ300" i="3"/>
  <c r="EA297" i="3"/>
  <c r="CV297" i="3"/>
  <c r="CE297" i="3"/>
  <c r="EM296" i="3"/>
  <c r="DV296" i="3"/>
  <c r="CQ296" i="3"/>
  <c r="EL295" i="3"/>
  <c r="DU295" i="3"/>
  <c r="DD295" i="3"/>
  <c r="CP295" i="3"/>
  <c r="EF293" i="3"/>
  <c r="DO293" i="3"/>
  <c r="CX293" i="3"/>
  <c r="DZ291" i="3"/>
  <c r="DI291" i="3"/>
  <c r="CD291" i="3"/>
  <c r="EA289" i="3"/>
  <c r="DJ289" i="3"/>
  <c r="CV289" i="3"/>
  <c r="CE289" i="3"/>
  <c r="EN286" i="3"/>
  <c r="DI286" i="3"/>
  <c r="CR286" i="3"/>
  <c r="CD286" i="3"/>
  <c r="EA284" i="3"/>
  <c r="CV284" i="3"/>
  <c r="CF281" i="3"/>
  <c r="DO280" i="3"/>
  <c r="CX280" i="3"/>
  <c r="DV279" i="3"/>
  <c r="DH279" i="3"/>
  <c r="CQ279" i="3"/>
  <c r="EH278" i="3"/>
  <c r="DT278" i="3"/>
  <c r="CL278" i="3"/>
  <c r="EA277" i="3"/>
  <c r="CV277" i="3"/>
  <c r="CE277" i="3"/>
  <c r="DD275" i="3"/>
  <c r="DO274" i="3"/>
  <c r="CX274" i="3"/>
  <c r="EB273" i="3"/>
  <c r="DN273" i="3"/>
  <c r="CW273" i="3"/>
  <c r="EF272" i="3"/>
  <c r="CX272" i="3"/>
  <c r="CJ272" i="3"/>
  <c r="EM270" i="3"/>
  <c r="DV270" i="3"/>
  <c r="DH270" i="3"/>
  <c r="CQ270" i="3"/>
  <c r="EH269" i="3"/>
  <c r="DT269" i="3"/>
  <c r="DC269" i="3"/>
  <c r="CK269" i="3"/>
  <c r="EM262" i="3"/>
  <c r="DV262" i="3"/>
  <c r="DH262" i="3"/>
  <c r="CQ262" i="3"/>
  <c r="DO261" i="3"/>
  <c r="EA260" i="3"/>
  <c r="DJ260" i="3"/>
  <c r="CV260" i="3"/>
  <c r="CE260" i="3"/>
  <c r="EB259" i="3"/>
  <c r="DN259" i="3"/>
  <c r="CW259" i="3"/>
  <c r="EA258" i="3"/>
  <c r="CP257" i="3"/>
  <c r="DH254" i="3"/>
  <c r="EH254" i="3"/>
  <c r="DT254" i="3"/>
  <c r="DC254" i="3"/>
  <c r="CL254" i="3"/>
  <c r="EA253" i="3"/>
  <c r="DJ253" i="3"/>
  <c r="EM251" i="3"/>
  <c r="DV251" i="3"/>
  <c r="DH251" i="3"/>
  <c r="EL245" i="3"/>
  <c r="DU245" i="3"/>
  <c r="DD245" i="3"/>
  <c r="CP245" i="3"/>
  <c r="EA243" i="3"/>
  <c r="DJ243" i="3"/>
  <c r="CV243" i="3"/>
  <c r="CE243" i="3"/>
  <c r="EL238" i="3"/>
  <c r="DU238" i="3"/>
  <c r="DD238" i="3"/>
  <c r="DC233" i="3"/>
  <c r="EF233" i="3"/>
  <c r="EQ231" i="3"/>
  <c r="EP231" i="3"/>
  <c r="DV229" i="3"/>
  <c r="DH229" i="3"/>
  <c r="CC226" i="3"/>
  <c r="EK226" i="3"/>
  <c r="CV226" i="3"/>
  <c r="EL222" i="3"/>
  <c r="DU222" i="3"/>
  <c r="DD222" i="3"/>
  <c r="CP222" i="3"/>
  <c r="DO210" i="3"/>
  <c r="CX210" i="3"/>
  <c r="EP203" i="3"/>
  <c r="EQ203" i="3"/>
  <c r="EB190" i="3"/>
  <c r="DN190" i="3"/>
  <c r="CW190" i="3"/>
  <c r="CF190" i="3"/>
  <c r="EL181" i="3"/>
  <c r="DU181" i="3"/>
  <c r="DD181" i="3"/>
  <c r="CP181" i="3"/>
  <c r="CA176" i="3"/>
  <c r="EK176" i="3"/>
  <c r="EC176" i="3"/>
  <c r="EA176" i="3"/>
  <c r="ED164" i="3"/>
  <c r="EK164" i="3"/>
  <c r="CJ164" i="3"/>
  <c r="DO164" i="3"/>
  <c r="EA164" i="3"/>
  <c r="DJ164" i="3"/>
  <c r="ED82" i="3"/>
  <c r="CB82" i="3"/>
  <c r="ED76" i="3"/>
  <c r="CN76" i="3"/>
  <c r="CC76" i="3"/>
  <c r="DN76" i="3"/>
  <c r="EF76" i="3"/>
  <c r="EA76" i="3"/>
  <c r="CV76" i="3"/>
  <c r="CE76" i="3"/>
  <c r="CE233" i="3"/>
  <c r="EA232" i="3"/>
  <c r="DJ232" i="3"/>
  <c r="CV232" i="3"/>
  <c r="CE232" i="3"/>
  <c r="EA230" i="3"/>
  <c r="DJ230" i="3"/>
  <c r="CV230" i="3"/>
  <c r="CE230" i="3"/>
  <c r="EL226" i="3"/>
  <c r="DU226" i="3"/>
  <c r="DD226" i="3"/>
  <c r="CP226" i="3"/>
  <c r="EL225" i="3"/>
  <c r="DU225" i="3"/>
  <c r="DD225" i="3"/>
  <c r="EB222" i="3"/>
  <c r="DN222" i="3"/>
  <c r="CW222" i="3"/>
  <c r="CF222" i="3"/>
  <c r="EA221" i="3"/>
  <c r="CV221" i="3"/>
  <c r="CE221" i="3"/>
  <c r="EL218" i="3"/>
  <c r="DU218" i="3"/>
  <c r="EH216" i="3"/>
  <c r="EK215" i="3"/>
  <c r="EL215" i="3"/>
  <c r="DU215" i="3"/>
  <c r="CP215" i="3"/>
  <c r="EA213" i="3"/>
  <c r="CV213" i="3"/>
  <c r="EG212" i="3"/>
  <c r="CK212" i="3"/>
  <c r="EG210" i="3"/>
  <c r="DP210" i="3"/>
  <c r="DB210" i="3"/>
  <c r="CK210" i="3"/>
  <c r="EA208" i="3"/>
  <c r="DJ208" i="3"/>
  <c r="CV208" i="3"/>
  <c r="EH205" i="3"/>
  <c r="DT205" i="3"/>
  <c r="DC205" i="3"/>
  <c r="CL205" i="3"/>
  <c r="EA204" i="3"/>
  <c r="CW202" i="3"/>
  <c r="DU199" i="3"/>
  <c r="EG193" i="3"/>
  <c r="DP193" i="3"/>
  <c r="DB193" i="3"/>
  <c r="DN191" i="3"/>
  <c r="EH190" i="3"/>
  <c r="EA189" i="3"/>
  <c r="CV189" i="3"/>
  <c r="CE189" i="3"/>
  <c r="EA185" i="3"/>
  <c r="DJ185" i="3"/>
  <c r="CV185" i="3"/>
  <c r="CE185" i="3"/>
  <c r="EA184" i="3"/>
  <c r="DJ184" i="3"/>
  <c r="CV184" i="3"/>
  <c r="EB181" i="3"/>
  <c r="DN181" i="3"/>
  <c r="CW181" i="3"/>
  <c r="CF181" i="3"/>
  <c r="EA180" i="3"/>
  <c r="CE180" i="3"/>
  <c r="EH177" i="3"/>
  <c r="DT177" i="3"/>
  <c r="DC177" i="3"/>
  <c r="CL177" i="3"/>
  <c r="EG176" i="3"/>
  <c r="DP176" i="3"/>
  <c r="CK176" i="3"/>
  <c r="EA169" i="3"/>
  <c r="DJ169" i="3"/>
  <c r="CV169" i="3"/>
  <c r="EB167" i="3"/>
  <c r="DN167" i="3"/>
  <c r="CW167" i="3"/>
  <c r="CF167" i="3"/>
  <c r="EH164" i="3"/>
  <c r="CL164" i="3"/>
  <c r="DN162" i="3"/>
  <c r="EL160" i="3"/>
  <c r="DD160" i="3"/>
  <c r="CP160" i="3"/>
  <c r="EG157" i="3"/>
  <c r="DP157" i="3"/>
  <c r="DB157" i="3"/>
  <c r="CK157" i="3"/>
  <c r="ED133" i="3"/>
  <c r="EK133" i="3"/>
  <c r="EA133" i="3"/>
  <c r="DJ133" i="3"/>
  <c r="CV133" i="3"/>
  <c r="CE133" i="3"/>
  <c r="EA130" i="3"/>
  <c r="DJ130" i="3"/>
  <c r="CV130" i="3"/>
  <c r="CE130" i="3"/>
  <c r="EH126" i="3"/>
  <c r="DT126" i="3"/>
  <c r="DC126" i="3"/>
  <c r="CM122" i="3"/>
  <c r="CX122" i="3"/>
  <c r="CV122" i="3"/>
  <c r="CE122" i="3"/>
  <c r="EG121" i="3"/>
  <c r="DP121" i="3"/>
  <c r="CK121" i="3"/>
  <c r="EH106" i="3"/>
  <c r="DT106" i="3"/>
  <c r="DC106" i="3"/>
  <c r="EC92" i="3"/>
  <c r="ED92" i="3"/>
  <c r="EK92" i="3"/>
  <c r="CF92" i="3"/>
  <c r="CV92" i="3"/>
  <c r="DN89" i="3"/>
  <c r="EH76" i="3"/>
  <c r="DT76" i="3"/>
  <c r="DC76" i="3"/>
  <c r="CL76" i="3"/>
  <c r="EC37" i="3"/>
  <c r="ED37" i="3"/>
  <c r="EA37" i="3"/>
  <c r="DJ37" i="3"/>
  <c r="CV37" i="3"/>
  <c r="CE37" i="3"/>
  <c r="EG21" i="3"/>
  <c r="DP21" i="3"/>
  <c r="DB21" i="3"/>
  <c r="CK21" i="3"/>
  <c r="EH11" i="3"/>
  <c r="DT11" i="3"/>
  <c r="DC11" i="3"/>
  <c r="CL11" i="3"/>
  <c r="EF254" i="3"/>
  <c r="DO254" i="3"/>
  <c r="CX254" i="3"/>
  <c r="CJ254" i="3"/>
  <c r="DZ253" i="3"/>
  <c r="CD253" i="3"/>
  <c r="EA252" i="3"/>
  <c r="DJ252" i="3"/>
  <c r="CE252" i="3"/>
  <c r="DZ251" i="3"/>
  <c r="CR251" i="3"/>
  <c r="CD251" i="3"/>
  <c r="EL250" i="3"/>
  <c r="DU250" i="3"/>
  <c r="DD250" i="3"/>
  <c r="EH249" i="3"/>
  <c r="DT249" i="3"/>
  <c r="DC249" i="3"/>
  <c r="EH246" i="3"/>
  <c r="DT246" i="3"/>
  <c r="CL246" i="3"/>
  <c r="DB245" i="3"/>
  <c r="EG244" i="3"/>
  <c r="DP244" i="3"/>
  <c r="CK244" i="3"/>
  <c r="EF243" i="3"/>
  <c r="DO243" i="3"/>
  <c r="CX243" i="3"/>
  <c r="EN242" i="3"/>
  <c r="DZ242" i="3"/>
  <c r="CR242" i="3"/>
  <c r="EG241" i="3"/>
  <c r="DP241" i="3"/>
  <c r="DB241" i="3"/>
  <c r="CK241" i="3"/>
  <c r="EB240" i="3"/>
  <c r="EM238" i="3"/>
  <c r="DV238" i="3"/>
  <c r="EF236" i="3"/>
  <c r="DO236" i="3"/>
  <c r="CX236" i="3"/>
  <c r="CJ236" i="3"/>
  <c r="EA235" i="3"/>
  <c r="DJ235" i="3"/>
  <c r="CV235" i="3"/>
  <c r="EM233" i="3"/>
  <c r="DV233" i="3"/>
  <c r="DH233" i="3"/>
  <c r="CQ233" i="3"/>
  <c r="EM232" i="3"/>
  <c r="DV232" i="3"/>
  <c r="DH232" i="3"/>
  <c r="CQ232" i="3"/>
  <c r="CJ231" i="3"/>
  <c r="EC230" i="3"/>
  <c r="EM230" i="3"/>
  <c r="DV230" i="3"/>
  <c r="DH230" i="3"/>
  <c r="CQ230" i="3"/>
  <c r="EL227" i="3"/>
  <c r="CP227" i="3"/>
  <c r="EG226" i="3"/>
  <c r="DP226" i="3"/>
  <c r="DB226" i="3"/>
  <c r="CK226" i="3"/>
  <c r="EG225" i="3"/>
  <c r="DP225" i="3"/>
  <c r="CK225" i="3"/>
  <c r="DT224" i="3"/>
  <c r="DC224" i="3"/>
  <c r="CL224" i="3"/>
  <c r="EN222" i="3"/>
  <c r="DZ222" i="3"/>
  <c r="DI222" i="3"/>
  <c r="CR222" i="3"/>
  <c r="CD222" i="3"/>
  <c r="DV221" i="3"/>
  <c r="DH221" i="3"/>
  <c r="EL220" i="3"/>
  <c r="EA219" i="3"/>
  <c r="DJ219" i="3"/>
  <c r="CV219" i="3"/>
  <c r="EF216" i="3"/>
  <c r="DO216" i="3"/>
  <c r="CX216" i="3"/>
  <c r="CJ216" i="3"/>
  <c r="DP215" i="3"/>
  <c r="DB215" i="3"/>
  <c r="EA214" i="3"/>
  <c r="DJ214" i="3"/>
  <c r="CV214" i="3"/>
  <c r="CE214" i="3"/>
  <c r="DV213" i="3"/>
  <c r="DH213" i="3"/>
  <c r="DN212" i="3"/>
  <c r="EB210" i="3"/>
  <c r="DN210" i="3"/>
  <c r="CW210" i="3"/>
  <c r="EA209" i="3"/>
  <c r="DJ209" i="3"/>
  <c r="CV209" i="3"/>
  <c r="CE209" i="3"/>
  <c r="EM208" i="3"/>
  <c r="DV208" i="3"/>
  <c r="CQ208" i="3"/>
  <c r="EC206" i="3"/>
  <c r="EL206" i="3"/>
  <c r="DU206" i="3"/>
  <c r="DD206" i="3"/>
  <c r="CP206" i="3"/>
  <c r="CJ205" i="3"/>
  <c r="EM204" i="3"/>
  <c r="DV204" i="3"/>
  <c r="DH204" i="3"/>
  <c r="CQ204" i="3"/>
  <c r="EN202" i="3"/>
  <c r="DZ202" i="3"/>
  <c r="DI202" i="3"/>
  <c r="CR202" i="3"/>
  <c r="EA201" i="3"/>
  <c r="DJ201" i="3"/>
  <c r="CV201" i="3"/>
  <c r="CE201" i="3"/>
  <c r="EA200" i="3"/>
  <c r="DJ200" i="3"/>
  <c r="CV200" i="3"/>
  <c r="CE200" i="3"/>
  <c r="EH198" i="3"/>
  <c r="DC198" i="3"/>
  <c r="CL198" i="3"/>
  <c r="EA196" i="3"/>
  <c r="CE196" i="3"/>
  <c r="EL195" i="3"/>
  <c r="CP195" i="3"/>
  <c r="EB193" i="3"/>
  <c r="DN193" i="3"/>
  <c r="CF193" i="3"/>
  <c r="DU192" i="3"/>
  <c r="DD192" i="3"/>
  <c r="EN191" i="3"/>
  <c r="DZ191" i="3"/>
  <c r="EF190" i="3"/>
  <c r="DO190" i="3"/>
  <c r="CX190" i="3"/>
  <c r="DV189" i="3"/>
  <c r="DH189" i="3"/>
  <c r="EG187" i="3"/>
  <c r="EN186" i="3"/>
  <c r="DZ186" i="3"/>
  <c r="DI186" i="3"/>
  <c r="CR186" i="3"/>
  <c r="EM185" i="3"/>
  <c r="DV185" i="3"/>
  <c r="DH185" i="3"/>
  <c r="CQ185" i="3"/>
  <c r="EK184" i="3"/>
  <c r="EM184" i="3"/>
  <c r="DV184" i="3"/>
  <c r="DH184" i="3"/>
  <c r="CQ184" i="3"/>
  <c r="CL183" i="3"/>
  <c r="EC182" i="3"/>
  <c r="DU182" i="3"/>
  <c r="DD182" i="3"/>
  <c r="EN181" i="3"/>
  <c r="CR181" i="3"/>
  <c r="EM180" i="3"/>
  <c r="DV180" i="3"/>
  <c r="DH180" i="3"/>
  <c r="CQ180" i="3"/>
  <c r="EG179" i="3"/>
  <c r="CK179" i="3"/>
  <c r="CV178" i="3"/>
  <c r="EF177" i="3"/>
  <c r="EB176" i="3"/>
  <c r="DN176" i="3"/>
  <c r="CW176" i="3"/>
  <c r="EF173" i="3"/>
  <c r="DO173" i="3"/>
  <c r="CX173" i="3"/>
  <c r="CJ173" i="3"/>
  <c r="DJ171" i="3"/>
  <c r="CV171" i="3"/>
  <c r="EN167" i="3"/>
  <c r="DZ167" i="3"/>
  <c r="DI167" i="3"/>
  <c r="CR167" i="3"/>
  <c r="CD167" i="3"/>
  <c r="EG165" i="3"/>
  <c r="DP165" i="3"/>
  <c r="DB165" i="3"/>
  <c r="EF164" i="3"/>
  <c r="CX164" i="3"/>
  <c r="DI162" i="3"/>
  <c r="CR162" i="3"/>
  <c r="CM159" i="3"/>
  <c r="CA159" i="3"/>
  <c r="CC159" i="3"/>
  <c r="EA159" i="3"/>
  <c r="DJ159" i="3"/>
  <c r="CV159" i="3"/>
  <c r="CE159" i="3"/>
  <c r="EL158" i="3"/>
  <c r="DU158" i="3"/>
  <c r="DD158" i="3"/>
  <c r="CP158" i="3"/>
  <c r="CA156" i="3"/>
  <c r="EC156" i="3"/>
  <c r="EK156" i="3"/>
  <c r="DH156" i="3"/>
  <c r="DJ156" i="3"/>
  <c r="CV156" i="3"/>
  <c r="CE156" i="3"/>
  <c r="ED154" i="3"/>
  <c r="CC154" i="3"/>
  <c r="EA154" i="3"/>
  <c r="DJ154" i="3"/>
  <c r="CV154" i="3"/>
  <c r="CE154" i="3"/>
  <c r="EN150" i="3"/>
  <c r="DZ150" i="3"/>
  <c r="DI150" i="3"/>
  <c r="CR150" i="3"/>
  <c r="EB140" i="3"/>
  <c r="EN137" i="3"/>
  <c r="DZ137" i="3"/>
  <c r="DI137" i="3"/>
  <c r="CR137" i="3"/>
  <c r="EG111" i="3"/>
  <c r="DP111" i="3"/>
  <c r="DB111" i="3"/>
  <c r="EA101" i="3"/>
  <c r="DJ101" i="3"/>
  <c r="CV101" i="3"/>
  <c r="CE101" i="3"/>
  <c r="DB96" i="3"/>
  <c r="EC96" i="3"/>
  <c r="ED96" i="3"/>
  <c r="EA96" i="3"/>
  <c r="DJ96" i="3"/>
  <c r="ED94" i="3"/>
  <c r="CC94" i="3"/>
  <c r="CX94" i="3"/>
  <c r="CE94" i="3"/>
  <c r="EG93" i="3"/>
  <c r="DB93" i="3"/>
  <c r="CK93" i="3"/>
  <c r="EN84" i="3"/>
  <c r="DZ84" i="3"/>
  <c r="DI84" i="3"/>
  <c r="CR84" i="3"/>
  <c r="CD84" i="3"/>
  <c r="DT36" i="3"/>
  <c r="DV36" i="3"/>
  <c r="DC36" i="3"/>
  <c r="EC36" i="3"/>
  <c r="ED36" i="3"/>
  <c r="EA36" i="3"/>
  <c r="DJ36" i="3"/>
  <c r="CV36" i="3"/>
  <c r="CE36" i="3"/>
  <c r="DT222" i="3"/>
  <c r="DC222" i="3"/>
  <c r="CL222" i="3"/>
  <c r="EA215" i="3"/>
  <c r="DJ215" i="3"/>
  <c r="CV215" i="3"/>
  <c r="EM212" i="3"/>
  <c r="DV212" i="3"/>
  <c r="DH212" i="3"/>
  <c r="CQ212" i="3"/>
  <c r="EM210" i="3"/>
  <c r="DV210" i="3"/>
  <c r="CQ210" i="3"/>
  <c r="EN205" i="3"/>
  <c r="DZ203" i="3"/>
  <c r="EH202" i="3"/>
  <c r="DT202" i="3"/>
  <c r="DC202" i="3"/>
  <c r="CL202" i="3"/>
  <c r="EM193" i="3"/>
  <c r="DV193" i="3"/>
  <c r="DH193" i="3"/>
  <c r="CQ193" i="3"/>
  <c r="EH191" i="3"/>
  <c r="DT191" i="3"/>
  <c r="DC191" i="3"/>
  <c r="CL191" i="3"/>
  <c r="EN190" i="3"/>
  <c r="DZ190" i="3"/>
  <c r="DI190" i="3"/>
  <c r="CR190" i="3"/>
  <c r="DP189" i="3"/>
  <c r="CV187" i="3"/>
  <c r="CK185" i="3"/>
  <c r="EG185" i="3"/>
  <c r="DP185" i="3"/>
  <c r="DB185" i="3"/>
  <c r="CC184" i="3"/>
  <c r="EG184" i="3"/>
  <c r="DP184" i="3"/>
  <c r="DB184" i="3"/>
  <c r="CK184" i="3"/>
  <c r="EH181" i="3"/>
  <c r="DC181" i="3"/>
  <c r="CL181" i="3"/>
  <c r="DP180" i="3"/>
  <c r="DB180" i="3"/>
  <c r="DJ179" i="3"/>
  <c r="EN177" i="3"/>
  <c r="DZ177" i="3"/>
  <c r="DI177" i="3"/>
  <c r="CR177" i="3"/>
  <c r="EM176" i="3"/>
  <c r="CQ176" i="3"/>
  <c r="CA175" i="3"/>
  <c r="ED175" i="3"/>
  <c r="DJ175" i="3"/>
  <c r="EA174" i="3"/>
  <c r="DJ174" i="3"/>
  <c r="CV174" i="3"/>
  <c r="CE174" i="3"/>
  <c r="DZ173" i="3"/>
  <c r="CD173" i="3"/>
  <c r="EC165" i="3"/>
  <c r="ED165" i="3"/>
  <c r="EA165" i="3"/>
  <c r="DJ165" i="3"/>
  <c r="CV165" i="3"/>
  <c r="CE165" i="3"/>
  <c r="EN164" i="3"/>
  <c r="DZ164" i="3"/>
  <c r="DI164" i="3"/>
  <c r="CR164" i="3"/>
  <c r="EC160" i="3"/>
  <c r="CC160" i="3"/>
  <c r="CV160" i="3"/>
  <c r="EA155" i="3"/>
  <c r="CX134" i="3"/>
  <c r="ED134" i="3"/>
  <c r="EA134" i="3"/>
  <c r="DJ134" i="3"/>
  <c r="CV134" i="3"/>
  <c r="CE134" i="3"/>
  <c r="CA111" i="3"/>
  <c r="EK111" i="3"/>
  <c r="CB111" i="3"/>
  <c r="EC111" i="3"/>
  <c r="EA111" i="3"/>
  <c r="CV111" i="3"/>
  <c r="CE111" i="3"/>
  <c r="EG97" i="3"/>
  <c r="DP97" i="3"/>
  <c r="DB97" i="3"/>
  <c r="DC93" i="3"/>
  <c r="ED93" i="3"/>
  <c r="CC93" i="3"/>
  <c r="EA93" i="3"/>
  <c r="DJ93" i="3"/>
  <c r="CV93" i="3"/>
  <c r="CE93" i="3"/>
  <c r="EG92" i="3"/>
  <c r="DP92" i="3"/>
  <c r="DB92" i="3"/>
  <c r="CK92" i="3"/>
  <c r="EH89" i="3"/>
  <c r="DT89" i="3"/>
  <c r="DC89" i="3"/>
  <c r="CL89" i="3"/>
  <c r="DO256" i="3"/>
  <c r="CX256" i="3"/>
  <c r="CJ256" i="3"/>
  <c r="EL255" i="3"/>
  <c r="DU255" i="3"/>
  <c r="DD255" i="3"/>
  <c r="CP255" i="3"/>
  <c r="EM254" i="3"/>
  <c r="DV254" i="3"/>
  <c r="CQ254" i="3"/>
  <c r="DB253" i="3"/>
  <c r="DT252" i="3"/>
  <c r="DC252" i="3"/>
  <c r="CL252" i="3"/>
  <c r="EG251" i="3"/>
  <c r="DP251" i="3"/>
  <c r="DB251" i="3"/>
  <c r="CK251" i="3"/>
  <c r="CW250" i="3"/>
  <c r="EA249" i="3"/>
  <c r="DJ249" i="3"/>
  <c r="CV249" i="3"/>
  <c r="CE249" i="3"/>
  <c r="EF248" i="3"/>
  <c r="DO248" i="3"/>
  <c r="CX248" i="3"/>
  <c r="CJ248" i="3"/>
  <c r="DI247" i="3"/>
  <c r="CR247" i="3"/>
  <c r="EA246" i="3"/>
  <c r="DJ246" i="3"/>
  <c r="CV246" i="3"/>
  <c r="CE246" i="3"/>
  <c r="CD245" i="3"/>
  <c r="EN244" i="3"/>
  <c r="DZ244" i="3"/>
  <c r="DI244" i="3"/>
  <c r="CR244" i="3"/>
  <c r="CD244" i="3"/>
  <c r="EM243" i="3"/>
  <c r="DV243" i="3"/>
  <c r="DH243" i="3"/>
  <c r="CQ243" i="3"/>
  <c r="EG242" i="3"/>
  <c r="DP242" i="3"/>
  <c r="DB242" i="3"/>
  <c r="CK242" i="3"/>
  <c r="EN241" i="3"/>
  <c r="DZ241" i="3"/>
  <c r="DI241" i="3"/>
  <c r="CR241" i="3"/>
  <c r="CD241" i="3"/>
  <c r="DU240" i="3"/>
  <c r="DD240" i="3"/>
  <c r="CP240" i="3"/>
  <c r="EF238" i="3"/>
  <c r="DO238" i="3"/>
  <c r="CX238" i="3"/>
  <c r="CJ238" i="3"/>
  <c r="EM236" i="3"/>
  <c r="DV236" i="3"/>
  <c r="DH236" i="3"/>
  <c r="CQ236" i="3"/>
  <c r="DT235" i="3"/>
  <c r="DC235" i="3"/>
  <c r="CL235" i="3"/>
  <c r="EM234" i="3"/>
  <c r="DV234" i="3"/>
  <c r="DH234" i="3"/>
  <c r="CQ234" i="3"/>
  <c r="DO233" i="3"/>
  <c r="EF232" i="3"/>
  <c r="DO232" i="3"/>
  <c r="CX232" i="3"/>
  <c r="CJ232" i="3"/>
  <c r="DH231" i="3"/>
  <c r="CB230" i="3"/>
  <c r="EF230" i="3"/>
  <c r="DO230" i="3"/>
  <c r="CX230" i="3"/>
  <c r="CJ230" i="3"/>
  <c r="EG229" i="3"/>
  <c r="DP229" i="3"/>
  <c r="DB229" i="3"/>
  <c r="CF227" i="3"/>
  <c r="EB227" i="3"/>
  <c r="DN227" i="3"/>
  <c r="CW227" i="3"/>
  <c r="EN226" i="3"/>
  <c r="DZ226" i="3"/>
  <c r="DI226" i="3"/>
  <c r="CR226" i="3"/>
  <c r="EN225" i="3"/>
  <c r="DI225" i="3"/>
  <c r="EA224" i="3"/>
  <c r="DJ224" i="3"/>
  <c r="CV224" i="3"/>
  <c r="CE224" i="3"/>
  <c r="EG222" i="3"/>
  <c r="DP222" i="3"/>
  <c r="DB222" i="3"/>
  <c r="EC221" i="3"/>
  <c r="CX221" i="3"/>
  <c r="EB220" i="3"/>
  <c r="DN220" i="3"/>
  <c r="CW220" i="3"/>
  <c r="CF220" i="3"/>
  <c r="DT219" i="3"/>
  <c r="DC219" i="3"/>
  <c r="CL219" i="3"/>
  <c r="EP215" i="3"/>
  <c r="CR215" i="3"/>
  <c r="EH214" i="3"/>
  <c r="DT214" i="3"/>
  <c r="DC214" i="3"/>
  <c r="ED213" i="3"/>
  <c r="EF213" i="3"/>
  <c r="DO213" i="3"/>
  <c r="CX213" i="3"/>
  <c r="CJ213" i="3"/>
  <c r="EL212" i="3"/>
  <c r="DU212" i="3"/>
  <c r="DD212" i="3"/>
  <c r="CP212" i="3"/>
  <c r="DZ211" i="3"/>
  <c r="EL210" i="3"/>
  <c r="DU210" i="3"/>
  <c r="DD210" i="3"/>
  <c r="CP210" i="3"/>
  <c r="DT209" i="3"/>
  <c r="DC209" i="3"/>
  <c r="CL209" i="3"/>
  <c r="EF208" i="3"/>
  <c r="DO208" i="3"/>
  <c r="CX208" i="3"/>
  <c r="CJ208" i="3"/>
  <c r="EB206" i="3"/>
  <c r="DN206" i="3"/>
  <c r="CW206" i="3"/>
  <c r="DV205" i="3"/>
  <c r="DH205" i="3"/>
  <c r="EF204" i="3"/>
  <c r="DO204" i="3"/>
  <c r="CX204" i="3"/>
  <c r="CJ204" i="3"/>
  <c r="EG202" i="3"/>
  <c r="CK202" i="3"/>
  <c r="EH201" i="3"/>
  <c r="DT201" i="3"/>
  <c r="CL201" i="3"/>
  <c r="EH200" i="3"/>
  <c r="DT200" i="3"/>
  <c r="DC200" i="3"/>
  <c r="CL200" i="3"/>
  <c r="EA198" i="3"/>
  <c r="DJ198" i="3"/>
  <c r="CV198" i="3"/>
  <c r="CE198" i="3"/>
  <c r="EG197" i="3"/>
  <c r="DP197" i="3"/>
  <c r="DB197" i="3"/>
  <c r="CK197" i="3"/>
  <c r="EH196" i="3"/>
  <c r="DT196" i="3"/>
  <c r="DC196" i="3"/>
  <c r="DN195" i="3"/>
  <c r="EL193" i="3"/>
  <c r="DU193" i="3"/>
  <c r="DD193" i="3"/>
  <c r="CP193" i="3"/>
  <c r="EK192" i="3"/>
  <c r="EB192" i="3"/>
  <c r="DN192" i="3"/>
  <c r="CW192" i="3"/>
  <c r="CF192" i="3"/>
  <c r="EG191" i="3"/>
  <c r="DP191" i="3"/>
  <c r="DB191" i="3"/>
  <c r="EM190" i="3"/>
  <c r="DV190" i="3"/>
  <c r="CQ190" i="3"/>
  <c r="EF189" i="3"/>
  <c r="DO189" i="3"/>
  <c r="CX189" i="3"/>
  <c r="EN187" i="3"/>
  <c r="DZ187" i="3"/>
  <c r="DI187" i="3"/>
  <c r="CR187" i="3"/>
  <c r="CJ185" i="3"/>
  <c r="EF185" i="3"/>
  <c r="DO185" i="3"/>
  <c r="CX185" i="3"/>
  <c r="CB184" i="3"/>
  <c r="DO184" i="3"/>
  <c r="CX184" i="3"/>
  <c r="CJ184" i="3"/>
  <c r="EA183" i="3"/>
  <c r="DJ183" i="3"/>
  <c r="CV183" i="3"/>
  <c r="EB182" i="3"/>
  <c r="DN182" i="3"/>
  <c r="CW182" i="3"/>
  <c r="CF182" i="3"/>
  <c r="EG181" i="3"/>
  <c r="DP181" i="3"/>
  <c r="DB181" i="3"/>
  <c r="CK181" i="3"/>
  <c r="DO180" i="3"/>
  <c r="EF180" i="3"/>
  <c r="CX180" i="3"/>
  <c r="CJ180" i="3"/>
  <c r="EN179" i="3"/>
  <c r="DZ179" i="3"/>
  <c r="DI179" i="3"/>
  <c r="CR179" i="3"/>
  <c r="CD179" i="3"/>
  <c r="EH178" i="3"/>
  <c r="DT178" i="3"/>
  <c r="DC178" i="3"/>
  <c r="CL178" i="3"/>
  <c r="EM177" i="3"/>
  <c r="DH177" i="3"/>
  <c r="EL176" i="3"/>
  <c r="DU176" i="3"/>
  <c r="DD176" i="3"/>
  <c r="CP176" i="3"/>
  <c r="EN175" i="3"/>
  <c r="DZ175" i="3"/>
  <c r="DI175" i="3"/>
  <c r="CR175" i="3"/>
  <c r="EN174" i="3"/>
  <c r="DZ174" i="3"/>
  <c r="DI174" i="3"/>
  <c r="CR174" i="3"/>
  <c r="DV173" i="3"/>
  <c r="DH173" i="3"/>
  <c r="CQ173" i="3"/>
  <c r="EG167" i="3"/>
  <c r="DP167" i="3"/>
  <c r="DB167" i="3"/>
  <c r="CK167" i="3"/>
  <c r="EC166" i="3"/>
  <c r="ED166" i="3"/>
  <c r="EA166" i="3"/>
  <c r="DJ166" i="3"/>
  <c r="CV166" i="3"/>
  <c r="CE166" i="3"/>
  <c r="EN165" i="3"/>
  <c r="DZ165" i="3"/>
  <c r="CD165" i="3"/>
  <c r="EH159" i="3"/>
  <c r="DT159" i="3"/>
  <c r="DC159" i="3"/>
  <c r="CL159" i="3"/>
  <c r="EL157" i="3"/>
  <c r="DU157" i="3"/>
  <c r="DD157" i="3"/>
  <c r="CP157" i="3"/>
  <c r="EH156" i="3"/>
  <c r="DT156" i="3"/>
  <c r="DC156" i="3"/>
  <c r="EH154" i="3"/>
  <c r="DT154" i="3"/>
  <c r="DC154" i="3"/>
  <c r="CL154" i="3"/>
  <c r="EB153" i="3"/>
  <c r="DN153" i="3"/>
  <c r="CW153" i="3"/>
  <c r="CF153" i="3"/>
  <c r="EG150" i="3"/>
  <c r="DP150" i="3"/>
  <c r="DB150" i="3"/>
  <c r="EL149" i="3"/>
  <c r="DU149" i="3"/>
  <c r="DD149" i="3"/>
  <c r="CP149" i="3"/>
  <c r="CA143" i="3"/>
  <c r="CC143" i="3"/>
  <c r="CK143" i="3"/>
  <c r="EC143" i="3"/>
  <c r="EA143" i="3"/>
  <c r="DJ143" i="3"/>
  <c r="CV143" i="3"/>
  <c r="CE143" i="3"/>
  <c r="DN139" i="3"/>
  <c r="EG137" i="3"/>
  <c r="DP137" i="3"/>
  <c r="DB137" i="3"/>
  <c r="CK137" i="3"/>
  <c r="EC120" i="3"/>
  <c r="ED120" i="3"/>
  <c r="EK120" i="3"/>
  <c r="CF120" i="3"/>
  <c r="CJ120" i="3"/>
  <c r="EA120" i="3"/>
  <c r="DJ120" i="3"/>
  <c r="CV120" i="3"/>
  <c r="CE120" i="3"/>
  <c r="EN111" i="3"/>
  <c r="CR111" i="3"/>
  <c r="EH101" i="3"/>
  <c r="DT101" i="3"/>
  <c r="DC101" i="3"/>
  <c r="CL101" i="3"/>
  <c r="EH96" i="3"/>
  <c r="DT96" i="3"/>
  <c r="DC96" i="3"/>
  <c r="CL96" i="3"/>
  <c r="EN93" i="3"/>
  <c r="DZ93" i="3"/>
  <c r="DI93" i="3"/>
  <c r="CR93" i="3"/>
  <c r="CD93" i="3"/>
  <c r="DB89" i="3"/>
  <c r="EH36" i="3"/>
  <c r="CL36" i="3"/>
  <c r="EM245" i="3"/>
  <c r="DV245" i="3"/>
  <c r="CQ245" i="3"/>
  <c r="EM244" i="3"/>
  <c r="DV244" i="3"/>
  <c r="DH244" i="3"/>
  <c r="CQ244" i="3"/>
  <c r="EL243" i="3"/>
  <c r="DU243" i="3"/>
  <c r="DD243" i="3"/>
  <c r="CP243" i="3"/>
  <c r="EF242" i="3"/>
  <c r="DO242" i="3"/>
  <c r="CX242" i="3"/>
  <c r="CJ242" i="3"/>
  <c r="EM241" i="3"/>
  <c r="DV241" i="3"/>
  <c r="DH241" i="3"/>
  <c r="CQ241" i="3"/>
  <c r="EH240" i="3"/>
  <c r="DT240" i="3"/>
  <c r="DC240" i="3"/>
  <c r="EB238" i="3"/>
  <c r="DN238" i="3"/>
  <c r="CW238" i="3"/>
  <c r="CF238" i="3"/>
  <c r="EL236" i="3"/>
  <c r="DD236" i="3"/>
  <c r="CP236" i="3"/>
  <c r="EL234" i="3"/>
  <c r="DU234" i="3"/>
  <c r="DD234" i="3"/>
  <c r="CA232" i="3"/>
  <c r="EB232" i="3"/>
  <c r="DN232" i="3"/>
  <c r="CW232" i="3"/>
  <c r="EL231" i="3"/>
  <c r="DU231" i="3"/>
  <c r="DD231" i="3"/>
  <c r="EB230" i="3"/>
  <c r="DN230" i="3"/>
  <c r="CW230" i="3"/>
  <c r="CF230" i="3"/>
  <c r="EA227" i="3"/>
  <c r="DJ227" i="3"/>
  <c r="CV227" i="3"/>
  <c r="CE227" i="3"/>
  <c r="EM226" i="3"/>
  <c r="DV226" i="3"/>
  <c r="CQ226" i="3"/>
  <c r="EM225" i="3"/>
  <c r="DV225" i="3"/>
  <c r="DH225" i="3"/>
  <c r="EF222" i="3"/>
  <c r="CX222" i="3"/>
  <c r="CJ222" i="3"/>
  <c r="EB221" i="3"/>
  <c r="DN221" i="3"/>
  <c r="EA220" i="3"/>
  <c r="DV218" i="3"/>
  <c r="EM215" i="3"/>
  <c r="DV215" i="3"/>
  <c r="DH215" i="3"/>
  <c r="DN213" i="3"/>
  <c r="EH210" i="3"/>
  <c r="DT210" i="3"/>
  <c r="DC210" i="3"/>
  <c r="CL210" i="3"/>
  <c r="EB208" i="3"/>
  <c r="DN208" i="3"/>
  <c r="CW208" i="3"/>
  <c r="EA206" i="3"/>
  <c r="DJ206" i="3"/>
  <c r="CV206" i="3"/>
  <c r="CE206" i="3"/>
  <c r="EL205" i="3"/>
  <c r="EL203" i="3"/>
  <c r="DD203" i="3"/>
  <c r="DO202" i="3"/>
  <c r="CX202" i="3"/>
  <c r="EM199" i="3"/>
  <c r="DV199" i="3"/>
  <c r="DH199" i="3"/>
  <c r="CQ199" i="3"/>
  <c r="EA195" i="3"/>
  <c r="DJ195" i="3"/>
  <c r="CV195" i="3"/>
  <c r="CE195" i="3"/>
  <c r="EH193" i="3"/>
  <c r="DT193" i="3"/>
  <c r="DC193" i="3"/>
  <c r="EA192" i="3"/>
  <c r="DJ192" i="3"/>
  <c r="CV192" i="3"/>
  <c r="EF191" i="3"/>
  <c r="DO191" i="3"/>
  <c r="CX191" i="3"/>
  <c r="EL190" i="3"/>
  <c r="DD190" i="3"/>
  <c r="EB189" i="3"/>
  <c r="DN189" i="3"/>
  <c r="DV187" i="3"/>
  <c r="EF186" i="3"/>
  <c r="DO186" i="3"/>
  <c r="CX186" i="3"/>
  <c r="CJ186" i="3"/>
  <c r="EB185" i="3"/>
  <c r="DN185" i="3"/>
  <c r="EB184" i="3"/>
  <c r="DN184" i="3"/>
  <c r="CW184" i="3"/>
  <c r="CF184" i="3"/>
  <c r="EA182" i="3"/>
  <c r="DJ182" i="3"/>
  <c r="CV182" i="3"/>
  <c r="CE182" i="3"/>
  <c r="DO181" i="3"/>
  <c r="CX181" i="3"/>
  <c r="CJ181" i="3"/>
  <c r="DN180" i="3"/>
  <c r="DV179" i="3"/>
  <c r="DT176" i="3"/>
  <c r="EK174" i="3"/>
  <c r="EM174" i="3"/>
  <c r="CQ174" i="3"/>
  <c r="EB169" i="3"/>
  <c r="EF167" i="3"/>
  <c r="DO167" i="3"/>
  <c r="CX167" i="3"/>
  <c r="CJ167" i="3"/>
  <c r="DH165" i="3"/>
  <c r="CQ165" i="3"/>
  <c r="CX162" i="3"/>
  <c r="EK160" i="3"/>
  <c r="EM160" i="3"/>
  <c r="DV160" i="3"/>
  <c r="CQ160" i="3"/>
  <c r="EK158" i="3"/>
  <c r="CA158" i="3"/>
  <c r="CF158" i="3"/>
  <c r="EA158" i="3"/>
  <c r="DJ158" i="3"/>
  <c r="CV158" i="3"/>
  <c r="EM155" i="3"/>
  <c r="DV155" i="3"/>
  <c r="DH155" i="3"/>
  <c r="CQ155" i="3"/>
  <c r="ED153" i="3"/>
  <c r="CX153" i="3"/>
  <c r="EA153" i="3"/>
  <c r="CV153" i="3"/>
  <c r="CE153" i="3"/>
  <c r="EH149" i="3"/>
  <c r="DT149" i="3"/>
  <c r="DC149" i="3"/>
  <c r="CL149" i="3"/>
  <c r="EH140" i="3"/>
  <c r="DT140" i="3"/>
  <c r="DC140" i="3"/>
  <c r="CL140" i="3"/>
  <c r="ED139" i="3"/>
  <c r="CC139" i="3"/>
  <c r="CM139" i="3"/>
  <c r="EA139" i="3"/>
  <c r="CE139" i="3"/>
  <c r="DN130" i="3"/>
  <c r="EL126" i="3"/>
  <c r="DU126" i="3"/>
  <c r="CP126" i="3"/>
  <c r="ED122" i="3"/>
  <c r="EN120" i="3"/>
  <c r="DZ120" i="3"/>
  <c r="DI120" i="3"/>
  <c r="CR120" i="3"/>
  <c r="EC97" i="3"/>
  <c r="CX92" i="3"/>
  <c r="EL76" i="3"/>
  <c r="DD76" i="3"/>
  <c r="CP76" i="3"/>
  <c r="EF175" i="3"/>
  <c r="DO175" i="3"/>
  <c r="CX175" i="3"/>
  <c r="CJ175" i="3"/>
  <c r="EH174" i="3"/>
  <c r="DT174" i="3"/>
  <c r="DC174" i="3"/>
  <c r="DU173" i="3"/>
  <c r="DD173" i="3"/>
  <c r="CP173" i="3"/>
  <c r="EB172" i="3"/>
  <c r="DN172" i="3"/>
  <c r="CW172" i="3"/>
  <c r="CF172" i="3"/>
  <c r="EL171" i="3"/>
  <c r="DN170" i="3"/>
  <c r="DT169" i="3"/>
  <c r="DC169" i="3"/>
  <c r="EL167" i="3"/>
  <c r="DU167" i="3"/>
  <c r="DD167" i="3"/>
  <c r="CP167" i="3"/>
  <c r="EH166" i="3"/>
  <c r="DT166" i="3"/>
  <c r="DC166" i="3"/>
  <c r="CL166" i="3"/>
  <c r="EL165" i="3"/>
  <c r="DU165" i="3"/>
  <c r="DD165" i="3"/>
  <c r="CP165" i="3"/>
  <c r="EM164" i="3"/>
  <c r="DV164" i="3"/>
  <c r="DH164" i="3"/>
  <c r="CQ164" i="3"/>
  <c r="EB163" i="3"/>
  <c r="DN163" i="3"/>
  <c r="CW163" i="3"/>
  <c r="EA161" i="3"/>
  <c r="DJ161" i="3"/>
  <c r="CV161" i="3"/>
  <c r="CE161" i="3"/>
  <c r="EG160" i="3"/>
  <c r="DP160" i="3"/>
  <c r="DB160" i="3"/>
  <c r="CK160" i="3"/>
  <c r="EF159" i="3"/>
  <c r="DO159" i="3"/>
  <c r="CX159" i="3"/>
  <c r="EF158" i="3"/>
  <c r="DO158" i="3"/>
  <c r="CX158" i="3"/>
  <c r="EF157" i="3"/>
  <c r="CX157" i="3"/>
  <c r="EN156" i="3"/>
  <c r="DZ156" i="3"/>
  <c r="DI156" i="3"/>
  <c r="CR156" i="3"/>
  <c r="CD156" i="3"/>
  <c r="EG154" i="3"/>
  <c r="DP154" i="3"/>
  <c r="DB154" i="3"/>
  <c r="CK154" i="3"/>
  <c r="DP153" i="3"/>
  <c r="EA152" i="3"/>
  <c r="DJ152" i="3"/>
  <c r="CV152" i="3"/>
  <c r="CE152" i="3"/>
  <c r="EF150" i="3"/>
  <c r="DO150" i="3"/>
  <c r="CX150" i="3"/>
  <c r="EN149" i="3"/>
  <c r="DZ149" i="3"/>
  <c r="DI149" i="3"/>
  <c r="CR149" i="3"/>
  <c r="CD149" i="3"/>
  <c r="EL148" i="3"/>
  <c r="DD148" i="3"/>
  <c r="EH147" i="3"/>
  <c r="CL147" i="3"/>
  <c r="EC146" i="3"/>
  <c r="EM146" i="3"/>
  <c r="DV146" i="3"/>
  <c r="DH146" i="3"/>
  <c r="CQ146" i="3"/>
  <c r="DJ145" i="3"/>
  <c r="CV145" i="3"/>
  <c r="EN143" i="3"/>
  <c r="DZ143" i="3"/>
  <c r="DI143" i="3"/>
  <c r="CR143" i="3"/>
  <c r="EL142" i="3"/>
  <c r="DU142" i="3"/>
  <c r="DD142" i="3"/>
  <c r="CP142" i="3"/>
  <c r="ED141" i="3"/>
  <c r="EM141" i="3"/>
  <c r="DV141" i="3"/>
  <c r="DH141" i="3"/>
  <c r="CQ141" i="3"/>
  <c r="DP140" i="3"/>
  <c r="DB139" i="3"/>
  <c r="EF137" i="3"/>
  <c r="DO137" i="3"/>
  <c r="CX137" i="3"/>
  <c r="CJ137" i="3"/>
  <c r="EB136" i="3"/>
  <c r="DN136" i="3"/>
  <c r="CW136" i="3"/>
  <c r="CF136" i="3"/>
  <c r="EL135" i="3"/>
  <c r="DU135" i="3"/>
  <c r="EG134" i="3"/>
  <c r="CK134" i="3"/>
  <c r="EF133" i="3"/>
  <c r="DO133" i="3"/>
  <c r="CX133" i="3"/>
  <c r="CJ133" i="3"/>
  <c r="EL132" i="3"/>
  <c r="DU132" i="3"/>
  <c r="DD132" i="3"/>
  <c r="CP132" i="3"/>
  <c r="EA131" i="3"/>
  <c r="DJ131" i="3"/>
  <c r="CV131" i="3"/>
  <c r="CE131" i="3"/>
  <c r="EG130" i="3"/>
  <c r="EA129" i="3"/>
  <c r="CV129" i="3"/>
  <c r="EA128" i="3"/>
  <c r="DJ128" i="3"/>
  <c r="CV128" i="3"/>
  <c r="CE128" i="3"/>
  <c r="DV127" i="3"/>
  <c r="CQ127" i="3"/>
  <c r="EN126" i="3"/>
  <c r="DZ126" i="3"/>
  <c r="DI126" i="3"/>
  <c r="CD126" i="3"/>
  <c r="DN125" i="3"/>
  <c r="CW125" i="3"/>
  <c r="CF125" i="3"/>
  <c r="EL124" i="3"/>
  <c r="DD124" i="3"/>
  <c r="ED123" i="3"/>
  <c r="EL123" i="3"/>
  <c r="DU123" i="3"/>
  <c r="DD123" i="3"/>
  <c r="CP123" i="3"/>
  <c r="DO121" i="3"/>
  <c r="EF120" i="3"/>
  <c r="DO120" i="3"/>
  <c r="CX120" i="3"/>
  <c r="EB119" i="3"/>
  <c r="DN119" i="3"/>
  <c r="CW119" i="3"/>
  <c r="CF119" i="3"/>
  <c r="EL118" i="3"/>
  <c r="EB117" i="3"/>
  <c r="DN117" i="3"/>
  <c r="CW117" i="3"/>
  <c r="EC115" i="3"/>
  <c r="EL115" i="3"/>
  <c r="DU115" i="3"/>
  <c r="DD115" i="3"/>
  <c r="CP115" i="3"/>
  <c r="ED114" i="3"/>
  <c r="EH114" i="3"/>
  <c r="DT114" i="3"/>
  <c r="DC114" i="3"/>
  <c r="CL114" i="3"/>
  <c r="DT112" i="3"/>
  <c r="CL112" i="3"/>
  <c r="EF111" i="3"/>
  <c r="DO111" i="3"/>
  <c r="CX111" i="3"/>
  <c r="EK108" i="3"/>
  <c r="EA107" i="3"/>
  <c r="DJ107" i="3"/>
  <c r="CV107" i="3"/>
  <c r="CE107" i="3"/>
  <c r="EG106" i="3"/>
  <c r="DP106" i="3"/>
  <c r="DB106" i="3"/>
  <c r="EH105" i="3"/>
  <c r="DT105" i="3"/>
  <c r="DC105" i="3"/>
  <c r="CL105" i="3"/>
  <c r="ED104" i="3"/>
  <c r="EM104" i="3"/>
  <c r="DV104" i="3"/>
  <c r="DH104" i="3"/>
  <c r="EA103" i="3"/>
  <c r="CV103" i="3"/>
  <c r="CE103" i="3"/>
  <c r="EM102" i="3"/>
  <c r="DV102" i="3"/>
  <c r="DH102" i="3"/>
  <c r="EG101" i="3"/>
  <c r="DB101" i="3"/>
  <c r="CK101" i="3"/>
  <c r="EM100" i="3"/>
  <c r="ED99" i="3"/>
  <c r="EM99" i="3"/>
  <c r="DV99" i="3"/>
  <c r="DH99" i="3"/>
  <c r="CQ99" i="3"/>
  <c r="EK98" i="3"/>
  <c r="EL98" i="3"/>
  <c r="DU98" i="3"/>
  <c r="DD98" i="3"/>
  <c r="CP98" i="3"/>
  <c r="EF97" i="3"/>
  <c r="EN96" i="3"/>
  <c r="DZ96" i="3"/>
  <c r="DI96" i="3"/>
  <c r="CR96" i="3"/>
  <c r="DT95" i="3"/>
  <c r="EG94" i="3"/>
  <c r="DP94" i="3"/>
  <c r="CK94" i="3"/>
  <c r="EF93" i="3"/>
  <c r="DO93" i="3"/>
  <c r="CJ93" i="3"/>
  <c r="DO92" i="3"/>
  <c r="EH91" i="3"/>
  <c r="DT91" i="3"/>
  <c r="DC91" i="3"/>
  <c r="CL91" i="3"/>
  <c r="EC90" i="3"/>
  <c r="EL90" i="3"/>
  <c r="DU90" i="3"/>
  <c r="DD90" i="3"/>
  <c r="DO88" i="3"/>
  <c r="CX88" i="3"/>
  <c r="CE87" i="3"/>
  <c r="CL83" i="3"/>
  <c r="EH83" i="3"/>
  <c r="DT83" i="3"/>
  <c r="DC83" i="3"/>
  <c r="DZ82" i="3"/>
  <c r="CR82" i="3"/>
  <c r="EC81" i="3"/>
  <c r="ED81" i="3"/>
  <c r="EA81" i="3"/>
  <c r="DJ81" i="3"/>
  <c r="CV81" i="3"/>
  <c r="CE81" i="3"/>
  <c r="EH75" i="3"/>
  <c r="DT75" i="3"/>
  <c r="DC75" i="3"/>
  <c r="CL75" i="3"/>
  <c r="EG69" i="3"/>
  <c r="DP69" i="3"/>
  <c r="DB69" i="3"/>
  <c r="CK69" i="3"/>
  <c r="EH65" i="3"/>
  <c r="DT65" i="3"/>
  <c r="DC65" i="3"/>
  <c r="CV55" i="3"/>
  <c r="DN45" i="3"/>
  <c r="EC45" i="3"/>
  <c r="DJ45" i="3"/>
  <c r="EG40" i="3"/>
  <c r="DP40" i="3"/>
  <c r="DB40" i="3"/>
  <c r="CK40" i="3"/>
  <c r="EL39" i="3"/>
  <c r="DU39" i="3"/>
  <c r="DD39" i="3"/>
  <c r="CP39" i="3"/>
  <c r="EA38" i="3"/>
  <c r="DJ38" i="3"/>
  <c r="CV38" i="3"/>
  <c r="CE38" i="3"/>
  <c r="DZ36" i="3"/>
  <c r="CD36" i="3"/>
  <c r="EB175" i="3"/>
  <c r="DN175" i="3"/>
  <c r="EG174" i="3"/>
  <c r="DP174" i="3"/>
  <c r="DB174" i="3"/>
  <c r="CK174" i="3"/>
  <c r="EH173" i="3"/>
  <c r="DT173" i="3"/>
  <c r="DC173" i="3"/>
  <c r="CL173" i="3"/>
  <c r="EA172" i="3"/>
  <c r="DJ172" i="3"/>
  <c r="CV172" i="3"/>
  <c r="EH171" i="3"/>
  <c r="DT171" i="3"/>
  <c r="DC171" i="3"/>
  <c r="CL171" i="3"/>
  <c r="EA170" i="3"/>
  <c r="CV170" i="3"/>
  <c r="CE170" i="3"/>
  <c r="DB169" i="3"/>
  <c r="EH167" i="3"/>
  <c r="DT167" i="3"/>
  <c r="DC167" i="3"/>
  <c r="CL167" i="3"/>
  <c r="EG166" i="3"/>
  <c r="DP166" i="3"/>
  <c r="DB166" i="3"/>
  <c r="CK166" i="3"/>
  <c r="EH165" i="3"/>
  <c r="DT165" i="3"/>
  <c r="DC165" i="3"/>
  <c r="CL165" i="3"/>
  <c r="EL164" i="3"/>
  <c r="DU164" i="3"/>
  <c r="DD164" i="3"/>
  <c r="CP164" i="3"/>
  <c r="EA163" i="3"/>
  <c r="CK162" i="3"/>
  <c r="DZ161" i="3"/>
  <c r="DI161" i="3"/>
  <c r="CD161" i="3"/>
  <c r="DO160" i="3"/>
  <c r="EB159" i="3"/>
  <c r="CW159" i="3"/>
  <c r="CF159" i="3"/>
  <c r="EB158" i="3"/>
  <c r="DN158" i="3"/>
  <c r="CW158" i="3"/>
  <c r="DN157" i="3"/>
  <c r="EM156" i="3"/>
  <c r="DV156" i="3"/>
  <c r="CQ156" i="3"/>
  <c r="CJ155" i="3"/>
  <c r="EF154" i="3"/>
  <c r="DO154" i="3"/>
  <c r="CX154" i="3"/>
  <c r="EF153" i="3"/>
  <c r="DO153" i="3"/>
  <c r="CJ153" i="3"/>
  <c r="DZ152" i="3"/>
  <c r="DI152" i="3"/>
  <c r="CR152" i="3"/>
  <c r="EB150" i="3"/>
  <c r="DN150" i="3"/>
  <c r="CW150" i="3"/>
  <c r="EM149" i="3"/>
  <c r="DV149" i="3"/>
  <c r="DH149" i="3"/>
  <c r="CQ149" i="3"/>
  <c r="EK148" i="3"/>
  <c r="EH148" i="3"/>
  <c r="DT148" i="3"/>
  <c r="DC148" i="3"/>
  <c r="CL148" i="3"/>
  <c r="EG147" i="3"/>
  <c r="DP147" i="3"/>
  <c r="DB147" i="3"/>
  <c r="CK147" i="3"/>
  <c r="EL146" i="3"/>
  <c r="DU146" i="3"/>
  <c r="DD146" i="3"/>
  <c r="CP146" i="3"/>
  <c r="CR145" i="3"/>
  <c r="EH144" i="3"/>
  <c r="DT144" i="3"/>
  <c r="DC144" i="3"/>
  <c r="EM143" i="3"/>
  <c r="DV143" i="3"/>
  <c r="CQ143" i="3"/>
  <c r="ED142" i="3"/>
  <c r="EH142" i="3"/>
  <c r="DT142" i="3"/>
  <c r="DC142" i="3"/>
  <c r="CL142" i="3"/>
  <c r="EC141" i="3"/>
  <c r="EL141" i="3"/>
  <c r="DU141" i="3"/>
  <c r="DD141" i="3"/>
  <c r="CP141" i="3"/>
  <c r="EF140" i="3"/>
  <c r="DO140" i="3"/>
  <c r="CX140" i="3"/>
  <c r="CJ140" i="3"/>
  <c r="DO139" i="3"/>
  <c r="DZ138" i="3"/>
  <c r="EB137" i="3"/>
  <c r="DN137" i="3"/>
  <c r="CW137" i="3"/>
  <c r="CF137" i="3"/>
  <c r="EA136" i="3"/>
  <c r="DJ136" i="3"/>
  <c r="CV136" i="3"/>
  <c r="CE136" i="3"/>
  <c r="EH135" i="3"/>
  <c r="CL135" i="3"/>
  <c r="EF134" i="3"/>
  <c r="EB133" i="3"/>
  <c r="DN133" i="3"/>
  <c r="CW133" i="3"/>
  <c r="CF133" i="3"/>
  <c r="EH132" i="3"/>
  <c r="DT132" i="3"/>
  <c r="DC132" i="3"/>
  <c r="CL132" i="3"/>
  <c r="DZ131" i="3"/>
  <c r="DI131" i="3"/>
  <c r="CR131" i="3"/>
  <c r="CD131" i="3"/>
  <c r="EF130" i="3"/>
  <c r="DO130" i="3"/>
  <c r="CX130" i="3"/>
  <c r="CJ130" i="3"/>
  <c r="DZ129" i="3"/>
  <c r="DI129" i="3"/>
  <c r="CR129" i="3"/>
  <c r="DZ128" i="3"/>
  <c r="DI128" i="3"/>
  <c r="CR128" i="3"/>
  <c r="EL127" i="3"/>
  <c r="DU127" i="3"/>
  <c r="CP127" i="3"/>
  <c r="DV126" i="3"/>
  <c r="DH126" i="3"/>
  <c r="EA125" i="3"/>
  <c r="DJ125" i="3"/>
  <c r="CV125" i="3"/>
  <c r="CE125" i="3"/>
  <c r="DT124" i="3"/>
  <c r="EC123" i="3"/>
  <c r="EH123" i="3"/>
  <c r="DT123" i="3"/>
  <c r="DC123" i="3"/>
  <c r="CL123" i="3"/>
  <c r="DN121" i="3"/>
  <c r="CW121" i="3"/>
  <c r="EB120" i="3"/>
  <c r="DN120" i="3"/>
  <c r="CW120" i="3"/>
  <c r="EA119" i="3"/>
  <c r="DJ119" i="3"/>
  <c r="CV119" i="3"/>
  <c r="CE119" i="3"/>
  <c r="EA117" i="3"/>
  <c r="DJ117" i="3"/>
  <c r="CV117" i="3"/>
  <c r="CE117" i="3"/>
  <c r="EH115" i="3"/>
  <c r="DT115" i="3"/>
  <c r="DC115" i="3"/>
  <c r="CL115" i="3"/>
  <c r="EG114" i="3"/>
  <c r="DP114" i="3"/>
  <c r="DB114" i="3"/>
  <c r="CK114" i="3"/>
  <c r="EM113" i="3"/>
  <c r="CQ113" i="3"/>
  <c r="EK112" i="3"/>
  <c r="EG112" i="3"/>
  <c r="DP112" i="3"/>
  <c r="DB112" i="3"/>
  <c r="CK112" i="3"/>
  <c r="EB111" i="3"/>
  <c r="DN111" i="3"/>
  <c r="CW111" i="3"/>
  <c r="CF111" i="3"/>
  <c r="EJ108" i="3"/>
  <c r="EL108" i="3"/>
  <c r="DU108" i="3"/>
  <c r="DD108" i="3"/>
  <c r="CP108" i="3"/>
  <c r="EN107" i="3"/>
  <c r="DZ107" i="3"/>
  <c r="EF106" i="3"/>
  <c r="DO106" i="3"/>
  <c r="CX106" i="3"/>
  <c r="EG105" i="3"/>
  <c r="DP105" i="3"/>
  <c r="DB105" i="3"/>
  <c r="EC104" i="3"/>
  <c r="EL104" i="3"/>
  <c r="DU104" i="3"/>
  <c r="DD104" i="3"/>
  <c r="EN103" i="3"/>
  <c r="CR103" i="3"/>
  <c r="EL102" i="3"/>
  <c r="DU102" i="3"/>
  <c r="DD102" i="3"/>
  <c r="EF101" i="3"/>
  <c r="DO101" i="3"/>
  <c r="CX101" i="3"/>
  <c r="CJ101" i="3"/>
  <c r="EL100" i="3"/>
  <c r="DU100" i="3"/>
  <c r="DD100" i="3"/>
  <c r="CP100" i="3"/>
  <c r="EL99" i="3"/>
  <c r="DU99" i="3"/>
  <c r="DD99" i="3"/>
  <c r="CP99" i="3"/>
  <c r="ED98" i="3"/>
  <c r="EH98" i="3"/>
  <c r="DC98" i="3"/>
  <c r="CL98" i="3"/>
  <c r="EM96" i="3"/>
  <c r="DV96" i="3"/>
  <c r="DH96" i="3"/>
  <c r="CQ96" i="3"/>
  <c r="EG95" i="3"/>
  <c r="DP95" i="3"/>
  <c r="DB95" i="3"/>
  <c r="EF94" i="3"/>
  <c r="CJ94" i="3"/>
  <c r="EB93" i="3"/>
  <c r="DN93" i="3"/>
  <c r="CF93" i="3"/>
  <c r="EB92" i="3"/>
  <c r="DN92" i="3"/>
  <c r="CW92" i="3"/>
  <c r="CK91" i="3"/>
  <c r="DT90" i="3"/>
  <c r="EH90" i="3"/>
  <c r="DC90" i="3"/>
  <c r="DO89" i="3"/>
  <c r="EB88" i="3"/>
  <c r="CW88" i="3"/>
  <c r="EB84" i="3"/>
  <c r="DN84" i="3"/>
  <c r="CW84" i="3"/>
  <c r="CF84" i="3"/>
  <c r="EG83" i="3"/>
  <c r="DP83" i="3"/>
  <c r="DB83" i="3"/>
  <c r="CK83" i="3"/>
  <c r="DH82" i="3"/>
  <c r="EK81" i="3"/>
  <c r="DZ81" i="3"/>
  <c r="DI81" i="3"/>
  <c r="CR81" i="3"/>
  <c r="CD81" i="3"/>
  <c r="EM76" i="3"/>
  <c r="DV76" i="3"/>
  <c r="DH76" i="3"/>
  <c r="CQ76" i="3"/>
  <c r="EG75" i="3"/>
  <c r="DP75" i="3"/>
  <c r="DB75" i="3"/>
  <c r="DO69" i="3"/>
  <c r="CX69" i="3"/>
  <c r="CJ69" i="3"/>
  <c r="EG63" i="3"/>
  <c r="DP63" i="3"/>
  <c r="DB63" i="3"/>
  <c r="EG58" i="3"/>
  <c r="DP58" i="3"/>
  <c r="DB58" i="3"/>
  <c r="CK58" i="3"/>
  <c r="EN55" i="3"/>
  <c r="DZ55" i="3"/>
  <c r="DI55" i="3"/>
  <c r="CR55" i="3"/>
  <c r="EH39" i="3"/>
  <c r="DT39" i="3"/>
  <c r="DC39" i="3"/>
  <c r="CL39" i="3"/>
  <c r="CV33" i="3"/>
  <c r="EC25" i="3"/>
  <c r="ED25" i="3"/>
  <c r="EA25" i="3"/>
  <c r="DJ25" i="3"/>
  <c r="CV25" i="3"/>
  <c r="CE25" i="3"/>
  <c r="CV162" i="3"/>
  <c r="CE162" i="3"/>
  <c r="EN160" i="3"/>
  <c r="DZ160" i="3"/>
  <c r="DI160" i="3"/>
  <c r="CR160" i="3"/>
  <c r="EM159" i="3"/>
  <c r="DV159" i="3"/>
  <c r="DH159" i="3"/>
  <c r="CQ159" i="3"/>
  <c r="EM158" i="3"/>
  <c r="DV158" i="3"/>
  <c r="CQ158" i="3"/>
  <c r="EM157" i="3"/>
  <c r="DV157" i="3"/>
  <c r="DH157" i="3"/>
  <c r="CQ157" i="3"/>
  <c r="EG156" i="3"/>
  <c r="DP156" i="3"/>
  <c r="DB156" i="3"/>
  <c r="CK156" i="3"/>
  <c r="EN154" i="3"/>
  <c r="DZ154" i="3"/>
  <c r="DI154" i="3"/>
  <c r="CR154" i="3"/>
  <c r="EN153" i="3"/>
  <c r="CR153" i="3"/>
  <c r="EM150" i="3"/>
  <c r="DV150" i="3"/>
  <c r="DH150" i="3"/>
  <c r="CQ150" i="3"/>
  <c r="EG149" i="3"/>
  <c r="DP149" i="3"/>
  <c r="DB149" i="3"/>
  <c r="CK149" i="3"/>
  <c r="DN148" i="3"/>
  <c r="EF146" i="3"/>
  <c r="DO146" i="3"/>
  <c r="CX146" i="3"/>
  <c r="CJ146" i="3"/>
  <c r="EB144" i="3"/>
  <c r="EG143" i="3"/>
  <c r="DB143" i="3"/>
  <c r="EB142" i="3"/>
  <c r="DN142" i="3"/>
  <c r="CW142" i="3"/>
  <c r="CF142" i="3"/>
  <c r="EF141" i="3"/>
  <c r="DO141" i="3"/>
  <c r="CX141" i="3"/>
  <c r="CJ141" i="3"/>
  <c r="EN140" i="3"/>
  <c r="DZ140" i="3"/>
  <c r="CD140" i="3"/>
  <c r="DZ139" i="3"/>
  <c r="DI139" i="3"/>
  <c r="CD139" i="3"/>
  <c r="EM137" i="3"/>
  <c r="DV137" i="3"/>
  <c r="DH137" i="3"/>
  <c r="CQ137" i="3"/>
  <c r="EB135" i="3"/>
  <c r="DN135" i="3"/>
  <c r="CW135" i="3"/>
  <c r="EN134" i="3"/>
  <c r="DZ134" i="3"/>
  <c r="DI134" i="3"/>
  <c r="CR134" i="3"/>
  <c r="CD134" i="3"/>
  <c r="EM133" i="3"/>
  <c r="DV133" i="3"/>
  <c r="DH133" i="3"/>
  <c r="CQ133" i="3"/>
  <c r="EB132" i="3"/>
  <c r="DN132" i="3"/>
  <c r="CW132" i="3"/>
  <c r="CF132" i="3"/>
  <c r="EN130" i="3"/>
  <c r="DZ130" i="3"/>
  <c r="DI130" i="3"/>
  <c r="CR130" i="3"/>
  <c r="DO127" i="3"/>
  <c r="EG126" i="3"/>
  <c r="DP126" i="3"/>
  <c r="DB126" i="3"/>
  <c r="EB124" i="3"/>
  <c r="DN124" i="3"/>
  <c r="CW124" i="3"/>
  <c r="EB123" i="3"/>
  <c r="DN123" i="3"/>
  <c r="CW123" i="3"/>
  <c r="CF123" i="3"/>
  <c r="DV122" i="3"/>
  <c r="EM121" i="3"/>
  <c r="DV121" i="3"/>
  <c r="CQ121" i="3"/>
  <c r="EM120" i="3"/>
  <c r="DV120" i="3"/>
  <c r="DH120" i="3"/>
  <c r="CQ120" i="3"/>
  <c r="EB118" i="3"/>
  <c r="CW118" i="3"/>
  <c r="CV116" i="3"/>
  <c r="CB115" i="3"/>
  <c r="EB115" i="3"/>
  <c r="DN115" i="3"/>
  <c r="CF115" i="3"/>
  <c r="EA114" i="3"/>
  <c r="DJ114" i="3"/>
  <c r="CV114" i="3"/>
  <c r="EA112" i="3"/>
  <c r="DJ112" i="3"/>
  <c r="CV112" i="3"/>
  <c r="CE112" i="3"/>
  <c r="EM111" i="3"/>
  <c r="DV111" i="3"/>
  <c r="DH111" i="3"/>
  <c r="CQ111" i="3"/>
  <c r="DV108" i="3"/>
  <c r="CX108" i="3"/>
  <c r="EN106" i="3"/>
  <c r="DZ106" i="3"/>
  <c r="DI106" i="3"/>
  <c r="CR106" i="3"/>
  <c r="CD106" i="3"/>
  <c r="EA105" i="3"/>
  <c r="DJ105" i="3"/>
  <c r="CV105" i="3"/>
  <c r="CB104" i="3"/>
  <c r="EF104" i="3"/>
  <c r="DO104" i="3"/>
  <c r="CX104" i="3"/>
  <c r="EN101" i="3"/>
  <c r="DZ101" i="3"/>
  <c r="DI101" i="3"/>
  <c r="CR101" i="3"/>
  <c r="CD101" i="3"/>
  <c r="EF100" i="3"/>
  <c r="DO100" i="3"/>
  <c r="CX100" i="3"/>
  <c r="CJ100" i="3"/>
  <c r="EF99" i="3"/>
  <c r="DO99" i="3"/>
  <c r="CX99" i="3"/>
  <c r="CJ99" i="3"/>
  <c r="EB98" i="3"/>
  <c r="DN98" i="3"/>
  <c r="CW98" i="3"/>
  <c r="CF98" i="3"/>
  <c r="EG96" i="3"/>
  <c r="DP96" i="3"/>
  <c r="CK96" i="3"/>
  <c r="EA95" i="3"/>
  <c r="EN94" i="3"/>
  <c r="DZ94" i="3"/>
  <c r="DI94" i="3"/>
  <c r="CR94" i="3"/>
  <c r="EM93" i="3"/>
  <c r="DV93" i="3"/>
  <c r="CQ93" i="3"/>
  <c r="DV92" i="3"/>
  <c r="CQ92" i="3"/>
  <c r="EA91" i="3"/>
  <c r="DJ91" i="3"/>
  <c r="CV91" i="3"/>
  <c r="CE91" i="3"/>
  <c r="CA90" i="3"/>
  <c r="EB90" i="3"/>
  <c r="DN90" i="3"/>
  <c r="EF85" i="3"/>
  <c r="DO85" i="3"/>
  <c r="CX85" i="3"/>
  <c r="CJ85" i="3"/>
  <c r="EM84" i="3"/>
  <c r="DV84" i="3"/>
  <c r="DH84" i="3"/>
  <c r="CQ84" i="3"/>
  <c r="EA83" i="3"/>
  <c r="DJ83" i="3"/>
  <c r="CV83" i="3"/>
  <c r="CE83" i="3"/>
  <c r="DT80" i="3"/>
  <c r="ED80" i="3"/>
  <c r="EA80" i="3"/>
  <c r="CE75" i="3"/>
  <c r="EK71" i="3"/>
  <c r="EA65" i="3"/>
  <c r="DJ65" i="3"/>
  <c r="CV65" i="3"/>
  <c r="CE65" i="3"/>
  <c r="CD63" i="3"/>
  <c r="CX63" i="3"/>
  <c r="DH63" i="3"/>
  <c r="CB63" i="3"/>
  <c r="ED63" i="3"/>
  <c r="CJ63" i="3"/>
  <c r="EF63" i="3"/>
  <c r="EA63" i="3"/>
  <c r="DJ63" i="3"/>
  <c r="CV63" i="3"/>
  <c r="CE63" i="3"/>
  <c r="ED58" i="3"/>
  <c r="CJ58" i="3"/>
  <c r="CE58" i="3"/>
  <c r="DB36" i="3"/>
  <c r="EL25" i="3"/>
  <c r="DU25" i="3"/>
  <c r="DD25" i="3"/>
  <c r="CP25" i="3"/>
  <c r="EL150" i="3"/>
  <c r="DD150" i="3"/>
  <c r="CP150" i="3"/>
  <c r="EF149" i="3"/>
  <c r="DO149" i="3"/>
  <c r="CX149" i="3"/>
  <c r="CJ149" i="3"/>
  <c r="EA148" i="3"/>
  <c r="CV148" i="3"/>
  <c r="CE148" i="3"/>
  <c r="EA144" i="3"/>
  <c r="DJ144" i="3"/>
  <c r="CE144" i="3"/>
  <c r="CX143" i="3"/>
  <c r="EA142" i="3"/>
  <c r="DJ142" i="3"/>
  <c r="CV142" i="3"/>
  <c r="CE142" i="3"/>
  <c r="EM140" i="3"/>
  <c r="DV140" i="3"/>
  <c r="DH140" i="3"/>
  <c r="CQ140" i="3"/>
  <c r="EM139" i="3"/>
  <c r="CQ139" i="3"/>
  <c r="EL137" i="3"/>
  <c r="DU137" i="3"/>
  <c r="DD137" i="3"/>
  <c r="CP137" i="3"/>
  <c r="EA135" i="3"/>
  <c r="DJ135" i="3"/>
  <c r="CV135" i="3"/>
  <c r="CE135" i="3"/>
  <c r="EM134" i="3"/>
  <c r="DV134" i="3"/>
  <c r="DH134" i="3"/>
  <c r="CQ134" i="3"/>
  <c r="EL133" i="3"/>
  <c r="DU133" i="3"/>
  <c r="CP133" i="3"/>
  <c r="EA132" i="3"/>
  <c r="CV132" i="3"/>
  <c r="CE132" i="3"/>
  <c r="CX126" i="3"/>
  <c r="CJ126" i="3"/>
  <c r="CE124" i="3"/>
  <c r="EA123" i="3"/>
  <c r="DJ123" i="3"/>
  <c r="CV123" i="3"/>
  <c r="CE123" i="3"/>
  <c r="DD122" i="3"/>
  <c r="EL121" i="3"/>
  <c r="DU121" i="3"/>
  <c r="DD121" i="3"/>
  <c r="CP121" i="3"/>
  <c r="EL120" i="3"/>
  <c r="DU120" i="3"/>
  <c r="DD120" i="3"/>
  <c r="CP120" i="3"/>
  <c r="EA115" i="3"/>
  <c r="DJ115" i="3"/>
  <c r="CV115" i="3"/>
  <c r="CE115" i="3"/>
  <c r="DO113" i="3"/>
  <c r="CX113" i="3"/>
  <c r="EL111" i="3"/>
  <c r="DU111" i="3"/>
  <c r="DD111" i="3"/>
  <c r="CP111" i="3"/>
  <c r="CW108" i="3"/>
  <c r="EM106" i="3"/>
  <c r="DH106" i="3"/>
  <c r="CQ106" i="3"/>
  <c r="EB104" i="3"/>
  <c r="DN104" i="3"/>
  <c r="CW104" i="3"/>
  <c r="DN102" i="3"/>
  <c r="CW102" i="3"/>
  <c r="CF102" i="3"/>
  <c r="EM101" i="3"/>
  <c r="DV101" i="3"/>
  <c r="CQ101" i="3"/>
  <c r="EB100" i="3"/>
  <c r="DN100" i="3"/>
  <c r="EA98" i="3"/>
  <c r="DJ98" i="3"/>
  <c r="CV98" i="3"/>
  <c r="DU97" i="3"/>
  <c r="CP97" i="3"/>
  <c r="EF96" i="3"/>
  <c r="DO96" i="3"/>
  <c r="CX96" i="3"/>
  <c r="CJ96" i="3"/>
  <c r="EM94" i="3"/>
  <c r="DV94" i="3"/>
  <c r="DH94" i="3"/>
  <c r="CQ94" i="3"/>
  <c r="EL93" i="3"/>
  <c r="DD93" i="3"/>
  <c r="CP93" i="3"/>
  <c r="DU92" i="3"/>
  <c r="DD92" i="3"/>
  <c r="CP92" i="3"/>
  <c r="EA90" i="3"/>
  <c r="DJ90" i="3"/>
  <c r="EL88" i="3"/>
  <c r="DU88" i="3"/>
  <c r="DD88" i="3"/>
  <c r="EL84" i="3"/>
  <c r="DU84" i="3"/>
  <c r="DD84" i="3"/>
  <c r="CP84" i="3"/>
  <c r="EA71" i="3"/>
  <c r="DJ71" i="3"/>
  <c r="CV71" i="3"/>
  <c r="CE71" i="3"/>
  <c r="CX70" i="3"/>
  <c r="EM69" i="3"/>
  <c r="DV69" i="3"/>
  <c r="DH69" i="3"/>
  <c r="CQ69" i="3"/>
  <c r="CF39" i="3"/>
  <c r="ED39" i="3"/>
  <c r="EA39" i="3"/>
  <c r="DJ39" i="3"/>
  <c r="CV39" i="3"/>
  <c r="CE39" i="3"/>
  <c r="EL37" i="3"/>
  <c r="DU37" i="3"/>
  <c r="DD37" i="3"/>
  <c r="CP37" i="3"/>
  <c r="DT158" i="3"/>
  <c r="DC158" i="3"/>
  <c r="CL158" i="3"/>
  <c r="EH157" i="3"/>
  <c r="DT157" i="3"/>
  <c r="DC157" i="3"/>
  <c r="CL157" i="3"/>
  <c r="EB156" i="3"/>
  <c r="DN156" i="3"/>
  <c r="CW156" i="3"/>
  <c r="CF156" i="3"/>
  <c r="EL155" i="3"/>
  <c r="EL154" i="3"/>
  <c r="DU154" i="3"/>
  <c r="DD154" i="3"/>
  <c r="CP154" i="3"/>
  <c r="EL153" i="3"/>
  <c r="DU153" i="3"/>
  <c r="DD153" i="3"/>
  <c r="CP153" i="3"/>
  <c r="EB149" i="3"/>
  <c r="DN149" i="3"/>
  <c r="CW149" i="3"/>
  <c r="EN148" i="3"/>
  <c r="DZ148" i="3"/>
  <c r="CR148" i="3"/>
  <c r="EA146" i="3"/>
  <c r="DJ146" i="3"/>
  <c r="CV146" i="3"/>
  <c r="CE146" i="3"/>
  <c r="EN144" i="3"/>
  <c r="EB143" i="3"/>
  <c r="DN143" i="3"/>
  <c r="CW143" i="3"/>
  <c r="CF143" i="3"/>
  <c r="EN142" i="3"/>
  <c r="DZ142" i="3"/>
  <c r="DI142" i="3"/>
  <c r="CR142" i="3"/>
  <c r="EA141" i="3"/>
  <c r="DJ141" i="3"/>
  <c r="CV141" i="3"/>
  <c r="CE141" i="3"/>
  <c r="EL140" i="3"/>
  <c r="DU140" i="3"/>
  <c r="DD140" i="3"/>
  <c r="CP140" i="3"/>
  <c r="EL139" i="3"/>
  <c r="DU139" i="3"/>
  <c r="DD139" i="3"/>
  <c r="CP139" i="3"/>
  <c r="EH137" i="3"/>
  <c r="DT137" i="3"/>
  <c r="DC137" i="3"/>
  <c r="CL137" i="3"/>
  <c r="DZ135" i="3"/>
  <c r="EL134" i="3"/>
  <c r="DU134" i="3"/>
  <c r="EH133" i="3"/>
  <c r="DT133" i="3"/>
  <c r="DC133" i="3"/>
  <c r="EN132" i="3"/>
  <c r="CR132" i="3"/>
  <c r="DJ127" i="3"/>
  <c r="CE127" i="3"/>
  <c r="DN126" i="3"/>
  <c r="CW126" i="3"/>
  <c r="CR124" i="3"/>
  <c r="EN123" i="3"/>
  <c r="DZ123" i="3"/>
  <c r="DI123" i="3"/>
  <c r="CR123" i="3"/>
  <c r="EH121" i="3"/>
  <c r="DT121" i="3"/>
  <c r="DC121" i="3"/>
  <c r="EH120" i="3"/>
  <c r="DT120" i="3"/>
  <c r="DC120" i="3"/>
  <c r="CL120" i="3"/>
  <c r="EN115" i="3"/>
  <c r="DZ115" i="3"/>
  <c r="DI115" i="3"/>
  <c r="CR115" i="3"/>
  <c r="DT111" i="3"/>
  <c r="DC111" i="3"/>
  <c r="CV108" i="3"/>
  <c r="EL106" i="3"/>
  <c r="DU106" i="3"/>
  <c r="DD106" i="3"/>
  <c r="CP106" i="3"/>
  <c r="EA104" i="3"/>
  <c r="DJ104" i="3"/>
  <c r="CV104" i="3"/>
  <c r="CE104" i="3"/>
  <c r="CE102" i="3"/>
  <c r="EL101" i="3"/>
  <c r="DD101" i="3"/>
  <c r="CP101" i="3"/>
  <c r="CV100" i="3"/>
  <c r="EA99" i="3"/>
  <c r="DJ99" i="3"/>
  <c r="CE99" i="3"/>
  <c r="EN98" i="3"/>
  <c r="DZ98" i="3"/>
  <c r="DI98" i="3"/>
  <c r="CR98" i="3"/>
  <c r="CD98" i="3"/>
  <c r="DC97" i="3"/>
  <c r="EB96" i="3"/>
  <c r="DN96" i="3"/>
  <c r="CF96" i="3"/>
  <c r="EL94" i="3"/>
  <c r="DU94" i="3"/>
  <c r="DD94" i="3"/>
  <c r="CP94" i="3"/>
  <c r="EH93" i="3"/>
  <c r="DT93" i="3"/>
  <c r="CL93" i="3"/>
  <c r="EH92" i="3"/>
  <c r="DT92" i="3"/>
  <c r="DC92" i="3"/>
  <c r="CL92" i="3"/>
  <c r="EN90" i="3"/>
  <c r="DZ90" i="3"/>
  <c r="DI90" i="3"/>
  <c r="CR90" i="3"/>
  <c r="CD90" i="3"/>
  <c r="EL89" i="3"/>
  <c r="CP89" i="3"/>
  <c r="EH88" i="3"/>
  <c r="DT88" i="3"/>
  <c r="DC88" i="3"/>
  <c r="EA85" i="3"/>
  <c r="DJ85" i="3"/>
  <c r="CV85" i="3"/>
  <c r="CE85" i="3"/>
  <c r="EH84" i="3"/>
  <c r="DT84" i="3"/>
  <c r="DC84" i="3"/>
  <c r="CL84" i="3"/>
  <c r="DN82" i="3"/>
  <c r="CF82" i="3"/>
  <c r="CF76" i="3"/>
  <c r="EA46" i="3"/>
  <c r="DJ46" i="3"/>
  <c r="CV46" i="3"/>
  <c r="CE46" i="3"/>
  <c r="EH37" i="3"/>
  <c r="DT37" i="3"/>
  <c r="DC37" i="3"/>
  <c r="CL37" i="3"/>
  <c r="CW90" i="3"/>
  <c r="CF90" i="3"/>
  <c r="DZ89" i="3"/>
  <c r="EN88" i="3"/>
  <c r="DZ88" i="3"/>
  <c r="CR88" i="3"/>
  <c r="DV87" i="3"/>
  <c r="DH87" i="3"/>
  <c r="EL85" i="3"/>
  <c r="DD85" i="3"/>
  <c r="CP85" i="3"/>
  <c r="EG84" i="3"/>
  <c r="DB84" i="3"/>
  <c r="CK84" i="3"/>
  <c r="EN83" i="3"/>
  <c r="DZ83" i="3"/>
  <c r="DI83" i="3"/>
  <c r="CR83" i="3"/>
  <c r="EM81" i="3"/>
  <c r="DV81" i="3"/>
  <c r="EH80" i="3"/>
  <c r="DC80" i="3"/>
  <c r="CL80" i="3"/>
  <c r="EA79" i="3"/>
  <c r="CV79" i="3"/>
  <c r="EA78" i="3"/>
  <c r="DJ78" i="3"/>
  <c r="CV78" i="3"/>
  <c r="CE78" i="3"/>
  <c r="EB77" i="3"/>
  <c r="DN77" i="3"/>
  <c r="CW77" i="3"/>
  <c r="CF77" i="3"/>
  <c r="DP76" i="3"/>
  <c r="EF75" i="3"/>
  <c r="DO75" i="3"/>
  <c r="CX75" i="3"/>
  <c r="CJ75" i="3"/>
  <c r="EA73" i="3"/>
  <c r="DJ73" i="3"/>
  <c r="CV73" i="3"/>
  <c r="CE73" i="3"/>
  <c r="DJ72" i="3"/>
  <c r="CV72" i="3"/>
  <c r="EL71" i="3"/>
  <c r="DU71" i="3"/>
  <c r="DD71" i="3"/>
  <c r="CP71" i="3"/>
  <c r="EL69" i="3"/>
  <c r="DU69" i="3"/>
  <c r="DD69" i="3"/>
  <c r="CP69" i="3"/>
  <c r="DC68" i="3"/>
  <c r="EA67" i="3"/>
  <c r="DJ67" i="3"/>
  <c r="CV67" i="3"/>
  <c r="CE67" i="3"/>
  <c r="EH66" i="3"/>
  <c r="DT66" i="3"/>
  <c r="DC66" i="3"/>
  <c r="CL66" i="3"/>
  <c r="EG65" i="3"/>
  <c r="DP65" i="3"/>
  <c r="DB65" i="3"/>
  <c r="CK65" i="3"/>
  <c r="EM64" i="3"/>
  <c r="CQ64" i="3"/>
  <c r="DO63" i="3"/>
  <c r="DT62" i="3"/>
  <c r="DC62" i="3"/>
  <c r="CL62" i="3"/>
  <c r="EH59" i="3"/>
  <c r="DT59" i="3"/>
  <c r="CL59" i="3"/>
  <c r="EF58" i="3"/>
  <c r="CX58" i="3"/>
  <c r="EM57" i="3"/>
  <c r="DV57" i="3"/>
  <c r="DH57" i="3"/>
  <c r="CQ57" i="3"/>
  <c r="EH56" i="3"/>
  <c r="DT56" i="3"/>
  <c r="DC56" i="3"/>
  <c r="CL56" i="3"/>
  <c r="EF55" i="3"/>
  <c r="DO55" i="3"/>
  <c r="CX55" i="3"/>
  <c r="CJ55" i="3"/>
  <c r="EB54" i="3"/>
  <c r="DN54" i="3"/>
  <c r="CW54" i="3"/>
  <c r="EA53" i="3"/>
  <c r="DJ53" i="3"/>
  <c r="CV53" i="3"/>
  <c r="EM52" i="3"/>
  <c r="DV52" i="3"/>
  <c r="DH52" i="3"/>
  <c r="CQ52" i="3"/>
  <c r="EM51" i="3"/>
  <c r="DV51" i="3"/>
  <c r="DH51" i="3"/>
  <c r="CQ51" i="3"/>
  <c r="DC49" i="3"/>
  <c r="EB48" i="3"/>
  <c r="CW48" i="3"/>
  <c r="EM47" i="3"/>
  <c r="DV47" i="3"/>
  <c r="CQ47" i="3"/>
  <c r="EG46" i="3"/>
  <c r="DP46" i="3"/>
  <c r="DB46" i="3"/>
  <c r="CK46" i="3"/>
  <c r="DP43" i="3"/>
  <c r="EA42" i="3"/>
  <c r="DJ42" i="3"/>
  <c r="CV42" i="3"/>
  <c r="CE42" i="3"/>
  <c r="EA41" i="3"/>
  <c r="DJ41" i="3"/>
  <c r="CV41" i="3"/>
  <c r="CE41" i="3"/>
  <c r="EF40" i="3"/>
  <c r="CJ40" i="3"/>
  <c r="EN39" i="3"/>
  <c r="DZ39" i="3"/>
  <c r="DI39" i="3"/>
  <c r="CR39" i="3"/>
  <c r="CD39" i="3"/>
  <c r="EG38" i="3"/>
  <c r="DP38" i="3"/>
  <c r="DB38" i="3"/>
  <c r="CK38" i="3"/>
  <c r="EN37" i="3"/>
  <c r="DZ37" i="3"/>
  <c r="DI37" i="3"/>
  <c r="CR37" i="3"/>
  <c r="EF36" i="3"/>
  <c r="DO36" i="3"/>
  <c r="CX36" i="3"/>
  <c r="CJ36" i="3"/>
  <c r="EC34" i="3"/>
  <c r="DU34" i="3"/>
  <c r="DD34" i="3"/>
  <c r="EF33" i="3"/>
  <c r="CX33" i="3"/>
  <c r="CJ33" i="3"/>
  <c r="CA8" i="3"/>
  <c r="CC8" i="3"/>
  <c r="EA8" i="3"/>
  <c r="DJ8" i="3"/>
  <c r="CV90" i="3"/>
  <c r="CE90" i="3"/>
  <c r="EM89" i="3"/>
  <c r="EM88" i="3"/>
  <c r="DV88" i="3"/>
  <c r="DH88" i="3"/>
  <c r="EL87" i="3"/>
  <c r="DU87" i="3"/>
  <c r="DD87" i="3"/>
  <c r="CP87" i="3"/>
  <c r="CV86" i="3"/>
  <c r="EH85" i="3"/>
  <c r="DT85" i="3"/>
  <c r="DC85" i="3"/>
  <c r="CL85" i="3"/>
  <c r="DO84" i="3"/>
  <c r="EM83" i="3"/>
  <c r="DV83" i="3"/>
  <c r="CQ83" i="3"/>
  <c r="EF82" i="3"/>
  <c r="DO82" i="3"/>
  <c r="CX82" i="3"/>
  <c r="CJ82" i="3"/>
  <c r="DU81" i="3"/>
  <c r="DD81" i="3"/>
  <c r="CP81" i="3"/>
  <c r="EG80" i="3"/>
  <c r="DP80" i="3"/>
  <c r="DB80" i="3"/>
  <c r="DZ79" i="3"/>
  <c r="DI79" i="3"/>
  <c r="CR79" i="3"/>
  <c r="EN78" i="3"/>
  <c r="DZ78" i="3"/>
  <c r="CR78" i="3"/>
  <c r="EA77" i="3"/>
  <c r="CV77" i="3"/>
  <c r="CX76" i="3"/>
  <c r="CJ76" i="3"/>
  <c r="EB75" i="3"/>
  <c r="DN75" i="3"/>
  <c r="CF75" i="3"/>
  <c r="EN73" i="3"/>
  <c r="DZ73" i="3"/>
  <c r="EN72" i="3"/>
  <c r="EH71" i="3"/>
  <c r="DT71" i="3"/>
  <c r="DC71" i="3"/>
  <c r="CL71" i="3"/>
  <c r="DV70" i="3"/>
  <c r="DH70" i="3"/>
  <c r="EH69" i="3"/>
  <c r="DT69" i="3"/>
  <c r="DC69" i="3"/>
  <c r="CL69" i="3"/>
  <c r="CD68" i="3"/>
  <c r="DZ67" i="3"/>
  <c r="DI67" i="3"/>
  <c r="CR67" i="3"/>
  <c r="DP66" i="3"/>
  <c r="DB66" i="3"/>
  <c r="CK66" i="3"/>
  <c r="EF65" i="3"/>
  <c r="DO65" i="3"/>
  <c r="CX65" i="3"/>
  <c r="CJ65" i="3"/>
  <c r="EL64" i="3"/>
  <c r="DU64" i="3"/>
  <c r="DD64" i="3"/>
  <c r="EB63" i="3"/>
  <c r="DN63" i="3"/>
  <c r="CF63" i="3"/>
  <c r="EG62" i="3"/>
  <c r="DB62" i="3"/>
  <c r="CK62" i="3"/>
  <c r="DJ60" i="3"/>
  <c r="EG59" i="3"/>
  <c r="DP59" i="3"/>
  <c r="DB59" i="3"/>
  <c r="CK59" i="3"/>
  <c r="EB58" i="3"/>
  <c r="DN58" i="3"/>
  <c r="CW58" i="3"/>
  <c r="CF58" i="3"/>
  <c r="DU57" i="3"/>
  <c r="DD57" i="3"/>
  <c r="CP57" i="3"/>
  <c r="EG56" i="3"/>
  <c r="DP56" i="3"/>
  <c r="DB56" i="3"/>
  <c r="CK56" i="3"/>
  <c r="EB55" i="3"/>
  <c r="DN55" i="3"/>
  <c r="EA54" i="3"/>
  <c r="DJ54" i="3"/>
  <c r="CV54" i="3"/>
  <c r="CE54" i="3"/>
  <c r="DZ53" i="3"/>
  <c r="EL52" i="3"/>
  <c r="DU52" i="3"/>
  <c r="DD52" i="3"/>
  <c r="CP52" i="3"/>
  <c r="EL51" i="3"/>
  <c r="DU51" i="3"/>
  <c r="DD51" i="3"/>
  <c r="EA50" i="3"/>
  <c r="CV50" i="3"/>
  <c r="EA48" i="3"/>
  <c r="CE48" i="3"/>
  <c r="EL47" i="3"/>
  <c r="CP47" i="3"/>
  <c r="EF46" i="3"/>
  <c r="DO46" i="3"/>
  <c r="CX46" i="3"/>
  <c r="CJ46" i="3"/>
  <c r="DV45" i="3"/>
  <c r="CV44" i="3"/>
  <c r="EN42" i="3"/>
  <c r="DZ42" i="3"/>
  <c r="DI42" i="3"/>
  <c r="CR42" i="3"/>
  <c r="EN41" i="3"/>
  <c r="DZ41" i="3"/>
  <c r="CR41" i="3"/>
  <c r="CD41" i="3"/>
  <c r="EM39" i="3"/>
  <c r="DV39" i="3"/>
  <c r="DH39" i="3"/>
  <c r="CQ39" i="3"/>
  <c r="CJ38" i="3"/>
  <c r="EM37" i="3"/>
  <c r="DV37" i="3"/>
  <c r="DH37" i="3"/>
  <c r="CQ37" i="3"/>
  <c r="EB36" i="3"/>
  <c r="DN36" i="3"/>
  <c r="CW36" i="3"/>
  <c r="DP35" i="3"/>
  <c r="EH34" i="3"/>
  <c r="DT34" i="3"/>
  <c r="DC34" i="3"/>
  <c r="CL34" i="3"/>
  <c r="EB33" i="3"/>
  <c r="EH26" i="3"/>
  <c r="DT26" i="3"/>
  <c r="DC26" i="3"/>
  <c r="CL26" i="3"/>
  <c r="CV80" i="3"/>
  <c r="CE80" i="3"/>
  <c r="EN76" i="3"/>
  <c r="DI76" i="3"/>
  <c r="CR76" i="3"/>
  <c r="CQ75" i="3"/>
  <c r="EB71" i="3"/>
  <c r="DN71" i="3"/>
  <c r="CW71" i="3"/>
  <c r="CF71" i="3"/>
  <c r="EB69" i="3"/>
  <c r="DN69" i="3"/>
  <c r="CW69" i="3"/>
  <c r="CF69" i="3"/>
  <c r="EA66" i="3"/>
  <c r="DJ66" i="3"/>
  <c r="CV66" i="3"/>
  <c r="EN65" i="3"/>
  <c r="DZ65" i="3"/>
  <c r="DI65" i="3"/>
  <c r="CR65" i="3"/>
  <c r="DO64" i="3"/>
  <c r="EM63" i="3"/>
  <c r="DV63" i="3"/>
  <c r="CQ63" i="3"/>
  <c r="EA62" i="3"/>
  <c r="DJ62" i="3"/>
  <c r="CV62" i="3"/>
  <c r="CE62" i="3"/>
  <c r="DJ59" i="3"/>
  <c r="CE59" i="3"/>
  <c r="DV58" i="3"/>
  <c r="DH58" i="3"/>
  <c r="EF57" i="3"/>
  <c r="CX57" i="3"/>
  <c r="CJ57" i="3"/>
  <c r="EA56" i="3"/>
  <c r="DJ56" i="3"/>
  <c r="CV56" i="3"/>
  <c r="CE56" i="3"/>
  <c r="EM55" i="3"/>
  <c r="DV55" i="3"/>
  <c r="DH55" i="3"/>
  <c r="CQ55" i="3"/>
  <c r="EF52" i="3"/>
  <c r="EF51" i="3"/>
  <c r="DO51" i="3"/>
  <c r="CX51" i="3"/>
  <c r="CJ51" i="3"/>
  <c r="EF47" i="3"/>
  <c r="DO47" i="3"/>
  <c r="CX47" i="3"/>
  <c r="CJ47" i="3"/>
  <c r="EN46" i="3"/>
  <c r="DZ46" i="3"/>
  <c r="DI46" i="3"/>
  <c r="CR46" i="3"/>
  <c r="CD46" i="3"/>
  <c r="DB45" i="3"/>
  <c r="EM40" i="3"/>
  <c r="DV40" i="3"/>
  <c r="DH40" i="3"/>
  <c r="CQ40" i="3"/>
  <c r="EG39" i="3"/>
  <c r="DP39" i="3"/>
  <c r="DB39" i="3"/>
  <c r="CK39" i="3"/>
  <c r="EN38" i="3"/>
  <c r="DZ38" i="3"/>
  <c r="CR38" i="3"/>
  <c r="EG37" i="3"/>
  <c r="DP37" i="3"/>
  <c r="DB37" i="3"/>
  <c r="CK37" i="3"/>
  <c r="EM36" i="3"/>
  <c r="CQ36" i="3"/>
  <c r="DJ35" i="3"/>
  <c r="CF34" i="3"/>
  <c r="DN34" i="3"/>
  <c r="EM33" i="3"/>
  <c r="DH33" i="3"/>
  <c r="CQ33" i="3"/>
  <c r="EB26" i="3"/>
  <c r="DN26" i="3"/>
  <c r="CF26" i="3"/>
  <c r="CQ21" i="3"/>
  <c r="CL8" i="3"/>
  <c r="EM65" i="3"/>
  <c r="DV65" i="3"/>
  <c r="DH65" i="3"/>
  <c r="CQ65" i="3"/>
  <c r="EL63" i="3"/>
  <c r="DU63" i="3"/>
  <c r="DD63" i="3"/>
  <c r="CP63" i="3"/>
  <c r="EL58" i="3"/>
  <c r="DU58" i="3"/>
  <c r="DD58" i="3"/>
  <c r="CP58" i="3"/>
  <c r="EL55" i="3"/>
  <c r="DU55" i="3"/>
  <c r="DD55" i="3"/>
  <c r="CP55" i="3"/>
  <c r="EM46" i="3"/>
  <c r="DV46" i="3"/>
  <c r="CQ46" i="3"/>
  <c r="EL40" i="3"/>
  <c r="EF39" i="3"/>
  <c r="DO39" i="3"/>
  <c r="CX39" i="3"/>
  <c r="CJ39" i="3"/>
  <c r="EM38" i="3"/>
  <c r="DV38" i="3"/>
  <c r="DH38" i="3"/>
  <c r="EF37" i="3"/>
  <c r="DO37" i="3"/>
  <c r="CX37" i="3"/>
  <c r="CJ37" i="3"/>
  <c r="EL36" i="3"/>
  <c r="DU36" i="3"/>
  <c r="DD36" i="3"/>
  <c r="CP36" i="3"/>
  <c r="EA34" i="3"/>
  <c r="DJ34" i="3"/>
  <c r="CV34" i="3"/>
  <c r="CE34" i="3"/>
  <c r="EL33" i="3"/>
  <c r="DU33" i="3"/>
  <c r="CW28" i="3"/>
  <c r="EC28" i="3"/>
  <c r="EA28" i="3"/>
  <c r="DJ28" i="3"/>
  <c r="CE28" i="3"/>
  <c r="EA26" i="3"/>
  <c r="DJ26" i="3"/>
  <c r="CV26" i="3"/>
  <c r="CE26" i="3"/>
  <c r="EN71" i="3"/>
  <c r="DZ71" i="3"/>
  <c r="DI71" i="3"/>
  <c r="CR71" i="3"/>
  <c r="EN69" i="3"/>
  <c r="DZ69" i="3"/>
  <c r="DI69" i="3"/>
  <c r="CR69" i="3"/>
  <c r="EL65" i="3"/>
  <c r="DU65" i="3"/>
  <c r="DD65" i="3"/>
  <c r="CP65" i="3"/>
  <c r="EA64" i="3"/>
  <c r="DJ64" i="3"/>
  <c r="CV64" i="3"/>
  <c r="CE64" i="3"/>
  <c r="EH63" i="3"/>
  <c r="DT63" i="3"/>
  <c r="DC63" i="3"/>
  <c r="EA61" i="3"/>
  <c r="DJ61" i="3"/>
  <c r="CV61" i="3"/>
  <c r="EH58" i="3"/>
  <c r="DT58" i="3"/>
  <c r="DC58" i="3"/>
  <c r="CL58" i="3"/>
  <c r="EA57" i="3"/>
  <c r="DJ57" i="3"/>
  <c r="CV57" i="3"/>
  <c r="CE57" i="3"/>
  <c r="EH55" i="3"/>
  <c r="DT55" i="3"/>
  <c r="DC55" i="3"/>
  <c r="CL55" i="3"/>
  <c r="EA51" i="3"/>
  <c r="DJ51" i="3"/>
  <c r="CV51" i="3"/>
  <c r="CE51" i="3"/>
  <c r="CV47" i="3"/>
  <c r="EL46" i="3"/>
  <c r="DU46" i="3"/>
  <c r="DD46" i="3"/>
  <c r="CP46" i="3"/>
  <c r="EB39" i="3"/>
  <c r="DN39" i="3"/>
  <c r="CW39" i="3"/>
  <c r="EL38" i="3"/>
  <c r="DU38" i="3"/>
  <c r="DD38" i="3"/>
  <c r="CP38" i="3"/>
  <c r="EB37" i="3"/>
  <c r="DN37" i="3"/>
  <c r="CW37" i="3"/>
  <c r="CF37" i="3"/>
  <c r="EN34" i="3"/>
  <c r="DZ34" i="3"/>
  <c r="DI34" i="3"/>
  <c r="CR34" i="3"/>
  <c r="CD34" i="3"/>
  <c r="DZ28" i="3"/>
  <c r="CD28" i="3"/>
  <c r="EL11" i="3"/>
  <c r="DU11" i="3"/>
  <c r="DD11" i="3"/>
  <c r="CF33" i="3"/>
  <c r="EL32" i="3"/>
  <c r="DU32" i="3"/>
  <c r="DD32" i="3"/>
  <c r="CP32" i="3"/>
  <c r="DZ31" i="3"/>
  <c r="EL30" i="3"/>
  <c r="DU30" i="3"/>
  <c r="DD30" i="3"/>
  <c r="CP30" i="3"/>
  <c r="EL29" i="3"/>
  <c r="DU29" i="3"/>
  <c r="DD29" i="3"/>
  <c r="CP29" i="3"/>
  <c r="EF28" i="3"/>
  <c r="DO28" i="3"/>
  <c r="CX28" i="3"/>
  <c r="EA27" i="3"/>
  <c r="DJ27" i="3"/>
  <c r="CV27" i="3"/>
  <c r="CE27" i="3"/>
  <c r="EG26" i="3"/>
  <c r="DP26" i="3"/>
  <c r="DB26" i="3"/>
  <c r="CK26" i="3"/>
  <c r="EN25" i="3"/>
  <c r="DZ25" i="3"/>
  <c r="DI25" i="3"/>
  <c r="CR25" i="3"/>
  <c r="CD25" i="3"/>
  <c r="CF24" i="3"/>
  <c r="EB24" i="3"/>
  <c r="DN24" i="3"/>
  <c r="CW24" i="3"/>
  <c r="EL23" i="3"/>
  <c r="DD23" i="3"/>
  <c r="DJ22" i="3"/>
  <c r="EF21" i="3"/>
  <c r="DO21" i="3"/>
  <c r="CX21" i="3"/>
  <c r="CJ21" i="3"/>
  <c r="CR19" i="3"/>
  <c r="EH19" i="3"/>
  <c r="DT19" i="3"/>
  <c r="DC19" i="3"/>
  <c r="CL19" i="3"/>
  <c r="EM18" i="3"/>
  <c r="DV18" i="3"/>
  <c r="DH18" i="3"/>
  <c r="CF17" i="3"/>
  <c r="EL16" i="3"/>
  <c r="DU16" i="3"/>
  <c r="DD16" i="3"/>
  <c r="CP16" i="3"/>
  <c r="EL15" i="3"/>
  <c r="DU15" i="3"/>
  <c r="DD15" i="3"/>
  <c r="CP15" i="3"/>
  <c r="EA14" i="3"/>
  <c r="DJ14" i="3"/>
  <c r="CV14" i="3"/>
  <c r="CE14" i="3"/>
  <c r="DC13" i="3"/>
  <c r="EB12" i="3"/>
  <c r="DZ11" i="3"/>
  <c r="DI11" i="3"/>
  <c r="EF10" i="3"/>
  <c r="CX10" i="3"/>
  <c r="DJ9" i="3"/>
  <c r="DZ8" i="3"/>
  <c r="DI8" i="3"/>
  <c r="EL7" i="3"/>
  <c r="DU7" i="3"/>
  <c r="DD7" i="3"/>
  <c r="CP7" i="3"/>
  <c r="EB6" i="3"/>
  <c r="DN6" i="3"/>
  <c r="CW6" i="3"/>
  <c r="CE33" i="3"/>
  <c r="EH32" i="3"/>
  <c r="DT32" i="3"/>
  <c r="DC32" i="3"/>
  <c r="EH30" i="3"/>
  <c r="DT30" i="3"/>
  <c r="DC30" i="3"/>
  <c r="CL30" i="3"/>
  <c r="DT29" i="3"/>
  <c r="DC29" i="3"/>
  <c r="CL29" i="3"/>
  <c r="EB28" i="3"/>
  <c r="DN28" i="3"/>
  <c r="DZ27" i="3"/>
  <c r="DI27" i="3"/>
  <c r="CR27" i="3"/>
  <c r="CD27" i="3"/>
  <c r="DO26" i="3"/>
  <c r="EM25" i="3"/>
  <c r="DV25" i="3"/>
  <c r="DH25" i="3"/>
  <c r="CQ25" i="3"/>
  <c r="EA24" i="3"/>
  <c r="DJ24" i="3"/>
  <c r="CV24" i="3"/>
  <c r="EH23" i="3"/>
  <c r="DT23" i="3"/>
  <c r="DC23" i="3"/>
  <c r="CL23" i="3"/>
  <c r="EN22" i="3"/>
  <c r="CR22" i="3"/>
  <c r="EB21" i="3"/>
  <c r="DN21" i="3"/>
  <c r="CW21" i="3"/>
  <c r="CF21" i="3"/>
  <c r="EA20" i="3"/>
  <c r="DJ20" i="3"/>
  <c r="CV20" i="3"/>
  <c r="CD19" i="3"/>
  <c r="DP19" i="3"/>
  <c r="DB19" i="3"/>
  <c r="CK19" i="3"/>
  <c r="DD18" i="3"/>
  <c r="CP18" i="3"/>
  <c r="EA17" i="3"/>
  <c r="CV17" i="3"/>
  <c r="EH15" i="3"/>
  <c r="DT15" i="3"/>
  <c r="DC15" i="3"/>
  <c r="CL15" i="3"/>
  <c r="DZ14" i="3"/>
  <c r="CR14" i="3"/>
  <c r="CD14" i="3"/>
  <c r="EM11" i="3"/>
  <c r="DV11" i="3"/>
  <c r="DH11" i="3"/>
  <c r="DI9" i="3"/>
  <c r="DV8" i="3"/>
  <c r="DH8" i="3"/>
  <c r="EH7" i="3"/>
  <c r="DT7" i="3"/>
  <c r="DC7" i="3"/>
  <c r="EA6" i="3"/>
  <c r="DJ6" i="3"/>
  <c r="EM28" i="3"/>
  <c r="DV28" i="3"/>
  <c r="CQ28" i="3"/>
  <c r="EN26" i="3"/>
  <c r="CD26" i="3"/>
  <c r="EG25" i="3"/>
  <c r="DP25" i="3"/>
  <c r="DB25" i="3"/>
  <c r="CK25" i="3"/>
  <c r="DV21" i="3"/>
  <c r="DH21" i="3"/>
  <c r="EA19" i="3"/>
  <c r="DJ19" i="3"/>
  <c r="CE19" i="3"/>
  <c r="CW15" i="3"/>
  <c r="CF15" i="3"/>
  <c r="CE13" i="3"/>
  <c r="CP12" i="3"/>
  <c r="EG11" i="3"/>
  <c r="DP11" i="3"/>
  <c r="DP8" i="3"/>
  <c r="DB8" i="3"/>
  <c r="EB7" i="3"/>
  <c r="DN7" i="3"/>
  <c r="CW7" i="3"/>
  <c r="CF7" i="3"/>
  <c r="DJ32" i="3"/>
  <c r="CV32" i="3"/>
  <c r="CE32" i="3"/>
  <c r="EA30" i="3"/>
  <c r="CV30" i="3"/>
  <c r="CE30" i="3"/>
  <c r="EA29" i="3"/>
  <c r="DJ29" i="3"/>
  <c r="CV29" i="3"/>
  <c r="CE29" i="3"/>
  <c r="EL28" i="3"/>
  <c r="DU28" i="3"/>
  <c r="DD28" i="3"/>
  <c r="CP28" i="3"/>
  <c r="DP27" i="3"/>
  <c r="CK27" i="3"/>
  <c r="EF25" i="3"/>
  <c r="DO25" i="3"/>
  <c r="CX25" i="3"/>
  <c r="CJ25" i="3"/>
  <c r="CV23" i="3"/>
  <c r="EL21" i="3"/>
  <c r="DU21" i="3"/>
  <c r="DD21" i="3"/>
  <c r="CP21" i="3"/>
  <c r="DT20" i="3"/>
  <c r="DC20" i="3"/>
  <c r="CL20" i="3"/>
  <c r="ED19" i="3"/>
  <c r="DI19" i="3"/>
  <c r="EB18" i="3"/>
  <c r="EA16" i="3"/>
  <c r="DJ16" i="3"/>
  <c r="CV16" i="3"/>
  <c r="CE16" i="3"/>
  <c r="EA15" i="3"/>
  <c r="CV15" i="3"/>
  <c r="CE15" i="3"/>
  <c r="CK14" i="3"/>
  <c r="DC12" i="3"/>
  <c r="CL12" i="3"/>
  <c r="EF11" i="3"/>
  <c r="CX11" i="3"/>
  <c r="DU10" i="3"/>
  <c r="DD10" i="3"/>
  <c r="DO8" i="3"/>
  <c r="CX8" i="3"/>
  <c r="EA7" i="3"/>
  <c r="DJ7" i="3"/>
  <c r="CV7" i="3"/>
  <c r="CE7" i="3"/>
  <c r="EN32" i="3"/>
  <c r="DZ32" i="3"/>
  <c r="DI32" i="3"/>
  <c r="CR32" i="3"/>
  <c r="EN30" i="3"/>
  <c r="DZ30" i="3"/>
  <c r="DI30" i="3"/>
  <c r="CR30" i="3"/>
  <c r="EN29" i="3"/>
  <c r="DZ29" i="3"/>
  <c r="DI29" i="3"/>
  <c r="CR29" i="3"/>
  <c r="CD29" i="3"/>
  <c r="EH28" i="3"/>
  <c r="DT28" i="3"/>
  <c r="DC28" i="3"/>
  <c r="CL28" i="3"/>
  <c r="CJ27" i="3"/>
  <c r="EL26" i="3"/>
  <c r="DU26" i="3"/>
  <c r="DD26" i="3"/>
  <c r="CP26" i="3"/>
  <c r="DN25" i="3"/>
  <c r="CW25" i="3"/>
  <c r="DB24" i="3"/>
  <c r="CK24" i="3"/>
  <c r="CR23" i="3"/>
  <c r="CX22" i="3"/>
  <c r="CJ22" i="3"/>
  <c r="EH21" i="3"/>
  <c r="DT21" i="3"/>
  <c r="DC21" i="3"/>
  <c r="DB20" i="3"/>
  <c r="CK20" i="3"/>
  <c r="EM19" i="3"/>
  <c r="DV19" i="3"/>
  <c r="DH19" i="3"/>
  <c r="CQ19" i="3"/>
  <c r="EA18" i="3"/>
  <c r="DJ18" i="3"/>
  <c r="CV18" i="3"/>
  <c r="CE18" i="3"/>
  <c r="DB17" i="3"/>
  <c r="CK17" i="3"/>
  <c r="DZ16" i="3"/>
  <c r="DI16" i="3"/>
  <c r="CR16" i="3"/>
  <c r="EN15" i="3"/>
  <c r="DZ15" i="3"/>
  <c r="DI15" i="3"/>
  <c r="CR15" i="3"/>
  <c r="CD15" i="3"/>
  <c r="DP12" i="3"/>
  <c r="DB12" i="3"/>
  <c r="CK12" i="3"/>
  <c r="EB11" i="3"/>
  <c r="CW11" i="3"/>
  <c r="CF11" i="3"/>
  <c r="DC10" i="3"/>
  <c r="EB8" i="3"/>
  <c r="DN8" i="3"/>
  <c r="CW8" i="3"/>
  <c r="DZ7" i="3"/>
  <c r="CR7" i="3"/>
  <c r="EP389" i="3"/>
  <c r="EQ389" i="3"/>
  <c r="EP14" i="3"/>
  <c r="DT275" i="3"/>
  <c r="BW189" i="3"/>
  <c r="BW459" i="3"/>
  <c r="EQ427" i="3"/>
  <c r="DI216" i="3"/>
  <c r="CA216" i="3"/>
  <c r="EP190" i="3"/>
  <c r="EP54" i="3"/>
  <c r="EQ54" i="3"/>
  <c r="BV352" i="3"/>
  <c r="CP392" i="3"/>
  <c r="BV238" i="3"/>
  <c r="EP236" i="3"/>
  <c r="EP52" i="3"/>
  <c r="EB216" i="3"/>
  <c r="DN216" i="3"/>
  <c r="CW216" i="3"/>
  <c r="EP237" i="3"/>
  <c r="EQ192" i="3"/>
  <c r="EP191" i="3"/>
  <c r="CL133" i="3"/>
  <c r="BW45" i="3"/>
  <c r="EM216" i="3"/>
  <c r="DV216" i="3"/>
  <c r="DH216" i="3"/>
  <c r="CQ216" i="3"/>
  <c r="EQ56" i="3"/>
  <c r="DD216" i="3"/>
  <c r="CP197" i="3"/>
  <c r="BV438" i="3"/>
  <c r="EP423" i="3"/>
  <c r="EQ423" i="3"/>
  <c r="BW277" i="3"/>
  <c r="BV397" i="3"/>
  <c r="BV388" i="3"/>
  <c r="BW430" i="3"/>
  <c r="BV410" i="3"/>
  <c r="BW381" i="3"/>
  <c r="BV446" i="3"/>
  <c r="BW440" i="3"/>
  <c r="CK238" i="3"/>
  <c r="DZ237" i="3"/>
  <c r="EP235" i="3"/>
  <c r="EQ235" i="3"/>
  <c r="EQ53" i="3"/>
  <c r="EP53" i="3"/>
  <c r="BV334" i="3"/>
  <c r="CF229" i="3"/>
  <c r="BW330" i="3"/>
  <c r="BW427" i="3"/>
  <c r="BW413" i="3"/>
  <c r="CR388" i="3"/>
  <c r="EQ295" i="3"/>
  <c r="EP295" i="3"/>
  <c r="BV364" i="3"/>
  <c r="BW451" i="3"/>
  <c r="BV404" i="3"/>
  <c r="BV312" i="3"/>
  <c r="BV208" i="3"/>
  <c r="BV368" i="3"/>
  <c r="BV435" i="3"/>
  <c r="BV418" i="3"/>
  <c r="DB216" i="3"/>
  <c r="EC216" i="3"/>
  <c r="BW204" i="3"/>
  <c r="CJ28" i="3"/>
  <c r="BW28" i="3"/>
  <c r="BW331" i="3"/>
  <c r="BV328" i="3"/>
  <c r="BW288" i="3"/>
  <c r="EP232" i="3"/>
  <c r="EQ232" i="3"/>
  <c r="BV439" i="3"/>
  <c r="BW419" i="3"/>
  <c r="BV455" i="3"/>
  <c r="BW453" i="3"/>
  <c r="BV336" i="3"/>
  <c r="BV275" i="3"/>
  <c r="EP216" i="3"/>
  <c r="EQ216" i="3"/>
  <c r="BV266" i="3"/>
  <c r="BZ266" i="3" s="1"/>
  <c r="BV223" i="3"/>
  <c r="EN216" i="3"/>
  <c r="DZ216" i="3"/>
  <c r="CR216" i="3"/>
  <c r="EQ180" i="3"/>
  <c r="BV61" i="3"/>
  <c r="BV60" i="3"/>
  <c r="EP11" i="3"/>
  <c r="EQ11" i="3"/>
  <c r="BW221" i="3"/>
  <c r="DC216" i="3"/>
  <c r="BV109" i="3"/>
  <c r="EP13" i="3"/>
  <c r="EQ13" i="3"/>
  <c r="BW125" i="3"/>
  <c r="EP51" i="3"/>
  <c r="EQ51" i="3"/>
  <c r="BW87" i="3"/>
  <c r="CD138" i="3"/>
  <c r="BV18" i="3"/>
  <c r="CJ60" i="3"/>
  <c r="CF12" i="3"/>
  <c r="CD72" i="3"/>
  <c r="CW22" i="3"/>
  <c r="BV262" i="3"/>
  <c r="BW70" i="3"/>
  <c r="BV360" i="3"/>
  <c r="BW360" i="3"/>
  <c r="BV342" i="3"/>
  <c r="BW190" i="3"/>
  <c r="EP10" i="3"/>
  <c r="EQ10" i="3"/>
  <c r="BW414" i="3"/>
  <c r="BW395" i="3"/>
  <c r="BV422" i="3"/>
  <c r="BW266" i="3"/>
  <c r="BW435" i="3"/>
  <c r="EP403" i="3"/>
  <c r="EQ401" i="3"/>
  <c r="BV387" i="3"/>
  <c r="CF336" i="3"/>
  <c r="CF328" i="3"/>
  <c r="BW309" i="3"/>
  <c r="EQ297" i="3"/>
  <c r="EP297" i="3"/>
  <c r="BV296" i="3"/>
  <c r="CD287" i="3"/>
  <c r="CF198" i="3"/>
  <c r="BV198" i="3"/>
  <c r="CW194" i="3"/>
  <c r="EP181" i="3"/>
  <c r="EP214" i="3"/>
  <c r="EQ214" i="3"/>
  <c r="EQ207" i="3"/>
  <c r="EP207" i="3"/>
  <c r="BV459" i="3"/>
  <c r="BV445" i="3"/>
  <c r="EP426" i="3"/>
  <c r="CD418" i="3"/>
  <c r="BW400" i="3"/>
  <c r="CP376" i="3"/>
  <c r="CD334" i="3"/>
  <c r="EP296" i="3"/>
  <c r="EQ296" i="3"/>
  <c r="BW285" i="3"/>
  <c r="BV257" i="3"/>
  <c r="BV234" i="3"/>
  <c r="BV211" i="3"/>
  <c r="EQ201" i="3"/>
  <c r="EP201" i="3"/>
  <c r="BW166" i="3"/>
  <c r="BW385" i="3"/>
  <c r="BW460" i="3"/>
  <c r="BV457" i="3"/>
  <c r="BV425" i="3"/>
  <c r="BV350" i="3"/>
  <c r="BV324" i="3"/>
  <c r="CD324" i="3"/>
  <c r="BV287" i="3"/>
  <c r="CD42" i="3"/>
  <c r="BW42" i="3"/>
  <c r="CD414" i="3"/>
  <c r="BV412" i="3"/>
  <c r="EQ381" i="3"/>
  <c r="BV366" i="3"/>
  <c r="BV341" i="3"/>
  <c r="BW291" i="3"/>
  <c r="BW272" i="3"/>
  <c r="BW257" i="3"/>
  <c r="CD257" i="3"/>
  <c r="CL240" i="3"/>
  <c r="BW240" i="3"/>
  <c r="EQ197" i="3"/>
  <c r="EP197" i="3"/>
  <c r="CF135" i="3"/>
  <c r="BV135" i="3"/>
  <c r="BV373" i="3"/>
  <c r="BV452" i="3"/>
  <c r="BV417" i="3"/>
  <c r="EP406" i="3"/>
  <c r="CP391" i="3"/>
  <c r="CD360" i="3"/>
  <c r="BW339" i="3"/>
  <c r="BV294" i="3"/>
  <c r="CD262" i="3"/>
  <c r="CF214" i="3"/>
  <c r="BW214" i="3"/>
  <c r="EP198" i="3"/>
  <c r="EQ198" i="3"/>
  <c r="CK172" i="3"/>
  <c r="BV172" i="3"/>
  <c r="BV167" i="3"/>
  <c r="BV307" i="3"/>
  <c r="EG216" i="3"/>
  <c r="DP216" i="3"/>
  <c r="CK216" i="3"/>
  <c r="BW212" i="3"/>
  <c r="CF149" i="3"/>
  <c r="BW149" i="3"/>
  <c r="BV134" i="3"/>
  <c r="CD128" i="3"/>
  <c r="BW128" i="3"/>
  <c r="BV232" i="3"/>
  <c r="BV225" i="3"/>
  <c r="CD225" i="3"/>
  <c r="BW56" i="3"/>
  <c r="CD56" i="3"/>
  <c r="EQ230" i="3"/>
  <c r="EP230" i="3"/>
  <c r="EP227" i="3"/>
  <c r="EP221" i="3"/>
  <c r="EQ221" i="3"/>
  <c r="CB216" i="3"/>
  <c r="CL216" i="3"/>
  <c r="EK216" i="3"/>
  <c r="DT216" i="3"/>
  <c r="DU216" i="3"/>
  <c r="BV207" i="3"/>
  <c r="CF206" i="3"/>
  <c r="BV206" i="3"/>
  <c r="EP200" i="3"/>
  <c r="BV320" i="3"/>
  <c r="BV216" i="3"/>
  <c r="CF179" i="3"/>
  <c r="BW179" i="3"/>
  <c r="BW171" i="3"/>
  <c r="CD171" i="3"/>
  <c r="BW219" i="3"/>
  <c r="EA216" i="3"/>
  <c r="DJ216" i="3"/>
  <c r="CV216" i="3"/>
  <c r="CF208" i="3"/>
  <c r="BV173" i="3"/>
  <c r="BW133" i="3"/>
  <c r="BW232" i="3"/>
  <c r="BV148" i="3"/>
  <c r="BV143" i="3"/>
  <c r="BV114" i="3"/>
  <c r="CF106" i="3"/>
  <c r="BV106" i="3"/>
  <c r="EL216" i="3"/>
  <c r="CP216" i="3"/>
  <c r="BV146" i="3"/>
  <c r="CL117" i="3"/>
  <c r="BW117" i="3"/>
  <c r="EP199" i="3"/>
  <c r="EQ199" i="3"/>
  <c r="BV195" i="3"/>
  <c r="CD195" i="3"/>
  <c r="BV169" i="3"/>
  <c r="CD169" i="3"/>
  <c r="CJ124" i="3"/>
  <c r="BW124" i="3"/>
  <c r="CD54" i="3"/>
  <c r="BW54" i="3"/>
  <c r="EP193" i="3"/>
  <c r="EQ189" i="3"/>
  <c r="BW161" i="3"/>
  <c r="CF155" i="3"/>
  <c r="CV124" i="3"/>
  <c r="EP7" i="3"/>
  <c r="EQ7" i="3"/>
  <c r="BW198" i="3"/>
  <c r="BV112" i="3"/>
  <c r="CD79" i="3"/>
  <c r="BW79" i="3"/>
  <c r="BV32" i="3"/>
  <c r="EP15" i="3"/>
  <c r="EQ15" i="3"/>
  <c r="BW158" i="3"/>
  <c r="CE158" i="3"/>
  <c r="BW76" i="3"/>
  <c r="BV62" i="3"/>
  <c r="BV53" i="3"/>
  <c r="BV71" i="3"/>
  <c r="BW36" i="3"/>
  <c r="CF116" i="3"/>
  <c r="CF122" i="3"/>
  <c r="BW68" i="3"/>
  <c r="BV37" i="3"/>
  <c r="BV13" i="3"/>
  <c r="BV78" i="3"/>
  <c r="CD78" i="3"/>
  <c r="BV68" i="3"/>
  <c r="BW51" i="3"/>
  <c r="BV38" i="3"/>
  <c r="CP45" i="3"/>
  <c r="CF20" i="3"/>
  <c r="CF19" i="3"/>
  <c r="BV31" i="3"/>
  <c r="BV411" i="3"/>
  <c r="CK411" i="3"/>
  <c r="BV376" i="3"/>
  <c r="CF376" i="3"/>
  <c r="DI370" i="3"/>
  <c r="CD370" i="3"/>
  <c r="DJ370" i="3"/>
  <c r="DZ370" i="3"/>
  <c r="CE370" i="3"/>
  <c r="CP370" i="3"/>
  <c r="DD370" i="3"/>
  <c r="CR370" i="3"/>
  <c r="ED370" i="3"/>
  <c r="CV370" i="3"/>
  <c r="DU370" i="3"/>
  <c r="DV370" i="3"/>
  <c r="EN370" i="3"/>
  <c r="CE336" i="3"/>
  <c r="BW336" i="3"/>
  <c r="BW445" i="3"/>
  <c r="DD422" i="3"/>
  <c r="DU422" i="3"/>
  <c r="CQ422" i="3"/>
  <c r="EM422" i="3"/>
  <c r="BW418" i="3"/>
  <c r="CE418" i="3"/>
  <c r="EA370" i="3"/>
  <c r="BV289" i="3"/>
  <c r="CJ289" i="3"/>
  <c r="BV456" i="3"/>
  <c r="BV451" i="3"/>
  <c r="BW448" i="3"/>
  <c r="BW439" i="3"/>
  <c r="EP434" i="3"/>
  <c r="EQ434" i="3"/>
  <c r="BV434" i="3"/>
  <c r="BW434" i="3"/>
  <c r="BV433" i="3"/>
  <c r="BW433" i="3"/>
  <c r="BV432" i="3"/>
  <c r="BV429" i="3"/>
  <c r="BW429" i="3"/>
  <c r="BV428" i="3"/>
  <c r="BW428" i="3"/>
  <c r="CM423" i="3"/>
  <c r="BV423" i="3"/>
  <c r="EA422" i="3"/>
  <c r="CP422" i="3"/>
  <c r="BW422" i="3"/>
  <c r="BX422" i="3" s="1"/>
  <c r="EB422" i="3"/>
  <c r="CW422" i="3"/>
  <c r="CF422" i="3"/>
  <c r="DH421" i="3"/>
  <c r="DJ421" i="3"/>
  <c r="CM421" i="3"/>
  <c r="DU421" i="3"/>
  <c r="DI416" i="3"/>
  <c r="DV416" i="3"/>
  <c r="ED416" i="3"/>
  <c r="CD416" i="3"/>
  <c r="DN416" i="3"/>
  <c r="CF416" i="3"/>
  <c r="CX416" i="3"/>
  <c r="DZ416" i="3"/>
  <c r="CW416" i="3"/>
  <c r="DO416" i="3"/>
  <c r="EF416" i="3"/>
  <c r="CP414" i="3"/>
  <c r="DU414" i="3"/>
  <c r="ED414" i="3"/>
  <c r="DD414" i="3"/>
  <c r="DV414" i="3"/>
  <c r="CX414" i="3"/>
  <c r="EF414" i="3"/>
  <c r="BV409" i="3"/>
  <c r="BW409" i="3"/>
  <c r="BW408" i="3"/>
  <c r="CJ407" i="3"/>
  <c r="BW407" i="3"/>
  <c r="CD392" i="3"/>
  <c r="BV392" i="3"/>
  <c r="BW392" i="3"/>
  <c r="DH370" i="3"/>
  <c r="DJ369" i="3"/>
  <c r="CV369" i="3"/>
  <c r="EC369" i="3"/>
  <c r="CC369" i="3"/>
  <c r="DC369" i="3"/>
  <c r="DP369" i="3"/>
  <c r="ED369" i="3"/>
  <c r="CE369" i="3"/>
  <c r="CR369" i="3"/>
  <c r="EG369" i="3"/>
  <c r="CX369" i="3"/>
  <c r="DO369" i="3"/>
  <c r="EL369" i="3"/>
  <c r="EM369" i="3"/>
  <c r="CJ369" i="3"/>
  <c r="CK369" i="3"/>
  <c r="CP369" i="3"/>
  <c r="EF369" i="3"/>
  <c r="BW364" i="3"/>
  <c r="DJ361" i="3"/>
  <c r="CV361" i="3"/>
  <c r="EC361" i="3"/>
  <c r="EG361" i="3"/>
  <c r="CJ361" i="3"/>
  <c r="CX361" i="3"/>
  <c r="CM361" i="3"/>
  <c r="EN361" i="3"/>
  <c r="CE361" i="3"/>
  <c r="CK361" i="3"/>
  <c r="EA361" i="3"/>
  <c r="ED361" i="3"/>
  <c r="CQ361" i="3"/>
  <c r="CR361" i="3"/>
  <c r="EF361" i="3"/>
  <c r="BW355" i="3"/>
  <c r="BW338" i="3"/>
  <c r="BW337" i="3"/>
  <c r="BW457" i="3"/>
  <c r="BW452" i="3"/>
  <c r="BV448" i="3"/>
  <c r="BV444" i="3"/>
  <c r="BV437" i="3"/>
  <c r="BW432" i="3"/>
  <c r="EP428" i="3"/>
  <c r="EQ428" i="3"/>
  <c r="BV427" i="3"/>
  <c r="DV423" i="3"/>
  <c r="DJ422" i="3"/>
  <c r="CV422" i="3"/>
  <c r="EB421" i="3"/>
  <c r="EA421" i="3"/>
  <c r="CR416" i="3"/>
  <c r="DN414" i="3"/>
  <c r="EB414" i="3"/>
  <c r="CF414" i="3"/>
  <c r="BW403" i="3"/>
  <c r="CF395" i="3"/>
  <c r="BV395" i="3"/>
  <c r="BV383" i="3"/>
  <c r="CD383" i="3"/>
  <c r="BW383" i="3"/>
  <c r="BV371" i="3"/>
  <c r="EA369" i="3"/>
  <c r="EC368" i="3"/>
  <c r="CQ368" i="3"/>
  <c r="EM368" i="3"/>
  <c r="CB368" i="3"/>
  <c r="DH368" i="3"/>
  <c r="DP368" i="3"/>
  <c r="CC368" i="3"/>
  <c r="DB368" i="3"/>
  <c r="CD368" i="3"/>
  <c r="CP368" i="3"/>
  <c r="EG368" i="3"/>
  <c r="EH368" i="3"/>
  <c r="CX368" i="3"/>
  <c r="DT368" i="3"/>
  <c r="EL368" i="3"/>
  <c r="DV368" i="3"/>
  <c r="DZ368" i="3"/>
  <c r="ED368" i="3"/>
  <c r="DI368" i="3"/>
  <c r="DH359" i="3"/>
  <c r="DJ359" i="3"/>
  <c r="CE359" i="3"/>
  <c r="CM359" i="3"/>
  <c r="EA359" i="3"/>
  <c r="CF359" i="3"/>
  <c r="ED359" i="3"/>
  <c r="CW359" i="3"/>
  <c r="DV359" i="3"/>
  <c r="EC359" i="3"/>
  <c r="EG359" i="3"/>
  <c r="CX359" i="3"/>
  <c r="DO359" i="3"/>
  <c r="EL359" i="3"/>
  <c r="CC359" i="3"/>
  <c r="DU359" i="3"/>
  <c r="EM359" i="3"/>
  <c r="EB359" i="3"/>
  <c r="CV359" i="3"/>
  <c r="DN335" i="3"/>
  <c r="BW329" i="3"/>
  <c r="CK302" i="3"/>
  <c r="BW302" i="3"/>
  <c r="CD299" i="3"/>
  <c r="CX299" i="3"/>
  <c r="ED299" i="3"/>
  <c r="DU299" i="3"/>
  <c r="DD299" i="3"/>
  <c r="DN299" i="3"/>
  <c r="DZ299" i="3"/>
  <c r="EB299" i="3"/>
  <c r="CP299" i="3"/>
  <c r="CC299" i="3"/>
  <c r="CF299" i="3"/>
  <c r="CM299" i="3"/>
  <c r="CV299" i="3"/>
  <c r="EC299" i="3"/>
  <c r="EL299" i="3"/>
  <c r="CW299" i="3"/>
  <c r="DB299" i="3"/>
  <c r="BW454" i="3"/>
  <c r="CC423" i="3"/>
  <c r="DB423" i="3"/>
  <c r="DJ423" i="3"/>
  <c r="EJ423" i="3"/>
  <c r="EC423" i="3"/>
  <c r="CX423" i="3"/>
  <c r="ED423" i="3"/>
  <c r="BV420" i="3"/>
  <c r="CD420" i="3"/>
  <c r="BW420" i="3"/>
  <c r="EL370" i="3"/>
  <c r="CK332" i="3"/>
  <c r="BV332" i="3"/>
  <c r="BW446" i="3"/>
  <c r="BW444" i="3"/>
  <c r="CJ422" i="3"/>
  <c r="BV396" i="3"/>
  <c r="BV390" i="3"/>
  <c r="CJ390" i="3"/>
  <c r="BV227" i="3"/>
  <c r="BW227" i="3"/>
  <c r="CD227" i="3"/>
  <c r="BW438" i="3"/>
  <c r="BW436" i="3"/>
  <c r="BW425" i="3"/>
  <c r="DC422" i="3"/>
  <c r="CL422" i="3"/>
  <c r="DZ422" i="3"/>
  <c r="CR422" i="3"/>
  <c r="BV421" i="3"/>
  <c r="BW421" i="3"/>
  <c r="BV416" i="3"/>
  <c r="BW416" i="3"/>
  <c r="CE416" i="3"/>
  <c r="BV414" i="3"/>
  <c r="BW404" i="3"/>
  <c r="CE404" i="3"/>
  <c r="BV394" i="3"/>
  <c r="CF394" i="3"/>
  <c r="BW394" i="3"/>
  <c r="DH384" i="3"/>
  <c r="DP384" i="3"/>
  <c r="EG384" i="3"/>
  <c r="CX384" i="3"/>
  <c r="EJ384" i="3"/>
  <c r="DB384" i="3"/>
  <c r="DV384" i="3"/>
  <c r="DZ384" i="3"/>
  <c r="DJ384" i="3"/>
  <c r="ED384" i="3"/>
  <c r="CV384" i="3"/>
  <c r="EL384" i="3"/>
  <c r="CC384" i="3"/>
  <c r="BW382" i="3"/>
  <c r="BV382" i="3"/>
  <c r="BW368" i="3"/>
  <c r="CE368" i="3"/>
  <c r="CJ357" i="3"/>
  <c r="BV357" i="3"/>
  <c r="CL354" i="3"/>
  <c r="BW354" i="3"/>
  <c r="BW350" i="3"/>
  <c r="CD350" i="3"/>
  <c r="CF349" i="3"/>
  <c r="BV349" i="3"/>
  <c r="BW341" i="3"/>
  <c r="CE341" i="3"/>
  <c r="CC340" i="3"/>
  <c r="EB340" i="3"/>
  <c r="EJ340" i="3"/>
  <c r="CW340" i="3"/>
  <c r="CX340" i="3"/>
  <c r="DB340" i="3"/>
  <c r="ED340" i="3"/>
  <c r="DP340" i="3"/>
  <c r="DJ340" i="3"/>
  <c r="BW324" i="3"/>
  <c r="BX324" i="3" s="1"/>
  <c r="EI324" i="3" s="1"/>
  <c r="CE324" i="3"/>
  <c r="CK165" i="3"/>
  <c r="BV165" i="3"/>
  <c r="BV449" i="3"/>
  <c r="BW449" i="3"/>
  <c r="BV443" i="3"/>
  <c r="DP423" i="3"/>
  <c r="EL422" i="3"/>
  <c r="DB422" i="3"/>
  <c r="CK422" i="3"/>
  <c r="DV421" i="3"/>
  <c r="DD421" i="3"/>
  <c r="EB416" i="3"/>
  <c r="EC414" i="3"/>
  <c r="DH414" i="3"/>
  <c r="EN414" i="3"/>
  <c r="DI414" i="3"/>
  <c r="CR414" i="3"/>
  <c r="BW397" i="3"/>
  <c r="CE397" i="3"/>
  <c r="DH391" i="3"/>
  <c r="DJ391" i="3"/>
  <c r="EA391" i="3"/>
  <c r="CK391" i="3"/>
  <c r="DN391" i="3"/>
  <c r="EB391" i="3"/>
  <c r="EM391" i="3"/>
  <c r="CC391" i="3"/>
  <c r="EC391" i="3"/>
  <c r="CF391" i="3"/>
  <c r="ED391" i="3"/>
  <c r="EG391" i="3"/>
  <c r="DU391" i="3"/>
  <c r="BV389" i="3"/>
  <c r="EA384" i="3"/>
  <c r="CK380" i="3"/>
  <c r="BV380" i="3"/>
  <c r="EG370" i="3"/>
  <c r="DP370" i="3"/>
  <c r="DB370" i="3"/>
  <c r="CK370" i="3"/>
  <c r="BW362" i="3"/>
  <c r="CJ362" i="3"/>
  <c r="DO361" i="3"/>
  <c r="CP361" i="3"/>
  <c r="BW349" i="3"/>
  <c r="DH327" i="3"/>
  <c r="DJ327" i="3"/>
  <c r="CE327" i="3"/>
  <c r="CM327" i="3"/>
  <c r="EA327" i="3"/>
  <c r="CA327" i="3"/>
  <c r="EB327" i="3"/>
  <c r="EM327" i="3"/>
  <c r="CC327" i="3"/>
  <c r="EC327" i="3"/>
  <c r="CW327" i="3"/>
  <c r="EG327" i="3"/>
  <c r="DV327" i="3"/>
  <c r="CK327" i="3"/>
  <c r="DU327" i="3"/>
  <c r="DI327" i="3"/>
  <c r="CQ327" i="3"/>
  <c r="BV175" i="3"/>
  <c r="BW175" i="3"/>
  <c r="CD175" i="3"/>
  <c r="BV436" i="3"/>
  <c r="BW431" i="3"/>
  <c r="BW424" i="3"/>
  <c r="BW417" i="3"/>
  <c r="CJ416" i="3"/>
  <c r="BW393" i="3"/>
  <c r="BW388" i="3"/>
  <c r="CE388" i="3"/>
  <c r="CM370" i="3"/>
  <c r="EF370" i="3"/>
  <c r="DO370" i="3"/>
  <c r="CJ370" i="3"/>
  <c r="DI369" i="3"/>
  <c r="DC361" i="3"/>
  <c r="BW358" i="3"/>
  <c r="BV358" i="3"/>
  <c r="CD358" i="3"/>
  <c r="BV353" i="3"/>
  <c r="BW353" i="3"/>
  <c r="BV348" i="3"/>
  <c r="BW348" i="3"/>
  <c r="CE348" i="3"/>
  <c r="CD347" i="3"/>
  <c r="BV347" i="3"/>
  <c r="BW347" i="3"/>
  <c r="BV345" i="3"/>
  <c r="CD345" i="3"/>
  <c r="BW345" i="3"/>
  <c r="EC340" i="3"/>
  <c r="DH335" i="3"/>
  <c r="DJ335" i="3"/>
  <c r="CE335" i="3"/>
  <c r="EA335" i="3"/>
  <c r="CW335" i="3"/>
  <c r="DV335" i="3"/>
  <c r="CQ335" i="3"/>
  <c r="CF335" i="3"/>
  <c r="EB335" i="3"/>
  <c r="CK335" i="3"/>
  <c r="ED335" i="3"/>
  <c r="EM335" i="3"/>
  <c r="CV335" i="3"/>
  <c r="EC335" i="3"/>
  <c r="EG335" i="3"/>
  <c r="DD335" i="3"/>
  <c r="CQ306" i="3"/>
  <c r="BW306" i="3"/>
  <c r="BV271" i="3"/>
  <c r="CK235" i="3"/>
  <c r="BV235" i="3"/>
  <c r="BV450" i="3"/>
  <c r="BW450" i="3"/>
  <c r="BW456" i="3"/>
  <c r="BW455" i="3"/>
  <c r="BV454" i="3"/>
  <c r="BV430" i="3"/>
  <c r="BW423" i="3"/>
  <c r="EF422" i="3"/>
  <c r="DO422" i="3"/>
  <c r="BW398" i="3"/>
  <c r="BV398" i="3"/>
  <c r="CD398" i="3"/>
  <c r="BW376" i="3"/>
  <c r="CF369" i="3"/>
  <c r="BW369" i="3"/>
  <c r="BV458" i="3"/>
  <c r="BW458" i="3"/>
  <c r="BW443" i="3"/>
  <c r="BW437" i="3"/>
  <c r="DV422" i="3"/>
  <c r="EN422" i="3"/>
  <c r="CD422" i="3"/>
  <c r="BW412" i="3"/>
  <c r="CD412" i="3"/>
  <c r="BV460" i="3"/>
  <c r="CD425" i="3"/>
  <c r="DO423" i="3"/>
  <c r="BV419" i="3"/>
  <c r="EM416" i="3"/>
  <c r="DH416" i="3"/>
  <c r="DZ414" i="3"/>
  <c r="BV453" i="3"/>
  <c r="BV447" i="3"/>
  <c r="BW447" i="3"/>
  <c r="BV442" i="3"/>
  <c r="BW442" i="3"/>
  <c r="BV441" i="3"/>
  <c r="BW441" i="3"/>
  <c r="BV440" i="3"/>
  <c r="BV426" i="3"/>
  <c r="BW426" i="3"/>
  <c r="BV424" i="3"/>
  <c r="EE423" i="3"/>
  <c r="CR423" i="3"/>
  <c r="EH422" i="3"/>
  <c r="CX422" i="3"/>
  <c r="CE422" i="3"/>
  <c r="EJ421" i="3"/>
  <c r="DC421" i="3"/>
  <c r="DC416" i="3"/>
  <c r="EL416" i="3"/>
  <c r="DD416" i="3"/>
  <c r="CP416" i="3"/>
  <c r="BV415" i="3"/>
  <c r="BW415" i="3"/>
  <c r="CJ414" i="3"/>
  <c r="BV413" i="3"/>
  <c r="CD413" i="3"/>
  <c r="BV405" i="3"/>
  <c r="CE405" i="3"/>
  <c r="BW405" i="3"/>
  <c r="BV393" i="3"/>
  <c r="CD393" i="3"/>
  <c r="BV377" i="3"/>
  <c r="CD377" i="3"/>
  <c r="BW377" i="3"/>
  <c r="CP374" i="3"/>
  <c r="BV374" i="3"/>
  <c r="BW373" i="3"/>
  <c r="EB370" i="3"/>
  <c r="CW370" i="3"/>
  <c r="BV370" i="3"/>
  <c r="CF370" i="3"/>
  <c r="BW370" i="3"/>
  <c r="BV367" i="3"/>
  <c r="BW367" i="3"/>
  <c r="BW363" i="3"/>
  <c r="BV363" i="3"/>
  <c r="CK295" i="3"/>
  <c r="BV295" i="3"/>
  <c r="BV431" i="3"/>
  <c r="DU423" i="3"/>
  <c r="DD423" i="3"/>
  <c r="DT422" i="3"/>
  <c r="CJ418" i="3"/>
  <c r="CR418" i="3"/>
  <c r="DH418" i="3"/>
  <c r="EF418" i="3"/>
  <c r="EN418" i="3"/>
  <c r="DI418" i="3"/>
  <c r="CM418" i="3"/>
  <c r="EH416" i="3"/>
  <c r="CL416" i="3"/>
  <c r="CC410" i="3"/>
  <c r="DI410" i="3"/>
  <c r="CF410" i="3"/>
  <c r="CR410" i="3"/>
  <c r="DO410" i="3"/>
  <c r="DZ410" i="3"/>
  <c r="BV408" i="3"/>
  <c r="BW402" i="3"/>
  <c r="DV400" i="3"/>
  <c r="DC400" i="3"/>
  <c r="DJ393" i="3"/>
  <c r="CV393" i="3"/>
  <c r="EC393" i="3"/>
  <c r="CP393" i="3"/>
  <c r="DO393" i="3"/>
  <c r="EA393" i="3"/>
  <c r="CE393" i="3"/>
  <c r="ED393" i="3"/>
  <c r="DP393" i="3"/>
  <c r="EG393" i="3"/>
  <c r="CJ393" i="3"/>
  <c r="EB393" i="3"/>
  <c r="CW393" i="3"/>
  <c r="CF393" i="3"/>
  <c r="EP387" i="3"/>
  <c r="EQ387" i="3"/>
  <c r="EB384" i="3"/>
  <c r="BW384" i="3"/>
  <c r="DH383" i="3"/>
  <c r="DJ383" i="3"/>
  <c r="CE383" i="3"/>
  <c r="CM383" i="3"/>
  <c r="EA383" i="3"/>
  <c r="CF383" i="3"/>
  <c r="CQ383" i="3"/>
  <c r="ED383" i="3"/>
  <c r="CW383" i="3"/>
  <c r="DV383" i="3"/>
  <c r="CX383" i="3"/>
  <c r="DO383" i="3"/>
  <c r="EL383" i="3"/>
  <c r="CC383" i="3"/>
  <c r="DU383" i="3"/>
  <c r="EM383" i="3"/>
  <c r="CK383" i="3"/>
  <c r="DD383" i="3"/>
  <c r="EB383" i="3"/>
  <c r="BV381" i="3"/>
  <c r="EG377" i="3"/>
  <c r="EH377" i="3"/>
  <c r="DT377" i="3"/>
  <c r="CL377" i="3"/>
  <c r="CK372" i="3"/>
  <c r="BV372" i="3"/>
  <c r="DI361" i="3"/>
  <c r="BW361" i="3"/>
  <c r="DI356" i="3"/>
  <c r="CM356" i="3"/>
  <c r="CF356" i="3"/>
  <c r="EB356" i="3"/>
  <c r="CD356" i="3"/>
  <c r="CQ356" i="3"/>
  <c r="ED356" i="3"/>
  <c r="CR356" i="3"/>
  <c r="CW356" i="3"/>
  <c r="DU356" i="3"/>
  <c r="EM356" i="3"/>
  <c r="EN356" i="3"/>
  <c r="DZ356" i="3"/>
  <c r="DJ356" i="3"/>
  <c r="EC356" i="3"/>
  <c r="EH352" i="3"/>
  <c r="DU352" i="3"/>
  <c r="BV346" i="3"/>
  <c r="BW346" i="3"/>
  <c r="EJ338" i="3"/>
  <c r="EG337" i="3"/>
  <c r="BW333" i="3"/>
  <c r="DJ329" i="3"/>
  <c r="CV329" i="3"/>
  <c r="EC329" i="3"/>
  <c r="CE329" i="3"/>
  <c r="EF329" i="3"/>
  <c r="CJ329" i="3"/>
  <c r="DP329" i="3"/>
  <c r="CK329" i="3"/>
  <c r="DV329" i="3"/>
  <c r="EL329" i="3"/>
  <c r="EM329" i="3"/>
  <c r="CQ329" i="3"/>
  <c r="DO329" i="3"/>
  <c r="EA329" i="3"/>
  <c r="CX329" i="3"/>
  <c r="ED329" i="3"/>
  <c r="CQ319" i="3"/>
  <c r="EM319" i="3"/>
  <c r="CB319" i="3"/>
  <c r="DH319" i="3"/>
  <c r="DJ319" i="3"/>
  <c r="CE319" i="3"/>
  <c r="CM319" i="3"/>
  <c r="EA319" i="3"/>
  <c r="DN319" i="3"/>
  <c r="ED319" i="3"/>
  <c r="DU319" i="3"/>
  <c r="CP319" i="3"/>
  <c r="CV319" i="3"/>
  <c r="DV319" i="3"/>
  <c r="DD319" i="3"/>
  <c r="EB319" i="3"/>
  <c r="EL319" i="3"/>
  <c r="CW319" i="3"/>
  <c r="DI319" i="3"/>
  <c r="BV318" i="3"/>
  <c r="CD318" i="3"/>
  <c r="BW318" i="3"/>
  <c r="DH400" i="3"/>
  <c r="DP400" i="3"/>
  <c r="CX400" i="3"/>
  <c r="CD400" i="3"/>
  <c r="CE400" i="3"/>
  <c r="CV400" i="3"/>
  <c r="ED400" i="3"/>
  <c r="CK400" i="3"/>
  <c r="DB400" i="3"/>
  <c r="EL400" i="3"/>
  <c r="EB400" i="3"/>
  <c r="DN400" i="3"/>
  <c r="CW400" i="3"/>
  <c r="EQ395" i="3"/>
  <c r="EP395" i="3"/>
  <c r="EP391" i="3"/>
  <c r="EQ391" i="3"/>
  <c r="CE391" i="3"/>
  <c r="BW389" i="3"/>
  <c r="EP384" i="3"/>
  <c r="EQ384" i="3"/>
  <c r="EP383" i="3"/>
  <c r="EQ383" i="3"/>
  <c r="CF379" i="3"/>
  <c r="BV379" i="3"/>
  <c r="BW378" i="3"/>
  <c r="DJ377" i="3"/>
  <c r="CV377" i="3"/>
  <c r="EC377" i="3"/>
  <c r="CP377" i="3"/>
  <c r="DO377" i="3"/>
  <c r="EA377" i="3"/>
  <c r="CE377" i="3"/>
  <c r="CX377" i="3"/>
  <c r="EL377" i="3"/>
  <c r="DV377" i="3"/>
  <c r="CJ377" i="3"/>
  <c r="CK377" i="3"/>
  <c r="DH377" i="3"/>
  <c r="ED377" i="3"/>
  <c r="EB377" i="3"/>
  <c r="DN377" i="3"/>
  <c r="CW377" i="3"/>
  <c r="CF377" i="3"/>
  <c r="EH361" i="3"/>
  <c r="DT361" i="3"/>
  <c r="CL361" i="3"/>
  <c r="EH359" i="3"/>
  <c r="DT359" i="3"/>
  <c r="DC359" i="3"/>
  <c r="CL359" i="3"/>
  <c r="CA338" i="3"/>
  <c r="EE338" i="3"/>
  <c r="CC338" i="3"/>
  <c r="DJ338" i="3"/>
  <c r="DC338" i="3"/>
  <c r="DD338" i="3"/>
  <c r="EC338" i="3"/>
  <c r="DF338" i="3"/>
  <c r="DV338" i="3"/>
  <c r="DE338" i="3"/>
  <c r="ED338" i="3"/>
  <c r="DJ337" i="3"/>
  <c r="CV337" i="3"/>
  <c r="EC337" i="3"/>
  <c r="DO337" i="3"/>
  <c r="EA337" i="3"/>
  <c r="CC337" i="3"/>
  <c r="DC337" i="3"/>
  <c r="DP337" i="3"/>
  <c r="ED337" i="3"/>
  <c r="EF337" i="3"/>
  <c r="CE337" i="3"/>
  <c r="DV337" i="3"/>
  <c r="EM337" i="3"/>
  <c r="CK337" i="3"/>
  <c r="DH337" i="3"/>
  <c r="DI337" i="3"/>
  <c r="EB337" i="3"/>
  <c r="CW337" i="3"/>
  <c r="CF337" i="3"/>
  <c r="CP333" i="3"/>
  <c r="BV333" i="3"/>
  <c r="BV325" i="3"/>
  <c r="CB308" i="3"/>
  <c r="CJ308" i="3"/>
  <c r="CR308" i="3"/>
  <c r="DH308" i="3"/>
  <c r="EF308" i="3"/>
  <c r="EN308" i="3"/>
  <c r="DI308" i="3"/>
  <c r="CF308" i="3"/>
  <c r="EB308" i="3"/>
  <c r="CW308" i="3"/>
  <c r="EC308" i="3"/>
  <c r="CX308" i="3"/>
  <c r="DN308" i="3"/>
  <c r="ED308" i="3"/>
  <c r="CP308" i="3"/>
  <c r="DO308" i="3"/>
  <c r="EM308" i="3"/>
  <c r="CQ308" i="3"/>
  <c r="DU308" i="3"/>
  <c r="DV308" i="3"/>
  <c r="DZ308" i="3"/>
  <c r="EL308" i="3"/>
  <c r="BW411" i="3"/>
  <c r="DD400" i="3"/>
  <c r="DZ391" i="3"/>
  <c r="DI391" i="3"/>
  <c r="CR391" i="3"/>
  <c r="BV391" i="3"/>
  <c r="CD391" i="3"/>
  <c r="BW391" i="3"/>
  <c r="CC388" i="3"/>
  <c r="CM388" i="3"/>
  <c r="CF388" i="3"/>
  <c r="EB388" i="3"/>
  <c r="DZ388" i="3"/>
  <c r="ED388" i="3"/>
  <c r="EC388" i="3"/>
  <c r="EH388" i="3"/>
  <c r="DB388" i="3"/>
  <c r="DU388" i="3"/>
  <c r="BW380" i="3"/>
  <c r="CE380" i="3"/>
  <c r="BW379" i="3"/>
  <c r="DC370" i="3"/>
  <c r="BV365" i="3"/>
  <c r="BW365" i="3"/>
  <c r="EC352" i="3"/>
  <c r="EK352" i="3"/>
  <c r="CQ352" i="3"/>
  <c r="EE352" i="3"/>
  <c r="EM352" i="3"/>
  <c r="CB352" i="3"/>
  <c r="DH352" i="3"/>
  <c r="DP352" i="3"/>
  <c r="DV352" i="3"/>
  <c r="CX352" i="3"/>
  <c r="CC352" i="3"/>
  <c r="DB352" i="3"/>
  <c r="DC352" i="3"/>
  <c r="DT352" i="3"/>
  <c r="EB352" i="3"/>
  <c r="CP352" i="3"/>
  <c r="ED352" i="3"/>
  <c r="DU340" i="3"/>
  <c r="DD340" i="3"/>
  <c r="EF335" i="3"/>
  <c r="DO335" i="3"/>
  <c r="CX335" i="3"/>
  <c r="CJ335" i="3"/>
  <c r="EL327" i="3"/>
  <c r="CJ326" i="3"/>
  <c r="BV326" i="3"/>
  <c r="CJ322" i="3"/>
  <c r="BW322" i="3"/>
  <c r="CK316" i="3"/>
  <c r="BV316" i="3"/>
  <c r="BV344" i="3"/>
  <c r="BW344" i="3"/>
  <c r="CK323" i="3"/>
  <c r="BW323" i="3"/>
  <c r="DJ424" i="3"/>
  <c r="CC419" i="3"/>
  <c r="ED415" i="3"/>
  <c r="CJ415" i="3"/>
  <c r="DT415" i="3"/>
  <c r="EM414" i="3"/>
  <c r="CQ414" i="3"/>
  <c r="CE413" i="3"/>
  <c r="DV412" i="3"/>
  <c r="CV409" i="3"/>
  <c r="CX409" i="3"/>
  <c r="ED409" i="3"/>
  <c r="EB409" i="3"/>
  <c r="DN409" i="3"/>
  <c r="CF409" i="3"/>
  <c r="BV407" i="3"/>
  <c r="EH404" i="3"/>
  <c r="BV403" i="3"/>
  <c r="DO401" i="3"/>
  <c r="DB401" i="3"/>
  <c r="EN400" i="3"/>
  <c r="DI400" i="3"/>
  <c r="CR400" i="3"/>
  <c r="BV400" i="3"/>
  <c r="EB399" i="3"/>
  <c r="CQ399" i="3"/>
  <c r="EF399" i="3"/>
  <c r="CJ399" i="3"/>
  <c r="DJ396" i="3"/>
  <c r="DI394" i="3"/>
  <c r="CD394" i="3"/>
  <c r="DJ394" i="3"/>
  <c r="DZ394" i="3"/>
  <c r="DC394" i="3"/>
  <c r="EN394" i="3"/>
  <c r="CR394" i="3"/>
  <c r="ED394" i="3"/>
  <c r="EG394" i="3"/>
  <c r="DB394" i="3"/>
  <c r="CK394" i="3"/>
  <c r="EQ392" i="3"/>
  <c r="EP390" i="3"/>
  <c r="DP385" i="3"/>
  <c r="EB385" i="3"/>
  <c r="DU380" i="3"/>
  <c r="DD380" i="3"/>
  <c r="BV378" i="3"/>
  <c r="CF378" i="3"/>
  <c r="EM377" i="3"/>
  <c r="DV369" i="3"/>
  <c r="DH369" i="3"/>
  <c r="CQ369" i="3"/>
  <c r="EM361" i="3"/>
  <c r="DV361" i="3"/>
  <c r="DH361" i="3"/>
  <c r="DZ360" i="3"/>
  <c r="CK360" i="3"/>
  <c r="DU360" i="3"/>
  <c r="DP359" i="3"/>
  <c r="DB359" i="3"/>
  <c r="BV355" i="3"/>
  <c r="CR352" i="3"/>
  <c r="BW352" i="3"/>
  <c r="DI346" i="3"/>
  <c r="CD346" i="3"/>
  <c r="DJ346" i="3"/>
  <c r="DZ346" i="3"/>
  <c r="DC346" i="3"/>
  <c r="EN346" i="3"/>
  <c r="CE346" i="3"/>
  <c r="CP346" i="3"/>
  <c r="DD346" i="3"/>
  <c r="EC346" i="3"/>
  <c r="EG346" i="3"/>
  <c r="DP346" i="3"/>
  <c r="DB346" i="3"/>
  <c r="CK346" i="3"/>
  <c r="DJ345" i="3"/>
  <c r="EJ345" i="3"/>
  <c r="EC345" i="3"/>
  <c r="DO345" i="3"/>
  <c r="EA345" i="3"/>
  <c r="CQ345" i="3"/>
  <c r="DC345" i="3"/>
  <c r="DP345" i="3"/>
  <c r="ED345" i="3"/>
  <c r="EB345" i="3"/>
  <c r="CF345" i="3"/>
  <c r="BV343" i="3"/>
  <c r="BW343" i="3"/>
  <c r="BV338" i="3"/>
  <c r="EN337" i="3"/>
  <c r="DZ337" i="3"/>
  <c r="BV337" i="3"/>
  <c r="CD337" i="3"/>
  <c r="CE333" i="3"/>
  <c r="DI322" i="3"/>
  <c r="CD322" i="3"/>
  <c r="DJ322" i="3"/>
  <c r="DZ322" i="3"/>
  <c r="CR322" i="3"/>
  <c r="ED322" i="3"/>
  <c r="CW322" i="3"/>
  <c r="DV322" i="3"/>
  <c r="DH322" i="3"/>
  <c r="EB322" i="3"/>
  <c r="EC322" i="3"/>
  <c r="CP322" i="3"/>
  <c r="DP322" i="3"/>
  <c r="EL322" i="3"/>
  <c r="DP321" i="3"/>
  <c r="BW296" i="3"/>
  <c r="CE296" i="3"/>
  <c r="DU283" i="3"/>
  <c r="EC283" i="3"/>
  <c r="CA283" i="3"/>
  <c r="DH283" i="3"/>
  <c r="EB283" i="3"/>
  <c r="DD283" i="3"/>
  <c r="ED283" i="3"/>
  <c r="DV283" i="3"/>
  <c r="CC283" i="3"/>
  <c r="DB283" i="3"/>
  <c r="EA283" i="3"/>
  <c r="BW273" i="3"/>
  <c r="BV273" i="3"/>
  <c r="CD273" i="3"/>
  <c r="CE270" i="3"/>
  <c r="BV270" i="3"/>
  <c r="BW270" i="3"/>
  <c r="EP241" i="3"/>
  <c r="EQ241" i="3"/>
  <c r="BV152" i="3"/>
  <c r="BW152" i="3"/>
  <c r="CD152" i="3"/>
  <c r="DB239" i="3"/>
  <c r="DJ239" i="3"/>
  <c r="EC239" i="3"/>
  <c r="EK239" i="3"/>
  <c r="CC239" i="3"/>
  <c r="DD239" i="3"/>
  <c r="DP239" i="3"/>
  <c r="ED239" i="3"/>
  <c r="EJ239" i="3"/>
  <c r="CA239" i="3"/>
  <c r="EB239" i="3"/>
  <c r="DN239" i="3"/>
  <c r="CP239" i="3"/>
  <c r="EN239" i="3"/>
  <c r="DO239" i="3"/>
  <c r="DT239" i="3"/>
  <c r="EF239" i="3"/>
  <c r="CC424" i="3"/>
  <c r="DU412" i="3"/>
  <c r="EC408" i="3"/>
  <c r="DB408" i="3"/>
  <c r="DT408" i="3"/>
  <c r="ED408" i="3"/>
  <c r="CJ408" i="3"/>
  <c r="EF404" i="3"/>
  <c r="DN404" i="3"/>
  <c r="CX404" i="3"/>
  <c r="DD404" i="3"/>
  <c r="CP404" i="3"/>
  <c r="EM400" i="3"/>
  <c r="CQ400" i="3"/>
  <c r="DH399" i="3"/>
  <c r="DJ399" i="3"/>
  <c r="CE399" i="3"/>
  <c r="EA399" i="3"/>
  <c r="CW399" i="3"/>
  <c r="DV399" i="3"/>
  <c r="CC396" i="3"/>
  <c r="CM396" i="3"/>
  <c r="CN396" i="3"/>
  <c r="EB396" i="3"/>
  <c r="DF396" i="3"/>
  <c r="EE396" i="3"/>
  <c r="CQ388" i="3"/>
  <c r="DJ385" i="3"/>
  <c r="CV385" i="3"/>
  <c r="EC385" i="3"/>
  <c r="EG385" i="3"/>
  <c r="CX385" i="3"/>
  <c r="CM385" i="3"/>
  <c r="DI384" i="3"/>
  <c r="BV384" i="3"/>
  <c r="EN380" i="3"/>
  <c r="DV380" i="3"/>
  <c r="CD380" i="3"/>
  <c r="DT380" i="3"/>
  <c r="DC380" i="3"/>
  <c r="BW372" i="3"/>
  <c r="CE372" i="3"/>
  <c r="DC368" i="3"/>
  <c r="DU364" i="3"/>
  <c r="DU361" i="3"/>
  <c r="DD361" i="3"/>
  <c r="DV360" i="3"/>
  <c r="DB360" i="3"/>
  <c r="CE360" i="3"/>
  <c r="EH360" i="3"/>
  <c r="DT360" i="3"/>
  <c r="CL360" i="3"/>
  <c r="EF359" i="3"/>
  <c r="BW357" i="3"/>
  <c r="DV356" i="3"/>
  <c r="DH356" i="3"/>
  <c r="BV354" i="3"/>
  <c r="DV340" i="3"/>
  <c r="DH340" i="3"/>
  <c r="EN335" i="3"/>
  <c r="DZ335" i="3"/>
  <c r="DI335" i="3"/>
  <c r="CR335" i="3"/>
  <c r="BV335" i="3"/>
  <c r="CD335" i="3"/>
  <c r="BW335" i="3"/>
  <c r="BW328" i="3"/>
  <c r="EF327" i="3"/>
  <c r="DO327" i="3"/>
  <c r="CX327" i="3"/>
  <c r="CJ327" i="3"/>
  <c r="BW325" i="3"/>
  <c r="DJ321" i="3"/>
  <c r="CV321" i="3"/>
  <c r="EC321" i="3"/>
  <c r="CE321" i="3"/>
  <c r="EF321" i="3"/>
  <c r="CJ321" i="3"/>
  <c r="CX321" i="3"/>
  <c r="CK321" i="3"/>
  <c r="DH321" i="3"/>
  <c r="EA321" i="3"/>
  <c r="CP321" i="3"/>
  <c r="ED321" i="3"/>
  <c r="DO321" i="3"/>
  <c r="EL321" i="3"/>
  <c r="BW293" i="3"/>
  <c r="CJ293" i="3"/>
  <c r="CQ276" i="3"/>
  <c r="BW276" i="3"/>
  <c r="CR237" i="3"/>
  <c r="DH237" i="3"/>
  <c r="EN237" i="3"/>
  <c r="DI237" i="3"/>
  <c r="CW237" i="3"/>
  <c r="DV237" i="3"/>
  <c r="CL237" i="3"/>
  <c r="CX237" i="3"/>
  <c r="EK237" i="3"/>
  <c r="DN237" i="3"/>
  <c r="EB237" i="3"/>
  <c r="EM237" i="3"/>
  <c r="CD237" i="3"/>
  <c r="CP237" i="3"/>
  <c r="DD237" i="3"/>
  <c r="EC237" i="3"/>
  <c r="EH237" i="3"/>
  <c r="EL237" i="3"/>
  <c r="DT237" i="3"/>
  <c r="CV237" i="3"/>
  <c r="DU237" i="3"/>
  <c r="CQ237" i="3"/>
  <c r="CF237" i="3"/>
  <c r="ED237" i="3"/>
  <c r="BV236" i="3"/>
  <c r="CK236" i="3"/>
  <c r="CE216" i="3"/>
  <c r="BW216" i="3"/>
  <c r="BV192" i="3"/>
  <c r="DJ413" i="3"/>
  <c r="DB413" i="3"/>
  <c r="EM412" i="3"/>
  <c r="EB412" i="3"/>
  <c r="CK412" i="3"/>
  <c r="BW410" i="3"/>
  <c r="EA408" i="3"/>
  <c r="BV406" i="3"/>
  <c r="DZ404" i="3"/>
  <c r="DB404" i="3"/>
  <c r="CK404" i="3"/>
  <c r="DJ401" i="3"/>
  <c r="CV401" i="3"/>
  <c r="EJ401" i="3"/>
  <c r="EC401" i="3"/>
  <c r="CX401" i="3"/>
  <c r="EH400" i="3"/>
  <c r="DT400" i="3"/>
  <c r="CL400" i="3"/>
  <c r="EN399" i="3"/>
  <c r="DZ399" i="3"/>
  <c r="DI399" i="3"/>
  <c r="CR399" i="3"/>
  <c r="BV399" i="3"/>
  <c r="CD399" i="3"/>
  <c r="BW399" i="3"/>
  <c r="DT388" i="3"/>
  <c r="DC388" i="3"/>
  <c r="BW386" i="3"/>
  <c r="ED385" i="3"/>
  <c r="DV385" i="3"/>
  <c r="DH385" i="3"/>
  <c r="DU384" i="3"/>
  <c r="DP383" i="3"/>
  <c r="DB383" i="3"/>
  <c r="EL380" i="3"/>
  <c r="DO380" i="3"/>
  <c r="CW380" i="3"/>
  <c r="CB375" i="3"/>
  <c r="DH375" i="3"/>
  <c r="DJ375" i="3"/>
  <c r="CE375" i="3"/>
  <c r="EA375" i="3"/>
  <c r="CW375" i="3"/>
  <c r="DV375" i="3"/>
  <c r="CK375" i="3"/>
  <c r="DN375" i="3"/>
  <c r="EB375" i="3"/>
  <c r="EM375" i="3"/>
  <c r="BW374" i="3"/>
  <c r="CD374" i="3"/>
  <c r="BW371" i="3"/>
  <c r="DB369" i="3"/>
  <c r="CJ368" i="3"/>
  <c r="CX364" i="3"/>
  <c r="EG364" i="3"/>
  <c r="DP364" i="3"/>
  <c r="DB364" i="3"/>
  <c r="DB361" i="3"/>
  <c r="EL360" i="3"/>
  <c r="CV360" i="3"/>
  <c r="EH356" i="3"/>
  <c r="DT356" i="3"/>
  <c r="DC356" i="3"/>
  <c r="BW342" i="3"/>
  <c r="CD342" i="3"/>
  <c r="EH340" i="3"/>
  <c r="DT340" i="3"/>
  <c r="DC340" i="3"/>
  <c r="BV340" i="3"/>
  <c r="EL335" i="3"/>
  <c r="DU335" i="3"/>
  <c r="BV330" i="3"/>
  <c r="CF330" i="3"/>
  <c r="DB329" i="3"/>
  <c r="EH319" i="3"/>
  <c r="DT319" i="3"/>
  <c r="DC319" i="3"/>
  <c r="CL319" i="3"/>
  <c r="EG308" i="3"/>
  <c r="DP308" i="3"/>
  <c r="DB308" i="3"/>
  <c r="CK308" i="3"/>
  <c r="BV308" i="3"/>
  <c r="EA299" i="3"/>
  <c r="BV286" i="3"/>
  <c r="CF278" i="3"/>
  <c r="BV278" i="3"/>
  <c r="BW278" i="3"/>
  <c r="BV261" i="3"/>
  <c r="CL261" i="3"/>
  <c r="BW234" i="3"/>
  <c r="BV186" i="3"/>
  <c r="CD186" i="3"/>
  <c r="BW186" i="3"/>
  <c r="DO414" i="3"/>
  <c r="EC412" i="3"/>
  <c r="DI404" i="3"/>
  <c r="CF404" i="3"/>
  <c r="EB404" i="3"/>
  <c r="DO404" i="3"/>
  <c r="EN404" i="3"/>
  <c r="CR404" i="3"/>
  <c r="BV401" i="3"/>
  <c r="BW401" i="3"/>
  <c r="EF391" i="3"/>
  <c r="CX391" i="3"/>
  <c r="CJ391" i="3"/>
  <c r="DP388" i="3"/>
  <c r="BW387" i="3"/>
  <c r="EH384" i="3"/>
  <c r="EF383" i="3"/>
  <c r="CJ383" i="3"/>
  <c r="DI380" i="3"/>
  <c r="CF380" i="3"/>
  <c r="EB380" i="3"/>
  <c r="CR380" i="3"/>
  <c r="EF380" i="3"/>
  <c r="CJ380" i="3"/>
  <c r="CX380" i="3"/>
  <c r="BV375" i="3"/>
  <c r="CD375" i="3"/>
  <c r="BW375" i="3"/>
  <c r="EH370" i="3"/>
  <c r="CL370" i="3"/>
  <c r="EB368" i="3"/>
  <c r="DN368" i="3"/>
  <c r="CW368" i="3"/>
  <c r="EB364" i="3"/>
  <c r="DO364" i="3"/>
  <c r="EC364" i="3"/>
  <c r="CD364" i="3"/>
  <c r="ED364" i="3"/>
  <c r="EF364" i="3"/>
  <c r="EC360" i="3"/>
  <c r="CQ360" i="3"/>
  <c r="EM360" i="3"/>
  <c r="DH360" i="3"/>
  <c r="DP360" i="3"/>
  <c r="EG360" i="3"/>
  <c r="CX360" i="3"/>
  <c r="CF360" i="3"/>
  <c r="EN359" i="3"/>
  <c r="DZ359" i="3"/>
  <c r="DI359" i="3"/>
  <c r="BV359" i="3"/>
  <c r="CD359" i="3"/>
  <c r="BW359" i="3"/>
  <c r="EG356" i="3"/>
  <c r="DP356" i="3"/>
  <c r="CK356" i="3"/>
  <c r="BV356" i="3"/>
  <c r="CD339" i="3"/>
  <c r="BV339" i="3"/>
  <c r="EN327" i="3"/>
  <c r="DZ327" i="3"/>
  <c r="CR327" i="3"/>
  <c r="BV327" i="3"/>
  <c r="CD327" i="3"/>
  <c r="BW327" i="3"/>
  <c r="EG319" i="3"/>
  <c r="DP319" i="3"/>
  <c r="DB319" i="3"/>
  <c r="CK319" i="3"/>
  <c r="BV314" i="3"/>
  <c r="BW314" i="3"/>
  <c r="CF304" i="3"/>
  <c r="BW304" i="3"/>
  <c r="CQ286" i="3"/>
  <c r="BW286" i="3"/>
  <c r="BW258" i="3"/>
  <c r="CP258" i="3"/>
  <c r="CE208" i="3"/>
  <c r="BW208" i="3"/>
  <c r="CD187" i="3"/>
  <c r="BV187" i="3"/>
  <c r="BW187" i="3"/>
  <c r="DH411" i="3"/>
  <c r="DV407" i="3"/>
  <c r="DD407" i="3"/>
  <c r="CC402" i="3"/>
  <c r="DJ402" i="3"/>
  <c r="DB402" i="3"/>
  <c r="EF400" i="3"/>
  <c r="DO400" i="3"/>
  <c r="CJ400" i="3"/>
  <c r="EA396" i="3"/>
  <c r="BW396" i="3"/>
  <c r="CE396" i="3"/>
  <c r="EM394" i="3"/>
  <c r="CQ394" i="3"/>
  <c r="DU393" i="3"/>
  <c r="DD393" i="3"/>
  <c r="DU392" i="3"/>
  <c r="DP391" i="3"/>
  <c r="DB391" i="3"/>
  <c r="BW390" i="3"/>
  <c r="DD388" i="3"/>
  <c r="CC386" i="3"/>
  <c r="DI386" i="3"/>
  <c r="CD386" i="3"/>
  <c r="DJ386" i="3"/>
  <c r="DZ386" i="3"/>
  <c r="EG386" i="3"/>
  <c r="DB386" i="3"/>
  <c r="ED378" i="3"/>
  <c r="EM378" i="3"/>
  <c r="DU377" i="3"/>
  <c r="DD377" i="3"/>
  <c r="DU376" i="3"/>
  <c r="DP375" i="3"/>
  <c r="DB375" i="3"/>
  <c r="EN372" i="3"/>
  <c r="EC372" i="3"/>
  <c r="DO372" i="3"/>
  <c r="DT372" i="3"/>
  <c r="DC372" i="3"/>
  <c r="DZ369" i="3"/>
  <c r="BV369" i="3"/>
  <c r="CD369" i="3"/>
  <c r="EN368" i="3"/>
  <c r="CR368" i="3"/>
  <c r="ED367" i="3"/>
  <c r="CQ367" i="3"/>
  <c r="CF367" i="3"/>
  <c r="DI362" i="3"/>
  <c r="CD362" i="3"/>
  <c r="DJ362" i="3"/>
  <c r="DZ362" i="3"/>
  <c r="EG362" i="3"/>
  <c r="DB362" i="3"/>
  <c r="CK362" i="3"/>
  <c r="EF360" i="3"/>
  <c r="DO360" i="3"/>
  <c r="CJ360" i="3"/>
  <c r="EA356" i="3"/>
  <c r="CV356" i="3"/>
  <c r="BW356" i="3"/>
  <c r="CE356" i="3"/>
  <c r="EC354" i="3"/>
  <c r="DD354" i="3"/>
  <c r="CP354" i="3"/>
  <c r="ED353" i="3"/>
  <c r="DP353" i="3"/>
  <c r="DC353" i="3"/>
  <c r="CC353" i="3"/>
  <c r="CB351" i="3"/>
  <c r="DH351" i="3"/>
  <c r="DJ351" i="3"/>
  <c r="CE351" i="3"/>
  <c r="CM351" i="3"/>
  <c r="EA351" i="3"/>
  <c r="EF351" i="3"/>
  <c r="CJ351" i="3"/>
  <c r="EN348" i="3"/>
  <c r="EC348" i="3"/>
  <c r="DO348" i="3"/>
  <c r="DT348" i="3"/>
  <c r="DC348" i="3"/>
  <c r="ED344" i="3"/>
  <c r="DD344" i="3"/>
  <c r="DC343" i="3"/>
  <c r="ED336" i="3"/>
  <c r="DD336" i="3"/>
  <c r="CF331" i="3"/>
  <c r="BV331" i="3"/>
  <c r="EG322" i="3"/>
  <c r="DB322" i="3"/>
  <c r="CK322" i="3"/>
  <c r="EB321" i="3"/>
  <c r="CW321" i="3"/>
  <c r="CF321" i="3"/>
  <c r="EF319" i="3"/>
  <c r="DO319" i="3"/>
  <c r="CX319" i="3"/>
  <c r="CJ319" i="3"/>
  <c r="BV317" i="3"/>
  <c r="BW317" i="3"/>
  <c r="EF313" i="3"/>
  <c r="CE313" i="3"/>
  <c r="DB313" i="3"/>
  <c r="EH312" i="3"/>
  <c r="BV309" i="3"/>
  <c r="BV305" i="3"/>
  <c r="EA301" i="3"/>
  <c r="CR301" i="3"/>
  <c r="BV298" i="3"/>
  <c r="CD298" i="3"/>
  <c r="BW298" i="3"/>
  <c r="BV280" i="3"/>
  <c r="ED275" i="3"/>
  <c r="BV260" i="3"/>
  <c r="CK260" i="3"/>
  <c r="DN228" i="3"/>
  <c r="EL207" i="3"/>
  <c r="DH407" i="3"/>
  <c r="DP407" i="3"/>
  <c r="BW406" i="3"/>
  <c r="DC404" i="3"/>
  <c r="BV402" i="3"/>
  <c r="EH394" i="3"/>
  <c r="CL394" i="3"/>
  <c r="DB393" i="3"/>
  <c r="EC392" i="3"/>
  <c r="CQ392" i="3"/>
  <c r="EM392" i="3"/>
  <c r="DH392" i="3"/>
  <c r="DP392" i="3"/>
  <c r="EG388" i="3"/>
  <c r="BV386" i="3"/>
  <c r="EP382" i="3"/>
  <c r="EN378" i="3"/>
  <c r="DC378" i="3"/>
  <c r="EH378" i="3"/>
  <c r="CL378" i="3"/>
  <c r="DB377" i="3"/>
  <c r="EC376" i="3"/>
  <c r="CQ376" i="3"/>
  <c r="EM376" i="3"/>
  <c r="DH376" i="3"/>
  <c r="DP376" i="3"/>
  <c r="DI372" i="3"/>
  <c r="CF372" i="3"/>
  <c r="EB372" i="3"/>
  <c r="EM370" i="3"/>
  <c r="CQ370" i="3"/>
  <c r="DU369" i="3"/>
  <c r="DD369" i="3"/>
  <c r="DU368" i="3"/>
  <c r="EM367" i="3"/>
  <c r="EB367" i="3"/>
  <c r="DP367" i="3"/>
  <c r="DB367" i="3"/>
  <c r="DD364" i="3"/>
  <c r="BV362" i="3"/>
  <c r="CC354" i="3"/>
  <c r="DI354" i="3"/>
  <c r="CD354" i="3"/>
  <c r="DJ354" i="3"/>
  <c r="DZ354" i="3"/>
  <c r="EG354" i="3"/>
  <c r="DB354" i="3"/>
  <c r="CK354" i="3"/>
  <c r="DO352" i="3"/>
  <c r="CC348" i="3"/>
  <c r="DI348" i="3"/>
  <c r="CF348" i="3"/>
  <c r="EB348" i="3"/>
  <c r="DT345" i="3"/>
  <c r="CL345" i="3"/>
  <c r="DB344" i="3"/>
  <c r="DH343" i="3"/>
  <c r="DJ343" i="3"/>
  <c r="CE343" i="3"/>
  <c r="CM343" i="3"/>
  <c r="EA343" i="3"/>
  <c r="EH337" i="3"/>
  <c r="DT337" i="3"/>
  <c r="CL337" i="3"/>
  <c r="DB336" i="3"/>
  <c r="EH335" i="3"/>
  <c r="DC335" i="3"/>
  <c r="CL335" i="3"/>
  <c r="BW334" i="3"/>
  <c r="BW332" i="3"/>
  <c r="CE332" i="3"/>
  <c r="CV330" i="3"/>
  <c r="EH330" i="3"/>
  <c r="DT330" i="3"/>
  <c r="CL330" i="3"/>
  <c r="DC328" i="3"/>
  <c r="DZ321" i="3"/>
  <c r="DI321" i="3"/>
  <c r="CR321" i="3"/>
  <c r="BV321" i="3"/>
  <c r="CD321" i="3"/>
  <c r="BW321" i="3"/>
  <c r="EB313" i="3"/>
  <c r="DN313" i="3"/>
  <c r="CW313" i="3"/>
  <c r="CF313" i="3"/>
  <c r="BW313" i="3"/>
  <c r="DD312" i="3"/>
  <c r="EC312" i="3"/>
  <c r="CQ312" i="3"/>
  <c r="EM312" i="3"/>
  <c r="CB312" i="3"/>
  <c r="DH312" i="3"/>
  <c r="DP312" i="3"/>
  <c r="CK312" i="3"/>
  <c r="EG312" i="3"/>
  <c r="EF312" i="3"/>
  <c r="DO312" i="3"/>
  <c r="CJ312" i="3"/>
  <c r="BV306" i="3"/>
  <c r="EH299" i="3"/>
  <c r="DT299" i="3"/>
  <c r="DC299" i="3"/>
  <c r="CL299" i="3"/>
  <c r="BW297" i="3"/>
  <c r="CD297" i="3"/>
  <c r="BV297" i="3"/>
  <c r="BW295" i="3"/>
  <c r="BW292" i="3"/>
  <c r="EH283" i="3"/>
  <c r="DT283" i="3"/>
  <c r="DC283" i="3"/>
  <c r="BW280" i="3"/>
  <c r="BV264" i="3"/>
  <c r="CL249" i="3"/>
  <c r="BV249" i="3"/>
  <c r="BW246" i="3"/>
  <c r="CD246" i="3"/>
  <c r="BV246" i="3"/>
  <c r="BW223" i="3"/>
  <c r="CK222" i="3"/>
  <c r="BV222" i="3"/>
  <c r="BV217" i="3"/>
  <c r="BW195" i="3"/>
  <c r="DZ385" i="3"/>
  <c r="BV385" i="3"/>
  <c r="CC378" i="3"/>
  <c r="DI378" i="3"/>
  <c r="CD378" i="3"/>
  <c r="DJ378" i="3"/>
  <c r="DZ378" i="3"/>
  <c r="EG378" i="3"/>
  <c r="DB378" i="3"/>
  <c r="CK378" i="3"/>
  <c r="EH369" i="3"/>
  <c r="DT369" i="3"/>
  <c r="CB367" i="3"/>
  <c r="DH367" i="3"/>
  <c r="DJ367" i="3"/>
  <c r="CE367" i="3"/>
  <c r="EA367" i="3"/>
  <c r="EF367" i="3"/>
  <c r="BW366" i="3"/>
  <c r="DC364" i="3"/>
  <c r="DZ361" i="3"/>
  <c r="BV361" i="3"/>
  <c r="CD361" i="3"/>
  <c r="EN360" i="3"/>
  <c r="CR360" i="3"/>
  <c r="DD356" i="3"/>
  <c r="DJ353" i="3"/>
  <c r="EB353" i="3"/>
  <c r="BV351" i="3"/>
  <c r="CD351" i="3"/>
  <c r="BW351" i="3"/>
  <c r="EH346" i="3"/>
  <c r="CL346" i="3"/>
  <c r="DB345" i="3"/>
  <c r="EC344" i="3"/>
  <c r="CA344" i="3"/>
  <c r="EM344" i="3"/>
  <c r="CB344" i="3"/>
  <c r="DH344" i="3"/>
  <c r="DP344" i="3"/>
  <c r="EA340" i="3"/>
  <c r="CV340" i="3"/>
  <c r="BW340" i="3"/>
  <c r="DB337" i="3"/>
  <c r="EC336" i="3"/>
  <c r="CA336" i="3"/>
  <c r="EM336" i="3"/>
  <c r="DH336" i="3"/>
  <c r="DP336" i="3"/>
  <c r="DP335" i="3"/>
  <c r="DB335" i="3"/>
  <c r="DI330" i="3"/>
  <c r="CD330" i="3"/>
  <c r="DJ330" i="3"/>
  <c r="CR330" i="3"/>
  <c r="ED330" i="3"/>
  <c r="EG330" i="3"/>
  <c r="DB330" i="3"/>
  <c r="CK330" i="3"/>
  <c r="DZ329" i="3"/>
  <c r="CR329" i="3"/>
  <c r="BV329" i="3"/>
  <c r="CD329" i="3"/>
  <c r="EC328" i="3"/>
  <c r="CA328" i="3"/>
  <c r="CQ328" i="3"/>
  <c r="EM328" i="3"/>
  <c r="DH328" i="3"/>
  <c r="DP328" i="3"/>
  <c r="CP328" i="3"/>
  <c r="DD328" i="3"/>
  <c r="ED328" i="3"/>
  <c r="DD327" i="3"/>
  <c r="CP327" i="3"/>
  <c r="CF323" i="3"/>
  <c r="BV323" i="3"/>
  <c r="BW320" i="3"/>
  <c r="CD320" i="3"/>
  <c r="CK313" i="3"/>
  <c r="DI313" i="3"/>
  <c r="EG313" i="3"/>
  <c r="DJ313" i="3"/>
  <c r="CV313" i="3"/>
  <c r="CX313" i="3"/>
  <c r="ED313" i="3"/>
  <c r="DO313" i="3"/>
  <c r="CM313" i="3"/>
  <c r="BW312" i="3"/>
  <c r="BX312" i="3" s="1"/>
  <c r="DQ312" i="3" s="1"/>
  <c r="BW307" i="3"/>
  <c r="CL305" i="3"/>
  <c r="BW305" i="3"/>
  <c r="BV304" i="3"/>
  <c r="CC301" i="3"/>
  <c r="CD301" i="3"/>
  <c r="DJ301" i="3"/>
  <c r="CA301" i="3"/>
  <c r="CM301" i="3"/>
  <c r="EC301" i="3"/>
  <c r="CB301" i="3"/>
  <c r="ED301" i="3"/>
  <c r="CP301" i="3"/>
  <c r="CE301" i="3"/>
  <c r="DU301" i="3"/>
  <c r="DD301" i="3"/>
  <c r="CX301" i="3"/>
  <c r="EG299" i="3"/>
  <c r="DP299" i="3"/>
  <c r="CK299" i="3"/>
  <c r="BV299" i="3"/>
  <c r="BV290" i="3"/>
  <c r="CD290" i="3"/>
  <c r="BW290" i="3"/>
  <c r="DP283" i="3"/>
  <c r="DU275" i="3"/>
  <c r="EC275" i="3"/>
  <c r="DH275" i="3"/>
  <c r="CK275" i="3"/>
  <c r="DV275" i="3"/>
  <c r="CX275" i="3"/>
  <c r="DB275" i="3"/>
  <c r="CP275" i="3"/>
  <c r="EH275" i="3"/>
  <c r="EL275" i="3"/>
  <c r="EB275" i="3"/>
  <c r="DN275" i="3"/>
  <c r="BV272" i="3"/>
  <c r="CF272" i="3"/>
  <c r="BW229" i="3"/>
  <c r="DB228" i="3"/>
  <c r="DJ228" i="3"/>
  <c r="CV228" i="3"/>
  <c r="EC228" i="3"/>
  <c r="EK228" i="3"/>
  <c r="DO228" i="3"/>
  <c r="EA228" i="3"/>
  <c r="CC228" i="3"/>
  <c r="CQ228" i="3"/>
  <c r="DC228" i="3"/>
  <c r="DP228" i="3"/>
  <c r="ED228" i="3"/>
  <c r="EF228" i="3"/>
  <c r="DI228" i="3"/>
  <c r="CR228" i="3"/>
  <c r="EG228" i="3"/>
  <c r="EM228" i="3"/>
  <c r="DH228" i="3"/>
  <c r="CA228" i="3"/>
  <c r="DV228" i="3"/>
  <c r="EL228" i="3"/>
  <c r="CP184" i="3"/>
  <c r="BV184" i="3"/>
  <c r="CF177" i="3"/>
  <c r="BW177" i="3"/>
  <c r="BW315" i="3"/>
  <c r="CD315" i="3"/>
  <c r="BV315" i="3"/>
  <c r="BV313" i="3"/>
  <c r="BV311" i="3"/>
  <c r="CD311" i="3"/>
  <c r="BW311" i="3"/>
  <c r="BW303" i="3"/>
  <c r="BV303" i="3"/>
  <c r="BV301" i="3"/>
  <c r="CF301" i="3"/>
  <c r="BW301" i="3"/>
  <c r="BV300" i="3"/>
  <c r="BW300" i="3"/>
  <c r="CX283" i="3"/>
  <c r="BV277" i="3"/>
  <c r="CF277" i="3"/>
  <c r="BV256" i="3"/>
  <c r="CD256" i="3"/>
  <c r="BW256" i="3"/>
  <c r="DI207" i="3"/>
  <c r="CF207" i="3"/>
  <c r="EB207" i="3"/>
  <c r="CR207" i="3"/>
  <c r="EF207" i="3"/>
  <c r="CJ207" i="3"/>
  <c r="CX207" i="3"/>
  <c r="EK207" i="3"/>
  <c r="DN207" i="3"/>
  <c r="DZ207" i="3"/>
  <c r="EM207" i="3"/>
  <c r="CD207" i="3"/>
  <c r="ED207" i="3"/>
  <c r="DH207" i="3"/>
  <c r="EH207" i="3"/>
  <c r="DO207" i="3"/>
  <c r="EN207" i="3"/>
  <c r="CQ207" i="3"/>
  <c r="DP207" i="3"/>
  <c r="EC207" i="3"/>
  <c r="CL207" i="3"/>
  <c r="DB207" i="3"/>
  <c r="CW207" i="3"/>
  <c r="BW174" i="3"/>
  <c r="CD174" i="3"/>
  <c r="BV174" i="3"/>
  <c r="BV322" i="3"/>
  <c r="CJ316" i="3"/>
  <c r="CR316" i="3"/>
  <c r="DH316" i="3"/>
  <c r="EF316" i="3"/>
  <c r="EN316" i="3"/>
  <c r="DI316" i="3"/>
  <c r="CM316" i="3"/>
  <c r="EB316" i="3"/>
  <c r="EN312" i="3"/>
  <c r="CR312" i="3"/>
  <c r="EA308" i="3"/>
  <c r="BW308" i="3"/>
  <c r="CE308" i="3"/>
  <c r="DD304" i="3"/>
  <c r="EM304" i="3"/>
  <c r="DH304" i="3"/>
  <c r="DP304" i="3"/>
  <c r="BV302" i="3"/>
  <c r="DV301" i="3"/>
  <c r="DJ299" i="3"/>
  <c r="CE299" i="3"/>
  <c r="BW299" i="3"/>
  <c r="CB282" i="3"/>
  <c r="DH282" i="3"/>
  <c r="DJ282" i="3"/>
  <c r="EA282" i="3"/>
  <c r="CA282" i="3"/>
  <c r="DN282" i="3"/>
  <c r="EB282" i="3"/>
  <c r="EM282" i="3"/>
  <c r="CC282" i="3"/>
  <c r="DT282" i="3"/>
  <c r="CV282" i="3"/>
  <c r="EF282" i="3"/>
  <c r="DO282" i="3"/>
  <c r="CJ282" i="3"/>
  <c r="BV276" i="3"/>
  <c r="CD276" i="3"/>
  <c r="EN275" i="3"/>
  <c r="CR275" i="3"/>
  <c r="BW275" i="3"/>
  <c r="CD275" i="3"/>
  <c r="EL267" i="3"/>
  <c r="CK267" i="3"/>
  <c r="BV259" i="3"/>
  <c r="CF259" i="3"/>
  <c r="BW259" i="3"/>
  <c r="BV254" i="3"/>
  <c r="DV239" i="3"/>
  <c r="DU211" i="3"/>
  <c r="EC211" i="3"/>
  <c r="EK211" i="3"/>
  <c r="CQ211" i="3"/>
  <c r="EM211" i="3"/>
  <c r="DH211" i="3"/>
  <c r="CK211" i="3"/>
  <c r="DV211" i="3"/>
  <c r="CL211" i="3"/>
  <c r="CX211" i="3"/>
  <c r="DB211" i="3"/>
  <c r="DD211" i="3"/>
  <c r="ED211" i="3"/>
  <c r="CF211" i="3"/>
  <c r="EG211" i="3"/>
  <c r="DI211" i="3"/>
  <c r="EH211" i="3"/>
  <c r="CP211" i="3"/>
  <c r="DT211" i="3"/>
  <c r="CD211" i="3"/>
  <c r="EB211" i="3"/>
  <c r="EL211" i="3"/>
  <c r="DN211" i="3"/>
  <c r="EA197" i="3"/>
  <c r="BW180" i="3"/>
  <c r="BV159" i="3"/>
  <c r="CJ159" i="3"/>
  <c r="DI332" i="3"/>
  <c r="EH327" i="3"/>
  <c r="DC327" i="3"/>
  <c r="CL327" i="3"/>
  <c r="BW326" i="3"/>
  <c r="EC320" i="3"/>
  <c r="DH320" i="3"/>
  <c r="DP320" i="3"/>
  <c r="EF320" i="3"/>
  <c r="DO320" i="3"/>
  <c r="CJ320" i="3"/>
  <c r="EN319" i="3"/>
  <c r="DZ319" i="3"/>
  <c r="CR319" i="3"/>
  <c r="BV319" i="3"/>
  <c r="CD319" i="3"/>
  <c r="BW319" i="3"/>
  <c r="EA316" i="3"/>
  <c r="CV316" i="3"/>
  <c r="BW316" i="3"/>
  <c r="CE316" i="3"/>
  <c r="DU312" i="3"/>
  <c r="CA311" i="3"/>
  <c r="CQ311" i="3"/>
  <c r="EM311" i="3"/>
  <c r="CB311" i="3"/>
  <c r="DH311" i="3"/>
  <c r="DJ311" i="3"/>
  <c r="CE311" i="3"/>
  <c r="EA311" i="3"/>
  <c r="EF311" i="3"/>
  <c r="DO311" i="3"/>
  <c r="CJ311" i="3"/>
  <c r="CC305" i="3"/>
  <c r="DI305" i="3"/>
  <c r="EG305" i="3"/>
  <c r="DJ305" i="3"/>
  <c r="EC305" i="3"/>
  <c r="EB305" i="3"/>
  <c r="CW305" i="3"/>
  <c r="DB304" i="3"/>
  <c r="DT301" i="3"/>
  <c r="DC301" i="3"/>
  <c r="CA293" i="3"/>
  <c r="EE293" i="3"/>
  <c r="CC293" i="3"/>
  <c r="DI293" i="3"/>
  <c r="CD293" i="3"/>
  <c r="DJ293" i="3"/>
  <c r="DZ293" i="3"/>
  <c r="CE293" i="3"/>
  <c r="CP293" i="3"/>
  <c r="DD293" i="3"/>
  <c r="EC293" i="3"/>
  <c r="CR293" i="3"/>
  <c r="ED293" i="3"/>
  <c r="CV293" i="3"/>
  <c r="DU293" i="3"/>
  <c r="EI293" i="3"/>
  <c r="CW293" i="3"/>
  <c r="DV293" i="3"/>
  <c r="DU291" i="3"/>
  <c r="EC291" i="3"/>
  <c r="DH291" i="3"/>
  <c r="DB291" i="3"/>
  <c r="EA291" i="3"/>
  <c r="CP291" i="3"/>
  <c r="EG291" i="3"/>
  <c r="EF291" i="3"/>
  <c r="DO291" i="3"/>
  <c r="CJ291" i="3"/>
  <c r="ED287" i="3"/>
  <c r="DB287" i="3"/>
  <c r="DJ283" i="3"/>
  <c r="DV282" i="3"/>
  <c r="CW282" i="3"/>
  <c r="EA267" i="3"/>
  <c r="BV251" i="3"/>
  <c r="CF251" i="3"/>
  <c r="BW251" i="3"/>
  <c r="CF241" i="3"/>
  <c r="BW241" i="3"/>
  <c r="BW235" i="3"/>
  <c r="CE235" i="3"/>
  <c r="EQ217" i="3"/>
  <c r="EP217" i="3"/>
  <c r="CQ215" i="3"/>
  <c r="BV215" i="3"/>
  <c r="EA207" i="3"/>
  <c r="DJ207" i="3"/>
  <c r="CV207" i="3"/>
  <c r="CE207" i="3"/>
  <c r="BV200" i="3"/>
  <c r="CF200" i="3"/>
  <c r="BW200" i="3"/>
  <c r="BV144" i="3"/>
  <c r="CL144" i="3"/>
  <c r="CX332" i="3"/>
  <c r="CJ332" i="3"/>
  <c r="EB332" i="3"/>
  <c r="CF332" i="3"/>
  <c r="EM330" i="3"/>
  <c r="CQ330" i="3"/>
  <c r="DU329" i="3"/>
  <c r="DD329" i="3"/>
  <c r="DU328" i="3"/>
  <c r="DP327" i="3"/>
  <c r="DB327" i="3"/>
  <c r="CD326" i="3"/>
  <c r="DI324" i="3"/>
  <c r="CM324" i="3"/>
  <c r="CF324" i="3"/>
  <c r="EB324" i="3"/>
  <c r="EJ324" i="3"/>
  <c r="CF322" i="3"/>
  <c r="EM322" i="3"/>
  <c r="CQ322" i="3"/>
  <c r="DU321" i="3"/>
  <c r="DD321" i="3"/>
  <c r="EB320" i="3"/>
  <c r="CM320" i="3"/>
  <c r="CW320" i="3"/>
  <c r="CF320" i="3"/>
  <c r="DO316" i="3"/>
  <c r="DU313" i="3"/>
  <c r="DD313" i="3"/>
  <c r="DT312" i="3"/>
  <c r="BV310" i="3"/>
  <c r="CD310" i="3"/>
  <c r="BW310" i="3"/>
  <c r="DD308" i="3"/>
  <c r="EG304" i="3"/>
  <c r="CF302" i="3"/>
  <c r="DB301" i="3"/>
  <c r="EJ300" i="3"/>
  <c r="EC300" i="3"/>
  <c r="CC300" i="3"/>
  <c r="DV300" i="3"/>
  <c r="EF300" i="3"/>
  <c r="DB300" i="3"/>
  <c r="DN300" i="3"/>
  <c r="DO300" i="3"/>
  <c r="DJ300" i="3"/>
  <c r="BW294" i="3"/>
  <c r="DB292" i="3"/>
  <c r="DJ292" i="3"/>
  <c r="EC292" i="3"/>
  <c r="DC292" i="3"/>
  <c r="DP292" i="3"/>
  <c r="ED292" i="3"/>
  <c r="EG292" i="3"/>
  <c r="CJ292" i="3"/>
  <c r="CX292" i="3"/>
  <c r="CX291" i="3"/>
  <c r="EB291" i="3"/>
  <c r="DN291" i="3"/>
  <c r="CW291" i="3"/>
  <c r="CF291" i="3"/>
  <c r="BV288" i="3"/>
  <c r="CC287" i="3"/>
  <c r="CF287" i="3"/>
  <c r="EB287" i="3"/>
  <c r="EJ287" i="3"/>
  <c r="DN287" i="3"/>
  <c r="DZ287" i="3"/>
  <c r="DO287" i="3"/>
  <c r="EC287" i="3"/>
  <c r="CR287" i="3"/>
  <c r="BV284" i="3"/>
  <c r="CD284" i="3"/>
  <c r="BW284" i="3"/>
  <c r="EN283" i="3"/>
  <c r="BV283" i="3"/>
  <c r="BW283" i="3"/>
  <c r="CQ282" i="3"/>
  <c r="BW281" i="3"/>
  <c r="CD281" i="3"/>
  <c r="BV281" i="3"/>
  <c r="DC275" i="3"/>
  <c r="CL275" i="3"/>
  <c r="BV269" i="3"/>
  <c r="BW269" i="3"/>
  <c r="EB267" i="3"/>
  <c r="CW267" i="3"/>
  <c r="BV267" i="3"/>
  <c r="CE267" i="3"/>
  <c r="BW267" i="3"/>
  <c r="BV252" i="3"/>
  <c r="CK252" i="3"/>
  <c r="BV248" i="3"/>
  <c r="CD248" i="3"/>
  <c r="BW248" i="3"/>
  <c r="EG237" i="3"/>
  <c r="DP237" i="3"/>
  <c r="DB237" i="3"/>
  <c r="CK237" i="3"/>
  <c r="BV237" i="3"/>
  <c r="BV226" i="3"/>
  <c r="CD226" i="3"/>
  <c r="BW226" i="3"/>
  <c r="CF197" i="3"/>
  <c r="BW182" i="3"/>
  <c r="CD182" i="3"/>
  <c r="BV182" i="3"/>
  <c r="CF176" i="3"/>
  <c r="BW176" i="3"/>
  <c r="BW165" i="3"/>
  <c r="DH151" i="3"/>
  <c r="CK151" i="3"/>
  <c r="EK151" i="3"/>
  <c r="CM151" i="3"/>
  <c r="EC151" i="3"/>
  <c r="ED151" i="3"/>
  <c r="CE151" i="3"/>
  <c r="EG151" i="3"/>
  <c r="DB151" i="3"/>
  <c r="DU151" i="3"/>
  <c r="DD151" i="3"/>
  <c r="EL151" i="3"/>
  <c r="CP151" i="3"/>
  <c r="DV151" i="3"/>
  <c r="DZ151" i="3"/>
  <c r="EH151" i="3"/>
  <c r="CK127" i="3"/>
  <c r="BV127" i="3"/>
  <c r="BW127" i="3"/>
  <c r="CJ119" i="3"/>
  <c r="BW119" i="3"/>
  <c r="CD267" i="3"/>
  <c r="DB267" i="3"/>
  <c r="DJ267" i="3"/>
  <c r="CF267" i="3"/>
  <c r="EC267" i="3"/>
  <c r="EK267" i="3"/>
  <c r="DC267" i="3"/>
  <c r="DP267" i="3"/>
  <c r="ED267" i="3"/>
  <c r="EG267" i="3"/>
  <c r="CJ267" i="3"/>
  <c r="CX267" i="3"/>
  <c r="BW265" i="3"/>
  <c r="BV253" i="3"/>
  <c r="CL253" i="3"/>
  <c r="BW250" i="3"/>
  <c r="CP250" i="3"/>
  <c r="BW249" i="3"/>
  <c r="CF242" i="3"/>
  <c r="BW242" i="3"/>
  <c r="DO237" i="3"/>
  <c r="BV233" i="3"/>
  <c r="BW233" i="3"/>
  <c r="CD233" i="3"/>
  <c r="CP231" i="3"/>
  <c r="BV231" i="3"/>
  <c r="EP202" i="3"/>
  <c r="EQ202" i="3"/>
  <c r="CF199" i="3"/>
  <c r="EB199" i="3"/>
  <c r="CW199" i="3"/>
  <c r="CJ199" i="3"/>
  <c r="CX199" i="3"/>
  <c r="EK199" i="3"/>
  <c r="DN199" i="3"/>
  <c r="DZ199" i="3"/>
  <c r="CD199" i="3"/>
  <c r="DP199" i="3"/>
  <c r="ED199" i="3"/>
  <c r="DB199" i="3"/>
  <c r="EC199" i="3"/>
  <c r="CL199" i="3"/>
  <c r="EL199" i="3"/>
  <c r="CP199" i="3"/>
  <c r="DO199" i="3"/>
  <c r="EN199" i="3"/>
  <c r="EF199" i="3"/>
  <c r="CR199" i="3"/>
  <c r="DJ199" i="3"/>
  <c r="DI197" i="3"/>
  <c r="CD197" i="3"/>
  <c r="DJ197" i="3"/>
  <c r="DZ197" i="3"/>
  <c r="EF197" i="3"/>
  <c r="CV197" i="3"/>
  <c r="DU197" i="3"/>
  <c r="CX197" i="3"/>
  <c r="EK197" i="3"/>
  <c r="CB197" i="3"/>
  <c r="DC197" i="3"/>
  <c r="EN197" i="3"/>
  <c r="CJ197" i="3"/>
  <c r="EL197" i="3"/>
  <c r="CR197" i="3"/>
  <c r="CE197" i="3"/>
  <c r="EC197" i="3"/>
  <c r="ED197" i="3"/>
  <c r="DD197" i="3"/>
  <c r="DH194" i="3"/>
  <c r="DJ194" i="3"/>
  <c r="CE194" i="3"/>
  <c r="EA194" i="3"/>
  <c r="CC194" i="3"/>
  <c r="CP194" i="3"/>
  <c r="DD194" i="3"/>
  <c r="EC194" i="3"/>
  <c r="CF194" i="3"/>
  <c r="CQ194" i="3"/>
  <c r="ED194" i="3"/>
  <c r="CV194" i="3"/>
  <c r="EK194" i="3"/>
  <c r="CA194" i="3"/>
  <c r="EB194" i="3"/>
  <c r="DN194" i="3"/>
  <c r="EM194" i="3"/>
  <c r="DT194" i="3"/>
  <c r="DV194" i="3"/>
  <c r="BW185" i="3"/>
  <c r="CD185" i="3"/>
  <c r="BV185" i="3"/>
  <c r="BW184" i="3"/>
  <c r="CE184" i="3"/>
  <c r="BW172" i="3"/>
  <c r="CE172" i="3"/>
  <c r="DZ314" i="3"/>
  <c r="DJ314" i="3"/>
  <c r="CD314" i="3"/>
  <c r="DZ306" i="3"/>
  <c r="DJ306" i="3"/>
  <c r="CD306" i="3"/>
  <c r="EB300" i="3"/>
  <c r="EF299" i="3"/>
  <c r="DO299" i="3"/>
  <c r="CJ299" i="3"/>
  <c r="BV293" i="3"/>
  <c r="CV292" i="3"/>
  <c r="BV291" i="3"/>
  <c r="BW287" i="3"/>
  <c r="DB284" i="3"/>
  <c r="DJ284" i="3"/>
  <c r="EB284" i="3"/>
  <c r="CW284" i="3"/>
  <c r="CF284" i="3"/>
  <c r="EN282" i="3"/>
  <c r="DZ282" i="3"/>
  <c r="CR282" i="3"/>
  <c r="BV282" i="3"/>
  <c r="BW282" i="3"/>
  <c r="DZ279" i="3"/>
  <c r="DN279" i="3"/>
  <c r="EG279" i="3"/>
  <c r="CK279" i="3"/>
  <c r="CE276" i="3"/>
  <c r="DU276" i="3"/>
  <c r="DD276" i="3"/>
  <c r="EM274" i="3"/>
  <c r="EB274" i="3"/>
  <c r="DN274" i="3"/>
  <c r="DP274" i="3"/>
  <c r="DB274" i="3"/>
  <c r="BW271" i="3"/>
  <c r="DH268" i="3"/>
  <c r="CD268" i="3"/>
  <c r="DJ268" i="3"/>
  <c r="CE268" i="3"/>
  <c r="EA268" i="3"/>
  <c r="EF268" i="3"/>
  <c r="BW268" i="3"/>
  <c r="CV267" i="3"/>
  <c r="DZ263" i="3"/>
  <c r="DI263" i="3"/>
  <c r="EF263" i="3"/>
  <c r="CX263" i="3"/>
  <c r="DO255" i="3"/>
  <c r="CX255" i="3"/>
  <c r="EF255" i="3"/>
  <c r="CQ248" i="3"/>
  <c r="EM248" i="3"/>
  <c r="CB248" i="3"/>
  <c r="DH248" i="3"/>
  <c r="DJ248" i="3"/>
  <c r="CE248" i="3"/>
  <c r="CP248" i="3"/>
  <c r="DD248" i="3"/>
  <c r="CF248" i="3"/>
  <c r="ED248" i="3"/>
  <c r="CV248" i="3"/>
  <c r="DU248" i="3"/>
  <c r="CW248" i="3"/>
  <c r="DV248" i="3"/>
  <c r="DB247" i="3"/>
  <c r="DJ247" i="3"/>
  <c r="CW247" i="3"/>
  <c r="EC247" i="3"/>
  <c r="EK247" i="3"/>
  <c r="EB247" i="3"/>
  <c r="EN247" i="3"/>
  <c r="CQ247" i="3"/>
  <c r="DP247" i="3"/>
  <c r="ED247" i="3"/>
  <c r="CV247" i="3"/>
  <c r="DH247" i="3"/>
  <c r="DV247" i="3"/>
  <c r="EG247" i="3"/>
  <c r="BW238" i="3"/>
  <c r="EA237" i="3"/>
  <c r="DJ237" i="3"/>
  <c r="CE237" i="3"/>
  <c r="CL233" i="3"/>
  <c r="EK231" i="3"/>
  <c r="CW231" i="3"/>
  <c r="BV230" i="3"/>
  <c r="BW230" i="3"/>
  <c r="DU229" i="3"/>
  <c r="BV224" i="3"/>
  <c r="CF224" i="3"/>
  <c r="BW224" i="3"/>
  <c r="CB218" i="3"/>
  <c r="DH218" i="3"/>
  <c r="DJ218" i="3"/>
  <c r="CE218" i="3"/>
  <c r="EA218" i="3"/>
  <c r="CA218" i="3"/>
  <c r="DN218" i="3"/>
  <c r="EB218" i="3"/>
  <c r="EM218" i="3"/>
  <c r="CC218" i="3"/>
  <c r="EC218" i="3"/>
  <c r="CW218" i="3"/>
  <c r="DI218" i="3"/>
  <c r="ED218" i="3"/>
  <c r="EG218" i="3"/>
  <c r="CV218" i="3"/>
  <c r="EK218" i="3"/>
  <c r="EQ206" i="3"/>
  <c r="EP206" i="3"/>
  <c r="CJ193" i="3"/>
  <c r="BV193" i="3"/>
  <c r="DJ188" i="3"/>
  <c r="CV188" i="3"/>
  <c r="EC188" i="3"/>
  <c r="EK188" i="3"/>
  <c r="CE188" i="3"/>
  <c r="EF188" i="3"/>
  <c r="CJ188" i="3"/>
  <c r="CX188" i="3"/>
  <c r="EM188" i="3"/>
  <c r="EA188" i="3"/>
  <c r="DC188" i="3"/>
  <c r="ED188" i="3"/>
  <c r="CK188" i="3"/>
  <c r="EL188" i="3"/>
  <c r="CP188" i="3"/>
  <c r="DO188" i="3"/>
  <c r="BV163" i="3"/>
  <c r="BW163" i="3"/>
  <c r="CF163" i="3"/>
  <c r="DE398" i="3"/>
  <c r="CW382" i="3"/>
  <c r="EC318" i="3"/>
  <c r="DI314" i="3"/>
  <c r="DI306" i="3"/>
  <c r="CC306" i="3"/>
  <c r="CV300" i="3"/>
  <c r="DN298" i="3"/>
  <c r="DD298" i="3"/>
  <c r="CQ298" i="3"/>
  <c r="CF298" i="3"/>
  <c r="BV292" i="3"/>
  <c r="EN291" i="3"/>
  <c r="CR291" i="3"/>
  <c r="ED290" i="3"/>
  <c r="CQ290" i="3"/>
  <c r="CF290" i="3"/>
  <c r="BW289" i="3"/>
  <c r="BV285" i="3"/>
  <c r="CC279" i="3"/>
  <c r="DI279" i="3"/>
  <c r="CF279" i="3"/>
  <c r="EB279" i="3"/>
  <c r="EJ279" i="3"/>
  <c r="ED276" i="3"/>
  <c r="DP276" i="3"/>
  <c r="DC276" i="3"/>
  <c r="EH276" i="3"/>
  <c r="DT276" i="3"/>
  <c r="CL276" i="3"/>
  <c r="DH274" i="3"/>
  <c r="DJ274" i="3"/>
  <c r="CE274" i="3"/>
  <c r="EA274" i="3"/>
  <c r="EF274" i="3"/>
  <c r="CJ274" i="3"/>
  <c r="BV268" i="3"/>
  <c r="DZ267" i="3"/>
  <c r="CW263" i="3"/>
  <c r="EC263" i="3"/>
  <c r="DH263" i="3"/>
  <c r="ED263" i="3"/>
  <c r="CP263" i="3"/>
  <c r="DJ263" i="3"/>
  <c r="CF263" i="3"/>
  <c r="CQ263" i="3"/>
  <c r="EG263" i="3"/>
  <c r="DB255" i="3"/>
  <c r="DJ255" i="3"/>
  <c r="CM255" i="3"/>
  <c r="CW255" i="3"/>
  <c r="EC255" i="3"/>
  <c r="CC255" i="3"/>
  <c r="CQ255" i="3"/>
  <c r="DP255" i="3"/>
  <c r="ED255" i="3"/>
  <c r="CV255" i="3"/>
  <c r="DH255" i="3"/>
  <c r="DV255" i="3"/>
  <c r="EG255" i="3"/>
  <c r="BV243" i="3"/>
  <c r="BW237" i="3"/>
  <c r="EF234" i="3"/>
  <c r="EG233" i="3"/>
  <c r="ED231" i="3"/>
  <c r="CL231" i="3"/>
  <c r="CA229" i="3"/>
  <c r="CC229" i="3"/>
  <c r="DI229" i="3"/>
  <c r="CD229" i="3"/>
  <c r="DJ229" i="3"/>
  <c r="DZ229" i="3"/>
  <c r="CB229" i="3"/>
  <c r="DC229" i="3"/>
  <c r="EN229" i="3"/>
  <c r="CE229" i="3"/>
  <c r="DD229" i="3"/>
  <c r="EC229" i="3"/>
  <c r="EA229" i="3"/>
  <c r="CR229" i="3"/>
  <c r="CV229" i="3"/>
  <c r="EB228" i="3"/>
  <c r="CW228" i="3"/>
  <c r="BW228" i="3"/>
  <c r="DU207" i="3"/>
  <c r="DD207" i="3"/>
  <c r="CP207" i="3"/>
  <c r="CX203" i="3"/>
  <c r="BV188" i="3"/>
  <c r="CD188" i="3"/>
  <c r="BW188" i="3"/>
  <c r="BV177" i="3"/>
  <c r="CD177" i="3"/>
  <c r="CC110" i="3"/>
  <c r="CK110" i="3"/>
  <c r="DI110" i="3"/>
  <c r="EG110" i="3"/>
  <c r="DB110" i="3"/>
  <c r="DJ110" i="3"/>
  <c r="CV110" i="3"/>
  <c r="EC110" i="3"/>
  <c r="EK110" i="3"/>
  <c r="CA110" i="3"/>
  <c r="DO110" i="3"/>
  <c r="CJ110" i="3"/>
  <c r="DP110" i="3"/>
  <c r="EF110" i="3"/>
  <c r="DH110" i="3"/>
  <c r="EL110" i="3"/>
  <c r="CP110" i="3"/>
  <c r="EN110" i="3"/>
  <c r="CB110" i="3"/>
  <c r="DV110" i="3"/>
  <c r="CE110" i="3"/>
  <c r="CR110" i="3"/>
  <c r="EA110" i="3"/>
  <c r="DC110" i="3"/>
  <c r="ED110" i="3"/>
  <c r="CX110" i="3"/>
  <c r="CD313" i="3"/>
  <c r="EJ307" i="3"/>
  <c r="CD305" i="3"/>
  <c r="CF303" i="3"/>
  <c r="EN299" i="3"/>
  <c r="CR299" i="3"/>
  <c r="DV298" i="3"/>
  <c r="DB298" i="3"/>
  <c r="CC295" i="3"/>
  <c r="DI295" i="3"/>
  <c r="CM295" i="3"/>
  <c r="CF295" i="3"/>
  <c r="EB295" i="3"/>
  <c r="EJ295" i="3"/>
  <c r="CF293" i="3"/>
  <c r="EM293" i="3"/>
  <c r="CQ293" i="3"/>
  <c r="DU292" i="3"/>
  <c r="DD292" i="3"/>
  <c r="EM290" i="3"/>
  <c r="EB290" i="3"/>
  <c r="DN290" i="3"/>
  <c r="DP290" i="3"/>
  <c r="DB290" i="3"/>
  <c r="DT287" i="3"/>
  <c r="DC287" i="3"/>
  <c r="EF284" i="3"/>
  <c r="EM283" i="3"/>
  <c r="EH282" i="3"/>
  <c r="DC282" i="3"/>
  <c r="CL282" i="3"/>
  <c r="CW279" i="3"/>
  <c r="BV279" i="3"/>
  <c r="EA279" i="3"/>
  <c r="CV279" i="3"/>
  <c r="CE279" i="3"/>
  <c r="DI277" i="3"/>
  <c r="CD277" i="3"/>
  <c r="DJ277" i="3"/>
  <c r="DZ277" i="3"/>
  <c r="EG277" i="3"/>
  <c r="DB277" i="3"/>
  <c r="CK277" i="3"/>
  <c r="EF275" i="3"/>
  <c r="DO275" i="3"/>
  <c r="CJ275" i="3"/>
  <c r="DV274" i="3"/>
  <c r="CW274" i="3"/>
  <c r="CV268" i="3"/>
  <c r="EN268" i="3"/>
  <c r="DZ268" i="3"/>
  <c r="CR268" i="3"/>
  <c r="DU267" i="3"/>
  <c r="DD267" i="3"/>
  <c r="CL267" i="3"/>
  <c r="BV265" i="3"/>
  <c r="EL263" i="3"/>
  <c r="DD263" i="3"/>
  <c r="CK263" i="3"/>
  <c r="EN263" i="3"/>
  <c r="BV263" i="3"/>
  <c r="BW263" i="3"/>
  <c r="CD263" i="3"/>
  <c r="CA256" i="3"/>
  <c r="CQ256" i="3"/>
  <c r="EM256" i="3"/>
  <c r="DH256" i="3"/>
  <c r="DJ256" i="3"/>
  <c r="CF256" i="3"/>
  <c r="ED256" i="3"/>
  <c r="CV256" i="3"/>
  <c r="DU256" i="3"/>
  <c r="CW256" i="3"/>
  <c r="DV256" i="3"/>
  <c r="EB255" i="3"/>
  <c r="DI255" i="3"/>
  <c r="DN248" i="3"/>
  <c r="EM247" i="3"/>
  <c r="DN247" i="3"/>
  <c r="BW243" i="3"/>
  <c r="CQ240" i="3"/>
  <c r="EM240" i="3"/>
  <c r="CB240" i="3"/>
  <c r="DH240" i="3"/>
  <c r="DJ240" i="3"/>
  <c r="CF240" i="3"/>
  <c r="ED240" i="3"/>
  <c r="CW240" i="3"/>
  <c r="DV240" i="3"/>
  <c r="CX240" i="3"/>
  <c r="EK240" i="3"/>
  <c r="CX239" i="3"/>
  <c r="CD238" i="3"/>
  <c r="ED234" i="3"/>
  <c r="DN234" i="3"/>
  <c r="ED233" i="3"/>
  <c r="DN233" i="3"/>
  <c r="EP219" i="3"/>
  <c r="EQ219" i="3"/>
  <c r="EA211" i="3"/>
  <c r="DJ211" i="3"/>
  <c r="CV211" i="3"/>
  <c r="CE211" i="3"/>
  <c r="ED203" i="3"/>
  <c r="EF203" i="3"/>
  <c r="DO203" i="3"/>
  <c r="CJ203" i="3"/>
  <c r="BV203" i="3"/>
  <c r="BW192" i="3"/>
  <c r="CE192" i="3"/>
  <c r="CK183" i="3"/>
  <c r="BV183" i="3"/>
  <c r="CF161" i="3"/>
  <c r="BV161" i="3"/>
  <c r="CL301" i="3"/>
  <c r="DU300" i="3"/>
  <c r="DD300" i="3"/>
  <c r="EM299" i="3"/>
  <c r="CQ299" i="3"/>
  <c r="EP298" i="3"/>
  <c r="EQ298" i="3"/>
  <c r="DJ298" i="3"/>
  <c r="CE298" i="3"/>
  <c r="CM298" i="3"/>
  <c r="EA298" i="3"/>
  <c r="CJ298" i="3"/>
  <c r="EH292" i="3"/>
  <c r="DT292" i="3"/>
  <c r="CL292" i="3"/>
  <c r="DH290" i="3"/>
  <c r="DJ290" i="3"/>
  <c r="CE290" i="3"/>
  <c r="EA290" i="3"/>
  <c r="EF290" i="3"/>
  <c r="CK287" i="3"/>
  <c r="DP282" i="3"/>
  <c r="DB282" i="3"/>
  <c r="BW279" i="3"/>
  <c r="DB276" i="3"/>
  <c r="DJ276" i="3"/>
  <c r="EC276" i="3"/>
  <c r="EB276" i="3"/>
  <c r="CW276" i="3"/>
  <c r="CF276" i="3"/>
  <c r="CW275" i="3"/>
  <c r="BV274" i="3"/>
  <c r="CD274" i="3"/>
  <c r="BW274" i="3"/>
  <c r="EH267" i="3"/>
  <c r="DT267" i="3"/>
  <c r="BW262" i="3"/>
  <c r="BW254" i="3"/>
  <c r="CJ245" i="3"/>
  <c r="BV245" i="3"/>
  <c r="BV244" i="3"/>
  <c r="BV241" i="3"/>
  <c r="CW239" i="3"/>
  <c r="DI234" i="3"/>
  <c r="DJ234" i="3"/>
  <c r="CW234" i="3"/>
  <c r="CJ234" i="3"/>
  <c r="CX234" i="3"/>
  <c r="EK234" i="3"/>
  <c r="EA234" i="3"/>
  <c r="DC234" i="3"/>
  <c r="DO234" i="3"/>
  <c r="EC234" i="3"/>
  <c r="EN234" i="3"/>
  <c r="DD233" i="3"/>
  <c r="DU233" i="3"/>
  <c r="EC233" i="3"/>
  <c r="EK233" i="3"/>
  <c r="CJ233" i="3"/>
  <c r="EH233" i="3"/>
  <c r="CK233" i="3"/>
  <c r="CX233" i="3"/>
  <c r="CB233" i="3"/>
  <c r="CP233" i="3"/>
  <c r="DB233" i="3"/>
  <c r="DP233" i="3"/>
  <c r="EA233" i="3"/>
  <c r="DJ233" i="3"/>
  <c r="CC231" i="3"/>
  <c r="DI231" i="3"/>
  <c r="CF231" i="3"/>
  <c r="EB231" i="3"/>
  <c r="CA231" i="3"/>
  <c r="DN231" i="3"/>
  <c r="DZ231" i="3"/>
  <c r="EM231" i="3"/>
  <c r="CB231" i="3"/>
  <c r="EC231" i="3"/>
  <c r="EN231" i="3"/>
  <c r="CR231" i="3"/>
  <c r="CQ231" i="3"/>
  <c r="DJ231" i="3"/>
  <c r="EF231" i="3"/>
  <c r="EH231" i="3"/>
  <c r="CD231" i="3"/>
  <c r="CX231" i="3"/>
  <c r="DV231" i="3"/>
  <c r="EQ222" i="3"/>
  <c r="EP222" i="3"/>
  <c r="CD219" i="3"/>
  <c r="BV219" i="3"/>
  <c r="BW215" i="3"/>
  <c r="CE215" i="3"/>
  <c r="BW213" i="3"/>
  <c r="EC203" i="3"/>
  <c r="EK203" i="3"/>
  <c r="CQ203" i="3"/>
  <c r="EM203" i="3"/>
  <c r="DH203" i="3"/>
  <c r="DP203" i="3"/>
  <c r="DB203" i="3"/>
  <c r="CD203" i="3"/>
  <c r="CP203" i="3"/>
  <c r="EG203" i="3"/>
  <c r="CK203" i="3"/>
  <c r="DV203" i="3"/>
  <c r="DI203" i="3"/>
  <c r="EH203" i="3"/>
  <c r="CL203" i="3"/>
  <c r="DT203" i="3"/>
  <c r="EB203" i="3"/>
  <c r="DN203" i="3"/>
  <c r="CF203" i="3"/>
  <c r="EB197" i="3"/>
  <c r="DN197" i="3"/>
  <c r="CW197" i="3"/>
  <c r="BV197" i="3"/>
  <c r="BW197" i="3"/>
  <c r="CL196" i="3"/>
  <c r="BW196" i="3"/>
  <c r="EQ179" i="3"/>
  <c r="EP179" i="3"/>
  <c r="BW170" i="3"/>
  <c r="DI296" i="3"/>
  <c r="CC280" i="3"/>
  <c r="DI272" i="3"/>
  <c r="DI269" i="3"/>
  <c r="BW264" i="3"/>
  <c r="CR261" i="3"/>
  <c r="DH261" i="3"/>
  <c r="EN261" i="3"/>
  <c r="DI261" i="3"/>
  <c r="EG261" i="3"/>
  <c r="DP261" i="3"/>
  <c r="CK261" i="3"/>
  <c r="BW260" i="3"/>
  <c r="DI258" i="3"/>
  <c r="DJ258" i="3"/>
  <c r="CV258" i="3"/>
  <c r="DD257" i="3"/>
  <c r="DU257" i="3"/>
  <c r="EC257" i="3"/>
  <c r="DO257" i="3"/>
  <c r="DZ255" i="3"/>
  <c r="BV255" i="3"/>
  <c r="CD255" i="3"/>
  <c r="BW255" i="3"/>
  <c r="CR253" i="3"/>
  <c r="DH253" i="3"/>
  <c r="CC253" i="3"/>
  <c r="DI253" i="3"/>
  <c r="CM253" i="3"/>
  <c r="DP253" i="3"/>
  <c r="CK253" i="3"/>
  <c r="CC250" i="3"/>
  <c r="DI250" i="3"/>
  <c r="DJ250" i="3"/>
  <c r="DD249" i="3"/>
  <c r="DU249" i="3"/>
  <c r="CA249" i="3"/>
  <c r="DZ247" i="3"/>
  <c r="BV247" i="3"/>
  <c r="CD247" i="3"/>
  <c r="BW247" i="3"/>
  <c r="EF240" i="3"/>
  <c r="CJ240" i="3"/>
  <c r="EA239" i="3"/>
  <c r="EH234" i="3"/>
  <c r="DT234" i="3"/>
  <c r="CL234" i="3"/>
  <c r="DT233" i="3"/>
  <c r="EF229" i="3"/>
  <c r="DO229" i="3"/>
  <c r="CA221" i="3"/>
  <c r="CC221" i="3"/>
  <c r="DI221" i="3"/>
  <c r="CD221" i="3"/>
  <c r="DJ221" i="3"/>
  <c r="DZ221" i="3"/>
  <c r="CF221" i="3"/>
  <c r="CR221" i="3"/>
  <c r="ED221" i="3"/>
  <c r="CW221" i="3"/>
  <c r="EF221" i="3"/>
  <c r="CJ221" i="3"/>
  <c r="DB220" i="3"/>
  <c r="DJ220" i="3"/>
  <c r="CV220" i="3"/>
  <c r="EC220" i="3"/>
  <c r="EK220" i="3"/>
  <c r="CE220" i="3"/>
  <c r="EF220" i="3"/>
  <c r="CJ220" i="3"/>
  <c r="CX220" i="3"/>
  <c r="BV214" i="3"/>
  <c r="BV212" i="3"/>
  <c r="CD212" i="3"/>
  <c r="EN211" i="3"/>
  <c r="CR211" i="3"/>
  <c r="BW211" i="3"/>
  <c r="BW209" i="3"/>
  <c r="CD209" i="3"/>
  <c r="BV209" i="3"/>
  <c r="EA203" i="3"/>
  <c r="DJ203" i="3"/>
  <c r="CV203" i="3"/>
  <c r="BW203" i="3"/>
  <c r="CK191" i="3"/>
  <c r="BV191" i="3"/>
  <c r="BV190" i="3"/>
  <c r="EL187" i="3"/>
  <c r="EK186" i="3"/>
  <c r="CK186" i="3"/>
  <c r="DT186" i="3"/>
  <c r="BW162" i="3"/>
  <c r="BV154" i="3"/>
  <c r="CJ154" i="3"/>
  <c r="EC297" i="3"/>
  <c r="EC289" i="3"/>
  <c r="EC281" i="3"/>
  <c r="DH280" i="3"/>
  <c r="EC273" i="3"/>
  <c r="DH272" i="3"/>
  <c r="DH269" i="3"/>
  <c r="DU263" i="3"/>
  <c r="CX261" i="3"/>
  <c r="EF261" i="3"/>
  <c r="CJ261" i="3"/>
  <c r="CD260" i="3"/>
  <c r="EK258" i="3"/>
  <c r="CX258" i="3"/>
  <c r="CJ258" i="3"/>
  <c r="EB258" i="3"/>
  <c r="CF258" i="3"/>
  <c r="CX257" i="3"/>
  <c r="CK257" i="3"/>
  <c r="EB257" i="3"/>
  <c r="CW257" i="3"/>
  <c r="CF257" i="3"/>
  <c r="CX253" i="3"/>
  <c r="EF253" i="3"/>
  <c r="CJ253" i="3"/>
  <c r="BW252" i="3"/>
  <c r="CX250" i="3"/>
  <c r="CJ250" i="3"/>
  <c r="EB250" i="3"/>
  <c r="CF250" i="3"/>
  <c r="CX249" i="3"/>
  <c r="CK249" i="3"/>
  <c r="EB249" i="3"/>
  <c r="CW249" i="3"/>
  <c r="CF249" i="3"/>
  <c r="CR245" i="3"/>
  <c r="DH245" i="3"/>
  <c r="EN245" i="3"/>
  <c r="DI245" i="3"/>
  <c r="EG245" i="3"/>
  <c r="DP245" i="3"/>
  <c r="CK245" i="3"/>
  <c r="BW244" i="3"/>
  <c r="DI242" i="3"/>
  <c r="DJ242" i="3"/>
  <c r="DD241" i="3"/>
  <c r="DU241" i="3"/>
  <c r="EC241" i="3"/>
  <c r="EK241" i="3"/>
  <c r="DO241" i="3"/>
  <c r="DZ239" i="3"/>
  <c r="BV239" i="3"/>
  <c r="BW239" i="3"/>
  <c r="DC237" i="3"/>
  <c r="BW236" i="3"/>
  <c r="DB234" i="3"/>
  <c r="CK234" i="3"/>
  <c r="DB231" i="3"/>
  <c r="EB229" i="3"/>
  <c r="DN229" i="3"/>
  <c r="BV229" i="3"/>
  <c r="EN228" i="3"/>
  <c r="DZ228" i="3"/>
  <c r="BV228" i="3"/>
  <c r="CP221" i="3"/>
  <c r="ED220" i="3"/>
  <c r="CP220" i="3"/>
  <c r="DZ220" i="3"/>
  <c r="DI220" i="3"/>
  <c r="CR220" i="3"/>
  <c r="BV220" i="3"/>
  <c r="CD220" i="3"/>
  <c r="BW220" i="3"/>
  <c r="DB219" i="3"/>
  <c r="CK219" i="3"/>
  <c r="EN218" i="3"/>
  <c r="CR218" i="3"/>
  <c r="BV218" i="3"/>
  <c r="BW218" i="3"/>
  <c r="DI205" i="3"/>
  <c r="CD205" i="3"/>
  <c r="DJ205" i="3"/>
  <c r="DZ205" i="3"/>
  <c r="CE205" i="3"/>
  <c r="CP205" i="3"/>
  <c r="DD205" i="3"/>
  <c r="EC205" i="3"/>
  <c r="CR205" i="3"/>
  <c r="ED205" i="3"/>
  <c r="CV205" i="3"/>
  <c r="DU205" i="3"/>
  <c r="CX205" i="3"/>
  <c r="EK205" i="3"/>
  <c r="BV205" i="3"/>
  <c r="CF205" i="3"/>
  <c r="BW205" i="3"/>
  <c r="EH199" i="3"/>
  <c r="DT199" i="3"/>
  <c r="DC199" i="3"/>
  <c r="BV199" i="3"/>
  <c r="DU194" i="3"/>
  <c r="EH188" i="3"/>
  <c r="DT188" i="3"/>
  <c r="CL188" i="3"/>
  <c r="DJ187" i="3"/>
  <c r="CK187" i="3"/>
  <c r="EH187" i="3"/>
  <c r="DT187" i="3"/>
  <c r="DC187" i="3"/>
  <c r="CL187" i="3"/>
  <c r="EG186" i="3"/>
  <c r="EC175" i="3"/>
  <c r="EK175" i="3"/>
  <c r="CK175" i="3"/>
  <c r="DV175" i="3"/>
  <c r="CC175" i="3"/>
  <c r="CE175" i="3"/>
  <c r="DP175" i="3"/>
  <c r="CF175" i="3"/>
  <c r="DH175" i="3"/>
  <c r="CV175" i="3"/>
  <c r="EG175" i="3"/>
  <c r="EJ175" i="3"/>
  <c r="DB175" i="3"/>
  <c r="EM175" i="3"/>
  <c r="CQ175" i="3"/>
  <c r="EA175" i="3"/>
  <c r="CF166" i="3"/>
  <c r="BV166" i="3"/>
  <c r="CD164" i="3"/>
  <c r="BV164" i="3"/>
  <c r="BW164" i="3"/>
  <c r="DC151" i="3"/>
  <c r="CL151" i="3"/>
  <c r="BV115" i="3"/>
  <c r="CD115" i="3"/>
  <c r="BW115" i="3"/>
  <c r="BW261" i="3"/>
  <c r="CE261" i="3"/>
  <c r="BV258" i="3"/>
  <c r="EH255" i="3"/>
  <c r="DC255" i="3"/>
  <c r="CL255" i="3"/>
  <c r="BW253" i="3"/>
  <c r="CE253" i="3"/>
  <c r="BV250" i="3"/>
  <c r="EH247" i="3"/>
  <c r="DC247" i="3"/>
  <c r="CL247" i="3"/>
  <c r="CR240" i="3"/>
  <c r="BV240" i="3"/>
  <c r="CD240" i="3"/>
  <c r="DU239" i="3"/>
  <c r="EF237" i="3"/>
  <c r="CJ237" i="3"/>
  <c r="EB234" i="3"/>
  <c r="CF234" i="3"/>
  <c r="EB233" i="3"/>
  <c r="CW233" i="3"/>
  <c r="CF233" i="3"/>
  <c r="DU228" i="3"/>
  <c r="DD228" i="3"/>
  <c r="CP228" i="3"/>
  <c r="EP225" i="3"/>
  <c r="BW222" i="3"/>
  <c r="EL219" i="3"/>
  <c r="DD218" i="3"/>
  <c r="BV213" i="3"/>
  <c r="DT207" i="3"/>
  <c r="DC207" i="3"/>
  <c r="BW206" i="3"/>
  <c r="EP195" i="3"/>
  <c r="EG194" i="3"/>
  <c r="DP194" i="3"/>
  <c r="DB194" i="3"/>
  <c r="CK194" i="3"/>
  <c r="EA187" i="3"/>
  <c r="DB187" i="3"/>
  <c r="DH186" i="3"/>
  <c r="DJ186" i="3"/>
  <c r="CE186" i="3"/>
  <c r="EA186" i="3"/>
  <c r="DN186" i="3"/>
  <c r="EB186" i="3"/>
  <c r="EM186" i="3"/>
  <c r="CW186" i="3"/>
  <c r="DV186" i="3"/>
  <c r="BV179" i="3"/>
  <c r="CE169" i="3"/>
  <c r="BW169" i="3"/>
  <c r="EF151" i="3"/>
  <c r="DO151" i="3"/>
  <c r="CX151" i="3"/>
  <c r="CJ151" i="3"/>
  <c r="BW151" i="3"/>
  <c r="BW142" i="3"/>
  <c r="BV142" i="3"/>
  <c r="CD142" i="3"/>
  <c r="BV136" i="3"/>
  <c r="CE114" i="3"/>
  <c r="BW114" i="3"/>
  <c r="BW245" i="3"/>
  <c r="CE245" i="3"/>
  <c r="BV242" i="3"/>
  <c r="EP239" i="3"/>
  <c r="EQ239" i="3"/>
  <c r="EH239" i="3"/>
  <c r="DC239" i="3"/>
  <c r="CL239" i="3"/>
  <c r="CV234" i="3"/>
  <c r="CV233" i="3"/>
  <c r="EA231" i="3"/>
  <c r="CV231" i="3"/>
  <c r="BW231" i="3"/>
  <c r="CE231" i="3"/>
  <c r="EM229" i="3"/>
  <c r="CQ229" i="3"/>
  <c r="EP220" i="3"/>
  <c r="EQ220" i="3"/>
  <c r="DU219" i="3"/>
  <c r="EC219" i="3"/>
  <c r="EK219" i="3"/>
  <c r="CA219" i="3"/>
  <c r="CQ219" i="3"/>
  <c r="EM219" i="3"/>
  <c r="CB219" i="3"/>
  <c r="DH219" i="3"/>
  <c r="DP219" i="3"/>
  <c r="CP219" i="3"/>
  <c r="CE219" i="3"/>
  <c r="DD219" i="3"/>
  <c r="ED219" i="3"/>
  <c r="EF219" i="3"/>
  <c r="DO219" i="3"/>
  <c r="CJ219" i="3"/>
  <c r="DT218" i="3"/>
  <c r="DP211" i="3"/>
  <c r="DC203" i="3"/>
  <c r="BV201" i="3"/>
  <c r="DT197" i="3"/>
  <c r="EF194" i="3"/>
  <c r="DO194" i="3"/>
  <c r="CX194" i="3"/>
  <c r="CJ194" i="3"/>
  <c r="EB188" i="3"/>
  <c r="DN188" i="3"/>
  <c r="CW188" i="3"/>
  <c r="CF188" i="3"/>
  <c r="EC187" i="3"/>
  <c r="EK187" i="3"/>
  <c r="EM187" i="3"/>
  <c r="DH187" i="3"/>
  <c r="DP187" i="3"/>
  <c r="CP187" i="3"/>
  <c r="CE187" i="3"/>
  <c r="DD187" i="3"/>
  <c r="ED187" i="3"/>
  <c r="CX187" i="3"/>
  <c r="EB187" i="3"/>
  <c r="CW187" i="3"/>
  <c r="BV181" i="3"/>
  <c r="BW181" i="3"/>
  <c r="DN151" i="3"/>
  <c r="CP131" i="3"/>
  <c r="BV131" i="3"/>
  <c r="BW217" i="3"/>
  <c r="EG207" i="3"/>
  <c r="CK207" i="3"/>
  <c r="DO205" i="3"/>
  <c r="DB204" i="3"/>
  <c r="DJ204" i="3"/>
  <c r="CV204" i="3"/>
  <c r="EC204" i="3"/>
  <c r="EK204" i="3"/>
  <c r="EB204" i="3"/>
  <c r="CW204" i="3"/>
  <c r="CF204" i="3"/>
  <c r="CW203" i="3"/>
  <c r="BV202" i="3"/>
  <c r="CD202" i="3"/>
  <c r="BW202" i="3"/>
  <c r="DD199" i="3"/>
  <c r="EH197" i="3"/>
  <c r="CL197" i="3"/>
  <c r="DU195" i="3"/>
  <c r="EC195" i="3"/>
  <c r="EK195" i="3"/>
  <c r="CB195" i="3"/>
  <c r="DH195" i="3"/>
  <c r="DP195" i="3"/>
  <c r="CA189" i="3"/>
  <c r="CC189" i="3"/>
  <c r="DI189" i="3"/>
  <c r="CD189" i="3"/>
  <c r="DJ189" i="3"/>
  <c r="DZ189" i="3"/>
  <c r="EG189" i="3"/>
  <c r="DB189" i="3"/>
  <c r="CK189" i="3"/>
  <c r="EF187" i="3"/>
  <c r="DO187" i="3"/>
  <c r="CJ187" i="3"/>
  <c r="DD179" i="3"/>
  <c r="EC179" i="3"/>
  <c r="EK179" i="3"/>
  <c r="CA179" i="3"/>
  <c r="CQ179" i="3"/>
  <c r="EM179" i="3"/>
  <c r="DH179" i="3"/>
  <c r="DP179" i="3"/>
  <c r="EF179" i="3"/>
  <c r="DO179" i="3"/>
  <c r="CJ179" i="3"/>
  <c r="BV178" i="3"/>
  <c r="CD178" i="3"/>
  <c r="BW178" i="3"/>
  <c r="CA177" i="3"/>
  <c r="CP177" i="3"/>
  <c r="CK177" i="3"/>
  <c r="DU177" i="3"/>
  <c r="EC177" i="3"/>
  <c r="EK177" i="3"/>
  <c r="CC177" i="3"/>
  <c r="DD177" i="3"/>
  <c r="DV177" i="3"/>
  <c r="ED177" i="3"/>
  <c r="EL177" i="3"/>
  <c r="DU169" i="3"/>
  <c r="EC169" i="3"/>
  <c r="EK169" i="3"/>
  <c r="DH169" i="3"/>
  <c r="DP169" i="3"/>
  <c r="DD169" i="3"/>
  <c r="ED169" i="3"/>
  <c r="EG169" i="3"/>
  <c r="CK169" i="3"/>
  <c r="DV169" i="3"/>
  <c r="CX169" i="3"/>
  <c r="CF169" i="3"/>
  <c r="DH168" i="3"/>
  <c r="DJ168" i="3"/>
  <c r="CE168" i="3"/>
  <c r="EA168" i="3"/>
  <c r="CP168" i="3"/>
  <c r="DD168" i="3"/>
  <c r="EC168" i="3"/>
  <c r="CF168" i="3"/>
  <c r="CQ168" i="3"/>
  <c r="ED168" i="3"/>
  <c r="CV168" i="3"/>
  <c r="DU168" i="3"/>
  <c r="CW168" i="3"/>
  <c r="DI168" i="3"/>
  <c r="DV168" i="3"/>
  <c r="DI163" i="3"/>
  <c r="CD163" i="3"/>
  <c r="DJ163" i="3"/>
  <c r="DZ163" i="3"/>
  <c r="DC163" i="3"/>
  <c r="EN163" i="3"/>
  <c r="CE163" i="3"/>
  <c r="CP163" i="3"/>
  <c r="DD163" i="3"/>
  <c r="EC163" i="3"/>
  <c r="CV163" i="3"/>
  <c r="DU163" i="3"/>
  <c r="EF163" i="3"/>
  <c r="DO163" i="3"/>
  <c r="BV160" i="3"/>
  <c r="CD160" i="3"/>
  <c r="BW160" i="3"/>
  <c r="BV156" i="3"/>
  <c r="BW156" i="3"/>
  <c r="BW130" i="3"/>
  <c r="CD130" i="3"/>
  <c r="BV130" i="3"/>
  <c r="DH74" i="3"/>
  <c r="DP74" i="3"/>
  <c r="CW74" i="3"/>
  <c r="EC74" i="3"/>
  <c r="EK74" i="3"/>
  <c r="CD74" i="3"/>
  <c r="CQ74" i="3"/>
  <c r="DD74" i="3"/>
  <c r="ED74" i="3"/>
  <c r="EG74" i="3"/>
  <c r="CV74" i="3"/>
  <c r="DI74" i="3"/>
  <c r="DV74" i="3"/>
  <c r="CX74" i="3"/>
  <c r="DO74" i="3"/>
  <c r="EL74" i="3"/>
  <c r="EM74" i="3"/>
  <c r="CK74" i="3"/>
  <c r="DB74" i="3"/>
  <c r="DJ74" i="3"/>
  <c r="EB74" i="3"/>
  <c r="CP74" i="3"/>
  <c r="CF74" i="3"/>
  <c r="DN74" i="3"/>
  <c r="DI259" i="3"/>
  <c r="DI251" i="3"/>
  <c r="CC251" i="3"/>
  <c r="DI243" i="3"/>
  <c r="DH238" i="3"/>
  <c r="DI235" i="3"/>
  <c r="CC235" i="3"/>
  <c r="ED227" i="3"/>
  <c r="DD227" i="3"/>
  <c r="EP226" i="3"/>
  <c r="EQ226" i="3"/>
  <c r="EC226" i="3"/>
  <c r="EH226" i="3"/>
  <c r="DC226" i="3"/>
  <c r="CL226" i="3"/>
  <c r="BV221" i="3"/>
  <c r="ED215" i="3"/>
  <c r="CD215" i="3"/>
  <c r="DD215" i="3"/>
  <c r="DD213" i="3"/>
  <c r="ED212" i="3"/>
  <c r="DP212" i="3"/>
  <c r="DC212" i="3"/>
  <c r="EH212" i="3"/>
  <c r="DT212" i="3"/>
  <c r="CL212" i="3"/>
  <c r="DH210" i="3"/>
  <c r="DJ210" i="3"/>
  <c r="CE210" i="3"/>
  <c r="EA210" i="3"/>
  <c r="EF210" i="3"/>
  <c r="CJ210" i="3"/>
  <c r="EG204" i="3"/>
  <c r="DZ204" i="3"/>
  <c r="BV204" i="3"/>
  <c r="CD204" i="3"/>
  <c r="EN203" i="3"/>
  <c r="CR203" i="3"/>
  <c r="ED202" i="3"/>
  <c r="CQ202" i="3"/>
  <c r="CF202" i="3"/>
  <c r="EG199" i="3"/>
  <c r="CK199" i="3"/>
  <c r="DO197" i="3"/>
  <c r="DJ196" i="3"/>
  <c r="CV196" i="3"/>
  <c r="EC196" i="3"/>
  <c r="EK196" i="3"/>
  <c r="EB196" i="3"/>
  <c r="CW196" i="3"/>
  <c r="CF196" i="3"/>
  <c r="DV195" i="3"/>
  <c r="CK195" i="3"/>
  <c r="CW195" i="3"/>
  <c r="DZ194" i="3"/>
  <c r="CR194" i="3"/>
  <c r="BV194" i="3"/>
  <c r="CD194" i="3"/>
  <c r="BW194" i="3"/>
  <c r="CC191" i="3"/>
  <c r="DI191" i="3"/>
  <c r="EB191" i="3"/>
  <c r="EJ191" i="3"/>
  <c r="CW189" i="3"/>
  <c r="BV189" i="3"/>
  <c r="CJ183" i="3"/>
  <c r="DH183" i="3"/>
  <c r="EF183" i="3"/>
  <c r="CC183" i="3"/>
  <c r="DI183" i="3"/>
  <c r="CF183" i="3"/>
  <c r="EB183" i="3"/>
  <c r="CC180" i="3"/>
  <c r="CK180" i="3"/>
  <c r="DI180" i="3"/>
  <c r="EG180" i="3"/>
  <c r="DJ180" i="3"/>
  <c r="CV180" i="3"/>
  <c r="EC180" i="3"/>
  <c r="EK180" i="3"/>
  <c r="EB180" i="3"/>
  <c r="CW180" i="3"/>
  <c r="CF180" i="3"/>
  <c r="DB179" i="3"/>
  <c r="CV179" i="3"/>
  <c r="EC178" i="3"/>
  <c r="CW178" i="3"/>
  <c r="EA177" i="3"/>
  <c r="DJ177" i="3"/>
  <c r="CA171" i="3"/>
  <c r="CC171" i="3"/>
  <c r="DI171" i="3"/>
  <c r="CE171" i="3"/>
  <c r="DU171" i="3"/>
  <c r="EF171" i="3"/>
  <c r="CP171" i="3"/>
  <c r="DD171" i="3"/>
  <c r="DZ171" i="3"/>
  <c r="CJ171" i="3"/>
  <c r="DP171" i="3"/>
  <c r="EA171" i="3"/>
  <c r="EK171" i="3"/>
  <c r="DN171" i="3"/>
  <c r="BV171" i="3"/>
  <c r="CF171" i="3"/>
  <c r="CP169" i="3"/>
  <c r="DT168" i="3"/>
  <c r="DB162" i="3"/>
  <c r="DJ162" i="3"/>
  <c r="EC162" i="3"/>
  <c r="EK162" i="3"/>
  <c r="CB162" i="3"/>
  <c r="DO162" i="3"/>
  <c r="EA162" i="3"/>
  <c r="EN162" i="3"/>
  <c r="DC162" i="3"/>
  <c r="DP162" i="3"/>
  <c r="ED162" i="3"/>
  <c r="EF162" i="3"/>
  <c r="DH162" i="3"/>
  <c r="DV162" i="3"/>
  <c r="EG162" i="3"/>
  <c r="EB162" i="3"/>
  <c r="CW162" i="3"/>
  <c r="CF162" i="3"/>
  <c r="EK155" i="3"/>
  <c r="BW91" i="3"/>
  <c r="BV91" i="3"/>
  <c r="CD91" i="3"/>
  <c r="CD258" i="3"/>
  <c r="CD250" i="3"/>
  <c r="CD242" i="3"/>
  <c r="CD234" i="3"/>
  <c r="DT231" i="3"/>
  <c r="DC231" i="3"/>
  <c r="EH228" i="3"/>
  <c r="DT228" i="3"/>
  <c r="DB227" i="3"/>
  <c r="DH226" i="3"/>
  <c r="DJ226" i="3"/>
  <c r="CE226" i="3"/>
  <c r="EA226" i="3"/>
  <c r="EF226" i="3"/>
  <c r="CJ226" i="3"/>
  <c r="EH218" i="3"/>
  <c r="DC218" i="3"/>
  <c r="DZ215" i="3"/>
  <c r="DN215" i="3"/>
  <c r="EG215" i="3"/>
  <c r="CK215" i="3"/>
  <c r="DI213" i="3"/>
  <c r="DJ213" i="3"/>
  <c r="EG213" i="3"/>
  <c r="DB213" i="3"/>
  <c r="CK213" i="3"/>
  <c r="EF211" i="3"/>
  <c r="DO211" i="3"/>
  <c r="CJ211" i="3"/>
  <c r="BW207" i="3"/>
  <c r="EM205" i="3"/>
  <c r="CQ205" i="3"/>
  <c r="EQ204" i="3"/>
  <c r="CR204" i="3"/>
  <c r="CE204" i="3"/>
  <c r="DU204" i="3"/>
  <c r="DD204" i="3"/>
  <c r="DU203" i="3"/>
  <c r="EM202" i="3"/>
  <c r="EB202" i="3"/>
  <c r="DN202" i="3"/>
  <c r="DP202" i="3"/>
  <c r="DB202" i="3"/>
  <c r="BV196" i="3"/>
  <c r="CD196" i="3"/>
  <c r="EG195" i="3"/>
  <c r="CF195" i="3"/>
  <c r="EN195" i="3"/>
  <c r="CR195" i="3"/>
  <c r="BW193" i="3"/>
  <c r="BW191" i="3"/>
  <c r="CE191" i="3"/>
  <c r="CQ187" i="3"/>
  <c r="EH186" i="3"/>
  <c r="DC186" i="3"/>
  <c r="CL186" i="3"/>
  <c r="BW183" i="3"/>
  <c r="CE183" i="3"/>
  <c r="BV180" i="3"/>
  <c r="ED179" i="3"/>
  <c r="CX179" i="3"/>
  <c r="DP178" i="3"/>
  <c r="DB178" i="3"/>
  <c r="EJ177" i="3"/>
  <c r="DB177" i="3"/>
  <c r="CJ177" i="3"/>
  <c r="EH175" i="3"/>
  <c r="DC175" i="3"/>
  <c r="CL175" i="3"/>
  <c r="EL169" i="3"/>
  <c r="EL168" i="3"/>
  <c r="EL163" i="3"/>
  <c r="EM163" i="3"/>
  <c r="DH163" i="3"/>
  <c r="CQ163" i="3"/>
  <c r="ED155" i="3"/>
  <c r="EG155" i="3"/>
  <c r="DP155" i="3"/>
  <c r="DB155" i="3"/>
  <c r="CK155" i="3"/>
  <c r="EB151" i="3"/>
  <c r="CW151" i="3"/>
  <c r="CF151" i="3"/>
  <c r="BV151" i="3"/>
  <c r="EG231" i="3"/>
  <c r="CK231" i="3"/>
  <c r="EH229" i="3"/>
  <c r="CL229" i="3"/>
  <c r="DU227" i="3"/>
  <c r="EC227" i="3"/>
  <c r="EK227" i="3"/>
  <c r="CA227" i="3"/>
  <c r="CQ227" i="3"/>
  <c r="EM227" i="3"/>
  <c r="CB227" i="3"/>
  <c r="DH227" i="3"/>
  <c r="DP227" i="3"/>
  <c r="BW225" i="3"/>
  <c r="EM221" i="3"/>
  <c r="CQ221" i="3"/>
  <c r="DU220" i="3"/>
  <c r="DD220" i="3"/>
  <c r="DP218" i="3"/>
  <c r="DB218" i="3"/>
  <c r="CC215" i="3"/>
  <c r="DI215" i="3"/>
  <c r="CF215" i="3"/>
  <c r="EB215" i="3"/>
  <c r="DB212" i="3"/>
  <c r="DJ212" i="3"/>
  <c r="CV212" i="3"/>
  <c r="EC212" i="3"/>
  <c r="EK212" i="3"/>
  <c r="EB212" i="3"/>
  <c r="CW212" i="3"/>
  <c r="CF212" i="3"/>
  <c r="CW211" i="3"/>
  <c r="BV210" i="3"/>
  <c r="CD210" i="3"/>
  <c r="BW210" i="3"/>
  <c r="ED204" i="3"/>
  <c r="DP204" i="3"/>
  <c r="DC204" i="3"/>
  <c r="EH204" i="3"/>
  <c r="DT204" i="3"/>
  <c r="CL204" i="3"/>
  <c r="DH202" i="3"/>
  <c r="DJ202" i="3"/>
  <c r="CE202" i="3"/>
  <c r="EA202" i="3"/>
  <c r="EF202" i="3"/>
  <c r="CJ202" i="3"/>
  <c r="BW201" i="3"/>
  <c r="EA199" i="3"/>
  <c r="CV199" i="3"/>
  <c r="BW199" i="3"/>
  <c r="CE199" i="3"/>
  <c r="ED195" i="3"/>
  <c r="DD195" i="3"/>
  <c r="EM195" i="3"/>
  <c r="CQ195" i="3"/>
  <c r="EP194" i="3"/>
  <c r="EQ194" i="3"/>
  <c r="EH194" i="3"/>
  <c r="DC194" i="3"/>
  <c r="CL194" i="3"/>
  <c r="ED189" i="3"/>
  <c r="CR189" i="3"/>
  <c r="CF189" i="3"/>
  <c r="EM189" i="3"/>
  <c r="CQ189" i="3"/>
  <c r="DU188" i="3"/>
  <c r="DD188" i="3"/>
  <c r="DU187" i="3"/>
  <c r="DP186" i="3"/>
  <c r="DB186" i="3"/>
  <c r="EA179" i="3"/>
  <c r="CE179" i="3"/>
  <c r="DU179" i="3"/>
  <c r="CQ178" i="3"/>
  <c r="EM178" i="3"/>
  <c r="DH178" i="3"/>
  <c r="DJ178" i="3"/>
  <c r="CE178" i="3"/>
  <c r="EA178" i="3"/>
  <c r="EF178" i="3"/>
  <c r="DO178" i="3"/>
  <c r="CJ178" i="3"/>
  <c r="EG177" i="3"/>
  <c r="CX177" i="3"/>
  <c r="BW173" i="3"/>
  <c r="EH169" i="3"/>
  <c r="DI169" i="3"/>
  <c r="CL169" i="3"/>
  <c r="EK168" i="3"/>
  <c r="EK163" i="3"/>
  <c r="CJ158" i="3"/>
  <c r="BV158" i="3"/>
  <c r="CA155" i="3"/>
  <c r="CC155" i="3"/>
  <c r="DI155" i="3"/>
  <c r="CD155" i="3"/>
  <c r="DJ155" i="3"/>
  <c r="DZ155" i="3"/>
  <c r="DC155" i="3"/>
  <c r="DN155" i="3"/>
  <c r="EN155" i="3"/>
  <c r="CE155" i="3"/>
  <c r="CP155" i="3"/>
  <c r="DD155" i="3"/>
  <c r="EC155" i="3"/>
  <c r="CV155" i="3"/>
  <c r="DU155" i="3"/>
  <c r="EF155" i="3"/>
  <c r="DO155" i="3"/>
  <c r="BV155" i="3"/>
  <c r="BW155" i="3"/>
  <c r="CV151" i="3"/>
  <c r="CJ138" i="3"/>
  <c r="BV138" i="3"/>
  <c r="EB110" i="3"/>
  <c r="DN110" i="3"/>
  <c r="CW110" i="3"/>
  <c r="CF110" i="3"/>
  <c r="BW110" i="3"/>
  <c r="CC232" i="3"/>
  <c r="CC216" i="3"/>
  <c r="DI208" i="3"/>
  <c r="DZ181" i="3"/>
  <c r="DJ181" i="3"/>
  <c r="CD181" i="3"/>
  <c r="CQ177" i="3"/>
  <c r="CE176" i="3"/>
  <c r="DZ176" i="3"/>
  <c r="BV176" i="3"/>
  <c r="CD176" i="3"/>
  <c r="CW175" i="3"/>
  <c r="EG171" i="3"/>
  <c r="CK171" i="3"/>
  <c r="EF169" i="3"/>
  <c r="DO169" i="3"/>
  <c r="CJ169" i="3"/>
  <c r="DZ162" i="3"/>
  <c r="BV162" i="3"/>
  <c r="CD162" i="3"/>
  <c r="EG161" i="3"/>
  <c r="EN161" i="3"/>
  <c r="CR161" i="3"/>
  <c r="EA151" i="3"/>
  <c r="DJ151" i="3"/>
  <c r="CM147" i="3"/>
  <c r="CF147" i="3"/>
  <c r="EB147" i="3"/>
  <c r="DJ147" i="3"/>
  <c r="DV147" i="3"/>
  <c r="EF147" i="3"/>
  <c r="DN147" i="3"/>
  <c r="DO147" i="3"/>
  <c r="EK147" i="3"/>
  <c r="BW143" i="3"/>
  <c r="CD143" i="3"/>
  <c r="BW134" i="3"/>
  <c r="CL126" i="3"/>
  <c r="BV126" i="3"/>
  <c r="CF101" i="3"/>
  <c r="BW101" i="3"/>
  <c r="BV86" i="3"/>
  <c r="CD86" i="3"/>
  <c r="BW86" i="3"/>
  <c r="EN208" i="3"/>
  <c r="DH208" i="3"/>
  <c r="CR208" i="3"/>
  <c r="EK193" i="3"/>
  <c r="EC193" i="3"/>
  <c r="EK185" i="3"/>
  <c r="EC185" i="3"/>
  <c r="CW185" i="3"/>
  <c r="DI181" i="3"/>
  <c r="CC181" i="3"/>
  <c r="CV176" i="3"/>
  <c r="CC176" i="3"/>
  <c r="DO171" i="3"/>
  <c r="DJ170" i="3"/>
  <c r="EC170" i="3"/>
  <c r="EK170" i="3"/>
  <c r="EB170" i="3"/>
  <c r="CW170" i="3"/>
  <c r="CF170" i="3"/>
  <c r="CW169" i="3"/>
  <c r="EN168" i="3"/>
  <c r="DZ168" i="3"/>
  <c r="CR168" i="3"/>
  <c r="BV168" i="3"/>
  <c r="CD168" i="3"/>
  <c r="BW168" i="3"/>
  <c r="ED161" i="3"/>
  <c r="DD161" i="3"/>
  <c r="EM161" i="3"/>
  <c r="CQ161" i="3"/>
  <c r="BW159" i="3"/>
  <c r="CC157" i="3"/>
  <c r="DI157" i="3"/>
  <c r="CM157" i="3"/>
  <c r="CF157" i="3"/>
  <c r="EB157" i="3"/>
  <c r="BW154" i="3"/>
  <c r="EN151" i="3"/>
  <c r="DI151" i="3"/>
  <c r="CR151" i="3"/>
  <c r="CD151" i="3"/>
  <c r="BV150" i="3"/>
  <c r="CD150" i="3"/>
  <c r="BW150" i="3"/>
  <c r="BV149" i="3"/>
  <c r="CW148" i="3"/>
  <c r="CP148" i="3"/>
  <c r="EN147" i="3"/>
  <c r="EA147" i="3"/>
  <c r="CV147" i="3"/>
  <c r="CE147" i="3"/>
  <c r="CK144" i="3"/>
  <c r="DI144" i="3"/>
  <c r="EG144" i="3"/>
  <c r="EC144" i="3"/>
  <c r="EK144" i="3"/>
  <c r="CF144" i="3"/>
  <c r="DB144" i="3"/>
  <c r="CR144" i="3"/>
  <c r="DN144" i="3"/>
  <c r="DO144" i="3"/>
  <c r="DZ144" i="3"/>
  <c r="CD144" i="3"/>
  <c r="CV144" i="3"/>
  <c r="ED144" i="3"/>
  <c r="CJ144" i="3"/>
  <c r="EF144" i="3"/>
  <c r="EL144" i="3"/>
  <c r="BW144" i="3"/>
  <c r="BW141" i="3"/>
  <c r="CF141" i="3"/>
  <c r="BV139" i="3"/>
  <c r="DN138" i="3"/>
  <c r="EG138" i="3"/>
  <c r="DP138" i="3"/>
  <c r="DB138" i="3"/>
  <c r="CK138" i="3"/>
  <c r="EG109" i="3"/>
  <c r="BW103" i="3"/>
  <c r="DC201" i="3"/>
  <c r="DT198" i="3"/>
  <c r="EJ182" i="3"/>
  <c r="CD180" i="3"/>
  <c r="ED176" i="3"/>
  <c r="DC176" i="3"/>
  <c r="EH176" i="3"/>
  <c r="CL176" i="3"/>
  <c r="CC173" i="3"/>
  <c r="DI173" i="3"/>
  <c r="EG173" i="3"/>
  <c r="CK173" i="3"/>
  <c r="EG170" i="3"/>
  <c r="DZ170" i="3"/>
  <c r="BV170" i="3"/>
  <c r="CD170" i="3"/>
  <c r="EN169" i="3"/>
  <c r="CR169" i="3"/>
  <c r="BW167" i="3"/>
  <c r="DI165" i="3"/>
  <c r="CF165" i="3"/>
  <c r="EB165" i="3"/>
  <c r="EH162" i="3"/>
  <c r="DT162" i="3"/>
  <c r="CL162" i="3"/>
  <c r="DB161" i="3"/>
  <c r="CB160" i="3"/>
  <c r="DH160" i="3"/>
  <c r="DJ160" i="3"/>
  <c r="CE160" i="3"/>
  <c r="CM160" i="3"/>
  <c r="EA160" i="3"/>
  <c r="EF160" i="3"/>
  <c r="CJ160" i="3"/>
  <c r="CW157" i="3"/>
  <c r="BV157" i="3"/>
  <c r="EA157" i="3"/>
  <c r="CV157" i="3"/>
  <c r="CE157" i="3"/>
  <c r="BW153" i="3"/>
  <c r="EB148" i="3"/>
  <c r="EG148" i="3"/>
  <c r="DP148" i="3"/>
  <c r="DB148" i="3"/>
  <c r="CK148" i="3"/>
  <c r="BW146" i="3"/>
  <c r="CP144" i="3"/>
  <c r="CM138" i="3"/>
  <c r="CA138" i="3"/>
  <c r="CQ138" i="3"/>
  <c r="EM138" i="3"/>
  <c r="CB138" i="3"/>
  <c r="DH138" i="3"/>
  <c r="CF138" i="3"/>
  <c r="ED138" i="3"/>
  <c r="CV138" i="3"/>
  <c r="DI138" i="3"/>
  <c r="DU138" i="3"/>
  <c r="DJ138" i="3"/>
  <c r="EB138" i="3"/>
  <c r="EC138" i="3"/>
  <c r="BW135" i="3"/>
  <c r="CM130" i="3"/>
  <c r="CA130" i="3"/>
  <c r="CQ130" i="3"/>
  <c r="EM130" i="3"/>
  <c r="DH130" i="3"/>
  <c r="CW130" i="3"/>
  <c r="DV130" i="3"/>
  <c r="CC130" i="3"/>
  <c r="CP130" i="3"/>
  <c r="DT130" i="3"/>
  <c r="EH130" i="3"/>
  <c r="DU130" i="3"/>
  <c r="EK130" i="3"/>
  <c r="CF130" i="3"/>
  <c r="EL130" i="3"/>
  <c r="DB130" i="3"/>
  <c r="EB130" i="3"/>
  <c r="DD130" i="3"/>
  <c r="EC130" i="3"/>
  <c r="BW104" i="3"/>
  <c r="BV104" i="3"/>
  <c r="DJ176" i="3"/>
  <c r="DB176" i="3"/>
  <c r="DU175" i="3"/>
  <c r="EM169" i="3"/>
  <c r="CQ169" i="3"/>
  <c r="EH168" i="3"/>
  <c r="DC168" i="3"/>
  <c r="CL168" i="3"/>
  <c r="EH163" i="3"/>
  <c r="CL163" i="3"/>
  <c r="DU161" i="3"/>
  <c r="EC161" i="3"/>
  <c r="EK161" i="3"/>
  <c r="CB161" i="3"/>
  <c r="DH161" i="3"/>
  <c r="DP161" i="3"/>
  <c r="BW157" i="3"/>
  <c r="EH155" i="3"/>
  <c r="CL155" i="3"/>
  <c r="DT151" i="3"/>
  <c r="CB148" i="3"/>
  <c r="DH148" i="3"/>
  <c r="DI148" i="3"/>
  <c r="CD148" i="3"/>
  <c r="DJ148" i="3"/>
  <c r="ED148" i="3"/>
  <c r="DV148" i="3"/>
  <c r="CQ148" i="3"/>
  <c r="EF148" i="3"/>
  <c r="CX148" i="3"/>
  <c r="CJ148" i="3"/>
  <c r="BW148" i="3"/>
  <c r="BW136" i="3"/>
  <c r="BW131" i="3"/>
  <c r="BV128" i="3"/>
  <c r="CF128" i="3"/>
  <c r="DD109" i="3"/>
  <c r="EJ109" i="3"/>
  <c r="DU109" i="3"/>
  <c r="EC109" i="3"/>
  <c r="EK109" i="3"/>
  <c r="CA109" i="3"/>
  <c r="CQ109" i="3"/>
  <c r="EM109" i="3"/>
  <c r="CB109" i="3"/>
  <c r="DH109" i="3"/>
  <c r="DP109" i="3"/>
  <c r="CX109" i="3"/>
  <c r="ED109" i="3"/>
  <c r="CP109" i="3"/>
  <c r="CC109" i="3"/>
  <c r="DV109" i="3"/>
  <c r="CD109" i="3"/>
  <c r="CK109" i="3"/>
  <c r="DZ109" i="3"/>
  <c r="DB109" i="3"/>
  <c r="DI109" i="3"/>
  <c r="EH109" i="3"/>
  <c r="DN109" i="3"/>
  <c r="CC158" i="3"/>
  <c r="DU152" i="3"/>
  <c r="DD152" i="3"/>
  <c r="EM151" i="3"/>
  <c r="CQ151" i="3"/>
  <c r="BV147" i="3"/>
  <c r="CD147" i="3"/>
  <c r="BW147" i="3"/>
  <c r="CQ144" i="3"/>
  <c r="BW140" i="3"/>
  <c r="BV121" i="3"/>
  <c r="CL121" i="3"/>
  <c r="BV118" i="3"/>
  <c r="CF118" i="3"/>
  <c r="BW118" i="3"/>
  <c r="DU116" i="3"/>
  <c r="CK95" i="3"/>
  <c r="BW95" i="3"/>
  <c r="BV46" i="3"/>
  <c r="BW46" i="3"/>
  <c r="CF46" i="3"/>
  <c r="DH174" i="3"/>
  <c r="EK167" i="3"/>
  <c r="EC167" i="3"/>
  <c r="DH166" i="3"/>
  <c r="EK159" i="3"/>
  <c r="EC159" i="3"/>
  <c r="DH158" i="3"/>
  <c r="CC153" i="3"/>
  <c r="DI153" i="3"/>
  <c r="CD153" i="3"/>
  <c r="DJ153" i="3"/>
  <c r="DZ153" i="3"/>
  <c r="EG153" i="3"/>
  <c r="DB153" i="3"/>
  <c r="CK153" i="3"/>
  <c r="ED152" i="3"/>
  <c r="CX152" i="3"/>
  <c r="CL152" i="3"/>
  <c r="DT152" i="3"/>
  <c r="ED150" i="3"/>
  <c r="DT150" i="3"/>
  <c r="EH150" i="3"/>
  <c r="DC150" i="3"/>
  <c r="CL150" i="3"/>
  <c r="CF148" i="3"/>
  <c r="DU144" i="3"/>
  <c r="DD144" i="3"/>
  <c r="EC140" i="3"/>
  <c r="EK140" i="3"/>
  <c r="CC140" i="3"/>
  <c r="CK140" i="3"/>
  <c r="DI140" i="3"/>
  <c r="EG140" i="3"/>
  <c r="CE140" i="3"/>
  <c r="DB140" i="3"/>
  <c r="CR140" i="3"/>
  <c r="DN140" i="3"/>
  <c r="BV140" i="3"/>
  <c r="CB139" i="3"/>
  <c r="CJ139" i="3"/>
  <c r="DH139" i="3"/>
  <c r="DP139" i="3"/>
  <c r="EF139" i="3"/>
  <c r="EC139" i="3"/>
  <c r="EK139" i="3"/>
  <c r="EG139" i="3"/>
  <c r="DV139" i="3"/>
  <c r="CK139" i="3"/>
  <c r="CX139" i="3"/>
  <c r="DJ139" i="3"/>
  <c r="CJ127" i="3"/>
  <c r="CR127" i="3"/>
  <c r="DH127" i="3"/>
  <c r="EF127" i="3"/>
  <c r="EN127" i="3"/>
  <c r="CC127" i="3"/>
  <c r="DI127" i="3"/>
  <c r="CW127" i="3"/>
  <c r="DZ127" i="3"/>
  <c r="EM127" i="3"/>
  <c r="CX127" i="3"/>
  <c r="EA127" i="3"/>
  <c r="DN127" i="3"/>
  <c r="EC127" i="3"/>
  <c r="CK118" i="3"/>
  <c r="DI118" i="3"/>
  <c r="EG118" i="3"/>
  <c r="CD118" i="3"/>
  <c r="DB118" i="3"/>
  <c r="DJ118" i="3"/>
  <c r="DZ118" i="3"/>
  <c r="CV118" i="3"/>
  <c r="EC118" i="3"/>
  <c r="EK118" i="3"/>
  <c r="CJ118" i="3"/>
  <c r="DP118" i="3"/>
  <c r="EF118" i="3"/>
  <c r="CB118" i="3"/>
  <c r="CR118" i="3"/>
  <c r="EN118" i="3"/>
  <c r="CE118" i="3"/>
  <c r="EA118" i="3"/>
  <c r="DO118" i="3"/>
  <c r="CX118" i="3"/>
  <c r="DC118" i="3"/>
  <c r="BV105" i="3"/>
  <c r="BV153" i="3"/>
  <c r="EC152" i="3"/>
  <c r="EK152" i="3"/>
  <c r="DP151" i="3"/>
  <c r="DJ150" i="3"/>
  <c r="CE150" i="3"/>
  <c r="CM150" i="3"/>
  <c r="EA150" i="3"/>
  <c r="DT147" i="3"/>
  <c r="DC147" i="3"/>
  <c r="BW145" i="3"/>
  <c r="BV124" i="3"/>
  <c r="CF124" i="3"/>
  <c r="BW120" i="3"/>
  <c r="CD120" i="3"/>
  <c r="BV120" i="3"/>
  <c r="CF117" i="3"/>
  <c r="BV117" i="3"/>
  <c r="EF116" i="3"/>
  <c r="DO116" i="3"/>
  <c r="CX116" i="3"/>
  <c r="CJ116" i="3"/>
  <c r="CE106" i="3"/>
  <c r="BW106" i="3"/>
  <c r="BW96" i="3"/>
  <c r="BV96" i="3"/>
  <c r="BV123" i="3"/>
  <c r="CD123" i="3"/>
  <c r="BW123" i="3"/>
  <c r="CQ116" i="3"/>
  <c r="EM116" i="3"/>
  <c r="CB116" i="3"/>
  <c r="DH116" i="3"/>
  <c r="DJ116" i="3"/>
  <c r="CE116" i="3"/>
  <c r="CM116" i="3"/>
  <c r="EA116" i="3"/>
  <c r="DI116" i="3"/>
  <c r="CK116" i="3"/>
  <c r="EG116" i="3"/>
  <c r="DD116" i="3"/>
  <c r="EK116" i="3"/>
  <c r="EL116" i="3"/>
  <c r="CP116" i="3"/>
  <c r="DN116" i="3"/>
  <c r="EB116" i="3"/>
  <c r="CW116" i="3"/>
  <c r="ED116" i="3"/>
  <c r="BW57" i="3"/>
  <c r="CD57" i="3"/>
  <c r="BV57" i="3"/>
  <c r="EP55" i="3"/>
  <c r="EQ55" i="3"/>
  <c r="BV55" i="3"/>
  <c r="CD55" i="3"/>
  <c r="BW55" i="3"/>
  <c r="CB143" i="3"/>
  <c r="CJ143" i="3"/>
  <c r="DH143" i="3"/>
  <c r="EF143" i="3"/>
  <c r="DP143" i="3"/>
  <c r="CA142" i="3"/>
  <c r="CW140" i="3"/>
  <c r="BW139" i="3"/>
  <c r="EB139" i="3"/>
  <c r="CW139" i="3"/>
  <c r="CF139" i="3"/>
  <c r="EA138" i="3"/>
  <c r="CE138" i="3"/>
  <c r="BV137" i="3"/>
  <c r="CD137" i="3"/>
  <c r="BW137" i="3"/>
  <c r="DO135" i="3"/>
  <c r="DC135" i="3"/>
  <c r="CP135" i="3"/>
  <c r="CD135" i="3"/>
  <c r="DD135" i="3"/>
  <c r="DP134" i="3"/>
  <c r="DB134" i="3"/>
  <c r="CP134" i="3"/>
  <c r="DT134" i="3"/>
  <c r="DC134" i="3"/>
  <c r="BV133" i="3"/>
  <c r="CD133" i="3"/>
  <c r="BV132" i="3"/>
  <c r="EB127" i="3"/>
  <c r="CF127" i="3"/>
  <c r="EM124" i="3"/>
  <c r="CL122" i="3"/>
  <c r="DV118" i="3"/>
  <c r="CQ118" i="3"/>
  <c r="DV113" i="3"/>
  <c r="DT109" i="3"/>
  <c r="DC109" i="3"/>
  <c r="CL109" i="3"/>
  <c r="BV101" i="3"/>
  <c r="EK149" i="3"/>
  <c r="EC149" i="3"/>
  <c r="CW144" i="3"/>
  <c r="EK143" i="3"/>
  <c r="DO143" i="3"/>
  <c r="EK142" i="3"/>
  <c r="CJ142" i="3"/>
  <c r="DO142" i="3"/>
  <c r="BV141" i="3"/>
  <c r="CD141" i="3"/>
  <c r="CF140" i="3"/>
  <c r="CV139" i="3"/>
  <c r="EN138" i="3"/>
  <c r="CR138" i="3"/>
  <c r="BW138" i="3"/>
  <c r="EM135" i="3"/>
  <c r="DT135" i="3"/>
  <c r="DN134" i="3"/>
  <c r="BW132" i="3"/>
  <c r="DC130" i="3"/>
  <c r="CV127" i="3"/>
  <c r="CA126" i="3"/>
  <c r="DO126" i="3"/>
  <c r="CM126" i="3"/>
  <c r="CF126" i="3"/>
  <c r="DD126" i="3"/>
  <c r="EB126" i="3"/>
  <c r="EF126" i="3"/>
  <c r="DP124" i="3"/>
  <c r="DU124" i="3"/>
  <c r="CP124" i="3"/>
  <c r="EL122" i="3"/>
  <c r="DJ122" i="3"/>
  <c r="DU118" i="3"/>
  <c r="DD118" i="3"/>
  <c r="CP118" i="3"/>
  <c r="CB113" i="3"/>
  <c r="CJ113" i="3"/>
  <c r="CR113" i="3"/>
  <c r="DH113" i="3"/>
  <c r="EF113" i="3"/>
  <c r="EN113" i="3"/>
  <c r="DI113" i="3"/>
  <c r="CF113" i="3"/>
  <c r="EB113" i="3"/>
  <c r="CL113" i="3"/>
  <c r="EH113" i="3"/>
  <c r="CD113" i="3"/>
  <c r="DJ113" i="3"/>
  <c r="DZ113" i="3"/>
  <c r="CW113" i="3"/>
  <c r="EC113" i="3"/>
  <c r="EK113" i="3"/>
  <c r="DN113" i="3"/>
  <c r="EL113" i="3"/>
  <c r="BV145" i="3"/>
  <c r="CD145" i="3"/>
  <c r="EN139" i="3"/>
  <c r="CR139" i="3"/>
  <c r="CJ135" i="3"/>
  <c r="CR135" i="3"/>
  <c r="DH135" i="3"/>
  <c r="EF135" i="3"/>
  <c r="EN135" i="3"/>
  <c r="DI135" i="3"/>
  <c r="EG135" i="3"/>
  <c r="DP135" i="3"/>
  <c r="CK135" i="3"/>
  <c r="DO134" i="3"/>
  <c r="CF134" i="3"/>
  <c r="DD134" i="3"/>
  <c r="EB134" i="3"/>
  <c r="DP130" i="3"/>
  <c r="CK130" i="3"/>
  <c r="EF122" i="3"/>
  <c r="DO122" i="3"/>
  <c r="CJ122" i="3"/>
  <c r="BW111" i="3"/>
  <c r="CJ111" i="3"/>
  <c r="EF109" i="3"/>
  <c r="DO109" i="3"/>
  <c r="CJ109" i="3"/>
  <c r="CP90" i="3"/>
  <c r="BV90" i="3"/>
  <c r="BW83" i="3"/>
  <c r="BV83" i="3"/>
  <c r="CK81" i="3"/>
  <c r="BV81" i="3"/>
  <c r="CP64" i="3"/>
  <c r="BV64" i="3"/>
  <c r="DD127" i="3"/>
  <c r="BV125" i="3"/>
  <c r="CD125" i="3"/>
  <c r="EC124" i="3"/>
  <c r="EK124" i="3"/>
  <c r="CC124" i="3"/>
  <c r="CK124" i="3"/>
  <c r="DI124" i="3"/>
  <c r="EG124" i="3"/>
  <c r="CD124" i="3"/>
  <c r="DB124" i="3"/>
  <c r="DJ124" i="3"/>
  <c r="DZ124" i="3"/>
  <c r="CA124" i="3"/>
  <c r="EA124" i="3"/>
  <c r="CB124" i="3"/>
  <c r="DC124" i="3"/>
  <c r="EN124" i="3"/>
  <c r="DO124" i="3"/>
  <c r="EC122" i="3"/>
  <c r="EK122" i="3"/>
  <c r="CR122" i="3"/>
  <c r="DH122" i="3"/>
  <c r="DP122" i="3"/>
  <c r="EN122" i="3"/>
  <c r="CK122" i="3"/>
  <c r="DI122" i="3"/>
  <c r="EG122" i="3"/>
  <c r="DT122" i="3"/>
  <c r="EH122" i="3"/>
  <c r="DB122" i="3"/>
  <c r="EA122" i="3"/>
  <c r="EM122" i="3"/>
  <c r="CD122" i="3"/>
  <c r="CP122" i="3"/>
  <c r="DC122" i="3"/>
  <c r="CQ122" i="3"/>
  <c r="EA109" i="3"/>
  <c r="DJ109" i="3"/>
  <c r="CV109" i="3"/>
  <c r="CE109" i="3"/>
  <c r="BV108" i="3"/>
  <c r="CD108" i="3"/>
  <c r="BW108" i="3"/>
  <c r="BW88" i="3"/>
  <c r="CF85" i="3"/>
  <c r="BV85" i="3"/>
  <c r="BW85" i="3"/>
  <c r="BW126" i="3"/>
  <c r="EH124" i="3"/>
  <c r="CL124" i="3"/>
  <c r="EB122" i="3"/>
  <c r="DN122" i="3"/>
  <c r="CW122" i="3"/>
  <c r="BV122" i="3"/>
  <c r="BW121" i="3"/>
  <c r="CE121" i="3"/>
  <c r="EM110" i="3"/>
  <c r="CQ110" i="3"/>
  <c r="CR109" i="3"/>
  <c r="BW109" i="3"/>
  <c r="BV100" i="3"/>
  <c r="CD100" i="3"/>
  <c r="BW100" i="3"/>
  <c r="EK132" i="3"/>
  <c r="CK132" i="3"/>
  <c r="DI132" i="3"/>
  <c r="EG132" i="3"/>
  <c r="CD132" i="3"/>
  <c r="DB132" i="3"/>
  <c r="DJ132" i="3"/>
  <c r="DZ132" i="3"/>
  <c r="DH131" i="3"/>
  <c r="DP131" i="3"/>
  <c r="EK131" i="3"/>
  <c r="EF131" i="3"/>
  <c r="CJ131" i="3"/>
  <c r="BV129" i="3"/>
  <c r="CD129" i="3"/>
  <c r="BW129" i="3"/>
  <c r="EM126" i="3"/>
  <c r="CQ126" i="3"/>
  <c r="BW122" i="3"/>
  <c r="DU110" i="3"/>
  <c r="DD110" i="3"/>
  <c r="BV107" i="3"/>
  <c r="CD107" i="3"/>
  <c r="BW107" i="3"/>
  <c r="CK98" i="3"/>
  <c r="BV98" i="3"/>
  <c r="BV93" i="3"/>
  <c r="BW93" i="3"/>
  <c r="DI61" i="3"/>
  <c r="CD61" i="3"/>
  <c r="ED61" i="3"/>
  <c r="DU61" i="3"/>
  <c r="DP61" i="3"/>
  <c r="EK61" i="3"/>
  <c r="CP61" i="3"/>
  <c r="EN61" i="3"/>
  <c r="EC61" i="3"/>
  <c r="DB61" i="3"/>
  <c r="CW61" i="3"/>
  <c r="DZ61" i="3"/>
  <c r="DD61" i="3"/>
  <c r="DH61" i="3"/>
  <c r="DV61" i="3"/>
  <c r="EB61" i="3"/>
  <c r="DC61" i="3"/>
  <c r="EL61" i="3"/>
  <c r="CR61" i="3"/>
  <c r="DH118" i="3"/>
  <c r="EH116" i="3"/>
  <c r="DT116" i="3"/>
  <c r="DC116" i="3"/>
  <c r="CL116" i="3"/>
  <c r="EG113" i="3"/>
  <c r="DP113" i="3"/>
  <c r="DB113" i="3"/>
  <c r="CK113" i="3"/>
  <c r="BV113" i="3"/>
  <c r="EH110" i="3"/>
  <c r="DT110" i="3"/>
  <c r="CL110" i="3"/>
  <c r="BW105" i="3"/>
  <c r="CE105" i="3"/>
  <c r="CK97" i="3"/>
  <c r="BV97" i="3"/>
  <c r="CE61" i="3"/>
  <c r="BW61" i="3"/>
  <c r="CE53" i="3"/>
  <c r="BW53" i="3"/>
  <c r="CF6" i="3"/>
  <c r="BV6" i="3"/>
  <c r="BW6" i="3"/>
  <c r="CM129" i="3"/>
  <c r="DU122" i="3"/>
  <c r="EH118" i="3"/>
  <c r="DT118" i="3"/>
  <c r="CL118" i="3"/>
  <c r="DD113" i="3"/>
  <c r="BW112" i="3"/>
  <c r="BV111" i="3"/>
  <c r="DZ110" i="3"/>
  <c r="BV110" i="3"/>
  <c r="DP108" i="3"/>
  <c r="DB108" i="3"/>
  <c r="DJ102" i="3"/>
  <c r="CV102" i="3"/>
  <c r="EJ102" i="3"/>
  <c r="EC102" i="3"/>
  <c r="EK102" i="3"/>
  <c r="EG102" i="3"/>
  <c r="CJ102" i="3"/>
  <c r="CX102" i="3"/>
  <c r="CA102" i="3"/>
  <c r="CM102" i="3"/>
  <c r="CB102" i="3"/>
  <c r="DO102" i="3"/>
  <c r="EA102" i="3"/>
  <c r="BV99" i="3"/>
  <c r="DI95" i="3"/>
  <c r="CD95" i="3"/>
  <c r="DJ95" i="3"/>
  <c r="DZ95" i="3"/>
  <c r="CJ95" i="3"/>
  <c r="CX95" i="3"/>
  <c r="EK95" i="3"/>
  <c r="DC95" i="3"/>
  <c r="EN95" i="3"/>
  <c r="CE95" i="3"/>
  <c r="CP95" i="3"/>
  <c r="DD95" i="3"/>
  <c r="EC95" i="3"/>
  <c r="EB95" i="3"/>
  <c r="DN95" i="3"/>
  <c r="BW90" i="3"/>
  <c r="CC89" i="3"/>
  <c r="DI89" i="3"/>
  <c r="CM89" i="3"/>
  <c r="CF89" i="3"/>
  <c r="EB89" i="3"/>
  <c r="CD89" i="3"/>
  <c r="CQ89" i="3"/>
  <c r="ED89" i="3"/>
  <c r="CR89" i="3"/>
  <c r="CW89" i="3"/>
  <c r="DH89" i="3"/>
  <c r="DV89" i="3"/>
  <c r="CJ89" i="3"/>
  <c r="CX89" i="3"/>
  <c r="EK89" i="3"/>
  <c r="DJ89" i="3"/>
  <c r="EH82" i="3"/>
  <c r="DT82" i="3"/>
  <c r="DC82" i="3"/>
  <c r="CL82" i="3"/>
  <c r="EH74" i="3"/>
  <c r="DT74" i="3"/>
  <c r="DC74" i="3"/>
  <c r="CL74" i="3"/>
  <c r="CF67" i="3"/>
  <c r="BW67" i="3"/>
  <c r="CJ121" i="3"/>
  <c r="CR121" i="3"/>
  <c r="DH121" i="3"/>
  <c r="EF121" i="3"/>
  <c r="EN121" i="3"/>
  <c r="DI121" i="3"/>
  <c r="CM121" i="3"/>
  <c r="CF121" i="3"/>
  <c r="EB121" i="3"/>
  <c r="DD117" i="3"/>
  <c r="DU117" i="3"/>
  <c r="EC117" i="3"/>
  <c r="EK117" i="3"/>
  <c r="CQ117" i="3"/>
  <c r="DO117" i="3"/>
  <c r="EM117" i="3"/>
  <c r="CB117" i="3"/>
  <c r="CJ117" i="3"/>
  <c r="DH117" i="3"/>
  <c r="DP117" i="3"/>
  <c r="EF117" i="3"/>
  <c r="EN116" i="3"/>
  <c r="DZ116" i="3"/>
  <c r="CR116" i="3"/>
  <c r="BV116" i="3"/>
  <c r="CD116" i="3"/>
  <c r="BW116" i="3"/>
  <c r="DT113" i="3"/>
  <c r="DC113" i="3"/>
  <c r="CA108" i="3"/>
  <c r="CQ108" i="3"/>
  <c r="EM108" i="3"/>
  <c r="CB108" i="3"/>
  <c r="DH108" i="3"/>
  <c r="DJ108" i="3"/>
  <c r="CE108" i="3"/>
  <c r="EA108" i="3"/>
  <c r="EF108" i="3"/>
  <c r="DO108" i="3"/>
  <c r="CJ108" i="3"/>
  <c r="BW102" i="3"/>
  <c r="DU95" i="3"/>
  <c r="CV95" i="3"/>
  <c r="BV94" i="3"/>
  <c r="CD94" i="3"/>
  <c r="BW94" i="3"/>
  <c r="DU89" i="3"/>
  <c r="BV87" i="3"/>
  <c r="CF87" i="3"/>
  <c r="DJ86" i="3"/>
  <c r="EC86" i="3"/>
  <c r="EK86" i="3"/>
  <c r="EM86" i="3"/>
  <c r="DO86" i="3"/>
  <c r="EA86" i="3"/>
  <c r="CE86" i="3"/>
  <c r="EF86" i="3"/>
  <c r="EB86" i="3"/>
  <c r="DN86" i="3"/>
  <c r="CW86" i="3"/>
  <c r="CF86" i="3"/>
  <c r="CK80" i="3"/>
  <c r="BV80" i="3"/>
  <c r="BW71" i="3"/>
  <c r="CD71" i="3"/>
  <c r="DJ43" i="3"/>
  <c r="CE43" i="3"/>
  <c r="EA43" i="3"/>
  <c r="DT43" i="3"/>
  <c r="ED43" i="3"/>
  <c r="DU43" i="3"/>
  <c r="DN43" i="3"/>
  <c r="EG43" i="3"/>
  <c r="CW43" i="3"/>
  <c r="EL43" i="3"/>
  <c r="CK43" i="3"/>
  <c r="CF43" i="3"/>
  <c r="EC43" i="3"/>
  <c r="CV43" i="3"/>
  <c r="EB43" i="3"/>
  <c r="CJ43" i="3"/>
  <c r="CP43" i="3"/>
  <c r="CM82" i="3"/>
  <c r="EC82" i="3"/>
  <c r="CA82" i="3"/>
  <c r="CK82" i="3"/>
  <c r="EB82" i="3"/>
  <c r="EL82" i="3"/>
  <c r="CC82" i="3"/>
  <c r="CP82" i="3"/>
  <c r="DV82" i="3"/>
  <c r="EG82" i="3"/>
  <c r="DP82" i="3"/>
  <c r="DD82" i="3"/>
  <c r="EK82" i="3"/>
  <c r="CQ82" i="3"/>
  <c r="EM82" i="3"/>
  <c r="BV72" i="3"/>
  <c r="CJ72" i="3"/>
  <c r="CE70" i="3"/>
  <c r="DP70" i="3"/>
  <c r="EK70" i="3"/>
  <c r="DU70" i="3"/>
  <c r="ED70" i="3"/>
  <c r="CP70" i="3"/>
  <c r="EL70" i="3"/>
  <c r="CV70" i="3"/>
  <c r="CD70" i="3"/>
  <c r="DB70" i="3"/>
  <c r="EA70" i="3"/>
  <c r="DD70" i="3"/>
  <c r="EC70" i="3"/>
  <c r="EG70" i="3"/>
  <c r="DO70" i="3"/>
  <c r="CJ70" i="3"/>
  <c r="BV63" i="3"/>
  <c r="CL63" i="3"/>
  <c r="BV119" i="3"/>
  <c r="DP116" i="3"/>
  <c r="DB116" i="3"/>
  <c r="EA113" i="3"/>
  <c r="CV113" i="3"/>
  <c r="BW113" i="3"/>
  <c r="CE113" i="3"/>
  <c r="EB109" i="3"/>
  <c r="CW109" i="3"/>
  <c r="CF109" i="3"/>
  <c r="ED108" i="3"/>
  <c r="DN108" i="3"/>
  <c r="DH100" i="3"/>
  <c r="DJ100" i="3"/>
  <c r="CE100" i="3"/>
  <c r="EA100" i="3"/>
  <c r="CF100" i="3"/>
  <c r="CQ100" i="3"/>
  <c r="ED100" i="3"/>
  <c r="CW100" i="3"/>
  <c r="DV100" i="3"/>
  <c r="EJ100" i="3"/>
  <c r="EK100" i="3"/>
  <c r="BW98" i="3"/>
  <c r="CE98" i="3"/>
  <c r="CF97" i="3"/>
  <c r="EB97" i="3"/>
  <c r="CD97" i="3"/>
  <c r="ED97" i="3"/>
  <c r="CR97" i="3"/>
  <c r="CW97" i="3"/>
  <c r="DH97" i="3"/>
  <c r="DV97" i="3"/>
  <c r="CX97" i="3"/>
  <c r="DJ97" i="3"/>
  <c r="EK97" i="3"/>
  <c r="EF89" i="3"/>
  <c r="EG89" i="3"/>
  <c r="DP89" i="3"/>
  <c r="CK89" i="3"/>
  <c r="BV89" i="3"/>
  <c r="BV88" i="3"/>
  <c r="BW84" i="3"/>
  <c r="DB82" i="3"/>
  <c r="EN82" i="3"/>
  <c r="DI82" i="3"/>
  <c r="BW82" i="3"/>
  <c r="CD82" i="3"/>
  <c r="BV82" i="3"/>
  <c r="BW81" i="3"/>
  <c r="CF73" i="3"/>
  <c r="BV73" i="3"/>
  <c r="BW73" i="3"/>
  <c r="EB70" i="3"/>
  <c r="DN70" i="3"/>
  <c r="CW70" i="3"/>
  <c r="CF70" i="3"/>
  <c r="CK68" i="3"/>
  <c r="DI68" i="3"/>
  <c r="EG68" i="3"/>
  <c r="EC68" i="3"/>
  <c r="EK68" i="3"/>
  <c r="EF68" i="3"/>
  <c r="DO68" i="3"/>
  <c r="DZ68" i="3"/>
  <c r="CL68" i="3"/>
  <c r="CR68" i="3"/>
  <c r="CX68" i="3"/>
  <c r="DP68" i="3"/>
  <c r="EH68" i="3"/>
  <c r="EN68" i="3"/>
  <c r="DB68" i="3"/>
  <c r="BW59" i="3"/>
  <c r="EH111" i="3"/>
  <c r="DZ111" i="3"/>
  <c r="DJ111" i="3"/>
  <c r="CL111" i="3"/>
  <c r="CD111" i="3"/>
  <c r="EH103" i="3"/>
  <c r="CL103" i="3"/>
  <c r="DB102" i="3"/>
  <c r="DU101" i="3"/>
  <c r="EC101" i="3"/>
  <c r="EK101" i="3"/>
  <c r="DH101" i="3"/>
  <c r="DP101" i="3"/>
  <c r="EH94" i="3"/>
  <c r="DT94" i="3"/>
  <c r="CL94" i="3"/>
  <c r="DH92" i="3"/>
  <c r="DJ92" i="3"/>
  <c r="CE92" i="3"/>
  <c r="EA92" i="3"/>
  <c r="EF92" i="3"/>
  <c r="CJ92" i="3"/>
  <c r="DT87" i="3"/>
  <c r="EM85" i="3"/>
  <c r="CQ85" i="3"/>
  <c r="CW82" i="3"/>
  <c r="DI80" i="3"/>
  <c r="CF80" i="3"/>
  <c r="CR80" i="3"/>
  <c r="DO80" i="3"/>
  <c r="DZ80" i="3"/>
  <c r="EK80" i="3"/>
  <c r="BV79" i="3"/>
  <c r="EC75" i="3"/>
  <c r="EK75" i="3"/>
  <c r="DH75" i="3"/>
  <c r="DJ75" i="3"/>
  <c r="CV75" i="3"/>
  <c r="DV75" i="3"/>
  <c r="CK75" i="3"/>
  <c r="EN70" i="3"/>
  <c r="DZ70" i="3"/>
  <c r="DI70" i="3"/>
  <c r="CR70" i="3"/>
  <c r="BV70" i="3"/>
  <c r="EB68" i="3"/>
  <c r="DN68" i="3"/>
  <c r="CW68" i="3"/>
  <c r="CF68" i="3"/>
  <c r="DI50" i="3"/>
  <c r="CD50" i="3"/>
  <c r="DJ50" i="3"/>
  <c r="DZ50" i="3"/>
  <c r="EC50" i="3"/>
  <c r="EM50" i="3"/>
  <c r="CE50" i="3"/>
  <c r="CQ50" i="3"/>
  <c r="DT50" i="3"/>
  <c r="CF50" i="3"/>
  <c r="CR50" i="3"/>
  <c r="DV50" i="3"/>
  <c r="DN50" i="3"/>
  <c r="EB50" i="3"/>
  <c r="EL50" i="3"/>
  <c r="DC50" i="3"/>
  <c r="DH50" i="3"/>
  <c r="ED50" i="3"/>
  <c r="DP50" i="3"/>
  <c r="CN50" i="3"/>
  <c r="CQ31" i="3"/>
  <c r="EM31" i="3"/>
  <c r="DH31" i="3"/>
  <c r="CP31" i="3"/>
  <c r="DD31" i="3"/>
  <c r="EC31" i="3"/>
  <c r="CF31" i="3"/>
  <c r="ED31" i="3"/>
  <c r="CW31" i="3"/>
  <c r="DV31" i="3"/>
  <c r="CX31" i="3"/>
  <c r="EG31" i="3"/>
  <c r="DI31" i="3"/>
  <c r="EH31" i="3"/>
  <c r="CV31" i="3"/>
  <c r="DU31" i="3"/>
  <c r="DN31" i="3"/>
  <c r="EB31" i="3"/>
  <c r="EL31" i="3"/>
  <c r="DB31" i="3"/>
  <c r="BV29" i="3"/>
  <c r="CF29" i="3"/>
  <c r="BW29" i="3"/>
  <c r="DI111" i="3"/>
  <c r="CC111" i="3"/>
  <c r="CA103" i="3"/>
  <c r="DG103" i="3"/>
  <c r="CC103" i="3"/>
  <c r="DI103" i="3"/>
  <c r="CD103" i="3"/>
  <c r="DJ103" i="3"/>
  <c r="DZ103" i="3"/>
  <c r="EG103" i="3"/>
  <c r="DB103" i="3"/>
  <c r="EA97" i="3"/>
  <c r="CV97" i="3"/>
  <c r="BW97" i="3"/>
  <c r="CE97" i="3"/>
  <c r="EH95" i="3"/>
  <c r="CL95" i="3"/>
  <c r="EA94" i="3"/>
  <c r="DO94" i="3"/>
  <c r="DB94" i="3"/>
  <c r="DU93" i="3"/>
  <c r="EC93" i="3"/>
  <c r="EK93" i="3"/>
  <c r="CA93" i="3"/>
  <c r="DH93" i="3"/>
  <c r="DP93" i="3"/>
  <c r="EA89" i="3"/>
  <c r="CV89" i="3"/>
  <c r="BW89" i="3"/>
  <c r="CE89" i="3"/>
  <c r="ED87" i="3"/>
  <c r="CR87" i="3"/>
  <c r="EM87" i="3"/>
  <c r="CQ87" i="3"/>
  <c r="DU86" i="3"/>
  <c r="DD86" i="3"/>
  <c r="EA82" i="3"/>
  <c r="DJ82" i="3"/>
  <c r="CV82" i="3"/>
  <c r="CE82" i="3"/>
  <c r="BW78" i="3"/>
  <c r="BV75" i="3"/>
  <c r="CD75" i="3"/>
  <c r="BW75" i="3"/>
  <c r="BW69" i="3"/>
  <c r="EA68" i="3"/>
  <c r="DJ68" i="3"/>
  <c r="CV68" i="3"/>
  <c r="CE68" i="3"/>
  <c r="BW65" i="3"/>
  <c r="CF65" i="3"/>
  <c r="BW62" i="3"/>
  <c r="EL60" i="3"/>
  <c r="CD110" i="3"/>
  <c r="CC105" i="3"/>
  <c r="DI105" i="3"/>
  <c r="CF105" i="3"/>
  <c r="EB105" i="3"/>
  <c r="EJ105" i="3"/>
  <c r="BV103" i="3"/>
  <c r="DO95" i="3"/>
  <c r="DJ94" i="3"/>
  <c r="CV94" i="3"/>
  <c r="EJ94" i="3"/>
  <c r="EC94" i="3"/>
  <c r="EK94" i="3"/>
  <c r="EB94" i="3"/>
  <c r="CW94" i="3"/>
  <c r="CF94" i="3"/>
  <c r="CW93" i="3"/>
  <c r="DZ92" i="3"/>
  <c r="CR92" i="3"/>
  <c r="BV92" i="3"/>
  <c r="CD92" i="3"/>
  <c r="BW92" i="3"/>
  <c r="EN87" i="3"/>
  <c r="DC87" i="3"/>
  <c r="EH87" i="3"/>
  <c r="CL87" i="3"/>
  <c r="DB86" i="3"/>
  <c r="DU85" i="3"/>
  <c r="EC85" i="3"/>
  <c r="EK85" i="3"/>
  <c r="DH85" i="3"/>
  <c r="DP85" i="3"/>
  <c r="BV77" i="3"/>
  <c r="CD77" i="3"/>
  <c r="BW77" i="3"/>
  <c r="EH70" i="3"/>
  <c r="DT70" i="3"/>
  <c r="DC70" i="3"/>
  <c r="BV65" i="3"/>
  <c r="CB60" i="3"/>
  <c r="CL60" i="3"/>
  <c r="CW60" i="3"/>
  <c r="DO60" i="3"/>
  <c r="DH60" i="3"/>
  <c r="DI60" i="3"/>
  <c r="EF60" i="3"/>
  <c r="CQ60" i="3"/>
  <c r="DB60" i="3"/>
  <c r="DN60" i="3"/>
  <c r="EM60" i="3"/>
  <c r="EH60" i="3"/>
  <c r="DV60" i="3"/>
  <c r="EN60" i="3"/>
  <c r="CK60" i="3"/>
  <c r="CR60" i="3"/>
  <c r="ED60" i="3"/>
  <c r="DC60" i="3"/>
  <c r="EK60" i="3"/>
  <c r="EC49" i="3"/>
  <c r="EK49" i="3"/>
  <c r="DI49" i="3"/>
  <c r="EG49" i="3"/>
  <c r="DJ49" i="3"/>
  <c r="CJ49" i="3"/>
  <c r="CX49" i="3"/>
  <c r="DZ49" i="3"/>
  <c r="EN49" i="3"/>
  <c r="CR49" i="3"/>
  <c r="EH49" i="3"/>
  <c r="CD49" i="3"/>
  <c r="DB49" i="3"/>
  <c r="CL49" i="3"/>
  <c r="DH49" i="3"/>
  <c r="EF49" i="3"/>
  <c r="DP49" i="3"/>
  <c r="EL49" i="3"/>
  <c r="DO49" i="3"/>
  <c r="CK49" i="3"/>
  <c r="DV49" i="3"/>
  <c r="CP49" i="3"/>
  <c r="EA49" i="3"/>
  <c r="EF43" i="3"/>
  <c r="DO43" i="3"/>
  <c r="CX43" i="3"/>
  <c r="DZ102" i="3"/>
  <c r="BV102" i="3"/>
  <c r="CD102" i="3"/>
  <c r="BW99" i="3"/>
  <c r="DD97" i="3"/>
  <c r="BV95" i="3"/>
  <c r="DD89" i="3"/>
  <c r="DI87" i="3"/>
  <c r="CD87" i="3"/>
  <c r="DJ87" i="3"/>
  <c r="DZ87" i="3"/>
  <c r="EG87" i="3"/>
  <c r="DB87" i="3"/>
  <c r="CK87" i="3"/>
  <c r="BV84" i="3"/>
  <c r="EF74" i="3"/>
  <c r="CJ74" i="3"/>
  <c r="BV74" i="3"/>
  <c r="DB76" i="3"/>
  <c r="DJ76" i="3"/>
  <c r="CO76" i="3"/>
  <c r="DU76" i="3"/>
  <c r="EC76" i="3"/>
  <c r="EK76" i="3"/>
  <c r="CA76" i="3"/>
  <c r="DO76" i="3"/>
  <c r="CW75" i="3"/>
  <c r="EA74" i="3"/>
  <c r="CE74" i="3"/>
  <c r="BW72" i="3"/>
  <c r="EM70" i="3"/>
  <c r="CQ70" i="3"/>
  <c r="EM68" i="3"/>
  <c r="DV68" i="3"/>
  <c r="BV67" i="3"/>
  <c r="BW66" i="3"/>
  <c r="BV66" i="3"/>
  <c r="DT61" i="3"/>
  <c r="EA60" i="3"/>
  <c r="CV60" i="3"/>
  <c r="CE60" i="3"/>
  <c r="BW44" i="3"/>
  <c r="BV44" i="3"/>
  <c r="CD44" i="3"/>
  <c r="CW99" i="3"/>
  <c r="EK91" i="3"/>
  <c r="EC91" i="3"/>
  <c r="CW91" i="3"/>
  <c r="CB83" i="3"/>
  <c r="DH83" i="3"/>
  <c r="DU82" i="3"/>
  <c r="DI78" i="3"/>
  <c r="EG78" i="3"/>
  <c r="CK78" i="3"/>
  <c r="DO77" i="3"/>
  <c r="DJ77" i="3"/>
  <c r="CK76" i="3"/>
  <c r="CW76" i="3"/>
  <c r="EN74" i="3"/>
  <c r="CR74" i="3"/>
  <c r="BW74" i="3"/>
  <c r="DU68" i="3"/>
  <c r="DD68" i="3"/>
  <c r="CP68" i="3"/>
  <c r="CF51" i="3"/>
  <c r="BV51" i="3"/>
  <c r="DO50" i="3"/>
  <c r="CJ50" i="3"/>
  <c r="BW50" i="3"/>
  <c r="EM45" i="3"/>
  <c r="EG45" i="3"/>
  <c r="DP45" i="3"/>
  <c r="CK45" i="3"/>
  <c r="DD43" i="3"/>
  <c r="EF84" i="3"/>
  <c r="DP84" i="3"/>
  <c r="CX84" i="3"/>
  <c r="CE84" i="3"/>
  <c r="CJ83" i="3"/>
  <c r="BW80" i="3"/>
  <c r="EG76" i="3"/>
  <c r="DZ76" i="3"/>
  <c r="BV76" i="3"/>
  <c r="CD76" i="3"/>
  <c r="DU74" i="3"/>
  <c r="CK70" i="3"/>
  <c r="BV69" i="3"/>
  <c r="CD69" i="3"/>
  <c r="CD67" i="3"/>
  <c r="CF61" i="3"/>
  <c r="DU60" i="3"/>
  <c r="DD60" i="3"/>
  <c r="CP60" i="3"/>
  <c r="EB49" i="3"/>
  <c r="DN49" i="3"/>
  <c r="CW49" i="3"/>
  <c r="CF49" i="3"/>
  <c r="BV49" i="3"/>
  <c r="BW49" i="3"/>
  <c r="CF48" i="3"/>
  <c r="BW48" i="3"/>
  <c r="DH45" i="3"/>
  <c r="DI45" i="3"/>
  <c r="CE45" i="3"/>
  <c r="CQ45" i="3"/>
  <c r="ED45" i="3"/>
  <c r="CX45" i="3"/>
  <c r="DZ45" i="3"/>
  <c r="EA45" i="3"/>
  <c r="DO45" i="3"/>
  <c r="CD45" i="3"/>
  <c r="EB45" i="3"/>
  <c r="CW45" i="3"/>
  <c r="CF45" i="3"/>
  <c r="BV45" i="3"/>
  <c r="DH81" i="3"/>
  <c r="DZ72" i="3"/>
  <c r="CF72" i="3"/>
  <c r="ED67" i="3"/>
  <c r="CX67" i="3"/>
  <c r="DD67" i="3"/>
  <c r="ED66" i="3"/>
  <c r="EK64" i="3"/>
  <c r="CL64" i="3"/>
  <c r="BV56" i="3"/>
  <c r="DD53" i="3"/>
  <c r="DT53" i="3"/>
  <c r="CL53" i="3"/>
  <c r="CF52" i="3"/>
  <c r="EB52" i="3"/>
  <c r="DO52" i="3"/>
  <c r="CJ52" i="3"/>
  <c r="CX52" i="3"/>
  <c r="DJ52" i="3"/>
  <c r="DZ52" i="3"/>
  <c r="EN52" i="3"/>
  <c r="DN52" i="3"/>
  <c r="EC52" i="3"/>
  <c r="CR52" i="3"/>
  <c r="EH52" i="3"/>
  <c r="DD47" i="3"/>
  <c r="EG47" i="3"/>
  <c r="EH45" i="3"/>
  <c r="DT45" i="3"/>
  <c r="DC45" i="3"/>
  <c r="CL45" i="3"/>
  <c r="EB44" i="3"/>
  <c r="EG44" i="3"/>
  <c r="DP44" i="3"/>
  <c r="DB44" i="3"/>
  <c r="CK44" i="3"/>
  <c r="DV43" i="3"/>
  <c r="CF40" i="3"/>
  <c r="EB40" i="3"/>
  <c r="DN40" i="3"/>
  <c r="EH40" i="3"/>
  <c r="DO40" i="3"/>
  <c r="CL40" i="3"/>
  <c r="CX40" i="3"/>
  <c r="ED40" i="3"/>
  <c r="DU40" i="3"/>
  <c r="EC40" i="3"/>
  <c r="CW40" i="3"/>
  <c r="CP40" i="3"/>
  <c r="DZ40" i="3"/>
  <c r="CD40" i="3"/>
  <c r="DJ40" i="3"/>
  <c r="CL25" i="3"/>
  <c r="BV25" i="3"/>
  <c r="CB67" i="3"/>
  <c r="DH67" i="3"/>
  <c r="DP67" i="3"/>
  <c r="CA66" i="3"/>
  <c r="DH64" i="3"/>
  <c r="CF64" i="3"/>
  <c r="CX64" i="3"/>
  <c r="DV64" i="3"/>
  <c r="CR53" i="3"/>
  <c r="DH53" i="3"/>
  <c r="EN53" i="3"/>
  <c r="DI53" i="3"/>
  <c r="CQ53" i="3"/>
  <c r="CP53" i="3"/>
  <c r="EH53" i="3"/>
  <c r="CD53" i="3"/>
  <c r="DN53" i="3"/>
  <c r="EB53" i="3"/>
  <c r="EF53" i="3"/>
  <c r="CX53" i="3"/>
  <c r="CJ53" i="3"/>
  <c r="EG50" i="3"/>
  <c r="DB50" i="3"/>
  <c r="CK50" i="3"/>
  <c r="EM49" i="3"/>
  <c r="CQ49" i="3"/>
  <c r="DJ47" i="3"/>
  <c r="CE47" i="3"/>
  <c r="EA47" i="3"/>
  <c r="DI47" i="3"/>
  <c r="DU47" i="3"/>
  <c r="CR47" i="3"/>
  <c r="DT47" i="3"/>
  <c r="CF47" i="3"/>
  <c r="CK47" i="3"/>
  <c r="DU44" i="3"/>
  <c r="ED44" i="3"/>
  <c r="DD44" i="3"/>
  <c r="CF44" i="3"/>
  <c r="CP44" i="3"/>
  <c r="CE44" i="3"/>
  <c r="CW44" i="3"/>
  <c r="DN44" i="3"/>
  <c r="EC44" i="3"/>
  <c r="CJ44" i="3"/>
  <c r="CN44" i="3"/>
  <c r="DV44" i="3"/>
  <c r="DT44" i="3"/>
  <c r="DJ44" i="3"/>
  <c r="EF44" i="3"/>
  <c r="CD37" i="3"/>
  <c r="BW37" i="3"/>
  <c r="BV36" i="3"/>
  <c r="CF36" i="3"/>
  <c r="DT31" i="3"/>
  <c r="CC72" i="3"/>
  <c r="DI72" i="3"/>
  <c r="BW64" i="3"/>
  <c r="EF61" i="3"/>
  <c r="DO61" i="3"/>
  <c r="CX61" i="3"/>
  <c r="CJ61" i="3"/>
  <c r="EB60" i="3"/>
  <c r="CF60" i="3"/>
  <c r="BV54" i="3"/>
  <c r="CF54" i="3"/>
  <c r="BV52" i="3"/>
  <c r="CK52" i="3"/>
  <c r="EN45" i="3"/>
  <c r="CR45" i="3"/>
  <c r="BV42" i="3"/>
  <c r="CF42" i="3"/>
  <c r="DJ69" i="3"/>
  <c r="CW63" i="3"/>
  <c r="BW63" i="3"/>
  <c r="EG61" i="3"/>
  <c r="CK61" i="3"/>
  <c r="EG60" i="3"/>
  <c r="EM58" i="3"/>
  <c r="CQ58" i="3"/>
  <c r="DO57" i="3"/>
  <c r="CK57" i="3"/>
  <c r="DJ55" i="3"/>
  <c r="CE55" i="3"/>
  <c r="EA55" i="3"/>
  <c r="CK55" i="3"/>
  <c r="CW55" i="3"/>
  <c r="DT52" i="3"/>
  <c r="DC52" i="3"/>
  <c r="CW50" i="3"/>
  <c r="BV50" i="3"/>
  <c r="DT49" i="3"/>
  <c r="EL48" i="3"/>
  <c r="DZ48" i="3"/>
  <c r="CV48" i="3"/>
  <c r="EN48" i="3"/>
  <c r="CR48" i="3"/>
  <c r="CD48" i="3"/>
  <c r="BV48" i="3"/>
  <c r="CX44" i="3"/>
  <c r="CD65" i="3"/>
  <c r="EF64" i="3"/>
  <c r="CJ64" i="3"/>
  <c r="DZ60" i="3"/>
  <c r="BW60" i="3"/>
  <c r="CD60" i="3"/>
  <c r="DU53" i="3"/>
  <c r="EA52" i="3"/>
  <c r="CV52" i="3"/>
  <c r="CE52" i="3"/>
  <c r="DU50" i="3"/>
  <c r="CV49" i="3"/>
  <c r="CE49" i="3"/>
  <c r="CQ48" i="3"/>
  <c r="EM48" i="3"/>
  <c r="DH48" i="3"/>
  <c r="DJ48" i="3"/>
  <c r="ED48" i="3"/>
  <c r="CP48" i="3"/>
  <c r="DV48" i="3"/>
  <c r="DP48" i="3"/>
  <c r="DB48" i="3"/>
  <c r="BV39" i="3"/>
  <c r="BW39" i="3"/>
  <c r="EM61" i="3"/>
  <c r="CQ61" i="3"/>
  <c r="BV59" i="3"/>
  <c r="DI58" i="3"/>
  <c r="CD58" i="3"/>
  <c r="DJ58" i="3"/>
  <c r="DZ58" i="3"/>
  <c r="DO58" i="3"/>
  <c r="EA58" i="3"/>
  <c r="BV58" i="3"/>
  <c r="BW58" i="3"/>
  <c r="DC53" i="3"/>
  <c r="EH47" i="3"/>
  <c r="DC47" i="3"/>
  <c r="CL47" i="3"/>
  <c r="DU45" i="3"/>
  <c r="DD45" i="3"/>
  <c r="EM43" i="3"/>
  <c r="DH43" i="3"/>
  <c r="CQ43" i="3"/>
  <c r="CJ41" i="3"/>
  <c r="BW41" i="3"/>
  <c r="CQ56" i="3"/>
  <c r="EM56" i="3"/>
  <c r="DH56" i="3"/>
  <c r="DB55" i="3"/>
  <c r="DZ47" i="3"/>
  <c r="BV47" i="3"/>
  <c r="CD47" i="3"/>
  <c r="BW47" i="3"/>
  <c r="EF45" i="3"/>
  <c r="CJ45" i="3"/>
  <c r="EA44" i="3"/>
  <c r="DB43" i="3"/>
  <c r="EG35" i="3"/>
  <c r="CK35" i="3"/>
  <c r="CW35" i="3"/>
  <c r="EC35" i="3"/>
  <c r="CL35" i="3"/>
  <c r="CX35" i="3"/>
  <c r="ED35" i="3"/>
  <c r="CJ35" i="3"/>
  <c r="DB35" i="3"/>
  <c r="DZ35" i="3"/>
  <c r="CD35" i="3"/>
  <c r="DN35" i="3"/>
  <c r="EB35" i="3"/>
  <c r="CF35" i="3"/>
  <c r="CK23" i="3"/>
  <c r="BW23" i="3"/>
  <c r="DT60" i="3"/>
  <c r="EB57" i="3"/>
  <c r="CW57" i="3"/>
  <c r="CF57" i="3"/>
  <c r="BW52" i="3"/>
  <c r="EH50" i="3"/>
  <c r="CL50" i="3"/>
  <c r="DU49" i="3"/>
  <c r="DD49" i="3"/>
  <c r="CV45" i="3"/>
  <c r="EM44" i="3"/>
  <c r="DH44" i="3"/>
  <c r="EN40" i="3"/>
  <c r="DI40" i="3"/>
  <c r="CR40" i="3"/>
  <c r="BW40" i="3"/>
  <c r="BV40" i="3"/>
  <c r="EH35" i="3"/>
  <c r="BV33" i="3"/>
  <c r="DB47" i="3"/>
  <c r="DC44" i="3"/>
  <c r="CL44" i="3"/>
  <c r="EN43" i="3"/>
  <c r="DZ43" i="3"/>
  <c r="DI43" i="3"/>
  <c r="CR43" i="3"/>
  <c r="BV43" i="3"/>
  <c r="CD43" i="3"/>
  <c r="BW43" i="3"/>
  <c r="BV41" i="3"/>
  <c r="BV35" i="3"/>
  <c r="BV11" i="3"/>
  <c r="CD11" i="3"/>
  <c r="BW11" i="3"/>
  <c r="DO44" i="3"/>
  <c r="DD40" i="3"/>
  <c r="CQ38" i="3"/>
  <c r="DI38" i="3"/>
  <c r="EB38" i="3"/>
  <c r="DN38" i="3"/>
  <c r="CD38" i="3"/>
  <c r="CW38" i="3"/>
  <c r="EF38" i="3"/>
  <c r="DO38" i="3"/>
  <c r="DT33" i="3"/>
  <c r="DD33" i="3"/>
  <c r="CL32" i="3"/>
  <c r="EA31" i="3"/>
  <c r="DJ31" i="3"/>
  <c r="CE31" i="3"/>
  <c r="BV27" i="3"/>
  <c r="BV26" i="3"/>
  <c r="BW26" i="3"/>
  <c r="BV24" i="3"/>
  <c r="CE24" i="3"/>
  <c r="BW24" i="3"/>
  <c r="EL22" i="3"/>
  <c r="DB22" i="3"/>
  <c r="EC46" i="3"/>
  <c r="DH41" i="3"/>
  <c r="DI41" i="3"/>
  <c r="DT40" i="3"/>
  <c r="DC40" i="3"/>
  <c r="ED38" i="3"/>
  <c r="DC33" i="3"/>
  <c r="CD32" i="3"/>
  <c r="BW32" i="3"/>
  <c r="EN31" i="3"/>
  <c r="CR31" i="3"/>
  <c r="BW31" i="3"/>
  <c r="CD31" i="3"/>
  <c r="CF28" i="3"/>
  <c r="BV28" i="3"/>
  <c r="BV21" i="3"/>
  <c r="CQ44" i="3"/>
  <c r="EA35" i="3"/>
  <c r="CV35" i="3"/>
  <c r="CE35" i="3"/>
  <c r="BV34" i="3"/>
  <c r="BW34" i="3"/>
  <c r="DI33" i="3"/>
  <c r="DJ33" i="3"/>
  <c r="CW33" i="3"/>
  <c r="EC33" i="3"/>
  <c r="CR33" i="3"/>
  <c r="DN33" i="3"/>
  <c r="BW33" i="3"/>
  <c r="DC31" i="3"/>
  <c r="CL31" i="3"/>
  <c r="BW25" i="3"/>
  <c r="EH43" i="3"/>
  <c r="DC43" i="3"/>
  <c r="CL43" i="3"/>
  <c r="CF41" i="3"/>
  <c r="EA40" i="3"/>
  <c r="CV40" i="3"/>
  <c r="CE40" i="3"/>
  <c r="EN35" i="3"/>
  <c r="EA33" i="3"/>
  <c r="CP33" i="3"/>
  <c r="DP31" i="3"/>
  <c r="CK31" i="3"/>
  <c r="DD22" i="3"/>
  <c r="EB22" i="3"/>
  <c r="CC22" i="3"/>
  <c r="DU22" i="3"/>
  <c r="EC22" i="3"/>
  <c r="EK22" i="3"/>
  <c r="EA22" i="3"/>
  <c r="EM22" i="3"/>
  <c r="CA22" i="3"/>
  <c r="CP22" i="3"/>
  <c r="DN22" i="3"/>
  <c r="CF22" i="3"/>
  <c r="DP22" i="3"/>
  <c r="DH22" i="3"/>
  <c r="CQ22" i="3"/>
  <c r="DI22" i="3"/>
  <c r="DZ22" i="3"/>
  <c r="BW38" i="3"/>
  <c r="CR36" i="3"/>
  <c r="DH36" i="3"/>
  <c r="EN36" i="3"/>
  <c r="DI36" i="3"/>
  <c r="DT35" i="3"/>
  <c r="DC35" i="3"/>
  <c r="EF31" i="3"/>
  <c r="DO31" i="3"/>
  <c r="CJ31" i="3"/>
  <c r="CV28" i="3"/>
  <c r="DU27" i="3"/>
  <c r="DH27" i="3"/>
  <c r="BW27" i="3"/>
  <c r="EF26" i="3"/>
  <c r="CX23" i="3"/>
  <c r="DV23" i="3"/>
  <c r="BV20" i="3"/>
  <c r="BW20" i="3"/>
  <c r="CE20" i="3"/>
  <c r="CJ15" i="3"/>
  <c r="BW15" i="3"/>
  <c r="CP14" i="3"/>
  <c r="BV14" i="3"/>
  <c r="EQ9" i="3"/>
  <c r="EP9" i="3"/>
  <c r="EC42" i="3"/>
  <c r="EG36" i="3"/>
  <c r="DP36" i="3"/>
  <c r="CK36" i="3"/>
  <c r="DO32" i="3"/>
  <c r="EB32" i="3"/>
  <c r="CW32" i="3"/>
  <c r="CF32" i="3"/>
  <c r="EF27" i="3"/>
  <c r="EM27" i="3"/>
  <c r="CQ27" i="3"/>
  <c r="EC26" i="3"/>
  <c r="ED23" i="3"/>
  <c r="DU23" i="3"/>
  <c r="CP23" i="3"/>
  <c r="BW22" i="3"/>
  <c r="BV22" i="3"/>
  <c r="CD22" i="3"/>
  <c r="EQ16" i="3"/>
  <c r="EP16" i="3"/>
  <c r="BV30" i="3"/>
  <c r="CD30" i="3"/>
  <c r="BW30" i="3"/>
  <c r="CC23" i="3"/>
  <c r="DI23" i="3"/>
  <c r="CD23" i="3"/>
  <c r="DJ23" i="3"/>
  <c r="DZ23" i="3"/>
  <c r="DO23" i="3"/>
  <c r="EA23" i="3"/>
  <c r="CE23" i="3"/>
  <c r="EF23" i="3"/>
  <c r="EH22" i="3"/>
  <c r="BV10" i="3"/>
  <c r="BW35" i="3"/>
  <c r="EH33" i="3"/>
  <c r="CL33" i="3"/>
  <c r="CR28" i="3"/>
  <c r="DH28" i="3"/>
  <c r="EN28" i="3"/>
  <c r="DI28" i="3"/>
  <c r="EG28" i="3"/>
  <c r="DP28" i="3"/>
  <c r="CK28" i="3"/>
  <c r="DO27" i="3"/>
  <c r="CR26" i="3"/>
  <c r="DH26" i="3"/>
  <c r="DI26" i="3"/>
  <c r="CW26" i="3"/>
  <c r="DZ26" i="3"/>
  <c r="CQ26" i="3"/>
  <c r="DV26" i="3"/>
  <c r="ED26" i="3"/>
  <c r="EM26" i="3"/>
  <c r="EM23" i="3"/>
  <c r="BV23" i="3"/>
  <c r="CF23" i="3"/>
  <c r="EG22" i="3"/>
  <c r="CK22" i="3"/>
  <c r="CJ17" i="3"/>
  <c r="BW17" i="3"/>
  <c r="CD33" i="3"/>
  <c r="CJ26" i="3"/>
  <c r="CF25" i="3"/>
  <c r="EB25" i="3"/>
  <c r="EM20" i="3"/>
  <c r="CW20" i="3"/>
  <c r="DB18" i="3"/>
  <c r="ED17" i="3"/>
  <c r="DI17" i="3"/>
  <c r="EL17" i="3"/>
  <c r="DU17" i="3"/>
  <c r="DD17" i="3"/>
  <c r="CW16" i="3"/>
  <c r="CL16" i="3"/>
  <c r="ED16" i="3"/>
  <c r="DV16" i="3"/>
  <c r="CJ16" i="3"/>
  <c r="EH16" i="3"/>
  <c r="CK16" i="3"/>
  <c r="DB16" i="3"/>
  <c r="DT16" i="3"/>
  <c r="EB16" i="3"/>
  <c r="CF10" i="3"/>
  <c r="DJ30" i="3"/>
  <c r="DT22" i="3"/>
  <c r="DC22" i="3"/>
  <c r="CL22" i="3"/>
  <c r="EL20" i="3"/>
  <c r="DV20" i="3"/>
  <c r="DH20" i="3"/>
  <c r="DD20" i="3"/>
  <c r="EC18" i="3"/>
  <c r="CA18" i="3"/>
  <c r="DC18" i="3"/>
  <c r="DN18" i="3"/>
  <c r="EH18" i="3"/>
  <c r="CL18" i="3"/>
  <c r="EL18" i="3"/>
  <c r="DT18" i="3"/>
  <c r="ED18" i="3"/>
  <c r="CF18" i="3"/>
  <c r="DP18" i="3"/>
  <c r="EF18" i="3"/>
  <c r="DO18" i="3"/>
  <c r="CX18" i="3"/>
  <c r="EB17" i="3"/>
  <c r="BV16" i="3"/>
  <c r="DH10" i="3"/>
  <c r="DP10" i="3"/>
  <c r="CC10" i="3"/>
  <c r="DI10" i="3"/>
  <c r="CA10" i="3"/>
  <c r="DB10" i="3"/>
  <c r="DV10" i="3"/>
  <c r="CD10" i="3"/>
  <c r="CL10" i="3"/>
  <c r="ED10" i="3"/>
  <c r="EB10" i="3"/>
  <c r="EH10" i="3"/>
  <c r="BW19" i="3"/>
  <c r="BW18" i="3"/>
  <c r="CD18" i="3"/>
  <c r="CB17" i="3"/>
  <c r="DH17" i="3"/>
  <c r="DJ17" i="3"/>
  <c r="DN17" i="3"/>
  <c r="CA17" i="3"/>
  <c r="EC17" i="3"/>
  <c r="EM17" i="3"/>
  <c r="CE17" i="3"/>
  <c r="DC17" i="3"/>
  <c r="DT17" i="3"/>
  <c r="DV17" i="3"/>
  <c r="CW17" i="3"/>
  <c r="BV8" i="3"/>
  <c r="CJ7" i="3"/>
  <c r="BW7" i="3"/>
  <c r="CV22" i="3"/>
  <c r="CE22" i="3"/>
  <c r="BW21" i="3"/>
  <c r="CC20" i="3"/>
  <c r="DI20" i="3"/>
  <c r="CR20" i="3"/>
  <c r="DN20" i="3"/>
  <c r="DO20" i="3"/>
  <c r="DZ20" i="3"/>
  <c r="DU18" i="3"/>
  <c r="BW14" i="3"/>
  <c r="CP13" i="3"/>
  <c r="DD13" i="3"/>
  <c r="BW9" i="3"/>
  <c r="BV9" i="3"/>
  <c r="BV19" i="3"/>
  <c r="EN17" i="3"/>
  <c r="DZ17" i="3"/>
  <c r="CR17" i="3"/>
  <c r="BV17" i="3"/>
  <c r="CD17" i="3"/>
  <c r="EF16" i="3"/>
  <c r="DO16" i="3"/>
  <c r="CX16" i="3"/>
  <c r="DU13" i="3"/>
  <c r="EN16" i="3"/>
  <c r="BW16" i="3"/>
  <c r="CD16" i="3"/>
  <c r="CA13" i="3"/>
  <c r="EM13" i="3"/>
  <c r="CJ13" i="3"/>
  <c r="DH13" i="3"/>
  <c r="EF13" i="3"/>
  <c r="CC13" i="3"/>
  <c r="CW13" i="3"/>
  <c r="DV13" i="3"/>
  <c r="CL13" i="3"/>
  <c r="EH13" i="3"/>
  <c r="CD13" i="3"/>
  <c r="CX13" i="3"/>
  <c r="EL13" i="3"/>
  <c r="DH16" i="3"/>
  <c r="EA13" i="3"/>
  <c r="DJ13" i="3"/>
  <c r="CV13" i="3"/>
  <c r="BW13" i="3"/>
  <c r="CQ18" i="3"/>
  <c r="EG13" i="3"/>
  <c r="DP13" i="3"/>
  <c r="DB13" i="3"/>
  <c r="EA10" i="3"/>
  <c r="DJ10" i="3"/>
  <c r="BW10" i="3"/>
  <c r="EC9" i="3"/>
  <c r="CL9" i="3"/>
  <c r="EQ8" i="3"/>
  <c r="EP8" i="3"/>
  <c r="EB19" i="3"/>
  <c r="CV19" i="3"/>
  <c r="EH17" i="3"/>
  <c r="CL17" i="3"/>
  <c r="DC16" i="3"/>
  <c r="BV15" i="3"/>
  <c r="DI14" i="3"/>
  <c r="DB14" i="3"/>
  <c r="DO14" i="3"/>
  <c r="EN14" i="3"/>
  <c r="EF14" i="3"/>
  <c r="CJ14" i="3"/>
  <c r="CX14" i="3"/>
  <c r="DB9" i="3"/>
  <c r="DC9" i="3"/>
  <c r="CW18" i="3"/>
  <c r="EP12" i="3"/>
  <c r="EQ12" i="3"/>
  <c r="DH9" i="3"/>
  <c r="CF9" i="3"/>
  <c r="EB9" i="3"/>
  <c r="CA9" i="3"/>
  <c r="DN9" i="3"/>
  <c r="CW9" i="3"/>
  <c r="DV9" i="3"/>
  <c r="EB14" i="3"/>
  <c r="CW14" i="3"/>
  <c r="CF14" i="3"/>
  <c r="EB13" i="3"/>
  <c r="CF13" i="3"/>
  <c r="DU12" i="3"/>
  <c r="CV12" i="3"/>
  <c r="DZ12" i="3"/>
  <c r="BV12" i="3"/>
  <c r="CD12" i="3"/>
  <c r="BW12" i="3"/>
  <c r="CW10" i="3"/>
  <c r="EA9" i="3"/>
  <c r="CR13" i="3"/>
  <c r="BV7" i="3"/>
  <c r="CC6" i="3"/>
  <c r="CK6" i="3"/>
  <c r="DI6" i="3"/>
  <c r="EG6" i="3"/>
  <c r="EJ6" i="3"/>
  <c r="DT14" i="3"/>
  <c r="DT13" i="3"/>
  <c r="DJ12" i="3"/>
  <c r="CE12" i="3"/>
  <c r="EA12" i="3"/>
  <c r="DP9" i="3"/>
  <c r="BW8" i="3"/>
  <c r="EC11" i="3"/>
  <c r="DI7" i="3"/>
  <c r="DJ11" i="3"/>
  <c r="DB11" i="3"/>
  <c r="BY78" i="3" l="1"/>
  <c r="BY328" i="3"/>
  <c r="BX169" i="3"/>
  <c r="DS169" i="3" s="1"/>
  <c r="BY208" i="3"/>
  <c r="BX342" i="3"/>
  <c r="DI342" i="3" s="1"/>
  <c r="BY234" i="3"/>
  <c r="BX459" i="3"/>
  <c r="BX397" i="3"/>
  <c r="DA397" i="3" s="1"/>
  <c r="BX60" i="3"/>
  <c r="DF60" i="3" s="1"/>
  <c r="BY257" i="3"/>
  <c r="BY352" i="3"/>
  <c r="BY320" i="3"/>
  <c r="BY336" i="3"/>
  <c r="BY68" i="3"/>
  <c r="BX435" i="3"/>
  <c r="BX135" i="3"/>
  <c r="DM135" i="3" s="1"/>
  <c r="BX225" i="3"/>
  <c r="CG225" i="3" s="1"/>
  <c r="BX232" i="3"/>
  <c r="DF232" i="3" s="1"/>
  <c r="CY169" i="3"/>
  <c r="BY143" i="3"/>
  <c r="BX208" i="3"/>
  <c r="DX208" i="3" s="1"/>
  <c r="BX71" i="3"/>
  <c r="CN71" i="3" s="1"/>
  <c r="BY334" i="3"/>
  <c r="BY412" i="3"/>
  <c r="BY368" i="3"/>
  <c r="BX439" i="3"/>
  <c r="BX32" i="3"/>
  <c r="DY32" i="3" s="1"/>
  <c r="BY167" i="3"/>
  <c r="BY294" i="3"/>
  <c r="BX410" i="3"/>
  <c r="CA410" i="3" s="1"/>
  <c r="DK324" i="3"/>
  <c r="BX336" i="3"/>
  <c r="CQ336" i="3" s="1"/>
  <c r="DS324" i="3"/>
  <c r="BY418" i="3"/>
  <c r="BY61" i="3"/>
  <c r="DA324" i="3"/>
  <c r="BX366" i="3"/>
  <c r="CV366" i="3" s="1"/>
  <c r="BY342" i="3"/>
  <c r="BY296" i="3"/>
  <c r="BX438" i="3"/>
  <c r="BY435" i="3"/>
  <c r="BZ435" i="3" s="1"/>
  <c r="EN435" i="3" s="1"/>
  <c r="BY169" i="3"/>
  <c r="BY452" i="3"/>
  <c r="BZ452" i="3" s="1"/>
  <c r="BX388" i="3"/>
  <c r="DO388" i="3" s="1"/>
  <c r="BX112" i="3"/>
  <c r="EI112" i="3" s="1"/>
  <c r="BX109" i="3"/>
  <c r="CS109" i="3" s="1"/>
  <c r="BY135" i="3"/>
  <c r="BY275" i="3"/>
  <c r="BY446" i="3"/>
  <c r="BZ446" i="3" s="1"/>
  <c r="DH446" i="3" s="1"/>
  <c r="BX364" i="3"/>
  <c r="DT364" i="3" s="1"/>
  <c r="BX13" i="3"/>
  <c r="EK13" i="3" s="1"/>
  <c r="BY445" i="3"/>
  <c r="BZ445" i="3" s="1"/>
  <c r="EG445" i="3" s="1"/>
  <c r="CX266" i="3"/>
  <c r="EM266" i="3"/>
  <c r="DH266" i="3"/>
  <c r="CQ266" i="3"/>
  <c r="EG266" i="3"/>
  <c r="BX452" i="3"/>
  <c r="BY455" i="3"/>
  <c r="BZ455" i="3" s="1"/>
  <c r="DZ455" i="3" s="1"/>
  <c r="BY388" i="3"/>
  <c r="BY459" i="3"/>
  <c r="BZ459" i="3" s="1"/>
  <c r="CQ459" i="3" s="1"/>
  <c r="BX211" i="3"/>
  <c r="EE211" i="3" s="1"/>
  <c r="BY266" i="3"/>
  <c r="BY312" i="3"/>
  <c r="BX373" i="3"/>
  <c r="DE373" i="3" s="1"/>
  <c r="BY439" i="3"/>
  <c r="BZ439" i="3" s="1"/>
  <c r="BY232" i="3"/>
  <c r="BX417" i="3"/>
  <c r="DG417" i="3" s="1"/>
  <c r="BX234" i="3"/>
  <c r="DW234" i="3" s="1"/>
  <c r="BY422" i="3"/>
  <c r="BY360" i="3"/>
  <c r="BY207" i="3"/>
  <c r="BX257" i="3"/>
  <c r="DW257" i="3" s="1"/>
  <c r="BX328" i="3"/>
  <c r="EE328" i="3" s="1"/>
  <c r="BX350" i="3"/>
  <c r="DF350" i="3" s="1"/>
  <c r="BX68" i="3"/>
  <c r="CS68" i="3" s="1"/>
  <c r="BX198" i="3"/>
  <c r="CN198" i="3" s="1"/>
  <c r="BX216" i="3"/>
  <c r="CS216" i="3" s="1"/>
  <c r="BX172" i="3"/>
  <c r="CH172" i="3" s="1"/>
  <c r="BX287" i="3"/>
  <c r="DM287" i="3" s="1"/>
  <c r="BX294" i="3"/>
  <c r="CU294" i="3" s="1"/>
  <c r="BY438" i="3"/>
  <c r="BZ438" i="3" s="1"/>
  <c r="BY13" i="3"/>
  <c r="BY53" i="3"/>
  <c r="BY109" i="3"/>
  <c r="BX143" i="3"/>
  <c r="EE143" i="3" s="1"/>
  <c r="BX38" i="3"/>
  <c r="DR38" i="3" s="1"/>
  <c r="BX114" i="3"/>
  <c r="DE114" i="3" s="1"/>
  <c r="BX320" i="3"/>
  <c r="CU320" i="3" s="1"/>
  <c r="BX341" i="3"/>
  <c r="CH341" i="3" s="1"/>
  <c r="BY31" i="3"/>
  <c r="BX18" i="3"/>
  <c r="DK18" i="3" s="1"/>
  <c r="BX62" i="3"/>
  <c r="CH62" i="3" s="1"/>
  <c r="BY134" i="3"/>
  <c r="BX173" i="3"/>
  <c r="CU173" i="3" s="1"/>
  <c r="BX352" i="3"/>
  <c r="DM352" i="3" s="1"/>
  <c r="BX404" i="3"/>
  <c r="DG404" i="3" s="1"/>
  <c r="BX445" i="3"/>
  <c r="CH422" i="3"/>
  <c r="DF422" i="3"/>
  <c r="EC422" i="3"/>
  <c r="DR422" i="3"/>
  <c r="EK422" i="3"/>
  <c r="EI422" i="3"/>
  <c r="DA422" i="3"/>
  <c r="CO422" i="3"/>
  <c r="CN422" i="3"/>
  <c r="DW422" i="3"/>
  <c r="DL422" i="3"/>
  <c r="DH422" i="3"/>
  <c r="EE422" i="3"/>
  <c r="DQ422" i="3"/>
  <c r="DY364" i="3"/>
  <c r="BY287" i="3"/>
  <c r="BY373" i="3"/>
  <c r="BX368" i="3"/>
  <c r="CT368" i="3" s="1"/>
  <c r="BY425" i="3"/>
  <c r="BY364" i="3"/>
  <c r="BY417" i="3"/>
  <c r="BX275" i="3"/>
  <c r="DL275" i="3" s="1"/>
  <c r="DL312" i="3"/>
  <c r="BY172" i="3"/>
  <c r="BY18" i="3"/>
  <c r="BY38" i="3"/>
  <c r="BY114" i="3"/>
  <c r="BY216" i="3"/>
  <c r="BX446" i="3"/>
  <c r="CZ312" i="3"/>
  <c r="BX134" i="3"/>
  <c r="CZ134" i="3" s="1"/>
  <c r="BY341" i="3"/>
  <c r="BX61" i="3"/>
  <c r="CS324" i="3"/>
  <c r="BY410" i="3"/>
  <c r="BY62" i="3"/>
  <c r="BX296" i="3"/>
  <c r="CY296" i="3" s="1"/>
  <c r="BY112" i="3"/>
  <c r="BX266" i="3"/>
  <c r="EJ266" i="3" s="1"/>
  <c r="CC324" i="3"/>
  <c r="CG312" i="3"/>
  <c r="BX334" i="3"/>
  <c r="DF334" i="3" s="1"/>
  <c r="BX360" i="3"/>
  <c r="CN360" i="3" s="1"/>
  <c r="BY404" i="3"/>
  <c r="BY198" i="3"/>
  <c r="BX53" i="3"/>
  <c r="CM53" i="3" s="1"/>
  <c r="BY71" i="3"/>
  <c r="BY173" i="3"/>
  <c r="BY211" i="3"/>
  <c r="EJ312" i="3"/>
  <c r="BX89" i="3"/>
  <c r="BY89" i="3"/>
  <c r="BY99" i="3"/>
  <c r="BX99" i="3"/>
  <c r="BX206" i="3"/>
  <c r="BY206" i="3"/>
  <c r="BX262" i="3"/>
  <c r="BY262" i="3"/>
  <c r="BY226" i="3"/>
  <c r="BX226" i="3"/>
  <c r="BX361" i="3"/>
  <c r="BY361" i="3"/>
  <c r="BX271" i="3"/>
  <c r="BY271" i="3"/>
  <c r="BZ271" i="3" s="1"/>
  <c r="BY29" i="3"/>
  <c r="BX29" i="3"/>
  <c r="BX57" i="3"/>
  <c r="BY57" i="3"/>
  <c r="BX242" i="3"/>
  <c r="BY242" i="3"/>
  <c r="BX182" i="3"/>
  <c r="BY182" i="3"/>
  <c r="BX20" i="3"/>
  <c r="BY20" i="3"/>
  <c r="BX131" i="3"/>
  <c r="BY131" i="3"/>
  <c r="BX215" i="3"/>
  <c r="BY215" i="3"/>
  <c r="BX300" i="3"/>
  <c r="BY300" i="3"/>
  <c r="BY217" i="3"/>
  <c r="BZ217" i="3" s="1"/>
  <c r="BX217" i="3"/>
  <c r="BY325" i="3"/>
  <c r="BX325" i="3"/>
  <c r="BX7" i="3"/>
  <c r="BY7" i="3"/>
  <c r="BX19" i="3"/>
  <c r="BY19" i="3"/>
  <c r="BX14" i="3"/>
  <c r="BY14" i="3"/>
  <c r="BY42" i="3"/>
  <c r="BX42" i="3"/>
  <c r="BX51" i="3"/>
  <c r="BY51" i="3"/>
  <c r="BY60" i="3"/>
  <c r="BX79" i="3"/>
  <c r="BY79" i="3"/>
  <c r="BX125" i="3"/>
  <c r="BY125" i="3"/>
  <c r="BX104" i="3"/>
  <c r="BY104" i="3"/>
  <c r="BX228" i="3"/>
  <c r="BY228" i="3"/>
  <c r="BY209" i="3"/>
  <c r="BX209" i="3"/>
  <c r="BY268" i="3"/>
  <c r="BX268" i="3"/>
  <c r="BX307" i="3"/>
  <c r="BY307" i="3"/>
  <c r="BX31" i="3"/>
  <c r="BY76" i="3"/>
  <c r="BX76" i="3"/>
  <c r="BX90" i="3"/>
  <c r="BY90" i="3"/>
  <c r="BX166" i="3"/>
  <c r="BY166" i="3"/>
  <c r="BX163" i="3"/>
  <c r="BY163" i="3"/>
  <c r="BX401" i="3"/>
  <c r="BY401" i="3"/>
  <c r="BX9" i="3"/>
  <c r="BY9" i="3"/>
  <c r="BX21" i="3"/>
  <c r="BY21" i="3"/>
  <c r="BX27" i="3"/>
  <c r="BY27" i="3"/>
  <c r="BY11" i="3"/>
  <c r="BX11" i="3"/>
  <c r="BY32" i="3"/>
  <c r="BX66" i="3"/>
  <c r="BY66" i="3"/>
  <c r="BY65" i="3"/>
  <c r="BX65" i="3"/>
  <c r="BX94" i="3"/>
  <c r="BY94" i="3"/>
  <c r="BX97" i="3"/>
  <c r="BY97" i="3"/>
  <c r="BX64" i="3"/>
  <c r="BY64" i="3"/>
  <c r="BY115" i="3"/>
  <c r="BX115" i="3"/>
  <c r="BY263" i="3"/>
  <c r="BX263" i="3"/>
  <c r="BX188" i="3"/>
  <c r="BY188" i="3"/>
  <c r="BX231" i="3"/>
  <c r="BY231" i="3"/>
  <c r="BY283" i="3"/>
  <c r="BX283" i="3"/>
  <c r="BY184" i="3"/>
  <c r="BX184" i="3"/>
  <c r="BX321" i="3"/>
  <c r="BY321" i="3"/>
  <c r="BY387" i="3"/>
  <c r="BX387" i="3"/>
  <c r="BX308" i="3"/>
  <c r="BY308" i="3"/>
  <c r="BX457" i="3"/>
  <c r="BY457" i="3"/>
  <c r="BZ457" i="3" s="1"/>
  <c r="BY428" i="3"/>
  <c r="BZ428" i="3" s="1"/>
  <c r="BX428" i="3"/>
  <c r="BY124" i="3"/>
  <c r="BX124" i="3"/>
  <c r="BY136" i="3"/>
  <c r="BX136" i="3"/>
  <c r="BX267" i="3"/>
  <c r="BY267" i="3"/>
  <c r="BX207" i="3"/>
  <c r="BY246" i="3"/>
  <c r="BX246" i="3"/>
  <c r="BY317" i="3"/>
  <c r="BX317" i="3"/>
  <c r="BY175" i="3"/>
  <c r="BX175" i="3"/>
  <c r="BY54" i="3"/>
  <c r="BX54" i="3"/>
  <c r="BX72" i="3"/>
  <c r="BY72" i="3"/>
  <c r="BY146" i="3"/>
  <c r="BX146" i="3"/>
  <c r="BX127" i="3"/>
  <c r="BY127" i="3"/>
  <c r="BX302" i="3"/>
  <c r="BY302" i="3"/>
  <c r="BY15" i="3"/>
  <c r="BX15" i="3"/>
  <c r="BX22" i="3"/>
  <c r="BY22" i="3"/>
  <c r="BX24" i="3"/>
  <c r="BY24" i="3"/>
  <c r="BY128" i="3"/>
  <c r="BX128" i="3"/>
  <c r="BX250" i="3"/>
  <c r="BY250" i="3"/>
  <c r="BY197" i="3"/>
  <c r="BX197" i="3"/>
  <c r="BX282" i="3"/>
  <c r="BY282" i="3"/>
  <c r="BY159" i="3"/>
  <c r="BX159" i="3"/>
  <c r="BX351" i="3"/>
  <c r="BY351" i="3"/>
  <c r="BY309" i="3"/>
  <c r="BX309" i="3"/>
  <c r="BY449" i="3"/>
  <c r="BZ449" i="3" s="1"/>
  <c r="BX449" i="3"/>
  <c r="BX43" i="3"/>
  <c r="BY43" i="3"/>
  <c r="BX77" i="3"/>
  <c r="BY77" i="3"/>
  <c r="BY63" i="3"/>
  <c r="BX63" i="3"/>
  <c r="BY201" i="3"/>
  <c r="BX201" i="3"/>
  <c r="BX200" i="3"/>
  <c r="BY200" i="3"/>
  <c r="BX26" i="3"/>
  <c r="BY26" i="3"/>
  <c r="BX98" i="3"/>
  <c r="BY98" i="3"/>
  <c r="BX156" i="3"/>
  <c r="BY156" i="3"/>
  <c r="BY255" i="3"/>
  <c r="BX255" i="3"/>
  <c r="BX356" i="3"/>
  <c r="BY356" i="3"/>
  <c r="BX338" i="3"/>
  <c r="BY338" i="3"/>
  <c r="BY23" i="3"/>
  <c r="BX23" i="3"/>
  <c r="BY58" i="3"/>
  <c r="BX58" i="3"/>
  <c r="BX44" i="3"/>
  <c r="BY44" i="3"/>
  <c r="BY84" i="3"/>
  <c r="BX84" i="3"/>
  <c r="BX113" i="3"/>
  <c r="BY113" i="3"/>
  <c r="BY122" i="3"/>
  <c r="BX122" i="3"/>
  <c r="BY85" i="3"/>
  <c r="BX85" i="3"/>
  <c r="BY55" i="3"/>
  <c r="BX55" i="3"/>
  <c r="BX118" i="3"/>
  <c r="BY118" i="3"/>
  <c r="BY151" i="3"/>
  <c r="BX151" i="3"/>
  <c r="BY247" i="3"/>
  <c r="BX247" i="3"/>
  <c r="BY161" i="3"/>
  <c r="BX161" i="3"/>
  <c r="CS312" i="3"/>
  <c r="DS312" i="3"/>
  <c r="DY312" i="3"/>
  <c r="DR312" i="3"/>
  <c r="CM312" i="3"/>
  <c r="EI312" i="3"/>
  <c r="CC312" i="3"/>
  <c r="CH312" i="3"/>
  <c r="CO312" i="3"/>
  <c r="CY312" i="3"/>
  <c r="DE312" i="3"/>
  <c r="DG312" i="3"/>
  <c r="DX312" i="3"/>
  <c r="DM312" i="3"/>
  <c r="DW312" i="3"/>
  <c r="CT312" i="3"/>
  <c r="DF312" i="3"/>
  <c r="CN312" i="3"/>
  <c r="EE312" i="3"/>
  <c r="CU312" i="3"/>
  <c r="EK312" i="3"/>
  <c r="DK312" i="3"/>
  <c r="CW312" i="3"/>
  <c r="BX385" i="3"/>
  <c r="BY385" i="3"/>
  <c r="BX223" i="3"/>
  <c r="BY223" i="3"/>
  <c r="BZ223" i="3" s="1"/>
  <c r="DA312" i="3"/>
  <c r="CI312" i="3"/>
  <c r="BY261" i="3"/>
  <c r="BX261" i="3"/>
  <c r="BX370" i="3"/>
  <c r="BY370" i="3"/>
  <c r="BY409" i="3"/>
  <c r="BX409" i="3"/>
  <c r="BX434" i="3"/>
  <c r="BY434" i="3"/>
  <c r="BZ434" i="3" s="1"/>
  <c r="BY39" i="3"/>
  <c r="BX39" i="3"/>
  <c r="BX119" i="3"/>
  <c r="BY119" i="3"/>
  <c r="BY149" i="3"/>
  <c r="BX149" i="3"/>
  <c r="BY202" i="3"/>
  <c r="BX202" i="3"/>
  <c r="BX258" i="3"/>
  <c r="BY258" i="3"/>
  <c r="BX248" i="3"/>
  <c r="BY248" i="3"/>
  <c r="BX37" i="3"/>
  <c r="BY37" i="3"/>
  <c r="BX56" i="3"/>
  <c r="BY56" i="3"/>
  <c r="BX102" i="3"/>
  <c r="BY102" i="3"/>
  <c r="DW232" i="3"/>
  <c r="BX284" i="3"/>
  <c r="BY284" i="3"/>
  <c r="BY195" i="3"/>
  <c r="BX195" i="3"/>
  <c r="BX305" i="3"/>
  <c r="BY305" i="3"/>
  <c r="BX407" i="3"/>
  <c r="BY407" i="3"/>
  <c r="BX45" i="3"/>
  <c r="BY45" i="3"/>
  <c r="BX111" i="3"/>
  <c r="BY111" i="3"/>
  <c r="DG109" i="3"/>
  <c r="CN109" i="3"/>
  <c r="BX117" i="3"/>
  <c r="BY117" i="3"/>
  <c r="BX212" i="3"/>
  <c r="BY212" i="3"/>
  <c r="BX359" i="3"/>
  <c r="BY359" i="3"/>
  <c r="CB342" i="3"/>
  <c r="BX153" i="3"/>
  <c r="BY153" i="3"/>
  <c r="BX259" i="3"/>
  <c r="BY259" i="3"/>
  <c r="BX331" i="3"/>
  <c r="BY331" i="3"/>
  <c r="BY389" i="3"/>
  <c r="BX389" i="3"/>
  <c r="BY75" i="3"/>
  <c r="BX75" i="3"/>
  <c r="BX6" i="3"/>
  <c r="BY6" i="3"/>
  <c r="BX106" i="3"/>
  <c r="BY106" i="3"/>
  <c r="BX179" i="3"/>
  <c r="BY179" i="3"/>
  <c r="BY203" i="3"/>
  <c r="BX203" i="3"/>
  <c r="BY238" i="3"/>
  <c r="BX238" i="3"/>
  <c r="BX276" i="3"/>
  <c r="BY276" i="3"/>
  <c r="BX17" i="3"/>
  <c r="BY17" i="3"/>
  <c r="BY8" i="3"/>
  <c r="BX8" i="3"/>
  <c r="BX80" i="3"/>
  <c r="BY80" i="3"/>
  <c r="CG71" i="3"/>
  <c r="CY71" i="3"/>
  <c r="CI71" i="3"/>
  <c r="CB71" i="3"/>
  <c r="CT71" i="3"/>
  <c r="DM71" i="3"/>
  <c r="CZ71" i="3"/>
  <c r="DR109" i="3"/>
  <c r="BX292" i="3"/>
  <c r="BY292" i="3"/>
  <c r="BY281" i="3"/>
  <c r="BX281" i="3"/>
  <c r="BY310" i="3"/>
  <c r="BX310" i="3"/>
  <c r="BX313" i="3"/>
  <c r="BY313" i="3"/>
  <c r="CA312" i="3"/>
  <c r="BX399" i="3"/>
  <c r="BY399" i="3"/>
  <c r="CJ410" i="3"/>
  <c r="CQ410" i="3"/>
  <c r="DA410" i="3"/>
  <c r="DY410" i="3"/>
  <c r="CV410" i="3"/>
  <c r="DL410" i="3"/>
  <c r="BX348" i="3"/>
  <c r="BY348" i="3"/>
  <c r="BX443" i="3"/>
  <c r="BY443" i="3"/>
  <c r="BZ443" i="3" s="1"/>
  <c r="CY324" i="3"/>
  <c r="DM324" i="3"/>
  <c r="DX324" i="3"/>
  <c r="CA324" i="3"/>
  <c r="CO324" i="3"/>
  <c r="CZ324" i="3"/>
  <c r="DN324" i="3"/>
  <c r="DE324" i="3"/>
  <c r="CT324" i="3"/>
  <c r="CG324" i="3"/>
  <c r="DR324" i="3"/>
  <c r="EK324" i="3"/>
  <c r="DW324" i="3"/>
  <c r="CH324" i="3"/>
  <c r="DF324" i="3"/>
  <c r="CI324" i="3"/>
  <c r="DG324" i="3"/>
  <c r="EE324" i="3"/>
  <c r="DQ324" i="3"/>
  <c r="CN324" i="3"/>
  <c r="DY324" i="3"/>
  <c r="DL324" i="3"/>
  <c r="CU324" i="3"/>
  <c r="BX345" i="3"/>
  <c r="BY345" i="3"/>
  <c r="BY421" i="3"/>
  <c r="BX421" i="3"/>
  <c r="BY227" i="3"/>
  <c r="BX227" i="3"/>
  <c r="BX332" i="3"/>
  <c r="BY332" i="3"/>
  <c r="BY437" i="3"/>
  <c r="BZ437" i="3" s="1"/>
  <c r="BX437" i="3"/>
  <c r="BX34" i="3"/>
  <c r="BY34" i="3"/>
  <c r="BY48" i="3"/>
  <c r="BX48" i="3"/>
  <c r="BX67" i="3"/>
  <c r="BY67" i="3"/>
  <c r="BY74" i="3"/>
  <c r="BX74" i="3"/>
  <c r="BX88" i="3"/>
  <c r="BY88" i="3"/>
  <c r="BY148" i="3"/>
  <c r="BX148" i="3"/>
  <c r="BY194" i="3"/>
  <c r="BX194" i="3"/>
  <c r="BX229" i="3"/>
  <c r="BY229" i="3"/>
  <c r="BX214" i="3"/>
  <c r="BY214" i="3"/>
  <c r="BX237" i="3"/>
  <c r="BY237" i="3"/>
  <c r="BX315" i="3"/>
  <c r="BY315" i="3"/>
  <c r="CP266" i="3"/>
  <c r="BX290" i="3"/>
  <c r="BY290" i="3"/>
  <c r="BY297" i="3"/>
  <c r="BX297" i="3"/>
  <c r="BX339" i="3"/>
  <c r="BY339" i="3"/>
  <c r="BX375" i="3"/>
  <c r="BY375" i="3"/>
  <c r="BX335" i="3"/>
  <c r="BY335" i="3"/>
  <c r="BY273" i="3"/>
  <c r="BX273" i="3"/>
  <c r="BX381" i="3"/>
  <c r="BY381" i="3"/>
  <c r="BY398" i="3"/>
  <c r="BX398" i="3"/>
  <c r="BX371" i="3"/>
  <c r="BY371" i="3"/>
  <c r="BY392" i="3"/>
  <c r="BX392" i="3"/>
  <c r="DK422" i="3"/>
  <c r="CS422" i="3"/>
  <c r="CU422" i="3"/>
  <c r="CC422" i="3"/>
  <c r="BY350" i="3"/>
  <c r="BY30" i="3"/>
  <c r="BX30" i="3"/>
  <c r="BX35" i="3"/>
  <c r="BY35" i="3"/>
  <c r="BX33" i="3"/>
  <c r="BY33" i="3"/>
  <c r="BX59" i="3"/>
  <c r="BY59" i="3"/>
  <c r="BX50" i="3"/>
  <c r="BY50" i="3"/>
  <c r="BX52" i="3"/>
  <c r="BY52" i="3"/>
  <c r="BX25" i="3"/>
  <c r="BY25" i="3"/>
  <c r="BX69" i="3"/>
  <c r="BY69" i="3"/>
  <c r="BX95" i="3"/>
  <c r="BY95" i="3"/>
  <c r="BX103" i="3"/>
  <c r="BY103" i="3"/>
  <c r="BX78" i="3"/>
  <c r="BY70" i="3"/>
  <c r="BX70" i="3"/>
  <c r="BY107" i="3"/>
  <c r="BX107" i="3"/>
  <c r="BX108" i="3"/>
  <c r="BY108" i="3"/>
  <c r="BX81" i="3"/>
  <c r="BY81" i="3"/>
  <c r="BY101" i="3"/>
  <c r="BX101" i="3"/>
  <c r="BY46" i="3"/>
  <c r="BX46" i="3"/>
  <c r="BX121" i="3"/>
  <c r="BY121" i="3"/>
  <c r="BX147" i="3"/>
  <c r="BY147" i="3"/>
  <c r="BX139" i="3"/>
  <c r="BY139" i="3"/>
  <c r="BX86" i="3"/>
  <c r="BY86" i="3"/>
  <c r="BX162" i="3"/>
  <c r="BY162" i="3"/>
  <c r="BX210" i="3"/>
  <c r="BY210" i="3"/>
  <c r="BX189" i="3"/>
  <c r="BY189" i="3"/>
  <c r="BX218" i="3"/>
  <c r="BY218" i="3"/>
  <c r="BX191" i="3"/>
  <c r="BY191" i="3"/>
  <c r="BX241" i="3"/>
  <c r="BY241" i="3"/>
  <c r="BX167" i="3"/>
  <c r="BX177" i="3"/>
  <c r="BY177" i="3"/>
  <c r="BY243" i="3"/>
  <c r="BX243" i="3"/>
  <c r="BX285" i="3"/>
  <c r="BY285" i="3"/>
  <c r="BZ285" i="3" s="1"/>
  <c r="BX233" i="3"/>
  <c r="BY233" i="3"/>
  <c r="BY253" i="3"/>
  <c r="BX253" i="3"/>
  <c r="CV266" i="3"/>
  <c r="DN266" i="3"/>
  <c r="BY144" i="3"/>
  <c r="BX144" i="3"/>
  <c r="BX251" i="3"/>
  <c r="BY251" i="3"/>
  <c r="BY254" i="3"/>
  <c r="BX254" i="3"/>
  <c r="BX322" i="3"/>
  <c r="BY322" i="3"/>
  <c r="BY225" i="3"/>
  <c r="EL266" i="3"/>
  <c r="BX299" i="3"/>
  <c r="BY299" i="3"/>
  <c r="BX386" i="3"/>
  <c r="BY386" i="3"/>
  <c r="BY187" i="3"/>
  <c r="BX187" i="3"/>
  <c r="BX186" i="3"/>
  <c r="BY186" i="3"/>
  <c r="BX278" i="3"/>
  <c r="BY278" i="3"/>
  <c r="BY406" i="3"/>
  <c r="BX406" i="3"/>
  <c r="BY192" i="3"/>
  <c r="BX192" i="3"/>
  <c r="BX378" i="3"/>
  <c r="BY378" i="3"/>
  <c r="BY344" i="3"/>
  <c r="BX344" i="3"/>
  <c r="BX333" i="3"/>
  <c r="BY333" i="3"/>
  <c r="BY318" i="3"/>
  <c r="BX318" i="3"/>
  <c r="BY346" i="3"/>
  <c r="BX346" i="3"/>
  <c r="BY408" i="3"/>
  <c r="BX408" i="3"/>
  <c r="BX363" i="3"/>
  <c r="BY363" i="3"/>
  <c r="BX377" i="3"/>
  <c r="BY377" i="3"/>
  <c r="BY424" i="3"/>
  <c r="BX424" i="3"/>
  <c r="BY441" i="3"/>
  <c r="BZ441" i="3" s="1"/>
  <c r="BX441" i="3"/>
  <c r="BX447" i="3"/>
  <c r="BY447" i="3"/>
  <c r="BZ447" i="3" s="1"/>
  <c r="BX458" i="3"/>
  <c r="BY458" i="3"/>
  <c r="BZ458" i="3" s="1"/>
  <c r="BX380" i="3"/>
  <c r="BY380" i="3"/>
  <c r="BY324" i="3"/>
  <c r="BY382" i="3"/>
  <c r="BX382" i="3"/>
  <c r="BX414" i="3"/>
  <c r="BY414" i="3"/>
  <c r="CT422" i="3"/>
  <c r="DG422" i="3"/>
  <c r="DM422" i="3"/>
  <c r="BX425" i="3"/>
  <c r="BY326" i="3"/>
  <c r="BX326" i="3"/>
  <c r="BX295" i="3"/>
  <c r="BY295" i="3"/>
  <c r="BX393" i="3"/>
  <c r="BY393" i="3"/>
  <c r="BX426" i="3"/>
  <c r="BY426" i="3"/>
  <c r="BZ426" i="3" s="1"/>
  <c r="BY358" i="3"/>
  <c r="BX358" i="3"/>
  <c r="BY420" i="3"/>
  <c r="BX420" i="3"/>
  <c r="BY16" i="3"/>
  <c r="BX16" i="3"/>
  <c r="BX28" i="3"/>
  <c r="BY28" i="3"/>
  <c r="BY47" i="3"/>
  <c r="BX47" i="3"/>
  <c r="BY82" i="3"/>
  <c r="BX82" i="3"/>
  <c r="BX87" i="3"/>
  <c r="BY87" i="3"/>
  <c r="BY141" i="3"/>
  <c r="BX141" i="3"/>
  <c r="BX170" i="3"/>
  <c r="BY170" i="3"/>
  <c r="BY155" i="3"/>
  <c r="BX155" i="3"/>
  <c r="BX142" i="3"/>
  <c r="BY142" i="3"/>
  <c r="BX240" i="3"/>
  <c r="BY240" i="3"/>
  <c r="BY205" i="3"/>
  <c r="BX205" i="3"/>
  <c r="BX190" i="3"/>
  <c r="BY190" i="3"/>
  <c r="BX224" i="3"/>
  <c r="BY224" i="3"/>
  <c r="BY185" i="3"/>
  <c r="BX185" i="3"/>
  <c r="CE266" i="3"/>
  <c r="CF266" i="3"/>
  <c r="BX249" i="3"/>
  <c r="BY249" i="3"/>
  <c r="BY306" i="3"/>
  <c r="BX306" i="3"/>
  <c r="BX362" i="3"/>
  <c r="BY362" i="3"/>
  <c r="BX260" i="3"/>
  <c r="BY260" i="3"/>
  <c r="BX369" i="3"/>
  <c r="BY369" i="3"/>
  <c r="BY365" i="3"/>
  <c r="BX365" i="3"/>
  <c r="BY366" i="3"/>
  <c r="BX453" i="3"/>
  <c r="BY453" i="3"/>
  <c r="BZ453" i="3" s="1"/>
  <c r="BX423" i="3"/>
  <c r="BY423" i="3"/>
  <c r="EB439" i="3"/>
  <c r="DI341" i="3"/>
  <c r="BY12" i="3"/>
  <c r="BX12" i="3"/>
  <c r="BY10" i="3"/>
  <c r="BX10" i="3"/>
  <c r="BY41" i="3"/>
  <c r="BX41" i="3"/>
  <c r="BY92" i="3"/>
  <c r="BX92" i="3"/>
  <c r="BX116" i="3"/>
  <c r="BY116" i="3"/>
  <c r="BX129" i="3"/>
  <c r="BY129" i="3"/>
  <c r="BX100" i="3"/>
  <c r="BY100" i="3"/>
  <c r="BX145" i="3"/>
  <c r="BY145" i="3"/>
  <c r="BY132" i="3"/>
  <c r="BX132" i="3"/>
  <c r="BY123" i="3"/>
  <c r="BX123" i="3"/>
  <c r="BX120" i="3"/>
  <c r="BY120" i="3"/>
  <c r="BX150" i="3"/>
  <c r="BY150" i="3"/>
  <c r="BX171" i="3"/>
  <c r="BY171" i="3"/>
  <c r="BX130" i="3"/>
  <c r="BY130" i="3"/>
  <c r="BY160" i="3"/>
  <c r="BX160" i="3"/>
  <c r="BY181" i="3"/>
  <c r="BX181" i="3"/>
  <c r="BX199" i="3"/>
  <c r="BY199" i="3"/>
  <c r="BX220" i="3"/>
  <c r="BY220" i="3"/>
  <c r="BX244" i="3"/>
  <c r="BY244" i="3"/>
  <c r="BY291" i="3"/>
  <c r="BX291" i="3"/>
  <c r="BX252" i="3"/>
  <c r="BY252" i="3"/>
  <c r="EB266" i="3"/>
  <c r="BX174" i="3"/>
  <c r="BY174" i="3"/>
  <c r="BY277" i="3"/>
  <c r="BX277" i="3"/>
  <c r="BX264" i="3"/>
  <c r="BZ264" i="3"/>
  <c r="BY264" i="3"/>
  <c r="BX402" i="3"/>
  <c r="BY402" i="3"/>
  <c r="BY384" i="3"/>
  <c r="BX384" i="3"/>
  <c r="BY400" i="3"/>
  <c r="BX400" i="3"/>
  <c r="BX403" i="3"/>
  <c r="BY403" i="3"/>
  <c r="BY391" i="3"/>
  <c r="BX391" i="3"/>
  <c r="BX372" i="3"/>
  <c r="BY372" i="3"/>
  <c r="BX367" i="3"/>
  <c r="BY367" i="3"/>
  <c r="BX415" i="3"/>
  <c r="BY415" i="3"/>
  <c r="BX347" i="3"/>
  <c r="BY347" i="3"/>
  <c r="BX353" i="3"/>
  <c r="BY353" i="3"/>
  <c r="BX357" i="3"/>
  <c r="BY357" i="3"/>
  <c r="BX418" i="3"/>
  <c r="CM422" i="3"/>
  <c r="BX429" i="3"/>
  <c r="BY429" i="3"/>
  <c r="BZ429" i="3" s="1"/>
  <c r="BY433" i="3"/>
  <c r="BZ433" i="3" s="1"/>
  <c r="BX433" i="3"/>
  <c r="BY289" i="3"/>
  <c r="BX289" i="3"/>
  <c r="DX422" i="3"/>
  <c r="CY422" i="3"/>
  <c r="DE422" i="3"/>
  <c r="BY376" i="3"/>
  <c r="BX376" i="3"/>
  <c r="BX168" i="3"/>
  <c r="BY168" i="3"/>
  <c r="BY176" i="3"/>
  <c r="BX176" i="3"/>
  <c r="BX196" i="3"/>
  <c r="BY196" i="3"/>
  <c r="BY91" i="3"/>
  <c r="BX91" i="3"/>
  <c r="BX221" i="3"/>
  <c r="BY221" i="3"/>
  <c r="BY213" i="3"/>
  <c r="BX213" i="3"/>
  <c r="BX164" i="3"/>
  <c r="BY164" i="3"/>
  <c r="BY239" i="3"/>
  <c r="BX239" i="3"/>
  <c r="BY154" i="3"/>
  <c r="BX154" i="3"/>
  <c r="BX245" i="3"/>
  <c r="BY245" i="3"/>
  <c r="BX274" i="3"/>
  <c r="BY274" i="3"/>
  <c r="BX183" i="3"/>
  <c r="BY183" i="3"/>
  <c r="DD266" i="3"/>
  <c r="DT266" i="3"/>
  <c r="DZ266" i="3"/>
  <c r="EN266" i="3"/>
  <c r="EF266" i="3"/>
  <c r="CU266" i="3"/>
  <c r="DU266" i="3"/>
  <c r="CW266" i="3"/>
  <c r="CJ266" i="3"/>
  <c r="DI266" i="3"/>
  <c r="EH266" i="3"/>
  <c r="CR266" i="3"/>
  <c r="DC266" i="3"/>
  <c r="DJ266" i="3"/>
  <c r="CD266" i="3"/>
  <c r="CK266" i="3"/>
  <c r="CL266" i="3"/>
  <c r="BX269" i="3"/>
  <c r="BY269" i="3"/>
  <c r="BX288" i="3"/>
  <c r="BY288" i="3"/>
  <c r="BZ288" i="3" s="1"/>
  <c r="DO266" i="3"/>
  <c r="BY319" i="3"/>
  <c r="BX319" i="3"/>
  <c r="BX256" i="3"/>
  <c r="BY256" i="3"/>
  <c r="BY301" i="3"/>
  <c r="BX301" i="3"/>
  <c r="BX304" i="3"/>
  <c r="BY304" i="3"/>
  <c r="BX323" i="3"/>
  <c r="BY323" i="3"/>
  <c r="BX329" i="3"/>
  <c r="BY329" i="3"/>
  <c r="CD366" i="3"/>
  <c r="BX222" i="3"/>
  <c r="BY222" i="3"/>
  <c r="BY298" i="3"/>
  <c r="BX298" i="3"/>
  <c r="BX286" i="3"/>
  <c r="BY286" i="3"/>
  <c r="BX152" i="3"/>
  <c r="BY152" i="3"/>
  <c r="BX316" i="3"/>
  <c r="BY316" i="3"/>
  <c r="BX431" i="3"/>
  <c r="BY431" i="3"/>
  <c r="BZ431" i="3" s="1"/>
  <c r="BX405" i="3"/>
  <c r="BY405" i="3"/>
  <c r="BX460" i="3"/>
  <c r="BY460" i="3"/>
  <c r="BZ460" i="3" s="1"/>
  <c r="BX430" i="3"/>
  <c r="BY430" i="3"/>
  <c r="BZ430" i="3" s="1"/>
  <c r="BX450" i="3"/>
  <c r="BY450" i="3"/>
  <c r="BZ450" i="3" s="1"/>
  <c r="BX436" i="3"/>
  <c r="BY436" i="3"/>
  <c r="BZ436" i="3" s="1"/>
  <c r="BX349" i="3"/>
  <c r="BY349" i="3"/>
  <c r="BY390" i="3"/>
  <c r="BX390" i="3"/>
  <c r="BX383" i="3"/>
  <c r="BY383" i="3"/>
  <c r="BY456" i="3"/>
  <c r="BZ456" i="3" s="1"/>
  <c r="BX456" i="3"/>
  <c r="BX40" i="3"/>
  <c r="BY40" i="3"/>
  <c r="BY36" i="3"/>
  <c r="BX36" i="3"/>
  <c r="BX49" i="3"/>
  <c r="BY49" i="3"/>
  <c r="BX73" i="3"/>
  <c r="BY73" i="3"/>
  <c r="BX110" i="3"/>
  <c r="BY110" i="3"/>
  <c r="BY93" i="3"/>
  <c r="BX93" i="3"/>
  <c r="BX83" i="3"/>
  <c r="BY83" i="3"/>
  <c r="BY133" i="3"/>
  <c r="BX133" i="3"/>
  <c r="BX137" i="3"/>
  <c r="BY137" i="3"/>
  <c r="BX96" i="3"/>
  <c r="BY96" i="3"/>
  <c r="BX105" i="3"/>
  <c r="BY105" i="3"/>
  <c r="BY140" i="3"/>
  <c r="BX140" i="3"/>
  <c r="BX157" i="3"/>
  <c r="BY157" i="3"/>
  <c r="BX126" i="3"/>
  <c r="BY126" i="3"/>
  <c r="BX138" i="3"/>
  <c r="BY138" i="3"/>
  <c r="BY158" i="3"/>
  <c r="BX158" i="3"/>
  <c r="BX180" i="3"/>
  <c r="BY180" i="3"/>
  <c r="BX204" i="3"/>
  <c r="BY204" i="3"/>
  <c r="BX178" i="3"/>
  <c r="BY178" i="3"/>
  <c r="BY219" i="3"/>
  <c r="BX219" i="3"/>
  <c r="BZ265" i="3"/>
  <c r="BX265" i="3"/>
  <c r="BY265" i="3"/>
  <c r="BX279" i="3"/>
  <c r="BY279" i="3"/>
  <c r="DV266" i="3"/>
  <c r="BY193" i="3"/>
  <c r="BX193" i="3"/>
  <c r="BX230" i="3"/>
  <c r="BY230" i="3"/>
  <c r="BX293" i="3"/>
  <c r="BY293" i="3"/>
  <c r="DW198" i="3"/>
  <c r="BX303" i="3"/>
  <c r="BY303" i="3"/>
  <c r="BY311" i="3"/>
  <c r="BX311" i="3"/>
  <c r="BY272" i="3"/>
  <c r="BX272" i="3"/>
  <c r="BY280" i="3"/>
  <c r="BX280" i="3"/>
  <c r="BY314" i="3"/>
  <c r="BX314" i="3"/>
  <c r="BX327" i="3"/>
  <c r="BY327" i="3"/>
  <c r="BY330" i="3"/>
  <c r="BX330" i="3"/>
  <c r="BX340" i="3"/>
  <c r="BY340" i="3"/>
  <c r="BX236" i="3"/>
  <c r="BY236" i="3"/>
  <c r="BY354" i="3"/>
  <c r="BX354" i="3"/>
  <c r="BX337" i="3"/>
  <c r="BY337" i="3"/>
  <c r="BY343" i="3"/>
  <c r="BX343" i="3"/>
  <c r="BX379" i="3"/>
  <c r="BY379" i="3"/>
  <c r="DB266" i="3"/>
  <c r="BY440" i="3"/>
  <c r="BZ440" i="3" s="1"/>
  <c r="BX440" i="3"/>
  <c r="BY419" i="3"/>
  <c r="BX419" i="3"/>
  <c r="BX235" i="3"/>
  <c r="BY235" i="3"/>
  <c r="BY397" i="3"/>
  <c r="DS422" i="3"/>
  <c r="BY394" i="3"/>
  <c r="BX394" i="3"/>
  <c r="BX416" i="3"/>
  <c r="BY416" i="3"/>
  <c r="BX396" i="3"/>
  <c r="BY396" i="3"/>
  <c r="BX395" i="3"/>
  <c r="BY395" i="3"/>
  <c r="DY422" i="3"/>
  <c r="BY427" i="3"/>
  <c r="BZ427" i="3" s="1"/>
  <c r="BX427" i="3"/>
  <c r="BY448" i="3"/>
  <c r="BZ448" i="3" s="1"/>
  <c r="BX448" i="3"/>
  <c r="BY432" i="3"/>
  <c r="BZ432" i="3" s="1"/>
  <c r="BX432" i="3"/>
  <c r="CZ422" i="3"/>
  <c r="CI422" i="3"/>
  <c r="CG422" i="3"/>
  <c r="CL439" i="3"/>
  <c r="DV459" i="3"/>
  <c r="BX412" i="3"/>
  <c r="BX270" i="3"/>
  <c r="BY270" i="3"/>
  <c r="BX355" i="3"/>
  <c r="BY355" i="3"/>
  <c r="DP266" i="3"/>
  <c r="BY374" i="3"/>
  <c r="BX374" i="3"/>
  <c r="BY413" i="3"/>
  <c r="BX413" i="3"/>
  <c r="BX442" i="3"/>
  <c r="BY442" i="3"/>
  <c r="BZ442" i="3" s="1"/>
  <c r="BX454" i="3"/>
  <c r="BY454" i="3"/>
  <c r="BZ454" i="3" s="1"/>
  <c r="BX165" i="3"/>
  <c r="BY165" i="3"/>
  <c r="BX455" i="3"/>
  <c r="BX444" i="3"/>
  <c r="BY444" i="3"/>
  <c r="BZ444" i="3" s="1"/>
  <c r="BX451" i="3"/>
  <c r="BY451" i="3"/>
  <c r="BZ451" i="3" s="1"/>
  <c r="CB422" i="3"/>
  <c r="CA422" i="3"/>
  <c r="EJ422" i="3"/>
  <c r="BX411" i="3"/>
  <c r="BY411" i="3"/>
  <c r="CG169" i="3" l="1"/>
  <c r="CA169" i="3"/>
  <c r="CB169" i="3"/>
  <c r="DX169" i="3"/>
  <c r="DM169" i="3"/>
  <c r="EJ169" i="3"/>
  <c r="CS169" i="3"/>
  <c r="DK169" i="3"/>
  <c r="CN169" i="3"/>
  <c r="CY336" i="3"/>
  <c r="DS397" i="3"/>
  <c r="DR336" i="3"/>
  <c r="DE169" i="3"/>
  <c r="CZ169" i="3"/>
  <c r="EI169" i="3"/>
  <c r="DA169" i="3"/>
  <c r="CI169" i="3"/>
  <c r="EK341" i="3"/>
  <c r="DY169" i="3"/>
  <c r="EE169" i="3"/>
  <c r="CG135" i="3"/>
  <c r="CC208" i="3"/>
  <c r="CM135" i="3"/>
  <c r="CY234" i="3"/>
  <c r="EK342" i="3"/>
  <c r="DY459" i="3"/>
  <c r="DH459" i="3"/>
  <c r="EI397" i="3"/>
  <c r="DF336" i="3"/>
  <c r="EN342" i="3"/>
  <c r="CS208" i="3"/>
  <c r="DA135" i="3"/>
  <c r="EJ234" i="3"/>
  <c r="DK438" i="3"/>
  <c r="CE459" i="3"/>
  <c r="CH366" i="3"/>
  <c r="CY112" i="3"/>
  <c r="EG459" i="3"/>
  <c r="DU459" i="3"/>
  <c r="DS198" i="3"/>
  <c r="DX397" i="3"/>
  <c r="DO366" i="3"/>
  <c r="DX342" i="3"/>
  <c r="DZ208" i="3"/>
  <c r="DF135" i="3"/>
  <c r="CG342" i="3"/>
  <c r="DA459" i="3"/>
  <c r="EA459" i="3"/>
  <c r="DP459" i="3"/>
  <c r="EI198" i="3"/>
  <c r="CQ366" i="3"/>
  <c r="DS366" i="3"/>
  <c r="EL342" i="3"/>
  <c r="EJ342" i="3"/>
  <c r="CO169" i="3"/>
  <c r="DM112" i="3"/>
  <c r="EI208" i="3"/>
  <c r="DQ169" i="3"/>
  <c r="CM169" i="3"/>
  <c r="DR169" i="3"/>
  <c r="CU169" i="3"/>
  <c r="CN234" i="3"/>
  <c r="DI459" i="3"/>
  <c r="CX459" i="3"/>
  <c r="DD459" i="3"/>
  <c r="CA198" i="3"/>
  <c r="DZ366" i="3"/>
  <c r="DG169" i="3"/>
  <c r="CY342" i="3"/>
  <c r="DN342" i="3"/>
  <c r="EJ112" i="3"/>
  <c r="CO208" i="3"/>
  <c r="DS404" i="3"/>
  <c r="CT169" i="3"/>
  <c r="DF169" i="3"/>
  <c r="DL169" i="3"/>
  <c r="DW169" i="3"/>
  <c r="CC169" i="3"/>
  <c r="CH169" i="3"/>
  <c r="CM404" i="3"/>
  <c r="DL404" i="3"/>
  <c r="EK404" i="3"/>
  <c r="CO404" i="3"/>
  <c r="CC404" i="3"/>
  <c r="EK38" i="3"/>
  <c r="CG53" i="3"/>
  <c r="CS38" i="3"/>
  <c r="DO446" i="3"/>
  <c r="CS225" i="3"/>
  <c r="EM435" i="3"/>
  <c r="CX435" i="3"/>
  <c r="CY257" i="3"/>
  <c r="DR257" i="3"/>
  <c r="DN435" i="3"/>
  <c r="EN173" i="3"/>
  <c r="DL435" i="3"/>
  <c r="CP225" i="3"/>
  <c r="CS435" i="3"/>
  <c r="CQ225" i="3"/>
  <c r="CK435" i="3"/>
  <c r="CJ446" i="3"/>
  <c r="CB225" i="3"/>
  <c r="EE373" i="3"/>
  <c r="DP435" i="3"/>
  <c r="CW446" i="3"/>
  <c r="CN225" i="3"/>
  <c r="DF373" i="3"/>
  <c r="CV294" i="3"/>
  <c r="CT435" i="3"/>
  <c r="CZ435" i="3"/>
  <c r="EF446" i="3"/>
  <c r="EJ225" i="3"/>
  <c r="CH38" i="3"/>
  <c r="CA459" i="3"/>
  <c r="DW53" i="3"/>
  <c r="CN397" i="3"/>
  <c r="DF397" i="3"/>
  <c r="CZ417" i="3"/>
  <c r="EC135" i="3"/>
  <c r="DX135" i="3"/>
  <c r="CN336" i="3"/>
  <c r="EJ397" i="3"/>
  <c r="DY397" i="3"/>
  <c r="DL336" i="3"/>
  <c r="CA366" i="3"/>
  <c r="DM341" i="3"/>
  <c r="DG342" i="3"/>
  <c r="EK459" i="3"/>
  <c r="CN435" i="3"/>
  <c r="CO336" i="3"/>
  <c r="DG397" i="3"/>
  <c r="DM397" i="3"/>
  <c r="CS397" i="3"/>
  <c r="CT336" i="3"/>
  <c r="CY366" i="3"/>
  <c r="DF366" i="3"/>
  <c r="CU341" i="3"/>
  <c r="EM341" i="3"/>
  <c r="DW173" i="3"/>
  <c r="EI342" i="3"/>
  <c r="CK342" i="3"/>
  <c r="DQ342" i="3"/>
  <c r="CL342" i="3"/>
  <c r="CO342" i="3"/>
  <c r="CZ112" i="3"/>
  <c r="EE208" i="3"/>
  <c r="CG208" i="3"/>
  <c r="DF404" i="3"/>
  <c r="CA135" i="3"/>
  <c r="DW135" i="3"/>
  <c r="CY135" i="3"/>
  <c r="CO38" i="3"/>
  <c r="CF373" i="3"/>
  <c r="CK341" i="3"/>
  <c r="DM459" i="3"/>
  <c r="DY135" i="3"/>
  <c r="CT397" i="3"/>
  <c r="DE397" i="3"/>
  <c r="DW397" i="3"/>
  <c r="CZ397" i="3"/>
  <c r="CK336" i="3"/>
  <c r="EM417" i="3"/>
  <c r="DL341" i="3"/>
  <c r="DA341" i="3"/>
  <c r="CN173" i="3"/>
  <c r="CN438" i="3"/>
  <c r="DS342" i="3"/>
  <c r="CT342" i="3"/>
  <c r="DA342" i="3"/>
  <c r="DF342" i="3"/>
  <c r="CO112" i="3"/>
  <c r="CI112" i="3"/>
  <c r="CM208" i="3"/>
  <c r="DF208" i="3"/>
  <c r="CO135" i="3"/>
  <c r="CU135" i="3"/>
  <c r="EI135" i="3"/>
  <c r="DQ373" i="3"/>
  <c r="EJ135" i="3"/>
  <c r="CM459" i="3"/>
  <c r="EI257" i="3"/>
  <c r="CY397" i="3"/>
  <c r="DR397" i="3"/>
  <c r="DK397" i="3"/>
  <c r="CB397" i="3"/>
  <c r="CH336" i="3"/>
  <c r="DW366" i="3"/>
  <c r="DX320" i="3"/>
  <c r="CN341" i="3"/>
  <c r="CZ341" i="3"/>
  <c r="DO455" i="3"/>
  <c r="CT173" i="3"/>
  <c r="CR342" i="3"/>
  <c r="CS342" i="3"/>
  <c r="CN342" i="3"/>
  <c r="CH342" i="3"/>
  <c r="DA112" i="3"/>
  <c r="CH112" i="3"/>
  <c r="DM208" i="3"/>
  <c r="DE404" i="3"/>
  <c r="CS135" i="3"/>
  <c r="DR135" i="3"/>
  <c r="DS135" i="3"/>
  <c r="DA373" i="3"/>
  <c r="DK342" i="3"/>
  <c r="CV417" i="3"/>
  <c r="DQ135" i="3"/>
  <c r="DS336" i="3"/>
  <c r="EE135" i="3"/>
  <c r="DL397" i="3"/>
  <c r="CH397" i="3"/>
  <c r="CJ366" i="3"/>
  <c r="CV342" i="3"/>
  <c r="DY342" i="3"/>
  <c r="CU38" i="3"/>
  <c r="DE112" i="3"/>
  <c r="DW208" i="3"/>
  <c r="DG135" i="3"/>
  <c r="DM294" i="3"/>
  <c r="CH459" i="3"/>
  <c r="CU397" i="3"/>
  <c r="CI397" i="3"/>
  <c r="DQ397" i="3"/>
  <c r="DA336" i="3"/>
  <c r="CN366" i="3"/>
  <c r="CS366" i="3"/>
  <c r="CT257" i="3"/>
  <c r="CI341" i="3"/>
  <c r="DS417" i="3"/>
  <c r="DR342" i="3"/>
  <c r="DW342" i="3"/>
  <c r="DL342" i="3"/>
  <c r="DE342" i="3"/>
  <c r="CT112" i="3"/>
  <c r="DK112" i="3"/>
  <c r="CZ208" i="3"/>
  <c r="DE208" i="3"/>
  <c r="CV404" i="3"/>
  <c r="CB135" i="3"/>
  <c r="CH135" i="3"/>
  <c r="CT135" i="3"/>
  <c r="CI38" i="3"/>
  <c r="CD373" i="3"/>
  <c r="DF294" i="3"/>
  <c r="EK336" i="3"/>
  <c r="DB438" i="3"/>
  <c r="CG397" i="3"/>
  <c r="CO397" i="3"/>
  <c r="DG341" i="3"/>
  <c r="CI135" i="3"/>
  <c r="CN135" i="3"/>
  <c r="CZ135" i="3"/>
  <c r="DY257" i="3"/>
  <c r="CJ417" i="3"/>
  <c r="DM342" i="3"/>
  <c r="DS112" i="3"/>
  <c r="CB208" i="3"/>
  <c r="CC135" i="3"/>
  <c r="DK135" i="3"/>
  <c r="EI38" i="3"/>
  <c r="DG336" i="3"/>
  <c r="CA397" i="3"/>
  <c r="EK397" i="3"/>
  <c r="CM336" i="3"/>
  <c r="CZ366" i="3"/>
  <c r="CI366" i="3"/>
  <c r="DR341" i="3"/>
  <c r="CZ173" i="3"/>
  <c r="CU342" i="3"/>
  <c r="EE342" i="3"/>
  <c r="CI342" i="3"/>
  <c r="CZ342" i="3"/>
  <c r="CW342" i="3"/>
  <c r="CS112" i="3"/>
  <c r="CM112" i="3"/>
  <c r="CA208" i="3"/>
  <c r="CU208" i="3"/>
  <c r="DR404" i="3"/>
  <c r="DL135" i="3"/>
  <c r="DE135" i="3"/>
  <c r="DM38" i="3"/>
  <c r="DL373" i="3"/>
  <c r="CP366" i="3"/>
  <c r="DM336" i="3"/>
  <c r="EG341" i="3"/>
  <c r="DG445" i="3"/>
  <c r="EB459" i="3"/>
  <c r="DQ459" i="3"/>
  <c r="CK459" i="3"/>
  <c r="CB459" i="3"/>
  <c r="DE459" i="3"/>
  <c r="DZ364" i="3"/>
  <c r="CL435" i="3"/>
  <c r="DV435" i="3"/>
  <c r="CQ435" i="3"/>
  <c r="EL446" i="3"/>
  <c r="EJ198" i="3"/>
  <c r="CE446" i="3"/>
  <c r="DS296" i="3"/>
  <c r="DX225" i="3"/>
  <c r="CF225" i="3"/>
  <c r="CT143" i="3"/>
  <c r="EJ388" i="3"/>
  <c r="EM459" i="3"/>
  <c r="DM232" i="3"/>
  <c r="EE225" i="3"/>
  <c r="CO225" i="3"/>
  <c r="DK143" i="3"/>
  <c r="CC211" i="3"/>
  <c r="CJ435" i="3"/>
  <c r="CU435" i="3"/>
  <c r="DG62" i="3"/>
  <c r="DN459" i="3"/>
  <c r="DF459" i="3"/>
  <c r="EH435" i="3"/>
  <c r="EI216" i="3"/>
  <c r="EL459" i="3"/>
  <c r="CC459" i="3"/>
  <c r="CT459" i="3"/>
  <c r="DW459" i="3"/>
  <c r="DB435" i="3"/>
  <c r="DI435" i="3"/>
  <c r="EC435" i="3"/>
  <c r="DU446" i="3"/>
  <c r="DX198" i="3"/>
  <c r="EE216" i="3"/>
  <c r="CY232" i="3"/>
  <c r="CY225" i="3"/>
  <c r="EI225" i="3"/>
  <c r="CR435" i="3"/>
  <c r="CU172" i="3"/>
  <c r="DS287" i="3"/>
  <c r="DB459" i="3"/>
  <c r="CO459" i="3"/>
  <c r="EL435" i="3"/>
  <c r="CA435" i="3"/>
  <c r="DD446" i="3"/>
  <c r="DE211" i="3"/>
  <c r="DI446" i="3"/>
  <c r="DZ459" i="3"/>
  <c r="DJ459" i="3"/>
  <c r="DR459" i="3"/>
  <c r="CY459" i="3"/>
  <c r="DR435" i="3"/>
  <c r="EG435" i="3"/>
  <c r="DU435" i="3"/>
  <c r="DR446" i="3"/>
  <c r="CO198" i="3"/>
  <c r="DG216" i="3"/>
  <c r="CN232" i="3"/>
  <c r="DG225" i="3"/>
  <c r="DS225" i="3"/>
  <c r="CY18" i="3"/>
  <c r="CS287" i="3"/>
  <c r="DQ266" i="3"/>
  <c r="CI266" i="3"/>
  <c r="DY216" i="3"/>
  <c r="EI232" i="3"/>
  <c r="DG232" i="3"/>
  <c r="CH388" i="3"/>
  <c r="CA32" i="3"/>
  <c r="CW287" i="3"/>
  <c r="DR445" i="3"/>
  <c r="DM266" i="3"/>
  <c r="DQ287" i="3"/>
  <c r="DF266" i="3"/>
  <c r="DK232" i="3"/>
  <c r="CI232" i="3"/>
  <c r="DX287" i="3"/>
  <c r="CY53" i="3"/>
  <c r="EJ143" i="3"/>
  <c r="CN388" i="3"/>
  <c r="DY287" i="3"/>
  <c r="DA388" i="3"/>
  <c r="CT232" i="3"/>
  <c r="DA232" i="3"/>
  <c r="CT388" i="3"/>
  <c r="DS388" i="3"/>
  <c r="DC445" i="3"/>
  <c r="CL445" i="3"/>
  <c r="EJ232" i="3"/>
  <c r="CH232" i="3"/>
  <c r="EE439" i="3"/>
  <c r="CS143" i="3"/>
  <c r="CZ266" i="3"/>
  <c r="DK287" i="3"/>
  <c r="EA445" i="3"/>
  <c r="CS266" i="3"/>
  <c r="DM216" i="3"/>
  <c r="CM232" i="3"/>
  <c r="EE388" i="3"/>
  <c r="CN364" i="3"/>
  <c r="DQ435" i="3"/>
  <c r="EE296" i="3"/>
  <c r="EI60" i="3"/>
  <c r="DL60" i="3"/>
  <c r="DQ350" i="3"/>
  <c r="DG60" i="3"/>
  <c r="EI234" i="3"/>
  <c r="CD446" i="3"/>
  <c r="DJ435" i="3"/>
  <c r="DV446" i="3"/>
  <c r="CR446" i="3"/>
  <c r="DL459" i="3"/>
  <c r="CD459" i="3"/>
  <c r="CP459" i="3"/>
  <c r="ED459" i="3"/>
  <c r="CZ459" i="3"/>
  <c r="CI459" i="3"/>
  <c r="CG459" i="3"/>
  <c r="DF435" i="3"/>
  <c r="DC435" i="3"/>
  <c r="CM435" i="3"/>
  <c r="DA435" i="3"/>
  <c r="DW435" i="3"/>
  <c r="DE435" i="3"/>
  <c r="EH446" i="3"/>
  <c r="CX446" i="3"/>
  <c r="DQ198" i="3"/>
  <c r="CT266" i="3"/>
  <c r="CM266" i="3"/>
  <c r="DL266" i="3"/>
  <c r="CG234" i="3"/>
  <c r="DO439" i="3"/>
  <c r="CI296" i="3"/>
  <c r="DR410" i="3"/>
  <c r="CS71" i="3"/>
  <c r="CC71" i="3"/>
  <c r="DE60" i="3"/>
  <c r="DK60" i="3"/>
  <c r="DX60" i="3"/>
  <c r="CE225" i="3"/>
  <c r="CA225" i="3"/>
  <c r="DA225" i="3"/>
  <c r="DF225" i="3"/>
  <c r="DK225" i="3"/>
  <c r="CG109" i="3"/>
  <c r="DA350" i="3"/>
  <c r="EK53" i="3"/>
  <c r="EA435" i="3"/>
  <c r="EG234" i="3"/>
  <c r="DL234" i="3"/>
  <c r="CV446" i="3"/>
  <c r="DY435" i="3"/>
  <c r="CY435" i="3"/>
  <c r="CO435" i="3"/>
  <c r="EG446" i="3"/>
  <c r="CP446" i="3"/>
  <c r="DE198" i="3"/>
  <c r="CG266" i="3"/>
  <c r="CB266" i="3"/>
  <c r="EE234" i="3"/>
  <c r="DK410" i="3"/>
  <c r="DG410" i="3"/>
  <c r="DR71" i="3"/>
  <c r="CM60" i="3"/>
  <c r="CT60" i="3"/>
  <c r="DL134" i="3"/>
  <c r="CS60" i="3"/>
  <c r="CC60" i="3"/>
  <c r="DL225" i="3"/>
  <c r="DW225" i="3"/>
  <c r="DR225" i="3"/>
  <c r="CH225" i="3"/>
  <c r="CU225" i="3"/>
  <c r="DA60" i="3"/>
  <c r="DL350" i="3"/>
  <c r="DT435" i="3"/>
  <c r="DS446" i="3"/>
  <c r="CZ234" i="3"/>
  <c r="DA234" i="3"/>
  <c r="DJ446" i="3"/>
  <c r="DM60" i="3"/>
  <c r="CL455" i="3"/>
  <c r="CG435" i="3"/>
  <c r="EI266" i="3"/>
  <c r="DG266" i="3"/>
  <c r="CZ350" i="3"/>
  <c r="EJ60" i="3"/>
  <c r="EB435" i="3"/>
  <c r="DE234" i="3"/>
  <c r="CC234" i="3"/>
  <c r="EA446" i="3"/>
  <c r="CO452" i="3"/>
  <c r="CY60" i="3"/>
  <c r="EE435" i="3"/>
  <c r="CU234" i="3"/>
  <c r="EA266" i="3"/>
  <c r="DS60" i="3"/>
  <c r="CU60" i="3"/>
  <c r="DR60" i="3"/>
  <c r="DQ225" i="3"/>
  <c r="CC225" i="3"/>
  <c r="CT225" i="3"/>
  <c r="DM225" i="3"/>
  <c r="CM225" i="3"/>
  <c r="DC459" i="3"/>
  <c r="EJ459" i="3"/>
  <c r="EI459" i="3"/>
  <c r="CV459" i="3"/>
  <c r="CS459" i="3"/>
  <c r="EE459" i="3"/>
  <c r="EC459" i="3"/>
  <c r="DS435" i="3"/>
  <c r="ED435" i="3"/>
  <c r="DZ435" i="3"/>
  <c r="DH435" i="3"/>
  <c r="CI435" i="3"/>
  <c r="EJ435" i="3"/>
  <c r="CL446" i="3"/>
  <c r="CC446" i="3"/>
  <c r="DC446" i="3"/>
  <c r="EE198" i="3"/>
  <c r="EC266" i="3"/>
  <c r="DY266" i="3"/>
  <c r="DE266" i="3"/>
  <c r="CY266" i="3"/>
  <c r="CU114" i="3"/>
  <c r="DX234" i="3"/>
  <c r="EK410" i="3"/>
  <c r="DL71" i="3"/>
  <c r="CM71" i="3"/>
  <c r="CN60" i="3"/>
  <c r="DW109" i="3"/>
  <c r="DW60" i="3"/>
  <c r="DQ60" i="3"/>
  <c r="DY225" i="3"/>
  <c r="DT225" i="3"/>
  <c r="CI225" i="3"/>
  <c r="DE225" i="3"/>
  <c r="CH350" i="3"/>
  <c r="CF435" i="3"/>
  <c r="EF435" i="3"/>
  <c r="CA234" i="3"/>
  <c r="CP234" i="3"/>
  <c r="EM446" i="3"/>
  <c r="CI60" i="3"/>
  <c r="CH60" i="3"/>
  <c r="CO60" i="3"/>
  <c r="CG60" i="3"/>
  <c r="EK350" i="3"/>
  <c r="CA60" i="3"/>
  <c r="CN459" i="3"/>
  <c r="DK459" i="3"/>
  <c r="CU459" i="3"/>
  <c r="DS459" i="3"/>
  <c r="DX459" i="3"/>
  <c r="DG459" i="3"/>
  <c r="CQ446" i="3"/>
  <c r="EI435" i="3"/>
  <c r="CC435" i="3"/>
  <c r="CP435" i="3"/>
  <c r="CB435" i="3"/>
  <c r="EK435" i="3"/>
  <c r="DD435" i="3"/>
  <c r="CK446" i="3"/>
  <c r="CS198" i="3"/>
  <c r="CI198" i="3"/>
  <c r="ED266" i="3"/>
  <c r="CT296" i="3"/>
  <c r="DE410" i="3"/>
  <c r="CH71" i="3"/>
  <c r="EI71" i="3"/>
  <c r="CZ60" i="3"/>
  <c r="DX109" i="3"/>
  <c r="DY60" i="3"/>
  <c r="EE60" i="3"/>
  <c r="CZ225" i="3"/>
  <c r="CR225" i="3"/>
  <c r="DZ225" i="3"/>
  <c r="CA53" i="3"/>
  <c r="DK234" i="3"/>
  <c r="CP287" i="3"/>
  <c r="EJ32" i="3"/>
  <c r="CM173" i="3"/>
  <c r="DI364" i="3"/>
  <c r="DG439" i="3"/>
  <c r="EC32" i="3"/>
  <c r="DR364" i="3"/>
  <c r="CS446" i="3"/>
  <c r="EJ446" i="3"/>
  <c r="EN366" i="3"/>
  <c r="DR366" i="3"/>
  <c r="DG366" i="3"/>
  <c r="DN366" i="3"/>
  <c r="CH257" i="3"/>
  <c r="DF114" i="3"/>
  <c r="CU18" i="3"/>
  <c r="CW439" i="3"/>
  <c r="DR216" i="3"/>
  <c r="CN257" i="3"/>
  <c r="DF173" i="3"/>
  <c r="CU410" i="3"/>
  <c r="DW410" i="3"/>
  <c r="EI109" i="3"/>
  <c r="EE71" i="3"/>
  <c r="DF71" i="3"/>
  <c r="DQ71" i="3"/>
  <c r="DS109" i="3"/>
  <c r="DL232" i="3"/>
  <c r="DR232" i="3"/>
  <c r="CU232" i="3"/>
  <c r="DR112" i="3"/>
  <c r="CG112" i="3"/>
  <c r="DF112" i="3"/>
  <c r="CU112" i="3"/>
  <c r="DA53" i="3"/>
  <c r="DA208" i="3"/>
  <c r="CI208" i="3"/>
  <c r="EJ208" i="3"/>
  <c r="DR208" i="3"/>
  <c r="CS32" i="3"/>
  <c r="DK38" i="3"/>
  <c r="CY373" i="3"/>
  <c r="DX373" i="3"/>
  <c r="CT53" i="3"/>
  <c r="CN18" i="3"/>
  <c r="CS410" i="3"/>
  <c r="DE364" i="3"/>
  <c r="CR364" i="3"/>
  <c r="EE446" i="3"/>
  <c r="DX211" i="3"/>
  <c r="DX366" i="3"/>
  <c r="DL366" i="3"/>
  <c r="EE366" i="3"/>
  <c r="DM366" i="3"/>
  <c r="DA257" i="3"/>
  <c r="CO216" i="3"/>
  <c r="DX216" i="3"/>
  <c r="CH211" i="3"/>
  <c r="DL173" i="3"/>
  <c r="DX410" i="3"/>
  <c r="CO410" i="3"/>
  <c r="CG410" i="3"/>
  <c r="DX71" i="3"/>
  <c r="DY71" i="3"/>
  <c r="EC71" i="3"/>
  <c r="DW71" i="3"/>
  <c r="CH109" i="3"/>
  <c r="CG232" i="3"/>
  <c r="DS232" i="3"/>
  <c r="DX232" i="3"/>
  <c r="CS232" i="3"/>
  <c r="DY112" i="3"/>
  <c r="EE112" i="3"/>
  <c r="DL112" i="3"/>
  <c r="DQ208" i="3"/>
  <c r="DL208" i="3"/>
  <c r="CN208" i="3"/>
  <c r="CH208" i="3"/>
  <c r="DK109" i="3"/>
  <c r="DS38" i="3"/>
  <c r="CZ32" i="3"/>
  <c r="CY38" i="3"/>
  <c r="CM373" i="3"/>
  <c r="DA294" i="3"/>
  <c r="DL53" i="3"/>
  <c r="CI257" i="3"/>
  <c r="EE62" i="3"/>
  <c r="DA32" i="3"/>
  <c r="CG32" i="3"/>
  <c r="CF352" i="3"/>
  <c r="DA366" i="3"/>
  <c r="DY366" i="3"/>
  <c r="CK366" i="3"/>
  <c r="DE366" i="3"/>
  <c r="CC257" i="3"/>
  <c r="EJ216" i="3"/>
  <c r="CZ216" i="3"/>
  <c r="DK366" i="3"/>
  <c r="CH173" i="3"/>
  <c r="CU366" i="3"/>
  <c r="EE410" i="3"/>
  <c r="DQ410" i="3"/>
  <c r="CB410" i="3"/>
  <c r="CO71" i="3"/>
  <c r="DK71" i="3"/>
  <c r="DS71" i="3"/>
  <c r="DE71" i="3"/>
  <c r="CZ328" i="3"/>
  <c r="CO109" i="3"/>
  <c r="DQ232" i="3"/>
  <c r="DE232" i="3"/>
  <c r="CL232" i="3"/>
  <c r="CZ232" i="3"/>
  <c r="DX112" i="3"/>
  <c r="DW112" i="3"/>
  <c r="CN112" i="3"/>
  <c r="DY208" i="3"/>
  <c r="CY208" i="3"/>
  <c r="DK208" i="3"/>
  <c r="DW38" i="3"/>
  <c r="EE32" i="3"/>
  <c r="CA38" i="3"/>
  <c r="DG373" i="3"/>
  <c r="DS294" i="3"/>
  <c r="DQ109" i="3"/>
  <c r="EC446" i="3"/>
  <c r="DM172" i="3"/>
  <c r="CO32" i="3"/>
  <c r="DI366" i="3"/>
  <c r="CT366" i="3"/>
  <c r="DQ366" i="3"/>
  <c r="CG366" i="3"/>
  <c r="CB257" i="3"/>
  <c r="CD216" i="3"/>
  <c r="CU211" i="3"/>
  <c r="CL352" i="3"/>
  <c r="CG173" i="3"/>
  <c r="DE18" i="3"/>
  <c r="CZ410" i="3"/>
  <c r="CD410" i="3"/>
  <c r="CA71" i="3"/>
  <c r="DG71" i="3"/>
  <c r="DA71" i="3"/>
  <c r="CU71" i="3"/>
  <c r="CM38" i="3"/>
  <c r="CN328" i="3"/>
  <c r="DY109" i="3"/>
  <c r="DA109" i="3"/>
  <c r="DY232" i="3"/>
  <c r="CO232" i="3"/>
  <c r="EE232" i="3"/>
  <c r="DQ112" i="3"/>
  <c r="DG112" i="3"/>
  <c r="CT208" i="3"/>
  <c r="DS208" i="3"/>
  <c r="DG208" i="3"/>
  <c r="DM53" i="3"/>
  <c r="EE38" i="3"/>
  <c r="DW373" i="3"/>
  <c r="DY173" i="3"/>
  <c r="CJ445" i="3"/>
  <c r="CZ445" i="3"/>
  <c r="CY445" i="3"/>
  <c r="CI417" i="3"/>
  <c r="DI417" i="3"/>
  <c r="DX417" i="3"/>
  <c r="DK417" i="3"/>
  <c r="DQ320" i="3"/>
  <c r="DW134" i="3"/>
  <c r="DQ388" i="3"/>
  <c r="EM388" i="3"/>
  <c r="DU455" i="3"/>
  <c r="CG445" i="3"/>
  <c r="EC296" i="3"/>
  <c r="CG296" i="3"/>
  <c r="DA134" i="3"/>
  <c r="CO134" i="3"/>
  <c r="DX388" i="3"/>
  <c r="CK388" i="3"/>
  <c r="CJ388" i="3"/>
  <c r="CL388" i="3"/>
  <c r="DE32" i="3"/>
  <c r="DW32" i="3"/>
  <c r="DS32" i="3"/>
  <c r="CE350" i="3"/>
  <c r="CI350" i="3"/>
  <c r="CN350" i="3"/>
  <c r="DM350" i="3"/>
  <c r="CI352" i="3"/>
  <c r="DZ417" i="3"/>
  <c r="CS336" i="3"/>
  <c r="DC452" i="3"/>
  <c r="CR445" i="3"/>
  <c r="DS445" i="3"/>
  <c r="EC445" i="3"/>
  <c r="DY445" i="3"/>
  <c r="EL445" i="3"/>
  <c r="EJ336" i="3"/>
  <c r="DK114" i="3"/>
  <c r="EN417" i="3"/>
  <c r="DW336" i="3"/>
  <c r="EJ439" i="3"/>
  <c r="CG417" i="3"/>
  <c r="DY417" i="3"/>
  <c r="DF417" i="3"/>
  <c r="EG352" i="3"/>
  <c r="EE417" i="3"/>
  <c r="EE336" i="3"/>
  <c r="DG173" i="3"/>
  <c r="DR173" i="3"/>
  <c r="DE173" i="3"/>
  <c r="CL438" i="3"/>
  <c r="EK296" i="3"/>
  <c r="CM62" i="3"/>
  <c r="DS328" i="3"/>
  <c r="DQ134" i="3"/>
  <c r="CY388" i="3"/>
  <c r="DM388" i="3"/>
  <c r="CG388" i="3"/>
  <c r="DW388" i="3"/>
  <c r="DK32" i="3"/>
  <c r="DG32" i="3"/>
  <c r="CY32" i="3"/>
  <c r="CU350" i="3"/>
  <c r="EE350" i="3"/>
  <c r="DW350" i="3"/>
  <c r="DE350" i="3"/>
  <c r="EE287" i="3"/>
  <c r="DE38" i="3"/>
  <c r="CB38" i="3"/>
  <c r="DQ38" i="3"/>
  <c r="CZ109" i="3"/>
  <c r="CQ445" i="3"/>
  <c r="CM234" i="3"/>
  <c r="DR234" i="3"/>
  <c r="CM211" i="3"/>
  <c r="DX336" i="3"/>
  <c r="CT364" i="3"/>
  <c r="DF364" i="3"/>
  <c r="CJ341" i="3"/>
  <c r="DJ445" i="3"/>
  <c r="CU388" i="3"/>
  <c r="DR388" i="3"/>
  <c r="EB445" i="3"/>
  <c r="CD445" i="3"/>
  <c r="CT114" i="3"/>
  <c r="EL417" i="3"/>
  <c r="DD445" i="3"/>
  <c r="DQ445" i="3"/>
  <c r="DQ417" i="3"/>
  <c r="DF134" i="3"/>
  <c r="DS134" i="3"/>
  <c r="CB388" i="3"/>
  <c r="CM32" i="3"/>
  <c r="DM32" i="3"/>
  <c r="DV445" i="3"/>
  <c r="DN445" i="3"/>
  <c r="CI336" i="3"/>
  <c r="CB68" i="3"/>
  <c r="DQ328" i="3"/>
  <c r="DO13" i="3"/>
  <c r="CM445" i="3"/>
  <c r="EF445" i="3"/>
  <c r="DU445" i="3"/>
  <c r="DI445" i="3"/>
  <c r="CH445" i="3"/>
  <c r="CP336" i="3"/>
  <c r="EI336" i="3"/>
  <c r="DN417" i="3"/>
  <c r="DQ114" i="3"/>
  <c r="CK417" i="3"/>
  <c r="DO452" i="3"/>
  <c r="CF417" i="3"/>
  <c r="EN439" i="3"/>
  <c r="DA417" i="3"/>
  <c r="DE417" i="3"/>
  <c r="DT417" i="3"/>
  <c r="DM173" i="3"/>
  <c r="EE173" i="3"/>
  <c r="CI173" i="3"/>
  <c r="EE438" i="3"/>
  <c r="CS296" i="3"/>
  <c r="DM296" i="3"/>
  <c r="DF62" i="3"/>
  <c r="CS134" i="3"/>
  <c r="CA388" i="3"/>
  <c r="DL388" i="3"/>
  <c r="DI388" i="3"/>
  <c r="EN388" i="3"/>
  <c r="DL32" i="3"/>
  <c r="CH32" i="3"/>
  <c r="CB32" i="3"/>
  <c r="CC32" i="3"/>
  <c r="DR350" i="3"/>
  <c r="CT350" i="3"/>
  <c r="CL350" i="3"/>
  <c r="CG287" i="3"/>
  <c r="EH287" i="3"/>
  <c r="DA38" i="3"/>
  <c r="EJ38" i="3"/>
  <c r="DY38" i="3"/>
  <c r="CI32" i="3"/>
  <c r="EI350" i="3"/>
  <c r="DM234" i="3"/>
  <c r="CB336" i="3"/>
  <c r="EJ364" i="3"/>
  <c r="DF38" i="3"/>
  <c r="DG68" i="3"/>
  <c r="CO388" i="3"/>
  <c r="CB417" i="3"/>
  <c r="DE388" i="3"/>
  <c r="CA417" i="3"/>
  <c r="DH445" i="3"/>
  <c r="CA445" i="3"/>
  <c r="CD417" i="3"/>
  <c r="EI445" i="3"/>
  <c r="CH417" i="3"/>
  <c r="DQ352" i="3"/>
  <c r="CD388" i="3"/>
  <c r="CU32" i="3"/>
  <c r="DY350" i="3"/>
  <c r="CO350" i="3"/>
  <c r="DN352" i="3"/>
  <c r="DK336" i="3"/>
  <c r="DE352" i="3"/>
  <c r="DA114" i="3"/>
  <c r="DP445" i="3"/>
  <c r="EH445" i="3"/>
  <c r="DV452" i="3"/>
  <c r="EN352" i="3"/>
  <c r="EC439" i="3"/>
  <c r="EF439" i="3"/>
  <c r="CO417" i="3"/>
  <c r="CT417" i="3"/>
  <c r="DL417" i="3"/>
  <c r="DX173" i="3"/>
  <c r="CY173" i="3"/>
  <c r="CY438" i="3"/>
  <c r="DA296" i="3"/>
  <c r="EI296" i="3"/>
  <c r="DR13" i="3"/>
  <c r="DK134" i="3"/>
  <c r="DM134" i="3"/>
  <c r="DK388" i="3"/>
  <c r="DY388" i="3"/>
  <c r="CZ388" i="3"/>
  <c r="DG388" i="3"/>
  <c r="EK32" i="3"/>
  <c r="DR32" i="3"/>
  <c r="DF32" i="3"/>
  <c r="CK350" i="3"/>
  <c r="CS350" i="3"/>
  <c r="CA350" i="3"/>
  <c r="CZ287" i="3"/>
  <c r="DW287" i="3"/>
  <c r="DX38" i="3"/>
  <c r="DL38" i="3"/>
  <c r="CT38" i="3"/>
  <c r="CG350" i="3"/>
  <c r="CF445" i="3"/>
  <c r="CZ336" i="3"/>
  <c r="DE336" i="3"/>
  <c r="CV364" i="3"/>
  <c r="CN38" i="3"/>
  <c r="CU68" i="3"/>
  <c r="DW445" i="3"/>
  <c r="CS388" i="3"/>
  <c r="EM445" i="3"/>
  <c r="DN438" i="3"/>
  <c r="EL388" i="3"/>
  <c r="DO445" i="3"/>
  <c r="DR417" i="3"/>
  <c r="CU417" i="3"/>
  <c r="EC438" i="3"/>
  <c r="DL445" i="3"/>
  <c r="CP445" i="3"/>
  <c r="EI114" i="3"/>
  <c r="CW445" i="3"/>
  <c r="CQ452" i="3"/>
  <c r="EK417" i="3"/>
  <c r="CQ417" i="3"/>
  <c r="DZ320" i="3"/>
  <c r="CJ438" i="3"/>
  <c r="EJ296" i="3"/>
  <c r="DN388" i="3"/>
  <c r="DF388" i="3"/>
  <c r="DQ32" i="3"/>
  <c r="CF350" i="3"/>
  <c r="CY350" i="3"/>
  <c r="EN445" i="3"/>
  <c r="CV445" i="3"/>
  <c r="DE445" i="3"/>
  <c r="DA445" i="3"/>
  <c r="DQ336" i="3"/>
  <c r="DT445" i="3"/>
  <c r="CE445" i="3"/>
  <c r="DZ445" i="3"/>
  <c r="CS445" i="3"/>
  <c r="DK352" i="3"/>
  <c r="CG364" i="3"/>
  <c r="CO68" i="3"/>
  <c r="DY336" i="3"/>
  <c r="CU336" i="3"/>
  <c r="DG352" i="3"/>
  <c r="CZ114" i="3"/>
  <c r="CK445" i="3"/>
  <c r="DM68" i="3"/>
  <c r="DM417" i="3"/>
  <c r="CS417" i="3"/>
  <c r="EI417" i="3"/>
  <c r="DH455" i="3"/>
  <c r="EM173" i="3"/>
  <c r="CO173" i="3"/>
  <c r="DW417" i="3"/>
  <c r="CD438" i="3"/>
  <c r="CH438" i="3"/>
  <c r="CK296" i="3"/>
  <c r="CU134" i="3"/>
  <c r="EK388" i="3"/>
  <c r="CI388" i="3"/>
  <c r="CW388" i="3"/>
  <c r="EI388" i="3"/>
  <c r="CN32" i="3"/>
  <c r="DX32" i="3"/>
  <c r="CT32" i="3"/>
  <c r="DG350" i="3"/>
  <c r="DX350" i="3"/>
  <c r="CO287" i="3"/>
  <c r="CC38" i="3"/>
  <c r="DG38" i="3"/>
  <c r="CG38" i="3"/>
  <c r="EI173" i="3"/>
  <c r="DB445" i="3"/>
  <c r="CX445" i="3"/>
  <c r="EJ71" i="3"/>
  <c r="DD455" i="3"/>
  <c r="CY417" i="3"/>
  <c r="CG336" i="3"/>
  <c r="CZ38" i="3"/>
  <c r="EI32" i="3"/>
  <c r="CN13" i="3"/>
  <c r="DY13" i="3"/>
  <c r="EI13" i="3"/>
  <c r="CH13" i="3"/>
  <c r="CB13" i="3"/>
  <c r="CI13" i="3"/>
  <c r="DM13" i="3"/>
  <c r="CS13" i="3"/>
  <c r="DX13" i="3"/>
  <c r="DQ13" i="3"/>
  <c r="DN13" i="3"/>
  <c r="CG13" i="3"/>
  <c r="DG13" i="3"/>
  <c r="DW13" i="3"/>
  <c r="DA13" i="3"/>
  <c r="EN13" i="3"/>
  <c r="DZ13" i="3"/>
  <c r="EB452" i="3"/>
  <c r="DI452" i="3"/>
  <c r="EM452" i="3"/>
  <c r="ED452" i="3"/>
  <c r="DU452" i="3"/>
  <c r="CK452" i="3"/>
  <c r="DW452" i="3"/>
  <c r="CJ452" i="3"/>
  <c r="CP452" i="3"/>
  <c r="CF452" i="3"/>
  <c r="DN452" i="3"/>
  <c r="DD452" i="3"/>
  <c r="CD452" i="3"/>
  <c r="CV452" i="3"/>
  <c r="EL452" i="3"/>
  <c r="EN452" i="3"/>
  <c r="EG452" i="3"/>
  <c r="DX452" i="3"/>
  <c r="DJ452" i="3"/>
  <c r="DL18" i="3"/>
  <c r="DF320" i="3"/>
  <c r="CE438" i="3"/>
  <c r="DP438" i="3"/>
  <c r="DU438" i="3"/>
  <c r="DW438" i="3"/>
  <c r="DL438" i="3"/>
  <c r="EI172" i="3"/>
  <c r="CO172" i="3"/>
  <c r="CM13" i="3"/>
  <c r="CL452" i="3"/>
  <c r="DS61" i="3"/>
  <c r="CL61" i="3"/>
  <c r="CW452" i="3"/>
  <c r="DY68" i="3"/>
  <c r="CH68" i="3"/>
  <c r="DS211" i="3"/>
  <c r="DG211" i="3"/>
  <c r="DQ211" i="3"/>
  <c r="DL211" i="3"/>
  <c r="DM211" i="3"/>
  <c r="CN211" i="3"/>
  <c r="CY211" i="3"/>
  <c r="DY211" i="3"/>
  <c r="CO13" i="3"/>
  <c r="CI364" i="3"/>
  <c r="CJ364" i="3"/>
  <c r="DW364" i="3"/>
  <c r="DS364" i="3"/>
  <c r="CZ364" i="3"/>
  <c r="CK364" i="3"/>
  <c r="CM364" i="3"/>
  <c r="DQ364" i="3"/>
  <c r="CP364" i="3"/>
  <c r="EN364" i="3"/>
  <c r="DK364" i="3"/>
  <c r="CB364" i="3"/>
  <c r="CU364" i="3"/>
  <c r="DA364" i="3"/>
  <c r="EE364" i="3"/>
  <c r="DM445" i="3"/>
  <c r="CO445" i="3"/>
  <c r="CI445" i="3"/>
  <c r="CG352" i="3"/>
  <c r="CO364" i="3"/>
  <c r="EK446" i="3"/>
  <c r="DW446" i="3"/>
  <c r="CH446" i="3"/>
  <c r="DL114" i="3"/>
  <c r="DX114" i="3"/>
  <c r="CR452" i="3"/>
  <c r="CH452" i="3"/>
  <c r="DB452" i="3"/>
  <c r="CA352" i="3"/>
  <c r="EI211" i="3"/>
  <c r="DF18" i="3"/>
  <c r="DI438" i="3"/>
  <c r="CW438" i="3"/>
  <c r="DA438" i="3"/>
  <c r="DG438" i="3"/>
  <c r="DD438" i="3"/>
  <c r="CT172" i="3"/>
  <c r="DS172" i="3"/>
  <c r="CQ13" i="3"/>
  <c r="EE13" i="3"/>
  <c r="DR352" i="3"/>
  <c r="DS13" i="3"/>
  <c r="DZ452" i="3"/>
  <c r="DR211" i="3"/>
  <c r="CS364" i="3"/>
  <c r="CC364" i="3"/>
  <c r="CE364" i="3"/>
  <c r="DF68" i="3"/>
  <c r="CH198" i="3"/>
  <c r="DG198" i="3"/>
  <c r="DR198" i="3"/>
  <c r="DY198" i="3"/>
  <c r="CU198" i="3"/>
  <c r="CO234" i="3"/>
  <c r="CH234" i="3"/>
  <c r="DQ234" i="3"/>
  <c r="DF234" i="3"/>
  <c r="DG234" i="3"/>
  <c r="CS234" i="3"/>
  <c r="CI234" i="3"/>
  <c r="DS234" i="3"/>
  <c r="CB234" i="3"/>
  <c r="DY234" i="3"/>
  <c r="CT234" i="3"/>
  <c r="DZ446" i="3"/>
  <c r="DN446" i="3"/>
  <c r="EN446" i="3"/>
  <c r="DK446" i="3"/>
  <c r="DF446" i="3"/>
  <c r="EB446" i="3"/>
  <c r="CF446" i="3"/>
  <c r="DT446" i="3"/>
  <c r="CA446" i="3"/>
  <c r="DM446" i="3"/>
  <c r="DP446" i="3"/>
  <c r="DB446" i="3"/>
  <c r="CE435" i="3"/>
  <c r="CW435" i="3"/>
  <c r="DO435" i="3"/>
  <c r="CV435" i="3"/>
  <c r="DM435" i="3"/>
  <c r="DG435" i="3"/>
  <c r="DX435" i="3"/>
  <c r="CD435" i="3"/>
  <c r="DK435" i="3"/>
  <c r="CH435" i="3"/>
  <c r="CY172" i="3"/>
  <c r="DY438" i="3"/>
  <c r="EL438" i="3"/>
  <c r="DF172" i="3"/>
  <c r="EC13" i="3"/>
  <c r="DM334" i="3"/>
  <c r="CU334" i="3"/>
  <c r="EH452" i="3"/>
  <c r="CQ438" i="3"/>
  <c r="DA360" i="3"/>
  <c r="CU445" i="3"/>
  <c r="CC445" i="3"/>
  <c r="ED445" i="3"/>
  <c r="CE352" i="3"/>
  <c r="DM364" i="3"/>
  <c r="DY446" i="3"/>
  <c r="DE446" i="3"/>
  <c r="CI446" i="3"/>
  <c r="CN446" i="3"/>
  <c r="CO352" i="3"/>
  <c r="CT211" i="3"/>
  <c r="CA114" i="3"/>
  <c r="DM114" i="3"/>
  <c r="DH452" i="3"/>
  <c r="EI452" i="3"/>
  <c r="DS320" i="3"/>
  <c r="CR438" i="3"/>
  <c r="CC438" i="3"/>
  <c r="EH438" i="3"/>
  <c r="ED438" i="3"/>
  <c r="DX172" i="3"/>
  <c r="CZ13" i="3"/>
  <c r="CU13" i="3"/>
  <c r="DL61" i="3"/>
  <c r="EC134" i="3"/>
  <c r="CG134" i="3"/>
  <c r="CI134" i="3"/>
  <c r="DR134" i="3"/>
  <c r="CA134" i="3"/>
  <c r="CT134" i="3"/>
  <c r="EE134" i="3"/>
  <c r="CO368" i="3"/>
  <c r="DM368" i="3"/>
  <c r="CH368" i="3"/>
  <c r="CB211" i="3"/>
  <c r="DX364" i="3"/>
  <c r="EL364" i="3"/>
  <c r="CF364" i="3"/>
  <c r="CZ320" i="3"/>
  <c r="EE68" i="3"/>
  <c r="CA68" i="3"/>
  <c r="DG328" i="3"/>
  <c r="DA328" i="3"/>
  <c r="CI328" i="3"/>
  <c r="CJ439" i="3"/>
  <c r="CM439" i="3"/>
  <c r="CP439" i="3"/>
  <c r="CU439" i="3"/>
  <c r="DJ439" i="3"/>
  <c r="DD439" i="3"/>
  <c r="DM439" i="3"/>
  <c r="DR452" i="3"/>
  <c r="DF109" i="3"/>
  <c r="CM109" i="3"/>
  <c r="CI109" i="3"/>
  <c r="CT109" i="3"/>
  <c r="DM109" i="3"/>
  <c r="EL109" i="3"/>
  <c r="DL109" i="3"/>
  <c r="CY109" i="3"/>
  <c r="CU109" i="3"/>
  <c r="EE109" i="3"/>
  <c r="DE109" i="3"/>
  <c r="CT410" i="3"/>
  <c r="DS410" i="3"/>
  <c r="DM410" i="3"/>
  <c r="EI410" i="3"/>
  <c r="CY410" i="3"/>
  <c r="EG410" i="3"/>
  <c r="CP410" i="3"/>
  <c r="EM410" i="3"/>
  <c r="EF410" i="3"/>
  <c r="DN410" i="3"/>
  <c r="CM410" i="3"/>
  <c r="DF410" i="3"/>
  <c r="CN410" i="3"/>
  <c r="CH410" i="3"/>
  <c r="EJ410" i="3"/>
  <c r="CI410" i="3"/>
  <c r="CS18" i="3"/>
  <c r="CZ18" i="3"/>
  <c r="DX18" i="3"/>
  <c r="CM18" i="3"/>
  <c r="CT18" i="3"/>
  <c r="DM18" i="3"/>
  <c r="CB18" i="3"/>
  <c r="DY18" i="3"/>
  <c r="DL172" i="3"/>
  <c r="CZ172" i="3"/>
  <c r="DR172" i="3"/>
  <c r="DK172" i="3"/>
  <c r="EJ172" i="3"/>
  <c r="CG172" i="3"/>
  <c r="EE172" i="3"/>
  <c r="DQ172" i="3"/>
  <c r="CM172" i="3"/>
  <c r="CI172" i="3"/>
  <c r="DY172" i="3"/>
  <c r="DQ18" i="3"/>
  <c r="DL13" i="3"/>
  <c r="EK18" i="3"/>
  <c r="CU438" i="3"/>
  <c r="DT438" i="3"/>
  <c r="CA438" i="3"/>
  <c r="CG438" i="3"/>
  <c r="DR438" i="3"/>
  <c r="EG438" i="3"/>
  <c r="CF438" i="3"/>
  <c r="DH438" i="3"/>
  <c r="DC438" i="3"/>
  <c r="EJ438" i="3"/>
  <c r="CI438" i="3"/>
  <c r="CZ438" i="3"/>
  <c r="EK438" i="3"/>
  <c r="CO438" i="3"/>
  <c r="EA438" i="3"/>
  <c r="DV438" i="3"/>
  <c r="EI438" i="3"/>
  <c r="CX438" i="3"/>
  <c r="DO438" i="3"/>
  <c r="DE438" i="3"/>
  <c r="DX438" i="3"/>
  <c r="DM438" i="3"/>
  <c r="CV438" i="3"/>
  <c r="DZ438" i="3"/>
  <c r="DR68" i="3"/>
  <c r="DP452" i="3"/>
  <c r="EM438" i="3"/>
  <c r="CS438" i="3"/>
  <c r="CT13" i="3"/>
  <c r="DW320" i="3"/>
  <c r="DI352" i="3"/>
  <c r="CD352" i="3"/>
  <c r="EI352" i="3"/>
  <c r="EJ352" i="3"/>
  <c r="CW352" i="3"/>
  <c r="DL352" i="3"/>
  <c r="DA352" i="3"/>
  <c r="DX352" i="3"/>
  <c r="CZ352" i="3"/>
  <c r="EF352" i="3"/>
  <c r="CH352" i="3"/>
  <c r="CK352" i="3"/>
  <c r="CT352" i="3"/>
  <c r="DT452" i="3"/>
  <c r="EI360" i="3"/>
  <c r="DK445" i="3"/>
  <c r="CN445" i="3"/>
  <c r="CB445" i="3"/>
  <c r="CT445" i="3"/>
  <c r="EE445" i="3"/>
  <c r="DF445" i="3"/>
  <c r="EM364" i="3"/>
  <c r="CO446" i="3"/>
  <c r="DQ446" i="3"/>
  <c r="CY352" i="3"/>
  <c r="CA320" i="3"/>
  <c r="CI114" i="3"/>
  <c r="DR114" i="3"/>
  <c r="EF452" i="3"/>
  <c r="CE452" i="3"/>
  <c r="DW352" i="3"/>
  <c r="DW211" i="3"/>
  <c r="CU352" i="3"/>
  <c r="DF352" i="3"/>
  <c r="EN438" i="3"/>
  <c r="EF438" i="3"/>
  <c r="DQ438" i="3"/>
  <c r="DF438" i="3"/>
  <c r="CM438" i="3"/>
  <c r="CS172" i="3"/>
  <c r="CN172" i="3"/>
  <c r="CY13" i="3"/>
  <c r="DK13" i="3"/>
  <c r="EI61" i="3"/>
  <c r="EJ13" i="3"/>
  <c r="EJ334" i="3"/>
  <c r="DF275" i="3"/>
  <c r="CA275" i="3"/>
  <c r="DF211" i="3"/>
  <c r="DG364" i="3"/>
  <c r="CQ364" i="3"/>
  <c r="CH364" i="3"/>
  <c r="CN68" i="3"/>
  <c r="CZ143" i="3"/>
  <c r="DL143" i="3"/>
  <c r="DY143" i="3"/>
  <c r="DW143" i="3"/>
  <c r="DX143" i="3"/>
  <c r="CI294" i="3"/>
  <c r="CK294" i="3"/>
  <c r="CH294" i="3"/>
  <c r="DH294" i="3"/>
  <c r="CD294" i="3"/>
  <c r="DL257" i="3"/>
  <c r="CU257" i="3"/>
  <c r="DE257" i="3"/>
  <c r="DQ257" i="3"/>
  <c r="DM257" i="3"/>
  <c r="DS257" i="3"/>
  <c r="CC373" i="3"/>
  <c r="CG373" i="3"/>
  <c r="EI373" i="3"/>
  <c r="CT373" i="3"/>
  <c r="EJ373" i="3"/>
  <c r="CZ373" i="3"/>
  <c r="DR373" i="3"/>
  <c r="EK373" i="3"/>
  <c r="EN109" i="3"/>
  <c r="DG172" i="3"/>
  <c r="DE13" i="3"/>
  <c r="EK320" i="3"/>
  <c r="CB320" i="3"/>
  <c r="CH320" i="3"/>
  <c r="EE320" i="3"/>
  <c r="CT320" i="3"/>
  <c r="DL320" i="3"/>
  <c r="DM320" i="3"/>
  <c r="CS320" i="3"/>
  <c r="DG320" i="3"/>
  <c r="CC68" i="3"/>
  <c r="CY68" i="3"/>
  <c r="CM68" i="3"/>
  <c r="EI68" i="3"/>
  <c r="DW68" i="3"/>
  <c r="CT68" i="3"/>
  <c r="DK68" i="3"/>
  <c r="CZ68" i="3"/>
  <c r="DS68" i="3"/>
  <c r="DL68" i="3"/>
  <c r="CI68" i="3"/>
  <c r="DA446" i="3"/>
  <c r="CY446" i="3"/>
  <c r="CX452" i="3"/>
  <c r="EI320" i="3"/>
  <c r="DS18" i="3"/>
  <c r="DS438" i="3"/>
  <c r="DE172" i="3"/>
  <c r="DQ68" i="3"/>
  <c r="CG114" i="3"/>
  <c r="CC114" i="3"/>
  <c r="CN114" i="3"/>
  <c r="DS114" i="3"/>
  <c r="CO114" i="3"/>
  <c r="CS114" i="3"/>
  <c r="DW114" i="3"/>
  <c r="CY114" i="3"/>
  <c r="CH114" i="3"/>
  <c r="DY114" i="3"/>
  <c r="EJ114" i="3"/>
  <c r="CS360" i="3"/>
  <c r="DX445" i="3"/>
  <c r="EJ445" i="3"/>
  <c r="EK445" i="3"/>
  <c r="CY364" i="3"/>
  <c r="CB446" i="3"/>
  <c r="ED446" i="3"/>
  <c r="CU446" i="3"/>
  <c r="DY352" i="3"/>
  <c r="EE114" i="3"/>
  <c r="DG114" i="3"/>
  <c r="EA452" i="3"/>
  <c r="DE452" i="3"/>
  <c r="CM352" i="3"/>
  <c r="CY320" i="3"/>
  <c r="DA68" i="3"/>
  <c r="DG18" i="3"/>
  <c r="CS352" i="3"/>
  <c r="DK320" i="3"/>
  <c r="DJ438" i="3"/>
  <c r="CB438" i="3"/>
  <c r="CT438" i="3"/>
  <c r="CP438" i="3"/>
  <c r="DA172" i="3"/>
  <c r="DW172" i="3"/>
  <c r="CK13" i="3"/>
  <c r="DI13" i="3"/>
  <c r="DF61" i="3"/>
  <c r="DY334" i="3"/>
  <c r="CG211" i="3"/>
  <c r="EI364" i="3"/>
  <c r="CA364" i="3"/>
  <c r="DL364" i="3"/>
  <c r="CG68" i="3"/>
  <c r="DE68" i="3"/>
  <c r="CT62" i="3"/>
  <c r="CG62" i="3"/>
  <c r="CA62" i="3"/>
  <c r="CN62" i="3"/>
  <c r="EM287" i="3"/>
  <c r="EG287" i="3"/>
  <c r="CM287" i="3"/>
  <c r="CV287" i="3"/>
  <c r="DL287" i="3"/>
  <c r="DI287" i="3"/>
  <c r="CY287" i="3"/>
  <c r="CB287" i="3"/>
  <c r="DA287" i="3"/>
  <c r="CI287" i="3"/>
  <c r="CA287" i="3"/>
  <c r="EF287" i="3"/>
  <c r="DF13" i="3"/>
  <c r="CE366" i="3"/>
  <c r="EI366" i="3"/>
  <c r="DQ173" i="3"/>
  <c r="EL366" i="3"/>
  <c r="EA439" i="3"/>
  <c r="CZ452" i="3"/>
  <c r="CG452" i="3"/>
  <c r="CT452" i="3"/>
  <c r="DW341" i="3"/>
  <c r="CM341" i="3"/>
  <c r="DE341" i="3"/>
  <c r="CS341" i="3"/>
  <c r="DW439" i="3"/>
  <c r="DU439" i="3"/>
  <c r="CD439" i="3"/>
  <c r="CT439" i="3"/>
  <c r="DL439" i="3"/>
  <c r="DY439" i="3"/>
  <c r="DX439" i="3"/>
  <c r="EA455" i="3"/>
  <c r="DE216" i="3"/>
  <c r="DW216" i="3"/>
  <c r="CU216" i="3"/>
  <c r="DF216" i="3"/>
  <c r="CR455" i="3"/>
  <c r="DJ455" i="3"/>
  <c r="CF455" i="3"/>
  <c r="DT455" i="3"/>
  <c r="DG61" i="3"/>
  <c r="DQ62" i="3"/>
  <c r="DX62" i="3"/>
  <c r="DW62" i="3"/>
  <c r="CH328" i="3"/>
  <c r="DL328" i="3"/>
  <c r="CZ61" i="3"/>
  <c r="DA61" i="3"/>
  <c r="DX328" i="3"/>
  <c r="CA404" i="3"/>
  <c r="CI404" i="3"/>
  <c r="CZ404" i="3"/>
  <c r="DA143" i="3"/>
  <c r="DG143" i="3"/>
  <c r="CH143" i="3"/>
  <c r="CU61" i="3"/>
  <c r="CZ294" i="3"/>
  <c r="EI294" i="3"/>
  <c r="DR294" i="3"/>
  <c r="CO294" i="3"/>
  <c r="DT294" i="3"/>
  <c r="CI143" i="3"/>
  <c r="EL341" i="3"/>
  <c r="DM328" i="3"/>
  <c r="EH257" i="3"/>
  <c r="EK257" i="3"/>
  <c r="EJ257" i="3"/>
  <c r="CA257" i="3"/>
  <c r="DG257" i="3"/>
  <c r="CG257" i="3"/>
  <c r="DL360" i="3"/>
  <c r="DX446" i="3"/>
  <c r="CT446" i="3"/>
  <c r="DL446" i="3"/>
  <c r="CM446" i="3"/>
  <c r="EJ211" i="3"/>
  <c r="CG198" i="3"/>
  <c r="CT198" i="3"/>
  <c r="CY198" i="3"/>
  <c r="CI18" i="3"/>
  <c r="DK266" i="3"/>
  <c r="DX266" i="3"/>
  <c r="DR266" i="3"/>
  <c r="DA266" i="3"/>
  <c r="CA266" i="3"/>
  <c r="CN266" i="3"/>
  <c r="CS257" i="3"/>
  <c r="DS452" i="3"/>
  <c r="CM452" i="3"/>
  <c r="CB452" i="3"/>
  <c r="CU452" i="3"/>
  <c r="EJ452" i="3"/>
  <c r="DA452" i="3"/>
  <c r="CG320" i="3"/>
  <c r="CO341" i="3"/>
  <c r="CG341" i="3"/>
  <c r="CT341" i="3"/>
  <c r="DX341" i="3"/>
  <c r="DF439" i="3"/>
  <c r="CI439" i="3"/>
  <c r="CQ439" i="3"/>
  <c r="CA439" i="3"/>
  <c r="CN439" i="3"/>
  <c r="DQ439" i="3"/>
  <c r="DH439" i="3"/>
  <c r="CM216" i="3"/>
  <c r="DL216" i="3"/>
  <c r="CI216" i="3"/>
  <c r="CH216" i="3"/>
  <c r="CX455" i="3"/>
  <c r="CJ455" i="3"/>
  <c r="DI455" i="3"/>
  <c r="CO320" i="3"/>
  <c r="EE257" i="3"/>
  <c r="DW18" i="3"/>
  <c r="DA320" i="3"/>
  <c r="DY320" i="3"/>
  <c r="EJ18" i="3"/>
  <c r="EG455" i="3"/>
  <c r="DK61" i="3"/>
  <c r="CY62" i="3"/>
  <c r="DS62" i="3"/>
  <c r="DM62" i="3"/>
  <c r="CB328" i="3"/>
  <c r="EI328" i="3"/>
  <c r="CA61" i="3"/>
  <c r="CC61" i="3"/>
  <c r="EJ134" i="3"/>
  <c r="DX134" i="3"/>
  <c r="DY134" i="3"/>
  <c r="EL294" i="3"/>
  <c r="CS404" i="3"/>
  <c r="DT404" i="3"/>
  <c r="DW404" i="3"/>
  <c r="DM143" i="3"/>
  <c r="CO143" i="3"/>
  <c r="CH61" i="3"/>
  <c r="EI287" i="3"/>
  <c r="CT287" i="3"/>
  <c r="DE287" i="3"/>
  <c r="EK287" i="3"/>
  <c r="CE373" i="3"/>
  <c r="DK373" i="3"/>
  <c r="CA373" i="3"/>
  <c r="DY373" i="3"/>
  <c r="CH373" i="3"/>
  <c r="DY294" i="3"/>
  <c r="DQ294" i="3"/>
  <c r="DE294" i="3"/>
  <c r="EE294" i="3"/>
  <c r="DL294" i="3"/>
  <c r="CI211" i="3"/>
  <c r="DK211" i="3"/>
  <c r="EF341" i="3"/>
  <c r="DE320" i="3"/>
  <c r="DR287" i="3"/>
  <c r="DL198" i="3"/>
  <c r="EJ68" i="3"/>
  <c r="EF455" i="3"/>
  <c r="CS452" i="3"/>
  <c r="CF439" i="3"/>
  <c r="DM61" i="3"/>
  <c r="DF328" i="3"/>
  <c r="CT294" i="3"/>
  <c r="EM455" i="3"/>
  <c r="CS455" i="3"/>
  <c r="DC439" i="3"/>
  <c r="EH455" i="3"/>
  <c r="CI62" i="3"/>
  <c r="DY61" i="3"/>
  <c r="CW294" i="3"/>
  <c r="EB455" i="3"/>
  <c r="DL452" i="3"/>
  <c r="CO439" i="3"/>
  <c r="EK439" i="3"/>
  <c r="ED439" i="3"/>
  <c r="CZ439" i="3"/>
  <c r="DP455" i="3"/>
  <c r="CU62" i="3"/>
  <c r="CU328" i="3"/>
  <c r="CT61" i="3"/>
  <c r="DR143" i="3"/>
  <c r="EN294" i="3"/>
  <c r="DW294" i="3"/>
  <c r="DR360" i="3"/>
  <c r="EE452" i="3"/>
  <c r="EK452" i="3"/>
  <c r="CQ341" i="3"/>
  <c r="EM439" i="3"/>
  <c r="DN439" i="3"/>
  <c r="DA439" i="3"/>
  <c r="CY216" i="3"/>
  <c r="CQ455" i="3"/>
  <c r="CG61" i="3"/>
  <c r="DY62" i="3"/>
  <c r="CC62" i="3"/>
  <c r="CY328" i="3"/>
  <c r="EJ328" i="3"/>
  <c r="DY404" i="3"/>
  <c r="CL404" i="3"/>
  <c r="DF143" i="3"/>
  <c r="DQ61" i="3"/>
  <c r="CQ294" i="3"/>
  <c r="DI294" i="3"/>
  <c r="DG294" i="3"/>
  <c r="CF341" i="3"/>
  <c r="EB360" i="3"/>
  <c r="CZ446" i="3"/>
  <c r="EI446" i="3"/>
  <c r="CC198" i="3"/>
  <c r="CZ198" i="3"/>
  <c r="DM198" i="3"/>
  <c r="DF198" i="3"/>
  <c r="CO266" i="3"/>
  <c r="EE266" i="3"/>
  <c r="CH266" i="3"/>
  <c r="CM257" i="3"/>
  <c r="DK257" i="3"/>
  <c r="DQ452" i="3"/>
  <c r="DG452" i="3"/>
  <c r="CY452" i="3"/>
  <c r="DK452" i="3"/>
  <c r="EC452" i="3"/>
  <c r="CN452" i="3"/>
  <c r="CC452" i="3"/>
  <c r="CP341" i="3"/>
  <c r="DS341" i="3"/>
  <c r="DK341" i="3"/>
  <c r="CD341" i="3"/>
  <c r="DY341" i="3"/>
  <c r="DF341" i="3"/>
  <c r="DV439" i="3"/>
  <c r="CY439" i="3"/>
  <c r="DB439" i="3"/>
  <c r="CX439" i="3"/>
  <c r="DS439" i="3"/>
  <c r="CS439" i="3"/>
  <c r="DK216" i="3"/>
  <c r="CN216" i="3"/>
  <c r="DA216" i="3"/>
  <c r="CS211" i="3"/>
  <c r="DA211" i="3"/>
  <c r="CH18" i="3"/>
  <c r="CD455" i="3"/>
  <c r="EJ320" i="3"/>
  <c r="DR320" i="3"/>
  <c r="DA18" i="3"/>
  <c r="EJ62" i="3"/>
  <c r="CS62" i="3"/>
  <c r="DR62" i="3"/>
  <c r="DL62" i="3"/>
  <c r="CO328" i="3"/>
  <c r="EK328" i="3"/>
  <c r="CT328" i="3"/>
  <c r="CO61" i="3"/>
  <c r="DW61" i="3"/>
  <c r="CM134" i="3"/>
  <c r="DE134" i="3"/>
  <c r="CC134" i="3"/>
  <c r="CB134" i="3"/>
  <c r="CB404" i="3"/>
  <c r="CU404" i="3"/>
  <c r="CY404" i="3"/>
  <c r="DE143" i="3"/>
  <c r="CG143" i="3"/>
  <c r="CU143" i="3"/>
  <c r="DG287" i="3"/>
  <c r="CH287" i="3"/>
  <c r="CQ287" i="3"/>
  <c r="CM61" i="3"/>
  <c r="CN373" i="3"/>
  <c r="CO373" i="3"/>
  <c r="CU373" i="3"/>
  <c r="CS373" i="3"/>
  <c r="CF294" i="3"/>
  <c r="DN294" i="3"/>
  <c r="CS294" i="3"/>
  <c r="CL294" i="3"/>
  <c r="EK294" i="3"/>
  <c r="CY294" i="3"/>
  <c r="DX257" i="3"/>
  <c r="EE18" i="3"/>
  <c r="CZ211" i="3"/>
  <c r="CO211" i="3"/>
  <c r="CI320" i="3"/>
  <c r="CN320" i="3"/>
  <c r="DF287" i="3"/>
  <c r="DW328" i="3"/>
  <c r="CN352" i="3"/>
  <c r="CV352" i="3"/>
  <c r="CJ352" i="3"/>
  <c r="DS352" i="3"/>
  <c r="CK438" i="3"/>
  <c r="EB438" i="3"/>
  <c r="CL459" i="3"/>
  <c r="CW459" i="3"/>
  <c r="EH459" i="3"/>
  <c r="EF459" i="3"/>
  <c r="CJ459" i="3"/>
  <c r="CF459" i="3"/>
  <c r="DT459" i="3"/>
  <c r="DO459" i="3"/>
  <c r="EN459" i="3"/>
  <c r="CR459" i="3"/>
  <c r="CV455" i="3"/>
  <c r="CE455" i="3"/>
  <c r="DC455" i="3"/>
  <c r="EL455" i="3"/>
  <c r="CP455" i="3"/>
  <c r="CV439" i="3"/>
  <c r="EG439" i="3"/>
  <c r="CE439" i="3"/>
  <c r="CA452" i="3"/>
  <c r="DZ439" i="3"/>
  <c r="DI439" i="3"/>
  <c r="DE62" i="3"/>
  <c r="CG328" i="3"/>
  <c r="EJ61" i="3"/>
  <c r="DQ143" i="3"/>
  <c r="CN294" i="3"/>
  <c r="CT404" i="3"/>
  <c r="CN404" i="3"/>
  <c r="DA404" i="3"/>
  <c r="EC404" i="3"/>
  <c r="EG404" i="3"/>
  <c r="DQ404" i="3"/>
  <c r="CG404" i="3"/>
  <c r="EI404" i="3"/>
  <c r="DB455" i="3"/>
  <c r="DY452" i="3"/>
  <c r="CL341" i="3"/>
  <c r="CY341" i="3"/>
  <c r="CR341" i="3"/>
  <c r="DR439" i="3"/>
  <c r="EL439" i="3"/>
  <c r="EI439" i="3"/>
  <c r="CR439" i="3"/>
  <c r="CG216" i="3"/>
  <c r="DQ216" i="3"/>
  <c r="CW455" i="3"/>
  <c r="CK439" i="3"/>
  <c r="DE328" i="3"/>
  <c r="DK62" i="3"/>
  <c r="EI62" i="3"/>
  <c r="CS328" i="3"/>
  <c r="DR61" i="3"/>
  <c r="DE61" i="3"/>
  <c r="EE404" i="3"/>
  <c r="EJ404" i="3"/>
  <c r="CY143" i="3"/>
  <c r="DX294" i="3"/>
  <c r="CG294" i="3"/>
  <c r="DT439" i="3"/>
  <c r="CG446" i="3"/>
  <c r="DG446" i="3"/>
  <c r="DK198" i="3"/>
  <c r="CM198" i="3"/>
  <c r="DA198" i="3"/>
  <c r="CO257" i="3"/>
  <c r="EK266" i="3"/>
  <c r="DS266" i="3"/>
  <c r="CC266" i="3"/>
  <c r="DW266" i="3"/>
  <c r="DF257" i="3"/>
  <c r="CZ257" i="3"/>
  <c r="DF452" i="3"/>
  <c r="CI452" i="3"/>
  <c r="DM452" i="3"/>
  <c r="DP439" i="3"/>
  <c r="CV320" i="3"/>
  <c r="CO18" i="3"/>
  <c r="EJ341" i="3"/>
  <c r="EI341" i="3"/>
  <c r="EE341" i="3"/>
  <c r="DQ341" i="3"/>
  <c r="DE439" i="3"/>
  <c r="CG439" i="3"/>
  <c r="EH439" i="3"/>
  <c r="CH439" i="3"/>
  <c r="DK439" i="3"/>
  <c r="CC439" i="3"/>
  <c r="CB439" i="3"/>
  <c r="CT216" i="3"/>
  <c r="DS216" i="3"/>
  <c r="DR18" i="3"/>
  <c r="DV455" i="3"/>
  <c r="EN455" i="3"/>
  <c r="DN455" i="3"/>
  <c r="CK455" i="3"/>
  <c r="EG320" i="3"/>
  <c r="EI18" i="3"/>
  <c r="CO62" i="3"/>
  <c r="DA62" i="3"/>
  <c r="CZ62" i="3"/>
  <c r="DR328" i="3"/>
  <c r="DK328" i="3"/>
  <c r="DY328" i="3"/>
  <c r="CS61" i="3"/>
  <c r="DG134" i="3"/>
  <c r="CN134" i="3"/>
  <c r="CH134" i="3"/>
  <c r="CN287" i="3"/>
  <c r="DK404" i="3"/>
  <c r="CH404" i="3"/>
  <c r="DM404" i="3"/>
  <c r="DX404" i="3"/>
  <c r="CN143" i="3"/>
  <c r="DS143" i="3"/>
  <c r="EI143" i="3"/>
  <c r="EI134" i="3"/>
  <c r="EN287" i="3"/>
  <c r="CU287" i="3"/>
  <c r="EL287" i="3"/>
  <c r="CY134" i="3"/>
  <c r="DS373" i="3"/>
  <c r="DM373" i="3"/>
  <c r="CI373" i="3"/>
  <c r="EM294" i="3"/>
  <c r="DK294" i="3"/>
  <c r="EF294" i="3"/>
  <c r="CR294" i="3"/>
  <c r="CG18" i="3"/>
  <c r="CA211" i="3"/>
  <c r="DX68" i="3"/>
  <c r="DA173" i="3"/>
  <c r="CS173" i="3"/>
  <c r="EL173" i="3"/>
  <c r="DS173" i="3"/>
  <c r="DK173" i="3"/>
  <c r="CM350" i="3"/>
  <c r="DS350" i="3"/>
  <c r="DK350" i="3"/>
  <c r="CG368" i="3"/>
  <c r="CZ53" i="3"/>
  <c r="EE368" i="3"/>
  <c r="DY368" i="3"/>
  <c r="EI334" i="3"/>
  <c r="EE334" i="3"/>
  <c r="DL334" i="3"/>
  <c r="DE334" i="3"/>
  <c r="CO275" i="3"/>
  <c r="CG275" i="3"/>
  <c r="CU275" i="3"/>
  <c r="CC53" i="3"/>
  <c r="CB53" i="3"/>
  <c r="DX53" i="3"/>
  <c r="CU53" i="3"/>
  <c r="CZ296" i="3"/>
  <c r="DY296" i="3"/>
  <c r="DH296" i="3"/>
  <c r="DX296" i="3"/>
  <c r="CJ296" i="3"/>
  <c r="DK296" i="3"/>
  <c r="DW296" i="3"/>
  <c r="DF296" i="3"/>
  <c r="DS275" i="3"/>
  <c r="DK53" i="3"/>
  <c r="EE53" i="3"/>
  <c r="CI368" i="3"/>
  <c r="CM368" i="3"/>
  <c r="DE368" i="3"/>
  <c r="DR368" i="3"/>
  <c r="DW334" i="3"/>
  <c r="DQ334" i="3"/>
  <c r="CZ334" i="3"/>
  <c r="CO334" i="3"/>
  <c r="CT275" i="3"/>
  <c r="CS275" i="3"/>
  <c r="DA275" i="3"/>
  <c r="EJ53" i="3"/>
  <c r="DR53" i="3"/>
  <c r="CO360" i="3"/>
  <c r="CY360" i="3"/>
  <c r="DF360" i="3"/>
  <c r="EJ360" i="3"/>
  <c r="CZ360" i="3"/>
  <c r="CU360" i="3"/>
  <c r="DE360" i="3"/>
  <c r="DG360" i="3"/>
  <c r="DX360" i="3"/>
  <c r="DK360" i="3"/>
  <c r="DQ360" i="3"/>
  <c r="DM360" i="3"/>
  <c r="DW360" i="3"/>
  <c r="CT360" i="3"/>
  <c r="DY360" i="3"/>
  <c r="EE360" i="3"/>
  <c r="CH360" i="3"/>
  <c r="EK360" i="3"/>
  <c r="DS360" i="3"/>
  <c r="CW360" i="3"/>
  <c r="CI360" i="3"/>
  <c r="CG360" i="3"/>
  <c r="CA360" i="3"/>
  <c r="CB360" i="3"/>
  <c r="CZ368" i="3"/>
  <c r="DG368" i="3"/>
  <c r="DQ296" i="3"/>
  <c r="DE296" i="3"/>
  <c r="DL296" i="3"/>
  <c r="CH296" i="3"/>
  <c r="CF368" i="3"/>
  <c r="DS368" i="3"/>
  <c r="CL368" i="3"/>
  <c r="CT334" i="3"/>
  <c r="CY334" i="3"/>
  <c r="CN334" i="3"/>
  <c r="CG334" i="3"/>
  <c r="DG275" i="3"/>
  <c r="CM275" i="3"/>
  <c r="DR275" i="3"/>
  <c r="CH53" i="3"/>
  <c r="EF368" i="3"/>
  <c r="DW368" i="3"/>
  <c r="DL368" i="3"/>
  <c r="DG334" i="3"/>
  <c r="CI334" i="3"/>
  <c r="CB334" i="3"/>
  <c r="DE275" i="3"/>
  <c r="EJ275" i="3"/>
  <c r="DQ53" i="3"/>
  <c r="DS53" i="3"/>
  <c r="DQ275" i="3"/>
  <c r="DM275" i="3"/>
  <c r="CH275" i="3"/>
  <c r="EI275" i="3"/>
  <c r="CS368" i="3"/>
  <c r="EI368" i="3"/>
  <c r="DE53" i="3"/>
  <c r="EE275" i="3"/>
  <c r="DR334" i="3"/>
  <c r="CH334" i="3"/>
  <c r="CC275" i="3"/>
  <c r="DF53" i="3"/>
  <c r="CN53" i="3"/>
  <c r="CB296" i="3"/>
  <c r="DR296" i="3"/>
  <c r="CN296" i="3"/>
  <c r="DG296" i="3"/>
  <c r="DW275" i="3"/>
  <c r="EK368" i="3"/>
  <c r="CA368" i="3"/>
  <c r="DF368" i="3"/>
  <c r="DS334" i="3"/>
  <c r="CA334" i="3"/>
  <c r="CC334" i="3"/>
  <c r="EK334" i="3"/>
  <c r="CN275" i="3"/>
  <c r="DX275" i="3"/>
  <c r="CZ275" i="3"/>
  <c r="EI53" i="3"/>
  <c r="CI53" i="3"/>
  <c r="EE61" i="3"/>
  <c r="CI61" i="3"/>
  <c r="CB61" i="3"/>
  <c r="CY61" i="3"/>
  <c r="DX61" i="3"/>
  <c r="CN61" i="3"/>
  <c r="DQ368" i="3"/>
  <c r="DO368" i="3"/>
  <c r="CU368" i="3"/>
  <c r="DK368" i="3"/>
  <c r="CY368" i="3"/>
  <c r="DK334" i="3"/>
  <c r="DA334" i="3"/>
  <c r="CB275" i="3"/>
  <c r="DY275" i="3"/>
  <c r="DY53" i="3"/>
  <c r="CC296" i="3"/>
  <c r="CO296" i="3"/>
  <c r="CA296" i="3"/>
  <c r="CU296" i="3"/>
  <c r="DK275" i="3"/>
  <c r="DA368" i="3"/>
  <c r="CN368" i="3"/>
  <c r="DX368" i="3"/>
  <c r="EJ368" i="3"/>
  <c r="CS53" i="3"/>
  <c r="CM334" i="3"/>
  <c r="CS334" i="3"/>
  <c r="DX334" i="3"/>
  <c r="CY275" i="3"/>
  <c r="CI275" i="3"/>
  <c r="EK275" i="3"/>
  <c r="CO53" i="3"/>
  <c r="DG53" i="3"/>
  <c r="DR133" i="3"/>
  <c r="CH133" i="3"/>
  <c r="DF133" i="3"/>
  <c r="CA133" i="3"/>
  <c r="CI133" i="3"/>
  <c r="CY133" i="3"/>
  <c r="DG133" i="3"/>
  <c r="DW133" i="3"/>
  <c r="EE133" i="3"/>
  <c r="CM133" i="3"/>
  <c r="CC133" i="3"/>
  <c r="DE133" i="3"/>
  <c r="DQ133" i="3"/>
  <c r="EC133" i="3"/>
  <c r="CS133" i="3"/>
  <c r="DS133" i="3"/>
  <c r="CB133" i="3"/>
  <c r="CU133" i="3"/>
  <c r="DY133" i="3"/>
  <c r="CG133" i="3"/>
  <c r="CZ133" i="3"/>
  <c r="DL133" i="3"/>
  <c r="DA133" i="3"/>
  <c r="DM133" i="3"/>
  <c r="DX133" i="3"/>
  <c r="CN133" i="3"/>
  <c r="EJ133" i="3"/>
  <c r="DK133" i="3"/>
  <c r="CO133" i="3"/>
  <c r="EI133" i="3"/>
  <c r="CT133" i="3"/>
  <c r="CO36" i="3"/>
  <c r="CY36" i="3"/>
  <c r="DK36" i="3"/>
  <c r="EE36" i="3"/>
  <c r="DF36" i="3"/>
  <c r="DR36" i="3"/>
  <c r="CN36" i="3"/>
  <c r="CA36" i="3"/>
  <c r="DG36" i="3"/>
  <c r="DW36" i="3"/>
  <c r="CG36" i="3"/>
  <c r="DM36" i="3"/>
  <c r="CH36" i="3"/>
  <c r="DL36" i="3"/>
  <c r="EI36" i="3"/>
  <c r="CM36" i="3"/>
  <c r="CT36" i="3"/>
  <c r="DS36" i="3"/>
  <c r="EJ36" i="3"/>
  <c r="DY36" i="3"/>
  <c r="CU36" i="3"/>
  <c r="CC36" i="3"/>
  <c r="CS36" i="3"/>
  <c r="DX36" i="3"/>
  <c r="DE36" i="3"/>
  <c r="CB36" i="3"/>
  <c r="DQ36" i="3"/>
  <c r="CZ36" i="3"/>
  <c r="CI36" i="3"/>
  <c r="DA36" i="3"/>
  <c r="EK36" i="3"/>
  <c r="DK376" i="3"/>
  <c r="DY376" i="3"/>
  <c r="EJ376" i="3"/>
  <c r="CM376" i="3"/>
  <c r="DA376" i="3"/>
  <c r="DL376" i="3"/>
  <c r="CC376" i="3"/>
  <c r="CU376" i="3"/>
  <c r="DR376" i="3"/>
  <c r="EI376" i="3"/>
  <c r="CH376" i="3"/>
  <c r="CT376" i="3"/>
  <c r="DF376" i="3"/>
  <c r="DS376" i="3"/>
  <c r="CN376" i="3"/>
  <c r="CS376" i="3"/>
  <c r="EK376" i="3"/>
  <c r="CA376" i="3"/>
  <c r="CB376" i="3"/>
  <c r="DQ376" i="3"/>
  <c r="CI376" i="3"/>
  <c r="CZ376" i="3"/>
  <c r="CO376" i="3"/>
  <c r="CY376" i="3"/>
  <c r="CL376" i="3"/>
  <c r="CG376" i="3"/>
  <c r="DE376" i="3"/>
  <c r="DX376" i="3"/>
  <c r="DG376" i="3"/>
  <c r="EE376" i="3"/>
  <c r="DM376" i="3"/>
  <c r="DW376" i="3"/>
  <c r="CH369" i="3"/>
  <c r="CM369" i="3"/>
  <c r="DW369" i="3"/>
  <c r="CN369" i="3"/>
  <c r="DF369" i="3"/>
  <c r="DX369" i="3"/>
  <c r="DK369" i="3"/>
  <c r="EK369" i="3"/>
  <c r="DQ369" i="3"/>
  <c r="CL369" i="3"/>
  <c r="DL369" i="3"/>
  <c r="EE369" i="3"/>
  <c r="CB369" i="3"/>
  <c r="DG369" i="3"/>
  <c r="CZ369" i="3"/>
  <c r="EJ369" i="3"/>
  <c r="CI369" i="3"/>
  <c r="CY369" i="3"/>
  <c r="DY369" i="3"/>
  <c r="CT369" i="3"/>
  <c r="CO369" i="3"/>
  <c r="DE369" i="3"/>
  <c r="CA369" i="3"/>
  <c r="CG369" i="3"/>
  <c r="CU369" i="3"/>
  <c r="DS369" i="3"/>
  <c r="CS369" i="3"/>
  <c r="EI369" i="3"/>
  <c r="DA369" i="3"/>
  <c r="DR369" i="3"/>
  <c r="DM369" i="3"/>
  <c r="CM28" i="3"/>
  <c r="CY28" i="3"/>
  <c r="DM28" i="3"/>
  <c r="CA28" i="3"/>
  <c r="CO28" i="3"/>
  <c r="CI28" i="3"/>
  <c r="DE28" i="3"/>
  <c r="DR28" i="3"/>
  <c r="EK28" i="3"/>
  <c r="DW28" i="3"/>
  <c r="EI28" i="3"/>
  <c r="DK28" i="3"/>
  <c r="CU28" i="3"/>
  <c r="DF28" i="3"/>
  <c r="DL28" i="3"/>
  <c r="CC28" i="3"/>
  <c r="CB28" i="3"/>
  <c r="DA28" i="3"/>
  <c r="CZ28" i="3"/>
  <c r="DQ28" i="3"/>
  <c r="EE28" i="3"/>
  <c r="CS28" i="3"/>
  <c r="CG28" i="3"/>
  <c r="DG28" i="3"/>
  <c r="DS28" i="3"/>
  <c r="EJ28" i="3"/>
  <c r="CH28" i="3"/>
  <c r="CT28" i="3"/>
  <c r="CN28" i="3"/>
  <c r="DY28" i="3"/>
  <c r="DX28" i="3"/>
  <c r="DG455" i="3"/>
  <c r="DE455" i="3"/>
  <c r="DW377" i="3"/>
  <c r="CI377" i="3"/>
  <c r="EI377" i="3"/>
  <c r="CU377" i="3"/>
  <c r="DL377" i="3"/>
  <c r="CA377" i="3"/>
  <c r="EJ377" i="3"/>
  <c r="CM377" i="3"/>
  <c r="CH377" i="3"/>
  <c r="CG377" i="3"/>
  <c r="CZ377" i="3"/>
  <c r="DF377" i="3"/>
  <c r="CY377" i="3"/>
  <c r="DK377" i="3"/>
  <c r="CT377" i="3"/>
  <c r="CO377" i="3"/>
  <c r="DY377" i="3"/>
  <c r="DQ377" i="3"/>
  <c r="CS377" i="3"/>
  <c r="DM377" i="3"/>
  <c r="DX377" i="3"/>
  <c r="DE377" i="3"/>
  <c r="CB377" i="3"/>
  <c r="EE377" i="3"/>
  <c r="DR377" i="3"/>
  <c r="CC377" i="3"/>
  <c r="DG377" i="3"/>
  <c r="CN377" i="3"/>
  <c r="DA377" i="3"/>
  <c r="EK377" i="3"/>
  <c r="DS377" i="3"/>
  <c r="CA285" i="3"/>
  <c r="CI285" i="3"/>
  <c r="CY285" i="3"/>
  <c r="DG285" i="3"/>
  <c r="DW285" i="3"/>
  <c r="EE285" i="3"/>
  <c r="CC285" i="3"/>
  <c r="CS285" i="3"/>
  <c r="DA285" i="3"/>
  <c r="DI285" i="3"/>
  <c r="DQ285" i="3"/>
  <c r="DY285" i="3"/>
  <c r="CD285" i="3"/>
  <c r="CT285" i="3"/>
  <c r="DJ285" i="3"/>
  <c r="DR285" i="3"/>
  <c r="DZ285" i="3"/>
  <c r="CF285" i="3"/>
  <c r="CR285" i="3"/>
  <c r="DE285" i="3"/>
  <c r="DS285" i="3"/>
  <c r="ED285" i="3"/>
  <c r="CG285" i="3"/>
  <c r="CU285" i="3"/>
  <c r="DF285" i="3"/>
  <c r="CJ285" i="3"/>
  <c r="CW285" i="3"/>
  <c r="DK285" i="3"/>
  <c r="EJ285" i="3"/>
  <c r="CM285" i="3"/>
  <c r="CX285" i="3"/>
  <c r="DL285" i="3"/>
  <c r="DX285" i="3"/>
  <c r="EK285" i="3"/>
  <c r="CB285" i="3"/>
  <c r="EB285" i="3"/>
  <c r="CE285" i="3"/>
  <c r="DD285" i="3"/>
  <c r="EC285" i="3"/>
  <c r="CN285" i="3"/>
  <c r="DM285" i="3"/>
  <c r="EL285" i="3"/>
  <c r="DN285" i="3"/>
  <c r="DP285" i="3"/>
  <c r="CH285" i="3"/>
  <c r="DU285" i="3"/>
  <c r="CP285" i="3"/>
  <c r="EI285" i="3"/>
  <c r="CV285" i="3"/>
  <c r="CZ285" i="3"/>
  <c r="EN285" i="3"/>
  <c r="CO285" i="3"/>
  <c r="DH285" i="3"/>
  <c r="EA285" i="3"/>
  <c r="DO285" i="3"/>
  <c r="DV285" i="3"/>
  <c r="EH285" i="3"/>
  <c r="EM285" i="3"/>
  <c r="DT285" i="3"/>
  <c r="EG285" i="3"/>
  <c r="CQ285" i="3"/>
  <c r="DC285" i="3"/>
  <c r="DB285" i="3"/>
  <c r="CL285" i="3"/>
  <c r="CK285" i="3"/>
  <c r="EF285" i="3"/>
  <c r="CH103" i="3"/>
  <c r="EI103" i="3"/>
  <c r="DK103" i="3"/>
  <c r="CN103" i="3"/>
  <c r="CZ103" i="3"/>
  <c r="DM103" i="3"/>
  <c r="CO103" i="3"/>
  <c r="CP103" i="3"/>
  <c r="DE103" i="3"/>
  <c r="DX103" i="3"/>
  <c r="DF103" i="3"/>
  <c r="CU103" i="3"/>
  <c r="DS103" i="3"/>
  <c r="CG103" i="3"/>
  <c r="DL103" i="3"/>
  <c r="DA103" i="3"/>
  <c r="CJ103" i="3"/>
  <c r="DQ103" i="3"/>
  <c r="CI103" i="3"/>
  <c r="CY103" i="3"/>
  <c r="CQ103" i="3"/>
  <c r="EE103" i="3"/>
  <c r="DR103" i="3"/>
  <c r="CK103" i="3"/>
  <c r="DW103" i="3"/>
  <c r="DY103" i="3"/>
  <c r="CT103" i="3"/>
  <c r="CS103" i="3"/>
  <c r="CH6" i="3"/>
  <c r="CT6" i="3"/>
  <c r="DG6" i="3"/>
  <c r="DS6" i="3"/>
  <c r="EF6" i="3"/>
  <c r="CY6" i="3"/>
  <c r="DK6" i="3"/>
  <c r="DX6" i="3"/>
  <c r="CB6" i="3"/>
  <c r="CM6" i="3"/>
  <c r="DF6" i="3"/>
  <c r="DW6" i="3"/>
  <c r="CR6" i="3"/>
  <c r="CD6" i="3"/>
  <c r="CU6" i="3"/>
  <c r="DR6" i="3"/>
  <c r="EE6" i="3"/>
  <c r="CI6" i="3"/>
  <c r="EI6" i="3"/>
  <c r="CZ6" i="3"/>
  <c r="EM6" i="3"/>
  <c r="CQ6" i="3"/>
  <c r="DY6" i="3"/>
  <c r="DM6" i="3"/>
  <c r="EL6" i="3"/>
  <c r="CN6" i="3"/>
  <c r="EK6" i="3"/>
  <c r="CS6" i="3"/>
  <c r="CP6" i="3"/>
  <c r="DL6" i="3"/>
  <c r="CV6" i="3"/>
  <c r="DE6" i="3"/>
  <c r="EC6" i="3"/>
  <c r="DQ6" i="3"/>
  <c r="CG6" i="3"/>
  <c r="CO6" i="3"/>
  <c r="DA6" i="3"/>
  <c r="DF284" i="3"/>
  <c r="DQ284" i="3"/>
  <c r="EE284" i="3"/>
  <c r="DW284" i="3"/>
  <c r="EI284" i="3"/>
  <c r="CY284" i="3"/>
  <c r="DK284" i="3"/>
  <c r="DX284" i="3"/>
  <c r="CM284" i="3"/>
  <c r="CB284" i="3"/>
  <c r="CC284" i="3"/>
  <c r="DY284" i="3"/>
  <c r="CZ284" i="3"/>
  <c r="CI284" i="3"/>
  <c r="DA284" i="3"/>
  <c r="CU284" i="3"/>
  <c r="CA284" i="3"/>
  <c r="CG284" i="3"/>
  <c r="CT284" i="3"/>
  <c r="CO284" i="3"/>
  <c r="DE284" i="3"/>
  <c r="DS284" i="3"/>
  <c r="DM284" i="3"/>
  <c r="DR284" i="3"/>
  <c r="EC284" i="3"/>
  <c r="DL284" i="3"/>
  <c r="CH284" i="3"/>
  <c r="CN284" i="3"/>
  <c r="DG284" i="3"/>
  <c r="CS284" i="3"/>
  <c r="EJ284" i="3"/>
  <c r="EK284" i="3"/>
  <c r="CH63" i="3"/>
  <c r="CZ63" i="3"/>
  <c r="DR63" i="3"/>
  <c r="EK63" i="3"/>
  <c r="CI63" i="3"/>
  <c r="DA63" i="3"/>
  <c r="CC63" i="3"/>
  <c r="DE63" i="3"/>
  <c r="DQ63" i="3"/>
  <c r="DW63" i="3"/>
  <c r="CY63" i="3"/>
  <c r="DM63" i="3"/>
  <c r="CG63" i="3"/>
  <c r="CO63" i="3"/>
  <c r="EJ63" i="3"/>
  <c r="DY63" i="3"/>
  <c r="DG63" i="3"/>
  <c r="CS63" i="3"/>
  <c r="CA63" i="3"/>
  <c r="CT63" i="3"/>
  <c r="DL63" i="3"/>
  <c r="EE63" i="3"/>
  <c r="CU63" i="3"/>
  <c r="DS63" i="3"/>
  <c r="DX63" i="3"/>
  <c r="DK63" i="3"/>
  <c r="DF63" i="3"/>
  <c r="CN63" i="3"/>
  <c r="CM63" i="3"/>
  <c r="EI63" i="3"/>
  <c r="CS136" i="3"/>
  <c r="DA136" i="3"/>
  <c r="DQ136" i="3"/>
  <c r="DY136" i="3"/>
  <c r="CG136" i="3"/>
  <c r="CO136" i="3"/>
  <c r="DE136" i="3"/>
  <c r="DM136" i="3"/>
  <c r="EC136" i="3"/>
  <c r="CH136" i="3"/>
  <c r="DF136" i="3"/>
  <c r="CA136" i="3"/>
  <c r="CY136" i="3"/>
  <c r="DW136" i="3"/>
  <c r="CB136" i="3"/>
  <c r="CM136" i="3"/>
  <c r="CZ136" i="3"/>
  <c r="DK136" i="3"/>
  <c r="DX136" i="3"/>
  <c r="DR136" i="3"/>
  <c r="CN136" i="3"/>
  <c r="DG136" i="3"/>
  <c r="EI136" i="3"/>
  <c r="EJ136" i="3"/>
  <c r="DL136" i="3"/>
  <c r="CT136" i="3"/>
  <c r="CU136" i="3"/>
  <c r="DS136" i="3"/>
  <c r="CI136" i="3"/>
  <c r="EE136" i="3"/>
  <c r="CC136" i="3"/>
  <c r="DW94" i="3"/>
  <c r="EI94" i="3"/>
  <c r="CY94" i="3"/>
  <c r="DK94" i="3"/>
  <c r="DX94" i="3"/>
  <c r="CU94" i="3"/>
  <c r="DF94" i="3"/>
  <c r="DY94" i="3"/>
  <c r="CM94" i="3"/>
  <c r="DG94" i="3"/>
  <c r="DQ94" i="3"/>
  <c r="CZ94" i="3"/>
  <c r="CH94" i="3"/>
  <c r="EE94" i="3"/>
  <c r="DS94" i="3"/>
  <c r="CS94" i="3"/>
  <c r="CI94" i="3"/>
  <c r="CN94" i="3"/>
  <c r="DL94" i="3"/>
  <c r="CG94" i="3"/>
  <c r="CO94" i="3"/>
  <c r="DR94" i="3"/>
  <c r="DE94" i="3"/>
  <c r="DA94" i="3"/>
  <c r="DM94" i="3"/>
  <c r="CB94" i="3"/>
  <c r="CT94" i="3"/>
  <c r="CJ396" i="3"/>
  <c r="CZ396" i="3"/>
  <c r="EK396" i="3"/>
  <c r="DG396" i="3"/>
  <c r="DX396" i="3"/>
  <c r="EN396" i="3"/>
  <c r="CO396" i="3"/>
  <c r="DW396" i="3"/>
  <c r="CT396" i="3"/>
  <c r="EM396" i="3"/>
  <c r="EF396" i="3"/>
  <c r="CH396" i="3"/>
  <c r="CY396" i="3"/>
  <c r="DM396" i="3"/>
  <c r="DN396" i="3"/>
  <c r="CB396" i="3"/>
  <c r="CD396" i="3"/>
  <c r="CK396" i="3"/>
  <c r="DA396" i="3"/>
  <c r="EI396" i="3"/>
  <c r="EH396" i="3"/>
  <c r="DZ396" i="3"/>
  <c r="DI396" i="3"/>
  <c r="CF396" i="3"/>
  <c r="DR396" i="3"/>
  <c r="CL396" i="3"/>
  <c r="DQ396" i="3"/>
  <c r="CA396" i="3"/>
  <c r="CQ396" i="3"/>
  <c r="DY396" i="3"/>
  <c r="DL396" i="3"/>
  <c r="CI396" i="3"/>
  <c r="EL396" i="3"/>
  <c r="EJ396" i="3"/>
  <c r="CP396" i="3"/>
  <c r="CW396" i="3"/>
  <c r="CU396" i="3"/>
  <c r="EG396" i="3"/>
  <c r="DS396" i="3"/>
  <c r="CV396" i="3"/>
  <c r="CG396" i="3"/>
  <c r="CR396" i="3"/>
  <c r="CS396" i="3"/>
  <c r="DK396" i="3"/>
  <c r="CG440" i="3"/>
  <c r="CO440" i="3"/>
  <c r="DE440" i="3"/>
  <c r="DM440" i="3"/>
  <c r="EC440" i="3"/>
  <c r="EK440" i="3"/>
  <c r="CH440" i="3"/>
  <c r="DF440" i="3"/>
  <c r="DV440" i="3"/>
  <c r="ED440" i="3"/>
  <c r="CB440" i="3"/>
  <c r="CR440" i="3"/>
  <c r="CZ440" i="3"/>
  <c r="DH440" i="3"/>
  <c r="DX440" i="3"/>
  <c r="EN440" i="3"/>
  <c r="CC440" i="3"/>
  <c r="CS440" i="3"/>
  <c r="DA440" i="3"/>
  <c r="DI440" i="3"/>
  <c r="DQ440" i="3"/>
  <c r="DY440" i="3"/>
  <c r="CL440" i="3"/>
  <c r="DB440" i="3"/>
  <c r="DR440" i="3"/>
  <c r="EH440" i="3"/>
  <c r="CQ440" i="3"/>
  <c r="DJ440" i="3"/>
  <c r="EA440" i="3"/>
  <c r="EB440" i="3"/>
  <c r="CV440" i="3"/>
  <c r="DO440" i="3"/>
  <c r="DW440" i="3"/>
  <c r="CN440" i="3"/>
  <c r="DZ440" i="3"/>
  <c r="CA440" i="3"/>
  <c r="CT440" i="3"/>
  <c r="DK440" i="3"/>
  <c r="CD440" i="3"/>
  <c r="CU440" i="3"/>
  <c r="DL440" i="3"/>
  <c r="EE440" i="3"/>
  <c r="CE440" i="3"/>
  <c r="EI440" i="3"/>
  <c r="DD440" i="3"/>
  <c r="CY440" i="3"/>
  <c r="DS440" i="3"/>
  <c r="EJ440" i="3"/>
  <c r="CI440" i="3"/>
  <c r="DC440" i="3"/>
  <c r="DT440" i="3"/>
  <c r="EM440" i="3"/>
  <c r="CM440" i="3"/>
  <c r="DG440" i="3"/>
  <c r="CP440" i="3"/>
  <c r="CW440" i="3"/>
  <c r="EG440" i="3"/>
  <c r="DP440" i="3"/>
  <c r="CK440" i="3"/>
  <c r="CF440" i="3"/>
  <c r="EL440" i="3"/>
  <c r="CX440" i="3"/>
  <c r="DU440" i="3"/>
  <c r="EF440" i="3"/>
  <c r="CJ440" i="3"/>
  <c r="DN440" i="3"/>
  <c r="CH272" i="3"/>
  <c r="DF272" i="3"/>
  <c r="CY272" i="3"/>
  <c r="DL272" i="3"/>
  <c r="DW272" i="3"/>
  <c r="EI272" i="3"/>
  <c r="CA272" i="3"/>
  <c r="CN272" i="3"/>
  <c r="DM272" i="3"/>
  <c r="EJ272" i="3"/>
  <c r="DR272" i="3"/>
  <c r="CT272" i="3"/>
  <c r="DE272" i="3"/>
  <c r="DS272" i="3"/>
  <c r="CO272" i="3"/>
  <c r="DK272" i="3"/>
  <c r="EE272" i="3"/>
  <c r="CU272" i="3"/>
  <c r="EK272" i="3"/>
  <c r="EA272" i="3"/>
  <c r="CI272" i="3"/>
  <c r="DG272" i="3"/>
  <c r="CG272" i="3"/>
  <c r="CC272" i="3"/>
  <c r="DX272" i="3"/>
  <c r="DY272" i="3"/>
  <c r="CB272" i="3"/>
  <c r="DQ272" i="3"/>
  <c r="CZ272" i="3"/>
  <c r="DA272" i="3"/>
  <c r="CS272" i="3"/>
  <c r="CH288" i="3"/>
  <c r="DF288" i="3"/>
  <c r="DV288" i="3"/>
  <c r="ED288" i="3"/>
  <c r="CB288" i="3"/>
  <c r="CZ288" i="3"/>
  <c r="DH288" i="3"/>
  <c r="DX288" i="3"/>
  <c r="CC288" i="3"/>
  <c r="CS288" i="3"/>
  <c r="DA288" i="3"/>
  <c r="DI288" i="3"/>
  <c r="DQ288" i="3"/>
  <c r="DY288" i="3"/>
  <c r="CA288" i="3"/>
  <c r="CN288" i="3"/>
  <c r="DM288" i="3"/>
  <c r="EA288" i="3"/>
  <c r="EM288" i="3"/>
  <c r="CD288" i="3"/>
  <c r="CO288" i="3"/>
  <c r="DC288" i="3"/>
  <c r="CT288" i="3"/>
  <c r="DE288" i="3"/>
  <c r="DS288" i="3"/>
  <c r="EE288" i="3"/>
  <c r="CG288" i="3"/>
  <c r="CU288" i="3"/>
  <c r="DG288" i="3"/>
  <c r="DT288" i="3"/>
  <c r="EH288" i="3"/>
  <c r="CW288" i="3"/>
  <c r="DW288" i="3"/>
  <c r="CY288" i="3"/>
  <c r="DZ288" i="3"/>
  <c r="CI288" i="3"/>
  <c r="DJ288" i="3"/>
  <c r="EI288" i="3"/>
  <c r="DK288" i="3"/>
  <c r="DL288" i="3"/>
  <c r="CE288" i="3"/>
  <c r="DR288" i="3"/>
  <c r="CM288" i="3"/>
  <c r="EC288" i="3"/>
  <c r="DU288" i="3"/>
  <c r="EJ288" i="3"/>
  <c r="CL288" i="3"/>
  <c r="CV288" i="3"/>
  <c r="DD288" i="3"/>
  <c r="EK288" i="3"/>
  <c r="CQ288" i="3"/>
  <c r="CK288" i="3"/>
  <c r="CF288" i="3"/>
  <c r="CP288" i="3"/>
  <c r="EN288" i="3"/>
  <c r="CR288" i="3"/>
  <c r="DO288" i="3"/>
  <c r="EF288" i="3"/>
  <c r="CJ288" i="3"/>
  <c r="EL288" i="3"/>
  <c r="CX288" i="3"/>
  <c r="EB288" i="3"/>
  <c r="EG288" i="3"/>
  <c r="DB288" i="3"/>
  <c r="DN288" i="3"/>
  <c r="DP288" i="3"/>
  <c r="CH274" i="3"/>
  <c r="DG274" i="3"/>
  <c r="CN274" i="3"/>
  <c r="CY274" i="3"/>
  <c r="DM274" i="3"/>
  <c r="DY274" i="3"/>
  <c r="DL274" i="3"/>
  <c r="EK274" i="3"/>
  <c r="DQ274" i="3"/>
  <c r="CS274" i="3"/>
  <c r="DW274" i="3"/>
  <c r="CC274" i="3"/>
  <c r="EE274" i="3"/>
  <c r="DE274" i="3"/>
  <c r="DF274" i="3"/>
  <c r="CG274" i="3"/>
  <c r="CT274" i="3"/>
  <c r="EI274" i="3"/>
  <c r="CI274" i="3"/>
  <c r="DA274" i="3"/>
  <c r="DR274" i="3"/>
  <c r="CA274" i="3"/>
  <c r="CO274" i="3"/>
  <c r="CB274" i="3"/>
  <c r="CM274" i="3"/>
  <c r="DS274" i="3"/>
  <c r="CU274" i="3"/>
  <c r="DK274" i="3"/>
  <c r="CZ274" i="3"/>
  <c r="DX274" i="3"/>
  <c r="EJ274" i="3"/>
  <c r="CL433" i="3"/>
  <c r="CT433" i="3"/>
  <c r="DB433" i="3"/>
  <c r="DJ433" i="3"/>
  <c r="DR433" i="3"/>
  <c r="EH433" i="3"/>
  <c r="CM433" i="3"/>
  <c r="CU433" i="3"/>
  <c r="DC433" i="3"/>
  <c r="DK433" i="3"/>
  <c r="DS433" i="3"/>
  <c r="EI433" i="3"/>
  <c r="CG433" i="3"/>
  <c r="CO433" i="3"/>
  <c r="DE433" i="3"/>
  <c r="DM433" i="3"/>
  <c r="EC433" i="3"/>
  <c r="EK433" i="3"/>
  <c r="CH433" i="3"/>
  <c r="DF433" i="3"/>
  <c r="ED433" i="3"/>
  <c r="CA433" i="3"/>
  <c r="DG433" i="3"/>
  <c r="DW433" i="3"/>
  <c r="CC433" i="3"/>
  <c r="CV433" i="3"/>
  <c r="DO433" i="3"/>
  <c r="EF433" i="3"/>
  <c r="CY433" i="3"/>
  <c r="EG433" i="3"/>
  <c r="CJ433" i="3"/>
  <c r="DT433" i="3"/>
  <c r="DI433" i="3"/>
  <c r="DL433" i="3"/>
  <c r="CF433" i="3"/>
  <c r="DP433" i="3"/>
  <c r="CI433" i="3"/>
  <c r="CZ433" i="3"/>
  <c r="DQ433" i="3"/>
  <c r="EJ433" i="3"/>
  <c r="DA433" i="3"/>
  <c r="EN433" i="3"/>
  <c r="CR433" i="3"/>
  <c r="CB433" i="3"/>
  <c r="CK433" i="3"/>
  <c r="DX433" i="3"/>
  <c r="CN433" i="3"/>
  <c r="DH433" i="3"/>
  <c r="DY433" i="3"/>
  <c r="EB433" i="3"/>
  <c r="CS433" i="3"/>
  <c r="EE433" i="3"/>
  <c r="EM433" i="3"/>
  <c r="DV433" i="3"/>
  <c r="EL433" i="3"/>
  <c r="DZ433" i="3"/>
  <c r="CQ433" i="3"/>
  <c r="CP433" i="3"/>
  <c r="DU433" i="3"/>
  <c r="CX433" i="3"/>
  <c r="EA433" i="3"/>
  <c r="CD433" i="3"/>
  <c r="DN433" i="3"/>
  <c r="CW433" i="3"/>
  <c r="DD433" i="3"/>
  <c r="CE433" i="3"/>
  <c r="CM277" i="3"/>
  <c r="DL277" i="3"/>
  <c r="DX277" i="3"/>
  <c r="EK277" i="3"/>
  <c r="CN277" i="3"/>
  <c r="CZ277" i="3"/>
  <c r="DM277" i="3"/>
  <c r="DE277" i="3"/>
  <c r="DS277" i="3"/>
  <c r="CB277" i="3"/>
  <c r="CU277" i="3"/>
  <c r="DK277" i="3"/>
  <c r="CG277" i="3"/>
  <c r="EJ277" i="3"/>
  <c r="DF277" i="3"/>
  <c r="CH277" i="3"/>
  <c r="EI277" i="3"/>
  <c r="CO277" i="3"/>
  <c r="DW277" i="3"/>
  <c r="EE277" i="3"/>
  <c r="CT277" i="3"/>
  <c r="CC277" i="3"/>
  <c r="CA277" i="3"/>
  <c r="DA277" i="3"/>
  <c r="CS277" i="3"/>
  <c r="DR277" i="3"/>
  <c r="CI277" i="3"/>
  <c r="DQ277" i="3"/>
  <c r="DY277" i="3"/>
  <c r="CY277" i="3"/>
  <c r="DG277" i="3"/>
  <c r="CU120" i="3"/>
  <c r="DK120" i="3"/>
  <c r="DS120" i="3"/>
  <c r="EI120" i="3"/>
  <c r="CN120" i="3"/>
  <c r="DL120" i="3"/>
  <c r="EJ120" i="3"/>
  <c r="CH120" i="3"/>
  <c r="DF120" i="3"/>
  <c r="CA120" i="3"/>
  <c r="CI120" i="3"/>
  <c r="CY120" i="3"/>
  <c r="DG120" i="3"/>
  <c r="DW120" i="3"/>
  <c r="EE120" i="3"/>
  <c r="DR120" i="3"/>
  <c r="DY120" i="3"/>
  <c r="DA120" i="3"/>
  <c r="CO120" i="3"/>
  <c r="DE120" i="3"/>
  <c r="CC120" i="3"/>
  <c r="CT120" i="3"/>
  <c r="DM120" i="3"/>
  <c r="CG120" i="3"/>
  <c r="CS120" i="3"/>
  <c r="CB120" i="3"/>
  <c r="DQ120" i="3"/>
  <c r="CZ120" i="3"/>
  <c r="DX120" i="3"/>
  <c r="CN87" i="3"/>
  <c r="CZ87" i="3"/>
  <c r="DM87" i="3"/>
  <c r="CH87" i="3"/>
  <c r="DK87" i="3"/>
  <c r="CM87" i="3"/>
  <c r="DX87" i="3"/>
  <c r="EI87" i="3"/>
  <c r="DL87" i="3"/>
  <c r="EJ87" i="3"/>
  <c r="DS87" i="3"/>
  <c r="CO87" i="3"/>
  <c r="DG87" i="3"/>
  <c r="DY87" i="3"/>
  <c r="EE87" i="3"/>
  <c r="CT87" i="3"/>
  <c r="DR87" i="3"/>
  <c r="CC87" i="3"/>
  <c r="CS87" i="3"/>
  <c r="CG87" i="3"/>
  <c r="DE87" i="3"/>
  <c r="DA87" i="3"/>
  <c r="CU87" i="3"/>
  <c r="DW87" i="3"/>
  <c r="CI87" i="3"/>
  <c r="DF87" i="3"/>
  <c r="CB87" i="3"/>
  <c r="DQ87" i="3"/>
  <c r="CA87" i="3"/>
  <c r="CY87" i="3"/>
  <c r="CB426" i="3"/>
  <c r="CJ426" i="3"/>
  <c r="CR426" i="3"/>
  <c r="CZ426" i="3"/>
  <c r="DH426" i="3"/>
  <c r="DX426" i="3"/>
  <c r="EF426" i="3"/>
  <c r="EN426" i="3"/>
  <c r="CC426" i="3"/>
  <c r="CS426" i="3"/>
  <c r="DA426" i="3"/>
  <c r="DI426" i="3"/>
  <c r="DQ426" i="3"/>
  <c r="DY426" i="3"/>
  <c r="CM426" i="3"/>
  <c r="CU426" i="3"/>
  <c r="DK426" i="3"/>
  <c r="DS426" i="3"/>
  <c r="EI426" i="3"/>
  <c r="CN426" i="3"/>
  <c r="DL426" i="3"/>
  <c r="EJ426" i="3"/>
  <c r="CI426" i="3"/>
  <c r="CY426" i="3"/>
  <c r="DO426" i="3"/>
  <c r="EE426" i="3"/>
  <c r="CO426" i="3"/>
  <c r="DF426" i="3"/>
  <c r="DW426" i="3"/>
  <c r="DZ426" i="3"/>
  <c r="CT426" i="3"/>
  <c r="ED426" i="3"/>
  <c r="CH426" i="3"/>
  <c r="EL426" i="3"/>
  <c r="DV426" i="3"/>
  <c r="DG426" i="3"/>
  <c r="CQ426" i="3"/>
  <c r="DJ426" i="3"/>
  <c r="EC426" i="3"/>
  <c r="CA426" i="3"/>
  <c r="DM426" i="3"/>
  <c r="DU426" i="3"/>
  <c r="DE426" i="3"/>
  <c r="CD426" i="3"/>
  <c r="CW426" i="3"/>
  <c r="DN426" i="3"/>
  <c r="EH426" i="3"/>
  <c r="CG426" i="3"/>
  <c r="CX426" i="3"/>
  <c r="DR426" i="3"/>
  <c r="EK426" i="3"/>
  <c r="DB426" i="3"/>
  <c r="CL426" i="3"/>
  <c r="EM426" i="3"/>
  <c r="CP426" i="3"/>
  <c r="EB426" i="3"/>
  <c r="CV426" i="3"/>
  <c r="DT426" i="3"/>
  <c r="CF426" i="3"/>
  <c r="CE426" i="3"/>
  <c r="DC426" i="3"/>
  <c r="DD426" i="3"/>
  <c r="EG426" i="3"/>
  <c r="DP426" i="3"/>
  <c r="CK426" i="3"/>
  <c r="EA426" i="3"/>
  <c r="DM375" i="3"/>
  <c r="EE375" i="3"/>
  <c r="CS375" i="3"/>
  <c r="CY375" i="3"/>
  <c r="CC375" i="3"/>
  <c r="DF375" i="3"/>
  <c r="DG375" i="3"/>
  <c r="DY375" i="3"/>
  <c r="DE375" i="3"/>
  <c r="CH375" i="3"/>
  <c r="CN375" i="3"/>
  <c r="DQ375" i="3"/>
  <c r="CT375" i="3"/>
  <c r="DW375" i="3"/>
  <c r="EI375" i="3"/>
  <c r="EK375" i="3"/>
  <c r="DR375" i="3"/>
  <c r="CI375" i="3"/>
  <c r="CA375" i="3"/>
  <c r="CM375" i="3"/>
  <c r="DA375" i="3"/>
  <c r="CO375" i="3"/>
  <c r="CG375" i="3"/>
  <c r="DK375" i="3"/>
  <c r="EJ375" i="3"/>
  <c r="CU375" i="3"/>
  <c r="DS375" i="3"/>
  <c r="DX375" i="3"/>
  <c r="CZ375" i="3"/>
  <c r="DL375" i="3"/>
  <c r="CY332" i="3"/>
  <c r="DM332" i="3"/>
  <c r="DX332" i="3"/>
  <c r="CH332" i="3"/>
  <c r="CZ332" i="3"/>
  <c r="CI332" i="3"/>
  <c r="DR332" i="3"/>
  <c r="CO332" i="3"/>
  <c r="DE332" i="3"/>
  <c r="CA332" i="3"/>
  <c r="DG332" i="3"/>
  <c r="DF332" i="3"/>
  <c r="EE332" i="3"/>
  <c r="CT332" i="3"/>
  <c r="CG332" i="3"/>
  <c r="CB332" i="3"/>
  <c r="CS332" i="3"/>
  <c r="DS332" i="3"/>
  <c r="DA332" i="3"/>
  <c r="EI332" i="3"/>
  <c r="CN332" i="3"/>
  <c r="DQ332" i="3"/>
  <c r="DL332" i="3"/>
  <c r="DY332" i="3"/>
  <c r="EJ332" i="3"/>
  <c r="CM332" i="3"/>
  <c r="EK332" i="3"/>
  <c r="DK332" i="3"/>
  <c r="CC332" i="3"/>
  <c r="CU332" i="3"/>
  <c r="DW332" i="3"/>
  <c r="CK385" i="3"/>
  <c r="DF385" i="3"/>
  <c r="DO385" i="3"/>
  <c r="CY385" i="3"/>
  <c r="DK385" i="3"/>
  <c r="CE385" i="3"/>
  <c r="DX385" i="3"/>
  <c r="CH385" i="3"/>
  <c r="DS385" i="3"/>
  <c r="DA385" i="3"/>
  <c r="EN385" i="3"/>
  <c r="DQ385" i="3"/>
  <c r="CB385" i="3"/>
  <c r="EJ385" i="3"/>
  <c r="CU385" i="3"/>
  <c r="CZ385" i="3"/>
  <c r="CL385" i="3"/>
  <c r="CG385" i="3"/>
  <c r="DY385" i="3"/>
  <c r="DG385" i="3"/>
  <c r="CT385" i="3"/>
  <c r="CO385" i="3"/>
  <c r="CJ385" i="3"/>
  <c r="EM385" i="3"/>
  <c r="CS385" i="3"/>
  <c r="DE385" i="3"/>
  <c r="EL385" i="3"/>
  <c r="CN385" i="3"/>
  <c r="EI385" i="3"/>
  <c r="DR385" i="3"/>
  <c r="DM385" i="3"/>
  <c r="DW385" i="3"/>
  <c r="DN385" i="3"/>
  <c r="EK385" i="3"/>
  <c r="CW385" i="3"/>
  <c r="CA385" i="3"/>
  <c r="CI385" i="3"/>
  <c r="CF385" i="3"/>
  <c r="CD385" i="3"/>
  <c r="DL385" i="3"/>
  <c r="DL247" i="3"/>
  <c r="DW247" i="3"/>
  <c r="CY247" i="3"/>
  <c r="DX247" i="3"/>
  <c r="CZ247" i="3"/>
  <c r="DF247" i="3"/>
  <c r="CA247" i="3"/>
  <c r="DQ247" i="3"/>
  <c r="EJ247" i="3"/>
  <c r="DY247" i="3"/>
  <c r="EE247" i="3"/>
  <c r="CM247" i="3"/>
  <c r="DE247" i="3"/>
  <c r="CC247" i="3"/>
  <c r="CU247" i="3"/>
  <c r="DM247" i="3"/>
  <c r="DK247" i="3"/>
  <c r="CT247" i="3"/>
  <c r="CB247" i="3"/>
  <c r="CN247" i="3"/>
  <c r="DS247" i="3"/>
  <c r="EI247" i="3"/>
  <c r="CH247" i="3"/>
  <c r="DR247" i="3"/>
  <c r="CS247" i="3"/>
  <c r="DA247" i="3"/>
  <c r="CI247" i="3"/>
  <c r="CG247" i="3"/>
  <c r="CO247" i="3"/>
  <c r="DG247" i="3"/>
  <c r="CY131" i="3"/>
  <c r="DK131" i="3"/>
  <c r="DY131" i="3"/>
  <c r="CM131" i="3"/>
  <c r="DQ131" i="3"/>
  <c r="EE131" i="3"/>
  <c r="CA131" i="3"/>
  <c r="DR131" i="3"/>
  <c r="CC131" i="3"/>
  <c r="DF131" i="3"/>
  <c r="DS131" i="3"/>
  <c r="CS131" i="3"/>
  <c r="CT131" i="3"/>
  <c r="EI131" i="3"/>
  <c r="CU131" i="3"/>
  <c r="DA131" i="3"/>
  <c r="DW131" i="3"/>
  <c r="CH131" i="3"/>
  <c r="DG131" i="3"/>
  <c r="CI131" i="3"/>
  <c r="DL131" i="3"/>
  <c r="CB131" i="3"/>
  <c r="CG131" i="3"/>
  <c r="DE131" i="3"/>
  <c r="CZ131" i="3"/>
  <c r="CO131" i="3"/>
  <c r="CN131" i="3"/>
  <c r="DX131" i="3"/>
  <c r="EJ131" i="3"/>
  <c r="DM131" i="3"/>
  <c r="EC131" i="3"/>
  <c r="CN206" i="3"/>
  <c r="DL206" i="3"/>
  <c r="EJ206" i="3"/>
  <c r="CH206" i="3"/>
  <c r="DF206" i="3"/>
  <c r="CA206" i="3"/>
  <c r="CI206" i="3"/>
  <c r="CY206" i="3"/>
  <c r="DG206" i="3"/>
  <c r="DW206" i="3"/>
  <c r="EE206" i="3"/>
  <c r="DA206" i="3"/>
  <c r="DK206" i="3"/>
  <c r="DM206" i="3"/>
  <c r="DX206" i="3"/>
  <c r="CT206" i="3"/>
  <c r="DR206" i="3"/>
  <c r="CG206" i="3"/>
  <c r="CS206" i="3"/>
  <c r="DY206" i="3"/>
  <c r="CU206" i="3"/>
  <c r="CM206" i="3"/>
  <c r="CZ206" i="3"/>
  <c r="DQ206" i="3"/>
  <c r="CC206" i="3"/>
  <c r="EI206" i="3"/>
  <c r="DS206" i="3"/>
  <c r="DE206" i="3"/>
  <c r="CO206" i="3"/>
  <c r="CB206" i="3"/>
  <c r="CH395" i="3"/>
  <c r="DF395" i="3"/>
  <c r="CA395" i="3"/>
  <c r="CI395" i="3"/>
  <c r="CY395" i="3"/>
  <c r="DG395" i="3"/>
  <c r="DW395" i="3"/>
  <c r="CC395" i="3"/>
  <c r="CO395" i="3"/>
  <c r="CZ395" i="3"/>
  <c r="DK395" i="3"/>
  <c r="DX395" i="3"/>
  <c r="EI395" i="3"/>
  <c r="DQ395" i="3"/>
  <c r="CB395" i="3"/>
  <c r="DE395" i="3"/>
  <c r="DR395" i="3"/>
  <c r="CG395" i="3"/>
  <c r="CT395" i="3"/>
  <c r="CU395" i="3"/>
  <c r="DY395" i="3"/>
  <c r="EK395" i="3"/>
  <c r="CS395" i="3"/>
  <c r="DM395" i="3"/>
  <c r="DS395" i="3"/>
  <c r="DA395" i="3"/>
  <c r="CN395" i="3"/>
  <c r="DL395" i="3"/>
  <c r="EJ395" i="3"/>
  <c r="CH235" i="3"/>
  <c r="DF235" i="3"/>
  <c r="CG235" i="3"/>
  <c r="CT235" i="3"/>
  <c r="DE235" i="3"/>
  <c r="DS235" i="3"/>
  <c r="CU235" i="3"/>
  <c r="CM235" i="3"/>
  <c r="DK235" i="3"/>
  <c r="DX235" i="3"/>
  <c r="EI235" i="3"/>
  <c r="CB235" i="3"/>
  <c r="CN235" i="3"/>
  <c r="CZ235" i="3"/>
  <c r="DL235" i="3"/>
  <c r="EJ235" i="3"/>
  <c r="DR235" i="3"/>
  <c r="CO235" i="3"/>
  <c r="DM235" i="3"/>
  <c r="DQ235" i="3"/>
  <c r="CY235" i="3"/>
  <c r="CI235" i="3"/>
  <c r="DA235" i="3"/>
  <c r="CS235" i="3"/>
  <c r="DY235" i="3"/>
  <c r="DW235" i="3"/>
  <c r="DG235" i="3"/>
  <c r="EE235" i="3"/>
  <c r="DK301" i="3"/>
  <c r="EL301" i="3"/>
  <c r="EK301" i="3"/>
  <c r="CO301" i="3"/>
  <c r="DE301" i="3"/>
  <c r="EE301" i="3"/>
  <c r="CU301" i="3"/>
  <c r="DS301" i="3"/>
  <c r="DL301" i="3"/>
  <c r="CH301" i="3"/>
  <c r="CT301" i="3"/>
  <c r="CG301" i="3"/>
  <c r="DH301" i="3"/>
  <c r="DM301" i="3"/>
  <c r="DX301" i="3"/>
  <c r="CQ301" i="3"/>
  <c r="EG301" i="3"/>
  <c r="DA301" i="3"/>
  <c r="DZ301" i="3"/>
  <c r="EI301" i="3"/>
  <c r="EF301" i="3"/>
  <c r="CK301" i="3"/>
  <c r="CS301" i="3"/>
  <c r="DR301" i="3"/>
  <c r="CN301" i="3"/>
  <c r="DW301" i="3"/>
  <c r="DF301" i="3"/>
  <c r="DG301" i="3"/>
  <c r="CY301" i="3"/>
  <c r="EN301" i="3"/>
  <c r="CI301" i="3"/>
  <c r="EM301" i="3"/>
  <c r="DI301" i="3"/>
  <c r="DY301" i="3"/>
  <c r="CJ301" i="3"/>
  <c r="CZ301" i="3"/>
  <c r="DQ301" i="3"/>
  <c r="EH301" i="3"/>
  <c r="CA429" i="3"/>
  <c r="CI429" i="3"/>
  <c r="CQ429" i="3"/>
  <c r="CY429" i="3"/>
  <c r="DG429" i="3"/>
  <c r="DW429" i="3"/>
  <c r="EE429" i="3"/>
  <c r="EM429" i="3"/>
  <c r="CB429" i="3"/>
  <c r="CZ429" i="3"/>
  <c r="DH429" i="3"/>
  <c r="DX429" i="3"/>
  <c r="CT429" i="3"/>
  <c r="DJ429" i="3"/>
  <c r="DR429" i="3"/>
  <c r="CM429" i="3"/>
  <c r="CU429" i="3"/>
  <c r="DK429" i="3"/>
  <c r="DS429" i="3"/>
  <c r="EA429" i="3"/>
  <c r="EI429" i="3"/>
  <c r="CC429" i="3"/>
  <c r="CS429" i="3"/>
  <c r="DY429" i="3"/>
  <c r="CV429" i="3"/>
  <c r="DM429" i="3"/>
  <c r="ED429" i="3"/>
  <c r="CF429" i="3"/>
  <c r="DN429" i="3"/>
  <c r="EG429" i="3"/>
  <c r="CH429" i="3"/>
  <c r="DT429" i="3"/>
  <c r="DF429" i="3"/>
  <c r="DL429" i="3"/>
  <c r="CW429" i="3"/>
  <c r="CG429" i="3"/>
  <c r="CX429" i="3"/>
  <c r="DQ429" i="3"/>
  <c r="EJ429" i="3"/>
  <c r="DA429" i="3"/>
  <c r="EK429" i="3"/>
  <c r="EB429" i="3"/>
  <c r="EC429" i="3"/>
  <c r="CK429" i="3"/>
  <c r="DD429" i="3"/>
  <c r="DU429" i="3"/>
  <c r="EL429" i="3"/>
  <c r="CN429" i="3"/>
  <c r="DE429" i="3"/>
  <c r="DV429" i="3"/>
  <c r="CO429" i="3"/>
  <c r="CP429" i="3"/>
  <c r="DZ429" i="3"/>
  <c r="DO429" i="3"/>
  <c r="DI429" i="3"/>
  <c r="CJ429" i="3"/>
  <c r="CR429" i="3"/>
  <c r="CE429" i="3"/>
  <c r="DP429" i="3"/>
  <c r="CD429" i="3"/>
  <c r="EH429" i="3"/>
  <c r="DB429" i="3"/>
  <c r="DC429" i="3"/>
  <c r="CL429" i="3"/>
  <c r="EF429" i="3"/>
  <c r="EN429" i="3"/>
  <c r="CM455" i="3"/>
  <c r="CO414" i="3"/>
  <c r="DK414" i="3"/>
  <c r="DX414" i="3"/>
  <c r="CB414" i="3"/>
  <c r="DM414" i="3"/>
  <c r="CA414" i="3"/>
  <c r="CZ414" i="3"/>
  <c r="CT414" i="3"/>
  <c r="CI414" i="3"/>
  <c r="DR414" i="3"/>
  <c r="DL414" i="3"/>
  <c r="CY414" i="3"/>
  <c r="EJ414" i="3"/>
  <c r="DQ414" i="3"/>
  <c r="DF414" i="3"/>
  <c r="CC414" i="3"/>
  <c r="DY414" i="3"/>
  <c r="EE414" i="3"/>
  <c r="CU414" i="3"/>
  <c r="DG414" i="3"/>
  <c r="CH414" i="3"/>
  <c r="EI414" i="3"/>
  <c r="CN414" i="3"/>
  <c r="DW414" i="3"/>
  <c r="DA414" i="3"/>
  <c r="DS414" i="3"/>
  <c r="CM414" i="3"/>
  <c r="DE414" i="3"/>
  <c r="CG414" i="3"/>
  <c r="CS414" i="3"/>
  <c r="EK414" i="3"/>
  <c r="CH95" i="3"/>
  <c r="EI95" i="3"/>
  <c r="CZ95" i="3"/>
  <c r="DE95" i="3"/>
  <c r="DM95" i="3"/>
  <c r="DS95" i="3"/>
  <c r="CG95" i="3"/>
  <c r="CN95" i="3"/>
  <c r="CU95" i="3"/>
  <c r="DF95" i="3"/>
  <c r="CC95" i="3"/>
  <c r="CA95" i="3"/>
  <c r="DA95" i="3"/>
  <c r="DX95" i="3"/>
  <c r="DQ95" i="3"/>
  <c r="CB95" i="3"/>
  <c r="CI95" i="3"/>
  <c r="CY95" i="3"/>
  <c r="CW95" i="3"/>
  <c r="DG95" i="3"/>
  <c r="DL95" i="3"/>
  <c r="DK95" i="3"/>
  <c r="CT95" i="3"/>
  <c r="DW95" i="3"/>
  <c r="DR95" i="3"/>
  <c r="EJ95" i="3"/>
  <c r="CM95" i="3"/>
  <c r="EE95" i="3"/>
  <c r="CO95" i="3"/>
  <c r="CS95" i="3"/>
  <c r="DY95" i="3"/>
  <c r="CN443" i="3"/>
  <c r="DD443" i="3"/>
  <c r="DL443" i="3"/>
  <c r="EJ443" i="3"/>
  <c r="CG443" i="3"/>
  <c r="CO443" i="3"/>
  <c r="DE443" i="3"/>
  <c r="DM443" i="3"/>
  <c r="DU443" i="3"/>
  <c r="EC443" i="3"/>
  <c r="EK443" i="3"/>
  <c r="CA443" i="3"/>
  <c r="CI443" i="3"/>
  <c r="CQ443" i="3"/>
  <c r="CY443" i="3"/>
  <c r="DG443" i="3"/>
  <c r="DW443" i="3"/>
  <c r="EE443" i="3"/>
  <c r="EM443" i="3"/>
  <c r="CB443" i="3"/>
  <c r="CZ443" i="3"/>
  <c r="DH443" i="3"/>
  <c r="DP443" i="3"/>
  <c r="DX443" i="3"/>
  <c r="CK443" i="3"/>
  <c r="DA443" i="3"/>
  <c r="DQ443" i="3"/>
  <c r="EG443" i="3"/>
  <c r="CH443" i="3"/>
  <c r="DB443" i="3"/>
  <c r="DS443" i="3"/>
  <c r="EL443" i="3"/>
  <c r="DV443" i="3"/>
  <c r="CP443" i="3"/>
  <c r="DI443" i="3"/>
  <c r="DZ443" i="3"/>
  <c r="EH443" i="3"/>
  <c r="CE443" i="3"/>
  <c r="EI443" i="3"/>
  <c r="CM443" i="3"/>
  <c r="DF443" i="3"/>
  <c r="DY443" i="3"/>
  <c r="CU443" i="3"/>
  <c r="CX443" i="3"/>
  <c r="CS443" i="3"/>
  <c r="CC443" i="3"/>
  <c r="CT443" i="3"/>
  <c r="DK443" i="3"/>
  <c r="ED443" i="3"/>
  <c r="CD443" i="3"/>
  <c r="DN443" i="3"/>
  <c r="DR443" i="3"/>
  <c r="CV443" i="3"/>
  <c r="EA443" i="3"/>
  <c r="EF443" i="3"/>
  <c r="DT443" i="3"/>
  <c r="CF443" i="3"/>
  <c r="EN443" i="3"/>
  <c r="DJ443" i="3"/>
  <c r="DO443" i="3"/>
  <c r="EB443" i="3"/>
  <c r="CR443" i="3"/>
  <c r="DC443" i="3"/>
  <c r="CJ443" i="3"/>
  <c r="CW443" i="3"/>
  <c r="CL443" i="3"/>
  <c r="CH153" i="3"/>
  <c r="DX153" i="3"/>
  <c r="EJ153" i="3"/>
  <c r="DF153" i="3"/>
  <c r="CM153" i="3"/>
  <c r="DG153" i="3"/>
  <c r="DS153" i="3"/>
  <c r="CG153" i="3"/>
  <c r="DK153" i="3"/>
  <c r="CI153" i="3"/>
  <c r="DL153" i="3"/>
  <c r="DW153" i="3"/>
  <c r="CO153" i="3"/>
  <c r="CY153" i="3"/>
  <c r="CZ153" i="3"/>
  <c r="CN153" i="3"/>
  <c r="DE153" i="3"/>
  <c r="CU153" i="3"/>
  <c r="EE153" i="3"/>
  <c r="CB153" i="3"/>
  <c r="EI153" i="3"/>
  <c r="DM153" i="3"/>
  <c r="DY153" i="3"/>
  <c r="CT153" i="3"/>
  <c r="DR153" i="3"/>
  <c r="CS153" i="3"/>
  <c r="DQ153" i="3"/>
  <c r="DA153" i="3"/>
  <c r="CY212" i="3"/>
  <c r="DK212" i="3"/>
  <c r="DX212" i="3"/>
  <c r="CH212" i="3"/>
  <c r="CS212" i="3"/>
  <c r="DG212" i="3"/>
  <c r="DS212" i="3"/>
  <c r="DA212" i="3"/>
  <c r="CI212" i="3"/>
  <c r="DF212" i="3"/>
  <c r="EE212" i="3"/>
  <c r="EI212" i="3"/>
  <c r="CB212" i="3"/>
  <c r="DQ212" i="3"/>
  <c r="DW212" i="3"/>
  <c r="CU212" i="3"/>
  <c r="CC212" i="3"/>
  <c r="DY212" i="3"/>
  <c r="EJ212" i="3"/>
  <c r="CZ212" i="3"/>
  <c r="CT212" i="3"/>
  <c r="CG212" i="3"/>
  <c r="CM212" i="3"/>
  <c r="CO212" i="3"/>
  <c r="DM212" i="3"/>
  <c r="DE212" i="3"/>
  <c r="DR212" i="3"/>
  <c r="CA212" i="3"/>
  <c r="CN212" i="3"/>
  <c r="DL212" i="3"/>
  <c r="CI407" i="3"/>
  <c r="CS407" i="3"/>
  <c r="DK407" i="3"/>
  <c r="EC407" i="3"/>
  <c r="EL407" i="3"/>
  <c r="CM407" i="3"/>
  <c r="CA407" i="3"/>
  <c r="CN407" i="3"/>
  <c r="CY407" i="3"/>
  <c r="DW407" i="3"/>
  <c r="EI407" i="3"/>
  <c r="DN407" i="3"/>
  <c r="EK407" i="3"/>
  <c r="DG407" i="3"/>
  <c r="DY407" i="3"/>
  <c r="CT407" i="3"/>
  <c r="CH407" i="3"/>
  <c r="DA407" i="3"/>
  <c r="DQ407" i="3"/>
  <c r="CG407" i="3"/>
  <c r="DE407" i="3"/>
  <c r="DF407" i="3"/>
  <c r="CO407" i="3"/>
  <c r="CV407" i="3"/>
  <c r="EJ407" i="3"/>
  <c r="DL407" i="3"/>
  <c r="EG407" i="3"/>
  <c r="DR407" i="3"/>
  <c r="DS407" i="3"/>
  <c r="EE407" i="3"/>
  <c r="DO407" i="3"/>
  <c r="CL407" i="3"/>
  <c r="DM407" i="3"/>
  <c r="CB407" i="3"/>
  <c r="CZ407" i="3"/>
  <c r="CU407" i="3"/>
  <c r="EN407" i="3"/>
  <c r="DX407" i="3"/>
  <c r="CN202" i="3"/>
  <c r="CY202" i="3"/>
  <c r="DM202" i="3"/>
  <c r="DY202" i="3"/>
  <c r="CH202" i="3"/>
  <c r="DG202" i="3"/>
  <c r="CG202" i="3"/>
  <c r="DW202" i="3"/>
  <c r="CI202" i="3"/>
  <c r="DF202" i="3"/>
  <c r="EE202" i="3"/>
  <c r="CC202" i="3"/>
  <c r="CS202" i="3"/>
  <c r="EJ202" i="3"/>
  <c r="DL202" i="3"/>
  <c r="DX202" i="3"/>
  <c r="DS202" i="3"/>
  <c r="CT202" i="3"/>
  <c r="EI202" i="3"/>
  <c r="DR202" i="3"/>
  <c r="CA202" i="3"/>
  <c r="CU202" i="3"/>
  <c r="CZ202" i="3"/>
  <c r="CO202" i="3"/>
  <c r="DK202" i="3"/>
  <c r="DA202" i="3"/>
  <c r="DE202" i="3"/>
  <c r="CM202" i="3"/>
  <c r="CB202" i="3"/>
  <c r="DQ202" i="3"/>
  <c r="CA118" i="3"/>
  <c r="CI118" i="3"/>
  <c r="DG118" i="3"/>
  <c r="DF118" i="3"/>
  <c r="CC118" i="3"/>
  <c r="DL118" i="3"/>
  <c r="DW118" i="3"/>
  <c r="CS118" i="3"/>
  <c r="CG118" i="3"/>
  <c r="DK118" i="3"/>
  <c r="EE118" i="3"/>
  <c r="DR118" i="3"/>
  <c r="EI118" i="3"/>
  <c r="DA118" i="3"/>
  <c r="CO118" i="3"/>
  <c r="CY118" i="3"/>
  <c r="DE118" i="3"/>
  <c r="CZ118" i="3"/>
  <c r="CU118" i="3"/>
  <c r="DM118" i="3"/>
  <c r="CT118" i="3"/>
  <c r="CH118" i="3"/>
  <c r="DQ118" i="3"/>
  <c r="CN118" i="3"/>
  <c r="DX118" i="3"/>
  <c r="CM118" i="3"/>
  <c r="DY118" i="3"/>
  <c r="EJ118" i="3"/>
  <c r="DS118" i="3"/>
  <c r="DM338" i="3"/>
  <c r="DS338" i="3"/>
  <c r="EK338" i="3"/>
  <c r="CF338" i="3"/>
  <c r="EL338" i="3"/>
  <c r="CM338" i="3"/>
  <c r="CW338" i="3"/>
  <c r="DT338" i="3"/>
  <c r="CS338" i="3"/>
  <c r="DR338" i="3"/>
  <c r="EG338" i="3"/>
  <c r="DA338" i="3"/>
  <c r="DZ338" i="3"/>
  <c r="DX338" i="3"/>
  <c r="CK338" i="3"/>
  <c r="CV338" i="3"/>
  <c r="CI338" i="3"/>
  <c r="DI338" i="3"/>
  <c r="CB338" i="3"/>
  <c r="CG338" i="3"/>
  <c r="CN338" i="3"/>
  <c r="EM338" i="3"/>
  <c r="CY338" i="3"/>
  <c r="DQ338" i="3"/>
  <c r="CO338" i="3"/>
  <c r="CU338" i="3"/>
  <c r="DK338" i="3"/>
  <c r="CQ338" i="3"/>
  <c r="CJ338" i="3"/>
  <c r="CD338" i="3"/>
  <c r="CH338" i="3"/>
  <c r="CT338" i="3"/>
  <c r="CE338" i="3"/>
  <c r="DL338" i="3"/>
  <c r="EF338" i="3"/>
  <c r="DG338" i="3"/>
  <c r="DY338" i="3"/>
  <c r="EB338" i="3"/>
  <c r="DW338" i="3"/>
  <c r="EN338" i="3"/>
  <c r="CR338" i="3"/>
  <c r="DN338" i="3"/>
  <c r="EH338" i="3"/>
  <c r="CZ338" i="3"/>
  <c r="CL338" i="3"/>
  <c r="CP338" i="3"/>
  <c r="EI338" i="3"/>
  <c r="DW197" i="3"/>
  <c r="DX197" i="3"/>
  <c r="EJ197" i="3"/>
  <c r="DE197" i="3"/>
  <c r="EE197" i="3"/>
  <c r="CT197" i="3"/>
  <c r="CH197" i="3"/>
  <c r="CN197" i="3"/>
  <c r="CZ197" i="3"/>
  <c r="CC197" i="3"/>
  <c r="DM197" i="3"/>
  <c r="DA197" i="3"/>
  <c r="EI197" i="3"/>
  <c r="CS197" i="3"/>
  <c r="DR197" i="3"/>
  <c r="CO197" i="3"/>
  <c r="CA197" i="3"/>
  <c r="DF197" i="3"/>
  <c r="CM197" i="3"/>
  <c r="CI197" i="3"/>
  <c r="CU197" i="3"/>
  <c r="DQ197" i="3"/>
  <c r="DK197" i="3"/>
  <c r="CY197" i="3"/>
  <c r="CG197" i="3"/>
  <c r="DY197" i="3"/>
  <c r="DL197" i="3"/>
  <c r="DG197" i="3"/>
  <c r="DS197" i="3"/>
  <c r="DL283" i="3"/>
  <c r="DN283" i="3"/>
  <c r="DK283" i="3"/>
  <c r="CF283" i="3"/>
  <c r="DA283" i="3"/>
  <c r="EK283" i="3"/>
  <c r="CZ283" i="3"/>
  <c r="DR283" i="3"/>
  <c r="DS283" i="3"/>
  <c r="EG283" i="3"/>
  <c r="DY283" i="3"/>
  <c r="CN283" i="3"/>
  <c r="DO283" i="3"/>
  <c r="CG283" i="3"/>
  <c r="CI283" i="3"/>
  <c r="DX283" i="3"/>
  <c r="CH283" i="3"/>
  <c r="EJ283" i="3"/>
  <c r="CJ283" i="3"/>
  <c r="CW283" i="3"/>
  <c r="CQ283" i="3"/>
  <c r="CO283" i="3"/>
  <c r="CY283" i="3"/>
  <c r="CP283" i="3"/>
  <c r="CU283" i="3"/>
  <c r="DF283" i="3"/>
  <c r="DI283" i="3"/>
  <c r="DM283" i="3"/>
  <c r="CL283" i="3"/>
  <c r="CD283" i="3"/>
  <c r="DE283" i="3"/>
  <c r="DG283" i="3"/>
  <c r="DQ283" i="3"/>
  <c r="CK283" i="3"/>
  <c r="CR283" i="3"/>
  <c r="DW283" i="3"/>
  <c r="DZ283" i="3"/>
  <c r="EF283" i="3"/>
  <c r="EE283" i="3"/>
  <c r="CV283" i="3"/>
  <c r="CE283" i="3"/>
  <c r="EI283" i="3"/>
  <c r="CT283" i="3"/>
  <c r="CS283" i="3"/>
  <c r="CM283" i="3"/>
  <c r="CB283" i="3"/>
  <c r="CT115" i="3"/>
  <c r="DR115" i="3"/>
  <c r="CU115" i="3"/>
  <c r="DK115" i="3"/>
  <c r="DS115" i="3"/>
  <c r="EI115" i="3"/>
  <c r="CG115" i="3"/>
  <c r="CO115" i="3"/>
  <c r="DE115" i="3"/>
  <c r="DM115" i="3"/>
  <c r="CH115" i="3"/>
  <c r="DF115" i="3"/>
  <c r="CA115" i="3"/>
  <c r="CY115" i="3"/>
  <c r="DW115" i="3"/>
  <c r="CZ115" i="3"/>
  <c r="DX115" i="3"/>
  <c r="DA115" i="3"/>
  <c r="EE115" i="3"/>
  <c r="CC115" i="3"/>
  <c r="CN115" i="3"/>
  <c r="DG115" i="3"/>
  <c r="CS115" i="3"/>
  <c r="CI115" i="3"/>
  <c r="DL115" i="3"/>
  <c r="DQ115" i="3"/>
  <c r="DY115" i="3"/>
  <c r="EJ115" i="3"/>
  <c r="CI64" i="3"/>
  <c r="DL64" i="3"/>
  <c r="CN64" i="3"/>
  <c r="DS64" i="3"/>
  <c r="CT64" i="3"/>
  <c r="DK64" i="3"/>
  <c r="CA64" i="3"/>
  <c r="DA64" i="3"/>
  <c r="DW64" i="3"/>
  <c r="CH64" i="3"/>
  <c r="DE64" i="3"/>
  <c r="EC64" i="3"/>
  <c r="CM64" i="3"/>
  <c r="DY64" i="3"/>
  <c r="DR64" i="3"/>
  <c r="CC64" i="3"/>
  <c r="CB64" i="3"/>
  <c r="DF64" i="3"/>
  <c r="DG64" i="3"/>
  <c r="CU64" i="3"/>
  <c r="DQ64" i="3"/>
  <c r="DM64" i="3"/>
  <c r="EI64" i="3"/>
  <c r="CS64" i="3"/>
  <c r="CG64" i="3"/>
  <c r="EJ64" i="3"/>
  <c r="CO64" i="3"/>
  <c r="CZ64" i="3"/>
  <c r="CY64" i="3"/>
  <c r="DX64" i="3"/>
  <c r="EE64" i="3"/>
  <c r="CT65" i="3"/>
  <c r="DR65" i="3"/>
  <c r="CH65" i="3"/>
  <c r="DF65" i="3"/>
  <c r="CB65" i="3"/>
  <c r="DG65" i="3"/>
  <c r="EI65" i="3"/>
  <c r="CO65" i="3"/>
  <c r="CZ65" i="3"/>
  <c r="CI65" i="3"/>
  <c r="DL65" i="3"/>
  <c r="DW65" i="3"/>
  <c r="CA65" i="3"/>
  <c r="CN65" i="3"/>
  <c r="CS65" i="3"/>
  <c r="DE65" i="3"/>
  <c r="DS65" i="3"/>
  <c r="CG65" i="3"/>
  <c r="CU65" i="3"/>
  <c r="EE65" i="3"/>
  <c r="CM65" i="3"/>
  <c r="DX65" i="3"/>
  <c r="EJ65" i="3"/>
  <c r="DK65" i="3"/>
  <c r="CC65" i="3"/>
  <c r="DM65" i="3"/>
  <c r="EC65" i="3"/>
  <c r="CY65" i="3"/>
  <c r="DA65" i="3"/>
  <c r="DY65" i="3"/>
  <c r="DQ65" i="3"/>
  <c r="CZ163" i="3"/>
  <c r="DE163" i="3"/>
  <c r="DK163" i="3"/>
  <c r="DS163" i="3"/>
  <c r="DX163" i="3"/>
  <c r="EJ163" i="3"/>
  <c r="CA163" i="3"/>
  <c r="DA163" i="3"/>
  <c r="CN163" i="3"/>
  <c r="CI163" i="3"/>
  <c r="CB163" i="3"/>
  <c r="CG163" i="3"/>
  <c r="CY163" i="3"/>
  <c r="DQ163" i="3"/>
  <c r="CO163" i="3"/>
  <c r="CU163" i="3"/>
  <c r="DW163" i="3"/>
  <c r="CH163" i="3"/>
  <c r="DG163" i="3"/>
  <c r="DY163" i="3"/>
  <c r="DF163" i="3"/>
  <c r="DL163" i="3"/>
  <c r="CM163" i="3"/>
  <c r="DR163" i="3"/>
  <c r="EE163" i="3"/>
  <c r="DM163" i="3"/>
  <c r="CS163" i="3"/>
  <c r="CT163" i="3"/>
  <c r="CC163" i="3"/>
  <c r="EI163" i="3"/>
  <c r="CG268" i="3"/>
  <c r="CS268" i="3"/>
  <c r="DF268" i="3"/>
  <c r="EE268" i="3"/>
  <c r="DL268" i="3"/>
  <c r="DW268" i="3"/>
  <c r="CN268" i="3"/>
  <c r="CY268" i="3"/>
  <c r="DM268" i="3"/>
  <c r="DY268" i="3"/>
  <c r="CA268" i="3"/>
  <c r="CC268" i="3"/>
  <c r="DA268" i="3"/>
  <c r="CI268" i="3"/>
  <c r="DE268" i="3"/>
  <c r="CO268" i="3"/>
  <c r="CP268" i="3"/>
  <c r="DQ268" i="3"/>
  <c r="EJ268" i="3"/>
  <c r="CZ268" i="3"/>
  <c r="CM268" i="3"/>
  <c r="CU268" i="3"/>
  <c r="DX268" i="3"/>
  <c r="DK268" i="3"/>
  <c r="DS268" i="3"/>
  <c r="CT268" i="3"/>
  <c r="EI268" i="3"/>
  <c r="CH268" i="3"/>
  <c r="CB268" i="3"/>
  <c r="DG268" i="3"/>
  <c r="DR268" i="3"/>
  <c r="CM182" i="3"/>
  <c r="CU182" i="3"/>
  <c r="DK182" i="3"/>
  <c r="DS182" i="3"/>
  <c r="EI182" i="3"/>
  <c r="CH182" i="3"/>
  <c r="DF182" i="3"/>
  <c r="EL182" i="3"/>
  <c r="CI182" i="3"/>
  <c r="CY182" i="3"/>
  <c r="DG182" i="3"/>
  <c r="DW182" i="3"/>
  <c r="EE182" i="3"/>
  <c r="CO182" i="3"/>
  <c r="DQ182" i="3"/>
  <c r="CT182" i="3"/>
  <c r="DY182" i="3"/>
  <c r="CG182" i="3"/>
  <c r="DA182" i="3"/>
  <c r="DM182" i="3"/>
  <c r="DR182" i="3"/>
  <c r="DE182" i="3"/>
  <c r="CS182" i="3"/>
  <c r="CZ182" i="3"/>
  <c r="DX182" i="3"/>
  <c r="CP182" i="3"/>
  <c r="EN182" i="3"/>
  <c r="CR182" i="3"/>
  <c r="CN182" i="3"/>
  <c r="DL182" i="3"/>
  <c r="CQ182" i="3"/>
  <c r="CG432" i="3"/>
  <c r="CO432" i="3"/>
  <c r="DE432" i="3"/>
  <c r="DM432" i="3"/>
  <c r="DU432" i="3"/>
  <c r="EC432" i="3"/>
  <c r="EK432" i="3"/>
  <c r="CH432" i="3"/>
  <c r="CP432" i="3"/>
  <c r="DF432" i="3"/>
  <c r="ED432" i="3"/>
  <c r="CB432" i="3"/>
  <c r="CR432" i="3"/>
  <c r="CZ432" i="3"/>
  <c r="DX432" i="3"/>
  <c r="EN432" i="3"/>
  <c r="CC432" i="3"/>
  <c r="CS432" i="3"/>
  <c r="DA432" i="3"/>
  <c r="DI432" i="3"/>
  <c r="DQ432" i="3"/>
  <c r="DY432" i="3"/>
  <c r="CL432" i="3"/>
  <c r="DR432" i="3"/>
  <c r="EH432" i="3"/>
  <c r="CE432" i="3"/>
  <c r="CV432" i="3"/>
  <c r="EI432" i="3"/>
  <c r="CF432" i="3"/>
  <c r="DD432" i="3"/>
  <c r="CT432" i="3"/>
  <c r="DL432" i="3"/>
  <c r="CY432" i="3"/>
  <c r="DS432" i="3"/>
  <c r="EJ432" i="3"/>
  <c r="CI432" i="3"/>
  <c r="DC432" i="3"/>
  <c r="DT432" i="3"/>
  <c r="EM432" i="3"/>
  <c r="CM432" i="3"/>
  <c r="DW432" i="3"/>
  <c r="CA432" i="3"/>
  <c r="DK432" i="3"/>
  <c r="CD432" i="3"/>
  <c r="EE432" i="3"/>
  <c r="CN432" i="3"/>
  <c r="DG432" i="3"/>
  <c r="DZ432" i="3"/>
  <c r="CQ432" i="3"/>
  <c r="DJ432" i="3"/>
  <c r="EA432" i="3"/>
  <c r="EB432" i="3"/>
  <c r="CU432" i="3"/>
  <c r="CK432" i="3"/>
  <c r="CJ432" i="3"/>
  <c r="DB432" i="3"/>
  <c r="CW432" i="3"/>
  <c r="DO432" i="3"/>
  <c r="EF432" i="3"/>
  <c r="EL432" i="3"/>
  <c r="DH432" i="3"/>
  <c r="DP432" i="3"/>
  <c r="EG432" i="3"/>
  <c r="CX432" i="3"/>
  <c r="DV432" i="3"/>
  <c r="DN432" i="3"/>
  <c r="DK416" i="3"/>
  <c r="CA416" i="3"/>
  <c r="CT416" i="3"/>
  <c r="DS416" i="3"/>
  <c r="EJ416" i="3"/>
  <c r="CZ416" i="3"/>
  <c r="EK416" i="3"/>
  <c r="CH416" i="3"/>
  <c r="CM416" i="3"/>
  <c r="DG416" i="3"/>
  <c r="CN416" i="3"/>
  <c r="DQ416" i="3"/>
  <c r="DE416" i="3"/>
  <c r="DY416" i="3"/>
  <c r="CB416" i="3"/>
  <c r="CG416" i="3"/>
  <c r="DF416" i="3"/>
  <c r="CU416" i="3"/>
  <c r="DW416" i="3"/>
  <c r="CY416" i="3"/>
  <c r="EI416" i="3"/>
  <c r="DM416" i="3"/>
  <c r="EE416" i="3"/>
  <c r="DR416" i="3"/>
  <c r="DL416" i="3"/>
  <c r="CC416" i="3"/>
  <c r="DX416" i="3"/>
  <c r="CS416" i="3"/>
  <c r="CO416" i="3"/>
  <c r="DA416" i="3"/>
  <c r="CI416" i="3"/>
  <c r="CG419" i="3"/>
  <c r="CO419" i="3"/>
  <c r="DE419" i="3"/>
  <c r="DM419" i="3"/>
  <c r="EK419" i="3"/>
  <c r="CH419" i="3"/>
  <c r="DF419" i="3"/>
  <c r="DX419" i="3"/>
  <c r="EN419" i="3"/>
  <c r="CA419" i="3"/>
  <c r="CQ419" i="3"/>
  <c r="DG419" i="3"/>
  <c r="DT419" i="3"/>
  <c r="EE419" i="3"/>
  <c r="CI419" i="3"/>
  <c r="DR419" i="3"/>
  <c r="DS419" i="3"/>
  <c r="EJ419" i="3"/>
  <c r="CE419" i="3"/>
  <c r="DL419" i="3"/>
  <c r="CM419" i="3"/>
  <c r="EI419" i="3"/>
  <c r="CN419" i="3"/>
  <c r="DW419" i="3"/>
  <c r="CF419" i="3"/>
  <c r="CT419" i="3"/>
  <c r="EM419" i="3"/>
  <c r="CD419" i="3"/>
  <c r="CU419" i="3"/>
  <c r="DK419" i="3"/>
  <c r="CV419" i="3"/>
  <c r="CY419" i="3"/>
  <c r="DI419" i="3"/>
  <c r="DA419" i="3"/>
  <c r="CB419" i="3"/>
  <c r="EL419" i="3"/>
  <c r="CS419" i="3"/>
  <c r="CZ419" i="3"/>
  <c r="CJ419" i="3"/>
  <c r="CR419" i="3"/>
  <c r="DY419" i="3"/>
  <c r="DQ419" i="3"/>
  <c r="DL343" i="3"/>
  <c r="DW343" i="3"/>
  <c r="EK343" i="3"/>
  <c r="CN343" i="3"/>
  <c r="CY343" i="3"/>
  <c r="DM343" i="3"/>
  <c r="DY343" i="3"/>
  <c r="CF343" i="3"/>
  <c r="CW343" i="3"/>
  <c r="DQ343" i="3"/>
  <c r="CG343" i="3"/>
  <c r="EM343" i="3"/>
  <c r="CI343" i="3"/>
  <c r="CO343" i="3"/>
  <c r="CV343" i="3"/>
  <c r="DA343" i="3"/>
  <c r="CH343" i="3"/>
  <c r="DG343" i="3"/>
  <c r="EE343" i="3"/>
  <c r="DI343" i="3"/>
  <c r="CQ343" i="3"/>
  <c r="CS343" i="3"/>
  <c r="DN343" i="3"/>
  <c r="EG343" i="3"/>
  <c r="CR343" i="3"/>
  <c r="DK343" i="3"/>
  <c r="CD343" i="3"/>
  <c r="DX343" i="3"/>
  <c r="DS343" i="3"/>
  <c r="CK343" i="3"/>
  <c r="CT343" i="3"/>
  <c r="EC343" i="3"/>
  <c r="DR343" i="3"/>
  <c r="EI343" i="3"/>
  <c r="EF343" i="3"/>
  <c r="DZ343" i="3"/>
  <c r="EH343" i="3"/>
  <c r="CJ343" i="3"/>
  <c r="EN343" i="3"/>
  <c r="CL343" i="3"/>
  <c r="CU343" i="3"/>
  <c r="CB343" i="3"/>
  <c r="CZ343" i="3"/>
  <c r="EL343" i="3"/>
  <c r="CM236" i="3"/>
  <c r="CU236" i="3"/>
  <c r="DK236" i="3"/>
  <c r="DS236" i="3"/>
  <c r="EI236" i="3"/>
  <c r="CN236" i="3"/>
  <c r="DL236" i="3"/>
  <c r="EJ236" i="3"/>
  <c r="CH236" i="3"/>
  <c r="DF236" i="3"/>
  <c r="CB236" i="3"/>
  <c r="CO236" i="3"/>
  <c r="DA236" i="3"/>
  <c r="DM236" i="3"/>
  <c r="DX236" i="3"/>
  <c r="DY236" i="3"/>
  <c r="CG236" i="3"/>
  <c r="CS236" i="3"/>
  <c r="DE236" i="3"/>
  <c r="DQ236" i="3"/>
  <c r="CI236" i="3"/>
  <c r="CT236" i="3"/>
  <c r="DG236" i="3"/>
  <c r="DR236" i="3"/>
  <c r="CY236" i="3"/>
  <c r="CZ236" i="3"/>
  <c r="DW236" i="3"/>
  <c r="EE236" i="3"/>
  <c r="CH314" i="3"/>
  <c r="DF314" i="3"/>
  <c r="CG314" i="3"/>
  <c r="DL314" i="3"/>
  <c r="DM314" i="3"/>
  <c r="CN314" i="3"/>
  <c r="DS314" i="3"/>
  <c r="CO314" i="3"/>
  <c r="DE314" i="3"/>
  <c r="DK314" i="3"/>
  <c r="CB314" i="3"/>
  <c r="EJ314" i="3"/>
  <c r="EK314" i="3"/>
  <c r="CZ314" i="3"/>
  <c r="DX314" i="3"/>
  <c r="CU314" i="3"/>
  <c r="EI314" i="3"/>
  <c r="DY314" i="3"/>
  <c r="DQ314" i="3"/>
  <c r="CA314" i="3"/>
  <c r="CS314" i="3"/>
  <c r="DA314" i="3"/>
  <c r="EE314" i="3"/>
  <c r="DR314" i="3"/>
  <c r="DW314" i="3"/>
  <c r="DG314" i="3"/>
  <c r="CY314" i="3"/>
  <c r="CT314" i="3"/>
  <c r="CC314" i="3"/>
  <c r="CI314" i="3"/>
  <c r="CO311" i="3"/>
  <c r="DE311" i="3"/>
  <c r="EK311" i="3"/>
  <c r="DF311" i="3"/>
  <c r="DL311" i="3"/>
  <c r="CN311" i="3"/>
  <c r="DM311" i="3"/>
  <c r="CS311" i="3"/>
  <c r="EJ311" i="3"/>
  <c r="CK311" i="3"/>
  <c r="DQ311" i="3"/>
  <c r="CG311" i="3"/>
  <c r="CH311" i="3"/>
  <c r="DY311" i="3"/>
  <c r="DA311" i="3"/>
  <c r="EE311" i="3"/>
  <c r="DR311" i="3"/>
  <c r="CM311" i="3"/>
  <c r="DK311" i="3"/>
  <c r="CI311" i="3"/>
  <c r="CZ311" i="3"/>
  <c r="CU311" i="3"/>
  <c r="EI311" i="3"/>
  <c r="CT311" i="3"/>
  <c r="DG311" i="3"/>
  <c r="DS311" i="3"/>
  <c r="DX311" i="3"/>
  <c r="CY311" i="3"/>
  <c r="CL311" i="3"/>
  <c r="DW311" i="3"/>
  <c r="DF178" i="3"/>
  <c r="DA178" i="3"/>
  <c r="DQ178" i="3"/>
  <c r="CO178" i="3"/>
  <c r="DE178" i="3"/>
  <c r="EJ178" i="3"/>
  <c r="DL178" i="3"/>
  <c r="CH178" i="3"/>
  <c r="CN178" i="3"/>
  <c r="CI178" i="3"/>
  <c r="CZ178" i="3"/>
  <c r="CU178" i="3"/>
  <c r="CC178" i="3"/>
  <c r="DK178" i="3"/>
  <c r="DM178" i="3"/>
  <c r="CY178" i="3"/>
  <c r="DX178" i="3"/>
  <c r="DS178" i="3"/>
  <c r="DW178" i="3"/>
  <c r="EI178" i="3"/>
  <c r="DG178" i="3"/>
  <c r="CT178" i="3"/>
  <c r="CG178" i="3"/>
  <c r="DY178" i="3"/>
  <c r="EE178" i="3"/>
  <c r="CM178" i="3"/>
  <c r="CS178" i="3"/>
  <c r="CB178" i="3"/>
  <c r="DR178" i="3"/>
  <c r="CA178" i="3"/>
  <c r="DA138" i="3"/>
  <c r="DQ138" i="3"/>
  <c r="DM138" i="3"/>
  <c r="CY138" i="3"/>
  <c r="DX138" i="3"/>
  <c r="DF138" i="3"/>
  <c r="CU138" i="3"/>
  <c r="DG138" i="3"/>
  <c r="CH138" i="3"/>
  <c r="CO138" i="3"/>
  <c r="DK138" i="3"/>
  <c r="DW138" i="3"/>
  <c r="CS138" i="3"/>
  <c r="DL138" i="3"/>
  <c r="DS138" i="3"/>
  <c r="EE138" i="3"/>
  <c r="DE138" i="3"/>
  <c r="EI138" i="3"/>
  <c r="DR138" i="3"/>
  <c r="CN138" i="3"/>
  <c r="CT138" i="3"/>
  <c r="DY138" i="3"/>
  <c r="CI138" i="3"/>
  <c r="CG138" i="3"/>
  <c r="CZ138" i="3"/>
  <c r="DW105" i="3"/>
  <c r="CY105" i="3"/>
  <c r="DM105" i="3"/>
  <c r="DX105" i="3"/>
  <c r="DE105" i="3"/>
  <c r="CO105" i="3"/>
  <c r="DG105" i="3"/>
  <c r="CH105" i="3"/>
  <c r="DR105" i="3"/>
  <c r="CI105" i="3"/>
  <c r="CR105" i="3"/>
  <c r="CT105" i="3"/>
  <c r="CG105" i="3"/>
  <c r="EE105" i="3"/>
  <c r="CZ105" i="3"/>
  <c r="DF105" i="3"/>
  <c r="CQ105" i="3"/>
  <c r="DY105" i="3"/>
  <c r="DL105" i="3"/>
  <c r="CU105" i="3"/>
  <c r="DS105" i="3"/>
  <c r="DK105" i="3"/>
  <c r="CS105" i="3"/>
  <c r="DA105" i="3"/>
  <c r="CN105" i="3"/>
  <c r="CK105" i="3"/>
  <c r="CM105" i="3"/>
  <c r="DQ105" i="3"/>
  <c r="EI105" i="3"/>
  <c r="CG83" i="3"/>
  <c r="CY83" i="3"/>
  <c r="DR83" i="3"/>
  <c r="EJ83" i="3"/>
  <c r="CI83" i="3"/>
  <c r="CS83" i="3"/>
  <c r="DK83" i="3"/>
  <c r="CT83" i="3"/>
  <c r="DL83" i="3"/>
  <c r="CH83" i="3"/>
  <c r="DM83" i="3"/>
  <c r="DW83" i="3"/>
  <c r="CN83" i="3"/>
  <c r="CO83" i="3"/>
  <c r="DQ83" i="3"/>
  <c r="EE83" i="3"/>
  <c r="DA83" i="3"/>
  <c r="DS83" i="3"/>
  <c r="DE83" i="3"/>
  <c r="CU83" i="3"/>
  <c r="DF83" i="3"/>
  <c r="DY83" i="3"/>
  <c r="DG83" i="3"/>
  <c r="EI83" i="3"/>
  <c r="CZ83" i="3"/>
  <c r="DX83" i="3"/>
  <c r="CZ40" i="3"/>
  <c r="CG40" i="3"/>
  <c r="DF40" i="3"/>
  <c r="DA40" i="3"/>
  <c r="CU40" i="3"/>
  <c r="EJ40" i="3"/>
  <c r="CC40" i="3"/>
  <c r="CA40" i="3"/>
  <c r="DS40" i="3"/>
  <c r="EK40" i="3"/>
  <c r="CY40" i="3"/>
  <c r="DQ40" i="3"/>
  <c r="DW40" i="3"/>
  <c r="EI40" i="3"/>
  <c r="DX40" i="3"/>
  <c r="CB40" i="3"/>
  <c r="EE40" i="3"/>
  <c r="DL40" i="3"/>
  <c r="DG40" i="3"/>
  <c r="CM40" i="3"/>
  <c r="CT40" i="3"/>
  <c r="CN40" i="3"/>
  <c r="DY40" i="3"/>
  <c r="DR40" i="3"/>
  <c r="DK40" i="3"/>
  <c r="CS40" i="3"/>
  <c r="CO40" i="3"/>
  <c r="CH40" i="3"/>
  <c r="DM40" i="3"/>
  <c r="CI40" i="3"/>
  <c r="DE40" i="3"/>
  <c r="CG390" i="3"/>
  <c r="CO390" i="3"/>
  <c r="DE390" i="3"/>
  <c r="DM390" i="3"/>
  <c r="EK390" i="3"/>
  <c r="CH390" i="3"/>
  <c r="DF390" i="3"/>
  <c r="DA390" i="3"/>
  <c r="DY390" i="3"/>
  <c r="CS390" i="3"/>
  <c r="CI390" i="3"/>
  <c r="DL390" i="3"/>
  <c r="DX390" i="3"/>
  <c r="CY390" i="3"/>
  <c r="EJ390" i="3"/>
  <c r="CA390" i="3"/>
  <c r="CB390" i="3"/>
  <c r="CN390" i="3"/>
  <c r="DG390" i="3"/>
  <c r="DQ390" i="3"/>
  <c r="CT390" i="3"/>
  <c r="EE390" i="3"/>
  <c r="DR390" i="3"/>
  <c r="CZ390" i="3"/>
  <c r="DW390" i="3"/>
  <c r="CM390" i="3"/>
  <c r="DS390" i="3"/>
  <c r="DK390" i="3"/>
  <c r="CU390" i="3"/>
  <c r="EI390" i="3"/>
  <c r="CC436" i="3"/>
  <c r="CK436" i="3"/>
  <c r="CS436" i="3"/>
  <c r="DA436" i="3"/>
  <c r="DI436" i="3"/>
  <c r="DQ436" i="3"/>
  <c r="DY436" i="3"/>
  <c r="EG436" i="3"/>
  <c r="CT436" i="3"/>
  <c r="DB436" i="3"/>
  <c r="DJ436" i="3"/>
  <c r="DR436" i="3"/>
  <c r="CN436" i="3"/>
  <c r="CV436" i="3"/>
  <c r="DL436" i="3"/>
  <c r="EJ436" i="3"/>
  <c r="CG436" i="3"/>
  <c r="CO436" i="3"/>
  <c r="DE436" i="3"/>
  <c r="DM436" i="3"/>
  <c r="EC436" i="3"/>
  <c r="EK436" i="3"/>
  <c r="CM436" i="3"/>
  <c r="DS436" i="3"/>
  <c r="EI436" i="3"/>
  <c r="CJ436" i="3"/>
  <c r="DF436" i="3"/>
  <c r="DW436" i="3"/>
  <c r="EN436" i="3"/>
  <c r="DG436" i="3"/>
  <c r="DX436" i="3"/>
  <c r="DK436" i="3"/>
  <c r="CZ436" i="3"/>
  <c r="EM436" i="3"/>
  <c r="EA436" i="3"/>
  <c r="CA436" i="3"/>
  <c r="CR436" i="3"/>
  <c r="ED436" i="3"/>
  <c r="CY436" i="3"/>
  <c r="CI436" i="3"/>
  <c r="CB436" i="3"/>
  <c r="CU436" i="3"/>
  <c r="EE436" i="3"/>
  <c r="CE436" i="3"/>
  <c r="CX436" i="3"/>
  <c r="DO436" i="3"/>
  <c r="EF436" i="3"/>
  <c r="CH436" i="3"/>
  <c r="DP436" i="3"/>
  <c r="DV436" i="3"/>
  <c r="EL436" i="3"/>
  <c r="DN436" i="3"/>
  <c r="CW436" i="3"/>
  <c r="CP436" i="3"/>
  <c r="DD436" i="3"/>
  <c r="DU436" i="3"/>
  <c r="DT436" i="3"/>
  <c r="DZ436" i="3"/>
  <c r="DH436" i="3"/>
  <c r="CQ436" i="3"/>
  <c r="DC436" i="3"/>
  <c r="EH436" i="3"/>
  <c r="CL436" i="3"/>
  <c r="CF436" i="3"/>
  <c r="EB436" i="3"/>
  <c r="CD436" i="3"/>
  <c r="CH245" i="3"/>
  <c r="DG245" i="3"/>
  <c r="CI245" i="3"/>
  <c r="EJ245" i="3"/>
  <c r="CN245" i="3"/>
  <c r="CY245" i="3"/>
  <c r="DM245" i="3"/>
  <c r="CA245" i="3"/>
  <c r="CO245" i="3"/>
  <c r="DR245" i="3"/>
  <c r="EE245" i="3"/>
  <c r="CL245" i="3"/>
  <c r="DE245" i="3"/>
  <c r="DW245" i="3"/>
  <c r="CT245" i="3"/>
  <c r="DL245" i="3"/>
  <c r="DF245" i="3"/>
  <c r="CG245" i="3"/>
  <c r="DY245" i="3"/>
  <c r="DX245" i="3"/>
  <c r="CM245" i="3"/>
  <c r="CU245" i="3"/>
  <c r="CS245" i="3"/>
  <c r="DS245" i="3"/>
  <c r="CC245" i="3"/>
  <c r="DK245" i="3"/>
  <c r="DA245" i="3"/>
  <c r="CZ245" i="3"/>
  <c r="EI245" i="3"/>
  <c r="DQ245" i="3"/>
  <c r="CB245" i="3"/>
  <c r="CM213" i="3"/>
  <c r="DL213" i="3"/>
  <c r="DX213" i="3"/>
  <c r="CN213" i="3"/>
  <c r="CZ213" i="3"/>
  <c r="DM213" i="3"/>
  <c r="EL213" i="3"/>
  <c r="CG213" i="3"/>
  <c r="CU213" i="3"/>
  <c r="DF213" i="3"/>
  <c r="CR213" i="3"/>
  <c r="EI213" i="3"/>
  <c r="DS213" i="3"/>
  <c r="CB213" i="3"/>
  <c r="EN213" i="3"/>
  <c r="CH213" i="3"/>
  <c r="DK213" i="3"/>
  <c r="DE213" i="3"/>
  <c r="CO213" i="3"/>
  <c r="CW213" i="3"/>
  <c r="CF213" i="3"/>
  <c r="DW213" i="3"/>
  <c r="CD213" i="3"/>
  <c r="EE213" i="3"/>
  <c r="CT213" i="3"/>
  <c r="EC213" i="3"/>
  <c r="CC213" i="3"/>
  <c r="EM213" i="3"/>
  <c r="CS213" i="3"/>
  <c r="DR213" i="3"/>
  <c r="CQ213" i="3"/>
  <c r="CP213" i="3"/>
  <c r="CA213" i="3"/>
  <c r="DA213" i="3"/>
  <c r="DZ213" i="3"/>
  <c r="CE213" i="3"/>
  <c r="CY213" i="3"/>
  <c r="CL213" i="3"/>
  <c r="DY213" i="3"/>
  <c r="CI213" i="3"/>
  <c r="DG213" i="3"/>
  <c r="DQ213" i="3"/>
  <c r="CH91" i="3"/>
  <c r="DF91" i="3"/>
  <c r="CI91" i="3"/>
  <c r="CT91" i="3"/>
  <c r="DR91" i="3"/>
  <c r="EE91" i="3"/>
  <c r="CZ91" i="3"/>
  <c r="DL91" i="3"/>
  <c r="DX91" i="3"/>
  <c r="CB91" i="3"/>
  <c r="CN91" i="3"/>
  <c r="DA91" i="3"/>
  <c r="DY91" i="3"/>
  <c r="EJ91" i="3"/>
  <c r="CY91" i="3"/>
  <c r="DQ91" i="3"/>
  <c r="CS91" i="3"/>
  <c r="DW91" i="3"/>
  <c r="DG91" i="3"/>
  <c r="DE91" i="3"/>
  <c r="CO91" i="3"/>
  <c r="EI91" i="3"/>
  <c r="CU91" i="3"/>
  <c r="DK91" i="3"/>
  <c r="DM91" i="3"/>
  <c r="CG91" i="3"/>
  <c r="DS91" i="3"/>
  <c r="CY168" i="3"/>
  <c r="DY168" i="3"/>
  <c r="DA168" i="3"/>
  <c r="DW168" i="3"/>
  <c r="DF168" i="3"/>
  <c r="EE168" i="3"/>
  <c r="CA168" i="3"/>
  <c r="CO168" i="3"/>
  <c r="CG168" i="3"/>
  <c r="CZ168" i="3"/>
  <c r="CU168" i="3"/>
  <c r="DG168" i="3"/>
  <c r="DK168" i="3"/>
  <c r="DL168" i="3"/>
  <c r="DX168" i="3"/>
  <c r="DS168" i="3"/>
  <c r="CI168" i="3"/>
  <c r="EI168" i="3"/>
  <c r="DQ168" i="3"/>
  <c r="CT168" i="3"/>
  <c r="DE168" i="3"/>
  <c r="DM168" i="3"/>
  <c r="CM168" i="3"/>
  <c r="DR168" i="3"/>
  <c r="CC168" i="3"/>
  <c r="CB168" i="3"/>
  <c r="EJ168" i="3"/>
  <c r="CN168" i="3"/>
  <c r="CH168" i="3"/>
  <c r="CS168" i="3"/>
  <c r="CY353" i="3"/>
  <c r="DK353" i="3"/>
  <c r="DX353" i="3"/>
  <c r="CI353" i="3"/>
  <c r="DA353" i="3"/>
  <c r="CJ353" i="3"/>
  <c r="DF353" i="3"/>
  <c r="DW353" i="3"/>
  <c r="EE353" i="3"/>
  <c r="EF353" i="3"/>
  <c r="CB353" i="3"/>
  <c r="DO353" i="3"/>
  <c r="CE353" i="3"/>
  <c r="DQ353" i="3"/>
  <c r="CS353" i="3"/>
  <c r="DS353" i="3"/>
  <c r="CH353" i="3"/>
  <c r="EG353" i="3"/>
  <c r="EI353" i="3"/>
  <c r="CU353" i="3"/>
  <c r="EN353" i="3"/>
  <c r="DG353" i="3"/>
  <c r="DZ353" i="3"/>
  <c r="DI353" i="3"/>
  <c r="CA353" i="3"/>
  <c r="EH353" i="3"/>
  <c r="CV353" i="3"/>
  <c r="EK353" i="3"/>
  <c r="CR353" i="3"/>
  <c r="DN353" i="3"/>
  <c r="DT353" i="3"/>
  <c r="DY353" i="3"/>
  <c r="DL353" i="3"/>
  <c r="CL353" i="3"/>
  <c r="CZ353" i="3"/>
  <c r="EJ353" i="3"/>
  <c r="CW353" i="3"/>
  <c r="CO353" i="3"/>
  <c r="CD353" i="3"/>
  <c r="CM353" i="3"/>
  <c r="CG353" i="3"/>
  <c r="CF353" i="3"/>
  <c r="CT353" i="3"/>
  <c r="CQ353" i="3"/>
  <c r="DM353" i="3"/>
  <c r="DR353" i="3"/>
  <c r="CN353" i="3"/>
  <c r="DE353" i="3"/>
  <c r="EC353" i="3"/>
  <c r="EL353" i="3"/>
  <c r="EM353" i="3"/>
  <c r="DK402" i="3"/>
  <c r="CN402" i="3"/>
  <c r="CZ402" i="3"/>
  <c r="DM402" i="3"/>
  <c r="EL402" i="3"/>
  <c r="CE402" i="3"/>
  <c r="CU402" i="3"/>
  <c r="EN402" i="3"/>
  <c r="CF402" i="3"/>
  <c r="CV402" i="3"/>
  <c r="DL402" i="3"/>
  <c r="CH402" i="3"/>
  <c r="CM402" i="3"/>
  <c r="DS402" i="3"/>
  <c r="CR402" i="3"/>
  <c r="EK402" i="3"/>
  <c r="DX402" i="3"/>
  <c r="CB402" i="3"/>
  <c r="DF402" i="3"/>
  <c r="CG402" i="3"/>
  <c r="DT402" i="3"/>
  <c r="CO402" i="3"/>
  <c r="CP402" i="3"/>
  <c r="DN402" i="3"/>
  <c r="DE402" i="3"/>
  <c r="EI402" i="3"/>
  <c r="EM402" i="3"/>
  <c r="DH402" i="3"/>
  <c r="DG402" i="3"/>
  <c r="DY402" i="3"/>
  <c r="CK402" i="3"/>
  <c r="CQ402" i="3"/>
  <c r="DW402" i="3"/>
  <c r="CD402" i="3"/>
  <c r="EE402" i="3"/>
  <c r="CT402" i="3"/>
  <c r="EF402" i="3"/>
  <c r="CS402" i="3"/>
  <c r="DO402" i="3"/>
  <c r="EH402" i="3"/>
  <c r="DR402" i="3"/>
  <c r="CY402" i="3"/>
  <c r="CJ402" i="3"/>
  <c r="DI402" i="3"/>
  <c r="CA402" i="3"/>
  <c r="DZ402" i="3"/>
  <c r="DA402" i="3"/>
  <c r="DQ402" i="3"/>
  <c r="CL402" i="3"/>
  <c r="CI402" i="3"/>
  <c r="EG402" i="3"/>
  <c r="DR199" i="3"/>
  <c r="DY199" i="3"/>
  <c r="DL199" i="3"/>
  <c r="CT199" i="3"/>
  <c r="DX199" i="3"/>
  <c r="CM199" i="3"/>
  <c r="CA199" i="3"/>
  <c r="DM199" i="3"/>
  <c r="CY199" i="3"/>
  <c r="CU199" i="3"/>
  <c r="EJ199" i="3"/>
  <c r="CO199" i="3"/>
  <c r="CB199" i="3"/>
  <c r="DG199" i="3"/>
  <c r="CS199" i="3"/>
  <c r="CC199" i="3"/>
  <c r="DK199" i="3"/>
  <c r="CI199" i="3"/>
  <c r="CZ199" i="3"/>
  <c r="DS199" i="3"/>
  <c r="EI199" i="3"/>
  <c r="EE199" i="3"/>
  <c r="DE199" i="3"/>
  <c r="DQ199" i="3"/>
  <c r="CG199" i="3"/>
  <c r="CH199" i="3"/>
  <c r="DA199" i="3"/>
  <c r="CN199" i="3"/>
  <c r="DF199" i="3"/>
  <c r="DI199" i="3"/>
  <c r="DW199" i="3"/>
  <c r="CH129" i="3"/>
  <c r="DF129" i="3"/>
  <c r="CT129" i="3"/>
  <c r="DR129" i="3"/>
  <c r="DK129" i="3"/>
  <c r="DS129" i="3"/>
  <c r="EI129" i="3"/>
  <c r="CG129" i="3"/>
  <c r="DY129" i="3"/>
  <c r="DE129" i="3"/>
  <c r="CI129" i="3"/>
  <c r="CS129" i="3"/>
  <c r="DG129" i="3"/>
  <c r="DQ129" i="3"/>
  <c r="CO129" i="3"/>
  <c r="DW129" i="3"/>
  <c r="CB129" i="3"/>
  <c r="EJ129" i="3"/>
  <c r="DL129" i="3"/>
  <c r="EE129" i="3"/>
  <c r="CY129" i="3"/>
  <c r="DA129" i="3"/>
  <c r="DX129" i="3"/>
  <c r="CN129" i="3"/>
  <c r="DM129" i="3"/>
  <c r="CZ129" i="3"/>
  <c r="CU129" i="3"/>
  <c r="DH423" i="3"/>
  <c r="CQ423" i="3"/>
  <c r="EN423" i="3"/>
  <c r="DI423" i="3"/>
  <c r="CN423" i="3"/>
  <c r="CI423" i="3"/>
  <c r="CZ423" i="3"/>
  <c r="CA423" i="3"/>
  <c r="DW423" i="3"/>
  <c r="DQ423" i="3"/>
  <c r="CV423" i="3"/>
  <c r="EK423" i="3"/>
  <c r="EI423" i="3"/>
  <c r="DF423" i="3"/>
  <c r="DY423" i="3"/>
  <c r="DL423" i="3"/>
  <c r="CH423" i="3"/>
  <c r="EF423" i="3"/>
  <c r="EG423" i="3"/>
  <c r="CY423" i="3"/>
  <c r="CK423" i="3"/>
  <c r="CW423" i="3"/>
  <c r="CJ423" i="3"/>
  <c r="EB423" i="3"/>
  <c r="CS423" i="3"/>
  <c r="DE423" i="3"/>
  <c r="DT423" i="3"/>
  <c r="DG423" i="3"/>
  <c r="DZ423" i="3"/>
  <c r="CT423" i="3"/>
  <c r="CG423" i="3"/>
  <c r="CE423" i="3"/>
  <c r="CU423" i="3"/>
  <c r="CB423" i="3"/>
  <c r="CO423" i="3"/>
  <c r="EH423" i="3"/>
  <c r="DN423" i="3"/>
  <c r="CP423" i="3"/>
  <c r="DX423" i="3"/>
  <c r="DK423" i="3"/>
  <c r="CL423" i="3"/>
  <c r="DS423" i="3"/>
  <c r="CF423" i="3"/>
  <c r="EL423" i="3"/>
  <c r="CD423" i="3"/>
  <c r="DA423" i="3"/>
  <c r="DR423" i="3"/>
  <c r="DM423" i="3"/>
  <c r="EM423" i="3"/>
  <c r="CH190" i="3"/>
  <c r="DF190" i="3"/>
  <c r="CI190" i="3"/>
  <c r="CY190" i="3"/>
  <c r="DG190" i="3"/>
  <c r="DW190" i="3"/>
  <c r="EE190" i="3"/>
  <c r="CB190" i="3"/>
  <c r="CM190" i="3"/>
  <c r="CZ190" i="3"/>
  <c r="DK190" i="3"/>
  <c r="DX190" i="3"/>
  <c r="CO190" i="3"/>
  <c r="DA190" i="3"/>
  <c r="DM190" i="3"/>
  <c r="DY190" i="3"/>
  <c r="EI190" i="3"/>
  <c r="CS190" i="3"/>
  <c r="CJ190" i="3"/>
  <c r="CU190" i="3"/>
  <c r="DH190" i="3"/>
  <c r="DR190" i="3"/>
  <c r="DQ190" i="3"/>
  <c r="CD190" i="3"/>
  <c r="DS190" i="3"/>
  <c r="CG190" i="3"/>
  <c r="DE190" i="3"/>
  <c r="CT190" i="3"/>
  <c r="CL190" i="3"/>
  <c r="DL190" i="3"/>
  <c r="CK190" i="3"/>
  <c r="CN190" i="3"/>
  <c r="CV190" i="3"/>
  <c r="CP190" i="3"/>
  <c r="DT190" i="3"/>
  <c r="EJ190" i="3"/>
  <c r="EK455" i="3"/>
  <c r="EE455" i="3"/>
  <c r="CO455" i="3"/>
  <c r="DL455" i="3"/>
  <c r="DY455" i="3"/>
  <c r="DE382" i="3"/>
  <c r="DM382" i="3"/>
  <c r="CH382" i="3"/>
  <c r="DF382" i="3"/>
  <c r="CJ382" i="3"/>
  <c r="EE382" i="3"/>
  <c r="CK382" i="3"/>
  <c r="CY382" i="3"/>
  <c r="DW382" i="3"/>
  <c r="CN382" i="3"/>
  <c r="DA382" i="3"/>
  <c r="DY382" i="3"/>
  <c r="EH382" i="3"/>
  <c r="DG382" i="3"/>
  <c r="EJ382" i="3"/>
  <c r="DX382" i="3"/>
  <c r="CS382" i="3"/>
  <c r="CT382" i="3"/>
  <c r="EM382" i="3"/>
  <c r="CI382" i="3"/>
  <c r="CF382" i="3"/>
  <c r="EG382" i="3"/>
  <c r="DQ382" i="3"/>
  <c r="CR382" i="3"/>
  <c r="DR382" i="3"/>
  <c r="CZ382" i="3"/>
  <c r="CA382" i="3"/>
  <c r="DL382" i="3"/>
  <c r="EN382" i="3"/>
  <c r="CU382" i="3"/>
  <c r="DZ382" i="3"/>
  <c r="EL382" i="3"/>
  <c r="CD382" i="3"/>
  <c r="CO382" i="3"/>
  <c r="CP382" i="3"/>
  <c r="CQ382" i="3"/>
  <c r="CG382" i="3"/>
  <c r="DS382" i="3"/>
  <c r="DK382" i="3"/>
  <c r="EI382" i="3"/>
  <c r="CV382" i="3"/>
  <c r="CE382" i="3"/>
  <c r="CB458" i="3"/>
  <c r="CZ458" i="3"/>
  <c r="DH458" i="3"/>
  <c r="DX458" i="3"/>
  <c r="CT458" i="3"/>
  <c r="DJ458" i="3"/>
  <c r="DR458" i="3"/>
  <c r="CE458" i="3"/>
  <c r="CM458" i="3"/>
  <c r="CU458" i="3"/>
  <c r="DK458" i="3"/>
  <c r="DS458" i="3"/>
  <c r="EA458" i="3"/>
  <c r="EI458" i="3"/>
  <c r="CC458" i="3"/>
  <c r="EC458" i="3"/>
  <c r="CF458" i="3"/>
  <c r="CQ458" i="3"/>
  <c r="DQ458" i="3"/>
  <c r="CV458" i="3"/>
  <c r="EL458" i="3"/>
  <c r="CO458" i="3"/>
  <c r="EB458" i="3"/>
  <c r="DE458" i="3"/>
  <c r="ED458" i="3"/>
  <c r="CG458" i="3"/>
  <c r="CS458" i="3"/>
  <c r="DF458" i="3"/>
  <c r="EE458" i="3"/>
  <c r="CH458" i="3"/>
  <c r="DG458" i="3"/>
  <c r="DU458" i="3"/>
  <c r="CN458" i="3"/>
  <c r="CY458" i="3"/>
  <c r="DY458" i="3"/>
  <c r="CA458" i="3"/>
  <c r="DN458" i="3"/>
  <c r="CI458" i="3"/>
  <c r="CW458" i="3"/>
  <c r="DV458" i="3"/>
  <c r="EJ458" i="3"/>
  <c r="DL458" i="3"/>
  <c r="DW458" i="3"/>
  <c r="EK458" i="3"/>
  <c r="DM458" i="3"/>
  <c r="DA458" i="3"/>
  <c r="EM458" i="3"/>
  <c r="DB458" i="3"/>
  <c r="DC458" i="3"/>
  <c r="EG458" i="3"/>
  <c r="CL458" i="3"/>
  <c r="DT458" i="3"/>
  <c r="DP458" i="3"/>
  <c r="EF458" i="3"/>
  <c r="DZ458" i="3"/>
  <c r="CJ458" i="3"/>
  <c r="EN458" i="3"/>
  <c r="CD458" i="3"/>
  <c r="DD458" i="3"/>
  <c r="CK458" i="3"/>
  <c r="DO458" i="3"/>
  <c r="CR458" i="3"/>
  <c r="CP458" i="3"/>
  <c r="CX458" i="3"/>
  <c r="DI458" i="3"/>
  <c r="EH458" i="3"/>
  <c r="CT408" i="3"/>
  <c r="DF408" i="3"/>
  <c r="DQ408" i="3"/>
  <c r="EE408" i="3"/>
  <c r="CI408" i="3"/>
  <c r="CU408" i="3"/>
  <c r="DG408" i="3"/>
  <c r="DS408" i="3"/>
  <c r="DW408" i="3"/>
  <c r="DA408" i="3"/>
  <c r="CN408" i="3"/>
  <c r="DY408" i="3"/>
  <c r="CO408" i="3"/>
  <c r="EJ408" i="3"/>
  <c r="EI408" i="3"/>
  <c r="DE408" i="3"/>
  <c r="CA408" i="3"/>
  <c r="CB408" i="3"/>
  <c r="DX408" i="3"/>
  <c r="DM408" i="3"/>
  <c r="CS408" i="3"/>
  <c r="DL408" i="3"/>
  <c r="CY408" i="3"/>
  <c r="EK408" i="3"/>
  <c r="DK408" i="3"/>
  <c r="CM408" i="3"/>
  <c r="CH408" i="3"/>
  <c r="DR408" i="3"/>
  <c r="CG408" i="3"/>
  <c r="CZ408" i="3"/>
  <c r="CO406" i="3"/>
  <c r="DE406" i="3"/>
  <c r="DM406" i="3"/>
  <c r="EK406" i="3"/>
  <c r="CH406" i="3"/>
  <c r="DF406" i="3"/>
  <c r="CS406" i="3"/>
  <c r="DR406" i="3"/>
  <c r="CI406" i="3"/>
  <c r="CY406" i="3"/>
  <c r="EJ406" i="3"/>
  <c r="CZ406" i="3"/>
  <c r="CA406" i="3"/>
  <c r="CN406" i="3"/>
  <c r="DQ406" i="3"/>
  <c r="CB406" i="3"/>
  <c r="DG406" i="3"/>
  <c r="EE406" i="3"/>
  <c r="DY406" i="3"/>
  <c r="CT406" i="3"/>
  <c r="DL406" i="3"/>
  <c r="DA406" i="3"/>
  <c r="DX406" i="3"/>
  <c r="DW406" i="3"/>
  <c r="CC406" i="3"/>
  <c r="CG406" i="3"/>
  <c r="CM406" i="3"/>
  <c r="DH406" i="3"/>
  <c r="EI406" i="3"/>
  <c r="DS406" i="3"/>
  <c r="DK406" i="3"/>
  <c r="CU406" i="3"/>
  <c r="DK86" i="3"/>
  <c r="CY86" i="3"/>
  <c r="DX86" i="3"/>
  <c r="CC86" i="3"/>
  <c r="CU86" i="3"/>
  <c r="CI86" i="3"/>
  <c r="DW86" i="3"/>
  <c r="EI86" i="3"/>
  <c r="DR86" i="3"/>
  <c r="DA86" i="3"/>
  <c r="CS86" i="3"/>
  <c r="DL86" i="3"/>
  <c r="CA86" i="3"/>
  <c r="DS86" i="3"/>
  <c r="EJ86" i="3"/>
  <c r="CM86" i="3"/>
  <c r="CG86" i="3"/>
  <c r="CZ86" i="3"/>
  <c r="DF86" i="3"/>
  <c r="CT86" i="3"/>
  <c r="DY86" i="3"/>
  <c r="CH86" i="3"/>
  <c r="DE86" i="3"/>
  <c r="DQ86" i="3"/>
  <c r="DG86" i="3"/>
  <c r="CO86" i="3"/>
  <c r="CN86" i="3"/>
  <c r="CB86" i="3"/>
  <c r="DM86" i="3"/>
  <c r="EE86" i="3"/>
  <c r="CM392" i="3"/>
  <c r="DA392" i="3"/>
  <c r="DL392" i="3"/>
  <c r="CK392" i="3"/>
  <c r="DS392" i="3"/>
  <c r="EI392" i="3"/>
  <c r="CL392" i="3"/>
  <c r="EJ392" i="3"/>
  <c r="CS392" i="3"/>
  <c r="DY392" i="3"/>
  <c r="CT392" i="3"/>
  <c r="CH392" i="3"/>
  <c r="DK392" i="3"/>
  <c r="CN392" i="3"/>
  <c r="DN392" i="3"/>
  <c r="DR392" i="3"/>
  <c r="CU392" i="3"/>
  <c r="DF392" i="3"/>
  <c r="CV392" i="3"/>
  <c r="EG392" i="3"/>
  <c r="EH392" i="3"/>
  <c r="EN392" i="3"/>
  <c r="EF392" i="3"/>
  <c r="DZ392" i="3"/>
  <c r="DO392" i="3"/>
  <c r="DE392" i="3"/>
  <c r="DG392" i="3"/>
  <c r="DX392" i="3"/>
  <c r="DI392" i="3"/>
  <c r="CW392" i="3"/>
  <c r="DM392" i="3"/>
  <c r="DW392" i="3"/>
  <c r="CR392" i="3"/>
  <c r="EE392" i="3"/>
  <c r="CB392" i="3"/>
  <c r="EK392" i="3"/>
  <c r="DQ392" i="3"/>
  <c r="CA392" i="3"/>
  <c r="CI392" i="3"/>
  <c r="CY392" i="3"/>
  <c r="CZ392" i="3"/>
  <c r="CO392" i="3"/>
  <c r="CG392" i="3"/>
  <c r="CH339" i="3"/>
  <c r="DF339" i="3"/>
  <c r="CA339" i="3"/>
  <c r="CI339" i="3"/>
  <c r="CY339" i="3"/>
  <c r="DG339" i="3"/>
  <c r="DW339" i="3"/>
  <c r="EE339" i="3"/>
  <c r="CC339" i="3"/>
  <c r="CO339" i="3"/>
  <c r="DA339" i="3"/>
  <c r="DM339" i="3"/>
  <c r="DY339" i="3"/>
  <c r="EI339" i="3"/>
  <c r="EK339" i="3"/>
  <c r="CG339" i="3"/>
  <c r="CT339" i="3"/>
  <c r="DE339" i="3"/>
  <c r="DQ339" i="3"/>
  <c r="CM339" i="3"/>
  <c r="DX339" i="3"/>
  <c r="CU339" i="3"/>
  <c r="DK339" i="3"/>
  <c r="CS339" i="3"/>
  <c r="DR339" i="3"/>
  <c r="DS339" i="3"/>
  <c r="CZ339" i="3"/>
  <c r="CN339" i="3"/>
  <c r="DL339" i="3"/>
  <c r="EJ339" i="3"/>
  <c r="CN214" i="3"/>
  <c r="DL214" i="3"/>
  <c r="EJ214" i="3"/>
  <c r="CH214" i="3"/>
  <c r="DF214" i="3"/>
  <c r="CI214" i="3"/>
  <c r="CY214" i="3"/>
  <c r="DG214" i="3"/>
  <c r="DW214" i="3"/>
  <c r="EE214" i="3"/>
  <c r="CU214" i="3"/>
  <c r="DE214" i="3"/>
  <c r="DQ214" i="3"/>
  <c r="DR214" i="3"/>
  <c r="CO214" i="3"/>
  <c r="CZ214" i="3"/>
  <c r="DM214" i="3"/>
  <c r="DX214" i="3"/>
  <c r="CM214" i="3"/>
  <c r="EI214" i="3"/>
  <c r="CS214" i="3"/>
  <c r="CT214" i="3"/>
  <c r="DK214" i="3"/>
  <c r="DA214" i="3"/>
  <c r="DY214" i="3"/>
  <c r="CG214" i="3"/>
  <c r="DS214" i="3"/>
  <c r="CD214" i="3"/>
  <c r="CG80" i="3"/>
  <c r="EE80" i="3"/>
  <c r="CY80" i="3"/>
  <c r="DR80" i="3"/>
  <c r="CN80" i="3"/>
  <c r="DF80" i="3"/>
  <c r="CO80" i="3"/>
  <c r="DG80" i="3"/>
  <c r="DW80" i="3"/>
  <c r="EC80" i="3"/>
  <c r="CA80" i="3"/>
  <c r="EL80" i="3"/>
  <c r="CB80" i="3"/>
  <c r="DM80" i="3"/>
  <c r="DQ80" i="3"/>
  <c r="CZ80" i="3"/>
  <c r="CT80" i="3"/>
  <c r="CM80" i="3"/>
  <c r="CH80" i="3"/>
  <c r="DK80" i="3"/>
  <c r="CU80" i="3"/>
  <c r="CC80" i="3"/>
  <c r="DN80" i="3"/>
  <c r="DS80" i="3"/>
  <c r="DE80" i="3"/>
  <c r="DA80" i="3"/>
  <c r="EJ80" i="3"/>
  <c r="DY80" i="3"/>
  <c r="EI80" i="3"/>
  <c r="DX80" i="3"/>
  <c r="DL80" i="3"/>
  <c r="CS80" i="3"/>
  <c r="CI80" i="3"/>
  <c r="DQ17" i="3"/>
  <c r="DW17" i="3"/>
  <c r="DA17" i="3"/>
  <c r="DL17" i="3"/>
  <c r="EI17" i="3"/>
  <c r="DM17" i="3"/>
  <c r="DY17" i="3"/>
  <c r="CN17" i="3"/>
  <c r="CT17" i="3"/>
  <c r="CY17" i="3"/>
  <c r="DR17" i="3"/>
  <c r="DG17" i="3"/>
  <c r="EE17" i="3"/>
  <c r="CU17" i="3"/>
  <c r="DF17" i="3"/>
  <c r="CM17" i="3"/>
  <c r="DK17" i="3"/>
  <c r="DE17" i="3"/>
  <c r="CO17" i="3"/>
  <c r="EJ17" i="3"/>
  <c r="DS17" i="3"/>
  <c r="CG17" i="3"/>
  <c r="CH17" i="3"/>
  <c r="CI17" i="3"/>
  <c r="CZ17" i="3"/>
  <c r="EK17" i="3"/>
  <c r="DX17" i="3"/>
  <c r="CS17" i="3"/>
  <c r="DF179" i="3"/>
  <c r="DS179" i="3"/>
  <c r="CS179" i="3"/>
  <c r="DA179" i="3"/>
  <c r="DY179" i="3"/>
  <c r="CM179" i="3"/>
  <c r="EI179" i="3"/>
  <c r="CT179" i="3"/>
  <c r="DQ179" i="3"/>
  <c r="DL179" i="3"/>
  <c r="CB179" i="3"/>
  <c r="EJ179" i="3"/>
  <c r="CI179" i="3"/>
  <c r="CZ179" i="3"/>
  <c r="CG179" i="3"/>
  <c r="DE179" i="3"/>
  <c r="DG179" i="3"/>
  <c r="CU179" i="3"/>
  <c r="CO179" i="3"/>
  <c r="CY179" i="3"/>
  <c r="CH179" i="3"/>
  <c r="DK179" i="3"/>
  <c r="DX179" i="3"/>
  <c r="EE179" i="3"/>
  <c r="DW179" i="3"/>
  <c r="CN179" i="3"/>
  <c r="DM179" i="3"/>
  <c r="DR179" i="3"/>
  <c r="CA434" i="3"/>
  <c r="CI434" i="3"/>
  <c r="CQ434" i="3"/>
  <c r="CY434" i="3"/>
  <c r="DG434" i="3"/>
  <c r="DW434" i="3"/>
  <c r="EE434" i="3"/>
  <c r="EM434" i="3"/>
  <c r="CB434" i="3"/>
  <c r="CZ434" i="3"/>
  <c r="DH434" i="3"/>
  <c r="DX434" i="3"/>
  <c r="CT434" i="3"/>
  <c r="DJ434" i="3"/>
  <c r="DR434" i="3"/>
  <c r="CE434" i="3"/>
  <c r="CM434" i="3"/>
  <c r="CU434" i="3"/>
  <c r="DK434" i="3"/>
  <c r="DS434" i="3"/>
  <c r="EA434" i="3"/>
  <c r="EI434" i="3"/>
  <c r="CF434" i="3"/>
  <c r="CV434" i="3"/>
  <c r="DL434" i="3"/>
  <c r="EB434" i="3"/>
  <c r="CS434" i="3"/>
  <c r="DM434" i="3"/>
  <c r="ED434" i="3"/>
  <c r="CW434" i="3"/>
  <c r="EG434" i="3"/>
  <c r="CH434" i="3"/>
  <c r="DT434" i="3"/>
  <c r="DY434" i="3"/>
  <c r="EC434" i="3"/>
  <c r="CC434" i="3"/>
  <c r="DN434" i="3"/>
  <c r="CG434" i="3"/>
  <c r="CX434" i="3"/>
  <c r="DQ434" i="3"/>
  <c r="EJ434" i="3"/>
  <c r="DA434" i="3"/>
  <c r="EK434" i="3"/>
  <c r="CO434" i="3"/>
  <c r="DI434" i="3"/>
  <c r="DD434" i="3"/>
  <c r="DU434" i="3"/>
  <c r="EL434" i="3"/>
  <c r="CN434" i="3"/>
  <c r="DE434" i="3"/>
  <c r="DV434" i="3"/>
  <c r="DF434" i="3"/>
  <c r="CP434" i="3"/>
  <c r="CD434" i="3"/>
  <c r="EF434" i="3"/>
  <c r="DO434" i="3"/>
  <c r="CK434" i="3"/>
  <c r="CJ434" i="3"/>
  <c r="EH434" i="3"/>
  <c r="DC434" i="3"/>
  <c r="DB434" i="3"/>
  <c r="CR434" i="3"/>
  <c r="EN434" i="3"/>
  <c r="CL434" i="3"/>
  <c r="DZ434" i="3"/>
  <c r="DP434" i="3"/>
  <c r="EJ55" i="3"/>
  <c r="CG55" i="3"/>
  <c r="DW55" i="3"/>
  <c r="CO55" i="3"/>
  <c r="DA55" i="3"/>
  <c r="EE55" i="3"/>
  <c r="DM55" i="3"/>
  <c r="CY55" i="3"/>
  <c r="DX55" i="3"/>
  <c r="CB55" i="3"/>
  <c r="CC55" i="3"/>
  <c r="CZ55" i="3"/>
  <c r="DF55" i="3"/>
  <c r="DL55" i="3"/>
  <c r="CH55" i="3"/>
  <c r="CN55" i="3"/>
  <c r="CU55" i="3"/>
  <c r="DY55" i="3"/>
  <c r="DS55" i="3"/>
  <c r="CA55" i="3"/>
  <c r="CT55" i="3"/>
  <c r="EI55" i="3"/>
  <c r="DK55" i="3"/>
  <c r="DG55" i="3"/>
  <c r="DE55" i="3"/>
  <c r="DR55" i="3"/>
  <c r="DQ55" i="3"/>
  <c r="EK55" i="3"/>
  <c r="CI55" i="3"/>
  <c r="EC55" i="3"/>
  <c r="CS55" i="3"/>
  <c r="CM55" i="3"/>
  <c r="CY113" i="3"/>
  <c r="DW113" i="3"/>
  <c r="DE113" i="3"/>
  <c r="CZ113" i="3"/>
  <c r="CH113" i="3"/>
  <c r="CA113" i="3"/>
  <c r="DX113" i="3"/>
  <c r="DY113" i="3"/>
  <c r="DL113" i="3"/>
  <c r="EE113" i="3"/>
  <c r="EJ113" i="3"/>
  <c r="DG113" i="3"/>
  <c r="CM113" i="3"/>
  <c r="CI113" i="3"/>
  <c r="CU113" i="3"/>
  <c r="CG113" i="3"/>
  <c r="DA113" i="3"/>
  <c r="EI113" i="3"/>
  <c r="CS113" i="3"/>
  <c r="DM113" i="3"/>
  <c r="DK113" i="3"/>
  <c r="DS113" i="3"/>
  <c r="CO113" i="3"/>
  <c r="CC113" i="3"/>
  <c r="CN113" i="3"/>
  <c r="DQ113" i="3"/>
  <c r="DR113" i="3"/>
  <c r="DF113" i="3"/>
  <c r="CT113" i="3"/>
  <c r="CN58" i="3"/>
  <c r="CZ58" i="3"/>
  <c r="CB58" i="3"/>
  <c r="DG58" i="3"/>
  <c r="EC58" i="3"/>
  <c r="DL58" i="3"/>
  <c r="DF58" i="3"/>
  <c r="EJ58" i="3"/>
  <c r="CY58" i="3"/>
  <c r="CM58" i="3"/>
  <c r="DQ58" i="3"/>
  <c r="DM58" i="3"/>
  <c r="EK58" i="3"/>
  <c r="CA58" i="3"/>
  <c r="DS58" i="3"/>
  <c r="EI58" i="3"/>
  <c r="CO58" i="3"/>
  <c r="CT58" i="3"/>
  <c r="CI58" i="3"/>
  <c r="DX58" i="3"/>
  <c r="CC58" i="3"/>
  <c r="CU58" i="3"/>
  <c r="CH58" i="3"/>
  <c r="CG58" i="3"/>
  <c r="DA58" i="3"/>
  <c r="DE58" i="3"/>
  <c r="EE58" i="3"/>
  <c r="CS58" i="3"/>
  <c r="DW58" i="3"/>
  <c r="DR58" i="3"/>
  <c r="DK58" i="3"/>
  <c r="DY58" i="3"/>
  <c r="EI77" i="3"/>
  <c r="CM77" i="3"/>
  <c r="CZ77" i="3"/>
  <c r="DM77" i="3"/>
  <c r="DY77" i="3"/>
  <c r="CB77" i="3"/>
  <c r="CO77" i="3"/>
  <c r="DA77" i="3"/>
  <c r="DE77" i="3"/>
  <c r="DX77" i="3"/>
  <c r="DF77" i="3"/>
  <c r="DK77" i="3"/>
  <c r="CC77" i="3"/>
  <c r="CS77" i="3"/>
  <c r="CG77" i="3"/>
  <c r="CH77" i="3"/>
  <c r="DS77" i="3"/>
  <c r="DQ77" i="3"/>
  <c r="CU77" i="3"/>
  <c r="CY77" i="3"/>
  <c r="CN77" i="3"/>
  <c r="EJ77" i="3"/>
  <c r="DW77" i="3"/>
  <c r="EE77" i="3"/>
  <c r="DR77" i="3"/>
  <c r="DG77" i="3"/>
  <c r="DL77" i="3"/>
  <c r="CI77" i="3"/>
  <c r="CA77" i="3"/>
  <c r="CT77" i="3"/>
  <c r="CH24" i="3"/>
  <c r="DF24" i="3"/>
  <c r="CA24" i="3"/>
  <c r="CI24" i="3"/>
  <c r="CY24" i="3"/>
  <c r="DG24" i="3"/>
  <c r="DW24" i="3"/>
  <c r="EE24" i="3"/>
  <c r="CG24" i="3"/>
  <c r="DL24" i="3"/>
  <c r="DX24" i="3"/>
  <c r="CC24" i="3"/>
  <c r="CM24" i="3"/>
  <c r="DR24" i="3"/>
  <c r="EK24" i="3"/>
  <c r="CN24" i="3"/>
  <c r="DS24" i="3"/>
  <c r="EC24" i="3"/>
  <c r="DE24" i="3"/>
  <c r="EI24" i="3"/>
  <c r="CS24" i="3"/>
  <c r="EJ24" i="3"/>
  <c r="CZ24" i="3"/>
  <c r="DK24" i="3"/>
  <c r="DA24" i="3"/>
  <c r="DM24" i="3"/>
  <c r="CU24" i="3"/>
  <c r="CO24" i="3"/>
  <c r="CT24" i="3"/>
  <c r="DY24" i="3"/>
  <c r="DQ24" i="3"/>
  <c r="CB24" i="3"/>
  <c r="CI72" i="3"/>
  <c r="CR72" i="3"/>
  <c r="DK72" i="3"/>
  <c r="CB72" i="3"/>
  <c r="DF72" i="3"/>
  <c r="EE72" i="3"/>
  <c r="CG72" i="3"/>
  <c r="CU72" i="3"/>
  <c r="EJ72" i="3"/>
  <c r="CH72" i="3"/>
  <c r="DL72" i="3"/>
  <c r="DX72" i="3"/>
  <c r="CZ72" i="3"/>
  <c r="CN72" i="3"/>
  <c r="CP72" i="3"/>
  <c r="DM72" i="3"/>
  <c r="CA72" i="3"/>
  <c r="CT72" i="3"/>
  <c r="CY72" i="3"/>
  <c r="DS72" i="3"/>
  <c r="DR72" i="3"/>
  <c r="CK72" i="3"/>
  <c r="CM72" i="3"/>
  <c r="DY72" i="3"/>
  <c r="EI72" i="3"/>
  <c r="CS72" i="3"/>
  <c r="DG72" i="3"/>
  <c r="EL72" i="3"/>
  <c r="DW72" i="3"/>
  <c r="DE72" i="3"/>
  <c r="CO72" i="3"/>
  <c r="DA72" i="3"/>
  <c r="DN72" i="3"/>
  <c r="DQ72" i="3"/>
  <c r="EM72" i="3"/>
  <c r="CQ72" i="3"/>
  <c r="CG246" i="3"/>
  <c r="CO246" i="3"/>
  <c r="DE246" i="3"/>
  <c r="DM246" i="3"/>
  <c r="CH246" i="3"/>
  <c r="DF246" i="3"/>
  <c r="CZ246" i="3"/>
  <c r="DX246" i="3"/>
  <c r="CI246" i="3"/>
  <c r="CU246" i="3"/>
  <c r="DS246" i="3"/>
  <c r="CA246" i="3"/>
  <c r="CM246" i="3"/>
  <c r="DA246" i="3"/>
  <c r="DK246" i="3"/>
  <c r="DW246" i="3"/>
  <c r="CC246" i="3"/>
  <c r="CN246" i="3"/>
  <c r="DL246" i="3"/>
  <c r="DY246" i="3"/>
  <c r="CT246" i="3"/>
  <c r="CY246" i="3"/>
  <c r="DQ246" i="3"/>
  <c r="DR246" i="3"/>
  <c r="EE246" i="3"/>
  <c r="CS246" i="3"/>
  <c r="EJ246" i="3"/>
  <c r="DG246" i="3"/>
  <c r="EI246" i="3"/>
  <c r="CB246" i="3"/>
  <c r="DX124" i="3"/>
  <c r="CU124" i="3"/>
  <c r="DW124" i="3"/>
  <c r="DG124" i="3"/>
  <c r="DF124" i="3"/>
  <c r="DK124" i="3"/>
  <c r="EJ124" i="3"/>
  <c r="CI124" i="3"/>
  <c r="EE124" i="3"/>
  <c r="CT124" i="3"/>
  <c r="CO124" i="3"/>
  <c r="DA124" i="3"/>
  <c r="DM124" i="3"/>
  <c r="DQ124" i="3"/>
  <c r="DE124" i="3"/>
  <c r="DR124" i="3"/>
  <c r="CH124" i="3"/>
  <c r="EI124" i="3"/>
  <c r="DS124" i="3"/>
  <c r="DL124" i="3"/>
  <c r="CS124" i="3"/>
  <c r="CN124" i="3"/>
  <c r="CZ124" i="3"/>
  <c r="CY124" i="3"/>
  <c r="DY124" i="3"/>
  <c r="CG124" i="3"/>
  <c r="CT9" i="3"/>
  <c r="EK9" i="3"/>
  <c r="DQ9" i="3"/>
  <c r="CD9" i="3"/>
  <c r="DM9" i="3"/>
  <c r="CQ9" i="3"/>
  <c r="DY9" i="3"/>
  <c r="CK9" i="3"/>
  <c r="EG9" i="3"/>
  <c r="DE9" i="3"/>
  <c r="CY9" i="3"/>
  <c r="CH9" i="3"/>
  <c r="DG9" i="3"/>
  <c r="CJ9" i="3"/>
  <c r="CN9" i="3"/>
  <c r="EM9" i="3"/>
  <c r="CE9" i="3"/>
  <c r="EN9" i="3"/>
  <c r="CM9" i="3"/>
  <c r="CS9" i="3"/>
  <c r="EL9" i="3"/>
  <c r="DK9" i="3"/>
  <c r="DZ9" i="3"/>
  <c r="DW9" i="3"/>
  <c r="CU9" i="3"/>
  <c r="EJ9" i="3"/>
  <c r="DF9" i="3"/>
  <c r="CR9" i="3"/>
  <c r="DR9" i="3"/>
  <c r="EH9" i="3"/>
  <c r="CZ9" i="3"/>
  <c r="EI9" i="3"/>
  <c r="CP9" i="3"/>
  <c r="CI9" i="3"/>
  <c r="CB9" i="3"/>
  <c r="DT9" i="3"/>
  <c r="CO9" i="3"/>
  <c r="CG9" i="3"/>
  <c r="CV9" i="3"/>
  <c r="DX9" i="3"/>
  <c r="DA9" i="3"/>
  <c r="DS9" i="3"/>
  <c r="EE9" i="3"/>
  <c r="DL9" i="3"/>
  <c r="CM76" i="3"/>
  <c r="CZ76" i="3"/>
  <c r="DL76" i="3"/>
  <c r="DY76" i="3"/>
  <c r="DF76" i="3"/>
  <c r="CB76" i="3"/>
  <c r="CS76" i="3"/>
  <c r="EI76" i="3"/>
  <c r="DA76" i="3"/>
  <c r="DQ76" i="3"/>
  <c r="DS76" i="3"/>
  <c r="DM76" i="3"/>
  <c r="DW76" i="3"/>
  <c r="DR76" i="3"/>
  <c r="DX76" i="3"/>
  <c r="EJ76" i="3"/>
  <c r="CU76" i="3"/>
  <c r="CH76" i="3"/>
  <c r="CT76" i="3"/>
  <c r="CY76" i="3"/>
  <c r="DE76" i="3"/>
  <c r="CG76" i="3"/>
  <c r="EE76" i="3"/>
  <c r="CI76" i="3"/>
  <c r="DK76" i="3"/>
  <c r="DG76" i="3"/>
  <c r="CT125" i="3"/>
  <c r="DR125" i="3"/>
  <c r="CH125" i="3"/>
  <c r="DF125" i="3"/>
  <c r="CI125" i="3"/>
  <c r="CY125" i="3"/>
  <c r="DG125" i="3"/>
  <c r="DW125" i="3"/>
  <c r="EE125" i="3"/>
  <c r="CZ125" i="3"/>
  <c r="DK125" i="3"/>
  <c r="DX125" i="3"/>
  <c r="CO125" i="3"/>
  <c r="DE125" i="3"/>
  <c r="DS125" i="3"/>
  <c r="CG125" i="3"/>
  <c r="CS125" i="3"/>
  <c r="EI125" i="3"/>
  <c r="CU125" i="3"/>
  <c r="DY125" i="3"/>
  <c r="EJ125" i="3"/>
  <c r="DL125" i="3"/>
  <c r="CN125" i="3"/>
  <c r="DM125" i="3"/>
  <c r="DQ125" i="3"/>
  <c r="DA125" i="3"/>
  <c r="DF14" i="3"/>
  <c r="CY14" i="3"/>
  <c r="DR14" i="3"/>
  <c r="CZ14" i="3"/>
  <c r="ED14" i="3"/>
  <c r="CM14" i="3"/>
  <c r="DX14" i="3"/>
  <c r="CU14" i="3"/>
  <c r="DK14" i="3"/>
  <c r="CI14" i="3"/>
  <c r="CA14" i="3"/>
  <c r="EE14" i="3"/>
  <c r="CS14" i="3"/>
  <c r="CG14" i="3"/>
  <c r="DE14" i="3"/>
  <c r="CH14" i="3"/>
  <c r="EI14" i="3"/>
  <c r="DY14" i="3"/>
  <c r="EC14" i="3"/>
  <c r="DQ14" i="3"/>
  <c r="DM14" i="3"/>
  <c r="CT14" i="3"/>
  <c r="DG14" i="3"/>
  <c r="CO14" i="3"/>
  <c r="EK14" i="3"/>
  <c r="CC14" i="3"/>
  <c r="DW14" i="3"/>
  <c r="DA14" i="3"/>
  <c r="CN14" i="3"/>
  <c r="DL14" i="3"/>
  <c r="DS14" i="3"/>
  <c r="EJ14" i="3"/>
  <c r="CB14" i="3"/>
  <c r="CM217" i="3"/>
  <c r="CU217" i="3"/>
  <c r="DC217" i="3"/>
  <c r="DK217" i="3"/>
  <c r="DS217" i="3"/>
  <c r="EI217" i="3"/>
  <c r="CG217" i="3"/>
  <c r="CO217" i="3"/>
  <c r="CW217" i="3"/>
  <c r="DE217" i="3"/>
  <c r="DM217" i="3"/>
  <c r="EC217" i="3"/>
  <c r="EK217" i="3"/>
  <c r="CH217" i="3"/>
  <c r="DF217" i="3"/>
  <c r="DN217" i="3"/>
  <c r="ED217" i="3"/>
  <c r="CA217" i="3"/>
  <c r="CL217" i="3"/>
  <c r="CZ217" i="3"/>
  <c r="DL217" i="3"/>
  <c r="DY217" i="3"/>
  <c r="CB217" i="3"/>
  <c r="CN217" i="3"/>
  <c r="DA217" i="3"/>
  <c r="DD217" i="3"/>
  <c r="DQ217" i="3"/>
  <c r="EE217" i="3"/>
  <c r="CI217" i="3"/>
  <c r="CT217" i="3"/>
  <c r="DT217" i="3"/>
  <c r="EG217" i="3"/>
  <c r="CJ217" i="3"/>
  <c r="DI217" i="3"/>
  <c r="EH217" i="3"/>
  <c r="CK217" i="3"/>
  <c r="DJ217" i="3"/>
  <c r="EJ217" i="3"/>
  <c r="CS217" i="3"/>
  <c r="DR217" i="3"/>
  <c r="CV217" i="3"/>
  <c r="DW217" i="3"/>
  <c r="CC217" i="3"/>
  <c r="EB217" i="3"/>
  <c r="CF217" i="3"/>
  <c r="EF217" i="3"/>
  <c r="CY217" i="3"/>
  <c r="DB217" i="3"/>
  <c r="DP217" i="3"/>
  <c r="DX217" i="3"/>
  <c r="CQ217" i="3"/>
  <c r="DG217" i="3"/>
  <c r="CR217" i="3"/>
  <c r="CX217" i="3"/>
  <c r="EM217" i="3"/>
  <c r="DO217" i="3"/>
  <c r="EA217" i="3"/>
  <c r="CD217" i="3"/>
  <c r="DU217" i="3"/>
  <c r="DV217" i="3"/>
  <c r="CE217" i="3"/>
  <c r="EL217" i="3"/>
  <c r="DH217" i="3"/>
  <c r="EN217" i="3"/>
  <c r="DZ217" i="3"/>
  <c r="CP217" i="3"/>
  <c r="CT57" i="3"/>
  <c r="DW57" i="3"/>
  <c r="CM57" i="3"/>
  <c r="DA57" i="3"/>
  <c r="EE57" i="3"/>
  <c r="CH57" i="3"/>
  <c r="DX57" i="3"/>
  <c r="CC57" i="3"/>
  <c r="DK57" i="3"/>
  <c r="CY57" i="3"/>
  <c r="CZ57" i="3"/>
  <c r="DF57" i="3"/>
  <c r="CB57" i="3"/>
  <c r="DR57" i="3"/>
  <c r="DS57" i="3"/>
  <c r="CN57" i="3"/>
  <c r="EK57" i="3"/>
  <c r="CU57" i="3"/>
  <c r="EJ57" i="3"/>
  <c r="CS57" i="3"/>
  <c r="DQ57" i="3"/>
  <c r="CO57" i="3"/>
  <c r="CG57" i="3"/>
  <c r="DY57" i="3"/>
  <c r="EI57" i="3"/>
  <c r="DE57" i="3"/>
  <c r="CA57" i="3"/>
  <c r="DG57" i="3"/>
  <c r="DM57" i="3"/>
  <c r="DL57" i="3"/>
  <c r="EC57" i="3"/>
  <c r="CI57" i="3"/>
  <c r="CB361" i="3"/>
  <c r="CH361" i="3"/>
  <c r="DR361" i="3"/>
  <c r="DM361" i="3"/>
  <c r="DW361" i="3"/>
  <c r="DQ361" i="3"/>
  <c r="DG361" i="3"/>
  <c r="CN361" i="3"/>
  <c r="EI361" i="3"/>
  <c r="EK361" i="3"/>
  <c r="CA361" i="3"/>
  <c r="DL361" i="3"/>
  <c r="CI361" i="3"/>
  <c r="DA361" i="3"/>
  <c r="EE361" i="3"/>
  <c r="DY361" i="3"/>
  <c r="DX361" i="3"/>
  <c r="CT361" i="3"/>
  <c r="CO361" i="3"/>
  <c r="CC361" i="3"/>
  <c r="DF361" i="3"/>
  <c r="DK361" i="3"/>
  <c r="EJ361" i="3"/>
  <c r="CU361" i="3"/>
  <c r="CZ361" i="3"/>
  <c r="DS361" i="3"/>
  <c r="CG361" i="3"/>
  <c r="CS361" i="3"/>
  <c r="DE361" i="3"/>
  <c r="CY361" i="3"/>
  <c r="CH411" i="3"/>
  <c r="DF411" i="3"/>
  <c r="CC411" i="3"/>
  <c r="CM411" i="3"/>
  <c r="DS411" i="3"/>
  <c r="EK411" i="3"/>
  <c r="CN411" i="3"/>
  <c r="CY411" i="3"/>
  <c r="CQ411" i="3"/>
  <c r="DL411" i="3"/>
  <c r="EE411" i="3"/>
  <c r="CG411" i="3"/>
  <c r="CS411" i="3"/>
  <c r="DM411" i="3"/>
  <c r="DW411" i="3"/>
  <c r="DR411" i="3"/>
  <c r="CU411" i="3"/>
  <c r="DY411" i="3"/>
  <c r="EJ411" i="3"/>
  <c r="EI411" i="3"/>
  <c r="CI411" i="3"/>
  <c r="DE411" i="3"/>
  <c r="DG411" i="3"/>
  <c r="CO411" i="3"/>
  <c r="DA411" i="3"/>
  <c r="CT411" i="3"/>
  <c r="DK411" i="3"/>
  <c r="CA411" i="3"/>
  <c r="DQ411" i="3"/>
  <c r="CB411" i="3"/>
  <c r="DX411" i="3"/>
  <c r="CZ411" i="3"/>
  <c r="DS140" i="3"/>
  <c r="CN140" i="3"/>
  <c r="DG140" i="3"/>
  <c r="CT140" i="3"/>
  <c r="DF140" i="3"/>
  <c r="CI140" i="3"/>
  <c r="CM140" i="3"/>
  <c r="DR140" i="3"/>
  <c r="CU140" i="3"/>
  <c r="EJ140" i="3"/>
  <c r="CY140" i="3"/>
  <c r="EE140" i="3"/>
  <c r="CO140" i="3"/>
  <c r="DA140" i="3"/>
  <c r="DM140" i="3"/>
  <c r="DQ140" i="3"/>
  <c r="DW140" i="3"/>
  <c r="DY140" i="3"/>
  <c r="CH140" i="3"/>
  <c r="DE140" i="3"/>
  <c r="EI140" i="3"/>
  <c r="DL140" i="3"/>
  <c r="CS140" i="3"/>
  <c r="CZ140" i="3"/>
  <c r="CG140" i="3"/>
  <c r="DX140" i="3"/>
  <c r="DK140" i="3"/>
  <c r="CT148" i="3"/>
  <c r="DG148" i="3"/>
  <c r="DS148" i="3"/>
  <c r="DE148" i="3"/>
  <c r="DF148" i="3"/>
  <c r="CO148" i="3"/>
  <c r="EJ148" i="3"/>
  <c r="CH148" i="3"/>
  <c r="CC148" i="3"/>
  <c r="EI148" i="3"/>
  <c r="DR148" i="3"/>
  <c r="CS148" i="3"/>
  <c r="CY148" i="3"/>
  <c r="DA148" i="3"/>
  <c r="DL148" i="3"/>
  <c r="CA148" i="3"/>
  <c r="CI148" i="3"/>
  <c r="DQ148" i="3"/>
  <c r="CG148" i="3"/>
  <c r="EE148" i="3"/>
  <c r="CU148" i="3"/>
  <c r="CZ148" i="3"/>
  <c r="DM148" i="3"/>
  <c r="DK148" i="3"/>
  <c r="DY148" i="3"/>
  <c r="DW148" i="3"/>
  <c r="DX148" i="3"/>
  <c r="CN148" i="3"/>
  <c r="DA399" i="3"/>
  <c r="DQ399" i="3"/>
  <c r="EK399" i="3"/>
  <c r="DG399" i="3"/>
  <c r="DY399" i="3"/>
  <c r="CH399" i="3"/>
  <c r="DM399" i="3"/>
  <c r="DE399" i="3"/>
  <c r="CC399" i="3"/>
  <c r="CO399" i="3"/>
  <c r="DW399" i="3"/>
  <c r="CY399" i="3"/>
  <c r="CB399" i="3"/>
  <c r="CM399" i="3"/>
  <c r="DF399" i="3"/>
  <c r="CZ399" i="3"/>
  <c r="CU399" i="3"/>
  <c r="EE399" i="3"/>
  <c r="DK399" i="3"/>
  <c r="CI399" i="3"/>
  <c r="CN399" i="3"/>
  <c r="DX399" i="3"/>
  <c r="DS399" i="3"/>
  <c r="DL399" i="3"/>
  <c r="EJ399" i="3"/>
  <c r="CT399" i="3"/>
  <c r="CA399" i="3"/>
  <c r="EI399" i="3"/>
  <c r="CG399" i="3"/>
  <c r="CS399" i="3"/>
  <c r="DR399" i="3"/>
  <c r="CN248" i="3"/>
  <c r="DM248" i="3"/>
  <c r="DY248" i="3"/>
  <c r="DA248" i="3"/>
  <c r="DF248" i="3"/>
  <c r="DL248" i="3"/>
  <c r="CG248" i="3"/>
  <c r="CC248" i="3"/>
  <c r="EK248" i="3"/>
  <c r="CU248" i="3"/>
  <c r="CM248" i="3"/>
  <c r="DW248" i="3"/>
  <c r="CS248" i="3"/>
  <c r="EE248" i="3"/>
  <c r="DR248" i="3"/>
  <c r="DE248" i="3"/>
  <c r="DK248" i="3"/>
  <c r="CO248" i="3"/>
  <c r="DS248" i="3"/>
  <c r="CI248" i="3"/>
  <c r="CA248" i="3"/>
  <c r="EJ248" i="3"/>
  <c r="CZ248" i="3"/>
  <c r="CH248" i="3"/>
  <c r="CT248" i="3"/>
  <c r="EI248" i="3"/>
  <c r="DQ248" i="3"/>
  <c r="DX248" i="3"/>
  <c r="DG248" i="3"/>
  <c r="EC248" i="3"/>
  <c r="CY248" i="3"/>
  <c r="DG370" i="3"/>
  <c r="DY370" i="3"/>
  <c r="DK370" i="3"/>
  <c r="DW370" i="3"/>
  <c r="EC370" i="3"/>
  <c r="EI370" i="3"/>
  <c r="CO370" i="3"/>
  <c r="EE370" i="3"/>
  <c r="CT370" i="3"/>
  <c r="CG370" i="3"/>
  <c r="DL370" i="3"/>
  <c r="CC370" i="3"/>
  <c r="DE370" i="3"/>
  <c r="CZ370" i="3"/>
  <c r="CU370" i="3"/>
  <c r="DT370" i="3"/>
  <c r="CA370" i="3"/>
  <c r="DF370" i="3"/>
  <c r="CI370" i="3"/>
  <c r="CH370" i="3"/>
  <c r="DX370" i="3"/>
  <c r="DM370" i="3"/>
  <c r="CS370" i="3"/>
  <c r="DR370" i="3"/>
  <c r="DS370" i="3"/>
  <c r="EJ370" i="3"/>
  <c r="CB370" i="3"/>
  <c r="DA370" i="3"/>
  <c r="EK370" i="3"/>
  <c r="DQ370" i="3"/>
  <c r="CN370" i="3"/>
  <c r="CY370" i="3"/>
  <c r="CY122" i="3"/>
  <c r="DS122" i="3"/>
  <c r="DW122" i="3"/>
  <c r="DM122" i="3"/>
  <c r="DX122" i="3"/>
  <c r="DY122" i="3"/>
  <c r="CN122" i="3"/>
  <c r="DK122" i="3"/>
  <c r="DR122" i="3"/>
  <c r="EJ122" i="3"/>
  <c r="CC122" i="3"/>
  <c r="CH122" i="3"/>
  <c r="CT122" i="3"/>
  <c r="DF122" i="3"/>
  <c r="CB122" i="3"/>
  <c r="CU122" i="3"/>
  <c r="DL122" i="3"/>
  <c r="CS122" i="3"/>
  <c r="DG122" i="3"/>
  <c r="EI122" i="3"/>
  <c r="DQ122" i="3"/>
  <c r="CG122" i="3"/>
  <c r="CZ122" i="3"/>
  <c r="CI122" i="3"/>
  <c r="CO122" i="3"/>
  <c r="CA122" i="3"/>
  <c r="EE122" i="3"/>
  <c r="DA122" i="3"/>
  <c r="DE122" i="3"/>
  <c r="DX26" i="3"/>
  <c r="EJ26" i="3"/>
  <c r="CU26" i="3"/>
  <c r="DK26" i="3"/>
  <c r="DY26" i="3"/>
  <c r="EK26" i="3"/>
  <c r="DE26" i="3"/>
  <c r="DF26" i="3"/>
  <c r="EI26" i="3"/>
  <c r="CO26" i="3"/>
  <c r="DL26" i="3"/>
  <c r="CN26" i="3"/>
  <c r="CB26" i="3"/>
  <c r="DQ26" i="3"/>
  <c r="CZ26" i="3"/>
  <c r="CM26" i="3"/>
  <c r="CC26" i="3"/>
  <c r="DG26" i="3"/>
  <c r="CH26" i="3"/>
  <c r="CY26" i="3"/>
  <c r="CS26" i="3"/>
  <c r="CI26" i="3"/>
  <c r="DW26" i="3"/>
  <c r="DA26" i="3"/>
  <c r="DM26" i="3"/>
  <c r="CA26" i="3"/>
  <c r="CT26" i="3"/>
  <c r="DR26" i="3"/>
  <c r="EE26" i="3"/>
  <c r="DS26" i="3"/>
  <c r="CG26" i="3"/>
  <c r="EI201" i="3"/>
  <c r="CO201" i="3"/>
  <c r="DE201" i="3"/>
  <c r="DM201" i="3"/>
  <c r="CH201" i="3"/>
  <c r="DF201" i="3"/>
  <c r="CS201" i="3"/>
  <c r="CI201" i="3"/>
  <c r="CT201" i="3"/>
  <c r="DG201" i="3"/>
  <c r="DQ201" i="3"/>
  <c r="EE201" i="3"/>
  <c r="CB201" i="3"/>
  <c r="CN201" i="3"/>
  <c r="CZ201" i="3"/>
  <c r="DL201" i="3"/>
  <c r="DX201" i="3"/>
  <c r="DW201" i="3"/>
  <c r="DY201" i="3"/>
  <c r="EJ201" i="3"/>
  <c r="CA201" i="3"/>
  <c r="CC201" i="3"/>
  <c r="DR201" i="3"/>
  <c r="DA201" i="3"/>
  <c r="CY201" i="3"/>
  <c r="CU201" i="3"/>
  <c r="CM201" i="3"/>
  <c r="CG201" i="3"/>
  <c r="DS201" i="3"/>
  <c r="DK201" i="3"/>
  <c r="CL449" i="3"/>
  <c r="CT449" i="3"/>
  <c r="DB449" i="3"/>
  <c r="DJ449" i="3"/>
  <c r="DR449" i="3"/>
  <c r="EH449" i="3"/>
  <c r="CM449" i="3"/>
  <c r="CU449" i="3"/>
  <c r="DC449" i="3"/>
  <c r="DK449" i="3"/>
  <c r="DS449" i="3"/>
  <c r="EI449" i="3"/>
  <c r="CG449" i="3"/>
  <c r="CO449" i="3"/>
  <c r="CW449" i="3"/>
  <c r="DE449" i="3"/>
  <c r="DM449" i="3"/>
  <c r="EC449" i="3"/>
  <c r="EK449" i="3"/>
  <c r="CH449" i="3"/>
  <c r="DF449" i="3"/>
  <c r="DN449" i="3"/>
  <c r="ED449" i="3"/>
  <c r="CI449" i="3"/>
  <c r="CY449" i="3"/>
  <c r="EE449" i="3"/>
  <c r="CZ449" i="3"/>
  <c r="CN449" i="3"/>
  <c r="DT449" i="3"/>
  <c r="CS449" i="3"/>
  <c r="DY449" i="3"/>
  <c r="CV449" i="3"/>
  <c r="DP449" i="3"/>
  <c r="CK449" i="3"/>
  <c r="DA449" i="3"/>
  <c r="DQ449" i="3"/>
  <c r="EG449" i="3"/>
  <c r="DD449" i="3"/>
  <c r="EJ449" i="3"/>
  <c r="DI449" i="3"/>
  <c r="DL449" i="3"/>
  <c r="CA449" i="3"/>
  <c r="DG449" i="3"/>
  <c r="DW449" i="3"/>
  <c r="CB449" i="3"/>
  <c r="CR449" i="3"/>
  <c r="DH449" i="3"/>
  <c r="DX449" i="3"/>
  <c r="EN449" i="3"/>
  <c r="CC449" i="3"/>
  <c r="CF449" i="3"/>
  <c r="EB449" i="3"/>
  <c r="EM449" i="3"/>
  <c r="CD449" i="3"/>
  <c r="DV449" i="3"/>
  <c r="CQ449" i="3"/>
  <c r="EL449" i="3"/>
  <c r="CX449" i="3"/>
  <c r="DU449" i="3"/>
  <c r="CP449" i="3"/>
  <c r="EF449" i="3"/>
  <c r="EA449" i="3"/>
  <c r="DO449" i="3"/>
  <c r="CE449" i="3"/>
  <c r="DZ449" i="3"/>
  <c r="CJ449" i="3"/>
  <c r="CH42" i="3"/>
  <c r="DF42" i="3"/>
  <c r="CN42" i="3"/>
  <c r="CZ42" i="3"/>
  <c r="EE42" i="3"/>
  <c r="DA42" i="3"/>
  <c r="DK42" i="3"/>
  <c r="DW42" i="3"/>
  <c r="CT42" i="3"/>
  <c r="EI42" i="3"/>
  <c r="CA42" i="3"/>
  <c r="CU42" i="3"/>
  <c r="DG42" i="3"/>
  <c r="DQ42" i="3"/>
  <c r="EJ42" i="3"/>
  <c r="CB42" i="3"/>
  <c r="CM42" i="3"/>
  <c r="DY42" i="3"/>
  <c r="CS42" i="3"/>
  <c r="CY42" i="3"/>
  <c r="DR42" i="3"/>
  <c r="CC42" i="3"/>
  <c r="DX42" i="3"/>
  <c r="DL42" i="3"/>
  <c r="CI42" i="3"/>
  <c r="DS42" i="3"/>
  <c r="DE42" i="3"/>
  <c r="DM42" i="3"/>
  <c r="CG42" i="3"/>
  <c r="EK42" i="3"/>
  <c r="CO42" i="3"/>
  <c r="CC271" i="3"/>
  <c r="CS271" i="3"/>
  <c r="DA271" i="3"/>
  <c r="DI271" i="3"/>
  <c r="DQ271" i="3"/>
  <c r="DY271" i="3"/>
  <c r="CM271" i="3"/>
  <c r="CU271" i="3"/>
  <c r="DK271" i="3"/>
  <c r="DS271" i="3"/>
  <c r="EI271" i="3"/>
  <c r="CF271" i="3"/>
  <c r="CN271" i="3"/>
  <c r="DL271" i="3"/>
  <c r="EB271" i="3"/>
  <c r="EJ271" i="3"/>
  <c r="CA271" i="3"/>
  <c r="CO271" i="3"/>
  <c r="CZ271" i="3"/>
  <c r="DN271" i="3"/>
  <c r="DZ271" i="3"/>
  <c r="EM271" i="3"/>
  <c r="CB271" i="3"/>
  <c r="DO271" i="3"/>
  <c r="EC271" i="3"/>
  <c r="EN271" i="3"/>
  <c r="CG271" i="3"/>
  <c r="CR271" i="3"/>
  <c r="DF271" i="3"/>
  <c r="DR271" i="3"/>
  <c r="EE271" i="3"/>
  <c r="CH271" i="3"/>
  <c r="CT271" i="3"/>
  <c r="DG271" i="3"/>
  <c r="EF271" i="3"/>
  <c r="CD271" i="3"/>
  <c r="DE271" i="3"/>
  <c r="ED271" i="3"/>
  <c r="CI271" i="3"/>
  <c r="DH271" i="3"/>
  <c r="EH271" i="3"/>
  <c r="CL271" i="3"/>
  <c r="DM271" i="3"/>
  <c r="DJ271" i="3"/>
  <c r="DP271" i="3"/>
  <c r="DV271" i="3"/>
  <c r="CQ271" i="3"/>
  <c r="DX271" i="3"/>
  <c r="CW271" i="3"/>
  <c r="CY271" i="3"/>
  <c r="CX271" i="3"/>
  <c r="DW271" i="3"/>
  <c r="EK271" i="3"/>
  <c r="CJ271" i="3"/>
  <c r="CE271" i="3"/>
  <c r="DB271" i="3"/>
  <c r="EL271" i="3"/>
  <c r="DC271" i="3"/>
  <c r="CP271" i="3"/>
  <c r="DU271" i="3"/>
  <c r="DT271" i="3"/>
  <c r="DD271" i="3"/>
  <c r="EA271" i="3"/>
  <c r="CK271" i="3"/>
  <c r="CV271" i="3"/>
  <c r="EG271" i="3"/>
  <c r="CH73" i="3"/>
  <c r="DF73" i="3"/>
  <c r="CO73" i="3"/>
  <c r="CY73" i="3"/>
  <c r="DQ73" i="3"/>
  <c r="CS73" i="3"/>
  <c r="DK73" i="3"/>
  <c r="DT73" i="3"/>
  <c r="CU73" i="3"/>
  <c r="DM73" i="3"/>
  <c r="DW73" i="3"/>
  <c r="EE73" i="3"/>
  <c r="DG73" i="3"/>
  <c r="CI73" i="3"/>
  <c r="DY73" i="3"/>
  <c r="DL73" i="3"/>
  <c r="EI73" i="3"/>
  <c r="DI73" i="3"/>
  <c r="EJ73" i="3"/>
  <c r="CG73" i="3"/>
  <c r="CZ73" i="3"/>
  <c r="DR73" i="3"/>
  <c r="CN73" i="3"/>
  <c r="DA73" i="3"/>
  <c r="DX73" i="3"/>
  <c r="CM73" i="3"/>
  <c r="DS73" i="3"/>
  <c r="CT73" i="3"/>
  <c r="DE73" i="3"/>
  <c r="EL73" i="3"/>
  <c r="CS384" i="3"/>
  <c r="EI384" i="3"/>
  <c r="DM384" i="3"/>
  <c r="DW384" i="3"/>
  <c r="CT384" i="3"/>
  <c r="DY384" i="3"/>
  <c r="DQ384" i="3"/>
  <c r="CW384" i="3"/>
  <c r="EC384" i="3"/>
  <c r="EE384" i="3"/>
  <c r="DF384" i="3"/>
  <c r="CP384" i="3"/>
  <c r="CF384" i="3"/>
  <c r="DO384" i="3"/>
  <c r="CR384" i="3"/>
  <c r="CM384" i="3"/>
  <c r="EK384" i="3"/>
  <c r="EM384" i="3"/>
  <c r="DS384" i="3"/>
  <c r="CE384" i="3"/>
  <c r="DL384" i="3"/>
  <c r="DR384" i="3"/>
  <c r="DN384" i="3"/>
  <c r="DT384" i="3"/>
  <c r="CJ384" i="3"/>
  <c r="CA384" i="3"/>
  <c r="CB384" i="3"/>
  <c r="CL384" i="3"/>
  <c r="CG384" i="3"/>
  <c r="CU384" i="3"/>
  <c r="CK384" i="3"/>
  <c r="CO384" i="3"/>
  <c r="CY384" i="3"/>
  <c r="DA384" i="3"/>
  <c r="CI384" i="3"/>
  <c r="CZ384" i="3"/>
  <c r="CH384" i="3"/>
  <c r="CQ384" i="3"/>
  <c r="DG384" i="3"/>
  <c r="DK384" i="3"/>
  <c r="CD384" i="3"/>
  <c r="DE384" i="3"/>
  <c r="EF384" i="3"/>
  <c r="EN384" i="3"/>
  <c r="DX384" i="3"/>
  <c r="CN384" i="3"/>
  <c r="DA291" i="3"/>
  <c r="EI291" i="3"/>
  <c r="DK291" i="3"/>
  <c r="DL291" i="3"/>
  <c r="CM291" i="3"/>
  <c r="CS291" i="3"/>
  <c r="EJ291" i="3"/>
  <c r="DR291" i="3"/>
  <c r="CG291" i="3"/>
  <c r="CI291" i="3"/>
  <c r="DX291" i="3"/>
  <c r="DF291" i="3"/>
  <c r="DY291" i="3"/>
  <c r="CO291" i="3"/>
  <c r="CY291" i="3"/>
  <c r="CC291" i="3"/>
  <c r="DS291" i="3"/>
  <c r="DE291" i="3"/>
  <c r="DG291" i="3"/>
  <c r="CN291" i="3"/>
  <c r="EE291" i="3"/>
  <c r="DM291" i="3"/>
  <c r="DW291" i="3"/>
  <c r="CH291" i="3"/>
  <c r="CU291" i="3"/>
  <c r="EK291" i="3"/>
  <c r="DQ291" i="3"/>
  <c r="CB291" i="3"/>
  <c r="CZ291" i="3"/>
  <c r="CA291" i="3"/>
  <c r="CT291" i="3"/>
  <c r="CH142" i="3"/>
  <c r="CS142" i="3"/>
  <c r="DY142" i="3"/>
  <c r="EJ142" i="3"/>
  <c r="DF142" i="3"/>
  <c r="DQ142" i="3"/>
  <c r="DX142" i="3"/>
  <c r="CG142" i="3"/>
  <c r="DL142" i="3"/>
  <c r="CZ142" i="3"/>
  <c r="DR142" i="3"/>
  <c r="CN142" i="3"/>
  <c r="CO142" i="3"/>
  <c r="DA142" i="3"/>
  <c r="DM142" i="3"/>
  <c r="CY142" i="3"/>
  <c r="EI142" i="3"/>
  <c r="DE142" i="3"/>
  <c r="DW142" i="3"/>
  <c r="CM142" i="3"/>
  <c r="EE142" i="3"/>
  <c r="DK142" i="3"/>
  <c r="CI142" i="3"/>
  <c r="DS142" i="3"/>
  <c r="DG142" i="3"/>
  <c r="CU142" i="3"/>
  <c r="CT142" i="3"/>
  <c r="EJ455" i="3"/>
  <c r="DF108" i="3"/>
  <c r="DQ108" i="3"/>
  <c r="DA108" i="3"/>
  <c r="CG108" i="3"/>
  <c r="DE108" i="3"/>
  <c r="DL108" i="3"/>
  <c r="CN108" i="3"/>
  <c r="CO108" i="3"/>
  <c r="DM108" i="3"/>
  <c r="CI108" i="3"/>
  <c r="CZ108" i="3"/>
  <c r="CU108" i="3"/>
  <c r="CS108" i="3"/>
  <c r="CY108" i="3"/>
  <c r="DX108" i="3"/>
  <c r="DS108" i="3"/>
  <c r="DG108" i="3"/>
  <c r="CT108" i="3"/>
  <c r="DW108" i="3"/>
  <c r="EI108" i="3"/>
  <c r="DY108" i="3"/>
  <c r="CM108" i="3"/>
  <c r="EE108" i="3"/>
  <c r="DK108" i="3"/>
  <c r="CH108" i="3"/>
  <c r="DR108" i="3"/>
  <c r="EO312" i="3"/>
  <c r="CH75" i="3"/>
  <c r="DY75" i="3"/>
  <c r="CM75" i="3"/>
  <c r="DL75" i="3"/>
  <c r="CU75" i="3"/>
  <c r="DQ75" i="3"/>
  <c r="CY75" i="3"/>
  <c r="CN75" i="3"/>
  <c r="DG75" i="3"/>
  <c r="DA75" i="3"/>
  <c r="CA75" i="3"/>
  <c r="CC75" i="3"/>
  <c r="DE75" i="3"/>
  <c r="CT75" i="3"/>
  <c r="DR75" i="3"/>
  <c r="EI75" i="3"/>
  <c r="DF75" i="3"/>
  <c r="CS75" i="3"/>
  <c r="CB75" i="3"/>
  <c r="DK75" i="3"/>
  <c r="CI75" i="3"/>
  <c r="DX75" i="3"/>
  <c r="DS75" i="3"/>
  <c r="DM75" i="3"/>
  <c r="EE75" i="3"/>
  <c r="DW75" i="3"/>
  <c r="EJ75" i="3"/>
  <c r="CO75" i="3"/>
  <c r="CZ75" i="3"/>
  <c r="CG75" i="3"/>
  <c r="CH261" i="3"/>
  <c r="DG261" i="3"/>
  <c r="CN261" i="3"/>
  <c r="CY261" i="3"/>
  <c r="DM261" i="3"/>
  <c r="CO261" i="3"/>
  <c r="DE261" i="3"/>
  <c r="DF261" i="3"/>
  <c r="CA261" i="3"/>
  <c r="CT261" i="3"/>
  <c r="EE261" i="3"/>
  <c r="EC261" i="3"/>
  <c r="CG261" i="3"/>
  <c r="DR261" i="3"/>
  <c r="EJ261" i="3"/>
  <c r="CI261" i="3"/>
  <c r="CS261" i="3"/>
  <c r="DS261" i="3"/>
  <c r="CB261" i="3"/>
  <c r="DA261" i="3"/>
  <c r="EI261" i="3"/>
  <c r="EK261" i="3"/>
  <c r="DY261" i="3"/>
  <c r="DL261" i="3"/>
  <c r="CZ261" i="3"/>
  <c r="DQ261" i="3"/>
  <c r="DW261" i="3"/>
  <c r="EH261" i="3"/>
  <c r="CM261" i="3"/>
  <c r="CC261" i="3"/>
  <c r="CU261" i="3"/>
  <c r="DX261" i="3"/>
  <c r="DK261" i="3"/>
  <c r="CG317" i="3"/>
  <c r="CO317" i="3"/>
  <c r="DE317" i="3"/>
  <c r="DM317" i="3"/>
  <c r="EK317" i="3"/>
  <c r="CH317" i="3"/>
  <c r="DF317" i="3"/>
  <c r="CZ317" i="3"/>
  <c r="DX317" i="3"/>
  <c r="CC317" i="3"/>
  <c r="CS317" i="3"/>
  <c r="DA317" i="3"/>
  <c r="DQ317" i="3"/>
  <c r="DY317" i="3"/>
  <c r="CI317" i="3"/>
  <c r="EJ317" i="3"/>
  <c r="CL317" i="3"/>
  <c r="CY317" i="3"/>
  <c r="DK317" i="3"/>
  <c r="CA317" i="3"/>
  <c r="CN317" i="3"/>
  <c r="DS317" i="3"/>
  <c r="EI317" i="3"/>
  <c r="DG317" i="3"/>
  <c r="DW317" i="3"/>
  <c r="DL317" i="3"/>
  <c r="EE317" i="3"/>
  <c r="CT317" i="3"/>
  <c r="CU317" i="3"/>
  <c r="DR317" i="3"/>
  <c r="CH11" i="3"/>
  <c r="DF11" i="3"/>
  <c r="CM11" i="3"/>
  <c r="CZ11" i="3"/>
  <c r="DL11" i="3"/>
  <c r="DY11" i="3"/>
  <c r="EJ11" i="3"/>
  <c r="DQ11" i="3"/>
  <c r="CI11" i="3"/>
  <c r="CU11" i="3"/>
  <c r="CB11" i="3"/>
  <c r="CS11" i="3"/>
  <c r="DK11" i="3"/>
  <c r="DA11" i="3"/>
  <c r="DS11" i="3"/>
  <c r="CK11" i="3"/>
  <c r="DG11" i="3"/>
  <c r="DW11" i="3"/>
  <c r="CN11" i="3"/>
  <c r="CQ11" i="3"/>
  <c r="EE11" i="3"/>
  <c r="EI11" i="3"/>
  <c r="DO11" i="3"/>
  <c r="DX11" i="3"/>
  <c r="CY11" i="3"/>
  <c r="CJ11" i="3"/>
  <c r="EK11" i="3"/>
  <c r="DM11" i="3"/>
  <c r="EN11" i="3"/>
  <c r="DN11" i="3"/>
  <c r="CP11" i="3"/>
  <c r="DE11" i="3"/>
  <c r="DR11" i="3"/>
  <c r="CO11" i="3"/>
  <c r="CG11" i="3"/>
  <c r="CT11" i="3"/>
  <c r="CR11" i="3"/>
  <c r="DF401" i="3"/>
  <c r="EN401" i="3"/>
  <c r="DG401" i="3"/>
  <c r="DX401" i="3"/>
  <c r="CS401" i="3"/>
  <c r="DK401" i="3"/>
  <c r="CI401" i="3"/>
  <c r="DQ401" i="3"/>
  <c r="CK401" i="3"/>
  <c r="DS401" i="3"/>
  <c r="DA401" i="3"/>
  <c r="EF401" i="3"/>
  <c r="CH401" i="3"/>
  <c r="EL401" i="3"/>
  <c r="CY401" i="3"/>
  <c r="CB401" i="3"/>
  <c r="CG401" i="3"/>
  <c r="DW401" i="3"/>
  <c r="DN401" i="3"/>
  <c r="CT401" i="3"/>
  <c r="CO401" i="3"/>
  <c r="EI401" i="3"/>
  <c r="CP401" i="3"/>
  <c r="EH401" i="3"/>
  <c r="DE401" i="3"/>
  <c r="CA401" i="3"/>
  <c r="CN401" i="3"/>
  <c r="CZ401" i="3"/>
  <c r="EM401" i="3"/>
  <c r="EE401" i="3"/>
  <c r="DR401" i="3"/>
  <c r="DM401" i="3"/>
  <c r="CM401" i="3"/>
  <c r="CQ401" i="3"/>
  <c r="DY401" i="3"/>
  <c r="CD401" i="3"/>
  <c r="CJ401" i="3"/>
  <c r="CU401" i="3"/>
  <c r="DL401" i="3"/>
  <c r="EK401" i="3"/>
  <c r="CH242" i="3"/>
  <c r="CU242" i="3"/>
  <c r="DG242" i="3"/>
  <c r="CI242" i="3"/>
  <c r="EI242" i="3"/>
  <c r="CM242" i="3"/>
  <c r="CY242" i="3"/>
  <c r="DM242" i="3"/>
  <c r="DX242" i="3"/>
  <c r="CA242" i="3"/>
  <c r="CO242" i="3"/>
  <c r="CZ242" i="3"/>
  <c r="CB242" i="3"/>
  <c r="DE242" i="3"/>
  <c r="DK242" i="3"/>
  <c r="EE242" i="3"/>
  <c r="DF242" i="3"/>
  <c r="CG242" i="3"/>
  <c r="DW242" i="3"/>
  <c r="DS242" i="3"/>
  <c r="CT242" i="3"/>
  <c r="CC242" i="3"/>
  <c r="DR242" i="3"/>
  <c r="DL242" i="3"/>
  <c r="CS242" i="3"/>
  <c r="CN242" i="3"/>
  <c r="DA242" i="3"/>
  <c r="DQ242" i="3"/>
  <c r="DY242" i="3"/>
  <c r="EJ242" i="3"/>
  <c r="DW165" i="3"/>
  <c r="CY165" i="3"/>
  <c r="DM165" i="3"/>
  <c r="DX165" i="3"/>
  <c r="CB165" i="3"/>
  <c r="DE165" i="3"/>
  <c r="CH165" i="3"/>
  <c r="CZ165" i="3"/>
  <c r="CI165" i="3"/>
  <c r="DF165" i="3"/>
  <c r="CO165" i="3"/>
  <c r="CA165" i="3"/>
  <c r="CT165" i="3"/>
  <c r="EE165" i="3"/>
  <c r="DG165" i="3"/>
  <c r="CG165" i="3"/>
  <c r="DR165" i="3"/>
  <c r="CU165" i="3"/>
  <c r="EJ165" i="3"/>
  <c r="CC165" i="3"/>
  <c r="DK165" i="3"/>
  <c r="CS165" i="3"/>
  <c r="DS165" i="3"/>
  <c r="DA165" i="3"/>
  <c r="EI165" i="3"/>
  <c r="DL165" i="3"/>
  <c r="DQ165" i="3"/>
  <c r="CN165" i="3"/>
  <c r="DY165" i="3"/>
  <c r="CM165" i="3"/>
  <c r="CS327" i="3"/>
  <c r="CZ327" i="3"/>
  <c r="CU327" i="3"/>
  <c r="DN327" i="3"/>
  <c r="EE327" i="3"/>
  <c r="CN327" i="3"/>
  <c r="DK327" i="3"/>
  <c r="CH327" i="3"/>
  <c r="DF327" i="3"/>
  <c r="DX327" i="3"/>
  <c r="DS327" i="3"/>
  <c r="DQ327" i="3"/>
  <c r="CT327" i="3"/>
  <c r="DE327" i="3"/>
  <c r="DW327" i="3"/>
  <c r="DR327" i="3"/>
  <c r="DG327" i="3"/>
  <c r="CO327" i="3"/>
  <c r="CV327" i="3"/>
  <c r="EI327" i="3"/>
  <c r="CI327" i="3"/>
  <c r="EK327" i="3"/>
  <c r="DY327" i="3"/>
  <c r="CG327" i="3"/>
  <c r="CY327" i="3"/>
  <c r="DT327" i="3"/>
  <c r="CF327" i="3"/>
  <c r="DA327" i="3"/>
  <c r="EJ327" i="3"/>
  <c r="CB327" i="3"/>
  <c r="DM327" i="3"/>
  <c r="DL327" i="3"/>
  <c r="CT123" i="3"/>
  <c r="CG123" i="3"/>
  <c r="CO123" i="3"/>
  <c r="DE123" i="3"/>
  <c r="DM123" i="3"/>
  <c r="CH123" i="3"/>
  <c r="DF123" i="3"/>
  <c r="CI123" i="3"/>
  <c r="CS123" i="3"/>
  <c r="DX123" i="3"/>
  <c r="CB123" i="3"/>
  <c r="CZ123" i="3"/>
  <c r="EJ123" i="3"/>
  <c r="CN123" i="3"/>
  <c r="DA123" i="3"/>
  <c r="DK123" i="3"/>
  <c r="DS123" i="3"/>
  <c r="CU123" i="3"/>
  <c r="DY123" i="3"/>
  <c r="EI123" i="3"/>
  <c r="CY123" i="3"/>
  <c r="DQ123" i="3"/>
  <c r="DR123" i="3"/>
  <c r="DG123" i="3"/>
  <c r="DW123" i="3"/>
  <c r="DL123" i="3"/>
  <c r="EE123" i="3"/>
  <c r="CS82" i="3"/>
  <c r="CT82" i="3"/>
  <c r="DL82" i="3"/>
  <c r="DS82" i="3"/>
  <c r="EE82" i="3"/>
  <c r="CG82" i="3"/>
  <c r="DQ82" i="3"/>
  <c r="CZ82" i="3"/>
  <c r="DW82" i="3"/>
  <c r="DE82" i="3"/>
  <c r="CH82" i="3"/>
  <c r="CO82" i="3"/>
  <c r="DY82" i="3"/>
  <c r="DM82" i="3"/>
  <c r="CN82" i="3"/>
  <c r="DA82" i="3"/>
  <c r="CY82" i="3"/>
  <c r="DR82" i="3"/>
  <c r="EJ82" i="3"/>
  <c r="DF82" i="3"/>
  <c r="DG82" i="3"/>
  <c r="DX82" i="3"/>
  <c r="CU82" i="3"/>
  <c r="CI82" i="3"/>
  <c r="DK82" i="3"/>
  <c r="EI82" i="3"/>
  <c r="CL107" i="3"/>
  <c r="CT107" i="3"/>
  <c r="DR107" i="3"/>
  <c r="CM107" i="3"/>
  <c r="CU107" i="3"/>
  <c r="DK107" i="3"/>
  <c r="DS107" i="3"/>
  <c r="EI107" i="3"/>
  <c r="CG107" i="3"/>
  <c r="CO107" i="3"/>
  <c r="DE107" i="3"/>
  <c r="DM107" i="3"/>
  <c r="CH107" i="3"/>
  <c r="DF107" i="3"/>
  <c r="DG107" i="3"/>
  <c r="DQ107" i="3"/>
  <c r="EE107" i="3"/>
  <c r="CN107" i="3"/>
  <c r="DA107" i="3"/>
  <c r="DL107" i="3"/>
  <c r="DY107" i="3"/>
  <c r="CI107" i="3"/>
  <c r="CZ107" i="3"/>
  <c r="DW107" i="3"/>
  <c r="CY107" i="3"/>
  <c r="DX107" i="3"/>
  <c r="EM107" i="3"/>
  <c r="CS107" i="3"/>
  <c r="DI107" i="3"/>
  <c r="CR107" i="3"/>
  <c r="CQ107" i="3"/>
  <c r="CP107" i="3"/>
  <c r="CJ345" i="3"/>
  <c r="DF345" i="3"/>
  <c r="DX345" i="3"/>
  <c r="CK345" i="3"/>
  <c r="DY345" i="3"/>
  <c r="DK345" i="3"/>
  <c r="CU345" i="3"/>
  <c r="EI345" i="3"/>
  <c r="EL345" i="3"/>
  <c r="CA345" i="3"/>
  <c r="EM345" i="3"/>
  <c r="DW345" i="3"/>
  <c r="CZ345" i="3"/>
  <c r="DQ345" i="3"/>
  <c r="CI345" i="3"/>
  <c r="CM345" i="3"/>
  <c r="EE345" i="3"/>
  <c r="CY345" i="3"/>
  <c r="DR345" i="3"/>
  <c r="DM345" i="3"/>
  <c r="EF345" i="3"/>
  <c r="CN345" i="3"/>
  <c r="CV345" i="3"/>
  <c r="EK345" i="3"/>
  <c r="CW345" i="3"/>
  <c r="EH345" i="3"/>
  <c r="DL345" i="3"/>
  <c r="CB345" i="3"/>
  <c r="CG345" i="3"/>
  <c r="DA345" i="3"/>
  <c r="CH345" i="3"/>
  <c r="EN345" i="3"/>
  <c r="CS345" i="3"/>
  <c r="DG345" i="3"/>
  <c r="CT345" i="3"/>
  <c r="CO345" i="3"/>
  <c r="DE345" i="3"/>
  <c r="DS345" i="3"/>
  <c r="CC345" i="3"/>
  <c r="CN230" i="3"/>
  <c r="DL230" i="3"/>
  <c r="EJ230" i="3"/>
  <c r="CH230" i="3"/>
  <c r="CP230" i="3"/>
  <c r="DF230" i="3"/>
  <c r="CI230" i="3"/>
  <c r="CY230" i="3"/>
  <c r="DG230" i="3"/>
  <c r="DW230" i="3"/>
  <c r="EE230" i="3"/>
  <c r="CK230" i="3"/>
  <c r="DR230" i="3"/>
  <c r="DS230" i="3"/>
  <c r="CO230" i="3"/>
  <c r="DA230" i="3"/>
  <c r="DK230" i="3"/>
  <c r="CS230" i="3"/>
  <c r="DE230" i="3"/>
  <c r="CU230" i="3"/>
  <c r="DY230" i="3"/>
  <c r="CG230" i="3"/>
  <c r="DM230" i="3"/>
  <c r="CZ230" i="3"/>
  <c r="DQ230" i="3"/>
  <c r="DX230" i="3"/>
  <c r="CM230" i="3"/>
  <c r="CT230" i="3"/>
  <c r="EI230" i="3"/>
  <c r="CH93" i="3"/>
  <c r="CU93" i="3"/>
  <c r="EI93" i="3"/>
  <c r="CM93" i="3"/>
  <c r="DA93" i="3"/>
  <c r="DL93" i="3"/>
  <c r="CN93" i="3"/>
  <c r="DS93" i="3"/>
  <c r="EJ93" i="3"/>
  <c r="DK93" i="3"/>
  <c r="CS93" i="3"/>
  <c r="DQ93" i="3"/>
  <c r="CT93" i="3"/>
  <c r="DR93" i="3"/>
  <c r="DY93" i="3"/>
  <c r="DF93" i="3"/>
  <c r="CO93" i="3"/>
  <c r="CY93" i="3"/>
  <c r="DX93" i="3"/>
  <c r="DM93" i="3"/>
  <c r="DE93" i="3"/>
  <c r="DG93" i="3"/>
  <c r="DW93" i="3"/>
  <c r="CG93" i="3"/>
  <c r="CZ93" i="3"/>
  <c r="EE93" i="3"/>
  <c r="CI93" i="3"/>
  <c r="CB93" i="3"/>
  <c r="CH405" i="3"/>
  <c r="DF405" i="3"/>
  <c r="CB405" i="3"/>
  <c r="CZ405" i="3"/>
  <c r="DX405" i="3"/>
  <c r="CC405" i="3"/>
  <c r="CS405" i="3"/>
  <c r="DA405" i="3"/>
  <c r="DQ405" i="3"/>
  <c r="DY405" i="3"/>
  <c r="CA405" i="3"/>
  <c r="CN405" i="3"/>
  <c r="CY405" i="3"/>
  <c r="DL405" i="3"/>
  <c r="EJ405" i="3"/>
  <c r="CT405" i="3"/>
  <c r="DG405" i="3"/>
  <c r="EE405" i="3"/>
  <c r="CG405" i="3"/>
  <c r="CU405" i="3"/>
  <c r="DK405" i="3"/>
  <c r="EK405" i="3"/>
  <c r="CM405" i="3"/>
  <c r="DM405" i="3"/>
  <c r="CI405" i="3"/>
  <c r="DE405" i="3"/>
  <c r="DW405" i="3"/>
  <c r="DS405" i="3"/>
  <c r="EI405" i="3"/>
  <c r="CO405" i="3"/>
  <c r="DR405" i="3"/>
  <c r="DF316" i="3"/>
  <c r="CO316" i="3"/>
  <c r="DM316" i="3"/>
  <c r="EK316" i="3"/>
  <c r="CT316" i="3"/>
  <c r="CA316" i="3"/>
  <c r="DW316" i="3"/>
  <c r="DG316" i="3"/>
  <c r="CD316" i="3"/>
  <c r="CH316" i="3"/>
  <c r="DE316" i="3"/>
  <c r="CG316" i="3"/>
  <c r="DQ316" i="3"/>
  <c r="CN316" i="3"/>
  <c r="DX316" i="3"/>
  <c r="DY316" i="3"/>
  <c r="DL316" i="3"/>
  <c r="CY316" i="3"/>
  <c r="CI316" i="3"/>
  <c r="CB316" i="3"/>
  <c r="CC316" i="3"/>
  <c r="CU316" i="3"/>
  <c r="EJ316" i="3"/>
  <c r="DK316" i="3"/>
  <c r="DR316" i="3"/>
  <c r="EI316" i="3"/>
  <c r="CS316" i="3"/>
  <c r="DS316" i="3"/>
  <c r="CF316" i="3"/>
  <c r="CZ316" i="3"/>
  <c r="EE316" i="3"/>
  <c r="DA316" i="3"/>
  <c r="CH185" i="3"/>
  <c r="DF185" i="3"/>
  <c r="CC185" i="3"/>
  <c r="CI185" i="3"/>
  <c r="CT185" i="3"/>
  <c r="DR185" i="3"/>
  <c r="EE185" i="3"/>
  <c r="CY185" i="3"/>
  <c r="DW185" i="3"/>
  <c r="CA185" i="3"/>
  <c r="CS185" i="3"/>
  <c r="DL185" i="3"/>
  <c r="CB185" i="3"/>
  <c r="DA185" i="3"/>
  <c r="DQ185" i="3"/>
  <c r="EJ185" i="3"/>
  <c r="CZ185" i="3"/>
  <c r="DX185" i="3"/>
  <c r="DG185" i="3"/>
  <c r="CN185" i="3"/>
  <c r="DY185" i="3"/>
  <c r="CO185" i="3"/>
  <c r="CG185" i="3"/>
  <c r="EI185" i="3"/>
  <c r="DS185" i="3"/>
  <c r="CU185" i="3"/>
  <c r="DK185" i="3"/>
  <c r="DE185" i="3"/>
  <c r="CM185" i="3"/>
  <c r="DM185" i="3"/>
  <c r="CN16" i="3"/>
  <c r="DW16" i="3"/>
  <c r="CQ16" i="3"/>
  <c r="DX16" i="3"/>
  <c r="DF16" i="3"/>
  <c r="DG16" i="3"/>
  <c r="EE16" i="3"/>
  <c r="CH16" i="3"/>
  <c r="CY16" i="3"/>
  <c r="DS16" i="3"/>
  <c r="EK16" i="3"/>
  <c r="CG16" i="3"/>
  <c r="CS16" i="3"/>
  <c r="CA16" i="3"/>
  <c r="EJ16" i="3"/>
  <c r="CT16" i="3"/>
  <c r="CO16" i="3"/>
  <c r="DY16" i="3"/>
  <c r="CC16" i="3"/>
  <c r="DA16" i="3"/>
  <c r="DK16" i="3"/>
  <c r="CZ16" i="3"/>
  <c r="DM16" i="3"/>
  <c r="EC16" i="3"/>
  <c r="CI16" i="3"/>
  <c r="EI16" i="3"/>
  <c r="DR16" i="3"/>
  <c r="DE16" i="3"/>
  <c r="DL16" i="3"/>
  <c r="CM16" i="3"/>
  <c r="DQ16" i="3"/>
  <c r="CU16" i="3"/>
  <c r="CB16" i="3"/>
  <c r="DX393" i="3"/>
  <c r="DG393" i="3"/>
  <c r="CH393" i="3"/>
  <c r="CM393" i="3"/>
  <c r="DW393" i="3"/>
  <c r="EK393" i="3"/>
  <c r="DQ393" i="3"/>
  <c r="EI393" i="3"/>
  <c r="DL393" i="3"/>
  <c r="CB393" i="3"/>
  <c r="EE393" i="3"/>
  <c r="CI393" i="3"/>
  <c r="EJ393" i="3"/>
  <c r="CA393" i="3"/>
  <c r="CY393" i="3"/>
  <c r="CG393" i="3"/>
  <c r="DA393" i="3"/>
  <c r="CS393" i="3"/>
  <c r="DM393" i="3"/>
  <c r="CU393" i="3"/>
  <c r="CZ393" i="3"/>
  <c r="CT393" i="3"/>
  <c r="CO393" i="3"/>
  <c r="DY393" i="3"/>
  <c r="DE393" i="3"/>
  <c r="CC393" i="3"/>
  <c r="DR393" i="3"/>
  <c r="DS393" i="3"/>
  <c r="DF393" i="3"/>
  <c r="CN393" i="3"/>
  <c r="DK393" i="3"/>
  <c r="CM344" i="3"/>
  <c r="DA344" i="3"/>
  <c r="DL344" i="3"/>
  <c r="CF344" i="3"/>
  <c r="CH344" i="3"/>
  <c r="CL344" i="3"/>
  <c r="DY344" i="3"/>
  <c r="DF344" i="3"/>
  <c r="DS344" i="3"/>
  <c r="CD344" i="3"/>
  <c r="DQ344" i="3"/>
  <c r="DK344" i="3"/>
  <c r="CT344" i="3"/>
  <c r="EI344" i="3"/>
  <c r="CU344" i="3"/>
  <c r="DZ344" i="3"/>
  <c r="DM344" i="3"/>
  <c r="DW344" i="3"/>
  <c r="DI344" i="3"/>
  <c r="DR344" i="3"/>
  <c r="EE344" i="3"/>
  <c r="CR344" i="3"/>
  <c r="CE344" i="3"/>
  <c r="EK344" i="3"/>
  <c r="CW344" i="3"/>
  <c r="CI344" i="3"/>
  <c r="CZ344" i="3"/>
  <c r="DN344" i="3"/>
  <c r="CS344" i="3"/>
  <c r="CQ344" i="3"/>
  <c r="CG344" i="3"/>
  <c r="DE344" i="3"/>
  <c r="DX344" i="3"/>
  <c r="CY344" i="3"/>
  <c r="CN344" i="3"/>
  <c r="DG344" i="3"/>
  <c r="CO344" i="3"/>
  <c r="CL70" i="3"/>
  <c r="CS70" i="3"/>
  <c r="DQ70" i="3"/>
  <c r="EF70" i="3"/>
  <c r="EE70" i="3"/>
  <c r="DS70" i="3"/>
  <c r="DK70" i="3"/>
  <c r="CN70" i="3"/>
  <c r="CB70" i="3"/>
  <c r="EI70" i="3"/>
  <c r="EJ70" i="3"/>
  <c r="DR70" i="3"/>
  <c r="CZ70" i="3"/>
  <c r="CA70" i="3"/>
  <c r="DF70" i="3"/>
  <c r="CT70" i="3"/>
  <c r="CU70" i="3"/>
  <c r="CI70" i="3"/>
  <c r="DL70" i="3"/>
  <c r="DX70" i="3"/>
  <c r="CY70" i="3"/>
  <c r="CC70" i="3"/>
  <c r="CH70" i="3"/>
  <c r="CM70" i="3"/>
  <c r="DA70" i="3"/>
  <c r="CG70" i="3"/>
  <c r="DG70" i="3"/>
  <c r="CO70" i="3"/>
  <c r="DE70" i="3"/>
  <c r="DW70" i="3"/>
  <c r="DY70" i="3"/>
  <c r="DM70" i="3"/>
  <c r="CH59" i="3"/>
  <c r="CP59" i="3"/>
  <c r="DF59" i="3"/>
  <c r="DW59" i="3"/>
  <c r="EE59" i="3"/>
  <c r="CO59" i="3"/>
  <c r="DA59" i="3"/>
  <c r="DK59" i="3"/>
  <c r="CG59" i="3"/>
  <c r="CS59" i="3"/>
  <c r="DM59" i="3"/>
  <c r="DY59" i="3"/>
  <c r="CU59" i="3"/>
  <c r="CV59" i="3"/>
  <c r="CC59" i="3"/>
  <c r="CN59" i="3"/>
  <c r="DQ59" i="3"/>
  <c r="EK59" i="3"/>
  <c r="DS59" i="3"/>
  <c r="CM59" i="3"/>
  <c r="DE59" i="3"/>
  <c r="DX59" i="3"/>
  <c r="EJ59" i="3"/>
  <c r="CT59" i="3"/>
  <c r="DL59" i="3"/>
  <c r="DR59" i="3"/>
  <c r="EI59" i="3"/>
  <c r="CZ59" i="3"/>
  <c r="CY59" i="3"/>
  <c r="CQ59" i="3"/>
  <c r="CA59" i="3"/>
  <c r="CI59" i="3"/>
  <c r="DG59" i="3"/>
  <c r="CN88" i="3"/>
  <c r="DL88" i="3"/>
  <c r="CH88" i="3"/>
  <c r="DF88" i="3"/>
  <c r="CI88" i="3"/>
  <c r="CY88" i="3"/>
  <c r="DG88" i="3"/>
  <c r="DW88" i="3"/>
  <c r="EE88" i="3"/>
  <c r="CL88" i="3"/>
  <c r="EF88" i="3"/>
  <c r="CB88" i="3"/>
  <c r="CM88" i="3"/>
  <c r="CZ88" i="3"/>
  <c r="DK88" i="3"/>
  <c r="CD88" i="3"/>
  <c r="DY88" i="3"/>
  <c r="EI88" i="3"/>
  <c r="CE88" i="3"/>
  <c r="CS88" i="3"/>
  <c r="CG88" i="3"/>
  <c r="CJ88" i="3"/>
  <c r="DA88" i="3"/>
  <c r="DQ88" i="3"/>
  <c r="CO88" i="3"/>
  <c r="DI88" i="3"/>
  <c r="DX88" i="3"/>
  <c r="CT88" i="3"/>
  <c r="DM88" i="3"/>
  <c r="CU88" i="3"/>
  <c r="DR88" i="3"/>
  <c r="CK88" i="3"/>
  <c r="DS88" i="3"/>
  <c r="DE88" i="3"/>
  <c r="DN88" i="3"/>
  <c r="CQ88" i="3"/>
  <c r="CF88" i="3"/>
  <c r="CV88" i="3"/>
  <c r="CP88" i="3"/>
  <c r="CH331" i="3"/>
  <c r="DF331" i="3"/>
  <c r="CA331" i="3"/>
  <c r="CI331" i="3"/>
  <c r="CY331" i="3"/>
  <c r="DG331" i="3"/>
  <c r="DW331" i="3"/>
  <c r="EE331" i="3"/>
  <c r="EK331" i="3"/>
  <c r="CG331" i="3"/>
  <c r="CS331" i="3"/>
  <c r="CT331" i="3"/>
  <c r="DS331" i="3"/>
  <c r="CU331" i="3"/>
  <c r="DX331" i="3"/>
  <c r="CM331" i="3"/>
  <c r="CZ331" i="3"/>
  <c r="DM331" i="3"/>
  <c r="CC331" i="3"/>
  <c r="DA331" i="3"/>
  <c r="DQ331" i="3"/>
  <c r="CO331" i="3"/>
  <c r="CB331" i="3"/>
  <c r="DR331" i="3"/>
  <c r="EI331" i="3"/>
  <c r="DK331" i="3"/>
  <c r="DY331" i="3"/>
  <c r="DE331" i="3"/>
  <c r="DL331" i="3"/>
  <c r="EJ331" i="3"/>
  <c r="CN331" i="3"/>
  <c r="CH111" i="3"/>
  <c r="DF111" i="3"/>
  <c r="DE111" i="3"/>
  <c r="EJ111" i="3"/>
  <c r="DM111" i="3"/>
  <c r="CM111" i="3"/>
  <c r="CZ111" i="3"/>
  <c r="EI111" i="3"/>
  <c r="CG111" i="3"/>
  <c r="DX111" i="3"/>
  <c r="DL111" i="3"/>
  <c r="CN111" i="3"/>
  <c r="DK111" i="3"/>
  <c r="DS111" i="3"/>
  <c r="CU111" i="3"/>
  <c r="CO111" i="3"/>
  <c r="CS111" i="3"/>
  <c r="CY111" i="3"/>
  <c r="DY111" i="3"/>
  <c r="CT111" i="3"/>
  <c r="DG111" i="3"/>
  <c r="DQ111" i="3"/>
  <c r="CK111" i="3"/>
  <c r="DR111" i="3"/>
  <c r="EE111" i="3"/>
  <c r="DA111" i="3"/>
  <c r="DW111" i="3"/>
  <c r="CI111" i="3"/>
  <c r="DS305" i="3"/>
  <c r="EI305" i="3"/>
  <c r="DF305" i="3"/>
  <c r="DX305" i="3"/>
  <c r="DW305" i="3"/>
  <c r="CH305" i="3"/>
  <c r="CY305" i="3"/>
  <c r="CI305" i="3"/>
  <c r="CZ305" i="3"/>
  <c r="DK305" i="3"/>
  <c r="EF305" i="3"/>
  <c r="DG305" i="3"/>
  <c r="CU305" i="3"/>
  <c r="CQ305" i="3"/>
  <c r="DN305" i="3"/>
  <c r="EE305" i="3"/>
  <c r="CS305" i="3"/>
  <c r="DR305" i="3"/>
  <c r="DM305" i="3"/>
  <c r="DA305" i="3"/>
  <c r="CN305" i="3"/>
  <c r="CV305" i="3"/>
  <c r="EK305" i="3"/>
  <c r="EJ305" i="3"/>
  <c r="DQ305" i="3"/>
  <c r="DL305" i="3"/>
  <c r="DY305" i="3"/>
  <c r="CP305" i="3"/>
  <c r="CK305" i="3"/>
  <c r="CT305" i="3"/>
  <c r="CF305" i="3"/>
  <c r="CG305" i="3"/>
  <c r="CO305" i="3"/>
  <c r="DE305" i="3"/>
  <c r="CH56" i="3"/>
  <c r="CT56" i="3"/>
  <c r="EJ56" i="3"/>
  <c r="DF56" i="3"/>
  <c r="DR56" i="3"/>
  <c r="CM56" i="3"/>
  <c r="DA56" i="3"/>
  <c r="DL56" i="3"/>
  <c r="CC56" i="3"/>
  <c r="CN56" i="3"/>
  <c r="DM56" i="3"/>
  <c r="EC56" i="3"/>
  <c r="CG56" i="3"/>
  <c r="CU56" i="3"/>
  <c r="EI56" i="3"/>
  <c r="CS56" i="3"/>
  <c r="DQ56" i="3"/>
  <c r="DE56" i="3"/>
  <c r="DY56" i="3"/>
  <c r="CO56" i="3"/>
  <c r="DS56" i="3"/>
  <c r="EK56" i="3"/>
  <c r="DK56" i="3"/>
  <c r="DG56" i="3"/>
  <c r="EE56" i="3"/>
  <c r="DW56" i="3"/>
  <c r="CB56" i="3"/>
  <c r="CA56" i="3"/>
  <c r="CY56" i="3"/>
  <c r="CZ56" i="3"/>
  <c r="DX56" i="3"/>
  <c r="CI56" i="3"/>
  <c r="CT356" i="3"/>
  <c r="EK356" i="3"/>
  <c r="DM356" i="3"/>
  <c r="CA356" i="3"/>
  <c r="DX356" i="3"/>
  <c r="CC356" i="3"/>
  <c r="DK356" i="3"/>
  <c r="EE356" i="3"/>
  <c r="CZ356" i="3"/>
  <c r="CS356" i="3"/>
  <c r="DS356" i="3"/>
  <c r="CI356" i="3"/>
  <c r="DW356" i="3"/>
  <c r="DA356" i="3"/>
  <c r="EI356" i="3"/>
  <c r="DE356" i="3"/>
  <c r="CB356" i="3"/>
  <c r="DG356" i="3"/>
  <c r="DY356" i="3"/>
  <c r="DL356" i="3"/>
  <c r="CO356" i="3"/>
  <c r="DF356" i="3"/>
  <c r="DQ356" i="3"/>
  <c r="CN356" i="3"/>
  <c r="CG356" i="3"/>
  <c r="CY356" i="3"/>
  <c r="CU356" i="3"/>
  <c r="DR356" i="3"/>
  <c r="EJ356" i="3"/>
  <c r="CH356" i="3"/>
  <c r="CY321" i="3"/>
  <c r="CZ321" i="3"/>
  <c r="DX321" i="3"/>
  <c r="CC321" i="3"/>
  <c r="CI321" i="3"/>
  <c r="DA321" i="3"/>
  <c r="CB321" i="3"/>
  <c r="DR321" i="3"/>
  <c r="DM321" i="3"/>
  <c r="CS321" i="3"/>
  <c r="CA321" i="3"/>
  <c r="CN321" i="3"/>
  <c r="DG321" i="3"/>
  <c r="DY321" i="3"/>
  <c r="CU321" i="3"/>
  <c r="EK321" i="3"/>
  <c r="DS321" i="3"/>
  <c r="CM321" i="3"/>
  <c r="DL321" i="3"/>
  <c r="CG321" i="3"/>
  <c r="EJ321" i="3"/>
  <c r="DF321" i="3"/>
  <c r="DQ321" i="3"/>
  <c r="CT321" i="3"/>
  <c r="CH321" i="3"/>
  <c r="CO321" i="3"/>
  <c r="DE321" i="3"/>
  <c r="EE321" i="3"/>
  <c r="DW321" i="3"/>
  <c r="DK321" i="3"/>
  <c r="EI321" i="3"/>
  <c r="CG448" i="3"/>
  <c r="CO448" i="3"/>
  <c r="DE448" i="3"/>
  <c r="DM448" i="3"/>
  <c r="EC448" i="3"/>
  <c r="EK448" i="3"/>
  <c r="CH448" i="3"/>
  <c r="DF448" i="3"/>
  <c r="DV448" i="3"/>
  <c r="ED448" i="3"/>
  <c r="CB448" i="3"/>
  <c r="CR448" i="3"/>
  <c r="CZ448" i="3"/>
  <c r="DH448" i="3"/>
  <c r="DX448" i="3"/>
  <c r="EN448" i="3"/>
  <c r="CC448" i="3"/>
  <c r="CS448" i="3"/>
  <c r="DA448" i="3"/>
  <c r="DI448" i="3"/>
  <c r="DQ448" i="3"/>
  <c r="DY448" i="3"/>
  <c r="CD448" i="3"/>
  <c r="CT448" i="3"/>
  <c r="DJ448" i="3"/>
  <c r="DZ448" i="3"/>
  <c r="CE448" i="3"/>
  <c r="CU448" i="3"/>
  <c r="EA448" i="3"/>
  <c r="CY448" i="3"/>
  <c r="EE448" i="3"/>
  <c r="CN448" i="3"/>
  <c r="EJ448" i="3"/>
  <c r="CQ448" i="3"/>
  <c r="DW448" i="3"/>
  <c r="DK448" i="3"/>
  <c r="CV448" i="3"/>
  <c r="DL448" i="3"/>
  <c r="CI448" i="3"/>
  <c r="DD448" i="3"/>
  <c r="EM448" i="3"/>
  <c r="CL448" i="3"/>
  <c r="DB448" i="3"/>
  <c r="DR448" i="3"/>
  <c r="EH448" i="3"/>
  <c r="CM448" i="3"/>
  <c r="DC448" i="3"/>
  <c r="DS448" i="3"/>
  <c r="EI448" i="3"/>
  <c r="DT448" i="3"/>
  <c r="CA448" i="3"/>
  <c r="DG448" i="3"/>
  <c r="DO448" i="3"/>
  <c r="DU448" i="3"/>
  <c r="EB448" i="3"/>
  <c r="EL448" i="3"/>
  <c r="CF448" i="3"/>
  <c r="CP448" i="3"/>
  <c r="CX448" i="3"/>
  <c r="DP448" i="3"/>
  <c r="CW448" i="3"/>
  <c r="EG448" i="3"/>
  <c r="EF448" i="3"/>
  <c r="CK448" i="3"/>
  <c r="DN448" i="3"/>
  <c r="CJ448" i="3"/>
  <c r="CH379" i="3"/>
  <c r="DF379" i="3"/>
  <c r="CA379" i="3"/>
  <c r="CI379" i="3"/>
  <c r="CY379" i="3"/>
  <c r="DG379" i="3"/>
  <c r="DW379" i="3"/>
  <c r="EE379" i="3"/>
  <c r="CB379" i="3"/>
  <c r="CO379" i="3"/>
  <c r="CZ379" i="3"/>
  <c r="DK379" i="3"/>
  <c r="DX379" i="3"/>
  <c r="EK379" i="3"/>
  <c r="DE379" i="3"/>
  <c r="DS379" i="3"/>
  <c r="CS379" i="3"/>
  <c r="EI379" i="3"/>
  <c r="CU379" i="3"/>
  <c r="DM379" i="3"/>
  <c r="DQ379" i="3"/>
  <c r="DR379" i="3"/>
  <c r="CT379" i="3"/>
  <c r="DY379" i="3"/>
  <c r="CG379" i="3"/>
  <c r="DA379" i="3"/>
  <c r="CL379" i="3"/>
  <c r="EJ379" i="3"/>
  <c r="DL379" i="3"/>
  <c r="CN379" i="3"/>
  <c r="DF340" i="3"/>
  <c r="DO340" i="3"/>
  <c r="DI340" i="3"/>
  <c r="CF340" i="3"/>
  <c r="CG340" i="3"/>
  <c r="EE340" i="3"/>
  <c r="DR340" i="3"/>
  <c r="CQ340" i="3"/>
  <c r="CD340" i="3"/>
  <c r="DQ340" i="3"/>
  <c r="CN340" i="3"/>
  <c r="DW340" i="3"/>
  <c r="CR340" i="3"/>
  <c r="EG340" i="3"/>
  <c r="DY340" i="3"/>
  <c r="DL340" i="3"/>
  <c r="EK340" i="3"/>
  <c r="CH340" i="3"/>
  <c r="EF340" i="3"/>
  <c r="CK340" i="3"/>
  <c r="CL340" i="3"/>
  <c r="CM340" i="3"/>
  <c r="CA340" i="3"/>
  <c r="DE340" i="3"/>
  <c r="CT340" i="3"/>
  <c r="DK340" i="3"/>
  <c r="CI340" i="3"/>
  <c r="DG340" i="3"/>
  <c r="EM340" i="3"/>
  <c r="EN340" i="3"/>
  <c r="CP340" i="3"/>
  <c r="CU340" i="3"/>
  <c r="CO340" i="3"/>
  <c r="DX340" i="3"/>
  <c r="EL340" i="3"/>
  <c r="CE340" i="3"/>
  <c r="CZ340" i="3"/>
  <c r="CY340" i="3"/>
  <c r="CS340" i="3"/>
  <c r="DS340" i="3"/>
  <c r="DN340" i="3"/>
  <c r="DM340" i="3"/>
  <c r="DZ340" i="3"/>
  <c r="DA340" i="3"/>
  <c r="EI340" i="3"/>
  <c r="CB340" i="3"/>
  <c r="CJ340" i="3"/>
  <c r="CH280" i="3"/>
  <c r="DF280" i="3"/>
  <c r="CF280" i="3"/>
  <c r="CT280" i="3"/>
  <c r="DE280" i="3"/>
  <c r="DS280" i="3"/>
  <c r="CG280" i="3"/>
  <c r="CU280" i="3"/>
  <c r="DG280" i="3"/>
  <c r="DT280" i="3"/>
  <c r="CL280" i="3"/>
  <c r="CW280" i="3"/>
  <c r="DK280" i="3"/>
  <c r="CY280" i="3"/>
  <c r="DL280" i="3"/>
  <c r="DW280" i="3"/>
  <c r="EI280" i="3"/>
  <c r="CN280" i="3"/>
  <c r="DM280" i="3"/>
  <c r="CQ280" i="3"/>
  <c r="DR280" i="3"/>
  <c r="EE280" i="3"/>
  <c r="EK280" i="3"/>
  <c r="CV280" i="3"/>
  <c r="EM280" i="3"/>
  <c r="CI280" i="3"/>
  <c r="CD280" i="3"/>
  <c r="DA280" i="3"/>
  <c r="CS280" i="3"/>
  <c r="EL280" i="3"/>
  <c r="CB280" i="3"/>
  <c r="DX280" i="3"/>
  <c r="EN280" i="3"/>
  <c r="CK280" i="3"/>
  <c r="CZ280" i="3"/>
  <c r="EF280" i="3"/>
  <c r="DI280" i="3"/>
  <c r="DQ280" i="3"/>
  <c r="CJ280" i="3"/>
  <c r="DN280" i="3"/>
  <c r="DY280" i="3"/>
  <c r="CH193" i="3"/>
  <c r="DF193" i="3"/>
  <c r="CS193" i="3"/>
  <c r="DG193" i="3"/>
  <c r="DQ193" i="3"/>
  <c r="CZ193" i="3"/>
  <c r="DL193" i="3"/>
  <c r="DX193" i="3"/>
  <c r="CK193" i="3"/>
  <c r="DW193" i="3"/>
  <c r="EJ193" i="3"/>
  <c r="DY193" i="3"/>
  <c r="CB193" i="3"/>
  <c r="CN193" i="3"/>
  <c r="EE193" i="3"/>
  <c r="CT193" i="3"/>
  <c r="DR193" i="3"/>
  <c r="CI193" i="3"/>
  <c r="DA193" i="3"/>
  <c r="CY193" i="3"/>
  <c r="CW193" i="3"/>
  <c r="CO193" i="3"/>
  <c r="CG193" i="3"/>
  <c r="CM193" i="3"/>
  <c r="EI193" i="3"/>
  <c r="DS193" i="3"/>
  <c r="DM193" i="3"/>
  <c r="DK193" i="3"/>
  <c r="DE193" i="3"/>
  <c r="CU193" i="3"/>
  <c r="EJ219" i="3"/>
  <c r="EI219" i="3"/>
  <c r="DA219" i="3"/>
  <c r="DK219" i="3"/>
  <c r="DL219" i="3"/>
  <c r="CM219" i="3"/>
  <c r="CN219" i="3"/>
  <c r="CT219" i="3"/>
  <c r="DW219" i="3"/>
  <c r="CU219" i="3"/>
  <c r="DF219" i="3"/>
  <c r="EE219" i="3"/>
  <c r="DQ219" i="3"/>
  <c r="CG219" i="3"/>
  <c r="CI219" i="3"/>
  <c r="CS219" i="3"/>
  <c r="CZ219" i="3"/>
  <c r="CH219" i="3"/>
  <c r="CO219" i="3"/>
  <c r="CY219" i="3"/>
  <c r="DR219" i="3"/>
  <c r="DS219" i="3"/>
  <c r="DE219" i="3"/>
  <c r="DG219" i="3"/>
  <c r="DM219" i="3"/>
  <c r="DY219" i="3"/>
  <c r="DX219" i="3"/>
  <c r="CY204" i="3"/>
  <c r="DK204" i="3"/>
  <c r="DX204" i="3"/>
  <c r="CA204" i="3"/>
  <c r="DW204" i="3"/>
  <c r="CB204" i="3"/>
  <c r="CZ204" i="3"/>
  <c r="DY204" i="3"/>
  <c r="DG204" i="3"/>
  <c r="EI204" i="3"/>
  <c r="CH204" i="3"/>
  <c r="CM204" i="3"/>
  <c r="DS204" i="3"/>
  <c r="CS204" i="3"/>
  <c r="DA204" i="3"/>
  <c r="DL204" i="3"/>
  <c r="CC204" i="3"/>
  <c r="EJ204" i="3"/>
  <c r="EE204" i="3"/>
  <c r="CO204" i="3"/>
  <c r="CT204" i="3"/>
  <c r="CG204" i="3"/>
  <c r="DQ204" i="3"/>
  <c r="DF204" i="3"/>
  <c r="DM204" i="3"/>
  <c r="CN204" i="3"/>
  <c r="CU204" i="3"/>
  <c r="DR204" i="3"/>
  <c r="DE204" i="3"/>
  <c r="CI204" i="3"/>
  <c r="DM126" i="3"/>
  <c r="DA126" i="3"/>
  <c r="CO126" i="3"/>
  <c r="DQ126" i="3"/>
  <c r="DE126" i="3"/>
  <c r="CT126" i="3"/>
  <c r="CZ126" i="3"/>
  <c r="CH126" i="3"/>
  <c r="DX126" i="3"/>
  <c r="DY126" i="3"/>
  <c r="DF126" i="3"/>
  <c r="EE126" i="3"/>
  <c r="DL126" i="3"/>
  <c r="CU126" i="3"/>
  <c r="CS126" i="3"/>
  <c r="CI126" i="3"/>
  <c r="CY126" i="3"/>
  <c r="CN126" i="3"/>
  <c r="DW126" i="3"/>
  <c r="DK126" i="3"/>
  <c r="DR126" i="3"/>
  <c r="DG126" i="3"/>
  <c r="EJ126" i="3"/>
  <c r="CG126" i="3"/>
  <c r="DS126" i="3"/>
  <c r="EI126" i="3"/>
  <c r="CN96" i="3"/>
  <c r="DL96" i="3"/>
  <c r="EJ96" i="3"/>
  <c r="CH96" i="3"/>
  <c r="DF96" i="3"/>
  <c r="CA96" i="3"/>
  <c r="CI96" i="3"/>
  <c r="CY96" i="3"/>
  <c r="DG96" i="3"/>
  <c r="DW96" i="3"/>
  <c r="EE96" i="3"/>
  <c r="DS96" i="3"/>
  <c r="CC96" i="3"/>
  <c r="CO96" i="3"/>
  <c r="DA96" i="3"/>
  <c r="DM96" i="3"/>
  <c r="DX96" i="3"/>
  <c r="DY96" i="3"/>
  <c r="EI96" i="3"/>
  <c r="CG96" i="3"/>
  <c r="CM96" i="3"/>
  <c r="DE96" i="3"/>
  <c r="EK96" i="3"/>
  <c r="CS96" i="3"/>
  <c r="DK96" i="3"/>
  <c r="CU96" i="3"/>
  <c r="DQ96" i="3"/>
  <c r="CB96" i="3"/>
  <c r="CZ96" i="3"/>
  <c r="DR96" i="3"/>
  <c r="CE96" i="3"/>
  <c r="CT96" i="3"/>
  <c r="CV96" i="3"/>
  <c r="CW96" i="3"/>
  <c r="CD96" i="3"/>
  <c r="CA450" i="3"/>
  <c r="CI450" i="3"/>
  <c r="CQ450" i="3"/>
  <c r="CY450" i="3"/>
  <c r="DG450" i="3"/>
  <c r="DW450" i="3"/>
  <c r="EE450" i="3"/>
  <c r="EM450" i="3"/>
  <c r="CB450" i="3"/>
  <c r="CZ450" i="3"/>
  <c r="DH450" i="3"/>
  <c r="DX450" i="3"/>
  <c r="CT450" i="3"/>
  <c r="DJ450" i="3"/>
  <c r="DR450" i="3"/>
  <c r="CE450" i="3"/>
  <c r="CM450" i="3"/>
  <c r="CU450" i="3"/>
  <c r="DK450" i="3"/>
  <c r="DS450" i="3"/>
  <c r="EA450" i="3"/>
  <c r="EI450" i="3"/>
  <c r="CN450" i="3"/>
  <c r="DD450" i="3"/>
  <c r="DT450" i="3"/>
  <c r="EJ450" i="3"/>
  <c r="DE450" i="3"/>
  <c r="DU450" i="3"/>
  <c r="CC450" i="3"/>
  <c r="CH450" i="3"/>
  <c r="DN450" i="3"/>
  <c r="CK450" i="3"/>
  <c r="CO450" i="3"/>
  <c r="EK450" i="3"/>
  <c r="CP450" i="3"/>
  <c r="DF450" i="3"/>
  <c r="DV450" i="3"/>
  <c r="EL450" i="3"/>
  <c r="CS450" i="3"/>
  <c r="DY450" i="3"/>
  <c r="CX450" i="3"/>
  <c r="ED450" i="3"/>
  <c r="DA450" i="3"/>
  <c r="EG450" i="3"/>
  <c r="CF450" i="3"/>
  <c r="CV450" i="3"/>
  <c r="DL450" i="3"/>
  <c r="EB450" i="3"/>
  <c r="CG450" i="3"/>
  <c r="CW450" i="3"/>
  <c r="DM450" i="3"/>
  <c r="EC450" i="3"/>
  <c r="DQ450" i="3"/>
  <c r="CL450" i="3"/>
  <c r="DZ450" i="3"/>
  <c r="DI450" i="3"/>
  <c r="EN450" i="3"/>
  <c r="EF450" i="3"/>
  <c r="CD450" i="3"/>
  <c r="CR450" i="3"/>
  <c r="DO450" i="3"/>
  <c r="DP450" i="3"/>
  <c r="CJ450" i="3"/>
  <c r="EH450" i="3"/>
  <c r="DC450" i="3"/>
  <c r="DB450" i="3"/>
  <c r="DM256" i="3"/>
  <c r="CU256" i="3"/>
  <c r="EK256" i="3"/>
  <c r="DA256" i="3"/>
  <c r="DT256" i="3"/>
  <c r="CG256" i="3"/>
  <c r="DY256" i="3"/>
  <c r="CN256" i="3"/>
  <c r="CO256" i="3"/>
  <c r="DQ256" i="3"/>
  <c r="DF256" i="3"/>
  <c r="DL256" i="3"/>
  <c r="EI256" i="3"/>
  <c r="CB256" i="3"/>
  <c r="CS256" i="3"/>
  <c r="CI256" i="3"/>
  <c r="CZ256" i="3"/>
  <c r="DE256" i="3"/>
  <c r="DK256" i="3"/>
  <c r="DX256" i="3"/>
  <c r="EJ256" i="3"/>
  <c r="DS256" i="3"/>
  <c r="CY256" i="3"/>
  <c r="DW256" i="3"/>
  <c r="EE256" i="3"/>
  <c r="CH256" i="3"/>
  <c r="DR256" i="3"/>
  <c r="DG256" i="3"/>
  <c r="CT256" i="3"/>
  <c r="CH154" i="3"/>
  <c r="DF154" i="3"/>
  <c r="CN154" i="3"/>
  <c r="DG154" i="3"/>
  <c r="DY154" i="3"/>
  <c r="CG154" i="3"/>
  <c r="CZ154" i="3"/>
  <c r="DR154" i="3"/>
  <c r="EI154" i="3"/>
  <c r="CI154" i="3"/>
  <c r="DA154" i="3"/>
  <c r="DS154" i="3"/>
  <c r="EJ154" i="3"/>
  <c r="CB154" i="3"/>
  <c r="CO154" i="3"/>
  <c r="CS154" i="3"/>
  <c r="DQ154" i="3"/>
  <c r="CU154" i="3"/>
  <c r="DK154" i="3"/>
  <c r="DW154" i="3"/>
  <c r="DX154" i="3"/>
  <c r="CT154" i="3"/>
  <c r="DL154" i="3"/>
  <c r="DE154" i="3"/>
  <c r="CY154" i="3"/>
  <c r="DM154" i="3"/>
  <c r="EE154" i="3"/>
  <c r="CM154" i="3"/>
  <c r="CM289" i="3"/>
  <c r="CU289" i="3"/>
  <c r="DK289" i="3"/>
  <c r="DS289" i="3"/>
  <c r="EI289" i="3"/>
  <c r="CH289" i="3"/>
  <c r="DF289" i="3"/>
  <c r="CB289" i="3"/>
  <c r="CN289" i="3"/>
  <c r="DA289" i="3"/>
  <c r="DL289" i="3"/>
  <c r="DY289" i="3"/>
  <c r="EJ289" i="3"/>
  <c r="CC289" i="3"/>
  <c r="CS289" i="3"/>
  <c r="DQ289" i="3"/>
  <c r="CI289" i="3"/>
  <c r="CT289" i="3"/>
  <c r="DG289" i="3"/>
  <c r="DR289" i="3"/>
  <c r="EE289" i="3"/>
  <c r="CZ289" i="3"/>
  <c r="DT289" i="3"/>
  <c r="CA289" i="3"/>
  <c r="CY289" i="3"/>
  <c r="DW289" i="3"/>
  <c r="CK289" i="3"/>
  <c r="DX289" i="3"/>
  <c r="EK289" i="3"/>
  <c r="CG289" i="3"/>
  <c r="DN289" i="3"/>
  <c r="DM289" i="3"/>
  <c r="DE289" i="3"/>
  <c r="CO289" i="3"/>
  <c r="DF418" i="3"/>
  <c r="CA418" i="3"/>
  <c r="CT418" i="3"/>
  <c r="CG418" i="3"/>
  <c r="EE418" i="3"/>
  <c r="CL418" i="3"/>
  <c r="DW418" i="3"/>
  <c r="DM418" i="3"/>
  <c r="DG418" i="3"/>
  <c r="CH418" i="3"/>
  <c r="CY418" i="3"/>
  <c r="DR418" i="3"/>
  <c r="CI418" i="3"/>
  <c r="EK418" i="3"/>
  <c r="DE418" i="3"/>
  <c r="CO418" i="3"/>
  <c r="DQ418" i="3"/>
  <c r="DL418" i="3"/>
  <c r="DX418" i="3"/>
  <c r="DY418" i="3"/>
  <c r="EJ418" i="3"/>
  <c r="CU418" i="3"/>
  <c r="CS418" i="3"/>
  <c r="DS418" i="3"/>
  <c r="EI418" i="3"/>
  <c r="CB418" i="3"/>
  <c r="CC418" i="3"/>
  <c r="DK418" i="3"/>
  <c r="DA418" i="3"/>
  <c r="CN418" i="3"/>
  <c r="CZ418" i="3"/>
  <c r="CH347" i="3"/>
  <c r="DF347" i="3"/>
  <c r="EL347" i="3"/>
  <c r="CA347" i="3"/>
  <c r="CI347" i="3"/>
  <c r="CY347" i="3"/>
  <c r="DG347" i="3"/>
  <c r="DO347" i="3"/>
  <c r="DW347" i="3"/>
  <c r="EE347" i="3"/>
  <c r="CO347" i="3"/>
  <c r="CZ347" i="3"/>
  <c r="DK347" i="3"/>
  <c r="DY347" i="3"/>
  <c r="EI347" i="3"/>
  <c r="DA347" i="3"/>
  <c r="DM347" i="3"/>
  <c r="CG347" i="3"/>
  <c r="CS347" i="3"/>
  <c r="DQ347" i="3"/>
  <c r="DE347" i="3"/>
  <c r="DX347" i="3"/>
  <c r="CT347" i="3"/>
  <c r="CU347" i="3"/>
  <c r="CB347" i="3"/>
  <c r="DR347" i="3"/>
  <c r="CL347" i="3"/>
  <c r="CW347" i="3"/>
  <c r="DS347" i="3"/>
  <c r="CN347" i="3"/>
  <c r="EJ347" i="3"/>
  <c r="DL347" i="3"/>
  <c r="DO391" i="3"/>
  <c r="DG391" i="3"/>
  <c r="DY391" i="3"/>
  <c r="CG391" i="3"/>
  <c r="EE391" i="3"/>
  <c r="CT391" i="3"/>
  <c r="EI391" i="3"/>
  <c r="DM391" i="3"/>
  <c r="DE391" i="3"/>
  <c r="EL391" i="3"/>
  <c r="DR391" i="3"/>
  <c r="DL391" i="3"/>
  <c r="CH391" i="3"/>
  <c r="DF391" i="3"/>
  <c r="CM391" i="3"/>
  <c r="DW391" i="3"/>
  <c r="CY391" i="3"/>
  <c r="CN391" i="3"/>
  <c r="CZ391" i="3"/>
  <c r="CA391" i="3"/>
  <c r="CB391" i="3"/>
  <c r="CU391" i="3"/>
  <c r="EK391" i="3"/>
  <c r="CS391" i="3"/>
  <c r="DQ391" i="3"/>
  <c r="DK391" i="3"/>
  <c r="DS391" i="3"/>
  <c r="CO391" i="3"/>
  <c r="CI391" i="3"/>
  <c r="DA391" i="3"/>
  <c r="CV391" i="3"/>
  <c r="EN391" i="3"/>
  <c r="EH391" i="3"/>
  <c r="EJ391" i="3"/>
  <c r="DX391" i="3"/>
  <c r="CH403" i="3"/>
  <c r="DF403" i="3"/>
  <c r="EL403" i="3"/>
  <c r="CA403" i="3"/>
  <c r="CI403" i="3"/>
  <c r="CY403" i="3"/>
  <c r="DG403" i="3"/>
  <c r="DW403" i="3"/>
  <c r="EE403" i="3"/>
  <c r="CG403" i="3"/>
  <c r="CT403" i="3"/>
  <c r="DE403" i="3"/>
  <c r="DQ403" i="3"/>
  <c r="DS403" i="3"/>
  <c r="CS403" i="3"/>
  <c r="DY403" i="3"/>
  <c r="EI403" i="3"/>
  <c r="CU403" i="3"/>
  <c r="DK403" i="3"/>
  <c r="EK403" i="3"/>
  <c r="CZ403" i="3"/>
  <c r="DA403" i="3"/>
  <c r="DX403" i="3"/>
  <c r="DR403" i="3"/>
  <c r="CM403" i="3"/>
  <c r="DM403" i="3"/>
  <c r="CO403" i="3"/>
  <c r="DL403" i="3"/>
  <c r="CN403" i="3"/>
  <c r="EJ403" i="3"/>
  <c r="CM244" i="3"/>
  <c r="CU244" i="3"/>
  <c r="DK244" i="3"/>
  <c r="DS244" i="3"/>
  <c r="EI244" i="3"/>
  <c r="CN244" i="3"/>
  <c r="DL244" i="3"/>
  <c r="EJ244" i="3"/>
  <c r="CH244" i="3"/>
  <c r="DF244" i="3"/>
  <c r="CB244" i="3"/>
  <c r="CO244" i="3"/>
  <c r="CZ244" i="3"/>
  <c r="DW244" i="3"/>
  <c r="CC244" i="3"/>
  <c r="DA244" i="3"/>
  <c r="DM244" i="3"/>
  <c r="DX244" i="3"/>
  <c r="CG244" i="3"/>
  <c r="CS244" i="3"/>
  <c r="CI244" i="3"/>
  <c r="CT244" i="3"/>
  <c r="DE244" i="3"/>
  <c r="DQ244" i="3"/>
  <c r="DG244" i="3"/>
  <c r="DY244" i="3"/>
  <c r="EE244" i="3"/>
  <c r="DR244" i="3"/>
  <c r="CA244" i="3"/>
  <c r="CY244" i="3"/>
  <c r="CY116" i="3"/>
  <c r="DX116" i="3"/>
  <c r="DS116" i="3"/>
  <c r="DA116" i="3"/>
  <c r="DW116" i="3"/>
  <c r="EI116" i="3"/>
  <c r="DM116" i="3"/>
  <c r="DE116" i="3"/>
  <c r="EE116" i="3"/>
  <c r="DR116" i="3"/>
  <c r="CC116" i="3"/>
  <c r="CN116" i="3"/>
  <c r="CS116" i="3"/>
  <c r="DF116" i="3"/>
  <c r="DK116" i="3"/>
  <c r="EJ116" i="3"/>
  <c r="CG116" i="3"/>
  <c r="DG116" i="3"/>
  <c r="CZ116" i="3"/>
  <c r="CH116" i="3"/>
  <c r="CA116" i="3"/>
  <c r="DY116" i="3"/>
  <c r="CI116" i="3"/>
  <c r="CU116" i="3"/>
  <c r="DL116" i="3"/>
  <c r="CT116" i="3"/>
  <c r="CO116" i="3"/>
  <c r="DQ116" i="3"/>
  <c r="CN12" i="3"/>
  <c r="CZ12" i="3"/>
  <c r="DM12" i="3"/>
  <c r="DY12" i="3"/>
  <c r="DX12" i="3"/>
  <c r="DL12" i="3"/>
  <c r="CB12" i="3"/>
  <c r="EK12" i="3"/>
  <c r="CG12" i="3"/>
  <c r="DA12" i="3"/>
  <c r="EC12" i="3"/>
  <c r="DN12" i="3"/>
  <c r="CS12" i="3"/>
  <c r="CO12" i="3"/>
  <c r="EJ12" i="3"/>
  <c r="DF12" i="3"/>
  <c r="CC12" i="3"/>
  <c r="CH12" i="3"/>
  <c r="DG12" i="3"/>
  <c r="CU12" i="3"/>
  <c r="EE12" i="3"/>
  <c r="DS12" i="3"/>
  <c r="ED12" i="3"/>
  <c r="EI12" i="3"/>
  <c r="CT12" i="3"/>
  <c r="DQ12" i="3"/>
  <c r="CM12" i="3"/>
  <c r="CY12" i="3"/>
  <c r="CI12" i="3"/>
  <c r="DO12" i="3"/>
  <c r="DE12" i="3"/>
  <c r="CA12" i="3"/>
  <c r="DK12" i="3"/>
  <c r="DW12" i="3"/>
  <c r="DR12" i="3"/>
  <c r="CH306" i="3"/>
  <c r="DF306" i="3"/>
  <c r="EL306" i="3"/>
  <c r="CN306" i="3"/>
  <c r="DS306" i="3"/>
  <c r="CO306" i="3"/>
  <c r="EI306" i="3"/>
  <c r="DX306" i="3"/>
  <c r="EK306" i="3"/>
  <c r="DE306" i="3"/>
  <c r="CU306" i="3"/>
  <c r="DL306" i="3"/>
  <c r="CG306" i="3"/>
  <c r="DM306" i="3"/>
  <c r="EJ306" i="3"/>
  <c r="CZ306" i="3"/>
  <c r="DK306" i="3"/>
  <c r="DW306" i="3"/>
  <c r="DR306" i="3"/>
  <c r="DA306" i="3"/>
  <c r="DG306" i="3"/>
  <c r="CS306" i="3"/>
  <c r="CY306" i="3"/>
  <c r="CT306" i="3"/>
  <c r="CI306" i="3"/>
  <c r="DY306" i="3"/>
  <c r="EG306" i="3"/>
  <c r="DQ306" i="3"/>
  <c r="EE306" i="3"/>
  <c r="CH170" i="3"/>
  <c r="CS170" i="3"/>
  <c r="DG170" i="3"/>
  <c r="DS170" i="3"/>
  <c r="CY170" i="3"/>
  <c r="DK170" i="3"/>
  <c r="DX170" i="3"/>
  <c r="CA170" i="3"/>
  <c r="CM170" i="3"/>
  <c r="CZ170" i="3"/>
  <c r="DY170" i="3"/>
  <c r="CC170" i="3"/>
  <c r="DA170" i="3"/>
  <c r="DW170" i="3"/>
  <c r="EE170" i="3"/>
  <c r="EI170" i="3"/>
  <c r="CB170" i="3"/>
  <c r="DQ170" i="3"/>
  <c r="DF170" i="3"/>
  <c r="DR170" i="3"/>
  <c r="CN170" i="3"/>
  <c r="CU170" i="3"/>
  <c r="DL170" i="3"/>
  <c r="CI170" i="3"/>
  <c r="CG170" i="3"/>
  <c r="EJ170" i="3"/>
  <c r="CO170" i="3"/>
  <c r="DE170" i="3"/>
  <c r="CT170" i="3"/>
  <c r="DM170" i="3"/>
  <c r="CN47" i="3"/>
  <c r="DL47" i="3"/>
  <c r="DQ47" i="3"/>
  <c r="DX47" i="3"/>
  <c r="CA47" i="3"/>
  <c r="CI47" i="3"/>
  <c r="DE47" i="3"/>
  <c r="EI47" i="3"/>
  <c r="DA47" i="3"/>
  <c r="CO47" i="3"/>
  <c r="DW47" i="3"/>
  <c r="DG47" i="3"/>
  <c r="CH47" i="3"/>
  <c r="CU47" i="3"/>
  <c r="CM47" i="3"/>
  <c r="CY47" i="3"/>
  <c r="CB47" i="3"/>
  <c r="EK47" i="3"/>
  <c r="DK47" i="3"/>
  <c r="DM47" i="3"/>
  <c r="CZ47" i="3"/>
  <c r="DR47" i="3"/>
  <c r="DY47" i="3"/>
  <c r="DS47" i="3"/>
  <c r="EC47" i="3"/>
  <c r="CC47" i="3"/>
  <c r="CT47" i="3"/>
  <c r="EJ47" i="3"/>
  <c r="EE47" i="3"/>
  <c r="CS47" i="3"/>
  <c r="DF47" i="3"/>
  <c r="CG47" i="3"/>
  <c r="DF455" i="3"/>
  <c r="DX455" i="3"/>
  <c r="CM346" i="3"/>
  <c r="CN346" i="3"/>
  <c r="DK346" i="3"/>
  <c r="DM346" i="3"/>
  <c r="EJ346" i="3"/>
  <c r="DS346" i="3"/>
  <c r="DX346" i="3"/>
  <c r="DE346" i="3"/>
  <c r="CZ346" i="3"/>
  <c r="DL346" i="3"/>
  <c r="CH346" i="3"/>
  <c r="EI346" i="3"/>
  <c r="CY346" i="3"/>
  <c r="DQ346" i="3"/>
  <c r="CO346" i="3"/>
  <c r="CU346" i="3"/>
  <c r="DG346" i="3"/>
  <c r="DY346" i="3"/>
  <c r="DF346" i="3"/>
  <c r="DW346" i="3"/>
  <c r="EE346" i="3"/>
  <c r="CT346" i="3"/>
  <c r="CS346" i="3"/>
  <c r="DR346" i="3"/>
  <c r="CC346" i="3"/>
  <c r="CI346" i="3"/>
  <c r="DA346" i="3"/>
  <c r="CG346" i="3"/>
  <c r="CB346" i="3"/>
  <c r="CA346" i="3"/>
  <c r="DK386" i="3"/>
  <c r="EJ386" i="3"/>
  <c r="CN386" i="3"/>
  <c r="CZ386" i="3"/>
  <c r="DM386" i="3"/>
  <c r="CH386" i="3"/>
  <c r="DS386" i="3"/>
  <c r="CP386" i="3"/>
  <c r="DE386" i="3"/>
  <c r="DF386" i="3"/>
  <c r="DX386" i="3"/>
  <c r="CU386" i="3"/>
  <c r="CG386" i="3"/>
  <c r="CE386" i="3"/>
  <c r="EC386" i="3"/>
  <c r="DL386" i="3"/>
  <c r="EI386" i="3"/>
  <c r="CO386" i="3"/>
  <c r="DN386" i="3"/>
  <c r="DO386" i="3"/>
  <c r="CQ386" i="3"/>
  <c r="CJ386" i="3"/>
  <c r="EE386" i="3"/>
  <c r="CT386" i="3"/>
  <c r="EF386" i="3"/>
  <c r="CS386" i="3"/>
  <c r="DR386" i="3"/>
  <c r="CL386" i="3"/>
  <c r="CA386" i="3"/>
  <c r="DA386" i="3"/>
  <c r="CI386" i="3"/>
  <c r="CK386" i="3"/>
  <c r="DQ386" i="3"/>
  <c r="DG386" i="3"/>
  <c r="DW386" i="3"/>
  <c r="DY386" i="3"/>
  <c r="CY386" i="3"/>
  <c r="CS177" i="3"/>
  <c r="DK177" i="3"/>
  <c r="CO177" i="3"/>
  <c r="DY177" i="3"/>
  <c r="EE177" i="3"/>
  <c r="DE177" i="3"/>
  <c r="CM177" i="3"/>
  <c r="DW177" i="3"/>
  <c r="CZ177" i="3"/>
  <c r="CT177" i="3"/>
  <c r="DM177" i="3"/>
  <c r="DQ177" i="3"/>
  <c r="DO177" i="3"/>
  <c r="DR177" i="3"/>
  <c r="DL177" i="3"/>
  <c r="CI177" i="3"/>
  <c r="CH177" i="3"/>
  <c r="DA177" i="3"/>
  <c r="DG177" i="3"/>
  <c r="DF177" i="3"/>
  <c r="CB177" i="3"/>
  <c r="DX177" i="3"/>
  <c r="CG177" i="3"/>
  <c r="CN177" i="3"/>
  <c r="CU177" i="3"/>
  <c r="DS177" i="3"/>
  <c r="EI177" i="3"/>
  <c r="CY177" i="3"/>
  <c r="CH191" i="3"/>
  <c r="CT191" i="3"/>
  <c r="DG191" i="3"/>
  <c r="CI191" i="3"/>
  <c r="CY191" i="3"/>
  <c r="DM191" i="3"/>
  <c r="DX191" i="3"/>
  <c r="CO191" i="3"/>
  <c r="EE191" i="3"/>
  <c r="DR191" i="3"/>
  <c r="CZ191" i="3"/>
  <c r="DE191" i="3"/>
  <c r="CG191" i="3"/>
  <c r="DF191" i="3"/>
  <c r="CD191" i="3"/>
  <c r="CR191" i="3"/>
  <c r="DW191" i="3"/>
  <c r="DH191" i="3"/>
  <c r="CS191" i="3"/>
  <c r="DS191" i="3"/>
  <c r="CQ191" i="3"/>
  <c r="EL191" i="3"/>
  <c r="DA191" i="3"/>
  <c r="EI191" i="3"/>
  <c r="CP191" i="3"/>
  <c r="CF191" i="3"/>
  <c r="DY191" i="3"/>
  <c r="DL191" i="3"/>
  <c r="DQ191" i="3"/>
  <c r="CN191" i="3"/>
  <c r="CV191" i="3"/>
  <c r="CM191" i="3"/>
  <c r="DK191" i="3"/>
  <c r="CU191" i="3"/>
  <c r="EM191" i="3"/>
  <c r="DF139" i="3"/>
  <c r="EE139" i="3"/>
  <c r="CS139" i="3"/>
  <c r="DK139" i="3"/>
  <c r="DQ139" i="3"/>
  <c r="DY139" i="3"/>
  <c r="DA139" i="3"/>
  <c r="DR139" i="3"/>
  <c r="CY139" i="3"/>
  <c r="CN139" i="3"/>
  <c r="EJ139" i="3"/>
  <c r="CT139" i="3"/>
  <c r="CO139" i="3"/>
  <c r="DW139" i="3"/>
  <c r="CZ139" i="3"/>
  <c r="CG139" i="3"/>
  <c r="DG139" i="3"/>
  <c r="DS139" i="3"/>
  <c r="DL139" i="3"/>
  <c r="CU139" i="3"/>
  <c r="CH139" i="3"/>
  <c r="DE139" i="3"/>
  <c r="CI139" i="3"/>
  <c r="DM139" i="3"/>
  <c r="EI139" i="3"/>
  <c r="DX139" i="3"/>
  <c r="CM273" i="3"/>
  <c r="CU273" i="3"/>
  <c r="DK273" i="3"/>
  <c r="DS273" i="3"/>
  <c r="EI273" i="3"/>
  <c r="CH273" i="3"/>
  <c r="DF273" i="3"/>
  <c r="CY273" i="3"/>
  <c r="DW273" i="3"/>
  <c r="CB273" i="3"/>
  <c r="CN273" i="3"/>
  <c r="DA273" i="3"/>
  <c r="DL273" i="3"/>
  <c r="DY273" i="3"/>
  <c r="EJ273" i="3"/>
  <c r="CC273" i="3"/>
  <c r="DG273" i="3"/>
  <c r="CT273" i="3"/>
  <c r="CA273" i="3"/>
  <c r="DX273" i="3"/>
  <c r="CI273" i="3"/>
  <c r="DQ273" i="3"/>
  <c r="CZ273" i="3"/>
  <c r="CS273" i="3"/>
  <c r="EE273" i="3"/>
  <c r="DR273" i="3"/>
  <c r="DE273" i="3"/>
  <c r="CO273" i="3"/>
  <c r="CG273" i="3"/>
  <c r="EK273" i="3"/>
  <c r="DM273" i="3"/>
  <c r="CU297" i="3"/>
  <c r="DK297" i="3"/>
  <c r="DS297" i="3"/>
  <c r="EI297" i="3"/>
  <c r="CH297" i="3"/>
  <c r="DF297" i="3"/>
  <c r="CC297" i="3"/>
  <c r="CN297" i="3"/>
  <c r="DA297" i="3"/>
  <c r="DL297" i="3"/>
  <c r="DY297" i="3"/>
  <c r="EJ297" i="3"/>
  <c r="CI297" i="3"/>
  <c r="CS297" i="3"/>
  <c r="DQ297" i="3"/>
  <c r="CT297" i="3"/>
  <c r="DG297" i="3"/>
  <c r="DR297" i="3"/>
  <c r="EE297" i="3"/>
  <c r="CB297" i="3"/>
  <c r="CY297" i="3"/>
  <c r="CZ297" i="3"/>
  <c r="DW297" i="3"/>
  <c r="CA297" i="3"/>
  <c r="DX297" i="3"/>
  <c r="DH297" i="3"/>
  <c r="CG297" i="3"/>
  <c r="EK297" i="3"/>
  <c r="DM297" i="3"/>
  <c r="CO297" i="3"/>
  <c r="DE297" i="3"/>
  <c r="DS229" i="3"/>
  <c r="DK229" i="3"/>
  <c r="CN229" i="3"/>
  <c r="CH229" i="3"/>
  <c r="DT229" i="3"/>
  <c r="DG229" i="3"/>
  <c r="DY229" i="3"/>
  <c r="DF229" i="3"/>
  <c r="EI229" i="3"/>
  <c r="DW229" i="3"/>
  <c r="CJ229" i="3"/>
  <c r="EE229" i="3"/>
  <c r="CT229" i="3"/>
  <c r="DE229" i="3"/>
  <c r="DM229" i="3"/>
  <c r="CS229" i="3"/>
  <c r="DR229" i="3"/>
  <c r="CM229" i="3"/>
  <c r="CP229" i="3"/>
  <c r="DX229" i="3"/>
  <c r="EJ229" i="3"/>
  <c r="DQ229" i="3"/>
  <c r="CY229" i="3"/>
  <c r="CU229" i="3"/>
  <c r="CO229" i="3"/>
  <c r="CK229" i="3"/>
  <c r="DA229" i="3"/>
  <c r="DL229" i="3"/>
  <c r="CZ229" i="3"/>
  <c r="CI229" i="3"/>
  <c r="CG229" i="3"/>
  <c r="CM74" i="3"/>
  <c r="DE74" i="3"/>
  <c r="CN74" i="3"/>
  <c r="DW74" i="3"/>
  <c r="CU74" i="3"/>
  <c r="DM74" i="3"/>
  <c r="CH74" i="3"/>
  <c r="CA74" i="3"/>
  <c r="EJ74" i="3"/>
  <c r="DK74" i="3"/>
  <c r="CT74" i="3"/>
  <c r="CZ74" i="3"/>
  <c r="EI74" i="3"/>
  <c r="CB74" i="3"/>
  <c r="DS74" i="3"/>
  <c r="DG74" i="3"/>
  <c r="DY74" i="3"/>
  <c r="EE74" i="3"/>
  <c r="DF74" i="3"/>
  <c r="DR74" i="3"/>
  <c r="CG74" i="3"/>
  <c r="DL74" i="3"/>
  <c r="CY74" i="3"/>
  <c r="DZ74" i="3"/>
  <c r="CO74" i="3"/>
  <c r="CC74" i="3"/>
  <c r="CS74" i="3"/>
  <c r="DX74" i="3"/>
  <c r="DA74" i="3"/>
  <c r="DQ74" i="3"/>
  <c r="CI74" i="3"/>
  <c r="DW348" i="3"/>
  <c r="EK348" i="3"/>
  <c r="CL348" i="3"/>
  <c r="CY348" i="3"/>
  <c r="DM348" i="3"/>
  <c r="DX348" i="3"/>
  <c r="CT348" i="3"/>
  <c r="CG348" i="3"/>
  <c r="CI348" i="3"/>
  <c r="CZ348" i="3"/>
  <c r="DE348" i="3"/>
  <c r="CA348" i="3"/>
  <c r="EE348" i="3"/>
  <c r="DF348" i="3"/>
  <c r="CH348" i="3"/>
  <c r="DG348" i="3"/>
  <c r="DR348" i="3"/>
  <c r="CO348" i="3"/>
  <c r="EG348" i="3"/>
  <c r="CU348" i="3"/>
  <c r="EJ348" i="3"/>
  <c r="CK348" i="3"/>
  <c r="DK348" i="3"/>
  <c r="CS348" i="3"/>
  <c r="DS348" i="3"/>
  <c r="DA348" i="3"/>
  <c r="EI348" i="3"/>
  <c r="DQ348" i="3"/>
  <c r="CN348" i="3"/>
  <c r="DL348" i="3"/>
  <c r="DY348" i="3"/>
  <c r="CM348" i="3"/>
  <c r="CU313" i="3"/>
  <c r="DW313" i="3"/>
  <c r="DK313" i="3"/>
  <c r="DF313" i="3"/>
  <c r="DG313" i="3"/>
  <c r="EK313" i="3"/>
  <c r="DQ313" i="3"/>
  <c r="DL313" i="3"/>
  <c r="CH313" i="3"/>
  <c r="DS313" i="3"/>
  <c r="DY313" i="3"/>
  <c r="EJ313" i="3"/>
  <c r="EI313" i="3"/>
  <c r="DX313" i="3"/>
  <c r="CT313" i="3"/>
  <c r="CI313" i="3"/>
  <c r="CA313" i="3"/>
  <c r="CG313" i="3"/>
  <c r="CC313" i="3"/>
  <c r="CO313" i="3"/>
  <c r="EE313" i="3"/>
  <c r="EC313" i="3"/>
  <c r="CY313" i="3"/>
  <c r="CN313" i="3"/>
  <c r="CS313" i="3"/>
  <c r="DE313" i="3"/>
  <c r="DA313" i="3"/>
  <c r="DM313" i="3"/>
  <c r="CZ313" i="3"/>
  <c r="DR313" i="3"/>
  <c r="CY276" i="3"/>
  <c r="DK276" i="3"/>
  <c r="DX276" i="3"/>
  <c r="CI276" i="3"/>
  <c r="DG276" i="3"/>
  <c r="CU276" i="3"/>
  <c r="CB276" i="3"/>
  <c r="DA276" i="3"/>
  <c r="DW276" i="3"/>
  <c r="EI276" i="3"/>
  <c r="CS276" i="3"/>
  <c r="DS276" i="3"/>
  <c r="CH276" i="3"/>
  <c r="CC276" i="3"/>
  <c r="DY276" i="3"/>
  <c r="CT276" i="3"/>
  <c r="CO276" i="3"/>
  <c r="CA276" i="3"/>
  <c r="EE276" i="3"/>
  <c r="CZ276" i="3"/>
  <c r="DE276" i="3"/>
  <c r="DQ276" i="3"/>
  <c r="CM276" i="3"/>
  <c r="DM276" i="3"/>
  <c r="CN276" i="3"/>
  <c r="EK276" i="3"/>
  <c r="DF276" i="3"/>
  <c r="DR276" i="3"/>
  <c r="DL276" i="3"/>
  <c r="EJ276" i="3"/>
  <c r="CG276" i="3"/>
  <c r="CM195" i="3"/>
  <c r="DA195" i="3"/>
  <c r="DL195" i="3"/>
  <c r="CU195" i="3"/>
  <c r="DY195" i="3"/>
  <c r="CH195" i="3"/>
  <c r="CC195" i="3"/>
  <c r="EJ195" i="3"/>
  <c r="DK195" i="3"/>
  <c r="CN195" i="3"/>
  <c r="DQ195" i="3"/>
  <c r="CL195" i="3"/>
  <c r="EE195" i="3"/>
  <c r="CZ195" i="3"/>
  <c r="CG195" i="3"/>
  <c r="CA195" i="3"/>
  <c r="DR195" i="3"/>
  <c r="CI195" i="3"/>
  <c r="DS195" i="3"/>
  <c r="DM195" i="3"/>
  <c r="CS195" i="3"/>
  <c r="DG195" i="3"/>
  <c r="EI195" i="3"/>
  <c r="CO195" i="3"/>
  <c r="DX195" i="3"/>
  <c r="DF195" i="3"/>
  <c r="CT195" i="3"/>
  <c r="CY195" i="3"/>
  <c r="DW195" i="3"/>
  <c r="DE195" i="3"/>
  <c r="CQ409" i="3"/>
  <c r="DA409" i="3"/>
  <c r="DK409" i="3"/>
  <c r="DW409" i="3"/>
  <c r="CG409" i="3"/>
  <c r="DM409" i="3"/>
  <c r="DX409" i="3"/>
  <c r="CJ409" i="3"/>
  <c r="CT409" i="3"/>
  <c r="DE409" i="3"/>
  <c r="EK409" i="3"/>
  <c r="CU409" i="3"/>
  <c r="DG409" i="3"/>
  <c r="DQ409" i="3"/>
  <c r="CZ409" i="3"/>
  <c r="CI409" i="3"/>
  <c r="DY409" i="3"/>
  <c r="CO409" i="3"/>
  <c r="EE409" i="3"/>
  <c r="CB409" i="3"/>
  <c r="CA409" i="3"/>
  <c r="CY409" i="3"/>
  <c r="EI409" i="3"/>
  <c r="CM409" i="3"/>
  <c r="CS409" i="3"/>
  <c r="DR409" i="3"/>
  <c r="DS409" i="3"/>
  <c r="CD409" i="3"/>
  <c r="DL409" i="3"/>
  <c r="EJ409" i="3"/>
  <c r="CH409" i="3"/>
  <c r="EM409" i="3"/>
  <c r="CP409" i="3"/>
  <c r="DF409" i="3"/>
  <c r="CN409" i="3"/>
  <c r="CU159" i="3"/>
  <c r="DK159" i="3"/>
  <c r="DS159" i="3"/>
  <c r="EI159" i="3"/>
  <c r="CH159" i="3"/>
  <c r="DF159" i="3"/>
  <c r="CB159" i="3"/>
  <c r="CN159" i="3"/>
  <c r="DA159" i="3"/>
  <c r="DL159" i="3"/>
  <c r="DX159" i="3"/>
  <c r="DY159" i="3"/>
  <c r="EJ159" i="3"/>
  <c r="CS159" i="3"/>
  <c r="CI159" i="3"/>
  <c r="CT159" i="3"/>
  <c r="DG159" i="3"/>
  <c r="DQ159" i="3"/>
  <c r="DR159" i="3"/>
  <c r="CY159" i="3"/>
  <c r="EE159" i="3"/>
  <c r="CZ159" i="3"/>
  <c r="DW159" i="3"/>
  <c r="DM159" i="3"/>
  <c r="DE159" i="3"/>
  <c r="CO159" i="3"/>
  <c r="CG159" i="3"/>
  <c r="CG250" i="3"/>
  <c r="DF250" i="3"/>
  <c r="DS250" i="3"/>
  <c r="EE250" i="3"/>
  <c r="CH250" i="3"/>
  <c r="CU250" i="3"/>
  <c r="DG250" i="3"/>
  <c r="EF250" i="3"/>
  <c r="CY250" i="3"/>
  <c r="DM250" i="3"/>
  <c r="DX250" i="3"/>
  <c r="DN250" i="3"/>
  <c r="EN250" i="3"/>
  <c r="CB250" i="3"/>
  <c r="CZ250" i="3"/>
  <c r="CO250" i="3"/>
  <c r="DE250" i="3"/>
  <c r="EI250" i="3"/>
  <c r="CI250" i="3"/>
  <c r="DA250" i="3"/>
  <c r="CV250" i="3"/>
  <c r="DW250" i="3"/>
  <c r="DL250" i="3"/>
  <c r="DK250" i="3"/>
  <c r="EH250" i="3"/>
  <c r="CK250" i="3"/>
  <c r="DQ250" i="3"/>
  <c r="EJ250" i="3"/>
  <c r="DY250" i="3"/>
  <c r="CT250" i="3"/>
  <c r="DZ250" i="3"/>
  <c r="CS250" i="3"/>
  <c r="CN250" i="3"/>
  <c r="EK250" i="3"/>
  <c r="DR250" i="3"/>
  <c r="CI22" i="3"/>
  <c r="DS22" i="3"/>
  <c r="DF22" i="3"/>
  <c r="CH22" i="3"/>
  <c r="CZ22" i="3"/>
  <c r="CM22" i="3"/>
  <c r="DG22" i="3"/>
  <c r="DW22" i="3"/>
  <c r="CY22" i="3"/>
  <c r="CB22" i="3"/>
  <c r="CU22" i="3"/>
  <c r="DE22" i="3"/>
  <c r="DQ22" i="3"/>
  <c r="DR22" i="3"/>
  <c r="DM22" i="3"/>
  <c r="DA22" i="3"/>
  <c r="EI22" i="3"/>
  <c r="CO22" i="3"/>
  <c r="CN22" i="3"/>
  <c r="CT22" i="3"/>
  <c r="DL22" i="3"/>
  <c r="EJ22" i="3"/>
  <c r="CG22" i="3"/>
  <c r="EE22" i="3"/>
  <c r="DK22" i="3"/>
  <c r="DY22" i="3"/>
  <c r="CS22" i="3"/>
  <c r="DX22" i="3"/>
  <c r="CG54" i="3"/>
  <c r="CO54" i="3"/>
  <c r="DE54" i="3"/>
  <c r="DM54" i="3"/>
  <c r="EK54" i="3"/>
  <c r="CH54" i="3"/>
  <c r="DF54" i="3"/>
  <c r="CB54" i="3"/>
  <c r="DR54" i="3"/>
  <c r="EJ54" i="3"/>
  <c r="CN54" i="3"/>
  <c r="CZ54" i="3"/>
  <c r="DS54" i="3"/>
  <c r="CS54" i="3"/>
  <c r="DG54" i="3"/>
  <c r="EE54" i="3"/>
  <c r="CA54" i="3"/>
  <c r="DA54" i="3"/>
  <c r="EI54" i="3"/>
  <c r="DW54" i="3"/>
  <c r="DK54" i="3"/>
  <c r="CI54" i="3"/>
  <c r="CU54" i="3"/>
  <c r="CT54" i="3"/>
  <c r="DQ54" i="3"/>
  <c r="DX54" i="3"/>
  <c r="DY54" i="3"/>
  <c r="CC54" i="3"/>
  <c r="CY54" i="3"/>
  <c r="DL54" i="3"/>
  <c r="CM54" i="3"/>
  <c r="DM207" i="3"/>
  <c r="DX207" i="3"/>
  <c r="DR207" i="3"/>
  <c r="DW207" i="3"/>
  <c r="DQ207" i="3"/>
  <c r="CN207" i="3"/>
  <c r="EE207" i="3"/>
  <c r="DE207" i="3"/>
  <c r="DY207" i="3"/>
  <c r="DL207" i="3"/>
  <c r="CH207" i="3"/>
  <c r="CA207" i="3"/>
  <c r="CB207" i="3"/>
  <c r="CU207" i="3"/>
  <c r="DG207" i="3"/>
  <c r="CZ207" i="3"/>
  <c r="CM207" i="3"/>
  <c r="CT207" i="3"/>
  <c r="CO207" i="3"/>
  <c r="CI207" i="3"/>
  <c r="EJ207" i="3"/>
  <c r="DA207" i="3"/>
  <c r="DF207" i="3"/>
  <c r="DK207" i="3"/>
  <c r="EI207" i="3"/>
  <c r="CC207" i="3"/>
  <c r="CY207" i="3"/>
  <c r="CS207" i="3"/>
  <c r="CG207" i="3"/>
  <c r="DS207" i="3"/>
  <c r="DX231" i="3"/>
  <c r="DE231" i="3"/>
  <c r="DG231" i="3"/>
  <c r="CI231" i="3"/>
  <c r="DY231" i="3"/>
  <c r="DL231" i="3"/>
  <c r="DR231" i="3"/>
  <c r="CM231" i="3"/>
  <c r="EE231" i="3"/>
  <c r="CU231" i="3"/>
  <c r="EJ231" i="3"/>
  <c r="DO231" i="3"/>
  <c r="CH231" i="3"/>
  <c r="CS231" i="3"/>
  <c r="DK231" i="3"/>
  <c r="CY231" i="3"/>
  <c r="DS231" i="3"/>
  <c r="CO231" i="3"/>
  <c r="DM231" i="3"/>
  <c r="DF231" i="3"/>
  <c r="DW231" i="3"/>
  <c r="CG231" i="3"/>
  <c r="DA231" i="3"/>
  <c r="CZ231" i="3"/>
  <c r="DQ231" i="3"/>
  <c r="EI231" i="3"/>
  <c r="CN231" i="3"/>
  <c r="CT231" i="3"/>
  <c r="CN79" i="3"/>
  <c r="DL79" i="3"/>
  <c r="EJ79" i="3"/>
  <c r="CH79" i="3"/>
  <c r="DF79" i="3"/>
  <c r="CT79" i="3"/>
  <c r="DE79" i="3"/>
  <c r="DY79" i="3"/>
  <c r="CB79" i="3"/>
  <c r="DR79" i="3"/>
  <c r="CC79" i="3"/>
  <c r="CM79" i="3"/>
  <c r="CY79" i="3"/>
  <c r="DS79" i="3"/>
  <c r="CA79" i="3"/>
  <c r="CO79" i="3"/>
  <c r="DG79" i="3"/>
  <c r="CG79" i="3"/>
  <c r="CS79" i="3"/>
  <c r="DK79" i="3"/>
  <c r="DX79" i="3"/>
  <c r="EI79" i="3"/>
  <c r="CI79" i="3"/>
  <c r="CU79" i="3"/>
  <c r="DM79" i="3"/>
  <c r="DO79" i="3"/>
  <c r="EE79" i="3"/>
  <c r="DA79" i="3"/>
  <c r="DW79" i="3"/>
  <c r="CZ79" i="3"/>
  <c r="DQ79" i="3"/>
  <c r="CS19" i="3"/>
  <c r="DA19" i="3"/>
  <c r="DQ19" i="3"/>
  <c r="DY19" i="3"/>
  <c r="CH19" i="3"/>
  <c r="DF19" i="3"/>
  <c r="EK19" i="3"/>
  <c r="CG19" i="3"/>
  <c r="DE19" i="3"/>
  <c r="DM19" i="3"/>
  <c r="EI19" i="3"/>
  <c r="CY19" i="3"/>
  <c r="DG19" i="3"/>
  <c r="DS19" i="3"/>
  <c r="EE19" i="3"/>
  <c r="DR19" i="3"/>
  <c r="CZ19" i="3"/>
  <c r="DW19" i="3"/>
  <c r="DK19" i="3"/>
  <c r="CM19" i="3"/>
  <c r="CB19" i="3"/>
  <c r="CO19" i="3"/>
  <c r="CT19" i="3"/>
  <c r="DX19" i="3"/>
  <c r="CI19" i="3"/>
  <c r="CU19" i="3"/>
  <c r="DL19" i="3"/>
  <c r="CN19" i="3"/>
  <c r="EJ19" i="3"/>
  <c r="CT300" i="3"/>
  <c r="DA300" i="3"/>
  <c r="DW300" i="3"/>
  <c r="DF300" i="3"/>
  <c r="DG300" i="3"/>
  <c r="DK300" i="3"/>
  <c r="DR300" i="3"/>
  <c r="CG300" i="3"/>
  <c r="CY300" i="3"/>
  <c r="CO300" i="3"/>
  <c r="DS300" i="3"/>
  <c r="DX300" i="3"/>
  <c r="DE300" i="3"/>
  <c r="EE300" i="3"/>
  <c r="CI300" i="3"/>
  <c r="CD300" i="3"/>
  <c r="CU300" i="3"/>
  <c r="DQ300" i="3"/>
  <c r="DM300" i="3"/>
  <c r="CZ300" i="3"/>
  <c r="CS300" i="3"/>
  <c r="CM300" i="3"/>
  <c r="EI300" i="3"/>
  <c r="EK300" i="3"/>
  <c r="DY300" i="3"/>
  <c r="DL300" i="3"/>
  <c r="CF300" i="3"/>
  <c r="DT300" i="3"/>
  <c r="CN300" i="3"/>
  <c r="CL300" i="3"/>
  <c r="CH300" i="3"/>
  <c r="CW300" i="3"/>
  <c r="CH99" i="3"/>
  <c r="DF99" i="3"/>
  <c r="CS99" i="3"/>
  <c r="DG99" i="3"/>
  <c r="DQ99" i="3"/>
  <c r="CI99" i="3"/>
  <c r="CT99" i="3"/>
  <c r="DR99" i="3"/>
  <c r="EE99" i="3"/>
  <c r="CY99" i="3"/>
  <c r="DW99" i="3"/>
  <c r="CZ99" i="3"/>
  <c r="DL99" i="3"/>
  <c r="DX99" i="3"/>
  <c r="CN99" i="3"/>
  <c r="DA99" i="3"/>
  <c r="EJ99" i="3"/>
  <c r="DY99" i="3"/>
  <c r="CB99" i="3"/>
  <c r="EK99" i="3"/>
  <c r="EI99" i="3"/>
  <c r="DM99" i="3"/>
  <c r="DK99" i="3"/>
  <c r="DE99" i="3"/>
  <c r="CU99" i="3"/>
  <c r="CO99" i="3"/>
  <c r="CM99" i="3"/>
  <c r="EC99" i="3"/>
  <c r="DS99" i="3"/>
  <c r="CG99" i="3"/>
  <c r="CN454" i="3"/>
  <c r="DD454" i="3"/>
  <c r="DL454" i="3"/>
  <c r="DT454" i="3"/>
  <c r="EJ454" i="3"/>
  <c r="CH454" i="3"/>
  <c r="CP454" i="3"/>
  <c r="CX454" i="3"/>
  <c r="DF454" i="3"/>
  <c r="ED454" i="3"/>
  <c r="EL454" i="3"/>
  <c r="CA454" i="3"/>
  <c r="CI454" i="3"/>
  <c r="CY454" i="3"/>
  <c r="DG454" i="3"/>
  <c r="DO454" i="3"/>
  <c r="DW454" i="3"/>
  <c r="EE454" i="3"/>
  <c r="CL454" i="3"/>
  <c r="CZ454" i="3"/>
  <c r="DK454" i="3"/>
  <c r="DY454" i="3"/>
  <c r="EK454" i="3"/>
  <c r="CB454" i="3"/>
  <c r="CM454" i="3"/>
  <c r="DM454" i="3"/>
  <c r="CD454" i="3"/>
  <c r="DC454" i="3"/>
  <c r="CW454" i="3"/>
  <c r="DA454" i="3"/>
  <c r="CC454" i="3"/>
  <c r="CO454" i="3"/>
  <c r="CR454" i="3"/>
  <c r="DQ454" i="3"/>
  <c r="EC454" i="3"/>
  <c r="CJ454" i="3"/>
  <c r="EH454" i="3"/>
  <c r="CK454" i="3"/>
  <c r="DJ454" i="3"/>
  <c r="EI454" i="3"/>
  <c r="CS454" i="3"/>
  <c r="DE454" i="3"/>
  <c r="DR454" i="3"/>
  <c r="EF454" i="3"/>
  <c r="CG454" i="3"/>
  <c r="CT454" i="3"/>
  <c r="DH454" i="3"/>
  <c r="DS454" i="3"/>
  <c r="EG454" i="3"/>
  <c r="CU454" i="3"/>
  <c r="DI454" i="3"/>
  <c r="DU454" i="3"/>
  <c r="DX454" i="3"/>
  <c r="DP454" i="3"/>
  <c r="EM454" i="3"/>
  <c r="DB454" i="3"/>
  <c r="DN454" i="3"/>
  <c r="DV454" i="3"/>
  <c r="CV454" i="3"/>
  <c r="CQ454" i="3"/>
  <c r="EA454" i="3"/>
  <c r="CE454" i="3"/>
  <c r="EN454" i="3"/>
  <c r="EB454" i="3"/>
  <c r="CF454" i="3"/>
  <c r="DZ454" i="3"/>
  <c r="CM354" i="3"/>
  <c r="DL354" i="3"/>
  <c r="DX354" i="3"/>
  <c r="EK354" i="3"/>
  <c r="CZ354" i="3"/>
  <c r="DM354" i="3"/>
  <c r="CH354" i="3"/>
  <c r="EJ354" i="3"/>
  <c r="CO354" i="3"/>
  <c r="DF354" i="3"/>
  <c r="DS354" i="3"/>
  <c r="CU354" i="3"/>
  <c r="CB354" i="3"/>
  <c r="EF354" i="3"/>
  <c r="DE354" i="3"/>
  <c r="EI354" i="3"/>
  <c r="CG354" i="3"/>
  <c r="DK354" i="3"/>
  <c r="CV354" i="3"/>
  <c r="DG354" i="3"/>
  <c r="DY354" i="3"/>
  <c r="DW354" i="3"/>
  <c r="EE354" i="3"/>
  <c r="CT354" i="3"/>
  <c r="CS354" i="3"/>
  <c r="DR354" i="3"/>
  <c r="CI354" i="3"/>
  <c r="CA354" i="3"/>
  <c r="CY354" i="3"/>
  <c r="DA354" i="3"/>
  <c r="DQ354" i="3"/>
  <c r="CH158" i="3"/>
  <c r="DF158" i="3"/>
  <c r="CS158" i="3"/>
  <c r="DA158" i="3"/>
  <c r="DQ158" i="3"/>
  <c r="DY158" i="3"/>
  <c r="CT158" i="3"/>
  <c r="DE158" i="3"/>
  <c r="DR158" i="3"/>
  <c r="CG158" i="3"/>
  <c r="CU158" i="3"/>
  <c r="DG158" i="3"/>
  <c r="DS158" i="3"/>
  <c r="EE158" i="3"/>
  <c r="CY158" i="3"/>
  <c r="DK158" i="3"/>
  <c r="CO158" i="3"/>
  <c r="DL158" i="3"/>
  <c r="DM158" i="3"/>
  <c r="DW158" i="3"/>
  <c r="EJ158" i="3"/>
  <c r="CN158" i="3"/>
  <c r="EI158" i="3"/>
  <c r="CI158" i="3"/>
  <c r="DX158" i="3"/>
  <c r="CZ158" i="3"/>
  <c r="CB158" i="3"/>
  <c r="CH456" i="3"/>
  <c r="DF456" i="3"/>
  <c r="DV456" i="3"/>
  <c r="ED456" i="3"/>
  <c r="CB456" i="3"/>
  <c r="CR456" i="3"/>
  <c r="CZ456" i="3"/>
  <c r="DH456" i="3"/>
  <c r="DX456" i="3"/>
  <c r="EN456" i="3"/>
  <c r="CC456" i="3"/>
  <c r="CS456" i="3"/>
  <c r="DA456" i="3"/>
  <c r="DI456" i="3"/>
  <c r="DQ456" i="3"/>
  <c r="DY456" i="3"/>
  <c r="CM456" i="3"/>
  <c r="CY456" i="3"/>
  <c r="DL456" i="3"/>
  <c r="DZ456" i="3"/>
  <c r="EK456" i="3"/>
  <c r="CA456" i="3"/>
  <c r="DB456" i="3"/>
  <c r="DM456" i="3"/>
  <c r="EM456" i="3"/>
  <c r="CE456" i="3"/>
  <c r="DD456" i="3"/>
  <c r="DR456" i="3"/>
  <c r="CV456" i="3"/>
  <c r="DU456" i="3"/>
  <c r="EI456" i="3"/>
  <c r="DK456" i="3"/>
  <c r="CN456" i="3"/>
  <c r="CD456" i="3"/>
  <c r="CO456" i="3"/>
  <c r="DC456" i="3"/>
  <c r="CQ456" i="3"/>
  <c r="EC456" i="3"/>
  <c r="CW456" i="3"/>
  <c r="EJ456" i="3"/>
  <c r="CT456" i="3"/>
  <c r="DE456" i="3"/>
  <c r="DS456" i="3"/>
  <c r="EE456" i="3"/>
  <c r="CG456" i="3"/>
  <c r="CU456" i="3"/>
  <c r="DG456" i="3"/>
  <c r="DT456" i="3"/>
  <c r="EH456" i="3"/>
  <c r="CI456" i="3"/>
  <c r="DJ456" i="3"/>
  <c r="CL456" i="3"/>
  <c r="DW456" i="3"/>
  <c r="EB456" i="3"/>
  <c r="CF456" i="3"/>
  <c r="CJ456" i="3"/>
  <c r="DO456" i="3"/>
  <c r="EG456" i="3"/>
  <c r="DN456" i="3"/>
  <c r="EF456" i="3"/>
  <c r="DP456" i="3"/>
  <c r="EL456" i="3"/>
  <c r="CX456" i="3"/>
  <c r="CK456" i="3"/>
  <c r="CP456" i="3"/>
  <c r="EA456" i="3"/>
  <c r="CN286" i="3"/>
  <c r="DL286" i="3"/>
  <c r="EJ286" i="3"/>
  <c r="CH286" i="3"/>
  <c r="DF286" i="3"/>
  <c r="CA286" i="3"/>
  <c r="CI286" i="3"/>
  <c r="CY286" i="3"/>
  <c r="DG286" i="3"/>
  <c r="DW286" i="3"/>
  <c r="EE286" i="3"/>
  <c r="CS286" i="3"/>
  <c r="DQ286" i="3"/>
  <c r="CG286" i="3"/>
  <c r="CT286" i="3"/>
  <c r="DE286" i="3"/>
  <c r="DR286" i="3"/>
  <c r="CZ286" i="3"/>
  <c r="DX286" i="3"/>
  <c r="CB286" i="3"/>
  <c r="CO286" i="3"/>
  <c r="DY286" i="3"/>
  <c r="EI286" i="3"/>
  <c r="CU286" i="3"/>
  <c r="DM286" i="3"/>
  <c r="DS286" i="3"/>
  <c r="CC286" i="3"/>
  <c r="DA286" i="3"/>
  <c r="EK286" i="3"/>
  <c r="DK286" i="3"/>
  <c r="CB455" i="3"/>
  <c r="CN378" i="3"/>
  <c r="CZ378" i="3"/>
  <c r="DM378" i="3"/>
  <c r="CG378" i="3"/>
  <c r="EK378" i="3"/>
  <c r="CH378" i="3"/>
  <c r="CM378" i="3"/>
  <c r="DK378" i="3"/>
  <c r="DF378" i="3"/>
  <c r="CU378" i="3"/>
  <c r="EJ378" i="3"/>
  <c r="DX378" i="3"/>
  <c r="EI378" i="3"/>
  <c r="DL378" i="3"/>
  <c r="CB378" i="3"/>
  <c r="CS378" i="3"/>
  <c r="DR378" i="3"/>
  <c r="CA378" i="3"/>
  <c r="DA378" i="3"/>
  <c r="CI378" i="3"/>
  <c r="DE378" i="3"/>
  <c r="DS378" i="3"/>
  <c r="CY378" i="3"/>
  <c r="DQ378" i="3"/>
  <c r="DG378" i="3"/>
  <c r="DY378" i="3"/>
  <c r="DW378" i="3"/>
  <c r="CO378" i="3"/>
  <c r="CT378" i="3"/>
  <c r="CR378" i="3"/>
  <c r="EE378" i="3"/>
  <c r="CQ378" i="3"/>
  <c r="DY35" i="3"/>
  <c r="DF35" i="3"/>
  <c r="CH35" i="3"/>
  <c r="DX35" i="3"/>
  <c r="CI35" i="3"/>
  <c r="CY35" i="3"/>
  <c r="CN35" i="3"/>
  <c r="CA35" i="3"/>
  <c r="CC35" i="3"/>
  <c r="EJ35" i="3"/>
  <c r="CZ35" i="3"/>
  <c r="CM35" i="3"/>
  <c r="CG35" i="3"/>
  <c r="DG35" i="3"/>
  <c r="CU35" i="3"/>
  <c r="DA35" i="3"/>
  <c r="DQ35" i="3"/>
  <c r="CT35" i="3"/>
  <c r="DK35" i="3"/>
  <c r="EE35" i="3"/>
  <c r="DR35" i="3"/>
  <c r="DS35" i="3"/>
  <c r="EK35" i="3"/>
  <c r="CS35" i="3"/>
  <c r="EI35" i="3"/>
  <c r="CB35" i="3"/>
  <c r="CO35" i="3"/>
  <c r="DL35" i="3"/>
  <c r="DE35" i="3"/>
  <c r="DM35" i="3"/>
  <c r="DW35" i="3"/>
  <c r="CG67" i="3"/>
  <c r="DM67" i="3"/>
  <c r="DW67" i="3"/>
  <c r="CU67" i="3"/>
  <c r="DF67" i="3"/>
  <c r="DQ67" i="3"/>
  <c r="DE67" i="3"/>
  <c r="CH67" i="3"/>
  <c r="CT67" i="3"/>
  <c r="CI67" i="3"/>
  <c r="DK67" i="3"/>
  <c r="DA67" i="3"/>
  <c r="CO67" i="3"/>
  <c r="DG67" i="3"/>
  <c r="EE67" i="3"/>
  <c r="EI67" i="3"/>
  <c r="CS67" i="3"/>
  <c r="CY67" i="3"/>
  <c r="DY67" i="3"/>
  <c r="DR67" i="3"/>
  <c r="DL67" i="3"/>
  <c r="DS67" i="3"/>
  <c r="EJ67" i="3"/>
  <c r="CM67" i="3"/>
  <c r="CN67" i="3"/>
  <c r="CZ67" i="3"/>
  <c r="DX67" i="3"/>
  <c r="CM203" i="3"/>
  <c r="DL203" i="3"/>
  <c r="DY203" i="3"/>
  <c r="DE203" i="3"/>
  <c r="DG203" i="3"/>
  <c r="DX203" i="3"/>
  <c r="DF203" i="3"/>
  <c r="DM203" i="3"/>
  <c r="DW203" i="3"/>
  <c r="CC203" i="3"/>
  <c r="DS203" i="3"/>
  <c r="EE203" i="3"/>
  <c r="CN203" i="3"/>
  <c r="DK203" i="3"/>
  <c r="CA203" i="3"/>
  <c r="CS203" i="3"/>
  <c r="EJ203" i="3"/>
  <c r="CB203" i="3"/>
  <c r="CI203" i="3"/>
  <c r="CH203" i="3"/>
  <c r="CT203" i="3"/>
  <c r="CZ203" i="3"/>
  <c r="CG203" i="3"/>
  <c r="DR203" i="3"/>
  <c r="CO203" i="3"/>
  <c r="CU203" i="3"/>
  <c r="DA203" i="3"/>
  <c r="CY203" i="3"/>
  <c r="DQ203" i="3"/>
  <c r="EI203" i="3"/>
  <c r="EE308" i="3"/>
  <c r="CY308" i="3"/>
  <c r="DW308" i="3"/>
  <c r="CU308" i="3"/>
  <c r="EJ308" i="3"/>
  <c r="DF308" i="3"/>
  <c r="CC308" i="3"/>
  <c r="DK308" i="3"/>
  <c r="CG308" i="3"/>
  <c r="DR308" i="3"/>
  <c r="CA308" i="3"/>
  <c r="DG308" i="3"/>
  <c r="CS308" i="3"/>
  <c r="DS308" i="3"/>
  <c r="DE308" i="3"/>
  <c r="CV308" i="3"/>
  <c r="DA308" i="3"/>
  <c r="EI308" i="3"/>
  <c r="DM308" i="3"/>
  <c r="CN308" i="3"/>
  <c r="DY308" i="3"/>
  <c r="CO308" i="3"/>
  <c r="CZ308" i="3"/>
  <c r="CI308" i="3"/>
  <c r="DQ308" i="3"/>
  <c r="CH308" i="3"/>
  <c r="EK308" i="3"/>
  <c r="DX308" i="3"/>
  <c r="DL308" i="3"/>
  <c r="CM308" i="3"/>
  <c r="CT308" i="3"/>
  <c r="DQ263" i="3"/>
  <c r="EJ263" i="3"/>
  <c r="DG263" i="3"/>
  <c r="DY263" i="3"/>
  <c r="CC263" i="3"/>
  <c r="CY263" i="3"/>
  <c r="EE263" i="3"/>
  <c r="CH263" i="3"/>
  <c r="CI263" i="3"/>
  <c r="DF263" i="3"/>
  <c r="CN263" i="3"/>
  <c r="CT263" i="3"/>
  <c r="DX263" i="3"/>
  <c r="DS263" i="3"/>
  <c r="EK263" i="3"/>
  <c r="EI263" i="3"/>
  <c r="CB263" i="3"/>
  <c r="CG263" i="3"/>
  <c r="DA263" i="3"/>
  <c r="DW263" i="3"/>
  <c r="CA263" i="3"/>
  <c r="CS263" i="3"/>
  <c r="CO263" i="3"/>
  <c r="DR263" i="3"/>
  <c r="DL263" i="3"/>
  <c r="CM263" i="3"/>
  <c r="DE263" i="3"/>
  <c r="CU263" i="3"/>
  <c r="DK263" i="3"/>
  <c r="CZ263" i="3"/>
  <c r="DM263" i="3"/>
  <c r="CH325" i="3"/>
  <c r="DF325" i="3"/>
  <c r="CB325" i="3"/>
  <c r="CZ325" i="3"/>
  <c r="DX325" i="3"/>
  <c r="EN325" i="3"/>
  <c r="CC325" i="3"/>
  <c r="CS325" i="3"/>
  <c r="DA325" i="3"/>
  <c r="DQ325" i="3"/>
  <c r="DY325" i="3"/>
  <c r="DS325" i="3"/>
  <c r="CM325" i="3"/>
  <c r="DT325" i="3"/>
  <c r="EE325" i="3"/>
  <c r="CD325" i="3"/>
  <c r="CO325" i="3"/>
  <c r="DK325" i="3"/>
  <c r="DW325" i="3"/>
  <c r="EI325" i="3"/>
  <c r="CG325" i="3"/>
  <c r="CY325" i="3"/>
  <c r="CI325" i="3"/>
  <c r="DL325" i="3"/>
  <c r="EC325" i="3"/>
  <c r="DM325" i="3"/>
  <c r="DE325" i="3"/>
  <c r="DR325" i="3"/>
  <c r="EJ325" i="3"/>
  <c r="CN325" i="3"/>
  <c r="DG325" i="3"/>
  <c r="EH325" i="3"/>
  <c r="CT325" i="3"/>
  <c r="EK325" i="3"/>
  <c r="DZ325" i="3"/>
  <c r="CA325" i="3"/>
  <c r="CE325" i="3"/>
  <c r="CF325" i="3"/>
  <c r="EM325" i="3"/>
  <c r="DO325" i="3"/>
  <c r="CU325" i="3"/>
  <c r="CK325" i="3"/>
  <c r="CJ325" i="3"/>
  <c r="EL325" i="3"/>
  <c r="DN325" i="3"/>
  <c r="EG325" i="3"/>
  <c r="EF325" i="3"/>
  <c r="CV325" i="3"/>
  <c r="CN270" i="3"/>
  <c r="DL270" i="3"/>
  <c r="EJ270" i="3"/>
  <c r="CH270" i="3"/>
  <c r="CP270" i="3"/>
  <c r="DF270" i="3"/>
  <c r="ED270" i="3"/>
  <c r="CA270" i="3"/>
  <c r="CI270" i="3"/>
  <c r="CY270" i="3"/>
  <c r="DG270" i="3"/>
  <c r="DW270" i="3"/>
  <c r="EE270" i="3"/>
  <c r="CS270" i="3"/>
  <c r="DQ270" i="3"/>
  <c r="CU270" i="3"/>
  <c r="DS270" i="3"/>
  <c r="CC270" i="3"/>
  <c r="CO270" i="3"/>
  <c r="DE270" i="3"/>
  <c r="DX270" i="3"/>
  <c r="EI270" i="3"/>
  <c r="DY270" i="3"/>
  <c r="CG270" i="3"/>
  <c r="CZ270" i="3"/>
  <c r="DM270" i="3"/>
  <c r="EC270" i="3"/>
  <c r="CM270" i="3"/>
  <c r="DK270" i="3"/>
  <c r="CB270" i="3"/>
  <c r="CT270" i="3"/>
  <c r="DR270" i="3"/>
  <c r="DA270" i="3"/>
  <c r="CT460" i="3"/>
  <c r="DB460" i="3"/>
  <c r="DJ460" i="3"/>
  <c r="DR460" i="3"/>
  <c r="CN460" i="3"/>
  <c r="CV460" i="3"/>
  <c r="DL460" i="3"/>
  <c r="EJ460" i="3"/>
  <c r="CG460" i="3"/>
  <c r="CO460" i="3"/>
  <c r="DE460" i="3"/>
  <c r="DM460" i="3"/>
  <c r="EC460" i="3"/>
  <c r="EK460" i="3"/>
  <c r="CH460" i="3"/>
  <c r="CS460" i="3"/>
  <c r="DG460" i="3"/>
  <c r="DS460" i="3"/>
  <c r="EF460" i="3"/>
  <c r="CI460" i="3"/>
  <c r="CU460" i="3"/>
  <c r="DV460" i="3"/>
  <c r="EG460" i="3"/>
  <c r="CY460" i="3"/>
  <c r="DX460" i="3"/>
  <c r="CC460" i="3"/>
  <c r="CQ460" i="3"/>
  <c r="ED460" i="3"/>
  <c r="CR460" i="3"/>
  <c r="EE460" i="3"/>
  <c r="DH460" i="3"/>
  <c r="CJ460" i="3"/>
  <c r="CX460" i="3"/>
  <c r="DW460" i="3"/>
  <c r="EI460" i="3"/>
  <c r="CK460" i="3"/>
  <c r="DK460" i="3"/>
  <c r="DC460" i="3"/>
  <c r="DF460" i="3"/>
  <c r="CA460" i="3"/>
  <c r="CM460" i="3"/>
  <c r="CZ460" i="3"/>
  <c r="DY460" i="3"/>
  <c r="CB460" i="3"/>
  <c r="DA460" i="3"/>
  <c r="DO460" i="3"/>
  <c r="EA460" i="3"/>
  <c r="EN460" i="3"/>
  <c r="DP460" i="3"/>
  <c r="CE460" i="3"/>
  <c r="DQ460" i="3"/>
  <c r="EM460" i="3"/>
  <c r="EH460" i="3"/>
  <c r="EB460" i="3"/>
  <c r="CF460" i="3"/>
  <c r="DI460" i="3"/>
  <c r="CL460" i="3"/>
  <c r="CW460" i="3"/>
  <c r="DN460" i="3"/>
  <c r="DZ460" i="3"/>
  <c r="CD460" i="3"/>
  <c r="EL460" i="3"/>
  <c r="CP460" i="3"/>
  <c r="DU460" i="3"/>
  <c r="DT460" i="3"/>
  <c r="DD460" i="3"/>
  <c r="CN298" i="3"/>
  <c r="CY298" i="3"/>
  <c r="EE298" i="3"/>
  <c r="DA298" i="3"/>
  <c r="CH298" i="3"/>
  <c r="DF298" i="3"/>
  <c r="DW298" i="3"/>
  <c r="CI298" i="3"/>
  <c r="DM298" i="3"/>
  <c r="DG298" i="3"/>
  <c r="DQ298" i="3"/>
  <c r="CO298" i="3"/>
  <c r="EI298" i="3"/>
  <c r="DR298" i="3"/>
  <c r="EK298" i="3"/>
  <c r="CA298" i="3"/>
  <c r="DY298" i="3"/>
  <c r="CU298" i="3"/>
  <c r="DE298" i="3"/>
  <c r="EJ298" i="3"/>
  <c r="CZ298" i="3"/>
  <c r="DS298" i="3"/>
  <c r="DK298" i="3"/>
  <c r="CS298" i="3"/>
  <c r="DX298" i="3"/>
  <c r="DL298" i="3"/>
  <c r="CG298" i="3"/>
  <c r="CB298" i="3"/>
  <c r="CT298" i="3"/>
  <c r="CI220" i="3"/>
  <c r="DA220" i="3"/>
  <c r="DX220" i="3"/>
  <c r="DY220" i="3"/>
  <c r="CM220" i="3"/>
  <c r="CY220" i="3"/>
  <c r="CZ220" i="3"/>
  <c r="CU220" i="3"/>
  <c r="DO220" i="3"/>
  <c r="DE220" i="3"/>
  <c r="CH220" i="3"/>
  <c r="EI220" i="3"/>
  <c r="DR220" i="3"/>
  <c r="DM220" i="3"/>
  <c r="CS220" i="3"/>
  <c r="CN220" i="3"/>
  <c r="DG220" i="3"/>
  <c r="DS220" i="3"/>
  <c r="CL220" i="3"/>
  <c r="DL220" i="3"/>
  <c r="CO220" i="3"/>
  <c r="EE220" i="3"/>
  <c r="EJ220" i="3"/>
  <c r="DK220" i="3"/>
  <c r="CT220" i="3"/>
  <c r="DW220" i="3"/>
  <c r="DF220" i="3"/>
  <c r="DQ220" i="3"/>
  <c r="CG220" i="3"/>
  <c r="CH365" i="3"/>
  <c r="DF365" i="3"/>
  <c r="CB365" i="3"/>
  <c r="CR365" i="3"/>
  <c r="CZ365" i="3"/>
  <c r="DX365" i="3"/>
  <c r="CS365" i="3"/>
  <c r="DA365" i="3"/>
  <c r="DQ365" i="3"/>
  <c r="DY365" i="3"/>
  <c r="CA365" i="3"/>
  <c r="CY365" i="3"/>
  <c r="CN365" i="3"/>
  <c r="DK365" i="3"/>
  <c r="DW365" i="3"/>
  <c r="EI365" i="3"/>
  <c r="CQ365" i="3"/>
  <c r="DM365" i="3"/>
  <c r="EK365" i="3"/>
  <c r="EJ365" i="3"/>
  <c r="CT365" i="3"/>
  <c r="DZ365" i="3"/>
  <c r="DL365" i="3"/>
  <c r="CG365" i="3"/>
  <c r="EE365" i="3"/>
  <c r="CU365" i="3"/>
  <c r="DR365" i="3"/>
  <c r="DE365" i="3"/>
  <c r="DG365" i="3"/>
  <c r="CI365" i="3"/>
  <c r="DS365" i="3"/>
  <c r="DT365" i="3"/>
  <c r="EG365" i="3"/>
  <c r="CF365" i="3"/>
  <c r="DN365" i="3"/>
  <c r="EF365" i="3"/>
  <c r="CJ365" i="3"/>
  <c r="CK365" i="3"/>
  <c r="DE380" i="3"/>
  <c r="CO380" i="3"/>
  <c r="CB380" i="3"/>
  <c r="DM380" i="3"/>
  <c r="CY380" i="3"/>
  <c r="DX380" i="3"/>
  <c r="CI380" i="3"/>
  <c r="CS380" i="3"/>
  <c r="DS380" i="3"/>
  <c r="DA380" i="3"/>
  <c r="EI380" i="3"/>
  <c r="DF380" i="3"/>
  <c r="DR380" i="3"/>
  <c r="DW380" i="3"/>
  <c r="DL380" i="3"/>
  <c r="CH380" i="3"/>
  <c r="DQ380" i="3"/>
  <c r="CN380" i="3"/>
  <c r="EE380" i="3"/>
  <c r="EK380" i="3"/>
  <c r="DY380" i="3"/>
  <c r="CC380" i="3"/>
  <c r="CG380" i="3"/>
  <c r="DG380" i="3"/>
  <c r="EJ380" i="3"/>
  <c r="CU380" i="3"/>
  <c r="CA380" i="3"/>
  <c r="CM380" i="3"/>
  <c r="CT380" i="3"/>
  <c r="DK380" i="3"/>
  <c r="CZ380" i="3"/>
  <c r="DA187" i="3"/>
  <c r="CT187" i="3"/>
  <c r="CN187" i="3"/>
  <c r="DF187" i="3"/>
  <c r="DS187" i="3"/>
  <c r="CI187" i="3"/>
  <c r="DR187" i="3"/>
  <c r="CG187" i="3"/>
  <c r="CY187" i="3"/>
  <c r="CC187" i="3"/>
  <c r="CO187" i="3"/>
  <c r="DG187" i="3"/>
  <c r="DX187" i="3"/>
  <c r="CH187" i="3"/>
  <c r="DQ187" i="3"/>
  <c r="DE187" i="3"/>
  <c r="DW187" i="3"/>
  <c r="CU187" i="3"/>
  <c r="DM187" i="3"/>
  <c r="EE187" i="3"/>
  <c r="EI187" i="3"/>
  <c r="CA187" i="3"/>
  <c r="CS187" i="3"/>
  <c r="CZ187" i="3"/>
  <c r="DY187" i="3"/>
  <c r="CM187" i="3"/>
  <c r="DL187" i="3"/>
  <c r="CB187" i="3"/>
  <c r="DK187" i="3"/>
  <c r="EJ187" i="3"/>
  <c r="CM162" i="3"/>
  <c r="DQ162" i="3"/>
  <c r="CY162" i="3"/>
  <c r="DX162" i="3"/>
  <c r="DF162" i="3"/>
  <c r="EE162" i="3"/>
  <c r="DW162" i="3"/>
  <c r="DY162" i="3"/>
  <c r="CZ162" i="3"/>
  <c r="EI162" i="3"/>
  <c r="CA162" i="3"/>
  <c r="DK162" i="3"/>
  <c r="CT162" i="3"/>
  <c r="CO162" i="3"/>
  <c r="DG162" i="3"/>
  <c r="DE162" i="3"/>
  <c r="DS162" i="3"/>
  <c r="DM162" i="3"/>
  <c r="CC162" i="3"/>
  <c r="CU162" i="3"/>
  <c r="DR162" i="3"/>
  <c r="CI162" i="3"/>
  <c r="CN162" i="3"/>
  <c r="DA162" i="3"/>
  <c r="CS162" i="3"/>
  <c r="CG162" i="3"/>
  <c r="DL162" i="3"/>
  <c r="EJ162" i="3"/>
  <c r="CH162" i="3"/>
  <c r="CH30" i="3"/>
  <c r="DF30" i="3"/>
  <c r="DE30" i="3"/>
  <c r="CG30" i="3"/>
  <c r="CS30" i="3"/>
  <c r="DG30" i="3"/>
  <c r="DQ30" i="3"/>
  <c r="CY30" i="3"/>
  <c r="DL30" i="3"/>
  <c r="DW30" i="3"/>
  <c r="CA30" i="3"/>
  <c r="CN30" i="3"/>
  <c r="CZ30" i="3"/>
  <c r="DM30" i="3"/>
  <c r="DX30" i="3"/>
  <c r="EJ30" i="3"/>
  <c r="EE30" i="3"/>
  <c r="DY30" i="3"/>
  <c r="CI30" i="3"/>
  <c r="CC30" i="3"/>
  <c r="CB30" i="3"/>
  <c r="CO30" i="3"/>
  <c r="EK30" i="3"/>
  <c r="DA30" i="3"/>
  <c r="DR30" i="3"/>
  <c r="DS30" i="3"/>
  <c r="CU30" i="3"/>
  <c r="DK30" i="3"/>
  <c r="CM30" i="3"/>
  <c r="CT30" i="3"/>
  <c r="EI30" i="3"/>
  <c r="CM48" i="3"/>
  <c r="DQ48" i="3"/>
  <c r="CO48" i="3"/>
  <c r="DR48" i="3"/>
  <c r="CC48" i="3"/>
  <c r="DS48" i="3"/>
  <c r="EJ48" i="3"/>
  <c r="DE48" i="3"/>
  <c r="CS48" i="3"/>
  <c r="CG48" i="3"/>
  <c r="DM48" i="3"/>
  <c r="EI48" i="3"/>
  <c r="CT48" i="3"/>
  <c r="DY48" i="3"/>
  <c r="DA48" i="3"/>
  <c r="CU48" i="3"/>
  <c r="DF48" i="3"/>
  <c r="DW48" i="3"/>
  <c r="CH48" i="3"/>
  <c r="CI48" i="3"/>
  <c r="CZ48" i="3"/>
  <c r="CA48" i="3"/>
  <c r="CB48" i="3"/>
  <c r="DL48" i="3"/>
  <c r="CN48" i="3"/>
  <c r="DG48" i="3"/>
  <c r="DK48" i="3"/>
  <c r="CY48" i="3"/>
  <c r="EE48" i="3"/>
  <c r="DX48" i="3"/>
  <c r="CH258" i="3"/>
  <c r="CU258" i="3"/>
  <c r="DG258" i="3"/>
  <c r="CY258" i="3"/>
  <c r="DM258" i="3"/>
  <c r="DX258" i="3"/>
  <c r="CO258" i="3"/>
  <c r="DF258" i="3"/>
  <c r="CB258" i="3"/>
  <c r="EI258" i="3"/>
  <c r="DS258" i="3"/>
  <c r="CA258" i="3"/>
  <c r="CZ258" i="3"/>
  <c r="CG258" i="3"/>
  <c r="DE258" i="3"/>
  <c r="EE258" i="3"/>
  <c r="CI258" i="3"/>
  <c r="DA258" i="3"/>
  <c r="DL258" i="3"/>
  <c r="DQ258" i="3"/>
  <c r="EJ258" i="3"/>
  <c r="DW258" i="3"/>
  <c r="DY258" i="3"/>
  <c r="DK258" i="3"/>
  <c r="CT258" i="3"/>
  <c r="CS258" i="3"/>
  <c r="CC258" i="3"/>
  <c r="DR258" i="3"/>
  <c r="CN258" i="3"/>
  <c r="CH39" i="3"/>
  <c r="DF39" i="3"/>
  <c r="CA39" i="3"/>
  <c r="CI39" i="3"/>
  <c r="CY39" i="3"/>
  <c r="DG39" i="3"/>
  <c r="DW39" i="3"/>
  <c r="EE39" i="3"/>
  <c r="CT39" i="3"/>
  <c r="EI39" i="3"/>
  <c r="CU39" i="3"/>
  <c r="DE39" i="3"/>
  <c r="DQ39" i="3"/>
  <c r="EJ39" i="3"/>
  <c r="CN39" i="3"/>
  <c r="CZ39" i="3"/>
  <c r="CO39" i="3"/>
  <c r="DA39" i="3"/>
  <c r="DK39" i="3"/>
  <c r="DM39" i="3"/>
  <c r="CG39" i="3"/>
  <c r="DR39" i="3"/>
  <c r="DX39" i="3"/>
  <c r="EK39" i="3"/>
  <c r="CM39" i="3"/>
  <c r="DY39" i="3"/>
  <c r="DS39" i="3"/>
  <c r="DL39" i="3"/>
  <c r="CB39" i="3"/>
  <c r="CS39" i="3"/>
  <c r="CC39" i="3"/>
  <c r="EC39" i="3"/>
  <c r="CN156" i="3"/>
  <c r="DL156" i="3"/>
  <c r="EJ156" i="3"/>
  <c r="CH156" i="3"/>
  <c r="DF156" i="3"/>
  <c r="CI156" i="3"/>
  <c r="CY156" i="3"/>
  <c r="DG156" i="3"/>
  <c r="DW156" i="3"/>
  <c r="EE156" i="3"/>
  <c r="CB156" i="3"/>
  <c r="CM156" i="3"/>
  <c r="DA156" i="3"/>
  <c r="DK156" i="3"/>
  <c r="CO156" i="3"/>
  <c r="DM156" i="3"/>
  <c r="DX156" i="3"/>
  <c r="CS156" i="3"/>
  <c r="CG156" i="3"/>
  <c r="CT156" i="3"/>
  <c r="DE156" i="3"/>
  <c r="DQ156" i="3"/>
  <c r="CU156" i="3"/>
  <c r="DR156" i="3"/>
  <c r="EI156" i="3"/>
  <c r="DY156" i="3"/>
  <c r="DS156" i="3"/>
  <c r="CZ156" i="3"/>
  <c r="CG309" i="3"/>
  <c r="CO309" i="3"/>
  <c r="DE309" i="3"/>
  <c r="DM309" i="3"/>
  <c r="EK309" i="3"/>
  <c r="CH309" i="3"/>
  <c r="DF309" i="3"/>
  <c r="CZ309" i="3"/>
  <c r="DX309" i="3"/>
  <c r="CS309" i="3"/>
  <c r="DA309" i="3"/>
  <c r="DQ309" i="3"/>
  <c r="DY309" i="3"/>
  <c r="DG309" i="3"/>
  <c r="DS309" i="3"/>
  <c r="EE309" i="3"/>
  <c r="CT309" i="3"/>
  <c r="CI309" i="3"/>
  <c r="EJ309" i="3"/>
  <c r="CU309" i="3"/>
  <c r="DK309" i="3"/>
  <c r="CY309" i="3"/>
  <c r="DL309" i="3"/>
  <c r="CM309" i="3"/>
  <c r="DR309" i="3"/>
  <c r="DW309" i="3"/>
  <c r="CN309" i="3"/>
  <c r="EI309" i="3"/>
  <c r="CJ309" i="3"/>
  <c r="CU127" i="3"/>
  <c r="DW127" i="3"/>
  <c r="DE127" i="3"/>
  <c r="EI127" i="3"/>
  <c r="DR127" i="3"/>
  <c r="CO127" i="3"/>
  <c r="DG127" i="3"/>
  <c r="EJ127" i="3"/>
  <c r="CT127" i="3"/>
  <c r="CS127" i="3"/>
  <c r="DS127" i="3"/>
  <c r="DA127" i="3"/>
  <c r="EE127" i="3"/>
  <c r="DM127" i="3"/>
  <c r="CZ127" i="3"/>
  <c r="CH127" i="3"/>
  <c r="CB127" i="3"/>
  <c r="DF127" i="3"/>
  <c r="DL127" i="3"/>
  <c r="DQ127" i="3"/>
  <c r="CI127" i="3"/>
  <c r="CG127" i="3"/>
  <c r="CN127" i="3"/>
  <c r="DY127" i="3"/>
  <c r="DX127" i="3"/>
  <c r="CY127" i="3"/>
  <c r="DK127" i="3"/>
  <c r="CH21" i="3"/>
  <c r="DF21" i="3"/>
  <c r="CB21" i="3"/>
  <c r="CZ21" i="3"/>
  <c r="DX21" i="3"/>
  <c r="DK21" i="3"/>
  <c r="EE21" i="3"/>
  <c r="CG21" i="3"/>
  <c r="CS21" i="3"/>
  <c r="DL21" i="3"/>
  <c r="DW21" i="3"/>
  <c r="CT21" i="3"/>
  <c r="DE21" i="3"/>
  <c r="DR21" i="3"/>
  <c r="CM21" i="3"/>
  <c r="CY21" i="3"/>
  <c r="EK21" i="3"/>
  <c r="CN21" i="3"/>
  <c r="DA21" i="3"/>
  <c r="DM21" i="3"/>
  <c r="DQ21" i="3"/>
  <c r="EI21" i="3"/>
  <c r="DS21" i="3"/>
  <c r="EJ21" i="3"/>
  <c r="DG21" i="3"/>
  <c r="CO21" i="3"/>
  <c r="CU21" i="3"/>
  <c r="DY21" i="3"/>
  <c r="CI21" i="3"/>
  <c r="CN104" i="3"/>
  <c r="DL104" i="3"/>
  <c r="CH104" i="3"/>
  <c r="DF104" i="3"/>
  <c r="CI104" i="3"/>
  <c r="CY104" i="3"/>
  <c r="DG104" i="3"/>
  <c r="DW104" i="3"/>
  <c r="EE104" i="3"/>
  <c r="CG104" i="3"/>
  <c r="CT104" i="3"/>
  <c r="DE104" i="3"/>
  <c r="DQ104" i="3"/>
  <c r="CJ104" i="3"/>
  <c r="CU104" i="3"/>
  <c r="DR104" i="3"/>
  <c r="CM104" i="3"/>
  <c r="CZ104" i="3"/>
  <c r="DK104" i="3"/>
  <c r="DX104" i="3"/>
  <c r="DS104" i="3"/>
  <c r="DM104" i="3"/>
  <c r="CS104" i="3"/>
  <c r="EI104" i="3"/>
  <c r="DA104" i="3"/>
  <c r="CK104" i="3"/>
  <c r="CO104" i="3"/>
  <c r="DY104" i="3"/>
  <c r="CD104" i="3"/>
  <c r="CP104" i="3"/>
  <c r="CQ104" i="3"/>
  <c r="CF104" i="3"/>
  <c r="CR104" i="3"/>
  <c r="CA442" i="3"/>
  <c r="CI442" i="3"/>
  <c r="CQ442" i="3"/>
  <c r="CY442" i="3"/>
  <c r="DG442" i="3"/>
  <c r="DW442" i="3"/>
  <c r="EE442" i="3"/>
  <c r="EM442" i="3"/>
  <c r="CB442" i="3"/>
  <c r="CZ442" i="3"/>
  <c r="DH442" i="3"/>
  <c r="DX442" i="3"/>
  <c r="CT442" i="3"/>
  <c r="DJ442" i="3"/>
  <c r="DR442" i="3"/>
  <c r="CE442" i="3"/>
  <c r="CM442" i="3"/>
  <c r="CU442" i="3"/>
  <c r="DK442" i="3"/>
  <c r="DS442" i="3"/>
  <c r="EA442" i="3"/>
  <c r="EI442" i="3"/>
  <c r="CF442" i="3"/>
  <c r="CV442" i="3"/>
  <c r="DL442" i="3"/>
  <c r="EB442" i="3"/>
  <c r="CN442" i="3"/>
  <c r="DE442" i="3"/>
  <c r="DV442" i="3"/>
  <c r="DF442" i="3"/>
  <c r="ED442" i="3"/>
  <c r="DA442" i="3"/>
  <c r="DD442" i="3"/>
  <c r="CO442" i="3"/>
  <c r="DY442" i="3"/>
  <c r="CP442" i="3"/>
  <c r="EC442" i="3"/>
  <c r="CS442" i="3"/>
  <c r="DM442" i="3"/>
  <c r="CH442" i="3"/>
  <c r="EK442" i="3"/>
  <c r="DU442" i="3"/>
  <c r="CC442" i="3"/>
  <c r="CW442" i="3"/>
  <c r="DN442" i="3"/>
  <c r="EG442" i="3"/>
  <c r="CG442" i="3"/>
  <c r="DQ442" i="3"/>
  <c r="EJ442" i="3"/>
  <c r="DT442" i="3"/>
  <c r="CK442" i="3"/>
  <c r="EL442" i="3"/>
  <c r="CX442" i="3"/>
  <c r="DI442" i="3"/>
  <c r="CD442" i="3"/>
  <c r="EF442" i="3"/>
  <c r="EH442" i="3"/>
  <c r="CJ442" i="3"/>
  <c r="CL442" i="3"/>
  <c r="DP442" i="3"/>
  <c r="DO442" i="3"/>
  <c r="DC442" i="3"/>
  <c r="DB442" i="3"/>
  <c r="EN442" i="3"/>
  <c r="DZ442" i="3"/>
  <c r="CR442" i="3"/>
  <c r="CN164" i="3"/>
  <c r="DL164" i="3"/>
  <c r="DT164" i="3"/>
  <c r="EJ164" i="3"/>
  <c r="CH164" i="3"/>
  <c r="DF164" i="3"/>
  <c r="CA164" i="3"/>
  <c r="CI164" i="3"/>
  <c r="CY164" i="3"/>
  <c r="DG164" i="3"/>
  <c r="DW164" i="3"/>
  <c r="EE164" i="3"/>
  <c r="CC164" i="3"/>
  <c r="CO164" i="3"/>
  <c r="DM164" i="3"/>
  <c r="DY164" i="3"/>
  <c r="EI164" i="3"/>
  <c r="CG164" i="3"/>
  <c r="CT164" i="3"/>
  <c r="DE164" i="3"/>
  <c r="DQ164" i="3"/>
  <c r="EC164" i="3"/>
  <c r="CU164" i="3"/>
  <c r="DR164" i="3"/>
  <c r="DX164" i="3"/>
  <c r="CS164" i="3"/>
  <c r="CB164" i="3"/>
  <c r="CZ164" i="3"/>
  <c r="CM164" i="3"/>
  <c r="DK164" i="3"/>
  <c r="DS164" i="3"/>
  <c r="DA164" i="3"/>
  <c r="CV164" i="3"/>
  <c r="CM260" i="3"/>
  <c r="CU260" i="3"/>
  <c r="DK260" i="3"/>
  <c r="DS260" i="3"/>
  <c r="EI260" i="3"/>
  <c r="CN260" i="3"/>
  <c r="DL260" i="3"/>
  <c r="EJ260" i="3"/>
  <c r="CH260" i="3"/>
  <c r="DF260" i="3"/>
  <c r="CB260" i="3"/>
  <c r="CO260" i="3"/>
  <c r="CZ260" i="3"/>
  <c r="DW260" i="3"/>
  <c r="DY260" i="3"/>
  <c r="EK260" i="3"/>
  <c r="CG260" i="3"/>
  <c r="CS260" i="3"/>
  <c r="CI260" i="3"/>
  <c r="CY260" i="3"/>
  <c r="DA260" i="3"/>
  <c r="DQ260" i="3"/>
  <c r="EE260" i="3"/>
  <c r="DE260" i="3"/>
  <c r="EH260" i="3"/>
  <c r="DG260" i="3"/>
  <c r="DM260" i="3"/>
  <c r="DX260" i="3"/>
  <c r="CA260" i="3"/>
  <c r="EC260" i="3"/>
  <c r="CC260" i="3"/>
  <c r="CT260" i="3"/>
  <c r="DR260" i="3"/>
  <c r="CZ455" i="3"/>
  <c r="CL441" i="3"/>
  <c r="CT441" i="3"/>
  <c r="DB441" i="3"/>
  <c r="DJ441" i="3"/>
  <c r="DR441" i="3"/>
  <c r="EH441" i="3"/>
  <c r="CM441" i="3"/>
  <c r="CU441" i="3"/>
  <c r="DC441" i="3"/>
  <c r="DK441" i="3"/>
  <c r="DS441" i="3"/>
  <c r="EI441" i="3"/>
  <c r="CG441" i="3"/>
  <c r="CO441" i="3"/>
  <c r="CW441" i="3"/>
  <c r="DE441" i="3"/>
  <c r="DM441" i="3"/>
  <c r="EC441" i="3"/>
  <c r="EK441" i="3"/>
  <c r="CH441" i="3"/>
  <c r="DF441" i="3"/>
  <c r="DN441" i="3"/>
  <c r="ED441" i="3"/>
  <c r="CA441" i="3"/>
  <c r="DG441" i="3"/>
  <c r="DW441" i="3"/>
  <c r="CN441" i="3"/>
  <c r="DY441" i="3"/>
  <c r="CR441" i="3"/>
  <c r="EB441" i="3"/>
  <c r="CC441" i="3"/>
  <c r="CV441" i="3"/>
  <c r="DO441" i="3"/>
  <c r="CK441" i="3"/>
  <c r="DX441" i="3"/>
  <c r="DI441" i="3"/>
  <c r="CB441" i="3"/>
  <c r="CS441" i="3"/>
  <c r="DL441" i="3"/>
  <c r="EE441" i="3"/>
  <c r="EF441" i="3"/>
  <c r="CJ441" i="3"/>
  <c r="DT441" i="3"/>
  <c r="CF441" i="3"/>
  <c r="CY441" i="3"/>
  <c r="DP441" i="3"/>
  <c r="EG441" i="3"/>
  <c r="CI441" i="3"/>
  <c r="CZ441" i="3"/>
  <c r="DQ441" i="3"/>
  <c r="EJ441" i="3"/>
  <c r="DA441" i="3"/>
  <c r="EN441" i="3"/>
  <c r="DD441" i="3"/>
  <c r="EM441" i="3"/>
  <c r="CQ441" i="3"/>
  <c r="DU441" i="3"/>
  <c r="CX441" i="3"/>
  <c r="EL441" i="3"/>
  <c r="DZ441" i="3"/>
  <c r="EA441" i="3"/>
  <c r="CP441" i="3"/>
  <c r="DH441" i="3"/>
  <c r="CE441" i="3"/>
  <c r="CD441" i="3"/>
  <c r="DV441" i="3"/>
  <c r="CH333" i="3"/>
  <c r="DF333" i="3"/>
  <c r="CB333" i="3"/>
  <c r="CZ333" i="3"/>
  <c r="DX333" i="3"/>
  <c r="CC333" i="3"/>
  <c r="CS333" i="3"/>
  <c r="DA333" i="3"/>
  <c r="DQ333" i="3"/>
  <c r="DY333" i="3"/>
  <c r="CI333" i="3"/>
  <c r="CU333" i="3"/>
  <c r="DG333" i="3"/>
  <c r="DR333" i="3"/>
  <c r="DS333" i="3"/>
  <c r="CN333" i="3"/>
  <c r="DM333" i="3"/>
  <c r="CA333" i="3"/>
  <c r="CO333" i="3"/>
  <c r="DE333" i="3"/>
  <c r="EE333" i="3"/>
  <c r="CT333" i="3"/>
  <c r="DW333" i="3"/>
  <c r="EI333" i="3"/>
  <c r="DK333" i="3"/>
  <c r="CY333" i="3"/>
  <c r="EJ333" i="3"/>
  <c r="CM333" i="3"/>
  <c r="DL333" i="3"/>
  <c r="CG333" i="3"/>
  <c r="EK333" i="3"/>
  <c r="CH243" i="3"/>
  <c r="DF243" i="3"/>
  <c r="DR243" i="3"/>
  <c r="CG243" i="3"/>
  <c r="CT243" i="3"/>
  <c r="DE243" i="3"/>
  <c r="DS243" i="3"/>
  <c r="CM243" i="3"/>
  <c r="DK243" i="3"/>
  <c r="DX243" i="3"/>
  <c r="EI243" i="3"/>
  <c r="CN243" i="3"/>
  <c r="CB243" i="3"/>
  <c r="DL243" i="3"/>
  <c r="DM243" i="3"/>
  <c r="CO243" i="3"/>
  <c r="CZ243" i="3"/>
  <c r="CU243" i="3"/>
  <c r="EJ243" i="3"/>
  <c r="DW243" i="3"/>
  <c r="CA243" i="3"/>
  <c r="DA243" i="3"/>
  <c r="DG243" i="3"/>
  <c r="CS243" i="3"/>
  <c r="CY243" i="3"/>
  <c r="CC243" i="3"/>
  <c r="CI243" i="3"/>
  <c r="EE243" i="3"/>
  <c r="DY243" i="3"/>
  <c r="DQ243" i="3"/>
  <c r="CN189" i="3"/>
  <c r="CZ189" i="3"/>
  <c r="DM189" i="3"/>
  <c r="DX189" i="3"/>
  <c r="CH189" i="3"/>
  <c r="EC189" i="3"/>
  <c r="CM189" i="3"/>
  <c r="DL189" i="3"/>
  <c r="CO189" i="3"/>
  <c r="EI189" i="3"/>
  <c r="CB189" i="3"/>
  <c r="CY189" i="3"/>
  <c r="DQ189" i="3"/>
  <c r="EJ189" i="3"/>
  <c r="CG189" i="3"/>
  <c r="DE189" i="3"/>
  <c r="DG189" i="3"/>
  <c r="DY189" i="3"/>
  <c r="DK189" i="3"/>
  <c r="DW189" i="3"/>
  <c r="EE189" i="3"/>
  <c r="CT189" i="3"/>
  <c r="DR189" i="3"/>
  <c r="CU189" i="3"/>
  <c r="CI189" i="3"/>
  <c r="CS189" i="3"/>
  <c r="DS189" i="3"/>
  <c r="CJ189" i="3"/>
  <c r="DA189" i="3"/>
  <c r="DF189" i="3"/>
  <c r="DM50" i="3"/>
  <c r="EK50" i="3"/>
  <c r="CA50" i="3"/>
  <c r="CY50" i="3"/>
  <c r="CU50" i="3"/>
  <c r="DL50" i="3"/>
  <c r="DY50" i="3"/>
  <c r="DG50" i="3"/>
  <c r="EE50" i="3"/>
  <c r="DF50" i="3"/>
  <c r="CG50" i="3"/>
  <c r="CT50" i="3"/>
  <c r="DS50" i="3"/>
  <c r="CB50" i="3"/>
  <c r="EJ50" i="3"/>
  <c r="DX50" i="3"/>
  <c r="DW50" i="3"/>
  <c r="CC50" i="3"/>
  <c r="DE50" i="3"/>
  <c r="DQ50" i="3"/>
  <c r="DR50" i="3"/>
  <c r="CS50" i="3"/>
  <c r="CM50" i="3"/>
  <c r="DK50" i="3"/>
  <c r="CH50" i="3"/>
  <c r="DA50" i="3"/>
  <c r="EI50" i="3"/>
  <c r="CI50" i="3"/>
  <c r="CO50" i="3"/>
  <c r="CZ50" i="3"/>
  <c r="CN451" i="3"/>
  <c r="DD451" i="3"/>
  <c r="DL451" i="3"/>
  <c r="EJ451" i="3"/>
  <c r="CG451" i="3"/>
  <c r="CO451" i="3"/>
  <c r="DE451" i="3"/>
  <c r="DM451" i="3"/>
  <c r="DU451" i="3"/>
  <c r="EC451" i="3"/>
  <c r="EK451" i="3"/>
  <c r="CA451" i="3"/>
  <c r="CI451" i="3"/>
  <c r="CQ451" i="3"/>
  <c r="CY451" i="3"/>
  <c r="DG451" i="3"/>
  <c r="DW451" i="3"/>
  <c r="EE451" i="3"/>
  <c r="EM451" i="3"/>
  <c r="CB451" i="3"/>
  <c r="CZ451" i="3"/>
  <c r="DH451" i="3"/>
  <c r="DP451" i="3"/>
  <c r="DX451" i="3"/>
  <c r="CC451" i="3"/>
  <c r="CS451" i="3"/>
  <c r="DI451" i="3"/>
  <c r="DY451" i="3"/>
  <c r="CD451" i="3"/>
  <c r="CX451" i="3"/>
  <c r="CP451" i="3"/>
  <c r="DV451" i="3"/>
  <c r="CT451" i="3"/>
  <c r="DZ451" i="3"/>
  <c r="CU451" i="3"/>
  <c r="DK451" i="3"/>
  <c r="CH451" i="3"/>
  <c r="ED451" i="3"/>
  <c r="DC451" i="3"/>
  <c r="EI451" i="3"/>
  <c r="EL451" i="3"/>
  <c r="CK451" i="3"/>
  <c r="DA451" i="3"/>
  <c r="DQ451" i="3"/>
  <c r="EG451" i="3"/>
  <c r="CL451" i="3"/>
  <c r="DB451" i="3"/>
  <c r="DR451" i="3"/>
  <c r="EH451" i="3"/>
  <c r="CM451" i="3"/>
  <c r="DS451" i="3"/>
  <c r="DF451" i="3"/>
  <c r="CJ451" i="3"/>
  <c r="CV451" i="3"/>
  <c r="CW451" i="3"/>
  <c r="EA451" i="3"/>
  <c r="DO451" i="3"/>
  <c r="EB451" i="3"/>
  <c r="DJ451" i="3"/>
  <c r="CF451" i="3"/>
  <c r="CR451" i="3"/>
  <c r="DN451" i="3"/>
  <c r="CE451" i="3"/>
  <c r="EN451" i="3"/>
  <c r="DT451" i="3"/>
  <c r="EF451" i="3"/>
  <c r="CC431" i="3"/>
  <c r="CK431" i="3"/>
  <c r="CS431" i="3"/>
  <c r="DA431" i="3"/>
  <c r="DI431" i="3"/>
  <c r="DQ431" i="3"/>
  <c r="DY431" i="3"/>
  <c r="EG431" i="3"/>
  <c r="CT431" i="3"/>
  <c r="DB431" i="3"/>
  <c r="DJ431" i="3"/>
  <c r="DR431" i="3"/>
  <c r="CN431" i="3"/>
  <c r="DL431" i="3"/>
  <c r="EJ431" i="3"/>
  <c r="CG431" i="3"/>
  <c r="CO431" i="3"/>
  <c r="DE431" i="3"/>
  <c r="DM431" i="3"/>
  <c r="EC431" i="3"/>
  <c r="EK431" i="3"/>
  <c r="CJ431" i="3"/>
  <c r="CZ431" i="3"/>
  <c r="DP431" i="3"/>
  <c r="EF431" i="3"/>
  <c r="CM431" i="3"/>
  <c r="DF431" i="3"/>
  <c r="DW431" i="3"/>
  <c r="EN431" i="3"/>
  <c r="DG431" i="3"/>
  <c r="CA431" i="3"/>
  <c r="DK431" i="3"/>
  <c r="DS431" i="3"/>
  <c r="DC431" i="3"/>
  <c r="EM431" i="3"/>
  <c r="DX431" i="3"/>
  <c r="EA431" i="3"/>
  <c r="CR431" i="3"/>
  <c r="ED431" i="3"/>
  <c r="CH431" i="3"/>
  <c r="EL431" i="3"/>
  <c r="CB431" i="3"/>
  <c r="CU431" i="3"/>
  <c r="EE431" i="3"/>
  <c r="CE431" i="3"/>
  <c r="CX431" i="3"/>
  <c r="DO431" i="3"/>
  <c r="EI431" i="3"/>
  <c r="CY431" i="3"/>
  <c r="CI431" i="3"/>
  <c r="DV431" i="3"/>
  <c r="EB431" i="3"/>
  <c r="CD431" i="3"/>
  <c r="DN431" i="3"/>
  <c r="DH431" i="3"/>
  <c r="DU431" i="3"/>
  <c r="CW431" i="3"/>
  <c r="DD431" i="3"/>
  <c r="DZ431" i="3"/>
  <c r="CP431" i="3"/>
  <c r="CQ431" i="3"/>
  <c r="EH431" i="3"/>
  <c r="CF431" i="3"/>
  <c r="DT431" i="3"/>
  <c r="CL431" i="3"/>
  <c r="CV431" i="3"/>
  <c r="DL222" i="3"/>
  <c r="EJ222" i="3"/>
  <c r="CH222" i="3"/>
  <c r="DF222" i="3"/>
  <c r="CI222" i="3"/>
  <c r="CY222" i="3"/>
  <c r="DG222" i="3"/>
  <c r="DO222" i="3"/>
  <c r="DW222" i="3"/>
  <c r="EE222" i="3"/>
  <c r="CO222" i="3"/>
  <c r="CZ222" i="3"/>
  <c r="DA222" i="3"/>
  <c r="DK222" i="3"/>
  <c r="DX222" i="3"/>
  <c r="CG222" i="3"/>
  <c r="CS222" i="3"/>
  <c r="CT222" i="3"/>
  <c r="DY222" i="3"/>
  <c r="CU222" i="3"/>
  <c r="DQ222" i="3"/>
  <c r="DR222" i="3"/>
  <c r="DE222" i="3"/>
  <c r="DM222" i="3"/>
  <c r="EI222" i="3"/>
  <c r="CM222" i="3"/>
  <c r="DS222" i="3"/>
  <c r="CN222" i="3"/>
  <c r="CH181" i="3"/>
  <c r="DF181" i="3"/>
  <c r="CG181" i="3"/>
  <c r="CV181" i="3"/>
  <c r="DL181" i="3"/>
  <c r="DM181" i="3"/>
  <c r="CN181" i="3"/>
  <c r="DS181" i="3"/>
  <c r="EF181" i="3"/>
  <c r="DE181" i="3"/>
  <c r="EJ181" i="3"/>
  <c r="CU181" i="3"/>
  <c r="CO181" i="3"/>
  <c r="CZ181" i="3"/>
  <c r="DX181" i="3"/>
  <c r="EI181" i="3"/>
  <c r="DK181" i="3"/>
  <c r="CM181" i="3"/>
  <c r="DW181" i="3"/>
  <c r="CT181" i="3"/>
  <c r="DG181" i="3"/>
  <c r="DY181" i="3"/>
  <c r="CY181" i="3"/>
  <c r="DQ181" i="3"/>
  <c r="CI181" i="3"/>
  <c r="DA181" i="3"/>
  <c r="DR181" i="3"/>
  <c r="EE181" i="3"/>
  <c r="CS181" i="3"/>
  <c r="CM171" i="3"/>
  <c r="CN171" i="3"/>
  <c r="DR171" i="3"/>
  <c r="CB171" i="3"/>
  <c r="DF171" i="3"/>
  <c r="DM171" i="3"/>
  <c r="DS171" i="3"/>
  <c r="DX171" i="3"/>
  <c r="CG171" i="3"/>
  <c r="EI171" i="3"/>
  <c r="CZ171" i="3"/>
  <c r="CS171" i="3"/>
  <c r="DK171" i="3"/>
  <c r="DA171" i="3"/>
  <c r="EJ171" i="3"/>
  <c r="DQ171" i="3"/>
  <c r="CU171" i="3"/>
  <c r="CI171" i="3"/>
  <c r="CY171" i="3"/>
  <c r="DL171" i="3"/>
  <c r="DE171" i="3"/>
  <c r="CH171" i="3"/>
  <c r="EE171" i="3"/>
  <c r="DY171" i="3"/>
  <c r="CT171" i="3"/>
  <c r="CO171" i="3"/>
  <c r="DG171" i="3"/>
  <c r="DW171" i="3"/>
  <c r="CH362" i="3"/>
  <c r="EI362" i="3"/>
  <c r="DK362" i="3"/>
  <c r="EJ362" i="3"/>
  <c r="CN362" i="3"/>
  <c r="CZ362" i="3"/>
  <c r="DM362" i="3"/>
  <c r="CG362" i="3"/>
  <c r="DS362" i="3"/>
  <c r="CO362" i="3"/>
  <c r="DE362" i="3"/>
  <c r="DX362" i="3"/>
  <c r="DF362" i="3"/>
  <c r="CU362" i="3"/>
  <c r="CB362" i="3"/>
  <c r="DL362" i="3"/>
  <c r="EK362" i="3"/>
  <c r="DG362" i="3"/>
  <c r="DY362" i="3"/>
  <c r="DW362" i="3"/>
  <c r="EE362" i="3"/>
  <c r="CT362" i="3"/>
  <c r="CC362" i="3"/>
  <c r="CS362" i="3"/>
  <c r="DR362" i="3"/>
  <c r="CA362" i="3"/>
  <c r="CI362" i="3"/>
  <c r="DA362" i="3"/>
  <c r="DQ362" i="3"/>
  <c r="CY362" i="3"/>
  <c r="DQ455" i="3"/>
  <c r="CH424" i="3"/>
  <c r="CP424" i="3"/>
  <c r="DF424" i="3"/>
  <c r="EL424" i="3"/>
  <c r="CV424" i="3"/>
  <c r="DL424" i="3"/>
  <c r="DT424" i="3"/>
  <c r="EJ424" i="3"/>
  <c r="CM424" i="3"/>
  <c r="EK424" i="3"/>
  <c r="DH424" i="3"/>
  <c r="CG424" i="3"/>
  <c r="EI424" i="3"/>
  <c r="CN424" i="3"/>
  <c r="DE424" i="3"/>
  <c r="DX424" i="3"/>
  <c r="EN424" i="3"/>
  <c r="CO424" i="3"/>
  <c r="EF424" i="3"/>
  <c r="CZ424" i="3"/>
  <c r="CR424" i="3"/>
  <c r="DK424" i="3"/>
  <c r="CU424" i="3"/>
  <c r="DM424" i="3"/>
  <c r="CE424" i="3"/>
  <c r="DS424" i="3"/>
  <c r="CF424" i="3"/>
  <c r="CQ424" i="3"/>
  <c r="DQ424" i="3"/>
  <c r="DI424" i="3"/>
  <c r="EE424" i="3"/>
  <c r="DR424" i="3"/>
  <c r="DA424" i="3"/>
  <c r="DW424" i="3"/>
  <c r="DZ424" i="3"/>
  <c r="CS424" i="3"/>
  <c r="DG424" i="3"/>
  <c r="EG424" i="3"/>
  <c r="CD424" i="3"/>
  <c r="CJ424" i="3"/>
  <c r="EH424" i="3"/>
  <c r="CK424" i="3"/>
  <c r="CA424" i="3"/>
  <c r="CT424" i="3"/>
  <c r="CY424" i="3"/>
  <c r="CI424" i="3"/>
  <c r="CL424" i="3"/>
  <c r="EM424" i="3"/>
  <c r="DY424" i="3"/>
  <c r="DN424" i="3"/>
  <c r="CH69" i="3"/>
  <c r="CC69" i="3"/>
  <c r="CN69" i="3"/>
  <c r="CY69" i="3"/>
  <c r="DQ69" i="3"/>
  <c r="EJ69" i="3"/>
  <c r="CG69" i="3"/>
  <c r="DL69" i="3"/>
  <c r="CU69" i="3"/>
  <c r="DE69" i="3"/>
  <c r="DW69" i="3"/>
  <c r="CI69" i="3"/>
  <c r="CZ69" i="3"/>
  <c r="DK69" i="3"/>
  <c r="DY69" i="3"/>
  <c r="CM69" i="3"/>
  <c r="CO69" i="3"/>
  <c r="DF69" i="3"/>
  <c r="EI69" i="3"/>
  <c r="DG69" i="3"/>
  <c r="DX69" i="3"/>
  <c r="CS69" i="3"/>
  <c r="DM69" i="3"/>
  <c r="EE69" i="3"/>
  <c r="CA69" i="3"/>
  <c r="DA69" i="3"/>
  <c r="DS69" i="3"/>
  <c r="CT69" i="3"/>
  <c r="EF69" i="3"/>
  <c r="DR69" i="3"/>
  <c r="DF421" i="3"/>
  <c r="DM421" i="3"/>
  <c r="DN421" i="3"/>
  <c r="CN421" i="3"/>
  <c r="DY421" i="3"/>
  <c r="CV421" i="3"/>
  <c r="CW421" i="3"/>
  <c r="CS421" i="3"/>
  <c r="DL421" i="3"/>
  <c r="EC421" i="3"/>
  <c r="CF421" i="3"/>
  <c r="EG421" i="3"/>
  <c r="DG421" i="3"/>
  <c r="CT421" i="3"/>
  <c r="CO421" i="3"/>
  <c r="EF421" i="3"/>
  <c r="CH421" i="3"/>
  <c r="DA421" i="3"/>
  <c r="EH421" i="3"/>
  <c r="CK421" i="3"/>
  <c r="DW421" i="3"/>
  <c r="DE421" i="3"/>
  <c r="CE421" i="3"/>
  <c r="CJ421" i="3"/>
  <c r="EE421" i="3"/>
  <c r="DR421" i="3"/>
  <c r="CL421" i="3"/>
  <c r="EM421" i="3"/>
  <c r="EK421" i="3"/>
  <c r="CR421" i="3"/>
  <c r="CA421" i="3"/>
  <c r="CB421" i="3"/>
  <c r="CU421" i="3"/>
  <c r="EN421" i="3"/>
  <c r="CI421" i="3"/>
  <c r="CZ421" i="3"/>
  <c r="DK421" i="3"/>
  <c r="DZ421" i="3"/>
  <c r="CQ421" i="3"/>
  <c r="DS421" i="3"/>
  <c r="DQ421" i="3"/>
  <c r="CP421" i="3"/>
  <c r="DT421" i="3"/>
  <c r="EL421" i="3"/>
  <c r="CD421" i="3"/>
  <c r="CY421" i="3"/>
  <c r="CG421" i="3"/>
  <c r="EI421" i="3"/>
  <c r="DX421" i="3"/>
  <c r="CH389" i="3"/>
  <c r="DF389" i="3"/>
  <c r="CB389" i="3"/>
  <c r="CR389" i="3"/>
  <c r="CZ389" i="3"/>
  <c r="DX389" i="3"/>
  <c r="CS389" i="3"/>
  <c r="DA389" i="3"/>
  <c r="DQ389" i="3"/>
  <c r="DY389" i="3"/>
  <c r="EE389" i="3"/>
  <c r="CN389" i="3"/>
  <c r="DK389" i="3"/>
  <c r="DW389" i="3"/>
  <c r="EI389" i="3"/>
  <c r="CE389" i="3"/>
  <c r="CT389" i="3"/>
  <c r="EJ389" i="3"/>
  <c r="CF389" i="3"/>
  <c r="CU389" i="3"/>
  <c r="EK389" i="3"/>
  <c r="CI389" i="3"/>
  <c r="CY389" i="3"/>
  <c r="DL389" i="3"/>
  <c r="DM389" i="3"/>
  <c r="CM389" i="3"/>
  <c r="CO389" i="3"/>
  <c r="DR389" i="3"/>
  <c r="DS389" i="3"/>
  <c r="CA389" i="3"/>
  <c r="DE389" i="3"/>
  <c r="CD389" i="3"/>
  <c r="DG389" i="3"/>
  <c r="CQ389" i="3"/>
  <c r="CV389" i="3"/>
  <c r="CG389" i="3"/>
  <c r="EH389" i="3"/>
  <c r="EM389" i="3"/>
  <c r="CP389" i="3"/>
  <c r="DN389" i="3"/>
  <c r="CJ389" i="3"/>
  <c r="EF389" i="3"/>
  <c r="EG389" i="3"/>
  <c r="EL389" i="3"/>
  <c r="DA151" i="3"/>
  <c r="CB151" i="3"/>
  <c r="CT151" i="3"/>
  <c r="CO151" i="3"/>
  <c r="CZ151" i="3"/>
  <c r="CC151" i="3"/>
  <c r="DL151" i="3"/>
  <c r="EJ151" i="3"/>
  <c r="CS151" i="3"/>
  <c r="CA151" i="3"/>
  <c r="DM151" i="3"/>
  <c r="DK151" i="3"/>
  <c r="CY151" i="3"/>
  <c r="CH151" i="3"/>
  <c r="DF151" i="3"/>
  <c r="CI151" i="3"/>
  <c r="DX151" i="3"/>
  <c r="DS151" i="3"/>
  <c r="DE151" i="3"/>
  <c r="DW151" i="3"/>
  <c r="EI151" i="3"/>
  <c r="DQ151" i="3"/>
  <c r="DY151" i="3"/>
  <c r="CG151" i="3"/>
  <c r="DG151" i="3"/>
  <c r="DR151" i="3"/>
  <c r="EE151" i="3"/>
  <c r="CN151" i="3"/>
  <c r="CU151" i="3"/>
  <c r="CH98" i="3"/>
  <c r="DF98" i="3"/>
  <c r="CZ98" i="3"/>
  <c r="DX98" i="3"/>
  <c r="CS98" i="3"/>
  <c r="DA98" i="3"/>
  <c r="DQ98" i="3"/>
  <c r="DY98" i="3"/>
  <c r="CM98" i="3"/>
  <c r="CY98" i="3"/>
  <c r="EE98" i="3"/>
  <c r="CN98" i="3"/>
  <c r="DK98" i="3"/>
  <c r="DM98" i="3"/>
  <c r="EJ98" i="3"/>
  <c r="CT98" i="3"/>
  <c r="DE98" i="3"/>
  <c r="CG98" i="3"/>
  <c r="EI98" i="3"/>
  <c r="DL98" i="3"/>
  <c r="CU98" i="3"/>
  <c r="EC98" i="3"/>
  <c r="CA98" i="3"/>
  <c r="DR98" i="3"/>
  <c r="DS98" i="3"/>
  <c r="DW98" i="3"/>
  <c r="DG98" i="3"/>
  <c r="CI98" i="3"/>
  <c r="CO98" i="3"/>
  <c r="CH166" i="3"/>
  <c r="DF166" i="3"/>
  <c r="CC166" i="3"/>
  <c r="CS166" i="3"/>
  <c r="DA166" i="3"/>
  <c r="DQ166" i="3"/>
  <c r="DY166" i="3"/>
  <c r="CI166" i="3"/>
  <c r="EE166" i="3"/>
  <c r="CA166" i="3"/>
  <c r="CN166" i="3"/>
  <c r="DL166" i="3"/>
  <c r="DW166" i="3"/>
  <c r="EI166" i="3"/>
  <c r="CO166" i="3"/>
  <c r="DM166" i="3"/>
  <c r="EJ166" i="3"/>
  <c r="DR166" i="3"/>
  <c r="CG166" i="3"/>
  <c r="DS166" i="3"/>
  <c r="CM166" i="3"/>
  <c r="DE166" i="3"/>
  <c r="CT166" i="3"/>
  <c r="CU166" i="3"/>
  <c r="CY166" i="3"/>
  <c r="DK166" i="3"/>
  <c r="DG166" i="3"/>
  <c r="DX166" i="3"/>
  <c r="CB166" i="3"/>
  <c r="CZ166" i="3"/>
  <c r="CC444" i="3"/>
  <c r="CK444" i="3"/>
  <c r="CS444" i="3"/>
  <c r="DA444" i="3"/>
  <c r="DI444" i="3"/>
  <c r="DQ444" i="3"/>
  <c r="DY444" i="3"/>
  <c r="EG444" i="3"/>
  <c r="CT444" i="3"/>
  <c r="DB444" i="3"/>
  <c r="DJ444" i="3"/>
  <c r="DR444" i="3"/>
  <c r="CN444" i="3"/>
  <c r="CV444" i="3"/>
  <c r="DL444" i="3"/>
  <c r="EJ444" i="3"/>
  <c r="CG444" i="3"/>
  <c r="CO444" i="3"/>
  <c r="DE444" i="3"/>
  <c r="DM444" i="3"/>
  <c r="EC444" i="3"/>
  <c r="EK444" i="3"/>
  <c r="CM444" i="3"/>
  <c r="DS444" i="3"/>
  <c r="EI444" i="3"/>
  <c r="CE444" i="3"/>
  <c r="CX444" i="3"/>
  <c r="DO444" i="3"/>
  <c r="EF444" i="3"/>
  <c r="CY444" i="3"/>
  <c r="EL444" i="3"/>
  <c r="CJ444" i="3"/>
  <c r="DF444" i="3"/>
  <c r="DW444" i="3"/>
  <c r="EN444" i="3"/>
  <c r="CR444" i="3"/>
  <c r="ED444" i="3"/>
  <c r="CU444" i="3"/>
  <c r="CH444" i="3"/>
  <c r="DP444" i="3"/>
  <c r="CI444" i="3"/>
  <c r="CZ444" i="3"/>
  <c r="EE444" i="3"/>
  <c r="DG444" i="3"/>
  <c r="DX444" i="3"/>
  <c r="EA444" i="3"/>
  <c r="CA444" i="3"/>
  <c r="DK444" i="3"/>
  <c r="CB444" i="3"/>
  <c r="DN444" i="3"/>
  <c r="CW444" i="3"/>
  <c r="CP444" i="3"/>
  <c r="DV444" i="3"/>
  <c r="EH444" i="3"/>
  <c r="CL444" i="3"/>
  <c r="EB444" i="3"/>
  <c r="EM444" i="3"/>
  <c r="DH444" i="3"/>
  <c r="DT444" i="3"/>
  <c r="DC444" i="3"/>
  <c r="CQ444" i="3"/>
  <c r="DU444" i="3"/>
  <c r="DD444" i="3"/>
  <c r="DZ444" i="3"/>
  <c r="CF444" i="3"/>
  <c r="CD444" i="3"/>
  <c r="CG374" i="3"/>
  <c r="CO374" i="3"/>
  <c r="DE374" i="3"/>
  <c r="DM374" i="3"/>
  <c r="EC374" i="3"/>
  <c r="EK374" i="3"/>
  <c r="CH374" i="3"/>
  <c r="DF374" i="3"/>
  <c r="CA374" i="3"/>
  <c r="CY374" i="3"/>
  <c r="DW374" i="3"/>
  <c r="CN374" i="3"/>
  <c r="CZ374" i="3"/>
  <c r="DL374" i="3"/>
  <c r="DX374" i="3"/>
  <c r="CI374" i="3"/>
  <c r="DA374" i="3"/>
  <c r="DQ374" i="3"/>
  <c r="EJ374" i="3"/>
  <c r="DG374" i="3"/>
  <c r="DY374" i="3"/>
  <c r="CS374" i="3"/>
  <c r="CT374" i="3"/>
  <c r="DR374" i="3"/>
  <c r="EE374" i="3"/>
  <c r="CC374" i="3"/>
  <c r="DS374" i="3"/>
  <c r="EI374" i="3"/>
  <c r="CM374" i="3"/>
  <c r="DK374" i="3"/>
  <c r="CU374" i="3"/>
  <c r="DF337" i="3"/>
  <c r="DK337" i="3"/>
  <c r="EI337" i="3"/>
  <c r="DX337" i="3"/>
  <c r="CU337" i="3"/>
  <c r="DQ337" i="3"/>
  <c r="CT337" i="3"/>
  <c r="CO337" i="3"/>
  <c r="DG337" i="3"/>
  <c r="CZ337" i="3"/>
  <c r="CR337" i="3"/>
  <c r="DE337" i="3"/>
  <c r="DS337" i="3"/>
  <c r="DW337" i="3"/>
  <c r="DR337" i="3"/>
  <c r="DM337" i="3"/>
  <c r="CQ337" i="3"/>
  <c r="CN337" i="3"/>
  <c r="DL337" i="3"/>
  <c r="CM337" i="3"/>
  <c r="DA337" i="3"/>
  <c r="EK337" i="3"/>
  <c r="CY337" i="3"/>
  <c r="DY337" i="3"/>
  <c r="CB337" i="3"/>
  <c r="EJ337" i="3"/>
  <c r="CH337" i="3"/>
  <c r="CI337" i="3"/>
  <c r="CS337" i="3"/>
  <c r="EE337" i="3"/>
  <c r="CP337" i="3"/>
  <c r="CG337" i="3"/>
  <c r="CO330" i="3"/>
  <c r="DX330" i="3"/>
  <c r="DK330" i="3"/>
  <c r="CZ330" i="3"/>
  <c r="EJ330" i="3"/>
  <c r="EK330" i="3"/>
  <c r="DM330" i="3"/>
  <c r="CM330" i="3"/>
  <c r="CN330" i="3"/>
  <c r="CB330" i="3"/>
  <c r="EI330" i="3"/>
  <c r="DW330" i="3"/>
  <c r="CH330" i="3"/>
  <c r="EE330" i="3"/>
  <c r="CT330" i="3"/>
  <c r="CG330" i="3"/>
  <c r="CC330" i="3"/>
  <c r="CU330" i="3"/>
  <c r="CA330" i="3"/>
  <c r="DZ330" i="3"/>
  <c r="DL330" i="3"/>
  <c r="CS330" i="3"/>
  <c r="DR330" i="3"/>
  <c r="DF330" i="3"/>
  <c r="DA330" i="3"/>
  <c r="CI330" i="3"/>
  <c r="DQ330" i="3"/>
  <c r="CY330" i="3"/>
  <c r="DG330" i="3"/>
  <c r="DY330" i="3"/>
  <c r="DE330" i="3"/>
  <c r="DS330" i="3"/>
  <c r="CI303" i="3"/>
  <c r="DA303" i="3"/>
  <c r="CS303" i="3"/>
  <c r="DL303" i="3"/>
  <c r="CB303" i="3"/>
  <c r="DE303" i="3"/>
  <c r="DN303" i="3"/>
  <c r="DW303" i="3"/>
  <c r="EF303" i="3"/>
  <c r="CN303" i="3"/>
  <c r="DF303" i="3"/>
  <c r="DX303" i="3"/>
  <c r="CY303" i="3"/>
  <c r="CZ303" i="3"/>
  <c r="DQ303" i="3"/>
  <c r="CP303" i="3"/>
  <c r="DG303" i="3"/>
  <c r="EN303" i="3"/>
  <c r="CO303" i="3"/>
  <c r="DM303" i="3"/>
  <c r="CA303" i="3"/>
  <c r="DR303" i="3"/>
  <c r="EE303" i="3"/>
  <c r="DY303" i="3"/>
  <c r="EK303" i="3"/>
  <c r="CG303" i="3"/>
  <c r="CH303" i="3"/>
  <c r="CT303" i="3"/>
  <c r="DS303" i="3"/>
  <c r="EI303" i="3"/>
  <c r="EM303" i="3"/>
  <c r="CQ303" i="3"/>
  <c r="CM303" i="3"/>
  <c r="CR303" i="3"/>
  <c r="CU303" i="3"/>
  <c r="DK303" i="3"/>
  <c r="CH349" i="3"/>
  <c r="CB349" i="3"/>
  <c r="CR349" i="3"/>
  <c r="CZ349" i="3"/>
  <c r="DX349" i="3"/>
  <c r="CS349" i="3"/>
  <c r="DA349" i="3"/>
  <c r="DQ349" i="3"/>
  <c r="DY349" i="3"/>
  <c r="CG349" i="3"/>
  <c r="CU349" i="3"/>
  <c r="DO349" i="3"/>
  <c r="CI349" i="3"/>
  <c r="DG349" i="3"/>
  <c r="DR349" i="3"/>
  <c r="CA349" i="3"/>
  <c r="CY349" i="3"/>
  <c r="EE349" i="3"/>
  <c r="EJ349" i="3"/>
  <c r="CT349" i="3"/>
  <c r="DW349" i="3"/>
  <c r="EK349" i="3"/>
  <c r="DK349" i="3"/>
  <c r="CL349" i="3"/>
  <c r="DL349" i="3"/>
  <c r="DM349" i="3"/>
  <c r="EI349" i="3"/>
  <c r="DS349" i="3"/>
  <c r="CO349" i="3"/>
  <c r="CN349" i="3"/>
  <c r="DN349" i="3"/>
  <c r="CK349" i="3"/>
  <c r="CV349" i="3"/>
  <c r="CW349" i="3"/>
  <c r="EG349" i="3"/>
  <c r="CT152" i="3"/>
  <c r="DF152" i="3"/>
  <c r="CM152" i="3"/>
  <c r="CY152" i="3"/>
  <c r="DS152" i="3"/>
  <c r="EE152" i="3"/>
  <c r="CI152" i="3"/>
  <c r="CZ152" i="3"/>
  <c r="DA152" i="3"/>
  <c r="EI152" i="3"/>
  <c r="DG152" i="3"/>
  <c r="DW152" i="3"/>
  <c r="CH152" i="3"/>
  <c r="DY152" i="3"/>
  <c r="CS152" i="3"/>
  <c r="CU152" i="3"/>
  <c r="DQ152" i="3"/>
  <c r="DX152" i="3"/>
  <c r="DK152" i="3"/>
  <c r="EJ152" i="3"/>
  <c r="DR152" i="3"/>
  <c r="CO152" i="3"/>
  <c r="DM152" i="3"/>
  <c r="DE152" i="3"/>
  <c r="CG152" i="3"/>
  <c r="CN152" i="3"/>
  <c r="CB152" i="3"/>
  <c r="DL152" i="3"/>
  <c r="DF319" i="3"/>
  <c r="DY319" i="3"/>
  <c r="CG319" i="3"/>
  <c r="EJ319" i="3"/>
  <c r="CA319" i="3"/>
  <c r="DM319" i="3"/>
  <c r="CI319" i="3"/>
  <c r="CZ319" i="3"/>
  <c r="CU319" i="3"/>
  <c r="DA319" i="3"/>
  <c r="CS319" i="3"/>
  <c r="DK319" i="3"/>
  <c r="DQ319" i="3"/>
  <c r="CY319" i="3"/>
  <c r="DX319" i="3"/>
  <c r="DS319" i="3"/>
  <c r="CO319" i="3"/>
  <c r="DL319" i="3"/>
  <c r="DW319" i="3"/>
  <c r="DR319" i="3"/>
  <c r="DG319" i="3"/>
  <c r="CT319" i="3"/>
  <c r="DE319" i="3"/>
  <c r="CC319" i="3"/>
  <c r="EI319" i="3"/>
  <c r="EE319" i="3"/>
  <c r="CH319" i="3"/>
  <c r="EK319" i="3"/>
  <c r="CN319" i="3"/>
  <c r="CH196" i="3"/>
  <c r="CS196" i="3"/>
  <c r="DG196" i="3"/>
  <c r="DS196" i="3"/>
  <c r="CI196" i="3"/>
  <c r="CU196" i="3"/>
  <c r="CY196" i="3"/>
  <c r="DK196" i="3"/>
  <c r="DX196" i="3"/>
  <c r="DA196" i="3"/>
  <c r="DY196" i="3"/>
  <c r="DF196" i="3"/>
  <c r="CM196" i="3"/>
  <c r="EE196" i="3"/>
  <c r="EI196" i="3"/>
  <c r="DQ196" i="3"/>
  <c r="DW196" i="3"/>
  <c r="CA196" i="3"/>
  <c r="CZ196" i="3"/>
  <c r="CC196" i="3"/>
  <c r="CN196" i="3"/>
  <c r="DL196" i="3"/>
  <c r="EJ196" i="3"/>
  <c r="CG196" i="3"/>
  <c r="CO196" i="3"/>
  <c r="DE196" i="3"/>
  <c r="DM196" i="3"/>
  <c r="CT196" i="3"/>
  <c r="DR196" i="3"/>
  <c r="DF400" i="3"/>
  <c r="DQ400" i="3"/>
  <c r="CS400" i="3"/>
  <c r="DA400" i="3"/>
  <c r="EC400" i="3"/>
  <c r="CB400" i="3"/>
  <c r="DK400" i="3"/>
  <c r="EK400" i="3"/>
  <c r="CZ400" i="3"/>
  <c r="DY400" i="3"/>
  <c r="CA400" i="3"/>
  <c r="EJ400" i="3"/>
  <c r="CI400" i="3"/>
  <c r="DR400" i="3"/>
  <c r="CN400" i="3"/>
  <c r="CO400" i="3"/>
  <c r="DG400" i="3"/>
  <c r="DL400" i="3"/>
  <c r="CM400" i="3"/>
  <c r="DE400" i="3"/>
  <c r="CU400" i="3"/>
  <c r="DS400" i="3"/>
  <c r="CG400" i="3"/>
  <c r="CY400" i="3"/>
  <c r="DX400" i="3"/>
  <c r="CT400" i="3"/>
  <c r="EI400" i="3"/>
  <c r="CH400" i="3"/>
  <c r="DW400" i="3"/>
  <c r="DM400" i="3"/>
  <c r="EE400" i="3"/>
  <c r="CC264" i="3"/>
  <c r="CS264" i="3"/>
  <c r="DA264" i="3"/>
  <c r="DQ264" i="3"/>
  <c r="DY264" i="3"/>
  <c r="CE264" i="3"/>
  <c r="CM264" i="3"/>
  <c r="CU264" i="3"/>
  <c r="DK264" i="3"/>
  <c r="DS264" i="3"/>
  <c r="EA264" i="3"/>
  <c r="EI264" i="3"/>
  <c r="CB264" i="3"/>
  <c r="CN264" i="3"/>
  <c r="DH264" i="3"/>
  <c r="DT264" i="3"/>
  <c r="ED264" i="3"/>
  <c r="EN264" i="3"/>
  <c r="CZ264" i="3"/>
  <c r="DL264" i="3"/>
  <c r="DV264" i="3"/>
  <c r="CG264" i="3"/>
  <c r="CQ264" i="3"/>
  <c r="DM264" i="3"/>
  <c r="DW264" i="3"/>
  <c r="EH264" i="3"/>
  <c r="CD264" i="3"/>
  <c r="CV264" i="3"/>
  <c r="EC264" i="3"/>
  <c r="CH264" i="3"/>
  <c r="EE264" i="3"/>
  <c r="DR264" i="3"/>
  <c r="EK264" i="3"/>
  <c r="CL264" i="3"/>
  <c r="DE264" i="3"/>
  <c r="EL264" i="3"/>
  <c r="CR264" i="3"/>
  <c r="DZ264" i="3"/>
  <c r="CT264" i="3"/>
  <c r="CY264" i="3"/>
  <c r="EJ264" i="3"/>
  <c r="DG264" i="3"/>
  <c r="EM264" i="3"/>
  <c r="CA264" i="3"/>
  <c r="CI264" i="3"/>
  <c r="DF264" i="3"/>
  <c r="CO264" i="3"/>
  <c r="DJ264" i="3"/>
  <c r="DP264" i="3"/>
  <c r="DX264" i="3"/>
  <c r="CW264" i="3"/>
  <c r="EF264" i="3"/>
  <c r="CF264" i="3"/>
  <c r="DO264" i="3"/>
  <c r="EG264" i="3"/>
  <c r="DC264" i="3"/>
  <c r="CJ264" i="3"/>
  <c r="CK264" i="3"/>
  <c r="CX264" i="3"/>
  <c r="DB264" i="3"/>
  <c r="EB264" i="3"/>
  <c r="DI264" i="3"/>
  <c r="CP264" i="3"/>
  <c r="DN264" i="3"/>
  <c r="DD264" i="3"/>
  <c r="DU264" i="3"/>
  <c r="CU252" i="3"/>
  <c r="DK252" i="3"/>
  <c r="DS252" i="3"/>
  <c r="EI252" i="3"/>
  <c r="CN252" i="3"/>
  <c r="DL252" i="3"/>
  <c r="EJ252" i="3"/>
  <c r="CH252" i="3"/>
  <c r="DF252" i="3"/>
  <c r="CO252" i="3"/>
  <c r="CZ252" i="3"/>
  <c r="DW252" i="3"/>
  <c r="CG252" i="3"/>
  <c r="CR252" i="3"/>
  <c r="DO252" i="3"/>
  <c r="DY252" i="3"/>
  <c r="EK252" i="3"/>
  <c r="CI252" i="3"/>
  <c r="CS252" i="3"/>
  <c r="DA252" i="3"/>
  <c r="DQ252" i="3"/>
  <c r="EE252" i="3"/>
  <c r="DR252" i="3"/>
  <c r="EF252" i="3"/>
  <c r="CB252" i="3"/>
  <c r="EH252" i="3"/>
  <c r="DM252" i="3"/>
  <c r="CY252" i="3"/>
  <c r="DE252" i="3"/>
  <c r="DX252" i="3"/>
  <c r="CQ252" i="3"/>
  <c r="CT252" i="3"/>
  <c r="DG252" i="3"/>
  <c r="EG252" i="3"/>
  <c r="CP252" i="3"/>
  <c r="DN252" i="3"/>
  <c r="CV252" i="3"/>
  <c r="DL160" i="3"/>
  <c r="DW160" i="3"/>
  <c r="CN160" i="3"/>
  <c r="CY160" i="3"/>
  <c r="DM160" i="3"/>
  <c r="DY160" i="3"/>
  <c r="DE160" i="3"/>
  <c r="DQ160" i="3"/>
  <c r="CS160" i="3"/>
  <c r="EE160" i="3"/>
  <c r="CG160" i="3"/>
  <c r="CI160" i="3"/>
  <c r="DF160" i="3"/>
  <c r="DA160" i="3"/>
  <c r="CH160" i="3"/>
  <c r="CO160" i="3"/>
  <c r="DG160" i="3"/>
  <c r="EJ160" i="3"/>
  <c r="DK160" i="3"/>
  <c r="DX160" i="3"/>
  <c r="DS160" i="3"/>
  <c r="CT160" i="3"/>
  <c r="EI160" i="3"/>
  <c r="DR160" i="3"/>
  <c r="CU160" i="3"/>
  <c r="CZ160" i="3"/>
  <c r="DF150" i="3"/>
  <c r="CO150" i="3"/>
  <c r="CY150" i="3"/>
  <c r="EE150" i="3"/>
  <c r="DG150" i="3"/>
  <c r="DW150" i="3"/>
  <c r="CG150" i="3"/>
  <c r="CS150" i="3"/>
  <c r="DL150" i="3"/>
  <c r="DX150" i="3"/>
  <c r="CI150" i="3"/>
  <c r="CZ150" i="3"/>
  <c r="DM150" i="3"/>
  <c r="CA150" i="3"/>
  <c r="DQ150" i="3"/>
  <c r="EJ150" i="3"/>
  <c r="CH150" i="3"/>
  <c r="DA150" i="3"/>
  <c r="DE150" i="3"/>
  <c r="DY150" i="3"/>
  <c r="CN150" i="3"/>
  <c r="CT150" i="3"/>
  <c r="CB150" i="3"/>
  <c r="CC150" i="3"/>
  <c r="DR150" i="3"/>
  <c r="DS150" i="3"/>
  <c r="CU150" i="3"/>
  <c r="DK150" i="3"/>
  <c r="EI150" i="3"/>
  <c r="DW10" i="3"/>
  <c r="CU10" i="3"/>
  <c r="EJ10" i="3"/>
  <c r="DO10" i="3"/>
  <c r="DM10" i="3"/>
  <c r="EE10" i="3"/>
  <c r="DT10" i="3"/>
  <c r="CR10" i="3"/>
  <c r="EK10" i="3"/>
  <c r="CS10" i="3"/>
  <c r="DZ10" i="3"/>
  <c r="CB10" i="3"/>
  <c r="DA10" i="3"/>
  <c r="DN10" i="3"/>
  <c r="EI10" i="3"/>
  <c r="DK10" i="3"/>
  <c r="CZ10" i="3"/>
  <c r="EM10" i="3"/>
  <c r="EL10" i="3"/>
  <c r="EC10" i="3"/>
  <c r="DY10" i="3"/>
  <c r="CI10" i="3"/>
  <c r="DG10" i="3"/>
  <c r="CV10" i="3"/>
  <c r="DX10" i="3"/>
  <c r="DR10" i="3"/>
  <c r="CE10" i="3"/>
  <c r="CJ10" i="3"/>
  <c r="CT10" i="3"/>
  <c r="DF10" i="3"/>
  <c r="CP10" i="3"/>
  <c r="DQ10" i="3"/>
  <c r="EG10" i="3"/>
  <c r="DL10" i="3"/>
  <c r="CN10" i="3"/>
  <c r="CQ10" i="3"/>
  <c r="CK10" i="3"/>
  <c r="CO10" i="3"/>
  <c r="CH10" i="3"/>
  <c r="CM10" i="3"/>
  <c r="EN10" i="3"/>
  <c r="CG10" i="3"/>
  <c r="CY10" i="3"/>
  <c r="DE10" i="3"/>
  <c r="DS10" i="3"/>
  <c r="CA453" i="3"/>
  <c r="CI453" i="3"/>
  <c r="CY453" i="3"/>
  <c r="DG453" i="3"/>
  <c r="DW453" i="3"/>
  <c r="EE453" i="3"/>
  <c r="CC453" i="3"/>
  <c r="CS453" i="3"/>
  <c r="DA453" i="3"/>
  <c r="DI453" i="3"/>
  <c r="DQ453" i="3"/>
  <c r="DY453" i="3"/>
  <c r="CD453" i="3"/>
  <c r="CT453" i="3"/>
  <c r="DJ453" i="3"/>
  <c r="DR453" i="3"/>
  <c r="DZ453" i="3"/>
  <c r="CW453" i="3"/>
  <c r="DK453" i="3"/>
  <c r="EJ453" i="3"/>
  <c r="CM453" i="3"/>
  <c r="DL453" i="3"/>
  <c r="EK453" i="3"/>
  <c r="DN453" i="3"/>
  <c r="EN453" i="3"/>
  <c r="DT453" i="3"/>
  <c r="CV453" i="3"/>
  <c r="DU453" i="3"/>
  <c r="CX453" i="3"/>
  <c r="DX453" i="3"/>
  <c r="CN453" i="3"/>
  <c r="CZ453" i="3"/>
  <c r="DM453" i="3"/>
  <c r="EA453" i="3"/>
  <c r="EL453" i="3"/>
  <c r="CB453" i="3"/>
  <c r="CO453" i="3"/>
  <c r="DC453" i="3"/>
  <c r="EB453" i="3"/>
  <c r="CU453" i="3"/>
  <c r="EF453" i="3"/>
  <c r="CH453" i="3"/>
  <c r="DH453" i="3"/>
  <c r="EI453" i="3"/>
  <c r="CE453" i="3"/>
  <c r="CP453" i="3"/>
  <c r="DD453" i="3"/>
  <c r="EC453" i="3"/>
  <c r="CF453" i="3"/>
  <c r="CR453" i="3"/>
  <c r="DE453" i="3"/>
  <c r="DS453" i="3"/>
  <c r="ED453" i="3"/>
  <c r="CG453" i="3"/>
  <c r="DF453" i="3"/>
  <c r="EG453" i="3"/>
  <c r="EH453" i="3"/>
  <c r="DB453" i="3"/>
  <c r="CL453" i="3"/>
  <c r="CK453" i="3"/>
  <c r="DV453" i="3"/>
  <c r="EM453" i="3"/>
  <c r="CQ453" i="3"/>
  <c r="DO453" i="3"/>
  <c r="CJ453" i="3"/>
  <c r="DP453" i="3"/>
  <c r="CT141" i="3"/>
  <c r="DR141" i="3"/>
  <c r="CH141" i="3"/>
  <c r="DF141" i="3"/>
  <c r="CM141" i="3"/>
  <c r="DQ141" i="3"/>
  <c r="EJ141" i="3"/>
  <c r="CN141" i="3"/>
  <c r="CY141" i="3"/>
  <c r="DS141" i="3"/>
  <c r="CO141" i="3"/>
  <c r="CZ141" i="3"/>
  <c r="DM141" i="3"/>
  <c r="DG141" i="3"/>
  <c r="CS141" i="3"/>
  <c r="EE141" i="3"/>
  <c r="CU141" i="3"/>
  <c r="DY141" i="3"/>
  <c r="CG141" i="3"/>
  <c r="DK141" i="3"/>
  <c r="CI141" i="3"/>
  <c r="DW141" i="3"/>
  <c r="EI141" i="3"/>
  <c r="DX141" i="3"/>
  <c r="DE141" i="3"/>
  <c r="DA141" i="3"/>
  <c r="DL141" i="3"/>
  <c r="CI455" i="3"/>
  <c r="EC455" i="3"/>
  <c r="DM455" i="3"/>
  <c r="EI455" i="3"/>
  <c r="DA455" i="3"/>
  <c r="DW295" i="3"/>
  <c r="EK295" i="3"/>
  <c r="CY295" i="3"/>
  <c r="DM295" i="3"/>
  <c r="DX295" i="3"/>
  <c r="CB295" i="3"/>
  <c r="DE295" i="3"/>
  <c r="CH295" i="3"/>
  <c r="CI295" i="3"/>
  <c r="CZ295" i="3"/>
  <c r="CO295" i="3"/>
  <c r="DG295" i="3"/>
  <c r="DR295" i="3"/>
  <c r="CT295" i="3"/>
  <c r="DF295" i="3"/>
  <c r="DH295" i="3"/>
  <c r="EE295" i="3"/>
  <c r="CG295" i="3"/>
  <c r="DY295" i="3"/>
  <c r="DL295" i="3"/>
  <c r="CU295" i="3"/>
  <c r="DS295" i="3"/>
  <c r="DK295" i="3"/>
  <c r="CS295" i="3"/>
  <c r="DA295" i="3"/>
  <c r="DQ295" i="3"/>
  <c r="CN295" i="3"/>
  <c r="EI295" i="3"/>
  <c r="CB447" i="3"/>
  <c r="CJ447" i="3"/>
  <c r="CR447" i="3"/>
  <c r="CZ447" i="3"/>
  <c r="DH447" i="3"/>
  <c r="DX447" i="3"/>
  <c r="EF447" i="3"/>
  <c r="EN447" i="3"/>
  <c r="CC447" i="3"/>
  <c r="CS447" i="3"/>
  <c r="DA447" i="3"/>
  <c r="DI447" i="3"/>
  <c r="DQ447" i="3"/>
  <c r="DY447" i="3"/>
  <c r="CM447" i="3"/>
  <c r="CU447" i="3"/>
  <c r="DK447" i="3"/>
  <c r="DS447" i="3"/>
  <c r="EI447" i="3"/>
  <c r="CF447" i="3"/>
  <c r="CN447" i="3"/>
  <c r="DL447" i="3"/>
  <c r="EB447" i="3"/>
  <c r="EJ447" i="3"/>
  <c r="CH447" i="3"/>
  <c r="CX447" i="3"/>
  <c r="CO447" i="3"/>
  <c r="DF447" i="3"/>
  <c r="DV447" i="3"/>
  <c r="DW447" i="3"/>
  <c r="EM447" i="3"/>
  <c r="CA447" i="3"/>
  <c r="CT447" i="3"/>
  <c r="EC447" i="3"/>
  <c r="CI447" i="3"/>
  <c r="DR447" i="3"/>
  <c r="DE447" i="3"/>
  <c r="DG447" i="3"/>
  <c r="CQ447" i="3"/>
  <c r="DZ447" i="3"/>
  <c r="DM447" i="3"/>
  <c r="EH447" i="3"/>
  <c r="EK447" i="3"/>
  <c r="CD447" i="3"/>
  <c r="CW447" i="3"/>
  <c r="DN447" i="3"/>
  <c r="ED447" i="3"/>
  <c r="CG447" i="3"/>
  <c r="CY447" i="3"/>
  <c r="DO447" i="3"/>
  <c r="EE447" i="3"/>
  <c r="DB447" i="3"/>
  <c r="CL447" i="3"/>
  <c r="DU447" i="3"/>
  <c r="EG447" i="3"/>
  <c r="CK447" i="3"/>
  <c r="CE447" i="3"/>
  <c r="DJ447" i="3"/>
  <c r="DT447" i="3"/>
  <c r="DC447" i="3"/>
  <c r="EL447" i="3"/>
  <c r="CP447" i="3"/>
  <c r="EA447" i="3"/>
  <c r="DD447" i="3"/>
  <c r="CV447" i="3"/>
  <c r="DP447" i="3"/>
  <c r="CN278" i="3"/>
  <c r="DL278" i="3"/>
  <c r="EJ278" i="3"/>
  <c r="CH278" i="3"/>
  <c r="DF278" i="3"/>
  <c r="CA278" i="3"/>
  <c r="CI278" i="3"/>
  <c r="CY278" i="3"/>
  <c r="DG278" i="3"/>
  <c r="DW278" i="3"/>
  <c r="EE278" i="3"/>
  <c r="CZ278" i="3"/>
  <c r="CB278" i="3"/>
  <c r="CM278" i="3"/>
  <c r="DA278" i="3"/>
  <c r="DK278" i="3"/>
  <c r="DX278" i="3"/>
  <c r="EK278" i="3"/>
  <c r="CS278" i="3"/>
  <c r="DQ278" i="3"/>
  <c r="DS278" i="3"/>
  <c r="CO278" i="3"/>
  <c r="DE278" i="3"/>
  <c r="DY278" i="3"/>
  <c r="CG278" i="3"/>
  <c r="CU278" i="3"/>
  <c r="DR278" i="3"/>
  <c r="CC278" i="3"/>
  <c r="EI278" i="3"/>
  <c r="DM278" i="3"/>
  <c r="CT278" i="3"/>
  <c r="EK322" i="3"/>
  <c r="CZ322" i="3"/>
  <c r="DX322" i="3"/>
  <c r="CH322" i="3"/>
  <c r="CM322" i="3"/>
  <c r="DW322" i="3"/>
  <c r="CN322" i="3"/>
  <c r="EI322" i="3"/>
  <c r="EE322" i="3"/>
  <c r="CT322" i="3"/>
  <c r="CG322" i="3"/>
  <c r="CB322" i="3"/>
  <c r="CC322" i="3"/>
  <c r="CU322" i="3"/>
  <c r="CS322" i="3"/>
  <c r="DR322" i="3"/>
  <c r="DF322" i="3"/>
  <c r="CO322" i="3"/>
  <c r="CI322" i="3"/>
  <c r="CA322" i="3"/>
  <c r="DA322" i="3"/>
  <c r="DL322" i="3"/>
  <c r="DK322" i="3"/>
  <c r="DS322" i="3"/>
  <c r="DQ322" i="3"/>
  <c r="DY322" i="3"/>
  <c r="EJ322" i="3"/>
  <c r="CY322" i="3"/>
  <c r="DG322" i="3"/>
  <c r="DE322" i="3"/>
  <c r="DM322" i="3"/>
  <c r="CH251" i="3"/>
  <c r="DF251" i="3"/>
  <c r="EL251" i="3"/>
  <c r="DR251" i="3"/>
  <c r="CJ251" i="3"/>
  <c r="CU251" i="3"/>
  <c r="CT251" i="3"/>
  <c r="DL251" i="3"/>
  <c r="EK251" i="3"/>
  <c r="CG251" i="3"/>
  <c r="DM251" i="3"/>
  <c r="EN251" i="3"/>
  <c r="DS251" i="3"/>
  <c r="CN251" i="3"/>
  <c r="CB251" i="3"/>
  <c r="CZ251" i="3"/>
  <c r="EI251" i="3"/>
  <c r="EJ251" i="3"/>
  <c r="DX251" i="3"/>
  <c r="DE251" i="3"/>
  <c r="DK251" i="3"/>
  <c r="CO251" i="3"/>
  <c r="DY251" i="3"/>
  <c r="CQ251" i="3"/>
  <c r="DQ251" i="3"/>
  <c r="EE251" i="3"/>
  <c r="DW251" i="3"/>
  <c r="CS251" i="3"/>
  <c r="DA251" i="3"/>
  <c r="DG251" i="3"/>
  <c r="CY251" i="3"/>
  <c r="CI251" i="3"/>
  <c r="DF78" i="3"/>
  <c r="DR78" i="3"/>
  <c r="CM78" i="3"/>
  <c r="CB78" i="3"/>
  <c r="CO78" i="3"/>
  <c r="CZ78" i="3"/>
  <c r="DK78" i="3"/>
  <c r="CG78" i="3"/>
  <c r="DM78" i="3"/>
  <c r="CH78" i="3"/>
  <c r="DS78" i="3"/>
  <c r="EC78" i="3"/>
  <c r="DX78" i="3"/>
  <c r="EI78" i="3"/>
  <c r="DE78" i="3"/>
  <c r="EJ78" i="3"/>
  <c r="CT78" i="3"/>
  <c r="DL78" i="3"/>
  <c r="CU78" i="3"/>
  <c r="CA78" i="3"/>
  <c r="DA78" i="3"/>
  <c r="CY78" i="3"/>
  <c r="DQ78" i="3"/>
  <c r="DG78" i="3"/>
  <c r="DY78" i="3"/>
  <c r="DW78" i="3"/>
  <c r="CI78" i="3"/>
  <c r="CC78" i="3"/>
  <c r="CS78" i="3"/>
  <c r="DO78" i="3"/>
  <c r="CN78" i="3"/>
  <c r="EE78" i="3"/>
  <c r="CC25" i="3"/>
  <c r="CO25" i="3"/>
  <c r="CY25" i="3"/>
  <c r="EE25" i="3"/>
  <c r="CI25" i="3"/>
  <c r="CS25" i="3"/>
  <c r="DE25" i="3"/>
  <c r="DY25" i="3"/>
  <c r="EK25" i="3"/>
  <c r="CT25" i="3"/>
  <c r="DF25" i="3"/>
  <c r="DR25" i="3"/>
  <c r="CA25" i="3"/>
  <c r="DG25" i="3"/>
  <c r="CG25" i="3"/>
  <c r="DM25" i="3"/>
  <c r="DX25" i="3"/>
  <c r="CH25" i="3"/>
  <c r="CB25" i="3"/>
  <c r="CZ25" i="3"/>
  <c r="DW25" i="3"/>
  <c r="DQ25" i="3"/>
  <c r="DA25" i="3"/>
  <c r="CU25" i="3"/>
  <c r="EJ25" i="3"/>
  <c r="DS25" i="3"/>
  <c r="EI25" i="3"/>
  <c r="CN25" i="3"/>
  <c r="DL25" i="3"/>
  <c r="CM25" i="3"/>
  <c r="DK25" i="3"/>
  <c r="CU33" i="3"/>
  <c r="DK33" i="3"/>
  <c r="DE33" i="3"/>
  <c r="EE33" i="3"/>
  <c r="DL33" i="3"/>
  <c r="CN33" i="3"/>
  <c r="DF33" i="3"/>
  <c r="CO33" i="3"/>
  <c r="DA33" i="3"/>
  <c r="CM33" i="3"/>
  <c r="DW33" i="3"/>
  <c r="DQ33" i="3"/>
  <c r="DG33" i="3"/>
  <c r="CH33" i="3"/>
  <c r="CT33" i="3"/>
  <c r="CY33" i="3"/>
  <c r="DY33" i="3"/>
  <c r="DS33" i="3"/>
  <c r="DX33" i="3"/>
  <c r="CS33" i="3"/>
  <c r="CI33" i="3"/>
  <c r="EK33" i="3"/>
  <c r="EJ33" i="3"/>
  <c r="DR33" i="3"/>
  <c r="CC33" i="3"/>
  <c r="CB33" i="3"/>
  <c r="CZ33" i="3"/>
  <c r="CG33" i="3"/>
  <c r="DM33" i="3"/>
  <c r="EI33" i="3"/>
  <c r="CA33" i="3"/>
  <c r="CH371" i="3"/>
  <c r="DF371" i="3"/>
  <c r="EL371" i="3"/>
  <c r="CA371" i="3"/>
  <c r="CI371" i="3"/>
  <c r="CY371" i="3"/>
  <c r="DG371" i="3"/>
  <c r="DW371" i="3"/>
  <c r="EE371" i="3"/>
  <c r="DA371" i="3"/>
  <c r="DM371" i="3"/>
  <c r="DY371" i="3"/>
  <c r="EI371" i="3"/>
  <c r="EK371" i="3"/>
  <c r="CT371" i="3"/>
  <c r="DE371" i="3"/>
  <c r="DQ371" i="3"/>
  <c r="CG371" i="3"/>
  <c r="CS371" i="3"/>
  <c r="CU371" i="3"/>
  <c r="DK371" i="3"/>
  <c r="CZ371" i="3"/>
  <c r="DR371" i="3"/>
  <c r="DX371" i="3"/>
  <c r="CO371" i="3"/>
  <c r="DS371" i="3"/>
  <c r="EN371" i="3"/>
  <c r="CC371" i="3"/>
  <c r="CN371" i="3"/>
  <c r="DL371" i="3"/>
  <c r="CE371" i="3"/>
  <c r="EM371" i="3"/>
  <c r="EJ371" i="3"/>
  <c r="EI194" i="3"/>
  <c r="DQ194" i="3"/>
  <c r="EL194" i="3"/>
  <c r="CS194" i="3"/>
  <c r="DR194" i="3"/>
  <c r="DA194" i="3"/>
  <c r="CO194" i="3"/>
  <c r="EN194" i="3"/>
  <c r="CY194" i="3"/>
  <c r="CH194" i="3"/>
  <c r="CZ194" i="3"/>
  <c r="DF194" i="3"/>
  <c r="DY194" i="3"/>
  <c r="CB194" i="3"/>
  <c r="CM194" i="3"/>
  <c r="CG194" i="3"/>
  <c r="CU194" i="3"/>
  <c r="DG194" i="3"/>
  <c r="DM194" i="3"/>
  <c r="DK194" i="3"/>
  <c r="CI194" i="3"/>
  <c r="CN194" i="3"/>
  <c r="DX194" i="3"/>
  <c r="CT194" i="3"/>
  <c r="DW194" i="3"/>
  <c r="DS194" i="3"/>
  <c r="DE194" i="3"/>
  <c r="EE194" i="3"/>
  <c r="EJ194" i="3"/>
  <c r="DL194" i="3"/>
  <c r="EO324" i="3"/>
  <c r="CT310" i="3"/>
  <c r="DR310" i="3"/>
  <c r="CG310" i="3"/>
  <c r="CO310" i="3"/>
  <c r="DE310" i="3"/>
  <c r="DM310" i="3"/>
  <c r="EK310" i="3"/>
  <c r="CH310" i="3"/>
  <c r="DF310" i="3"/>
  <c r="DW310" i="3"/>
  <c r="CY310" i="3"/>
  <c r="DX310" i="3"/>
  <c r="CN310" i="3"/>
  <c r="DA310" i="3"/>
  <c r="CI310" i="3"/>
  <c r="CZ310" i="3"/>
  <c r="EE310" i="3"/>
  <c r="CR310" i="3"/>
  <c r="DY310" i="3"/>
  <c r="EN310" i="3"/>
  <c r="CS310" i="3"/>
  <c r="CB310" i="3"/>
  <c r="DQ310" i="3"/>
  <c r="EJ310" i="3"/>
  <c r="DG310" i="3"/>
  <c r="DL310" i="3"/>
  <c r="CF310" i="3"/>
  <c r="CQ310" i="3"/>
  <c r="EI310" i="3"/>
  <c r="DS310" i="3"/>
  <c r="CU310" i="3"/>
  <c r="EL310" i="3"/>
  <c r="DK310" i="3"/>
  <c r="EM310" i="3"/>
  <c r="CY292" i="3"/>
  <c r="DX292" i="3"/>
  <c r="CA292" i="3"/>
  <c r="CZ292" i="3"/>
  <c r="DY292" i="3"/>
  <c r="CH292" i="3"/>
  <c r="DG292" i="3"/>
  <c r="CS292" i="3"/>
  <c r="DA292" i="3"/>
  <c r="DK292" i="3"/>
  <c r="CB292" i="3"/>
  <c r="DS292" i="3"/>
  <c r="CM292" i="3"/>
  <c r="CN292" i="3"/>
  <c r="EK292" i="3"/>
  <c r="EE292" i="3"/>
  <c r="CD292" i="3"/>
  <c r="DL292" i="3"/>
  <c r="CC292" i="3"/>
  <c r="CI292" i="3"/>
  <c r="EJ292" i="3"/>
  <c r="CU292" i="3"/>
  <c r="CT292" i="3"/>
  <c r="CG292" i="3"/>
  <c r="CO292" i="3"/>
  <c r="DR292" i="3"/>
  <c r="CF292" i="3"/>
  <c r="DF292" i="3"/>
  <c r="DE292" i="3"/>
  <c r="DM292" i="3"/>
  <c r="DZ292" i="3"/>
  <c r="DW292" i="3"/>
  <c r="EI292" i="3"/>
  <c r="CE292" i="3"/>
  <c r="DQ292" i="3"/>
  <c r="CG238" i="3"/>
  <c r="CO238" i="3"/>
  <c r="DE238" i="3"/>
  <c r="DM238" i="3"/>
  <c r="CH238" i="3"/>
  <c r="DF238" i="3"/>
  <c r="CI238" i="3"/>
  <c r="CU238" i="3"/>
  <c r="DT238" i="3"/>
  <c r="EE238" i="3"/>
  <c r="CM238" i="3"/>
  <c r="DA238" i="3"/>
  <c r="DL238" i="3"/>
  <c r="DY238" i="3"/>
  <c r="EH238" i="3"/>
  <c r="CN238" i="3"/>
  <c r="EI238" i="3"/>
  <c r="CT238" i="3"/>
  <c r="DR238" i="3"/>
  <c r="CY238" i="3"/>
  <c r="DS238" i="3"/>
  <c r="EJ238" i="3"/>
  <c r="DW238" i="3"/>
  <c r="DG238" i="3"/>
  <c r="DK238" i="3"/>
  <c r="CQ238" i="3"/>
  <c r="CS238" i="3"/>
  <c r="DQ238" i="3"/>
  <c r="CR238" i="3"/>
  <c r="DX238" i="3"/>
  <c r="CP238" i="3"/>
  <c r="CZ238" i="3"/>
  <c r="CB238" i="3"/>
  <c r="CH106" i="3"/>
  <c r="CO106" i="3"/>
  <c r="DE106" i="3"/>
  <c r="DM106" i="3"/>
  <c r="EC106" i="3"/>
  <c r="CG106" i="3"/>
  <c r="DF106" i="3"/>
  <c r="CZ106" i="3"/>
  <c r="DX106" i="3"/>
  <c r="CK106" i="3"/>
  <c r="CS106" i="3"/>
  <c r="DA106" i="3"/>
  <c r="DQ106" i="3"/>
  <c r="DY106" i="3"/>
  <c r="CU106" i="3"/>
  <c r="EE106" i="3"/>
  <c r="CN106" i="3"/>
  <c r="DG106" i="3"/>
  <c r="DR106" i="3"/>
  <c r="DS106" i="3"/>
  <c r="CT106" i="3"/>
  <c r="CM106" i="3"/>
  <c r="EI106" i="3"/>
  <c r="DW106" i="3"/>
  <c r="DK106" i="3"/>
  <c r="CY106" i="3"/>
  <c r="DL106" i="3"/>
  <c r="CI106" i="3"/>
  <c r="CJ106" i="3"/>
  <c r="CH259" i="3"/>
  <c r="DF259" i="3"/>
  <c r="DR259" i="3"/>
  <c r="CU259" i="3"/>
  <c r="CZ259" i="3"/>
  <c r="DS259" i="3"/>
  <c r="CB259" i="3"/>
  <c r="CO259" i="3"/>
  <c r="DE259" i="3"/>
  <c r="DX259" i="3"/>
  <c r="EI259" i="3"/>
  <c r="CN259" i="3"/>
  <c r="DK259" i="3"/>
  <c r="DM259" i="3"/>
  <c r="DL259" i="3"/>
  <c r="EJ259" i="3"/>
  <c r="CG259" i="3"/>
  <c r="CT259" i="3"/>
  <c r="DY259" i="3"/>
  <c r="DW259" i="3"/>
  <c r="DQ259" i="3"/>
  <c r="EE259" i="3"/>
  <c r="CC259" i="3"/>
  <c r="CY259" i="3"/>
  <c r="DG259" i="3"/>
  <c r="CI259" i="3"/>
  <c r="DA259" i="3"/>
  <c r="CA259" i="3"/>
  <c r="CS259" i="3"/>
  <c r="CH37" i="3"/>
  <c r="DF37" i="3"/>
  <c r="CB37" i="3"/>
  <c r="CT37" i="3"/>
  <c r="DL37" i="3"/>
  <c r="CO37" i="3"/>
  <c r="CY37" i="3"/>
  <c r="DQ37" i="3"/>
  <c r="CG37" i="3"/>
  <c r="CZ37" i="3"/>
  <c r="DR37" i="3"/>
  <c r="EI37" i="3"/>
  <c r="DS37" i="3"/>
  <c r="EE37" i="3"/>
  <c r="CS37" i="3"/>
  <c r="DE37" i="3"/>
  <c r="DK37" i="3"/>
  <c r="DY37" i="3"/>
  <c r="EJ37" i="3"/>
  <c r="DA37" i="3"/>
  <c r="DM37" i="3"/>
  <c r="EK37" i="3"/>
  <c r="CA37" i="3"/>
  <c r="CU37" i="3"/>
  <c r="CI37" i="3"/>
  <c r="DX37" i="3"/>
  <c r="CC37" i="3"/>
  <c r="DW37" i="3"/>
  <c r="CM37" i="3"/>
  <c r="DG37" i="3"/>
  <c r="CN37" i="3"/>
  <c r="CC223" i="3"/>
  <c r="CS223" i="3"/>
  <c r="DA223" i="3"/>
  <c r="DI223" i="3"/>
  <c r="DQ223" i="3"/>
  <c r="DY223" i="3"/>
  <c r="CM223" i="3"/>
  <c r="CU223" i="3"/>
  <c r="DK223" i="3"/>
  <c r="DS223" i="3"/>
  <c r="EI223" i="3"/>
  <c r="CF223" i="3"/>
  <c r="CN223" i="3"/>
  <c r="DL223" i="3"/>
  <c r="EJ223" i="3"/>
  <c r="CG223" i="3"/>
  <c r="CR223" i="3"/>
  <c r="DF223" i="3"/>
  <c r="DR223" i="3"/>
  <c r="EE223" i="3"/>
  <c r="CH223" i="3"/>
  <c r="CT223" i="3"/>
  <c r="DG223" i="3"/>
  <c r="EF223" i="3"/>
  <c r="CJ223" i="3"/>
  <c r="CX223" i="3"/>
  <c r="DW223" i="3"/>
  <c r="EK223" i="3"/>
  <c r="CB223" i="3"/>
  <c r="CY223" i="3"/>
  <c r="DP223" i="3"/>
  <c r="EM223" i="3"/>
  <c r="CD223" i="3"/>
  <c r="CZ223" i="3"/>
  <c r="DV223" i="3"/>
  <c r="EN223" i="3"/>
  <c r="DE223" i="3"/>
  <c r="DZ223" i="3"/>
  <c r="CO223" i="3"/>
  <c r="DH223" i="3"/>
  <c r="EC223" i="3"/>
  <c r="CW223" i="3"/>
  <c r="DB223" i="3"/>
  <c r="DN223" i="3"/>
  <c r="CA223" i="3"/>
  <c r="DO223" i="3"/>
  <c r="CI223" i="3"/>
  <c r="CP223" i="3"/>
  <c r="CQ223" i="3"/>
  <c r="DX223" i="3"/>
  <c r="ED223" i="3"/>
  <c r="DM223" i="3"/>
  <c r="EH223" i="3"/>
  <c r="CL223" i="3"/>
  <c r="CK223" i="3"/>
  <c r="EB223" i="3"/>
  <c r="DT223" i="3"/>
  <c r="DU223" i="3"/>
  <c r="EA223" i="3"/>
  <c r="EL223" i="3"/>
  <c r="DC223" i="3"/>
  <c r="DJ223" i="3"/>
  <c r="CV223" i="3"/>
  <c r="DD223" i="3"/>
  <c r="EG223" i="3"/>
  <c r="CE223" i="3"/>
  <c r="DK85" i="3"/>
  <c r="DY85" i="3"/>
  <c r="EJ85" i="3"/>
  <c r="CM85" i="3"/>
  <c r="DA85" i="3"/>
  <c r="DL85" i="3"/>
  <c r="DQ85" i="3"/>
  <c r="CS85" i="3"/>
  <c r="DR85" i="3"/>
  <c r="CC85" i="3"/>
  <c r="DS85" i="3"/>
  <c r="CN85" i="3"/>
  <c r="DF85" i="3"/>
  <c r="CU85" i="3"/>
  <c r="CH85" i="3"/>
  <c r="CT85" i="3"/>
  <c r="EI85" i="3"/>
  <c r="EE85" i="3"/>
  <c r="CZ85" i="3"/>
  <c r="CG85" i="3"/>
  <c r="CI85" i="3"/>
  <c r="CA85" i="3"/>
  <c r="DM85" i="3"/>
  <c r="CY85" i="3"/>
  <c r="CO85" i="3"/>
  <c r="DE85" i="3"/>
  <c r="DG85" i="3"/>
  <c r="DX85" i="3"/>
  <c r="DW85" i="3"/>
  <c r="CB85" i="3"/>
  <c r="CI84" i="3"/>
  <c r="DA84" i="3"/>
  <c r="DS84" i="3"/>
  <c r="EI84" i="3"/>
  <c r="DK84" i="3"/>
  <c r="DW84" i="3"/>
  <c r="EJ84" i="3"/>
  <c r="CY84" i="3"/>
  <c r="DL84" i="3"/>
  <c r="DY84" i="3"/>
  <c r="CA84" i="3"/>
  <c r="CM84" i="3"/>
  <c r="CB84" i="3"/>
  <c r="DQ84" i="3"/>
  <c r="CS84" i="3"/>
  <c r="EE84" i="3"/>
  <c r="CT84" i="3"/>
  <c r="DF84" i="3"/>
  <c r="CC84" i="3"/>
  <c r="CU84" i="3"/>
  <c r="DM84" i="3"/>
  <c r="CH84" i="3"/>
  <c r="DG84" i="3"/>
  <c r="DR84" i="3"/>
  <c r="CG84" i="3"/>
  <c r="CZ84" i="3"/>
  <c r="CN84" i="3"/>
  <c r="DX84" i="3"/>
  <c r="CO84" i="3"/>
  <c r="DE84" i="3"/>
  <c r="DG23" i="3"/>
  <c r="DX23" i="3"/>
  <c r="EC23" i="3"/>
  <c r="EJ23" i="3"/>
  <c r="DM23" i="3"/>
  <c r="CM23" i="3"/>
  <c r="DS23" i="3"/>
  <c r="DA23" i="3"/>
  <c r="CO23" i="3"/>
  <c r="EI23" i="3"/>
  <c r="DQ23" i="3"/>
  <c r="CU23" i="3"/>
  <c r="DK23" i="3"/>
  <c r="DW23" i="3"/>
  <c r="CN23" i="3"/>
  <c r="CG23" i="3"/>
  <c r="DY23" i="3"/>
  <c r="DE23" i="3"/>
  <c r="EE23" i="3"/>
  <c r="DF23" i="3"/>
  <c r="CH23" i="3"/>
  <c r="CZ23" i="3"/>
  <c r="CT23" i="3"/>
  <c r="CI23" i="3"/>
  <c r="CS23" i="3"/>
  <c r="EK23" i="3"/>
  <c r="CY23" i="3"/>
  <c r="DR23" i="3"/>
  <c r="DL23" i="3"/>
  <c r="DF255" i="3"/>
  <c r="DY255" i="3"/>
  <c r="EJ255" i="3"/>
  <c r="CY255" i="3"/>
  <c r="EE255" i="3"/>
  <c r="CZ255" i="3"/>
  <c r="CB255" i="3"/>
  <c r="DA255" i="3"/>
  <c r="DL255" i="3"/>
  <c r="CF255" i="3"/>
  <c r="DW255" i="3"/>
  <c r="DQ255" i="3"/>
  <c r="DX255" i="3"/>
  <c r="CO255" i="3"/>
  <c r="DR255" i="3"/>
  <c r="DE255" i="3"/>
  <c r="CH255" i="3"/>
  <c r="CU255" i="3"/>
  <c r="DM255" i="3"/>
  <c r="CS255" i="3"/>
  <c r="DK255" i="3"/>
  <c r="DG255" i="3"/>
  <c r="EK255" i="3"/>
  <c r="CN255" i="3"/>
  <c r="DS255" i="3"/>
  <c r="EI255" i="3"/>
  <c r="CI255" i="3"/>
  <c r="CG255" i="3"/>
  <c r="CT255" i="3"/>
  <c r="CN43" i="3"/>
  <c r="CH43" i="3"/>
  <c r="EK43" i="3"/>
  <c r="DW43" i="3"/>
  <c r="DL43" i="3"/>
  <c r="CU43" i="3"/>
  <c r="DX43" i="3"/>
  <c r="DF43" i="3"/>
  <c r="CI43" i="3"/>
  <c r="DK43" i="3"/>
  <c r="CC43" i="3"/>
  <c r="EJ43" i="3"/>
  <c r="CA43" i="3"/>
  <c r="DS43" i="3"/>
  <c r="CO43" i="3"/>
  <c r="CG43" i="3"/>
  <c r="DG43" i="3"/>
  <c r="CY43" i="3"/>
  <c r="EE43" i="3"/>
  <c r="EI43" i="3"/>
  <c r="CS43" i="3"/>
  <c r="DA43" i="3"/>
  <c r="CT43" i="3"/>
  <c r="DY43" i="3"/>
  <c r="DM43" i="3"/>
  <c r="DR43" i="3"/>
  <c r="CB43" i="3"/>
  <c r="DE43" i="3"/>
  <c r="CZ43" i="3"/>
  <c r="CM43" i="3"/>
  <c r="DQ43" i="3"/>
  <c r="CS128" i="3"/>
  <c r="DA128" i="3"/>
  <c r="DQ128" i="3"/>
  <c r="DY128" i="3"/>
  <c r="CG128" i="3"/>
  <c r="CO128" i="3"/>
  <c r="DE128" i="3"/>
  <c r="DM128" i="3"/>
  <c r="CH128" i="3"/>
  <c r="DF128" i="3"/>
  <c r="CN128" i="3"/>
  <c r="DL128" i="3"/>
  <c r="CY128" i="3"/>
  <c r="DX128" i="3"/>
  <c r="CB128" i="3"/>
  <c r="CZ128" i="3"/>
  <c r="DK128" i="3"/>
  <c r="EI128" i="3"/>
  <c r="DW128" i="3"/>
  <c r="CT128" i="3"/>
  <c r="DG128" i="3"/>
  <c r="EE128" i="3"/>
  <c r="CU128" i="3"/>
  <c r="DR128" i="3"/>
  <c r="CI128" i="3"/>
  <c r="DS128" i="3"/>
  <c r="EJ128" i="3"/>
  <c r="CH15" i="3"/>
  <c r="DF15" i="3"/>
  <c r="CG15" i="3"/>
  <c r="CQ15" i="3"/>
  <c r="CZ15" i="3"/>
  <c r="CB15" i="3"/>
  <c r="CT15" i="3"/>
  <c r="DL15" i="3"/>
  <c r="CM15" i="3"/>
  <c r="DE15" i="3"/>
  <c r="DX15" i="3"/>
  <c r="CS15" i="3"/>
  <c r="DQ15" i="3"/>
  <c r="EK15" i="3"/>
  <c r="EE15" i="3"/>
  <c r="CA15" i="3"/>
  <c r="CN15" i="3"/>
  <c r="DA15" i="3"/>
  <c r="DK15" i="3"/>
  <c r="DY15" i="3"/>
  <c r="DS15" i="3"/>
  <c r="CO15" i="3"/>
  <c r="DG15" i="3"/>
  <c r="DM15" i="3"/>
  <c r="CU15" i="3"/>
  <c r="DW15" i="3"/>
  <c r="EI15" i="3"/>
  <c r="CI15" i="3"/>
  <c r="EJ15" i="3"/>
  <c r="CY15" i="3"/>
  <c r="DR15" i="3"/>
  <c r="CH302" i="3"/>
  <c r="DF302" i="3"/>
  <c r="CA302" i="3"/>
  <c r="CI302" i="3"/>
  <c r="CY302" i="3"/>
  <c r="DG302" i="3"/>
  <c r="DW302" i="3"/>
  <c r="EE302" i="3"/>
  <c r="CU302" i="3"/>
  <c r="DE302" i="3"/>
  <c r="DQ302" i="3"/>
  <c r="EJ302" i="3"/>
  <c r="CB302" i="3"/>
  <c r="DR302" i="3"/>
  <c r="EK302" i="3"/>
  <c r="CD302" i="3"/>
  <c r="CN302" i="3"/>
  <c r="CZ302" i="3"/>
  <c r="CO302" i="3"/>
  <c r="DA302" i="3"/>
  <c r="DK302" i="3"/>
  <c r="CG302" i="3"/>
  <c r="DS302" i="3"/>
  <c r="CM302" i="3"/>
  <c r="DL302" i="3"/>
  <c r="DM302" i="3"/>
  <c r="CT302" i="3"/>
  <c r="DX302" i="3"/>
  <c r="EI302" i="3"/>
  <c r="CS302" i="3"/>
  <c r="DY302" i="3"/>
  <c r="CC302" i="3"/>
  <c r="DH302" i="3"/>
  <c r="CL428" i="3"/>
  <c r="CT428" i="3"/>
  <c r="DB428" i="3"/>
  <c r="DJ428" i="3"/>
  <c r="DR428" i="3"/>
  <c r="EH428" i="3"/>
  <c r="CM428" i="3"/>
  <c r="CU428" i="3"/>
  <c r="DC428" i="3"/>
  <c r="DK428" i="3"/>
  <c r="DS428" i="3"/>
  <c r="EI428" i="3"/>
  <c r="CG428" i="3"/>
  <c r="CO428" i="3"/>
  <c r="DE428" i="3"/>
  <c r="DM428" i="3"/>
  <c r="EC428" i="3"/>
  <c r="EK428" i="3"/>
  <c r="CH428" i="3"/>
  <c r="DF428" i="3"/>
  <c r="ED428" i="3"/>
  <c r="CN428" i="3"/>
  <c r="DT428" i="3"/>
  <c r="EJ428" i="3"/>
  <c r="CC428" i="3"/>
  <c r="CV428" i="3"/>
  <c r="DO428" i="3"/>
  <c r="EF428" i="3"/>
  <c r="CY428" i="3"/>
  <c r="CJ428" i="3"/>
  <c r="DA428" i="3"/>
  <c r="EN428" i="3"/>
  <c r="CR428" i="3"/>
  <c r="CB428" i="3"/>
  <c r="EE428" i="3"/>
  <c r="CF428" i="3"/>
  <c r="DP428" i="3"/>
  <c r="EG428" i="3"/>
  <c r="CI428" i="3"/>
  <c r="CZ428" i="3"/>
  <c r="DQ428" i="3"/>
  <c r="EM428" i="3"/>
  <c r="DW428" i="3"/>
  <c r="CA428" i="3"/>
  <c r="EB428" i="3"/>
  <c r="CS428" i="3"/>
  <c r="CK428" i="3"/>
  <c r="DG428" i="3"/>
  <c r="DX428" i="3"/>
  <c r="CQ428" i="3"/>
  <c r="DH428" i="3"/>
  <c r="DY428" i="3"/>
  <c r="DI428" i="3"/>
  <c r="DL428" i="3"/>
  <c r="CD428" i="3"/>
  <c r="CX428" i="3"/>
  <c r="DN428" i="3"/>
  <c r="EL428" i="3"/>
  <c r="DU428" i="3"/>
  <c r="EA428" i="3"/>
  <c r="DZ428" i="3"/>
  <c r="DV428" i="3"/>
  <c r="DD428" i="3"/>
  <c r="CW428" i="3"/>
  <c r="CP428" i="3"/>
  <c r="CE428" i="3"/>
  <c r="CG184" i="3"/>
  <c r="CO184" i="3"/>
  <c r="CH184" i="3"/>
  <c r="DF184" i="3"/>
  <c r="CZ184" i="3"/>
  <c r="DX184" i="3"/>
  <c r="CS184" i="3"/>
  <c r="DA184" i="3"/>
  <c r="DQ184" i="3"/>
  <c r="DY184" i="3"/>
  <c r="DS184" i="3"/>
  <c r="CI184" i="3"/>
  <c r="EE184" i="3"/>
  <c r="CM184" i="3"/>
  <c r="DK184" i="3"/>
  <c r="DW184" i="3"/>
  <c r="EI184" i="3"/>
  <c r="DM184" i="3"/>
  <c r="DR184" i="3"/>
  <c r="EJ184" i="3"/>
  <c r="CN184" i="3"/>
  <c r="DG184" i="3"/>
  <c r="DE184" i="3"/>
  <c r="CT184" i="3"/>
  <c r="CU184" i="3"/>
  <c r="DL184" i="3"/>
  <c r="CY184" i="3"/>
  <c r="EF184" i="3"/>
  <c r="CY97" i="3"/>
  <c r="DX97" i="3"/>
  <c r="DM97" i="3"/>
  <c r="EL97" i="3"/>
  <c r="CO97" i="3"/>
  <c r="DN97" i="3"/>
  <c r="EM97" i="3"/>
  <c r="CA97" i="3"/>
  <c r="DG97" i="3"/>
  <c r="CH97" i="3"/>
  <c r="CT97" i="3"/>
  <c r="EN97" i="3"/>
  <c r="CZ97" i="3"/>
  <c r="DO97" i="3"/>
  <c r="CC97" i="3"/>
  <c r="DK97" i="3"/>
  <c r="EE97" i="3"/>
  <c r="DW97" i="3"/>
  <c r="EH97" i="3"/>
  <c r="DA97" i="3"/>
  <c r="EI97" i="3"/>
  <c r="DE97" i="3"/>
  <c r="DQ97" i="3"/>
  <c r="CG97" i="3"/>
  <c r="DT97" i="3"/>
  <c r="DI97" i="3"/>
  <c r="CN97" i="3"/>
  <c r="DF97" i="3"/>
  <c r="DY97" i="3"/>
  <c r="CJ97" i="3"/>
  <c r="DL97" i="3"/>
  <c r="DR97" i="3"/>
  <c r="EJ97" i="3"/>
  <c r="CM97" i="3"/>
  <c r="CU97" i="3"/>
  <c r="CI97" i="3"/>
  <c r="CS97" i="3"/>
  <c r="CQ97" i="3"/>
  <c r="DS97" i="3"/>
  <c r="CG66" i="3"/>
  <c r="DM66" i="3"/>
  <c r="DX66" i="3"/>
  <c r="DF66" i="3"/>
  <c r="DQ66" i="3"/>
  <c r="CS66" i="3"/>
  <c r="DY66" i="3"/>
  <c r="CH66" i="3"/>
  <c r="DL66" i="3"/>
  <c r="CZ66" i="3"/>
  <c r="DN66" i="3"/>
  <c r="CB66" i="3"/>
  <c r="DA66" i="3"/>
  <c r="CF66" i="3"/>
  <c r="DE66" i="3"/>
  <c r="CO66" i="3"/>
  <c r="CT66" i="3"/>
  <c r="EG66" i="3"/>
  <c r="DR66" i="3"/>
  <c r="EJ66" i="3"/>
  <c r="CU66" i="3"/>
  <c r="CI66" i="3"/>
  <c r="DS66" i="3"/>
  <c r="CJ66" i="3"/>
  <c r="CY66" i="3"/>
  <c r="EI66" i="3"/>
  <c r="DG66" i="3"/>
  <c r="CM66" i="3"/>
  <c r="CN66" i="3"/>
  <c r="DW66" i="3"/>
  <c r="EE66" i="3"/>
  <c r="DK66" i="3"/>
  <c r="CD66" i="3"/>
  <c r="CE66" i="3"/>
  <c r="CZ27" i="3"/>
  <c r="DM27" i="3"/>
  <c r="DY27" i="3"/>
  <c r="CB27" i="3"/>
  <c r="CO27" i="3"/>
  <c r="DA27" i="3"/>
  <c r="CC27" i="3"/>
  <c r="DX27" i="3"/>
  <c r="DE27" i="3"/>
  <c r="EK27" i="3"/>
  <c r="DQ27" i="3"/>
  <c r="CM27" i="3"/>
  <c r="CI27" i="3"/>
  <c r="DK27" i="3"/>
  <c r="DG27" i="3"/>
  <c r="CG27" i="3"/>
  <c r="DR27" i="3"/>
  <c r="CY27" i="3"/>
  <c r="DS27" i="3"/>
  <c r="DF27" i="3"/>
  <c r="EI27" i="3"/>
  <c r="DW27" i="3"/>
  <c r="CN27" i="3"/>
  <c r="DL27" i="3"/>
  <c r="EJ27" i="3"/>
  <c r="CH27" i="3"/>
  <c r="EE27" i="3"/>
  <c r="CS27" i="3"/>
  <c r="CA27" i="3"/>
  <c r="CU27" i="3"/>
  <c r="CT27" i="3"/>
  <c r="DK31" i="3"/>
  <c r="DW31" i="3"/>
  <c r="DF31" i="3"/>
  <c r="DM31" i="3"/>
  <c r="EI31" i="3"/>
  <c r="EJ31" i="3"/>
  <c r="CH31" i="3"/>
  <c r="CI31" i="3"/>
  <c r="CS31" i="3"/>
  <c r="DL31" i="3"/>
  <c r="CN31" i="3"/>
  <c r="CA31" i="3"/>
  <c r="CB31" i="3"/>
  <c r="CO31" i="3"/>
  <c r="CZ31" i="3"/>
  <c r="EE31" i="3"/>
  <c r="EK31" i="3"/>
  <c r="DX31" i="3"/>
  <c r="CY31" i="3"/>
  <c r="DG31" i="3"/>
  <c r="DY31" i="3"/>
  <c r="DE31" i="3"/>
  <c r="CG31" i="3"/>
  <c r="CC31" i="3"/>
  <c r="CT31" i="3"/>
  <c r="DQ31" i="3"/>
  <c r="CM31" i="3"/>
  <c r="DR31" i="3"/>
  <c r="CU31" i="3"/>
  <c r="DA31" i="3"/>
  <c r="DS31" i="3"/>
  <c r="CN20" i="3"/>
  <c r="CZ20" i="3"/>
  <c r="CB20" i="3"/>
  <c r="CY20" i="3"/>
  <c r="CO20" i="3"/>
  <c r="DL20" i="3"/>
  <c r="EE20" i="3"/>
  <c r="DM20" i="3"/>
  <c r="DF20" i="3"/>
  <c r="DG20" i="3"/>
  <c r="DR20" i="3"/>
  <c r="DA20" i="3"/>
  <c r="EI20" i="3"/>
  <c r="DE20" i="3"/>
  <c r="DW20" i="3"/>
  <c r="DQ20" i="3"/>
  <c r="CG20" i="3"/>
  <c r="DX20" i="3"/>
  <c r="DY20" i="3"/>
  <c r="EK20" i="3"/>
  <c r="CM20" i="3"/>
  <c r="CI20" i="3"/>
  <c r="CS20" i="3"/>
  <c r="EJ20" i="3"/>
  <c r="CU20" i="3"/>
  <c r="CT20" i="3"/>
  <c r="CH20" i="3"/>
  <c r="DK20" i="3"/>
  <c r="DS20" i="3"/>
  <c r="CI176" i="3"/>
  <c r="DA176" i="3"/>
  <c r="DK176" i="3"/>
  <c r="DG176" i="3"/>
  <c r="DY176" i="3"/>
  <c r="CU176" i="3"/>
  <c r="DM176" i="3"/>
  <c r="CH176" i="3"/>
  <c r="CY176" i="3"/>
  <c r="DQ176" i="3"/>
  <c r="EE176" i="3"/>
  <c r="CG176" i="3"/>
  <c r="EI176" i="3"/>
  <c r="DS176" i="3"/>
  <c r="CB176" i="3"/>
  <c r="EJ176" i="3"/>
  <c r="CZ176" i="3"/>
  <c r="CO176" i="3"/>
  <c r="DW176" i="3"/>
  <c r="CS176" i="3"/>
  <c r="DE176" i="3"/>
  <c r="CT176" i="3"/>
  <c r="DR176" i="3"/>
  <c r="CM176" i="3"/>
  <c r="DX176" i="3"/>
  <c r="CN176" i="3"/>
  <c r="DL176" i="3"/>
  <c r="DF176" i="3"/>
  <c r="CS249" i="3"/>
  <c r="DF249" i="3"/>
  <c r="DR249" i="3"/>
  <c r="CH249" i="3"/>
  <c r="CT249" i="3"/>
  <c r="DS249" i="3"/>
  <c r="CZ249" i="3"/>
  <c r="DK249" i="3"/>
  <c r="DY249" i="3"/>
  <c r="DQ249" i="3"/>
  <c r="CU249" i="3"/>
  <c r="DA249" i="3"/>
  <c r="CB249" i="3"/>
  <c r="CO249" i="3"/>
  <c r="CY249" i="3"/>
  <c r="DE249" i="3"/>
  <c r="DG249" i="3"/>
  <c r="DM249" i="3"/>
  <c r="DW249" i="3"/>
  <c r="EC249" i="3"/>
  <c r="CN249" i="3"/>
  <c r="EE249" i="3"/>
  <c r="DO249" i="3"/>
  <c r="EM249" i="3"/>
  <c r="CI249" i="3"/>
  <c r="DL249" i="3"/>
  <c r="EJ249" i="3"/>
  <c r="CG249" i="3"/>
  <c r="EI249" i="3"/>
  <c r="EK249" i="3"/>
  <c r="DX249" i="3"/>
  <c r="DW455" i="3"/>
  <c r="DK455" i="3"/>
  <c r="CC455" i="3"/>
  <c r="DW186" i="3"/>
  <c r="CY186" i="3"/>
  <c r="DY186" i="3"/>
  <c r="DE186" i="3"/>
  <c r="DM186" i="3"/>
  <c r="CN186" i="3"/>
  <c r="DQ186" i="3"/>
  <c r="CO186" i="3"/>
  <c r="CS186" i="3"/>
  <c r="CH186" i="3"/>
  <c r="DL186" i="3"/>
  <c r="CB186" i="3"/>
  <c r="CM186" i="3"/>
  <c r="DA186" i="3"/>
  <c r="DF186" i="3"/>
  <c r="CZ186" i="3"/>
  <c r="CU186" i="3"/>
  <c r="EE186" i="3"/>
  <c r="DS186" i="3"/>
  <c r="DK186" i="3"/>
  <c r="CI186" i="3"/>
  <c r="DX186" i="3"/>
  <c r="DG186" i="3"/>
  <c r="EI186" i="3"/>
  <c r="CC186" i="3"/>
  <c r="EC186" i="3"/>
  <c r="CA186" i="3"/>
  <c r="EJ186" i="3"/>
  <c r="CT186" i="3"/>
  <c r="DR186" i="3"/>
  <c r="CG186" i="3"/>
  <c r="DX52" i="3"/>
  <c r="CO52" i="3"/>
  <c r="CT52" i="3"/>
  <c r="DQ52" i="3"/>
  <c r="CB52" i="3"/>
  <c r="DF52" i="3"/>
  <c r="CH52" i="3"/>
  <c r="DR52" i="3"/>
  <c r="CZ52" i="3"/>
  <c r="EE52" i="3"/>
  <c r="CA52" i="3"/>
  <c r="DL52" i="3"/>
  <c r="CS52" i="3"/>
  <c r="CU52" i="3"/>
  <c r="EJ52" i="3"/>
  <c r="CY52" i="3"/>
  <c r="DS52" i="3"/>
  <c r="DA52" i="3"/>
  <c r="DK52" i="3"/>
  <c r="CG52" i="3"/>
  <c r="DY52" i="3"/>
  <c r="EK52" i="3"/>
  <c r="DW52" i="3"/>
  <c r="EI52" i="3"/>
  <c r="DM52" i="3"/>
  <c r="CI52" i="3"/>
  <c r="CN52" i="3"/>
  <c r="DG52" i="3"/>
  <c r="CM52" i="3"/>
  <c r="DE52" i="3"/>
  <c r="CC52" i="3"/>
  <c r="DA335" i="3"/>
  <c r="CT335" i="3"/>
  <c r="DF335" i="3"/>
  <c r="EI335" i="3"/>
  <c r="EK335" i="3"/>
  <c r="DQ335" i="3"/>
  <c r="CY335" i="3"/>
  <c r="DR335" i="3"/>
  <c r="CI335" i="3"/>
  <c r="DE335" i="3"/>
  <c r="CA335" i="3"/>
  <c r="CS335" i="3"/>
  <c r="DY335" i="3"/>
  <c r="CZ335" i="3"/>
  <c r="EJ335" i="3"/>
  <c r="DW335" i="3"/>
  <c r="CC335" i="3"/>
  <c r="EE335" i="3"/>
  <c r="CB335" i="3"/>
  <c r="CM335" i="3"/>
  <c r="DG335" i="3"/>
  <c r="CN335" i="3"/>
  <c r="CG335" i="3"/>
  <c r="CU335" i="3"/>
  <c r="DL335" i="3"/>
  <c r="DK335" i="3"/>
  <c r="CH335" i="3"/>
  <c r="CO335" i="3"/>
  <c r="DS335" i="3"/>
  <c r="DM335" i="3"/>
  <c r="DX335" i="3"/>
  <c r="CM281" i="3"/>
  <c r="CU281" i="3"/>
  <c r="DK281" i="3"/>
  <c r="DS281" i="3"/>
  <c r="EI281" i="3"/>
  <c r="CH281" i="3"/>
  <c r="DF281" i="3"/>
  <c r="CQ281" i="3"/>
  <c r="EM281" i="3"/>
  <c r="CI281" i="3"/>
  <c r="CT281" i="3"/>
  <c r="DG281" i="3"/>
  <c r="DR281" i="3"/>
  <c r="EE281" i="3"/>
  <c r="CN281" i="3"/>
  <c r="DX281" i="3"/>
  <c r="CS281" i="3"/>
  <c r="DI281" i="3"/>
  <c r="DY281" i="3"/>
  <c r="CZ281" i="3"/>
  <c r="DL281" i="3"/>
  <c r="EG281" i="3"/>
  <c r="CK281" i="3"/>
  <c r="EH281" i="3"/>
  <c r="CL281" i="3"/>
  <c r="DA281" i="3"/>
  <c r="DQ281" i="3"/>
  <c r="DW281" i="3"/>
  <c r="CY281" i="3"/>
  <c r="DN281" i="3"/>
  <c r="DE281" i="3"/>
  <c r="EN281" i="3"/>
  <c r="CW281" i="3"/>
  <c r="CO281" i="3"/>
  <c r="CG281" i="3"/>
  <c r="CR281" i="3"/>
  <c r="EF281" i="3"/>
  <c r="CV281" i="3"/>
  <c r="CJ281" i="3"/>
  <c r="DM281" i="3"/>
  <c r="EL281" i="3"/>
  <c r="CP281" i="3"/>
  <c r="EK281" i="3"/>
  <c r="CM8" i="3"/>
  <c r="CU8" i="3"/>
  <c r="DK8" i="3"/>
  <c r="DS8" i="3"/>
  <c r="EI8" i="3"/>
  <c r="CH8" i="3"/>
  <c r="DF8" i="3"/>
  <c r="CI8" i="3"/>
  <c r="CY8" i="3"/>
  <c r="DG8" i="3"/>
  <c r="DW8" i="3"/>
  <c r="EE8" i="3"/>
  <c r="CD8" i="3"/>
  <c r="CR8" i="3"/>
  <c r="EK8" i="3"/>
  <c r="CJ8" i="3"/>
  <c r="DR8" i="3"/>
  <c r="CZ8" i="3"/>
  <c r="DQ8" i="3"/>
  <c r="CN8" i="3"/>
  <c r="EF8" i="3"/>
  <c r="CB8" i="3"/>
  <c r="CS8" i="3"/>
  <c r="DX8" i="3"/>
  <c r="EJ8" i="3"/>
  <c r="CF8" i="3"/>
  <c r="DM8" i="3"/>
  <c r="CT8" i="3"/>
  <c r="DL8" i="3"/>
  <c r="EC8" i="3"/>
  <c r="CG8" i="3"/>
  <c r="DY8" i="3"/>
  <c r="DE8" i="3"/>
  <c r="EH8" i="3"/>
  <c r="DA8" i="3"/>
  <c r="EN8" i="3"/>
  <c r="CO8" i="3"/>
  <c r="CK8" i="3"/>
  <c r="CP8" i="3"/>
  <c r="CV8" i="3"/>
  <c r="EM8" i="3"/>
  <c r="EL8" i="3"/>
  <c r="CE8" i="3"/>
  <c r="CQ8" i="3"/>
  <c r="EG8" i="3"/>
  <c r="CM307" i="3"/>
  <c r="CU307" i="3"/>
  <c r="DK307" i="3"/>
  <c r="DS307" i="3"/>
  <c r="EI307" i="3"/>
  <c r="CH307" i="3"/>
  <c r="CP307" i="3"/>
  <c r="DF307" i="3"/>
  <c r="EL307" i="3"/>
  <c r="CI307" i="3"/>
  <c r="CY307" i="3"/>
  <c r="DG307" i="3"/>
  <c r="DW307" i="3"/>
  <c r="EE307" i="3"/>
  <c r="CZ307" i="3"/>
  <c r="DM307" i="3"/>
  <c r="DA307" i="3"/>
  <c r="CB307" i="3"/>
  <c r="DQ307" i="3"/>
  <c r="EF307" i="3"/>
  <c r="EN307" i="3"/>
  <c r="DE307" i="3"/>
  <c r="DX307" i="3"/>
  <c r="CO307" i="3"/>
  <c r="DY307" i="3"/>
  <c r="CT307" i="3"/>
  <c r="CG307" i="3"/>
  <c r="DI307" i="3"/>
  <c r="EH307" i="3"/>
  <c r="EK307" i="3"/>
  <c r="CS307" i="3"/>
  <c r="CD307" i="3"/>
  <c r="DR307" i="3"/>
  <c r="CK307" i="3"/>
  <c r="EM307" i="3"/>
  <c r="CN307" i="3"/>
  <c r="DL307" i="3"/>
  <c r="CQ307" i="3"/>
  <c r="CH51" i="3"/>
  <c r="DF51" i="3"/>
  <c r="CI51" i="3"/>
  <c r="CY51" i="3"/>
  <c r="DG51" i="3"/>
  <c r="DW51" i="3"/>
  <c r="EE51" i="3"/>
  <c r="CT51" i="3"/>
  <c r="EI51" i="3"/>
  <c r="CC51" i="3"/>
  <c r="CM51" i="3"/>
  <c r="DR51" i="3"/>
  <c r="CZ51" i="3"/>
  <c r="DX51" i="3"/>
  <c r="EJ51" i="3"/>
  <c r="DQ51" i="3"/>
  <c r="CS51" i="3"/>
  <c r="DM51" i="3"/>
  <c r="CO51" i="3"/>
  <c r="CN51" i="3"/>
  <c r="DE51" i="3"/>
  <c r="DY51" i="3"/>
  <c r="CB51" i="3"/>
  <c r="CU51" i="3"/>
  <c r="DK51" i="3"/>
  <c r="DL51" i="3"/>
  <c r="DS51" i="3"/>
  <c r="CG51" i="3"/>
  <c r="DA51" i="3"/>
  <c r="CA51" i="3"/>
  <c r="CY89" i="3"/>
  <c r="DX89" i="3"/>
  <c r="DM89" i="3"/>
  <c r="CZ89" i="3"/>
  <c r="CO89" i="3"/>
  <c r="CB89" i="3"/>
  <c r="CU89" i="3"/>
  <c r="EJ89" i="3"/>
  <c r="DR89" i="3"/>
  <c r="DW89" i="3"/>
  <c r="CS89" i="3"/>
  <c r="DS89" i="3"/>
  <c r="CI89" i="3"/>
  <c r="DA89" i="3"/>
  <c r="EI89" i="3"/>
  <c r="DE89" i="3"/>
  <c r="CT89" i="3"/>
  <c r="DG89" i="3"/>
  <c r="DQ89" i="3"/>
  <c r="DY89" i="3"/>
  <c r="DF89" i="3"/>
  <c r="EE89" i="3"/>
  <c r="DK89" i="3"/>
  <c r="CG89" i="3"/>
  <c r="CH89" i="3"/>
  <c r="CN89" i="3"/>
  <c r="DL89" i="3"/>
  <c r="CH279" i="3"/>
  <c r="CT279" i="3"/>
  <c r="DG279" i="3"/>
  <c r="CY279" i="3"/>
  <c r="DM279" i="3"/>
  <c r="DX279" i="3"/>
  <c r="DR279" i="3"/>
  <c r="DW279" i="3"/>
  <c r="DE279" i="3"/>
  <c r="CG279" i="3"/>
  <c r="EN279" i="3"/>
  <c r="EE279" i="3"/>
  <c r="CB279" i="3"/>
  <c r="DF279" i="3"/>
  <c r="EK279" i="3"/>
  <c r="EH279" i="3"/>
  <c r="DQ279" i="3"/>
  <c r="CN279" i="3"/>
  <c r="DY279" i="3"/>
  <c r="DL279" i="3"/>
  <c r="EL279" i="3"/>
  <c r="CM279" i="3"/>
  <c r="CU279" i="3"/>
  <c r="EM279" i="3"/>
  <c r="CO279" i="3"/>
  <c r="DA279" i="3"/>
  <c r="CI279" i="3"/>
  <c r="DK279" i="3"/>
  <c r="DS279" i="3"/>
  <c r="CZ279" i="3"/>
  <c r="CS279" i="3"/>
  <c r="EI279" i="3"/>
  <c r="CP304" i="3"/>
  <c r="DF304" i="3"/>
  <c r="EL304" i="3"/>
  <c r="CM304" i="3"/>
  <c r="DK304" i="3"/>
  <c r="EI304" i="3"/>
  <c r="CS304" i="3"/>
  <c r="CT304" i="3"/>
  <c r="DS304" i="3"/>
  <c r="DY304" i="3"/>
  <c r="CH304" i="3"/>
  <c r="CU304" i="3"/>
  <c r="CE304" i="3"/>
  <c r="CG304" i="3"/>
  <c r="CQ304" i="3"/>
  <c r="CV304" i="3"/>
  <c r="CO304" i="3"/>
  <c r="CY304" i="3"/>
  <c r="DE304" i="3"/>
  <c r="DG304" i="3"/>
  <c r="DX304" i="3"/>
  <c r="EC304" i="3"/>
  <c r="DO304" i="3"/>
  <c r="CL304" i="3"/>
  <c r="DN304" i="3"/>
  <c r="DM304" i="3"/>
  <c r="DW304" i="3"/>
  <c r="EF304" i="3"/>
  <c r="DQ304" i="3"/>
  <c r="CN304" i="3"/>
  <c r="EE304" i="3"/>
  <c r="DA304" i="3"/>
  <c r="DL304" i="3"/>
  <c r="EK304" i="3"/>
  <c r="CB304" i="3"/>
  <c r="CJ304" i="3"/>
  <c r="CK304" i="3"/>
  <c r="CA304" i="3"/>
  <c r="CI304" i="3"/>
  <c r="CR304" i="3"/>
  <c r="CZ304" i="3"/>
  <c r="DR304" i="3"/>
  <c r="EJ304" i="3"/>
  <c r="EN304" i="3"/>
  <c r="CN367" i="3"/>
  <c r="CY367" i="3"/>
  <c r="DM367" i="3"/>
  <c r="DY367" i="3"/>
  <c r="EE367" i="3"/>
  <c r="CS367" i="3"/>
  <c r="DL367" i="3"/>
  <c r="EK367" i="3"/>
  <c r="CG367" i="3"/>
  <c r="CH367" i="3"/>
  <c r="DF367" i="3"/>
  <c r="CI367" i="3"/>
  <c r="DG367" i="3"/>
  <c r="EJ367" i="3"/>
  <c r="CK367" i="3"/>
  <c r="DW367" i="3"/>
  <c r="CJ367" i="3"/>
  <c r="DQ367" i="3"/>
  <c r="CM367" i="3"/>
  <c r="CA367" i="3"/>
  <c r="DE367" i="3"/>
  <c r="CZ367" i="3"/>
  <c r="CU367" i="3"/>
  <c r="CD367" i="3"/>
  <c r="DK367" i="3"/>
  <c r="DX367" i="3"/>
  <c r="DS367" i="3"/>
  <c r="DN367" i="3"/>
  <c r="DA367" i="3"/>
  <c r="EI367" i="3"/>
  <c r="CO367" i="3"/>
  <c r="CT367" i="3"/>
  <c r="DR367" i="3"/>
  <c r="DM130" i="3"/>
  <c r="CO130" i="3"/>
  <c r="DA130" i="3"/>
  <c r="DL130" i="3"/>
  <c r="DQ130" i="3"/>
  <c r="DS130" i="3"/>
  <c r="EE130" i="3"/>
  <c r="EJ130" i="3"/>
  <c r="EI130" i="3"/>
  <c r="CB130" i="3"/>
  <c r="CH130" i="3"/>
  <c r="DY130" i="3"/>
  <c r="CI130" i="3"/>
  <c r="CZ130" i="3"/>
  <c r="DE130" i="3"/>
  <c r="CT130" i="3"/>
  <c r="CN130" i="3"/>
  <c r="DW130" i="3"/>
  <c r="DR130" i="3"/>
  <c r="CU130" i="3"/>
  <c r="DX130" i="3"/>
  <c r="DG130" i="3"/>
  <c r="CG130" i="3"/>
  <c r="CS130" i="3"/>
  <c r="DK130" i="3"/>
  <c r="CY130" i="3"/>
  <c r="DF130" i="3"/>
  <c r="CY100" i="3"/>
  <c r="DY100" i="3"/>
  <c r="CN100" i="3"/>
  <c r="DM100" i="3"/>
  <c r="CO100" i="3"/>
  <c r="CH100" i="3"/>
  <c r="EC100" i="3"/>
  <c r="DA100" i="3"/>
  <c r="DG100" i="3"/>
  <c r="CA100" i="3"/>
  <c r="CB100" i="3"/>
  <c r="CM100" i="3"/>
  <c r="DE100" i="3"/>
  <c r="DK100" i="3"/>
  <c r="CT100" i="3"/>
  <c r="CS100" i="3"/>
  <c r="DW100" i="3"/>
  <c r="DX100" i="3"/>
  <c r="DS100" i="3"/>
  <c r="CG100" i="3"/>
  <c r="DL100" i="3"/>
  <c r="DQ100" i="3"/>
  <c r="EE100" i="3"/>
  <c r="EI100" i="3"/>
  <c r="CZ100" i="3"/>
  <c r="DR100" i="3"/>
  <c r="CU100" i="3"/>
  <c r="DF100" i="3"/>
  <c r="CI100" i="3"/>
  <c r="DE358" i="3"/>
  <c r="DM358" i="3"/>
  <c r="EK358" i="3"/>
  <c r="CH358" i="3"/>
  <c r="DF358" i="3"/>
  <c r="CJ358" i="3"/>
  <c r="DR358" i="3"/>
  <c r="EE358" i="3"/>
  <c r="CB358" i="3"/>
  <c r="CN358" i="3"/>
  <c r="CZ358" i="3"/>
  <c r="DL358" i="3"/>
  <c r="DX358" i="3"/>
  <c r="CF358" i="3"/>
  <c r="CI358" i="3"/>
  <c r="CY358" i="3"/>
  <c r="DW358" i="3"/>
  <c r="DA358" i="3"/>
  <c r="DY358" i="3"/>
  <c r="EJ358" i="3"/>
  <c r="CT358" i="3"/>
  <c r="DQ358" i="3"/>
  <c r="CA358" i="3"/>
  <c r="DG358" i="3"/>
  <c r="CS358" i="3"/>
  <c r="DS358" i="3"/>
  <c r="DK358" i="3"/>
  <c r="CU358" i="3"/>
  <c r="CO358" i="3"/>
  <c r="EI358" i="3"/>
  <c r="CG358" i="3"/>
  <c r="CT455" i="3"/>
  <c r="CU455" i="3"/>
  <c r="CH192" i="3"/>
  <c r="DF192" i="3"/>
  <c r="CZ192" i="3"/>
  <c r="DX192" i="3"/>
  <c r="EN192" i="3"/>
  <c r="CS192" i="3"/>
  <c r="DA192" i="3"/>
  <c r="DQ192" i="3"/>
  <c r="DY192" i="3"/>
  <c r="CM192" i="3"/>
  <c r="CY192" i="3"/>
  <c r="EE192" i="3"/>
  <c r="CN192" i="3"/>
  <c r="DK192" i="3"/>
  <c r="DM192" i="3"/>
  <c r="CG192" i="3"/>
  <c r="CU192" i="3"/>
  <c r="DG192" i="3"/>
  <c r="DR192" i="3"/>
  <c r="EM192" i="3"/>
  <c r="EI192" i="3"/>
  <c r="CL192" i="3"/>
  <c r="CO192" i="3"/>
  <c r="CI192" i="3"/>
  <c r="DL192" i="3"/>
  <c r="DS192" i="3"/>
  <c r="DW192" i="3"/>
  <c r="CT192" i="3"/>
  <c r="DE192" i="3"/>
  <c r="EL192" i="3"/>
  <c r="CP192" i="3"/>
  <c r="CA299" i="3"/>
  <c r="DH299" i="3"/>
  <c r="DK299" i="3"/>
  <c r="CT299" i="3"/>
  <c r="CI299" i="3"/>
  <c r="DX299" i="3"/>
  <c r="DL299" i="3"/>
  <c r="CY299" i="3"/>
  <c r="CG299" i="3"/>
  <c r="EK299" i="3"/>
  <c r="DG299" i="3"/>
  <c r="CN299" i="3"/>
  <c r="CS299" i="3"/>
  <c r="DQ299" i="3"/>
  <c r="DY299" i="3"/>
  <c r="DE299" i="3"/>
  <c r="DF299" i="3"/>
  <c r="DW299" i="3"/>
  <c r="DM299" i="3"/>
  <c r="EJ299" i="3"/>
  <c r="CU299" i="3"/>
  <c r="EE299" i="3"/>
  <c r="DR299" i="3"/>
  <c r="CB299" i="3"/>
  <c r="CO299" i="3"/>
  <c r="EI299" i="3"/>
  <c r="DA299" i="3"/>
  <c r="CZ299" i="3"/>
  <c r="CH299" i="3"/>
  <c r="DS299" i="3"/>
  <c r="CH241" i="3"/>
  <c r="CT241" i="3"/>
  <c r="DS241" i="3"/>
  <c r="CU241" i="3"/>
  <c r="CZ241" i="3"/>
  <c r="DK241" i="3"/>
  <c r="DY241" i="3"/>
  <c r="CB241" i="3"/>
  <c r="CM241" i="3"/>
  <c r="DA241" i="3"/>
  <c r="EI241" i="3"/>
  <c r="DQ241" i="3"/>
  <c r="CC241" i="3"/>
  <c r="DX241" i="3"/>
  <c r="CS241" i="3"/>
  <c r="DF241" i="3"/>
  <c r="DR241" i="3"/>
  <c r="DL241" i="3"/>
  <c r="EJ241" i="3"/>
  <c r="CA241" i="3"/>
  <c r="CG241" i="3"/>
  <c r="CI241" i="3"/>
  <c r="DE241" i="3"/>
  <c r="CO241" i="3"/>
  <c r="CY241" i="3"/>
  <c r="DG241" i="3"/>
  <c r="CN241" i="3"/>
  <c r="DM241" i="3"/>
  <c r="DW241" i="3"/>
  <c r="EE241" i="3"/>
  <c r="CH121" i="3"/>
  <c r="DF121" i="3"/>
  <c r="CA121" i="3"/>
  <c r="DG121" i="3"/>
  <c r="DW121" i="3"/>
  <c r="CO121" i="3"/>
  <c r="DM121" i="3"/>
  <c r="CG121" i="3"/>
  <c r="EE121" i="3"/>
  <c r="CT121" i="3"/>
  <c r="DR121" i="3"/>
  <c r="DE121" i="3"/>
  <c r="CI121" i="3"/>
  <c r="CY121" i="3"/>
  <c r="DQ121" i="3"/>
  <c r="CN121" i="3"/>
  <c r="CB121" i="3"/>
  <c r="CC121" i="3"/>
  <c r="CU121" i="3"/>
  <c r="EJ121" i="3"/>
  <c r="DK121" i="3"/>
  <c r="DX121" i="3"/>
  <c r="DS121" i="3"/>
  <c r="CS121" i="3"/>
  <c r="EI121" i="3"/>
  <c r="DA121" i="3"/>
  <c r="CZ121" i="3"/>
  <c r="DL121" i="3"/>
  <c r="DY121" i="3"/>
  <c r="CN290" i="3"/>
  <c r="CY290" i="3"/>
  <c r="DM290" i="3"/>
  <c r="DY290" i="3"/>
  <c r="CC290" i="3"/>
  <c r="CH290" i="3"/>
  <c r="DG290" i="3"/>
  <c r="DL290" i="3"/>
  <c r="EK290" i="3"/>
  <c r="DW290" i="3"/>
  <c r="CW290" i="3"/>
  <c r="EJ290" i="3"/>
  <c r="CI290" i="3"/>
  <c r="CL290" i="3"/>
  <c r="CZ290" i="3"/>
  <c r="CU290" i="3"/>
  <c r="DK290" i="3"/>
  <c r="DX290" i="3"/>
  <c r="DS290" i="3"/>
  <c r="CA290" i="3"/>
  <c r="DF290" i="3"/>
  <c r="CO290" i="3"/>
  <c r="EE290" i="3"/>
  <c r="DA290" i="3"/>
  <c r="CT290" i="3"/>
  <c r="DQ290" i="3"/>
  <c r="EI290" i="3"/>
  <c r="DR290" i="3"/>
  <c r="CM290" i="3"/>
  <c r="CS290" i="3"/>
  <c r="CB290" i="3"/>
  <c r="DE290" i="3"/>
  <c r="CJ290" i="3"/>
  <c r="CG290" i="3"/>
  <c r="CH102" i="3"/>
  <c r="CS102" i="3"/>
  <c r="DS102" i="3"/>
  <c r="CY102" i="3"/>
  <c r="DX102" i="3"/>
  <c r="DK102" i="3"/>
  <c r="DQ102" i="3"/>
  <c r="EE102" i="3"/>
  <c r="DF102" i="3"/>
  <c r="CQ102" i="3"/>
  <c r="CN102" i="3"/>
  <c r="EI102" i="3"/>
  <c r="DL102" i="3"/>
  <c r="CI102" i="3"/>
  <c r="CP102" i="3"/>
  <c r="DY102" i="3"/>
  <c r="CU102" i="3"/>
  <c r="CZ102" i="3"/>
  <c r="CG102" i="3"/>
  <c r="CO102" i="3"/>
  <c r="DW102" i="3"/>
  <c r="DA102" i="3"/>
  <c r="DE102" i="3"/>
  <c r="CT102" i="3"/>
  <c r="DR102" i="3"/>
  <c r="DM102" i="3"/>
  <c r="DE44" i="3"/>
  <c r="DX44" i="3"/>
  <c r="DA44" i="3"/>
  <c r="DM44" i="3"/>
  <c r="DY44" i="3"/>
  <c r="DK44" i="3"/>
  <c r="CH44" i="3"/>
  <c r="CI44" i="3"/>
  <c r="EI44" i="3"/>
  <c r="CS44" i="3"/>
  <c r="DG44" i="3"/>
  <c r="CC44" i="3"/>
  <c r="EE44" i="3"/>
  <c r="DR44" i="3"/>
  <c r="DW44" i="3"/>
  <c r="CU44" i="3"/>
  <c r="CZ44" i="3"/>
  <c r="DS44" i="3"/>
  <c r="EK44" i="3"/>
  <c r="CY44" i="3"/>
  <c r="EJ44" i="3"/>
  <c r="DQ44" i="3"/>
  <c r="CM44" i="3"/>
  <c r="CG44" i="3"/>
  <c r="DF44" i="3"/>
  <c r="CA44" i="3"/>
  <c r="CO44" i="3"/>
  <c r="CB44" i="3"/>
  <c r="CT44" i="3"/>
  <c r="DL44" i="3"/>
  <c r="CY282" i="3"/>
  <c r="DY282" i="3"/>
  <c r="CI282" i="3"/>
  <c r="DW282" i="3"/>
  <c r="CN282" i="3"/>
  <c r="EJ282" i="3"/>
  <c r="DE282" i="3"/>
  <c r="DM282" i="3"/>
  <c r="CF282" i="3"/>
  <c r="EK282" i="3"/>
  <c r="DL282" i="3"/>
  <c r="DR282" i="3"/>
  <c r="CG282" i="3"/>
  <c r="CE282" i="3"/>
  <c r="CO282" i="3"/>
  <c r="CS282" i="3"/>
  <c r="CM282" i="3"/>
  <c r="DA282" i="3"/>
  <c r="DF282" i="3"/>
  <c r="CZ282" i="3"/>
  <c r="CU282" i="3"/>
  <c r="DK282" i="3"/>
  <c r="EE282" i="3"/>
  <c r="DX282" i="3"/>
  <c r="DS282" i="3"/>
  <c r="DQ282" i="3"/>
  <c r="CT282" i="3"/>
  <c r="EI282" i="3"/>
  <c r="CD282" i="3"/>
  <c r="EC282" i="3"/>
  <c r="CH282" i="3"/>
  <c r="DG282" i="3"/>
  <c r="CH387" i="3"/>
  <c r="DF387" i="3"/>
  <c r="CA387" i="3"/>
  <c r="CI387" i="3"/>
  <c r="CY387" i="3"/>
  <c r="DG387" i="3"/>
  <c r="DW387" i="3"/>
  <c r="EE387" i="3"/>
  <c r="CT387" i="3"/>
  <c r="DE387" i="3"/>
  <c r="DQ387" i="3"/>
  <c r="DS387" i="3"/>
  <c r="EF387" i="3"/>
  <c r="CG387" i="3"/>
  <c r="CS387" i="3"/>
  <c r="DY387" i="3"/>
  <c r="EK387" i="3"/>
  <c r="CU387" i="3"/>
  <c r="DK387" i="3"/>
  <c r="CZ387" i="3"/>
  <c r="CB387" i="3"/>
  <c r="DA387" i="3"/>
  <c r="EG387" i="3"/>
  <c r="DX387" i="3"/>
  <c r="DR387" i="3"/>
  <c r="CO387" i="3"/>
  <c r="DM387" i="3"/>
  <c r="EI387" i="3"/>
  <c r="CN387" i="3"/>
  <c r="EJ387" i="3"/>
  <c r="DL387" i="3"/>
  <c r="CV387" i="3"/>
  <c r="EO422" i="3"/>
  <c r="CZ293" i="3"/>
  <c r="CG293" i="3"/>
  <c r="DF293" i="3"/>
  <c r="CU293" i="3"/>
  <c r="EK293" i="3"/>
  <c r="DM293" i="3"/>
  <c r="DL293" i="3"/>
  <c r="DG293" i="3"/>
  <c r="DY293" i="3"/>
  <c r="DH293" i="3"/>
  <c r="DW293" i="3"/>
  <c r="CT293" i="3"/>
  <c r="DR293" i="3"/>
  <c r="DK293" i="3"/>
  <c r="DE293" i="3"/>
  <c r="DX293" i="3"/>
  <c r="CS293" i="3"/>
  <c r="DS293" i="3"/>
  <c r="CY293" i="3"/>
  <c r="DA293" i="3"/>
  <c r="EJ293" i="3"/>
  <c r="DQ293" i="3"/>
  <c r="CI293" i="3"/>
  <c r="CH293" i="3"/>
  <c r="EK383" i="3"/>
  <c r="DA383" i="3"/>
  <c r="CO383" i="3"/>
  <c r="DW383" i="3"/>
  <c r="DL383" i="3"/>
  <c r="DM383" i="3"/>
  <c r="CH383" i="3"/>
  <c r="EI383" i="3"/>
  <c r="DF383" i="3"/>
  <c r="DY383" i="3"/>
  <c r="DR383" i="3"/>
  <c r="EE383" i="3"/>
  <c r="CN383" i="3"/>
  <c r="CI383" i="3"/>
  <c r="DG383" i="3"/>
  <c r="CB383" i="3"/>
  <c r="DE383" i="3"/>
  <c r="CY383" i="3"/>
  <c r="DK383" i="3"/>
  <c r="EJ383" i="3"/>
  <c r="DX383" i="3"/>
  <c r="CG383" i="3"/>
  <c r="CA383" i="3"/>
  <c r="CZ383" i="3"/>
  <c r="CU383" i="3"/>
  <c r="DQ383" i="3"/>
  <c r="DS383" i="3"/>
  <c r="CT383" i="3"/>
  <c r="CS383" i="3"/>
  <c r="CM221" i="3"/>
  <c r="CN221" i="3"/>
  <c r="CZ221" i="3"/>
  <c r="DX221" i="3"/>
  <c r="CH221" i="3"/>
  <c r="DL221" i="3"/>
  <c r="CO221" i="3"/>
  <c r="CI221" i="3"/>
  <c r="CY221" i="3"/>
  <c r="DQ221" i="3"/>
  <c r="DK221" i="3"/>
  <c r="EI221" i="3"/>
  <c r="DG221" i="3"/>
  <c r="DY221" i="3"/>
  <c r="DE221" i="3"/>
  <c r="EJ221" i="3"/>
  <c r="DM221" i="3"/>
  <c r="EE221" i="3"/>
  <c r="DW221" i="3"/>
  <c r="DS221" i="3"/>
  <c r="CT221" i="3"/>
  <c r="DO221" i="3"/>
  <c r="DA221" i="3"/>
  <c r="CG221" i="3"/>
  <c r="CU221" i="3"/>
  <c r="DF221" i="3"/>
  <c r="DR221" i="3"/>
  <c r="CS221" i="3"/>
  <c r="CG92" i="3"/>
  <c r="CS92" i="3"/>
  <c r="DF92" i="3"/>
  <c r="EE92" i="3"/>
  <c r="DG92" i="3"/>
  <c r="DL92" i="3"/>
  <c r="DW92" i="3"/>
  <c r="CN92" i="3"/>
  <c r="CY92" i="3"/>
  <c r="DM92" i="3"/>
  <c r="DY92" i="3"/>
  <c r="DA92" i="3"/>
  <c r="CI92" i="3"/>
  <c r="DQ92" i="3"/>
  <c r="CA92" i="3"/>
  <c r="CC92" i="3"/>
  <c r="DE92" i="3"/>
  <c r="EJ92" i="3"/>
  <c r="EM92" i="3"/>
  <c r="CO92" i="3"/>
  <c r="EI92" i="3"/>
  <c r="CZ92" i="3"/>
  <c r="CB92" i="3"/>
  <c r="CM92" i="3"/>
  <c r="CU92" i="3"/>
  <c r="DK92" i="3"/>
  <c r="EL92" i="3"/>
  <c r="DR92" i="3"/>
  <c r="DS92" i="3"/>
  <c r="CH92" i="3"/>
  <c r="CT92" i="3"/>
  <c r="EN92" i="3"/>
  <c r="DX92" i="3"/>
  <c r="CZ155" i="3"/>
  <c r="DS155" i="3"/>
  <c r="DM155" i="3"/>
  <c r="CN155" i="3"/>
  <c r="DK155" i="3"/>
  <c r="DX155" i="3"/>
  <c r="EJ155" i="3"/>
  <c r="CS155" i="3"/>
  <c r="DR155" i="3"/>
  <c r="DA155" i="3"/>
  <c r="EI155" i="3"/>
  <c r="CI155" i="3"/>
  <c r="CB155" i="3"/>
  <c r="DY155" i="3"/>
  <c r="CU155" i="3"/>
  <c r="CY155" i="3"/>
  <c r="DQ155" i="3"/>
  <c r="CO155" i="3"/>
  <c r="CG155" i="3"/>
  <c r="DL155" i="3"/>
  <c r="DG155" i="3"/>
  <c r="EE155" i="3"/>
  <c r="DW155" i="3"/>
  <c r="CM155" i="3"/>
  <c r="DE155" i="3"/>
  <c r="CT155" i="3"/>
  <c r="DF155" i="3"/>
  <c r="CH155" i="3"/>
  <c r="CH455" i="3"/>
  <c r="DE326" i="3"/>
  <c r="DM326" i="3"/>
  <c r="EC326" i="3"/>
  <c r="EK326" i="3"/>
  <c r="CH326" i="3"/>
  <c r="DF326" i="3"/>
  <c r="CS326" i="3"/>
  <c r="CZ326" i="3"/>
  <c r="DA326" i="3"/>
  <c r="CN326" i="3"/>
  <c r="DQ326" i="3"/>
  <c r="EE326" i="3"/>
  <c r="CB326" i="3"/>
  <c r="CT326" i="3"/>
  <c r="DL326" i="3"/>
  <c r="DR326" i="3"/>
  <c r="CI326" i="3"/>
  <c r="DG326" i="3"/>
  <c r="CY326" i="3"/>
  <c r="DW326" i="3"/>
  <c r="EJ326" i="3"/>
  <c r="DX326" i="3"/>
  <c r="DY326" i="3"/>
  <c r="CO326" i="3"/>
  <c r="DS326" i="3"/>
  <c r="CG326" i="3"/>
  <c r="DK326" i="3"/>
  <c r="CU326" i="3"/>
  <c r="EI326" i="3"/>
  <c r="CU425" i="3"/>
  <c r="DK425" i="3"/>
  <c r="DS425" i="3"/>
  <c r="EI425" i="3"/>
  <c r="CN425" i="3"/>
  <c r="DL425" i="3"/>
  <c r="EJ425" i="3"/>
  <c r="CH425" i="3"/>
  <c r="DF425" i="3"/>
  <c r="CG425" i="3"/>
  <c r="CS425" i="3"/>
  <c r="DR425" i="3"/>
  <c r="DE425" i="3"/>
  <c r="CT425" i="3"/>
  <c r="CW425" i="3"/>
  <c r="DH425" i="3"/>
  <c r="DX425" i="3"/>
  <c r="DY425" i="3"/>
  <c r="DQ425" i="3"/>
  <c r="CZ425" i="3"/>
  <c r="DA425" i="3"/>
  <c r="DM425" i="3"/>
  <c r="CO425" i="3"/>
  <c r="CY425" i="3"/>
  <c r="CI425" i="3"/>
  <c r="CA425" i="3"/>
  <c r="EE425" i="3"/>
  <c r="DW425" i="3"/>
  <c r="DG425" i="3"/>
  <c r="CH363" i="3"/>
  <c r="DF363" i="3"/>
  <c r="EL363" i="3"/>
  <c r="CA363" i="3"/>
  <c r="CI363" i="3"/>
  <c r="CY363" i="3"/>
  <c r="DG363" i="3"/>
  <c r="DW363" i="3"/>
  <c r="EE363" i="3"/>
  <c r="CT363" i="3"/>
  <c r="DE363" i="3"/>
  <c r="DQ363" i="3"/>
  <c r="CU363" i="3"/>
  <c r="DR363" i="3"/>
  <c r="CM363" i="3"/>
  <c r="DX363" i="3"/>
  <c r="EI363" i="3"/>
  <c r="CS363" i="3"/>
  <c r="DK363" i="3"/>
  <c r="DM363" i="3"/>
  <c r="EK363" i="3"/>
  <c r="CG363" i="3"/>
  <c r="CZ363" i="3"/>
  <c r="DY363" i="3"/>
  <c r="DA363" i="3"/>
  <c r="CC363" i="3"/>
  <c r="DS363" i="3"/>
  <c r="EN363" i="3"/>
  <c r="DZ363" i="3"/>
  <c r="CN363" i="3"/>
  <c r="CD363" i="3"/>
  <c r="DN363" i="3"/>
  <c r="EM363" i="3"/>
  <c r="EJ363" i="3"/>
  <c r="DL363" i="3"/>
  <c r="CH46" i="3"/>
  <c r="DF46" i="3"/>
  <c r="CC46" i="3"/>
  <c r="CM46" i="3"/>
  <c r="CY46" i="3"/>
  <c r="DS46" i="3"/>
  <c r="DA46" i="3"/>
  <c r="DK46" i="3"/>
  <c r="DW46" i="3"/>
  <c r="CI46" i="3"/>
  <c r="CS46" i="3"/>
  <c r="DY46" i="3"/>
  <c r="CZ46" i="3"/>
  <c r="CT46" i="3"/>
  <c r="DX46" i="3"/>
  <c r="CU46" i="3"/>
  <c r="DL46" i="3"/>
  <c r="DQ46" i="3"/>
  <c r="DG46" i="3"/>
  <c r="EI46" i="3"/>
  <c r="EJ46" i="3"/>
  <c r="CB46" i="3"/>
  <c r="DR46" i="3"/>
  <c r="CN46" i="3"/>
  <c r="CA46" i="3"/>
  <c r="EE46" i="3"/>
  <c r="DE46" i="3"/>
  <c r="CG46" i="3"/>
  <c r="CO46" i="3"/>
  <c r="EK46" i="3"/>
  <c r="DM46" i="3"/>
  <c r="CH381" i="3"/>
  <c r="DF381" i="3"/>
  <c r="CB381" i="3"/>
  <c r="CZ381" i="3"/>
  <c r="DX381" i="3"/>
  <c r="EN381" i="3"/>
  <c r="CS381" i="3"/>
  <c r="DA381" i="3"/>
  <c r="DI381" i="3"/>
  <c r="DQ381" i="3"/>
  <c r="DY381" i="3"/>
  <c r="CO381" i="3"/>
  <c r="DL381" i="3"/>
  <c r="EJ381" i="3"/>
  <c r="DM381" i="3"/>
  <c r="EK381" i="3"/>
  <c r="CG381" i="3"/>
  <c r="CT381" i="3"/>
  <c r="DE381" i="3"/>
  <c r="DR381" i="3"/>
  <c r="EE381" i="3"/>
  <c r="CA381" i="3"/>
  <c r="CN381" i="3"/>
  <c r="EH381" i="3"/>
  <c r="CU381" i="3"/>
  <c r="CW381" i="3"/>
  <c r="DS381" i="3"/>
  <c r="EI381" i="3"/>
  <c r="CY381" i="3"/>
  <c r="CV381" i="3"/>
  <c r="DW381" i="3"/>
  <c r="DG381" i="3"/>
  <c r="CI381" i="3"/>
  <c r="DK381" i="3"/>
  <c r="EL381" i="3"/>
  <c r="EG381" i="3"/>
  <c r="CM227" i="3"/>
  <c r="DA227" i="3"/>
  <c r="DL227" i="3"/>
  <c r="CH227" i="3"/>
  <c r="DY227" i="3"/>
  <c r="DK227" i="3"/>
  <c r="EI227" i="3"/>
  <c r="DQ227" i="3"/>
  <c r="DS227" i="3"/>
  <c r="CT227" i="3"/>
  <c r="EJ227" i="3"/>
  <c r="CU227" i="3"/>
  <c r="DF227" i="3"/>
  <c r="CS227" i="3"/>
  <c r="DM227" i="3"/>
  <c r="DG227" i="3"/>
  <c r="DX227" i="3"/>
  <c r="CN227" i="3"/>
  <c r="DW227" i="3"/>
  <c r="EE227" i="3"/>
  <c r="DZ227" i="3"/>
  <c r="CO227" i="3"/>
  <c r="CY227" i="3"/>
  <c r="DE227" i="3"/>
  <c r="CZ227" i="3"/>
  <c r="DR227" i="3"/>
  <c r="CG227" i="3"/>
  <c r="CI227" i="3"/>
  <c r="CI413" i="3"/>
  <c r="DA413" i="3"/>
  <c r="DK413" i="3"/>
  <c r="CS413" i="3"/>
  <c r="DL413" i="3"/>
  <c r="CM413" i="3"/>
  <c r="DE413" i="3"/>
  <c r="DW413" i="3"/>
  <c r="DG413" i="3"/>
  <c r="DM413" i="3"/>
  <c r="EE413" i="3"/>
  <c r="CZ413" i="3"/>
  <c r="EK413" i="3"/>
  <c r="CO413" i="3"/>
  <c r="CU413" i="3"/>
  <c r="CA413" i="3"/>
  <c r="DQ413" i="3"/>
  <c r="DY413" i="3"/>
  <c r="CG413" i="3"/>
  <c r="DS413" i="3"/>
  <c r="EI413" i="3"/>
  <c r="CH413" i="3"/>
  <c r="CY413" i="3"/>
  <c r="EJ413" i="3"/>
  <c r="CC413" i="3"/>
  <c r="DX413" i="3"/>
  <c r="CT413" i="3"/>
  <c r="DF413" i="3"/>
  <c r="CN413" i="3"/>
  <c r="DR413" i="3"/>
  <c r="CB413" i="3"/>
  <c r="CT412" i="3"/>
  <c r="DF412" i="3"/>
  <c r="DL412" i="3"/>
  <c r="EJ412" i="3"/>
  <c r="CH412" i="3"/>
  <c r="DA412" i="3"/>
  <c r="DW412" i="3"/>
  <c r="CB412" i="3"/>
  <c r="CS412" i="3"/>
  <c r="CI412" i="3"/>
  <c r="DX412" i="3"/>
  <c r="DY412" i="3"/>
  <c r="DR412" i="3"/>
  <c r="CU412" i="3"/>
  <c r="EE412" i="3"/>
  <c r="DK412" i="3"/>
  <c r="EK412" i="3"/>
  <c r="CY412" i="3"/>
  <c r="DS412" i="3"/>
  <c r="CC412" i="3"/>
  <c r="CG412" i="3"/>
  <c r="CN412" i="3"/>
  <c r="EI412" i="3"/>
  <c r="CZ412" i="3"/>
  <c r="CA412" i="3"/>
  <c r="CM412" i="3"/>
  <c r="DE412" i="3"/>
  <c r="DM412" i="3"/>
  <c r="DQ412" i="3"/>
  <c r="DG412" i="3"/>
  <c r="CO412" i="3"/>
  <c r="CZ394" i="3"/>
  <c r="EJ394" i="3"/>
  <c r="EK394" i="3"/>
  <c r="DX394" i="3"/>
  <c r="CU394" i="3"/>
  <c r="DK394" i="3"/>
  <c r="CG394" i="3"/>
  <c r="CN394" i="3"/>
  <c r="DM394" i="3"/>
  <c r="EI394" i="3"/>
  <c r="CH394" i="3"/>
  <c r="DF394" i="3"/>
  <c r="DL394" i="3"/>
  <c r="DW394" i="3"/>
  <c r="EE394" i="3"/>
  <c r="CT394" i="3"/>
  <c r="CC394" i="3"/>
  <c r="DE394" i="3"/>
  <c r="CS394" i="3"/>
  <c r="DR394" i="3"/>
  <c r="DS394" i="3"/>
  <c r="CI394" i="3"/>
  <c r="CB394" i="3"/>
  <c r="CA394" i="3"/>
  <c r="DA394" i="3"/>
  <c r="DQ394" i="3"/>
  <c r="CY394" i="3"/>
  <c r="DY394" i="3"/>
  <c r="CO394" i="3"/>
  <c r="DG394" i="3"/>
  <c r="CH265" i="3"/>
  <c r="DF265" i="3"/>
  <c r="DV265" i="3"/>
  <c r="ED265" i="3"/>
  <c r="CB265" i="3"/>
  <c r="CZ265" i="3"/>
  <c r="DH265" i="3"/>
  <c r="DX265" i="3"/>
  <c r="CC265" i="3"/>
  <c r="CM265" i="3"/>
  <c r="DI265" i="3"/>
  <c r="DS265" i="3"/>
  <c r="EC265" i="3"/>
  <c r="EM265" i="3"/>
  <c r="CO265" i="3"/>
  <c r="DA265" i="3"/>
  <c r="DK265" i="3"/>
  <c r="CQ265" i="3"/>
  <c r="DL265" i="3"/>
  <c r="DW265" i="3"/>
  <c r="EH265" i="3"/>
  <c r="CL265" i="3"/>
  <c r="DD265" i="3"/>
  <c r="DT265" i="3"/>
  <c r="EK265" i="3"/>
  <c r="CN265" i="3"/>
  <c r="DE265" i="3"/>
  <c r="DY265" i="3"/>
  <c r="EL265" i="3"/>
  <c r="CA265" i="3"/>
  <c r="CT265" i="3"/>
  <c r="DJ265" i="3"/>
  <c r="EA265" i="3"/>
  <c r="CD265" i="3"/>
  <c r="CU265" i="3"/>
  <c r="DM265" i="3"/>
  <c r="EB265" i="3"/>
  <c r="CI265" i="3"/>
  <c r="DQ265" i="3"/>
  <c r="CK265" i="3"/>
  <c r="DR265" i="3"/>
  <c r="CS265" i="3"/>
  <c r="DZ265" i="3"/>
  <c r="CY265" i="3"/>
  <c r="EI265" i="3"/>
  <c r="EE265" i="3"/>
  <c r="EJ265" i="3"/>
  <c r="EN265" i="3"/>
  <c r="CV265" i="3"/>
  <c r="DG265" i="3"/>
  <c r="DO265" i="3"/>
  <c r="DC265" i="3"/>
  <c r="CG265" i="3"/>
  <c r="CR265" i="3"/>
  <c r="DU265" i="3"/>
  <c r="CF265" i="3"/>
  <c r="CE265" i="3"/>
  <c r="CP265" i="3"/>
  <c r="EG265" i="3"/>
  <c r="DP265" i="3"/>
  <c r="DB265" i="3"/>
  <c r="EF265" i="3"/>
  <c r="DN265" i="3"/>
  <c r="CW265" i="3"/>
  <c r="CX265" i="3"/>
  <c r="CJ265" i="3"/>
  <c r="CY329" i="3"/>
  <c r="DK329" i="3"/>
  <c r="DX329" i="3"/>
  <c r="CB329" i="3"/>
  <c r="DL329" i="3"/>
  <c r="CI329" i="3"/>
  <c r="EJ329" i="3"/>
  <c r="DF329" i="3"/>
  <c r="CM329" i="3"/>
  <c r="CG329" i="3"/>
  <c r="DQ329" i="3"/>
  <c r="CZ329" i="3"/>
  <c r="DW329" i="3"/>
  <c r="CU329" i="3"/>
  <c r="CT329" i="3"/>
  <c r="CO329" i="3"/>
  <c r="EE329" i="3"/>
  <c r="DM329" i="3"/>
  <c r="CS329" i="3"/>
  <c r="CN329" i="3"/>
  <c r="DG329" i="3"/>
  <c r="DA329" i="3"/>
  <c r="DE329" i="3"/>
  <c r="CH329" i="3"/>
  <c r="EI329" i="3"/>
  <c r="CA329" i="3"/>
  <c r="DR329" i="3"/>
  <c r="DY329" i="3"/>
  <c r="CC329" i="3"/>
  <c r="DS329" i="3"/>
  <c r="EK329" i="3"/>
  <c r="CH269" i="3"/>
  <c r="CP269" i="3"/>
  <c r="DF269" i="3"/>
  <c r="CG269" i="3"/>
  <c r="CU269" i="3"/>
  <c r="DG269" i="3"/>
  <c r="CI269" i="3"/>
  <c r="EE269" i="3"/>
  <c r="CM269" i="3"/>
  <c r="CY269" i="3"/>
  <c r="DL269" i="3"/>
  <c r="DW269" i="3"/>
  <c r="EI269" i="3"/>
  <c r="CA269" i="3"/>
  <c r="CN269" i="3"/>
  <c r="DM269" i="3"/>
  <c r="EJ269" i="3"/>
  <c r="DR269" i="3"/>
  <c r="CT269" i="3"/>
  <c r="DS269" i="3"/>
  <c r="DE269" i="3"/>
  <c r="CO269" i="3"/>
  <c r="DK269" i="3"/>
  <c r="DY269" i="3"/>
  <c r="DQ269" i="3"/>
  <c r="CB269" i="3"/>
  <c r="DA269" i="3"/>
  <c r="CZ269" i="3"/>
  <c r="DX269" i="3"/>
  <c r="CS269" i="3"/>
  <c r="CC269" i="3"/>
  <c r="CJ372" i="3"/>
  <c r="DW372" i="3"/>
  <c r="EK372" i="3"/>
  <c r="CL372" i="3"/>
  <c r="CY372" i="3"/>
  <c r="DM372" i="3"/>
  <c r="DX372" i="3"/>
  <c r="CH372" i="3"/>
  <c r="CZ372" i="3"/>
  <c r="CI372" i="3"/>
  <c r="DE372" i="3"/>
  <c r="DG372" i="3"/>
  <c r="EE372" i="3"/>
  <c r="CT372" i="3"/>
  <c r="CG372" i="3"/>
  <c r="CO372" i="3"/>
  <c r="DF372" i="3"/>
  <c r="CA372" i="3"/>
  <c r="DR372" i="3"/>
  <c r="DA372" i="3"/>
  <c r="EI372" i="3"/>
  <c r="DQ372" i="3"/>
  <c r="CN372" i="3"/>
  <c r="CM372" i="3"/>
  <c r="DY372" i="3"/>
  <c r="DL372" i="3"/>
  <c r="CC372" i="3"/>
  <c r="EJ372" i="3"/>
  <c r="CU372" i="3"/>
  <c r="CS372" i="3"/>
  <c r="DK372" i="3"/>
  <c r="DS372" i="3"/>
  <c r="CH174" i="3"/>
  <c r="DF174" i="3"/>
  <c r="CG174" i="3"/>
  <c r="CS174" i="3"/>
  <c r="DM174" i="3"/>
  <c r="DW174" i="3"/>
  <c r="CI174" i="3"/>
  <c r="CT174" i="3"/>
  <c r="DY174" i="3"/>
  <c r="DG174" i="3"/>
  <c r="DR174" i="3"/>
  <c r="EJ174" i="3"/>
  <c r="CM174" i="3"/>
  <c r="DS174" i="3"/>
  <c r="CN174" i="3"/>
  <c r="DE174" i="3"/>
  <c r="DK174" i="3"/>
  <c r="CY174" i="3"/>
  <c r="DQ174" i="3"/>
  <c r="CU174" i="3"/>
  <c r="DA174" i="3"/>
  <c r="EE174" i="3"/>
  <c r="DL174" i="3"/>
  <c r="EI174" i="3"/>
  <c r="CO174" i="3"/>
  <c r="CZ174" i="3"/>
  <c r="CB174" i="3"/>
  <c r="DX174" i="3"/>
  <c r="CM132" i="3"/>
  <c r="CY132" i="3"/>
  <c r="DL132" i="3"/>
  <c r="DX132" i="3"/>
  <c r="CH132" i="3"/>
  <c r="DK132" i="3"/>
  <c r="CI132" i="3"/>
  <c r="CZ132" i="3"/>
  <c r="EJ132" i="3"/>
  <c r="DF132" i="3"/>
  <c r="DW132" i="3"/>
  <c r="DG132" i="3"/>
  <c r="EE132" i="3"/>
  <c r="CN132" i="3"/>
  <c r="DS132" i="3"/>
  <c r="CU132" i="3"/>
  <c r="CB132" i="3"/>
  <c r="EI132" i="3"/>
  <c r="CA132" i="3"/>
  <c r="DE132" i="3"/>
  <c r="DR132" i="3"/>
  <c r="EC132" i="3"/>
  <c r="DY132" i="3"/>
  <c r="CC132" i="3"/>
  <c r="DM132" i="3"/>
  <c r="DQ132" i="3"/>
  <c r="CO132" i="3"/>
  <c r="CT132" i="3"/>
  <c r="CS132" i="3"/>
  <c r="DA132" i="3"/>
  <c r="CG132" i="3"/>
  <c r="DL41" i="3"/>
  <c r="CG41" i="3"/>
  <c r="DM41" i="3"/>
  <c r="DW41" i="3"/>
  <c r="EI41" i="3"/>
  <c r="DF41" i="3"/>
  <c r="DR41" i="3"/>
  <c r="CA41" i="3"/>
  <c r="CM41" i="3"/>
  <c r="DG41" i="3"/>
  <c r="DS41" i="3"/>
  <c r="CO41" i="3"/>
  <c r="EK41" i="3"/>
  <c r="CH41" i="3"/>
  <c r="CU41" i="3"/>
  <c r="EE41" i="3"/>
  <c r="CY41" i="3"/>
  <c r="DK41" i="3"/>
  <c r="EJ41" i="3"/>
  <c r="CI41" i="3"/>
  <c r="DE41" i="3"/>
  <c r="CT41" i="3"/>
  <c r="CN41" i="3"/>
  <c r="DX41" i="3"/>
  <c r="CS41" i="3"/>
  <c r="DA41" i="3"/>
  <c r="DQ41" i="3"/>
  <c r="CB41" i="3"/>
  <c r="CZ41" i="3"/>
  <c r="CC41" i="3"/>
  <c r="DY41" i="3"/>
  <c r="CO205" i="3"/>
  <c r="CU205" i="3"/>
  <c r="CZ205" i="3"/>
  <c r="CB205" i="3"/>
  <c r="DF205" i="3"/>
  <c r="EJ205" i="3"/>
  <c r="DM205" i="3"/>
  <c r="CG205" i="3"/>
  <c r="CN205" i="3"/>
  <c r="DK205" i="3"/>
  <c r="CC205" i="3"/>
  <c r="DE205" i="3"/>
  <c r="CS205" i="3"/>
  <c r="DR205" i="3"/>
  <c r="DS205" i="3"/>
  <c r="DL205" i="3"/>
  <c r="CA205" i="3"/>
  <c r="DA205" i="3"/>
  <c r="DX205" i="3"/>
  <c r="CY205" i="3"/>
  <c r="CI205" i="3"/>
  <c r="CH205" i="3"/>
  <c r="DQ205" i="3"/>
  <c r="DG205" i="3"/>
  <c r="DW205" i="3"/>
  <c r="EI205" i="3"/>
  <c r="DY205" i="3"/>
  <c r="CT205" i="3"/>
  <c r="EE205" i="3"/>
  <c r="CM205" i="3"/>
  <c r="DR455" i="3"/>
  <c r="CA455" i="3"/>
  <c r="CN455" i="3"/>
  <c r="CH253" i="3"/>
  <c r="CV253" i="3"/>
  <c r="DG253" i="3"/>
  <c r="CN253" i="3"/>
  <c r="CY253" i="3"/>
  <c r="DM253" i="3"/>
  <c r="CI253" i="3"/>
  <c r="DE253" i="3"/>
  <c r="CO253" i="3"/>
  <c r="DF253" i="3"/>
  <c r="CT253" i="3"/>
  <c r="EE253" i="3"/>
  <c r="CG253" i="3"/>
  <c r="EJ253" i="3"/>
  <c r="DR253" i="3"/>
  <c r="EC253" i="3"/>
  <c r="CS253" i="3"/>
  <c r="DS253" i="3"/>
  <c r="EK253" i="3"/>
  <c r="CB253" i="3"/>
  <c r="DA253" i="3"/>
  <c r="EI253" i="3"/>
  <c r="DW253" i="3"/>
  <c r="EG253" i="3"/>
  <c r="DL253" i="3"/>
  <c r="DY253" i="3"/>
  <c r="CZ253" i="3"/>
  <c r="DQ253" i="3"/>
  <c r="DX253" i="3"/>
  <c r="DK253" i="3"/>
  <c r="EN253" i="3"/>
  <c r="CU253" i="3"/>
  <c r="CH210" i="3"/>
  <c r="DG210" i="3"/>
  <c r="CI210" i="3"/>
  <c r="EJ210" i="3"/>
  <c r="CN210" i="3"/>
  <c r="CY210" i="3"/>
  <c r="DM210" i="3"/>
  <c r="DY210" i="3"/>
  <c r="CC210" i="3"/>
  <c r="CS210" i="3"/>
  <c r="EE210" i="3"/>
  <c r="CG210" i="3"/>
  <c r="DA210" i="3"/>
  <c r="DF210" i="3"/>
  <c r="DL210" i="3"/>
  <c r="CO210" i="3"/>
  <c r="DQ210" i="3"/>
  <c r="DW210" i="3"/>
  <c r="CA210" i="3"/>
  <c r="DE210" i="3"/>
  <c r="CT210" i="3"/>
  <c r="EI210" i="3"/>
  <c r="DR210" i="3"/>
  <c r="CB210" i="3"/>
  <c r="CM210" i="3"/>
  <c r="DK210" i="3"/>
  <c r="DX210" i="3"/>
  <c r="CU210" i="3"/>
  <c r="DS210" i="3"/>
  <c r="CZ210" i="3"/>
  <c r="CT101" i="3"/>
  <c r="DF101" i="3"/>
  <c r="DS101" i="3"/>
  <c r="CH101" i="3"/>
  <c r="CU101" i="3"/>
  <c r="DK101" i="3"/>
  <c r="DY101" i="3"/>
  <c r="EJ101" i="3"/>
  <c r="CM101" i="3"/>
  <c r="DA101" i="3"/>
  <c r="DL101" i="3"/>
  <c r="CS101" i="3"/>
  <c r="DQ101" i="3"/>
  <c r="EI101" i="3"/>
  <c r="CN101" i="3"/>
  <c r="DR101" i="3"/>
  <c r="DE101" i="3"/>
  <c r="DG101" i="3"/>
  <c r="EE101" i="3"/>
  <c r="CB101" i="3"/>
  <c r="CZ101" i="3"/>
  <c r="CA101" i="3"/>
  <c r="DW101" i="3"/>
  <c r="CI101" i="3"/>
  <c r="CG101" i="3"/>
  <c r="CY101" i="3"/>
  <c r="CO101" i="3"/>
  <c r="DM101" i="3"/>
  <c r="DX101" i="3"/>
  <c r="CU315" i="3"/>
  <c r="DK315" i="3"/>
  <c r="DS315" i="3"/>
  <c r="EI315" i="3"/>
  <c r="CH315" i="3"/>
  <c r="DF315" i="3"/>
  <c r="CA315" i="3"/>
  <c r="CI315" i="3"/>
  <c r="CY315" i="3"/>
  <c r="DG315" i="3"/>
  <c r="DW315" i="3"/>
  <c r="EE315" i="3"/>
  <c r="DQ315" i="3"/>
  <c r="CG315" i="3"/>
  <c r="CS315" i="3"/>
  <c r="DE315" i="3"/>
  <c r="DR315" i="3"/>
  <c r="DX315" i="3"/>
  <c r="EK315" i="3"/>
  <c r="CO315" i="3"/>
  <c r="CT315" i="3"/>
  <c r="CC315" i="3"/>
  <c r="CB315" i="3"/>
  <c r="DA315" i="3"/>
  <c r="CJ315" i="3"/>
  <c r="DY315" i="3"/>
  <c r="DM315" i="3"/>
  <c r="CZ315" i="3"/>
  <c r="EJ315" i="3"/>
  <c r="DL315" i="3"/>
  <c r="CN315" i="3"/>
  <c r="CH34" i="3"/>
  <c r="DF34" i="3"/>
  <c r="CT34" i="3"/>
  <c r="EI34" i="3"/>
  <c r="CO34" i="3"/>
  <c r="CZ34" i="3"/>
  <c r="DA34" i="3"/>
  <c r="DK34" i="3"/>
  <c r="DE34" i="3"/>
  <c r="DS34" i="3"/>
  <c r="CS34" i="3"/>
  <c r="DL34" i="3"/>
  <c r="DY34" i="3"/>
  <c r="EK34" i="3"/>
  <c r="CB34" i="3"/>
  <c r="CM34" i="3"/>
  <c r="DM34" i="3"/>
  <c r="CN34" i="3"/>
  <c r="CU34" i="3"/>
  <c r="DR34" i="3"/>
  <c r="EJ34" i="3"/>
  <c r="DX34" i="3"/>
  <c r="CC34" i="3"/>
  <c r="DQ34" i="3"/>
  <c r="CG34" i="3"/>
  <c r="EE34" i="3"/>
  <c r="CA34" i="3"/>
  <c r="DW34" i="3"/>
  <c r="CY34" i="3"/>
  <c r="DG34" i="3"/>
  <c r="CI34" i="3"/>
  <c r="CH117" i="3"/>
  <c r="DF117" i="3"/>
  <c r="DQ117" i="3"/>
  <c r="EI117" i="3"/>
  <c r="DR117" i="3"/>
  <c r="CT117" i="3"/>
  <c r="DS117" i="3"/>
  <c r="DA117" i="3"/>
  <c r="DK117" i="3"/>
  <c r="CU117" i="3"/>
  <c r="CG117" i="3"/>
  <c r="CI117" i="3"/>
  <c r="DY117" i="3"/>
  <c r="DE117" i="3"/>
  <c r="CY117" i="3"/>
  <c r="CZ117" i="3"/>
  <c r="CN117" i="3"/>
  <c r="CC117" i="3"/>
  <c r="CS117" i="3"/>
  <c r="DM117" i="3"/>
  <c r="DG117" i="3"/>
  <c r="CO117" i="3"/>
  <c r="EE117" i="3"/>
  <c r="DL117" i="3"/>
  <c r="EJ117" i="3"/>
  <c r="DX117" i="3"/>
  <c r="CA117" i="3"/>
  <c r="DW117" i="3"/>
  <c r="CH149" i="3"/>
  <c r="DF149" i="3"/>
  <c r="CB149" i="3"/>
  <c r="DR149" i="3"/>
  <c r="CN149" i="3"/>
  <c r="CZ149" i="3"/>
  <c r="EE149" i="3"/>
  <c r="DA149" i="3"/>
  <c r="DK149" i="3"/>
  <c r="DW149" i="3"/>
  <c r="CS149" i="3"/>
  <c r="DG149" i="3"/>
  <c r="DX149" i="3"/>
  <c r="EJ149" i="3"/>
  <c r="CT149" i="3"/>
  <c r="DY149" i="3"/>
  <c r="CY149" i="3"/>
  <c r="CI149" i="3"/>
  <c r="CA149" i="3"/>
  <c r="DL149" i="3"/>
  <c r="CU149" i="3"/>
  <c r="DQ149" i="3"/>
  <c r="EI149" i="3"/>
  <c r="CC149" i="3"/>
  <c r="DS149" i="3"/>
  <c r="CO149" i="3"/>
  <c r="CG149" i="3"/>
  <c r="DM149" i="3"/>
  <c r="DE149" i="3"/>
  <c r="CH351" i="3"/>
  <c r="DG351" i="3"/>
  <c r="CI351" i="3"/>
  <c r="EJ351" i="3"/>
  <c r="CN351" i="3"/>
  <c r="CY351" i="3"/>
  <c r="DM351" i="3"/>
  <c r="DY351" i="3"/>
  <c r="EE351" i="3"/>
  <c r="CG351" i="3"/>
  <c r="DQ351" i="3"/>
  <c r="CO351" i="3"/>
  <c r="DW351" i="3"/>
  <c r="CA351" i="3"/>
  <c r="CC351" i="3"/>
  <c r="DA351" i="3"/>
  <c r="CQ351" i="3"/>
  <c r="DL351" i="3"/>
  <c r="CS351" i="3"/>
  <c r="EI351" i="3"/>
  <c r="DI351" i="3"/>
  <c r="DR351" i="3"/>
  <c r="CZ351" i="3"/>
  <c r="CU351" i="3"/>
  <c r="EL351" i="3"/>
  <c r="DK351" i="3"/>
  <c r="EN351" i="3"/>
  <c r="CR351" i="3"/>
  <c r="CT351" i="3"/>
  <c r="DS351" i="3"/>
  <c r="DX351" i="3"/>
  <c r="CM209" i="3"/>
  <c r="CU209" i="3"/>
  <c r="DK209" i="3"/>
  <c r="DS209" i="3"/>
  <c r="EI209" i="3"/>
  <c r="CG209" i="3"/>
  <c r="CO209" i="3"/>
  <c r="DE209" i="3"/>
  <c r="DM209" i="3"/>
  <c r="CH209" i="3"/>
  <c r="DF209" i="3"/>
  <c r="CA209" i="3"/>
  <c r="CZ209" i="3"/>
  <c r="DX209" i="3"/>
  <c r="CB209" i="3"/>
  <c r="CN209" i="3"/>
  <c r="DA209" i="3"/>
  <c r="DL209" i="3"/>
  <c r="DY209" i="3"/>
  <c r="CI209" i="3"/>
  <c r="CT209" i="3"/>
  <c r="DG209" i="3"/>
  <c r="DR209" i="3"/>
  <c r="DW209" i="3"/>
  <c r="CY209" i="3"/>
  <c r="DQ209" i="3"/>
  <c r="EJ209" i="3"/>
  <c r="CS209" i="3"/>
  <c r="CC209" i="3"/>
  <c r="EE209" i="3"/>
  <c r="CC29" i="3"/>
  <c r="CS29" i="3"/>
  <c r="DA29" i="3"/>
  <c r="DQ29" i="3"/>
  <c r="DY29" i="3"/>
  <c r="CG29" i="3"/>
  <c r="CO29" i="3"/>
  <c r="DE29" i="3"/>
  <c r="DM29" i="3"/>
  <c r="EC29" i="3"/>
  <c r="EK29" i="3"/>
  <c r="CH29" i="3"/>
  <c r="DF29" i="3"/>
  <c r="CA29" i="3"/>
  <c r="CY29" i="3"/>
  <c r="DW29" i="3"/>
  <c r="EJ29" i="3"/>
  <c r="CZ29" i="3"/>
  <c r="DL29" i="3"/>
  <c r="EE29" i="3"/>
  <c r="CB29" i="3"/>
  <c r="CT29" i="3"/>
  <c r="DX29" i="3"/>
  <c r="DG29" i="3"/>
  <c r="CN29" i="3"/>
  <c r="CU29" i="3"/>
  <c r="EI29" i="3"/>
  <c r="CI29" i="3"/>
  <c r="DR29" i="3"/>
  <c r="DK29" i="3"/>
  <c r="CM29" i="3"/>
  <c r="DS29" i="3"/>
  <c r="DL226" i="3"/>
  <c r="DW226" i="3"/>
  <c r="CN226" i="3"/>
  <c r="CY226" i="3"/>
  <c r="DM226" i="3"/>
  <c r="DY226" i="3"/>
  <c r="CH226" i="3"/>
  <c r="DA226" i="3"/>
  <c r="CI226" i="3"/>
  <c r="DE226" i="3"/>
  <c r="DG226" i="3"/>
  <c r="CS226" i="3"/>
  <c r="EE226" i="3"/>
  <c r="DF226" i="3"/>
  <c r="CG226" i="3"/>
  <c r="DQ226" i="3"/>
  <c r="CO226" i="3"/>
  <c r="EJ226" i="3"/>
  <c r="DR226" i="3"/>
  <c r="CB226" i="3"/>
  <c r="CM226" i="3"/>
  <c r="CZ226" i="3"/>
  <c r="CU226" i="3"/>
  <c r="DK226" i="3"/>
  <c r="EI226" i="3"/>
  <c r="DS226" i="3"/>
  <c r="DX226" i="3"/>
  <c r="CT226" i="3"/>
  <c r="CH355" i="3"/>
  <c r="DF355" i="3"/>
  <c r="CA355" i="3"/>
  <c r="CI355" i="3"/>
  <c r="CY355" i="3"/>
  <c r="DG355" i="3"/>
  <c r="DW355" i="3"/>
  <c r="EE355" i="3"/>
  <c r="DS355" i="3"/>
  <c r="CB355" i="3"/>
  <c r="DA355" i="3"/>
  <c r="DM355" i="3"/>
  <c r="DY355" i="3"/>
  <c r="EI355" i="3"/>
  <c r="EK355" i="3"/>
  <c r="DE355" i="3"/>
  <c r="DX355" i="3"/>
  <c r="CT355" i="3"/>
  <c r="DK355" i="3"/>
  <c r="CU355" i="3"/>
  <c r="DR355" i="3"/>
  <c r="CZ355" i="3"/>
  <c r="CO355" i="3"/>
  <c r="DQ355" i="3"/>
  <c r="CS355" i="3"/>
  <c r="CG355" i="3"/>
  <c r="DL355" i="3"/>
  <c r="CN355" i="3"/>
  <c r="EJ355" i="3"/>
  <c r="CG427" i="3"/>
  <c r="CO427" i="3"/>
  <c r="DE427" i="3"/>
  <c r="DM427" i="3"/>
  <c r="EC427" i="3"/>
  <c r="EK427" i="3"/>
  <c r="CH427" i="3"/>
  <c r="DF427" i="3"/>
  <c r="DV427" i="3"/>
  <c r="ED427" i="3"/>
  <c r="CB427" i="3"/>
  <c r="CR427" i="3"/>
  <c r="CZ427" i="3"/>
  <c r="DH427" i="3"/>
  <c r="DX427" i="3"/>
  <c r="EN427" i="3"/>
  <c r="CC427" i="3"/>
  <c r="CS427" i="3"/>
  <c r="DA427" i="3"/>
  <c r="DI427" i="3"/>
  <c r="DQ427" i="3"/>
  <c r="DY427" i="3"/>
  <c r="CL427" i="3"/>
  <c r="DB427" i="3"/>
  <c r="DR427" i="3"/>
  <c r="EH427" i="3"/>
  <c r="CF427" i="3"/>
  <c r="CY427" i="3"/>
  <c r="DS427" i="3"/>
  <c r="EJ427" i="3"/>
  <c r="CN427" i="3"/>
  <c r="DG427" i="3"/>
  <c r="DZ427" i="3"/>
  <c r="CU427" i="3"/>
  <c r="DO427" i="3"/>
  <c r="CI427" i="3"/>
  <c r="DC427" i="3"/>
  <c r="DT427" i="3"/>
  <c r="EM427" i="3"/>
  <c r="CM427" i="3"/>
  <c r="DD427" i="3"/>
  <c r="DW427" i="3"/>
  <c r="CD427" i="3"/>
  <c r="EE427" i="3"/>
  <c r="CE427" i="3"/>
  <c r="EI427" i="3"/>
  <c r="CQ427" i="3"/>
  <c r="DJ427" i="3"/>
  <c r="EA427" i="3"/>
  <c r="CA427" i="3"/>
  <c r="CT427" i="3"/>
  <c r="DK427" i="3"/>
  <c r="EB427" i="3"/>
  <c r="DL427" i="3"/>
  <c r="CV427" i="3"/>
  <c r="CW427" i="3"/>
  <c r="EG427" i="3"/>
  <c r="EF427" i="3"/>
  <c r="CK427" i="3"/>
  <c r="CX427" i="3"/>
  <c r="EL427" i="3"/>
  <c r="CJ427" i="3"/>
  <c r="DP427" i="3"/>
  <c r="DU427" i="3"/>
  <c r="CP427" i="3"/>
  <c r="DN427" i="3"/>
  <c r="CI180" i="3"/>
  <c r="CY180" i="3"/>
  <c r="EE180" i="3"/>
  <c r="CZ180" i="3"/>
  <c r="DF180" i="3"/>
  <c r="CB180" i="3"/>
  <c r="DX180" i="3"/>
  <c r="CM180" i="3"/>
  <c r="DK180" i="3"/>
  <c r="EI180" i="3"/>
  <c r="CU180" i="3"/>
  <c r="DS180" i="3"/>
  <c r="DW180" i="3"/>
  <c r="DG180" i="3"/>
  <c r="CH180" i="3"/>
  <c r="CS180" i="3"/>
  <c r="DR180" i="3"/>
  <c r="DM180" i="3"/>
  <c r="DA180" i="3"/>
  <c r="CN180" i="3"/>
  <c r="DY180" i="3"/>
  <c r="DQ180" i="3"/>
  <c r="DL180" i="3"/>
  <c r="EJ180" i="3"/>
  <c r="CO180" i="3"/>
  <c r="DE180" i="3"/>
  <c r="CG180" i="3"/>
  <c r="CT180" i="3"/>
  <c r="CH157" i="3"/>
  <c r="CT157" i="3"/>
  <c r="DG157" i="3"/>
  <c r="CY157" i="3"/>
  <c r="DM157" i="3"/>
  <c r="DX157" i="3"/>
  <c r="CO157" i="3"/>
  <c r="CZ157" i="3"/>
  <c r="EE157" i="3"/>
  <c r="DR157" i="3"/>
  <c r="DE157" i="3"/>
  <c r="DF157" i="3"/>
  <c r="CG157" i="3"/>
  <c r="CB157" i="3"/>
  <c r="DW157" i="3"/>
  <c r="DQ157" i="3"/>
  <c r="CN157" i="3"/>
  <c r="DY157" i="3"/>
  <c r="DL157" i="3"/>
  <c r="CU157" i="3"/>
  <c r="EJ157" i="3"/>
  <c r="DK157" i="3"/>
  <c r="CI157" i="3"/>
  <c r="EI157" i="3"/>
  <c r="DS157" i="3"/>
  <c r="CS157" i="3"/>
  <c r="DA157" i="3"/>
  <c r="CH137" i="3"/>
  <c r="DF137" i="3"/>
  <c r="CT137" i="3"/>
  <c r="DR137" i="3"/>
  <c r="CM137" i="3"/>
  <c r="CU137" i="3"/>
  <c r="DK137" i="3"/>
  <c r="DS137" i="3"/>
  <c r="EI137" i="3"/>
  <c r="CN137" i="3"/>
  <c r="CZ137" i="3"/>
  <c r="EE137" i="3"/>
  <c r="CO137" i="3"/>
  <c r="DA137" i="3"/>
  <c r="DL137" i="3"/>
  <c r="DW137" i="3"/>
  <c r="DM137" i="3"/>
  <c r="DX137" i="3"/>
  <c r="CG137" i="3"/>
  <c r="DY137" i="3"/>
  <c r="CY137" i="3"/>
  <c r="CI137" i="3"/>
  <c r="DE137" i="3"/>
  <c r="DQ137" i="3"/>
  <c r="DG137" i="3"/>
  <c r="CS137" i="3"/>
  <c r="CS110" i="3"/>
  <c r="DE110" i="3"/>
  <c r="CY110" i="3"/>
  <c r="DA110" i="3"/>
  <c r="DR110" i="3"/>
  <c r="DM110" i="3"/>
  <c r="EI110" i="3"/>
  <c r="CU110" i="3"/>
  <c r="CN110" i="3"/>
  <c r="EE110" i="3"/>
  <c r="CM110" i="3"/>
  <c r="DL110" i="3"/>
  <c r="CZ110" i="3"/>
  <c r="DQ110" i="3"/>
  <c r="DK110" i="3"/>
  <c r="DX110" i="3"/>
  <c r="DY110" i="3"/>
  <c r="EJ110" i="3"/>
  <c r="CI110" i="3"/>
  <c r="CT110" i="3"/>
  <c r="DG110" i="3"/>
  <c r="DW110" i="3"/>
  <c r="CG110" i="3"/>
  <c r="DS110" i="3"/>
  <c r="CO110" i="3"/>
  <c r="DF110" i="3"/>
  <c r="CH110" i="3"/>
  <c r="EI49" i="3"/>
  <c r="DG49" i="3"/>
  <c r="DQ49" i="3"/>
  <c r="CH49" i="3"/>
  <c r="DE49" i="3"/>
  <c r="DS49" i="3"/>
  <c r="DF49" i="3"/>
  <c r="DA49" i="3"/>
  <c r="DW49" i="3"/>
  <c r="CN49" i="3"/>
  <c r="DK49" i="3"/>
  <c r="DL49" i="3"/>
  <c r="CC49" i="3"/>
  <c r="CA49" i="3"/>
  <c r="CU49" i="3"/>
  <c r="CY49" i="3"/>
  <c r="EJ49" i="3"/>
  <c r="CG49" i="3"/>
  <c r="DX49" i="3"/>
  <c r="CT49" i="3"/>
  <c r="CO49" i="3"/>
  <c r="DM49" i="3"/>
  <c r="CI49" i="3"/>
  <c r="CB49" i="3"/>
  <c r="CZ49" i="3"/>
  <c r="DR49" i="3"/>
  <c r="CS49" i="3"/>
  <c r="CM49" i="3"/>
  <c r="DY49" i="3"/>
  <c r="EE49" i="3"/>
  <c r="CN430" i="3"/>
  <c r="DD430" i="3"/>
  <c r="DL430" i="3"/>
  <c r="EJ430" i="3"/>
  <c r="CG430" i="3"/>
  <c r="CO430" i="3"/>
  <c r="DE430" i="3"/>
  <c r="DM430" i="3"/>
  <c r="DU430" i="3"/>
  <c r="EC430" i="3"/>
  <c r="EK430" i="3"/>
  <c r="CA430" i="3"/>
  <c r="CI430" i="3"/>
  <c r="CQ430" i="3"/>
  <c r="CY430" i="3"/>
  <c r="DG430" i="3"/>
  <c r="DW430" i="3"/>
  <c r="EE430" i="3"/>
  <c r="EM430" i="3"/>
  <c r="CB430" i="3"/>
  <c r="CZ430" i="3"/>
  <c r="DH430" i="3"/>
  <c r="DX430" i="3"/>
  <c r="CH430" i="3"/>
  <c r="CX430" i="3"/>
  <c r="ED430" i="3"/>
  <c r="CS430" i="3"/>
  <c r="CC430" i="3"/>
  <c r="CT430" i="3"/>
  <c r="EG430" i="3"/>
  <c r="DR430" i="3"/>
  <c r="CP430" i="3"/>
  <c r="DZ430" i="3"/>
  <c r="DK430" i="3"/>
  <c r="CU430" i="3"/>
  <c r="DQ430" i="3"/>
  <c r="EH430" i="3"/>
  <c r="DA430" i="3"/>
  <c r="EI430" i="3"/>
  <c r="CM430" i="3"/>
  <c r="DY430" i="3"/>
  <c r="CK430" i="3"/>
  <c r="DB430" i="3"/>
  <c r="DS430" i="3"/>
  <c r="EL430" i="3"/>
  <c r="CL430" i="3"/>
  <c r="DC430" i="3"/>
  <c r="DV430" i="3"/>
  <c r="DF430" i="3"/>
  <c r="DI430" i="3"/>
  <c r="DP430" i="3"/>
  <c r="DN430" i="3"/>
  <c r="CD430" i="3"/>
  <c r="EA430" i="3"/>
  <c r="EB430" i="3"/>
  <c r="DT430" i="3"/>
  <c r="DO430" i="3"/>
  <c r="CR430" i="3"/>
  <c r="CJ430" i="3"/>
  <c r="DJ430" i="3"/>
  <c r="CF430" i="3"/>
  <c r="CW430" i="3"/>
  <c r="EF430" i="3"/>
  <c r="CE430" i="3"/>
  <c r="EN430" i="3"/>
  <c r="CV430" i="3"/>
  <c r="CH323" i="3"/>
  <c r="DF323" i="3"/>
  <c r="CA323" i="3"/>
  <c r="CI323" i="3"/>
  <c r="CY323" i="3"/>
  <c r="DG323" i="3"/>
  <c r="DW323" i="3"/>
  <c r="EE323" i="3"/>
  <c r="CS323" i="3"/>
  <c r="CG323" i="3"/>
  <c r="CT323" i="3"/>
  <c r="DE323" i="3"/>
  <c r="DQ323" i="3"/>
  <c r="DS323" i="3"/>
  <c r="CO323" i="3"/>
  <c r="DX323" i="3"/>
  <c r="EI323" i="3"/>
  <c r="DY323" i="3"/>
  <c r="EK323" i="3"/>
  <c r="CB323" i="3"/>
  <c r="CU323" i="3"/>
  <c r="CZ323" i="3"/>
  <c r="DM323" i="3"/>
  <c r="CM323" i="3"/>
  <c r="DK323" i="3"/>
  <c r="DR323" i="3"/>
  <c r="DA323" i="3"/>
  <c r="CC323" i="3"/>
  <c r="DL323" i="3"/>
  <c r="EJ323" i="3"/>
  <c r="CN323" i="3"/>
  <c r="CI183" i="3"/>
  <c r="CY183" i="3"/>
  <c r="EE183" i="3"/>
  <c r="DR183" i="3"/>
  <c r="DF183" i="3"/>
  <c r="CT183" i="3"/>
  <c r="DZ183" i="3"/>
  <c r="CO183" i="3"/>
  <c r="CQ183" i="3"/>
  <c r="DE183" i="3"/>
  <c r="DW183" i="3"/>
  <c r="DM183" i="3"/>
  <c r="CH183" i="3"/>
  <c r="CG183" i="3"/>
  <c r="DG183" i="3"/>
  <c r="CZ183" i="3"/>
  <c r="DQ183" i="3"/>
  <c r="CN183" i="3"/>
  <c r="CP183" i="3"/>
  <c r="DX183" i="3"/>
  <c r="DY183" i="3"/>
  <c r="DL183" i="3"/>
  <c r="EN183" i="3"/>
  <c r="EJ183" i="3"/>
  <c r="CM183" i="3"/>
  <c r="CU183" i="3"/>
  <c r="DK183" i="3"/>
  <c r="DS183" i="3"/>
  <c r="EI183" i="3"/>
  <c r="CS183" i="3"/>
  <c r="DA183" i="3"/>
  <c r="CB183" i="3"/>
  <c r="CR183" i="3"/>
  <c r="DX239" i="3"/>
  <c r="DR239" i="3"/>
  <c r="DE239" i="3"/>
  <c r="CF239" i="3"/>
  <c r="DI239" i="3"/>
  <c r="CS239" i="3"/>
  <c r="CM239" i="3"/>
  <c r="DM239" i="3"/>
  <c r="CR239" i="3"/>
  <c r="DW239" i="3"/>
  <c r="CK239" i="3"/>
  <c r="CY239" i="3"/>
  <c r="CQ239" i="3"/>
  <c r="CU239" i="3"/>
  <c r="DF239" i="3"/>
  <c r="DL239" i="3"/>
  <c r="DK239" i="3"/>
  <c r="DQ239" i="3"/>
  <c r="EL239" i="3"/>
  <c r="CH239" i="3"/>
  <c r="CD239" i="3"/>
  <c r="CT239" i="3"/>
  <c r="EI239" i="3"/>
  <c r="DY239" i="3"/>
  <c r="DS239" i="3"/>
  <c r="EE239" i="3"/>
  <c r="CZ239" i="3"/>
  <c r="CN239" i="3"/>
  <c r="DG239" i="3"/>
  <c r="CI239" i="3"/>
  <c r="EM239" i="3"/>
  <c r="CO239" i="3"/>
  <c r="EG239" i="3"/>
  <c r="CB239" i="3"/>
  <c r="CG239" i="3"/>
  <c r="CV239" i="3"/>
  <c r="DH239" i="3"/>
  <c r="DA239" i="3"/>
  <c r="CJ239" i="3"/>
  <c r="CE239" i="3"/>
  <c r="CH357" i="3"/>
  <c r="CB357" i="3"/>
  <c r="CR357" i="3"/>
  <c r="CZ357" i="3"/>
  <c r="DX357" i="3"/>
  <c r="EN357" i="3"/>
  <c r="CS357" i="3"/>
  <c r="DA357" i="3"/>
  <c r="DI357" i="3"/>
  <c r="DQ357" i="3"/>
  <c r="DY357" i="3"/>
  <c r="CN357" i="3"/>
  <c r="DK357" i="3"/>
  <c r="DW357" i="3"/>
  <c r="EI357" i="3"/>
  <c r="CD357" i="3"/>
  <c r="CO357" i="3"/>
  <c r="DL357" i="3"/>
  <c r="EJ357" i="3"/>
  <c r="CT357" i="3"/>
  <c r="EM357" i="3"/>
  <c r="CU357" i="3"/>
  <c r="DG357" i="3"/>
  <c r="CE357" i="3"/>
  <c r="CV357" i="3"/>
  <c r="CG357" i="3"/>
  <c r="CY357" i="3"/>
  <c r="DM357" i="3"/>
  <c r="CI357" i="3"/>
  <c r="DR357" i="3"/>
  <c r="CL357" i="3"/>
  <c r="EK357" i="3"/>
  <c r="DT357" i="3"/>
  <c r="EE357" i="3"/>
  <c r="CA357" i="3"/>
  <c r="CQ357" i="3"/>
  <c r="DS357" i="3"/>
  <c r="EL357" i="3"/>
  <c r="CP357" i="3"/>
  <c r="CK357" i="3"/>
  <c r="EG357" i="3"/>
  <c r="DN357" i="3"/>
  <c r="CO415" i="3"/>
  <c r="DG415" i="3"/>
  <c r="DY415" i="3"/>
  <c r="CG415" i="3"/>
  <c r="CY415" i="3"/>
  <c r="DQ415" i="3"/>
  <c r="EI415" i="3"/>
  <c r="CI415" i="3"/>
  <c r="DA415" i="3"/>
  <c r="DS415" i="3"/>
  <c r="CC415" i="3"/>
  <c r="CT415" i="3"/>
  <c r="DX415" i="3"/>
  <c r="DE415" i="3"/>
  <c r="DW415" i="3"/>
  <c r="DF415" i="3"/>
  <c r="CB415" i="3"/>
  <c r="EE415" i="3"/>
  <c r="CH415" i="3"/>
  <c r="DR415" i="3"/>
  <c r="CM415" i="3"/>
  <c r="DM415" i="3"/>
  <c r="CU415" i="3"/>
  <c r="CZ415" i="3"/>
  <c r="EK415" i="3"/>
  <c r="DL415" i="3"/>
  <c r="CA415" i="3"/>
  <c r="EJ415" i="3"/>
  <c r="DK415" i="3"/>
  <c r="CS415" i="3"/>
  <c r="CN415" i="3"/>
  <c r="CH145" i="3"/>
  <c r="DF145" i="3"/>
  <c r="CT145" i="3"/>
  <c r="CN145" i="3"/>
  <c r="CY145" i="3"/>
  <c r="DX145" i="3"/>
  <c r="CO145" i="3"/>
  <c r="CZ145" i="3"/>
  <c r="DQ145" i="3"/>
  <c r="DY145" i="3"/>
  <c r="CG145" i="3"/>
  <c r="DA145" i="3"/>
  <c r="DR145" i="3"/>
  <c r="DL145" i="3"/>
  <c r="DW145" i="3"/>
  <c r="EJ145" i="3"/>
  <c r="CA145" i="3"/>
  <c r="CI145" i="3"/>
  <c r="DM145" i="3"/>
  <c r="DS145" i="3"/>
  <c r="EE145" i="3"/>
  <c r="DE145" i="3"/>
  <c r="EI145" i="3"/>
  <c r="DG145" i="3"/>
  <c r="CS145" i="3"/>
  <c r="DK145" i="3"/>
  <c r="CC145" i="3"/>
  <c r="CU145" i="3"/>
  <c r="CH224" i="3"/>
  <c r="DF224" i="3"/>
  <c r="CZ224" i="3"/>
  <c r="DX224" i="3"/>
  <c r="CC224" i="3"/>
  <c r="CS224" i="3"/>
  <c r="DA224" i="3"/>
  <c r="DQ224" i="3"/>
  <c r="DY224" i="3"/>
  <c r="CO224" i="3"/>
  <c r="DK224" i="3"/>
  <c r="DL224" i="3"/>
  <c r="DW224" i="3"/>
  <c r="EI224" i="3"/>
  <c r="CG224" i="3"/>
  <c r="CT224" i="3"/>
  <c r="DE224" i="3"/>
  <c r="DG224" i="3"/>
  <c r="EJ224" i="3"/>
  <c r="CI224" i="3"/>
  <c r="DM224" i="3"/>
  <c r="CY224" i="3"/>
  <c r="DS224" i="3"/>
  <c r="CN224" i="3"/>
  <c r="EE224" i="3"/>
  <c r="CA224" i="3"/>
  <c r="CU224" i="3"/>
  <c r="DR224" i="3"/>
  <c r="CM224" i="3"/>
  <c r="CJ224" i="3"/>
  <c r="DA240" i="3"/>
  <c r="CH240" i="3"/>
  <c r="EI240" i="3"/>
  <c r="CO240" i="3"/>
  <c r="DQ240" i="3"/>
  <c r="CC240" i="3"/>
  <c r="DM240" i="3"/>
  <c r="CN240" i="3"/>
  <c r="EL240" i="3"/>
  <c r="DS240" i="3"/>
  <c r="EJ240" i="3"/>
  <c r="CY240" i="3"/>
  <c r="DX240" i="3"/>
  <c r="CM240" i="3"/>
  <c r="EN240" i="3"/>
  <c r="DG240" i="3"/>
  <c r="CT240" i="3"/>
  <c r="CG240" i="3"/>
  <c r="DZ240" i="3"/>
  <c r="EE240" i="3"/>
  <c r="DF240" i="3"/>
  <c r="DY240" i="3"/>
  <c r="DW240" i="3"/>
  <c r="CU240" i="3"/>
  <c r="DL240" i="3"/>
  <c r="DO240" i="3"/>
  <c r="CK240" i="3"/>
  <c r="DR240" i="3"/>
  <c r="CA240" i="3"/>
  <c r="CS240" i="3"/>
  <c r="DE240" i="3"/>
  <c r="CZ240" i="3"/>
  <c r="DK240" i="3"/>
  <c r="CI240" i="3"/>
  <c r="CT420" i="3"/>
  <c r="DR420" i="3"/>
  <c r="CU420" i="3"/>
  <c r="DK420" i="3"/>
  <c r="DS420" i="3"/>
  <c r="EI420" i="3"/>
  <c r="CG420" i="3"/>
  <c r="CO420" i="3"/>
  <c r="DE420" i="3"/>
  <c r="DM420" i="3"/>
  <c r="EK420" i="3"/>
  <c r="CH420" i="3"/>
  <c r="DF420" i="3"/>
  <c r="DW420" i="3"/>
  <c r="CY420" i="3"/>
  <c r="CZ420" i="3"/>
  <c r="DL420" i="3"/>
  <c r="CC420" i="3"/>
  <c r="DX420" i="3"/>
  <c r="CA420" i="3"/>
  <c r="CB420" i="3"/>
  <c r="CN420" i="3"/>
  <c r="DA420" i="3"/>
  <c r="EE420" i="3"/>
  <c r="EJ420" i="3"/>
  <c r="DQ420" i="3"/>
  <c r="CI420" i="3"/>
  <c r="CS420" i="3"/>
  <c r="DG420" i="3"/>
  <c r="DY420" i="3"/>
  <c r="CP420" i="3"/>
  <c r="CG455" i="3"/>
  <c r="ED455" i="3"/>
  <c r="CY455" i="3"/>
  <c r="DS455" i="3"/>
  <c r="CT318" i="3"/>
  <c r="DR318" i="3"/>
  <c r="EK318" i="3"/>
  <c r="CH318" i="3"/>
  <c r="DF318" i="3"/>
  <c r="CA318" i="3"/>
  <c r="CN318" i="3"/>
  <c r="EE318" i="3"/>
  <c r="CS318" i="3"/>
  <c r="DL318" i="3"/>
  <c r="DY318" i="3"/>
  <c r="CC318" i="3"/>
  <c r="CY318" i="3"/>
  <c r="CZ318" i="3"/>
  <c r="DQ318" i="3"/>
  <c r="DW318" i="3"/>
  <c r="CI318" i="3"/>
  <c r="DG318" i="3"/>
  <c r="DX318" i="3"/>
  <c r="EJ318" i="3"/>
  <c r="DA318" i="3"/>
  <c r="CU318" i="3"/>
  <c r="DM318" i="3"/>
  <c r="DE318" i="3"/>
  <c r="CG318" i="3"/>
  <c r="CW318" i="3"/>
  <c r="DK318" i="3"/>
  <c r="EI318" i="3"/>
  <c r="DS318" i="3"/>
  <c r="CO318" i="3"/>
  <c r="CG254" i="3"/>
  <c r="CO254" i="3"/>
  <c r="DE254" i="3"/>
  <c r="DM254" i="3"/>
  <c r="EK254" i="3"/>
  <c r="CH254" i="3"/>
  <c r="DF254" i="3"/>
  <c r="CZ254" i="3"/>
  <c r="DX254" i="3"/>
  <c r="CI254" i="3"/>
  <c r="CU254" i="3"/>
  <c r="DS254" i="3"/>
  <c r="CY254" i="3"/>
  <c r="EE254" i="3"/>
  <c r="DA254" i="3"/>
  <c r="DK254" i="3"/>
  <c r="DW254" i="3"/>
  <c r="DQ254" i="3"/>
  <c r="CN254" i="3"/>
  <c r="DG254" i="3"/>
  <c r="CS254" i="3"/>
  <c r="CT254" i="3"/>
  <c r="DR254" i="3"/>
  <c r="CE254" i="3"/>
  <c r="DY254" i="3"/>
  <c r="EI254" i="3"/>
  <c r="EJ254" i="3"/>
  <c r="DL254" i="3"/>
  <c r="CB254" i="3"/>
  <c r="CN144" i="3"/>
  <c r="CA144" i="3"/>
  <c r="DF144" i="3"/>
  <c r="EE144" i="3"/>
  <c r="DG144" i="3"/>
  <c r="CU144" i="3"/>
  <c r="CI144" i="3"/>
  <c r="CC144" i="3"/>
  <c r="CG144" i="3"/>
  <c r="DL144" i="3"/>
  <c r="CT144" i="3"/>
  <c r="CO144" i="3"/>
  <c r="DW144" i="3"/>
  <c r="CY144" i="3"/>
  <c r="DA144" i="3"/>
  <c r="EJ144" i="3"/>
  <c r="CS144" i="3"/>
  <c r="DE144" i="3"/>
  <c r="CH144" i="3"/>
  <c r="DR144" i="3"/>
  <c r="DM144" i="3"/>
  <c r="DX144" i="3"/>
  <c r="EI144" i="3"/>
  <c r="CZ144" i="3"/>
  <c r="DK144" i="3"/>
  <c r="DS144" i="3"/>
  <c r="DQ144" i="3"/>
  <c r="DY144" i="3"/>
  <c r="CZ233" i="3"/>
  <c r="DY233" i="3"/>
  <c r="DR233" i="3"/>
  <c r="DS233" i="3"/>
  <c r="CS233" i="3"/>
  <c r="CT233" i="3"/>
  <c r="DF233" i="3"/>
  <c r="DQ233" i="3"/>
  <c r="DE233" i="3"/>
  <c r="DG233" i="3"/>
  <c r="DX233" i="3"/>
  <c r="DM233" i="3"/>
  <c r="DW233" i="3"/>
  <c r="EI233" i="3"/>
  <c r="CH233" i="3"/>
  <c r="CN233" i="3"/>
  <c r="EE233" i="3"/>
  <c r="EL233" i="3"/>
  <c r="CM233" i="3"/>
  <c r="DK233" i="3"/>
  <c r="DL233" i="3"/>
  <c r="CU233" i="3"/>
  <c r="DA233" i="3"/>
  <c r="CY233" i="3"/>
  <c r="CA233" i="3"/>
  <c r="CI233" i="3"/>
  <c r="EJ233" i="3"/>
  <c r="CC233" i="3"/>
  <c r="CG233" i="3"/>
  <c r="CO233" i="3"/>
  <c r="CH167" i="3"/>
  <c r="DF167" i="3"/>
  <c r="CS167" i="3"/>
  <c r="DG167" i="3"/>
  <c r="DQ167" i="3"/>
  <c r="CY167" i="3"/>
  <c r="DW167" i="3"/>
  <c r="CA167" i="3"/>
  <c r="CN167" i="3"/>
  <c r="DY167" i="3"/>
  <c r="DL167" i="3"/>
  <c r="CT167" i="3"/>
  <c r="CI167" i="3"/>
  <c r="DA167" i="3"/>
  <c r="DR167" i="3"/>
  <c r="CC167" i="3"/>
  <c r="EE167" i="3"/>
  <c r="EJ167" i="3"/>
  <c r="CZ167" i="3"/>
  <c r="DX167" i="3"/>
  <c r="CM167" i="3"/>
  <c r="DS167" i="3"/>
  <c r="DE167" i="3"/>
  <c r="DM167" i="3"/>
  <c r="DK167" i="3"/>
  <c r="CU167" i="3"/>
  <c r="EI167" i="3"/>
  <c r="CO167" i="3"/>
  <c r="CG167" i="3"/>
  <c r="CY218" i="3"/>
  <c r="DE218" i="3"/>
  <c r="DM218" i="3"/>
  <c r="DG218" i="3"/>
  <c r="DW218" i="3"/>
  <c r="CF218" i="3"/>
  <c r="CQ218" i="3"/>
  <c r="CH218" i="3"/>
  <c r="DY218" i="3"/>
  <c r="CJ218" i="3"/>
  <c r="CZ218" i="3"/>
  <c r="CU218" i="3"/>
  <c r="EE218" i="3"/>
  <c r="CP218" i="3"/>
  <c r="DK218" i="3"/>
  <c r="CI218" i="3"/>
  <c r="DZ218" i="3"/>
  <c r="DX218" i="3"/>
  <c r="DS218" i="3"/>
  <c r="DQ218" i="3"/>
  <c r="CT218" i="3"/>
  <c r="CK218" i="3"/>
  <c r="EI218" i="3"/>
  <c r="CD218" i="3"/>
  <c r="DL218" i="3"/>
  <c r="DF218" i="3"/>
  <c r="CL218" i="3"/>
  <c r="CN218" i="3"/>
  <c r="CG218" i="3"/>
  <c r="DA218" i="3"/>
  <c r="CO218" i="3"/>
  <c r="CS218" i="3"/>
  <c r="DR218" i="3"/>
  <c r="CM218" i="3"/>
  <c r="CY147" i="3"/>
  <c r="DQ147" i="3"/>
  <c r="DF147" i="3"/>
  <c r="CG147" i="3"/>
  <c r="EE147" i="3"/>
  <c r="DM147" i="3"/>
  <c r="CT147" i="3"/>
  <c r="CA147" i="3"/>
  <c r="EI147" i="3"/>
  <c r="DE147" i="3"/>
  <c r="CN147" i="3"/>
  <c r="DY147" i="3"/>
  <c r="DL147" i="3"/>
  <c r="CH147" i="3"/>
  <c r="DW147" i="3"/>
  <c r="DG147" i="3"/>
  <c r="DR147" i="3"/>
  <c r="DK147" i="3"/>
  <c r="EJ147" i="3"/>
  <c r="DA147" i="3"/>
  <c r="DS147" i="3"/>
  <c r="CC147" i="3"/>
  <c r="CZ147" i="3"/>
  <c r="CU147" i="3"/>
  <c r="DX147" i="3"/>
  <c r="CI147" i="3"/>
  <c r="CO147" i="3"/>
  <c r="CS147" i="3"/>
  <c r="CH81" i="3"/>
  <c r="DF81" i="3"/>
  <c r="CN81" i="3"/>
  <c r="CY81" i="3"/>
  <c r="CQ81" i="3"/>
  <c r="DL81" i="3"/>
  <c r="EE81" i="3"/>
  <c r="CG81" i="3"/>
  <c r="CS81" i="3"/>
  <c r="DM81" i="3"/>
  <c r="DW81" i="3"/>
  <c r="DA81" i="3"/>
  <c r="DQ81" i="3"/>
  <c r="DR81" i="3"/>
  <c r="CO81" i="3"/>
  <c r="DE81" i="3"/>
  <c r="CT81" i="3"/>
  <c r="DG81" i="3"/>
  <c r="DK81" i="3"/>
  <c r="DO81" i="3"/>
  <c r="EI81" i="3"/>
  <c r="CI81" i="3"/>
  <c r="CU81" i="3"/>
  <c r="DY81" i="3"/>
  <c r="DS81" i="3"/>
  <c r="EN81" i="3"/>
  <c r="EL81" i="3"/>
  <c r="CZ81" i="3"/>
  <c r="DN81" i="3"/>
  <c r="CB81" i="3"/>
  <c r="DX81" i="3"/>
  <c r="CH398" i="3"/>
  <c r="DN398" i="3"/>
  <c r="CI398" i="3"/>
  <c r="CT398" i="3"/>
  <c r="DG398" i="3"/>
  <c r="DR398" i="3"/>
  <c r="CK398" i="3"/>
  <c r="CY398" i="3"/>
  <c r="DW398" i="3"/>
  <c r="EG398" i="3"/>
  <c r="CV398" i="3"/>
  <c r="DL398" i="3"/>
  <c r="CZ398" i="3"/>
  <c r="DO398" i="3"/>
  <c r="CL398" i="3"/>
  <c r="DQ398" i="3"/>
  <c r="CA398" i="3"/>
  <c r="CS398" i="3"/>
  <c r="DX398" i="3"/>
  <c r="EJ398" i="3"/>
  <c r="CB398" i="3"/>
  <c r="DZ398" i="3"/>
  <c r="DA398" i="3"/>
  <c r="DY398" i="3"/>
  <c r="CG398" i="3"/>
  <c r="EL398" i="3"/>
  <c r="EI398" i="3"/>
  <c r="EN398" i="3"/>
  <c r="EK398" i="3"/>
  <c r="DS398" i="3"/>
  <c r="DM398" i="3"/>
  <c r="CU398" i="3"/>
  <c r="EC398" i="3"/>
  <c r="DK398" i="3"/>
  <c r="CO398" i="3"/>
  <c r="CW398" i="3"/>
  <c r="CR398" i="3"/>
  <c r="CU237" i="3"/>
  <c r="CG237" i="3"/>
  <c r="CC237" i="3"/>
  <c r="DK237" i="3"/>
  <c r="CN237" i="3"/>
  <c r="EE237" i="3"/>
  <c r="CS237" i="3"/>
  <c r="DS237" i="3"/>
  <c r="DL237" i="3"/>
  <c r="DM237" i="3"/>
  <c r="CB237" i="3"/>
  <c r="DA237" i="3"/>
  <c r="EI237" i="3"/>
  <c r="DW237" i="3"/>
  <c r="CY237" i="3"/>
  <c r="DQ237" i="3"/>
  <c r="CA237" i="3"/>
  <c r="CI237" i="3"/>
  <c r="CT237" i="3"/>
  <c r="DF237" i="3"/>
  <c r="CZ237" i="3"/>
  <c r="DY237" i="3"/>
  <c r="CO237" i="3"/>
  <c r="CH237" i="3"/>
  <c r="EJ237" i="3"/>
  <c r="DX237" i="3"/>
  <c r="CM237" i="3"/>
  <c r="DG237" i="3"/>
  <c r="DE237" i="3"/>
  <c r="DR237" i="3"/>
  <c r="CH437" i="3"/>
  <c r="CP437" i="3"/>
  <c r="DF437" i="3"/>
  <c r="ED437" i="3"/>
  <c r="EL437" i="3"/>
  <c r="CA437" i="3"/>
  <c r="CI437" i="3"/>
  <c r="CY437" i="3"/>
  <c r="DG437" i="3"/>
  <c r="DW437" i="3"/>
  <c r="EE437" i="3"/>
  <c r="CC437" i="3"/>
  <c r="CS437" i="3"/>
  <c r="DA437" i="3"/>
  <c r="DI437" i="3"/>
  <c r="DQ437" i="3"/>
  <c r="DY437" i="3"/>
  <c r="CD437" i="3"/>
  <c r="CT437" i="3"/>
  <c r="DJ437" i="3"/>
  <c r="DR437" i="3"/>
  <c r="DZ437" i="3"/>
  <c r="CO437" i="3"/>
  <c r="DE437" i="3"/>
  <c r="DU437" i="3"/>
  <c r="EK437" i="3"/>
  <c r="CG437" i="3"/>
  <c r="CZ437" i="3"/>
  <c r="DS437" i="3"/>
  <c r="EJ437" i="3"/>
  <c r="CV437" i="3"/>
  <c r="CF437" i="3"/>
  <c r="DP437" i="3"/>
  <c r="CJ437" i="3"/>
  <c r="DC437" i="3"/>
  <c r="DT437" i="3"/>
  <c r="EN437" i="3"/>
  <c r="CM437" i="3"/>
  <c r="DD437" i="3"/>
  <c r="DX437" i="3"/>
  <c r="CN437" i="3"/>
  <c r="DH437" i="3"/>
  <c r="EA437" i="3"/>
  <c r="CE437" i="3"/>
  <c r="DM437" i="3"/>
  <c r="CR437" i="3"/>
  <c r="DK437" i="3"/>
  <c r="EB437" i="3"/>
  <c r="CB437" i="3"/>
  <c r="CU437" i="3"/>
  <c r="DL437" i="3"/>
  <c r="EC437" i="3"/>
  <c r="EF437" i="3"/>
  <c r="CW437" i="3"/>
  <c r="EI437" i="3"/>
  <c r="EM437" i="3"/>
  <c r="CL437" i="3"/>
  <c r="DV437" i="3"/>
  <c r="DB437" i="3"/>
  <c r="CQ437" i="3"/>
  <c r="EG437" i="3"/>
  <c r="CK437" i="3"/>
  <c r="DN437" i="3"/>
  <c r="DO437" i="3"/>
  <c r="EH437" i="3"/>
  <c r="CX437" i="3"/>
  <c r="DW359" i="3"/>
  <c r="DY359" i="3"/>
  <c r="CH359" i="3"/>
  <c r="DA359" i="3"/>
  <c r="DK359" i="3"/>
  <c r="EJ359" i="3"/>
  <c r="DX359" i="3"/>
  <c r="DS359" i="3"/>
  <c r="CG359" i="3"/>
  <c r="CO359" i="3"/>
  <c r="CT359" i="3"/>
  <c r="CS359" i="3"/>
  <c r="DL359" i="3"/>
  <c r="EK359" i="3"/>
  <c r="EI359" i="3"/>
  <c r="DF359" i="3"/>
  <c r="DG359" i="3"/>
  <c r="CI359" i="3"/>
  <c r="DM359" i="3"/>
  <c r="DR359" i="3"/>
  <c r="EE359" i="3"/>
  <c r="CP359" i="3"/>
  <c r="CY359" i="3"/>
  <c r="CQ359" i="3"/>
  <c r="CJ359" i="3"/>
  <c r="CR359" i="3"/>
  <c r="CB359" i="3"/>
  <c r="DE359" i="3"/>
  <c r="DQ359" i="3"/>
  <c r="CA359" i="3"/>
  <c r="CU359" i="3"/>
  <c r="CN359" i="3"/>
  <c r="CZ359" i="3"/>
  <c r="CT45" i="3"/>
  <c r="EI45" i="3"/>
  <c r="CG45" i="3"/>
  <c r="CB45" i="3"/>
  <c r="DQ45" i="3"/>
  <c r="CU45" i="3"/>
  <c r="CM45" i="3"/>
  <c r="DM45" i="3"/>
  <c r="DS45" i="3"/>
  <c r="DX45" i="3"/>
  <c r="DK45" i="3"/>
  <c r="CA45" i="3"/>
  <c r="CC45" i="3"/>
  <c r="DE45" i="3"/>
  <c r="DW45" i="3"/>
  <c r="CN45" i="3"/>
  <c r="DY45" i="3"/>
  <c r="EK45" i="3"/>
  <c r="DR45" i="3"/>
  <c r="CS45" i="3"/>
  <c r="DG45" i="3"/>
  <c r="EE45" i="3"/>
  <c r="DL45" i="3"/>
  <c r="CI45" i="3"/>
  <c r="CO45" i="3"/>
  <c r="CZ45" i="3"/>
  <c r="DF45" i="3"/>
  <c r="CH45" i="3"/>
  <c r="DA45" i="3"/>
  <c r="CY45" i="3"/>
  <c r="EJ45" i="3"/>
  <c r="CH119" i="3"/>
  <c r="DF119" i="3"/>
  <c r="CA119" i="3"/>
  <c r="CI119" i="3"/>
  <c r="CY119" i="3"/>
  <c r="DG119" i="3"/>
  <c r="DW119" i="3"/>
  <c r="EE119" i="3"/>
  <c r="CC119" i="3"/>
  <c r="CS119" i="3"/>
  <c r="DA119" i="3"/>
  <c r="DQ119" i="3"/>
  <c r="DY119" i="3"/>
  <c r="CT119" i="3"/>
  <c r="DR119" i="3"/>
  <c r="DX119" i="3"/>
  <c r="EI119" i="3"/>
  <c r="CO119" i="3"/>
  <c r="DE119" i="3"/>
  <c r="DS119" i="3"/>
  <c r="CG119" i="3"/>
  <c r="DL119" i="3"/>
  <c r="CZ119" i="3"/>
  <c r="DM119" i="3"/>
  <c r="CU119" i="3"/>
  <c r="DK119" i="3"/>
  <c r="EJ119" i="3"/>
  <c r="CN119" i="3"/>
  <c r="CM161" i="3"/>
  <c r="DA161" i="3"/>
  <c r="DL161" i="3"/>
  <c r="DY161" i="3"/>
  <c r="CH161" i="3"/>
  <c r="DK161" i="3"/>
  <c r="EI161" i="3"/>
  <c r="CU161" i="3"/>
  <c r="EJ161" i="3"/>
  <c r="DQ161" i="3"/>
  <c r="CT161" i="3"/>
  <c r="CS161" i="3"/>
  <c r="DE161" i="3"/>
  <c r="DG161" i="3"/>
  <c r="DM161" i="3"/>
  <c r="DW161" i="3"/>
  <c r="EE161" i="3"/>
  <c r="CZ161" i="3"/>
  <c r="CC161" i="3"/>
  <c r="DF161" i="3"/>
  <c r="DR161" i="3"/>
  <c r="CO161" i="3"/>
  <c r="CA161" i="3"/>
  <c r="CG161" i="3"/>
  <c r="CN161" i="3"/>
  <c r="CI161" i="3"/>
  <c r="CY161" i="3"/>
  <c r="DX161" i="3"/>
  <c r="DS161" i="3"/>
  <c r="CH200" i="3"/>
  <c r="DF200" i="3"/>
  <c r="CB200" i="3"/>
  <c r="CZ200" i="3"/>
  <c r="DX200" i="3"/>
  <c r="CC200" i="3"/>
  <c r="CS200" i="3"/>
  <c r="DA200" i="3"/>
  <c r="DQ200" i="3"/>
  <c r="DY200" i="3"/>
  <c r="DL200" i="3"/>
  <c r="DW200" i="3"/>
  <c r="EI200" i="3"/>
  <c r="DM200" i="3"/>
  <c r="EJ200" i="3"/>
  <c r="CI200" i="3"/>
  <c r="CU200" i="3"/>
  <c r="DG200" i="3"/>
  <c r="DR200" i="3"/>
  <c r="CM200" i="3"/>
  <c r="DS200" i="3"/>
  <c r="EE200" i="3"/>
  <c r="CN200" i="3"/>
  <c r="CA200" i="3"/>
  <c r="CY200" i="3"/>
  <c r="CG200" i="3"/>
  <c r="CO200" i="3"/>
  <c r="DE200" i="3"/>
  <c r="CT200" i="3"/>
  <c r="DK200" i="3"/>
  <c r="CG146" i="3"/>
  <c r="CO146" i="3"/>
  <c r="DE146" i="3"/>
  <c r="DM146" i="3"/>
  <c r="CH146" i="3"/>
  <c r="DF146" i="3"/>
  <c r="CA146" i="3"/>
  <c r="CI146" i="3"/>
  <c r="CY146" i="3"/>
  <c r="DG146" i="3"/>
  <c r="DW146" i="3"/>
  <c r="EE146" i="3"/>
  <c r="CU146" i="3"/>
  <c r="CZ146" i="3"/>
  <c r="DK146" i="3"/>
  <c r="DX146" i="3"/>
  <c r="DA146" i="3"/>
  <c r="DL146" i="3"/>
  <c r="DY146" i="3"/>
  <c r="CT146" i="3"/>
  <c r="DQ146" i="3"/>
  <c r="DR146" i="3"/>
  <c r="EI146" i="3"/>
  <c r="CN146" i="3"/>
  <c r="EJ146" i="3"/>
  <c r="CS146" i="3"/>
  <c r="CC146" i="3"/>
  <c r="DS146" i="3"/>
  <c r="CS175" i="3"/>
  <c r="DA175" i="3"/>
  <c r="DK175" i="3"/>
  <c r="DX175" i="3"/>
  <c r="CM175" i="3"/>
  <c r="CI175" i="3"/>
  <c r="DF175" i="3"/>
  <c r="DS175" i="3"/>
  <c r="CB175" i="3"/>
  <c r="DW175" i="3"/>
  <c r="DQ175" i="3"/>
  <c r="CG175" i="3"/>
  <c r="CT175" i="3"/>
  <c r="CN175" i="3"/>
  <c r="EI175" i="3"/>
  <c r="CO175" i="3"/>
  <c r="DL175" i="3"/>
  <c r="DG175" i="3"/>
  <c r="DE175" i="3"/>
  <c r="CU175" i="3"/>
  <c r="DM175" i="3"/>
  <c r="CH175" i="3"/>
  <c r="DR175" i="3"/>
  <c r="EE175" i="3"/>
  <c r="CZ175" i="3"/>
  <c r="DY175" i="3"/>
  <c r="CY175" i="3"/>
  <c r="CY267" i="3"/>
  <c r="DX267" i="3"/>
  <c r="DS267" i="3"/>
  <c r="CH267" i="3"/>
  <c r="CP267" i="3"/>
  <c r="CS267" i="3"/>
  <c r="CM267" i="3"/>
  <c r="DG267" i="3"/>
  <c r="CB267" i="3"/>
  <c r="EE267" i="3"/>
  <c r="CN267" i="3"/>
  <c r="CI267" i="3"/>
  <c r="CA267" i="3"/>
  <c r="DL267" i="3"/>
  <c r="CC267" i="3"/>
  <c r="CU267" i="3"/>
  <c r="CZ267" i="3"/>
  <c r="CG267" i="3"/>
  <c r="DY267" i="3"/>
  <c r="EJ267" i="3"/>
  <c r="CT267" i="3"/>
  <c r="DE267" i="3"/>
  <c r="DQ267" i="3"/>
  <c r="DW267" i="3"/>
  <c r="DM267" i="3"/>
  <c r="DR267" i="3"/>
  <c r="EI267" i="3"/>
  <c r="DK267" i="3"/>
  <c r="DA267" i="3"/>
  <c r="CO267" i="3"/>
  <c r="DF267" i="3"/>
  <c r="CM457" i="3"/>
  <c r="CU457" i="3"/>
  <c r="DC457" i="3"/>
  <c r="DK457" i="3"/>
  <c r="DS457" i="3"/>
  <c r="EI457" i="3"/>
  <c r="CG457" i="3"/>
  <c r="CO457" i="3"/>
  <c r="CW457" i="3"/>
  <c r="DE457" i="3"/>
  <c r="DM457" i="3"/>
  <c r="EC457" i="3"/>
  <c r="EK457" i="3"/>
  <c r="CH457" i="3"/>
  <c r="DF457" i="3"/>
  <c r="DN457" i="3"/>
  <c r="ED457" i="3"/>
  <c r="CB457" i="3"/>
  <c r="CN457" i="3"/>
  <c r="DA457" i="3"/>
  <c r="DZ457" i="3"/>
  <c r="EN457" i="3"/>
  <c r="DB457" i="3"/>
  <c r="EB457" i="3"/>
  <c r="CS457" i="3"/>
  <c r="DR457" i="3"/>
  <c r="DJ457" i="3"/>
  <c r="CZ457" i="3"/>
  <c r="EM457" i="3"/>
  <c r="CC457" i="3"/>
  <c r="DP457" i="3"/>
  <c r="CD457" i="3"/>
  <c r="CR457" i="3"/>
  <c r="DD457" i="3"/>
  <c r="DQ457" i="3"/>
  <c r="EE457" i="3"/>
  <c r="CF457" i="3"/>
  <c r="DG457" i="3"/>
  <c r="CY457" i="3"/>
  <c r="EJ457" i="3"/>
  <c r="CL457" i="3"/>
  <c r="DY457" i="3"/>
  <c r="CI457" i="3"/>
  <c r="CT457" i="3"/>
  <c r="DT457" i="3"/>
  <c r="EG457" i="3"/>
  <c r="CV457" i="3"/>
  <c r="DI457" i="3"/>
  <c r="DW457" i="3"/>
  <c r="EH457" i="3"/>
  <c r="CK457" i="3"/>
  <c r="DX457" i="3"/>
  <c r="CA457" i="3"/>
  <c r="DL457" i="3"/>
  <c r="CX457" i="3"/>
  <c r="EA457" i="3"/>
  <c r="CE457" i="3"/>
  <c r="EL457" i="3"/>
  <c r="DU457" i="3"/>
  <c r="EF457" i="3"/>
  <c r="CP457" i="3"/>
  <c r="DH457" i="3"/>
  <c r="DO457" i="3"/>
  <c r="DV457" i="3"/>
  <c r="CQ457" i="3"/>
  <c r="CJ457" i="3"/>
  <c r="CY188" i="3"/>
  <c r="DX188" i="3"/>
  <c r="CI188" i="3"/>
  <c r="CU188" i="3"/>
  <c r="DL188" i="3"/>
  <c r="DY188" i="3"/>
  <c r="EJ188" i="3"/>
  <c r="DF188" i="3"/>
  <c r="DK188" i="3"/>
  <c r="CG188" i="3"/>
  <c r="DQ188" i="3"/>
  <c r="CB188" i="3"/>
  <c r="DE188" i="3"/>
  <c r="CH188" i="3"/>
  <c r="CT188" i="3"/>
  <c r="CO188" i="3"/>
  <c r="EE188" i="3"/>
  <c r="DW188" i="3"/>
  <c r="DA188" i="3"/>
  <c r="EI188" i="3"/>
  <c r="CM188" i="3"/>
  <c r="DM188" i="3"/>
  <c r="CA188" i="3"/>
  <c r="CS188" i="3"/>
  <c r="CZ188" i="3"/>
  <c r="CN188" i="3"/>
  <c r="DR188" i="3"/>
  <c r="DG188" i="3"/>
  <c r="DS188" i="3"/>
  <c r="CC188" i="3"/>
  <c r="CH90" i="3"/>
  <c r="DF90" i="3"/>
  <c r="CB90" i="3"/>
  <c r="CZ90" i="3"/>
  <c r="DX90" i="3"/>
  <c r="CS90" i="3"/>
  <c r="DA90" i="3"/>
  <c r="DQ90" i="3"/>
  <c r="DY90" i="3"/>
  <c r="CN90" i="3"/>
  <c r="DK90" i="3"/>
  <c r="CO90" i="3"/>
  <c r="DL90" i="3"/>
  <c r="DW90" i="3"/>
  <c r="EI90" i="3"/>
  <c r="CT90" i="3"/>
  <c r="DE90" i="3"/>
  <c r="CG90" i="3"/>
  <c r="CU90" i="3"/>
  <c r="DG90" i="3"/>
  <c r="DR90" i="3"/>
  <c r="CQ90" i="3"/>
  <c r="EJ90" i="3"/>
  <c r="CI90" i="3"/>
  <c r="CM90" i="3"/>
  <c r="DM90" i="3"/>
  <c r="EE90" i="3"/>
  <c r="DS90" i="3"/>
  <c r="CY90" i="3"/>
  <c r="CT228" i="3"/>
  <c r="CG228" i="3"/>
  <c r="CS228" i="3"/>
  <c r="DF228" i="3"/>
  <c r="CY228" i="3"/>
  <c r="EI228" i="3"/>
  <c r="CD228" i="3"/>
  <c r="CO228" i="3"/>
  <c r="DG228" i="3"/>
  <c r="DX228" i="3"/>
  <c r="CU228" i="3"/>
  <c r="DE228" i="3"/>
  <c r="DS228" i="3"/>
  <c r="CM228" i="3"/>
  <c r="CK228" i="3"/>
  <c r="CN228" i="3"/>
  <c r="CI228" i="3"/>
  <c r="EE228" i="3"/>
  <c r="DR228" i="3"/>
  <c r="DM228" i="3"/>
  <c r="DQ228" i="3"/>
  <c r="DA228" i="3"/>
  <c r="CH228" i="3"/>
  <c r="DW228" i="3"/>
  <c r="CJ228" i="3"/>
  <c r="DY228" i="3"/>
  <c r="CB228" i="3"/>
  <c r="CF228" i="3"/>
  <c r="CL228" i="3"/>
  <c r="CZ228" i="3"/>
  <c r="DL228" i="3"/>
  <c r="EJ228" i="3"/>
  <c r="CE228" i="3"/>
  <c r="DK228" i="3"/>
  <c r="CH7" i="3"/>
  <c r="DF7" i="3"/>
  <c r="ED7" i="3"/>
  <c r="CT7" i="3"/>
  <c r="DR7" i="3"/>
  <c r="CN7" i="3"/>
  <c r="CZ7" i="3"/>
  <c r="DL7" i="3"/>
  <c r="DX7" i="3"/>
  <c r="EI7" i="3"/>
  <c r="CG7" i="3"/>
  <c r="DE7" i="3"/>
  <c r="EE7" i="3"/>
  <c r="CA7" i="3"/>
  <c r="CO7" i="3"/>
  <c r="EJ7" i="3"/>
  <c r="CB7" i="3"/>
  <c r="DG7" i="3"/>
  <c r="DW7" i="3"/>
  <c r="EK7" i="3"/>
  <c r="CU7" i="3"/>
  <c r="DK7" i="3"/>
  <c r="CI7" i="3"/>
  <c r="EC7" i="3"/>
  <c r="CY7" i="3"/>
  <c r="DS7" i="3"/>
  <c r="CM7" i="3"/>
  <c r="DM7" i="3"/>
  <c r="CS7" i="3"/>
  <c r="DA7" i="3"/>
  <c r="CC7" i="3"/>
  <c r="DY7" i="3"/>
  <c r="DQ7" i="3"/>
  <c r="CY215" i="3"/>
  <c r="DM215" i="3"/>
  <c r="DX215" i="3"/>
  <c r="CH215" i="3"/>
  <c r="CT215" i="3"/>
  <c r="DG215" i="3"/>
  <c r="EN215" i="3"/>
  <c r="CG215" i="3"/>
  <c r="DF215" i="3"/>
  <c r="CI215" i="3"/>
  <c r="EE215" i="3"/>
  <c r="DR215" i="3"/>
  <c r="DW215" i="3"/>
  <c r="CZ215" i="3"/>
  <c r="CU215" i="3"/>
  <c r="EJ215" i="3"/>
  <c r="CO215" i="3"/>
  <c r="DK215" i="3"/>
  <c r="CS215" i="3"/>
  <c r="DS215" i="3"/>
  <c r="DA215" i="3"/>
  <c r="EI215" i="3"/>
  <c r="DE215" i="3"/>
  <c r="DY215" i="3"/>
  <c r="DL215" i="3"/>
  <c r="DQ215" i="3"/>
  <c r="CM215" i="3"/>
  <c r="CN215" i="3"/>
  <c r="CG262" i="3"/>
  <c r="CO262" i="3"/>
  <c r="DE262" i="3"/>
  <c r="DM262" i="3"/>
  <c r="CH262" i="3"/>
  <c r="DF262" i="3"/>
  <c r="CB262" i="3"/>
  <c r="CZ262" i="3"/>
  <c r="DX262" i="3"/>
  <c r="CI262" i="3"/>
  <c r="CU262" i="3"/>
  <c r="DS262" i="3"/>
  <c r="CY262" i="3"/>
  <c r="EE262" i="3"/>
  <c r="CA262" i="3"/>
  <c r="DA262" i="3"/>
  <c r="DK262" i="3"/>
  <c r="DW262" i="3"/>
  <c r="DQ262" i="3"/>
  <c r="DR262" i="3"/>
  <c r="CN262" i="3"/>
  <c r="DG262" i="3"/>
  <c r="EH262" i="3"/>
  <c r="CC262" i="3"/>
  <c r="DY262" i="3"/>
  <c r="EI262" i="3"/>
  <c r="DL262" i="3"/>
  <c r="EJ262" i="3"/>
  <c r="EO169" i="3" l="1"/>
  <c r="EO397" i="3"/>
  <c r="EO342" i="3"/>
  <c r="EP342" i="3" s="1"/>
  <c r="EO135" i="3"/>
  <c r="EP135" i="3" s="1"/>
  <c r="EO60" i="3"/>
  <c r="EP60" i="3" s="1"/>
  <c r="EO112" i="3"/>
  <c r="EO208" i="3"/>
  <c r="EP208" i="3" s="1"/>
  <c r="EO417" i="3"/>
  <c r="EP417" i="3" s="1"/>
  <c r="EO38" i="3"/>
  <c r="EP38" i="3" s="1"/>
  <c r="EO32" i="3"/>
  <c r="EQ32" i="3" s="1"/>
  <c r="EO388" i="3"/>
  <c r="EQ388" i="3" s="1"/>
  <c r="EO445" i="3"/>
  <c r="EP445" i="3" s="1"/>
  <c r="EO410" i="3"/>
  <c r="EP410" i="3" s="1"/>
  <c r="EO336" i="3"/>
  <c r="EQ336" i="3" s="1"/>
  <c r="EO71" i="3"/>
  <c r="EP71" i="3" s="1"/>
  <c r="EO173" i="3"/>
  <c r="EQ173" i="3" s="1"/>
  <c r="EO452" i="3"/>
  <c r="EP452" i="3" s="1"/>
  <c r="EO364" i="3"/>
  <c r="EQ364" i="3" s="1"/>
  <c r="EO459" i="3"/>
  <c r="EP459" i="3" s="1"/>
  <c r="EO68" i="3"/>
  <c r="EP68" i="3" s="1"/>
  <c r="EO404" i="3"/>
  <c r="EQ404" i="3" s="1"/>
  <c r="EO366" i="3"/>
  <c r="EP366" i="3" s="1"/>
  <c r="EO114" i="3"/>
  <c r="EQ114" i="3" s="1"/>
  <c r="EO109" i="3"/>
  <c r="EQ109" i="3" s="1"/>
  <c r="EO234" i="3"/>
  <c r="EP234" i="3" s="1"/>
  <c r="EO435" i="3"/>
  <c r="EQ435" i="3" s="1"/>
  <c r="EO368" i="3"/>
  <c r="EP368" i="3" s="1"/>
  <c r="EO373" i="3"/>
  <c r="EQ373" i="3" s="1"/>
  <c r="EO211" i="3"/>
  <c r="EQ211" i="3" s="1"/>
  <c r="EO257" i="3"/>
  <c r="EP257" i="3" s="1"/>
  <c r="EO62" i="3"/>
  <c r="EQ62" i="3" s="1"/>
  <c r="EO350" i="3"/>
  <c r="EP350" i="3" s="1"/>
  <c r="EO18" i="3"/>
  <c r="EQ18" i="3" s="1"/>
  <c r="EO134" i="3"/>
  <c r="EP134" i="3" s="1"/>
  <c r="EO439" i="3"/>
  <c r="EQ439" i="3" s="1"/>
  <c r="EO320" i="3"/>
  <c r="EQ320" i="3" s="1"/>
  <c r="EO266" i="3"/>
  <c r="EO328" i="3"/>
  <c r="EQ328" i="3" s="1"/>
  <c r="EO287" i="3"/>
  <c r="EQ287" i="3" s="1"/>
  <c r="EO102" i="3"/>
  <c r="EP102" i="3" s="1"/>
  <c r="EO176" i="3"/>
  <c r="EP176" i="3" s="1"/>
  <c r="EO446" i="3"/>
  <c r="EQ446" i="3" s="1"/>
  <c r="EO352" i="3"/>
  <c r="EP352" i="3" s="1"/>
  <c r="EO172" i="3"/>
  <c r="EO438" i="3"/>
  <c r="EQ438" i="3" s="1"/>
  <c r="EO341" i="3"/>
  <c r="EP341" i="3" s="1"/>
  <c r="EO334" i="3"/>
  <c r="EP334" i="3" s="1"/>
  <c r="EO188" i="3"/>
  <c r="EP188" i="3" s="1"/>
  <c r="EO17" i="3"/>
  <c r="EQ17" i="3" s="1"/>
  <c r="EO138" i="3"/>
  <c r="EQ138" i="3" s="1"/>
  <c r="EO343" i="3"/>
  <c r="EP343" i="3" s="1"/>
  <c r="EO360" i="3"/>
  <c r="EP360" i="3" s="1"/>
  <c r="EO143" i="3"/>
  <c r="EO260" i="3"/>
  <c r="EP260" i="3" s="1"/>
  <c r="EO127" i="3"/>
  <c r="EP127" i="3" s="1"/>
  <c r="EO289" i="3"/>
  <c r="EQ289" i="3" s="1"/>
  <c r="EO370" i="3"/>
  <c r="EQ370" i="3" s="1"/>
  <c r="EP336" i="3"/>
  <c r="EO61" i="3"/>
  <c r="EP61" i="3" s="1"/>
  <c r="EO275" i="3"/>
  <c r="EQ275" i="3" s="1"/>
  <c r="EO178" i="3"/>
  <c r="EP178" i="3" s="1"/>
  <c r="EO167" i="3"/>
  <c r="EO209" i="3"/>
  <c r="EO121" i="3"/>
  <c r="EO279" i="3"/>
  <c r="EO335" i="3"/>
  <c r="EO223" i="3"/>
  <c r="EO453" i="3"/>
  <c r="EO264" i="3"/>
  <c r="EO421" i="3"/>
  <c r="EO460" i="3"/>
  <c r="EO123" i="3"/>
  <c r="EO73" i="3"/>
  <c r="EO76" i="3"/>
  <c r="EO408" i="3"/>
  <c r="EO268" i="3"/>
  <c r="EO95" i="3"/>
  <c r="EO301" i="3"/>
  <c r="EO285" i="3"/>
  <c r="EO228" i="3"/>
  <c r="EO146" i="3"/>
  <c r="EO415" i="3"/>
  <c r="EO157" i="3"/>
  <c r="EO92" i="3"/>
  <c r="EO281" i="3"/>
  <c r="EO20" i="3"/>
  <c r="EO66" i="3"/>
  <c r="EO252" i="3"/>
  <c r="EO30" i="3"/>
  <c r="EO187" i="3"/>
  <c r="EO139" i="3"/>
  <c r="EO244" i="3"/>
  <c r="EO126" i="3"/>
  <c r="EO246" i="3"/>
  <c r="EO58" i="3"/>
  <c r="EO129" i="3"/>
  <c r="EO213" i="3"/>
  <c r="EO83" i="3"/>
  <c r="EO416" i="3"/>
  <c r="EO443" i="3"/>
  <c r="EO87" i="3"/>
  <c r="EO120" i="3"/>
  <c r="EO103" i="3"/>
  <c r="EO369" i="3"/>
  <c r="EO359" i="3"/>
  <c r="EO254" i="3"/>
  <c r="EO117" i="3"/>
  <c r="EO101" i="3"/>
  <c r="EO253" i="3"/>
  <c r="EO132" i="3"/>
  <c r="EO269" i="3"/>
  <c r="EO155" i="3"/>
  <c r="EO290" i="3"/>
  <c r="EO100" i="3"/>
  <c r="EO89" i="3"/>
  <c r="EO307" i="3"/>
  <c r="EO84" i="3"/>
  <c r="EO160" i="3"/>
  <c r="EO354" i="3"/>
  <c r="EO313" i="3"/>
  <c r="EO74" i="3"/>
  <c r="EO340" i="3"/>
  <c r="EO305" i="3"/>
  <c r="EO393" i="3"/>
  <c r="EO82" i="3"/>
  <c r="EP312" i="3"/>
  <c r="EQ312" i="3"/>
  <c r="EO291" i="3"/>
  <c r="EO42" i="3"/>
  <c r="EO26" i="3"/>
  <c r="EO77" i="3"/>
  <c r="EO105" i="3"/>
  <c r="EO419" i="3"/>
  <c r="EO182" i="3"/>
  <c r="EO64" i="3"/>
  <c r="EO247" i="3"/>
  <c r="EO63" i="3"/>
  <c r="EP438" i="3"/>
  <c r="EO377" i="3"/>
  <c r="EO133" i="3"/>
  <c r="EO144" i="3"/>
  <c r="EO29" i="3"/>
  <c r="EO358" i="3"/>
  <c r="EO302" i="3"/>
  <c r="EO292" i="3"/>
  <c r="EO400" i="3"/>
  <c r="EO319" i="3"/>
  <c r="EO151" i="3"/>
  <c r="EO47" i="3"/>
  <c r="EO72" i="3"/>
  <c r="EO40" i="3"/>
  <c r="EO311" i="3"/>
  <c r="EO115" i="3"/>
  <c r="EO147" i="3"/>
  <c r="EO49" i="3"/>
  <c r="EO137" i="3"/>
  <c r="EO34" i="3"/>
  <c r="EP422" i="3"/>
  <c r="EQ422" i="3"/>
  <c r="EO106" i="3"/>
  <c r="EO371" i="3"/>
  <c r="EO365" i="3"/>
  <c r="EO270" i="3"/>
  <c r="EO96" i="3"/>
  <c r="EO331" i="3"/>
  <c r="EO316" i="3"/>
  <c r="EO108" i="3"/>
  <c r="EO142" i="3"/>
  <c r="EO245" i="3"/>
  <c r="EO175" i="3"/>
  <c r="EO45" i="3"/>
  <c r="EO218" i="3"/>
  <c r="EO357" i="3"/>
  <c r="EO323" i="3"/>
  <c r="EO110" i="3"/>
  <c r="EO210" i="3"/>
  <c r="EO265" i="3"/>
  <c r="EO425" i="3"/>
  <c r="EQ342" i="3"/>
  <c r="EO255" i="3"/>
  <c r="EO278" i="3"/>
  <c r="EO447" i="3"/>
  <c r="EO303" i="3"/>
  <c r="EO444" i="3"/>
  <c r="EO50" i="3"/>
  <c r="EO441" i="3"/>
  <c r="EO21" i="3"/>
  <c r="EO258" i="3"/>
  <c r="EO380" i="3"/>
  <c r="EO263" i="3"/>
  <c r="EO99" i="3"/>
  <c r="EO79" i="3"/>
  <c r="EO409" i="3"/>
  <c r="EO276" i="3"/>
  <c r="EO177" i="3"/>
  <c r="EO170" i="3"/>
  <c r="EO306" i="3"/>
  <c r="EO116" i="3"/>
  <c r="EO347" i="3"/>
  <c r="EO450" i="3"/>
  <c r="EO280" i="3"/>
  <c r="EO356" i="3"/>
  <c r="EO405" i="3"/>
  <c r="EO261" i="3"/>
  <c r="EO248" i="3"/>
  <c r="EO361" i="3"/>
  <c r="EO57" i="3"/>
  <c r="EO432" i="3"/>
  <c r="EO163" i="3"/>
  <c r="EO212" i="3"/>
  <c r="EO131" i="3"/>
  <c r="EO375" i="3"/>
  <c r="EO277" i="3"/>
  <c r="EO440" i="3"/>
  <c r="EO136" i="3"/>
  <c r="EO315" i="3"/>
  <c r="EO46" i="3"/>
  <c r="EO367" i="3"/>
  <c r="EQ112" i="3"/>
  <c r="EP112" i="3"/>
  <c r="EO251" i="3"/>
  <c r="EO349" i="3"/>
  <c r="EO69" i="3"/>
  <c r="EO424" i="3"/>
  <c r="EO451" i="3"/>
  <c r="EO104" i="3"/>
  <c r="EO286" i="3"/>
  <c r="EO158" i="3"/>
  <c r="EO250" i="3"/>
  <c r="EO273" i="3"/>
  <c r="EO256" i="3"/>
  <c r="EO411" i="3"/>
  <c r="EO125" i="3"/>
  <c r="EO118" i="3"/>
  <c r="EO262" i="3"/>
  <c r="EO161" i="3"/>
  <c r="EO437" i="3"/>
  <c r="EO398" i="3"/>
  <c r="EO233" i="3"/>
  <c r="EO420" i="3"/>
  <c r="EO430" i="3"/>
  <c r="EO149" i="3"/>
  <c r="EO329" i="3"/>
  <c r="EO85" i="3"/>
  <c r="EQ324" i="3"/>
  <c r="EP324" i="3"/>
  <c r="EO150" i="3"/>
  <c r="EO330" i="3"/>
  <c r="EP397" i="3"/>
  <c r="EQ397" i="3"/>
  <c r="EO243" i="3"/>
  <c r="EO309" i="3"/>
  <c r="EO378" i="3"/>
  <c r="EO59" i="3"/>
  <c r="EO185" i="3"/>
  <c r="EO327" i="3"/>
  <c r="EO283" i="3"/>
  <c r="EO338" i="3"/>
  <c r="EO429" i="3"/>
  <c r="EO90" i="3"/>
  <c r="EO205" i="3"/>
  <c r="EO41" i="3"/>
  <c r="EO174" i="3"/>
  <c r="EO412" i="3"/>
  <c r="EO413" i="3"/>
  <c r="EO282" i="3"/>
  <c r="EO299" i="3"/>
  <c r="EO186" i="3"/>
  <c r="EO249" i="3"/>
  <c r="EO27" i="3"/>
  <c r="EO128" i="3"/>
  <c r="EO259" i="3"/>
  <c r="EO25" i="3"/>
  <c r="EO322" i="3"/>
  <c r="EO152" i="3"/>
  <c r="EO166" i="3"/>
  <c r="EO98" i="3"/>
  <c r="EO171" i="3"/>
  <c r="EO431" i="3"/>
  <c r="EO162" i="3"/>
  <c r="EO456" i="3"/>
  <c r="EO300" i="3"/>
  <c r="EO19" i="3"/>
  <c r="EO159" i="3"/>
  <c r="EO154" i="3"/>
  <c r="EO448" i="3"/>
  <c r="EO321" i="3"/>
  <c r="EO70" i="3"/>
  <c r="EO93" i="3"/>
  <c r="EO165" i="3"/>
  <c r="EO242" i="3"/>
  <c r="EO399" i="3"/>
  <c r="EQ169" i="3"/>
  <c r="EP169" i="3"/>
  <c r="EO24" i="3"/>
  <c r="EO113" i="3"/>
  <c r="EO86" i="3"/>
  <c r="EO353" i="3"/>
  <c r="EO168" i="3"/>
  <c r="EO91" i="3"/>
  <c r="EO314" i="3"/>
  <c r="EO332" i="3"/>
  <c r="EO274" i="3"/>
  <c r="EO272" i="3"/>
  <c r="EO94" i="3"/>
  <c r="EO376" i="3"/>
  <c r="EO267" i="3"/>
  <c r="EO145" i="3"/>
  <c r="EO363" i="3"/>
  <c r="EO97" i="3"/>
  <c r="EO141" i="3"/>
  <c r="EO362" i="3"/>
  <c r="EO308" i="3"/>
  <c r="EO454" i="3"/>
  <c r="EO418" i="3"/>
  <c r="EQ266" i="3"/>
  <c r="EP266" i="3"/>
  <c r="EO379" i="3"/>
  <c r="EO111" i="3"/>
  <c r="EO345" i="3"/>
  <c r="EO80" i="3"/>
  <c r="EO284" i="3"/>
  <c r="EO457" i="3"/>
  <c r="EO119" i="3"/>
  <c r="EO351" i="3"/>
  <c r="EO326" i="3"/>
  <c r="EO130" i="3"/>
  <c r="EO37" i="3"/>
  <c r="EO33" i="3"/>
  <c r="EO325" i="3"/>
  <c r="EO22" i="3"/>
  <c r="EO346" i="3"/>
  <c r="EO107" i="3"/>
  <c r="EO271" i="3"/>
  <c r="EO449" i="3"/>
  <c r="EO148" i="3"/>
  <c r="EO124" i="3"/>
  <c r="EO65" i="3"/>
  <c r="EO414" i="3"/>
  <c r="EO385" i="3"/>
  <c r="EO28" i="3"/>
  <c r="EO81" i="3"/>
  <c r="EO318" i="3"/>
  <c r="EO224" i="3"/>
  <c r="EO183" i="3"/>
  <c r="EO355" i="3"/>
  <c r="EO455" i="3"/>
  <c r="EO372" i="3"/>
  <c r="EO394" i="3"/>
  <c r="EO293" i="3"/>
  <c r="EO44" i="3"/>
  <c r="EO304" i="3"/>
  <c r="EO31" i="3"/>
  <c r="EO184" i="3"/>
  <c r="EO43" i="3"/>
  <c r="EO23" i="3"/>
  <c r="EO310" i="3"/>
  <c r="EO78" i="3"/>
  <c r="EO337" i="3"/>
  <c r="EO374" i="3"/>
  <c r="EO333" i="3"/>
  <c r="EO164" i="3"/>
  <c r="EO442" i="3"/>
  <c r="EO156" i="3"/>
  <c r="EO39" i="3"/>
  <c r="EO48" i="3"/>
  <c r="EO67" i="3"/>
  <c r="EO35" i="3"/>
  <c r="EO348" i="3"/>
  <c r="EO88" i="3"/>
  <c r="EO344" i="3"/>
  <c r="EO317" i="3"/>
  <c r="EO75" i="3"/>
  <c r="EO122" i="3"/>
  <c r="EO140" i="3"/>
  <c r="EO339" i="3"/>
  <c r="EO458" i="3"/>
  <c r="EO436" i="3"/>
  <c r="EO153" i="3"/>
  <c r="EO433" i="3"/>
  <c r="EO288" i="3"/>
  <c r="EO396" i="3"/>
  <c r="EO36" i="3"/>
  <c r="EQ208" i="3" l="1"/>
  <c r="EP373" i="3"/>
  <c r="EQ417" i="3"/>
  <c r="EQ135" i="3"/>
  <c r="EQ71" i="3"/>
  <c r="EQ61" i="3"/>
  <c r="EQ60" i="3"/>
  <c r="EP320" i="3"/>
  <c r="EQ366" i="3"/>
  <c r="EP370" i="3"/>
  <c r="EP211" i="3"/>
  <c r="EQ134" i="3"/>
  <c r="EP17" i="3"/>
  <c r="EQ68" i="3"/>
  <c r="EP114" i="3"/>
  <c r="EP32" i="3"/>
  <c r="EQ102" i="3"/>
  <c r="EQ188" i="3"/>
  <c r="EQ350" i="3"/>
  <c r="EP388" i="3"/>
  <c r="EP173" i="3"/>
  <c r="EQ410" i="3"/>
  <c r="EP328" i="3"/>
  <c r="EQ459" i="3"/>
  <c r="EP364" i="3"/>
  <c r="EQ38" i="3"/>
  <c r="EQ445" i="3"/>
  <c r="EP435" i="3"/>
  <c r="EP287" i="3"/>
  <c r="EQ341" i="3"/>
  <c r="EQ352" i="3"/>
  <c r="EP446" i="3"/>
  <c r="EP62" i="3"/>
  <c r="EQ368" i="3"/>
  <c r="EQ452" i="3"/>
  <c r="EQ257" i="3"/>
  <c r="EQ234" i="3"/>
  <c r="EP404" i="3"/>
  <c r="EP439" i="3"/>
  <c r="EP109" i="3"/>
  <c r="EQ334" i="3"/>
  <c r="EQ176" i="3"/>
  <c r="EP172" i="3"/>
  <c r="EQ172" i="3"/>
  <c r="EQ260" i="3"/>
  <c r="EP18" i="3"/>
  <c r="EQ127" i="3"/>
  <c r="EQ343" i="3"/>
  <c r="EP275" i="3"/>
  <c r="EQ178" i="3"/>
  <c r="EP138" i="3"/>
  <c r="EP289" i="3"/>
  <c r="EQ360" i="3"/>
  <c r="EP143" i="3"/>
  <c r="EQ143" i="3"/>
  <c r="EQ35" i="3"/>
  <c r="EP35" i="3"/>
  <c r="EP385" i="3"/>
  <c r="EQ385" i="3"/>
  <c r="EP376" i="3"/>
  <c r="EQ376" i="3"/>
  <c r="EQ166" i="3"/>
  <c r="EP166" i="3"/>
  <c r="EQ273" i="3"/>
  <c r="EP273" i="3"/>
  <c r="EQ261" i="3"/>
  <c r="EP261" i="3"/>
  <c r="EP265" i="3"/>
  <c r="EQ265" i="3"/>
  <c r="EQ340" i="3"/>
  <c r="EP340" i="3"/>
  <c r="EQ20" i="3"/>
  <c r="EP20" i="3"/>
  <c r="EP453" i="3"/>
  <c r="EQ453" i="3"/>
  <c r="EP67" i="3"/>
  <c r="EQ67" i="3"/>
  <c r="EP414" i="3"/>
  <c r="EQ414" i="3"/>
  <c r="EP86" i="3"/>
  <c r="EQ86" i="3"/>
  <c r="EP299" i="3"/>
  <c r="EQ299" i="3"/>
  <c r="EP437" i="3"/>
  <c r="EQ437" i="3"/>
  <c r="EP306" i="3"/>
  <c r="EQ306" i="3"/>
  <c r="EP278" i="3"/>
  <c r="EQ278" i="3"/>
  <c r="EP64" i="3"/>
  <c r="EQ64" i="3"/>
  <c r="EP75" i="3"/>
  <c r="EQ75" i="3"/>
  <c r="EP33" i="3"/>
  <c r="EQ33" i="3"/>
  <c r="EP24" i="3"/>
  <c r="EQ24" i="3"/>
  <c r="EQ25" i="3"/>
  <c r="EP25" i="3"/>
  <c r="EP243" i="3"/>
  <c r="EQ243" i="3"/>
  <c r="EQ286" i="3"/>
  <c r="EP286" i="3"/>
  <c r="EP21" i="3"/>
  <c r="EQ21" i="3"/>
  <c r="EP302" i="3"/>
  <c r="EQ302" i="3"/>
  <c r="EP359" i="3"/>
  <c r="EQ359" i="3"/>
  <c r="EQ157" i="3"/>
  <c r="EP157" i="3"/>
  <c r="EP460" i="3"/>
  <c r="EQ460" i="3"/>
  <c r="EP23" i="3"/>
  <c r="EQ23" i="3"/>
  <c r="EQ37" i="3"/>
  <c r="EP37" i="3"/>
  <c r="EP338" i="3"/>
  <c r="EQ338" i="3"/>
  <c r="EP104" i="3"/>
  <c r="EQ104" i="3"/>
  <c r="EP432" i="3"/>
  <c r="EQ432" i="3"/>
  <c r="EP441" i="3"/>
  <c r="EQ441" i="3"/>
  <c r="EP34" i="3"/>
  <c r="EQ34" i="3"/>
  <c r="EP369" i="3"/>
  <c r="EQ369" i="3"/>
  <c r="EP187" i="3"/>
  <c r="EQ187" i="3"/>
  <c r="EQ344" i="3"/>
  <c r="EP344" i="3"/>
  <c r="EP442" i="3"/>
  <c r="EQ442" i="3"/>
  <c r="EP43" i="3"/>
  <c r="EQ43" i="3"/>
  <c r="EP394" i="3"/>
  <c r="EQ394" i="3"/>
  <c r="EP449" i="3"/>
  <c r="EQ449" i="3"/>
  <c r="EQ130" i="3"/>
  <c r="EP130" i="3"/>
  <c r="EQ80" i="3"/>
  <c r="EP80" i="3"/>
  <c r="EQ418" i="3"/>
  <c r="EP418" i="3"/>
  <c r="EP267" i="3"/>
  <c r="EQ267" i="3"/>
  <c r="EP314" i="3"/>
  <c r="EQ314" i="3"/>
  <c r="EP321" i="3"/>
  <c r="EQ321" i="3"/>
  <c r="EP431" i="3"/>
  <c r="EQ431" i="3"/>
  <c r="EQ128" i="3"/>
  <c r="EP128" i="3"/>
  <c r="EP174" i="3"/>
  <c r="EQ174" i="3"/>
  <c r="EP283" i="3"/>
  <c r="EQ283" i="3"/>
  <c r="EP430" i="3"/>
  <c r="EQ430" i="3"/>
  <c r="EP125" i="3"/>
  <c r="EQ125" i="3"/>
  <c r="EP451" i="3"/>
  <c r="EQ451" i="3"/>
  <c r="EP277" i="3"/>
  <c r="EQ277" i="3"/>
  <c r="EQ57" i="3"/>
  <c r="EP57" i="3"/>
  <c r="EP280" i="3"/>
  <c r="EQ280" i="3"/>
  <c r="EQ409" i="3"/>
  <c r="EP409" i="3"/>
  <c r="EP50" i="3"/>
  <c r="EQ50" i="3"/>
  <c r="EP218" i="3"/>
  <c r="EQ218" i="3"/>
  <c r="EP96" i="3"/>
  <c r="EQ96" i="3"/>
  <c r="EP137" i="3"/>
  <c r="EQ137" i="3"/>
  <c r="EP311" i="3"/>
  <c r="EQ311" i="3"/>
  <c r="EP151" i="3"/>
  <c r="EQ151" i="3"/>
  <c r="EQ419" i="3"/>
  <c r="EP419" i="3"/>
  <c r="EQ82" i="3"/>
  <c r="EP82" i="3"/>
  <c r="EP84" i="3"/>
  <c r="EQ84" i="3"/>
  <c r="EQ269" i="3"/>
  <c r="EP269" i="3"/>
  <c r="EP103" i="3"/>
  <c r="EQ103" i="3"/>
  <c r="EP58" i="3"/>
  <c r="EQ58" i="3"/>
  <c r="EP30" i="3"/>
  <c r="EQ30" i="3"/>
  <c r="EQ146" i="3"/>
  <c r="EP146" i="3"/>
  <c r="EP408" i="3"/>
  <c r="EQ408" i="3"/>
  <c r="EP304" i="3"/>
  <c r="EQ304" i="3"/>
  <c r="EP345" i="3"/>
  <c r="EQ345" i="3"/>
  <c r="EP399" i="3"/>
  <c r="EQ399" i="3"/>
  <c r="EQ59" i="3"/>
  <c r="EP59" i="3"/>
  <c r="EQ349" i="3"/>
  <c r="EP349" i="3"/>
  <c r="EP116" i="3"/>
  <c r="EQ116" i="3"/>
  <c r="EQ245" i="3"/>
  <c r="EP245" i="3"/>
  <c r="EP319" i="3"/>
  <c r="EQ319" i="3"/>
  <c r="EP26" i="3"/>
  <c r="EQ26" i="3"/>
  <c r="EQ443" i="3"/>
  <c r="EP443" i="3"/>
  <c r="EQ167" i="3"/>
  <c r="EP167" i="3"/>
  <c r="EP337" i="3"/>
  <c r="EQ337" i="3"/>
  <c r="EQ22" i="3"/>
  <c r="EP22" i="3"/>
  <c r="EP94" i="3"/>
  <c r="EQ94" i="3"/>
  <c r="EQ152" i="3"/>
  <c r="EP152" i="3"/>
  <c r="EP250" i="3"/>
  <c r="EQ250" i="3"/>
  <c r="EP163" i="3"/>
  <c r="EQ163" i="3"/>
  <c r="EP210" i="3"/>
  <c r="EQ210" i="3"/>
  <c r="EP400" i="3"/>
  <c r="EQ400" i="3"/>
  <c r="EP458" i="3"/>
  <c r="EQ458" i="3"/>
  <c r="EP39" i="3"/>
  <c r="EQ39" i="3"/>
  <c r="EP318" i="3"/>
  <c r="EQ318" i="3"/>
  <c r="EQ457" i="3"/>
  <c r="EP457" i="3"/>
  <c r="EP274" i="3"/>
  <c r="EQ274" i="3"/>
  <c r="EQ456" i="3"/>
  <c r="EP456" i="3"/>
  <c r="EP429" i="3"/>
  <c r="EQ429" i="3"/>
  <c r="EP329" i="3"/>
  <c r="EQ329" i="3"/>
  <c r="EP136" i="3"/>
  <c r="EQ136" i="3"/>
  <c r="EP177" i="3"/>
  <c r="EQ177" i="3"/>
  <c r="EQ316" i="3"/>
  <c r="EP316" i="3"/>
  <c r="EQ63" i="3"/>
  <c r="EP63" i="3"/>
  <c r="EP213" i="3"/>
  <c r="EQ213" i="3"/>
  <c r="EQ339" i="3"/>
  <c r="EP339" i="3"/>
  <c r="EP317" i="3"/>
  <c r="EQ317" i="3"/>
  <c r="EP81" i="3"/>
  <c r="EQ81" i="3"/>
  <c r="EP284" i="3"/>
  <c r="EQ284" i="3"/>
  <c r="EP145" i="3"/>
  <c r="EQ145" i="3"/>
  <c r="EQ70" i="3"/>
  <c r="EP70" i="3"/>
  <c r="EQ259" i="3"/>
  <c r="EP259" i="3"/>
  <c r="EP118" i="3"/>
  <c r="EQ118" i="3"/>
  <c r="EQ356" i="3"/>
  <c r="EP356" i="3"/>
  <c r="EP357" i="3"/>
  <c r="EQ357" i="3"/>
  <c r="EP144" i="3"/>
  <c r="EQ144" i="3"/>
  <c r="EP160" i="3"/>
  <c r="EQ160" i="3"/>
  <c r="EP129" i="3"/>
  <c r="EQ129" i="3"/>
  <c r="EQ121" i="3"/>
  <c r="EP121" i="3"/>
  <c r="EP88" i="3"/>
  <c r="EQ88" i="3"/>
  <c r="EP184" i="3"/>
  <c r="EQ184" i="3"/>
  <c r="EQ372" i="3"/>
  <c r="EP372" i="3"/>
  <c r="EQ271" i="3"/>
  <c r="EP271" i="3"/>
  <c r="EQ326" i="3"/>
  <c r="EP326" i="3"/>
  <c r="EP454" i="3"/>
  <c r="EQ454" i="3"/>
  <c r="EQ91" i="3"/>
  <c r="EP91" i="3"/>
  <c r="EP448" i="3"/>
  <c r="EQ448" i="3"/>
  <c r="EQ171" i="3"/>
  <c r="EP171" i="3"/>
  <c r="EQ27" i="3"/>
  <c r="EP27" i="3"/>
  <c r="EP41" i="3"/>
  <c r="EQ41" i="3"/>
  <c r="EP327" i="3"/>
  <c r="EQ327" i="3"/>
  <c r="EP330" i="3"/>
  <c r="EQ330" i="3"/>
  <c r="EP420" i="3"/>
  <c r="EQ420" i="3"/>
  <c r="EP411" i="3"/>
  <c r="EQ411" i="3"/>
  <c r="EP424" i="3"/>
  <c r="EQ424" i="3"/>
  <c r="EP367" i="3"/>
  <c r="EQ367" i="3"/>
  <c r="EP375" i="3"/>
  <c r="EQ375" i="3"/>
  <c r="EP361" i="3"/>
  <c r="EQ361" i="3"/>
  <c r="EP450" i="3"/>
  <c r="EQ450" i="3"/>
  <c r="EP79" i="3"/>
  <c r="EQ79" i="3"/>
  <c r="EP444" i="3"/>
  <c r="EQ444" i="3"/>
  <c r="EQ45" i="3"/>
  <c r="EP45" i="3"/>
  <c r="EQ270" i="3"/>
  <c r="EP270" i="3"/>
  <c r="EQ49" i="3"/>
  <c r="EP49" i="3"/>
  <c r="EP247" i="3"/>
  <c r="EQ247" i="3"/>
  <c r="EQ105" i="3"/>
  <c r="EP105" i="3"/>
  <c r="EP393" i="3"/>
  <c r="EQ393" i="3"/>
  <c r="EQ307" i="3"/>
  <c r="EP307" i="3"/>
  <c r="EP132" i="3"/>
  <c r="EQ132" i="3"/>
  <c r="EQ120" i="3"/>
  <c r="EP120" i="3"/>
  <c r="EQ246" i="3"/>
  <c r="EP246" i="3"/>
  <c r="EQ252" i="3"/>
  <c r="EP252" i="3"/>
  <c r="EP228" i="3"/>
  <c r="EQ228" i="3"/>
  <c r="EP421" i="3"/>
  <c r="EQ421" i="3"/>
  <c r="EQ374" i="3"/>
  <c r="EP374" i="3"/>
  <c r="EP346" i="3"/>
  <c r="EQ346" i="3"/>
  <c r="EP353" i="3"/>
  <c r="EQ353" i="3"/>
  <c r="EP186" i="3"/>
  <c r="EQ186" i="3"/>
  <c r="EQ315" i="3"/>
  <c r="EP315" i="3"/>
  <c r="EQ263" i="3"/>
  <c r="EP263" i="3"/>
  <c r="EP371" i="3"/>
  <c r="EQ371" i="3"/>
  <c r="EQ358" i="3"/>
  <c r="EP358" i="3"/>
  <c r="EP100" i="3"/>
  <c r="EQ100" i="3"/>
  <c r="EP76" i="3"/>
  <c r="EQ76" i="3"/>
  <c r="EQ140" i="3"/>
  <c r="EP140" i="3"/>
  <c r="EQ183" i="3"/>
  <c r="EP183" i="3"/>
  <c r="EP141" i="3"/>
  <c r="EQ141" i="3"/>
  <c r="EP19" i="3"/>
  <c r="EQ19" i="3"/>
  <c r="EP378" i="3"/>
  <c r="EQ378" i="3"/>
  <c r="EQ380" i="3"/>
  <c r="EP380" i="3"/>
  <c r="EP106" i="3"/>
  <c r="EQ106" i="3"/>
  <c r="EP42" i="3"/>
  <c r="EQ42" i="3"/>
  <c r="EP310" i="3"/>
  <c r="EQ310" i="3"/>
  <c r="EP124" i="3"/>
  <c r="EQ124" i="3"/>
  <c r="EP363" i="3"/>
  <c r="EQ363" i="3"/>
  <c r="EQ93" i="3"/>
  <c r="EP93" i="3"/>
  <c r="EP413" i="3"/>
  <c r="EQ413" i="3"/>
  <c r="EP262" i="3"/>
  <c r="EQ262" i="3"/>
  <c r="EP405" i="3"/>
  <c r="EQ405" i="3"/>
  <c r="EP323" i="3"/>
  <c r="EQ323" i="3"/>
  <c r="EQ29" i="3"/>
  <c r="EP29" i="3"/>
  <c r="EP354" i="3"/>
  <c r="EQ354" i="3"/>
  <c r="EP139" i="3"/>
  <c r="EQ139" i="3"/>
  <c r="EQ279" i="3"/>
  <c r="EP279" i="3"/>
  <c r="EP156" i="3"/>
  <c r="EQ156" i="3"/>
  <c r="EP148" i="3"/>
  <c r="EQ148" i="3"/>
  <c r="EQ332" i="3"/>
  <c r="EP332" i="3"/>
  <c r="EP162" i="3"/>
  <c r="EQ162" i="3"/>
  <c r="EQ412" i="3"/>
  <c r="EP412" i="3"/>
  <c r="EP149" i="3"/>
  <c r="EQ149" i="3"/>
  <c r="EP440" i="3"/>
  <c r="EQ440" i="3"/>
  <c r="EP276" i="3"/>
  <c r="EQ276" i="3"/>
  <c r="EQ331" i="3"/>
  <c r="EP331" i="3"/>
  <c r="EQ182" i="3"/>
  <c r="EP182" i="3"/>
  <c r="EP155" i="3"/>
  <c r="EQ155" i="3"/>
  <c r="EQ415" i="3"/>
  <c r="EP415" i="3"/>
  <c r="EQ36" i="3"/>
  <c r="EP36" i="3"/>
  <c r="EQ396" i="3"/>
  <c r="EP396" i="3"/>
  <c r="EP164" i="3"/>
  <c r="EQ164" i="3"/>
  <c r="EP288" i="3"/>
  <c r="EQ288" i="3"/>
  <c r="EQ348" i="3"/>
  <c r="EP348" i="3"/>
  <c r="EP333" i="3"/>
  <c r="EQ333" i="3"/>
  <c r="EP31" i="3"/>
  <c r="EQ31" i="3"/>
  <c r="EQ455" i="3"/>
  <c r="EP455" i="3"/>
  <c r="EQ28" i="3"/>
  <c r="EP28" i="3"/>
  <c r="EP107" i="3"/>
  <c r="EQ107" i="3"/>
  <c r="EP351" i="3"/>
  <c r="EQ351" i="3"/>
  <c r="EQ308" i="3"/>
  <c r="EP308" i="3"/>
  <c r="EP168" i="3"/>
  <c r="EQ168" i="3"/>
  <c r="EP154" i="3"/>
  <c r="EQ154" i="3"/>
  <c r="EQ98" i="3"/>
  <c r="EP98" i="3"/>
  <c r="EQ249" i="3"/>
  <c r="EP249" i="3"/>
  <c r="EP205" i="3"/>
  <c r="EQ205" i="3"/>
  <c r="EQ185" i="3"/>
  <c r="EP185" i="3"/>
  <c r="EP150" i="3"/>
  <c r="EQ150" i="3"/>
  <c r="EQ233" i="3"/>
  <c r="EP233" i="3"/>
  <c r="EP256" i="3"/>
  <c r="EQ256" i="3"/>
  <c r="EP69" i="3"/>
  <c r="EQ69" i="3"/>
  <c r="EP46" i="3"/>
  <c r="EQ46" i="3"/>
  <c r="EP131" i="3"/>
  <c r="EQ131" i="3"/>
  <c r="EP248" i="3"/>
  <c r="EQ248" i="3"/>
  <c r="EQ347" i="3"/>
  <c r="EP347" i="3"/>
  <c r="EQ99" i="3"/>
  <c r="EP99" i="3"/>
  <c r="EQ303" i="3"/>
  <c r="EP303" i="3"/>
  <c r="EQ425" i="3"/>
  <c r="EP425" i="3"/>
  <c r="EQ175" i="3"/>
  <c r="EP175" i="3"/>
  <c r="EP365" i="3"/>
  <c r="EQ365" i="3"/>
  <c r="EQ147" i="3"/>
  <c r="EP147" i="3"/>
  <c r="EP133" i="3"/>
  <c r="EQ133" i="3"/>
  <c r="EP77" i="3"/>
  <c r="EQ77" i="3"/>
  <c r="EP305" i="3"/>
  <c r="EQ305" i="3"/>
  <c r="EQ89" i="3"/>
  <c r="EP89" i="3"/>
  <c r="EQ253" i="3"/>
  <c r="EP253" i="3"/>
  <c r="EP87" i="3"/>
  <c r="EQ87" i="3"/>
  <c r="EQ66" i="3"/>
  <c r="EP66" i="3"/>
  <c r="EP285" i="3"/>
  <c r="EQ285" i="3"/>
  <c r="EQ264" i="3"/>
  <c r="EP264" i="3"/>
  <c r="EQ209" i="3"/>
  <c r="EP209" i="3"/>
  <c r="EP433" i="3"/>
  <c r="EQ433" i="3"/>
  <c r="EP355" i="3"/>
  <c r="EQ355" i="3"/>
  <c r="EP362" i="3"/>
  <c r="EQ362" i="3"/>
  <c r="EQ159" i="3"/>
  <c r="EP159" i="3"/>
  <c r="EQ398" i="3"/>
  <c r="EP398" i="3"/>
  <c r="EP212" i="3"/>
  <c r="EQ212" i="3"/>
  <c r="EQ447" i="3"/>
  <c r="EP447" i="3"/>
  <c r="EQ40" i="3"/>
  <c r="EP40" i="3"/>
  <c r="EP377" i="3"/>
  <c r="EQ377" i="3"/>
  <c r="EP101" i="3"/>
  <c r="EQ101" i="3"/>
  <c r="EP301" i="3"/>
  <c r="EQ301" i="3"/>
  <c r="EP153" i="3"/>
  <c r="EQ153" i="3"/>
  <c r="EQ44" i="3"/>
  <c r="EP44" i="3"/>
  <c r="EP111" i="3"/>
  <c r="EQ111" i="3"/>
  <c r="EP242" i="3"/>
  <c r="EQ242" i="3"/>
  <c r="EP251" i="3"/>
  <c r="EQ251" i="3"/>
  <c r="EQ142" i="3"/>
  <c r="EP142" i="3"/>
  <c r="EP72" i="3"/>
  <c r="EQ72" i="3"/>
  <c r="EQ74" i="3"/>
  <c r="EP74" i="3"/>
  <c r="EP290" i="3"/>
  <c r="EQ290" i="3"/>
  <c r="EQ117" i="3"/>
  <c r="EP117" i="3"/>
  <c r="EP416" i="3"/>
  <c r="EQ416" i="3"/>
  <c r="EQ126" i="3"/>
  <c r="EP126" i="3"/>
  <c r="EQ281" i="3"/>
  <c r="EP281" i="3"/>
  <c r="EP95" i="3"/>
  <c r="EQ95" i="3"/>
  <c r="EQ73" i="3"/>
  <c r="EP73" i="3"/>
  <c r="EQ223" i="3"/>
  <c r="EP223" i="3"/>
  <c r="EP436" i="3"/>
  <c r="EQ436" i="3"/>
  <c r="EP122" i="3"/>
  <c r="EQ122" i="3"/>
  <c r="EP48" i="3"/>
  <c r="EQ48" i="3"/>
  <c r="EP78" i="3"/>
  <c r="EQ78" i="3"/>
  <c r="EP293" i="3"/>
  <c r="EQ293" i="3"/>
  <c r="EP224" i="3"/>
  <c r="EQ224" i="3"/>
  <c r="EP65" i="3"/>
  <c r="EQ65" i="3"/>
  <c r="EQ325" i="3"/>
  <c r="EP325" i="3"/>
  <c r="EP119" i="3"/>
  <c r="EQ119" i="3"/>
  <c r="EQ379" i="3"/>
  <c r="EP379" i="3"/>
  <c r="EQ97" i="3"/>
  <c r="EP97" i="3"/>
  <c r="EP272" i="3"/>
  <c r="EQ272" i="3"/>
  <c r="EQ113" i="3"/>
  <c r="EP113" i="3"/>
  <c r="EQ165" i="3"/>
  <c r="EP165" i="3"/>
  <c r="EP300" i="3"/>
  <c r="EQ300" i="3"/>
  <c r="EP322" i="3"/>
  <c r="EQ322" i="3"/>
  <c r="EP282" i="3"/>
  <c r="EQ282" i="3"/>
  <c r="EQ90" i="3"/>
  <c r="EP90" i="3"/>
  <c r="EP309" i="3"/>
  <c r="EQ309" i="3"/>
  <c r="EP85" i="3"/>
  <c r="EQ85" i="3"/>
  <c r="EQ161" i="3"/>
  <c r="EP161" i="3"/>
  <c r="EP158" i="3"/>
  <c r="EQ158" i="3"/>
  <c r="EP170" i="3"/>
  <c r="EQ170" i="3"/>
  <c r="EP258" i="3"/>
  <c r="EQ258" i="3"/>
  <c r="EP255" i="3"/>
  <c r="EQ255" i="3"/>
  <c r="EP110" i="3"/>
  <c r="EQ110" i="3"/>
  <c r="EP108" i="3"/>
  <c r="EQ108" i="3"/>
  <c r="EP115" i="3"/>
  <c r="EQ115" i="3"/>
  <c r="EP47" i="3"/>
  <c r="EQ47" i="3"/>
  <c r="EP292" i="3"/>
  <c r="EQ292" i="3"/>
  <c r="EP291" i="3"/>
  <c r="EQ291" i="3"/>
  <c r="EP313" i="3"/>
  <c r="EQ313" i="3"/>
  <c r="EQ254" i="3"/>
  <c r="EP254" i="3"/>
  <c r="EP83" i="3"/>
  <c r="EQ83" i="3"/>
  <c r="EQ244" i="3"/>
  <c r="EP244" i="3"/>
  <c r="EP92" i="3"/>
  <c r="EQ92" i="3"/>
  <c r="EP268" i="3"/>
  <c r="EQ268" i="3"/>
  <c r="EP123" i="3"/>
  <c r="EQ123" i="3"/>
  <c r="EP335" i="3"/>
  <c r="EQ335" i="3"/>
  <c r="A12" i="2" l="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5" i="2" s="1"/>
  <c r="A216" i="2" s="1"/>
  <c r="A217" i="2" l="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l="1"/>
  <c r="A435" i="2" s="1"/>
  <c r="A436" i="2" s="1"/>
  <c r="A437" i="2" s="1"/>
  <c r="A438" i="2" s="1"/>
  <c r="A439" i="2" s="1"/>
  <c r="A440" i="2" s="1"/>
  <c r="A441" i="2" s="1"/>
  <c r="A442" i="2" s="1"/>
  <c r="A443" i="2" s="1"/>
  <c r="F466" i="2"/>
  <c r="F212" i="2"/>
  <c r="F474" i="2" s="1"/>
  <c r="F475" i="2" l="1"/>
  <c r="F476" i="2" s="1"/>
  <c r="F479" i="2" s="1"/>
  <c r="L475" i="2"/>
  <c r="L476" i="2" s="1"/>
  <c r="L479" i="2" s="1"/>
  <c r="L481" i="2" s="1"/>
  <c r="A444" i="2"/>
  <c r="A445" i="2" s="1"/>
  <c r="A446" i="2" s="1"/>
  <c r="A447" i="2" s="1"/>
  <c r="A448" i="2" s="1"/>
  <c r="A449" i="2" s="1"/>
  <c r="A450" i="2" s="1"/>
  <c r="A451" i="2" s="1"/>
  <c r="A452" i="2" s="1"/>
  <c r="A453" i="2" s="1"/>
  <c r="A454" i="2" s="1"/>
  <c r="A455" i="2" s="1"/>
  <c r="A456" i="2" s="1"/>
  <c r="A457" i="2" s="1"/>
  <c r="A458" i="2" s="1"/>
  <c r="A459" i="2" s="1"/>
  <c r="A460" i="2" s="1"/>
  <c r="A461" i="2" s="1"/>
  <c r="A462" i="2" s="1"/>
  <c r="F478" i="2"/>
  <c r="A463" i="2" l="1"/>
  <c r="A464" i="2" s="1"/>
  <c r="A465" i="2" s="1"/>
  <c r="A469" i="2" s="1"/>
  <c r="A470" i="2" s="1"/>
  <c r="A471" i="2" s="1"/>
  <c r="A472" i="2" s="1"/>
  <c r="A473" i="2" s="1"/>
  <c r="A474" i="2" s="1"/>
  <c r="A475" i="2" s="1"/>
  <c r="L482" i="2"/>
  <c r="L483" i="2" s="1"/>
  <c r="L4" i="2"/>
  <c r="F481" i="2"/>
  <c r="F483" i="2" l="1"/>
  <c r="F4" i="2"/>
  <c r="F482" i="2"/>
</calcChain>
</file>

<file path=xl/comments1.xml><?xml version="1.0" encoding="utf-8"?>
<comments xmlns="http://schemas.openxmlformats.org/spreadsheetml/2006/main">
  <authors>
    <author>KEVIN ANDRES VALLEJO LOZANO</author>
    <author>PAOLA ELIZABETH LUQUE TIGRERO</author>
    <author>Andres Calero</author>
  </authors>
  <commentList>
    <comment ref="E4" authorId="0" shapeId="0">
      <text>
        <r>
          <rPr>
            <b/>
            <sz val="9"/>
            <color indexed="81"/>
            <rFont val="Tahoma"/>
            <family val="2"/>
          </rPr>
          <t>KEVIN ANDRES VALLEJO LOZANO:</t>
        </r>
        <r>
          <rPr>
            <sz val="9"/>
            <color indexed="81"/>
            <rFont val="Tahoma"/>
            <family val="2"/>
          </rPr>
          <t xml:space="preserve">
Precio referencial  de APUs 2021. Aprobación en enero 2021. </t>
        </r>
      </text>
    </comment>
    <comment ref="G4" authorId="0" shapeId="0">
      <text>
        <r>
          <rPr>
            <b/>
            <sz val="9"/>
            <color indexed="81"/>
            <rFont val="Tahoma"/>
            <family val="2"/>
          </rPr>
          <t>KEVIN ANDRES VALLEJO LOZANO:</t>
        </r>
        <r>
          <rPr>
            <sz val="9"/>
            <color indexed="81"/>
            <rFont val="Tahoma"/>
            <family val="2"/>
          </rPr>
          <t xml:space="preserve">
Precios vigentes según catálogo electrónico</t>
        </r>
      </text>
    </comment>
    <comment ref="EO4" authorId="0" shapeId="0">
      <text>
        <r>
          <rPr>
            <b/>
            <sz val="9"/>
            <color indexed="81"/>
            <rFont val="Tahoma"/>
            <family val="2"/>
          </rPr>
          <t>KEVIN ANDRES VALLEJO LOZANO:</t>
        </r>
        <r>
          <rPr>
            <sz val="9"/>
            <color indexed="81"/>
            <rFont val="Tahoma"/>
            <family val="2"/>
          </rPr>
          <t xml:space="preserve">
Fórmula de suma de cuadrados según procedimiento PR-TEC-CTR-100 v2. Si existe valor de catálogo, ese valor corresponde al precio final.</t>
        </r>
      </text>
    </comment>
    <comment ref="EP4" authorId="0" shapeId="0">
      <text>
        <r>
          <rPr>
            <b/>
            <sz val="9"/>
            <color indexed="81"/>
            <rFont val="Tahoma"/>
            <family val="2"/>
          </rPr>
          <t>KEVIN ANDRES VALLEJO LOZANO:</t>
        </r>
        <r>
          <rPr>
            <sz val="9"/>
            <color indexed="81"/>
            <rFont val="Tahoma"/>
            <family val="2"/>
          </rPr>
          <t xml:space="preserve">
Precio 2023 = Precio 2022 * (Inflación proyectada 2023/2022)</t>
        </r>
      </text>
    </comment>
    <comment ref="EQ4" authorId="0" shapeId="0">
      <text>
        <r>
          <rPr>
            <b/>
            <sz val="9"/>
            <color indexed="81"/>
            <rFont val="Tahoma"/>
            <family val="2"/>
          </rPr>
          <t>KEVIN ANDRES VALLEJO LOZANO:</t>
        </r>
        <r>
          <rPr>
            <sz val="9"/>
            <color indexed="81"/>
            <rFont val="Tahoma"/>
            <family val="2"/>
          </rPr>
          <t xml:space="preserve">
Variación de precio calculado 2022 respecto del precio homologado en APUs 2021</t>
        </r>
      </text>
    </comment>
    <comment ref="C86" authorId="0" shapeId="0">
      <text>
        <r>
          <rPr>
            <b/>
            <sz val="9"/>
            <color indexed="81"/>
            <rFont val="Tahoma"/>
            <family val="2"/>
          </rPr>
          <t>KEVIN ANDRES VALLEJO LOZANO:</t>
        </r>
        <r>
          <rPr>
            <sz val="9"/>
            <color indexed="81"/>
            <rFont val="Tahoma"/>
            <family val="2"/>
          </rPr>
          <t xml:space="preserve">
Ítem repetido con ítem 67</t>
        </r>
      </text>
    </comment>
    <comment ref="C87" authorId="0" shapeId="0">
      <text>
        <r>
          <rPr>
            <b/>
            <sz val="9"/>
            <color indexed="81"/>
            <rFont val="Tahoma"/>
            <family val="2"/>
          </rPr>
          <t>KEVIN ANDRES VALLEJO LOZANO:</t>
        </r>
        <r>
          <rPr>
            <sz val="9"/>
            <color indexed="81"/>
            <rFont val="Tahoma"/>
            <family val="2"/>
          </rPr>
          <t xml:space="preserve">
Ítem repetido con ítem 68</t>
        </r>
      </text>
    </comment>
    <comment ref="C217" authorId="0" shapeId="0">
      <text>
        <r>
          <rPr>
            <b/>
            <sz val="9"/>
            <color indexed="81"/>
            <rFont val="Tahoma"/>
            <family val="2"/>
          </rPr>
          <t>KEVIN ANDRES VALLEJO LOZANO:</t>
        </r>
        <r>
          <rPr>
            <sz val="9"/>
            <color indexed="81"/>
            <rFont val="Tahoma"/>
            <family val="2"/>
          </rPr>
          <t xml:space="preserve">
Ítem incluido en APUs 2022 - 2023. Cuenta con precio de catálogo electrónico.</t>
        </r>
      </text>
    </comment>
    <comment ref="C223" authorId="0" shapeId="0">
      <text>
        <r>
          <rPr>
            <b/>
            <sz val="9"/>
            <color indexed="81"/>
            <rFont val="Tahoma"/>
            <family val="2"/>
          </rPr>
          <t>KEVIN ANDRES VALLEJO LOZANO:</t>
        </r>
        <r>
          <rPr>
            <sz val="9"/>
            <color indexed="81"/>
            <rFont val="Tahoma"/>
            <family val="2"/>
          </rPr>
          <t xml:space="preserve">
Ítem nuevo.</t>
        </r>
      </text>
    </comment>
    <comment ref="C226" authorId="0" shapeId="0">
      <text>
        <r>
          <rPr>
            <b/>
            <sz val="9"/>
            <color indexed="81"/>
            <rFont val="Tahoma"/>
            <family val="2"/>
          </rPr>
          <t>KEVIN ANDRES VALLEJO LOZANO:</t>
        </r>
        <r>
          <rPr>
            <sz val="9"/>
            <color indexed="81"/>
            <rFont val="Tahoma"/>
            <family val="2"/>
          </rPr>
          <t xml:space="preserve">
Ítem 219 repetido con ítem 174</t>
        </r>
      </text>
    </comment>
    <comment ref="C227" authorId="0" shapeId="0">
      <text>
        <r>
          <rPr>
            <b/>
            <sz val="9"/>
            <color indexed="81"/>
            <rFont val="Tahoma"/>
            <family val="2"/>
          </rPr>
          <t>KEVIN ANDRES VALLEJO LOZANO:</t>
        </r>
        <r>
          <rPr>
            <sz val="9"/>
            <color indexed="81"/>
            <rFont val="Tahoma"/>
            <family val="2"/>
          </rPr>
          <t xml:space="preserve">
Ítem 220 repetidocon ítem 175</t>
        </r>
      </text>
    </comment>
    <comment ref="EO260" authorId="0" shapeId="0">
      <text>
        <r>
          <rPr>
            <b/>
            <sz val="9"/>
            <color indexed="81"/>
            <rFont val="Tahoma"/>
            <family val="2"/>
          </rPr>
          <t>KEVIN ANDRES VALLEJO LOZANO:</t>
        </r>
        <r>
          <rPr>
            <sz val="9"/>
            <color indexed="81"/>
            <rFont val="Tahoma"/>
            <family val="2"/>
          </rPr>
          <t xml:space="preserve">
Se ajustan precios con base en observacioones de la Dirección de Alumbrado Público OFC</t>
        </r>
      </text>
    </comment>
    <comment ref="EO261" authorId="0" shapeId="0">
      <text>
        <r>
          <rPr>
            <b/>
            <sz val="9"/>
            <color indexed="81"/>
            <rFont val="Tahoma"/>
            <family val="2"/>
          </rPr>
          <t>KEVIN ANDRES VALLEJO LOZANO:</t>
        </r>
        <r>
          <rPr>
            <sz val="9"/>
            <color indexed="81"/>
            <rFont val="Tahoma"/>
            <family val="2"/>
          </rPr>
          <t xml:space="preserve">
Se ajustan precios con base en observacioones de la Dirección de Alumbrado Público OFC</t>
        </r>
      </text>
    </comment>
    <comment ref="EO262" authorId="0" shapeId="0">
      <text>
        <r>
          <rPr>
            <b/>
            <sz val="9"/>
            <color indexed="81"/>
            <rFont val="Tahoma"/>
            <family val="2"/>
          </rPr>
          <t>KEVIN ANDRES VALLEJO LOZANO:</t>
        </r>
        <r>
          <rPr>
            <sz val="9"/>
            <color indexed="81"/>
            <rFont val="Tahoma"/>
            <family val="2"/>
          </rPr>
          <t xml:space="preserve">
Se ajustan precios con base en observacioones de la Dirección de Alumbrado Público OFC</t>
        </r>
      </text>
    </comment>
    <comment ref="AB263" authorId="0" shapeId="0">
      <text>
        <r>
          <rPr>
            <b/>
            <sz val="9"/>
            <color indexed="81"/>
            <rFont val="Tahoma"/>
            <family val="2"/>
          </rPr>
          <t>KEVIN ANDRES VALLEJO LOZANO:</t>
        </r>
        <r>
          <rPr>
            <sz val="9"/>
            <color indexed="81"/>
            <rFont val="Tahoma"/>
            <family val="2"/>
          </rPr>
          <t xml:space="preserve">
Cotización Marriott</t>
        </r>
      </text>
    </comment>
    <comment ref="EO263" authorId="0" shapeId="0">
      <text>
        <r>
          <rPr>
            <b/>
            <sz val="9"/>
            <color indexed="81"/>
            <rFont val="Tahoma"/>
            <family val="2"/>
          </rPr>
          <t>KEVIN ANDRES VALLEJO LOZANO:</t>
        </r>
        <r>
          <rPr>
            <sz val="9"/>
            <color indexed="81"/>
            <rFont val="Tahoma"/>
            <family val="2"/>
          </rPr>
          <t xml:space="preserve">
Se ajustan precios con base en observacioones de la Dirección de Alumbrado Público OFC</t>
        </r>
      </text>
    </comment>
    <comment ref="AB264" authorId="0" shapeId="0">
      <text>
        <r>
          <rPr>
            <b/>
            <sz val="9"/>
            <color indexed="81"/>
            <rFont val="Tahoma"/>
            <family val="2"/>
          </rPr>
          <t>KEVIN ANDRES VALLEJO LOZANO:</t>
        </r>
        <r>
          <rPr>
            <sz val="9"/>
            <color indexed="81"/>
            <rFont val="Tahoma"/>
            <family val="2"/>
          </rPr>
          <t xml:space="preserve">
Cotización Marriott</t>
        </r>
      </text>
    </comment>
    <comment ref="EO264" authorId="0" shapeId="0">
      <text>
        <r>
          <rPr>
            <b/>
            <sz val="9"/>
            <color indexed="81"/>
            <rFont val="Tahoma"/>
            <family val="2"/>
          </rPr>
          <t>KEVIN ANDRES VALLEJO LOZANO:</t>
        </r>
        <r>
          <rPr>
            <sz val="9"/>
            <color indexed="81"/>
            <rFont val="Tahoma"/>
            <family val="2"/>
          </rPr>
          <t xml:space="preserve">
Se ajustan precios con base en observacioones de la Dirección de Alumbrado Público OFC.</t>
        </r>
      </text>
    </comment>
    <comment ref="AB265" authorId="0" shapeId="0">
      <text>
        <r>
          <rPr>
            <b/>
            <sz val="9"/>
            <color indexed="81"/>
            <rFont val="Tahoma"/>
            <family val="2"/>
          </rPr>
          <t>KEVIN ANDRES VALLEJO LOZANO:</t>
        </r>
        <r>
          <rPr>
            <sz val="9"/>
            <color indexed="81"/>
            <rFont val="Tahoma"/>
            <family val="2"/>
          </rPr>
          <t xml:space="preserve">
Cotización Marriott</t>
        </r>
      </text>
    </comment>
    <comment ref="EO265" authorId="0" shapeId="0">
      <text>
        <r>
          <rPr>
            <b/>
            <sz val="9"/>
            <color indexed="81"/>
            <rFont val="Tahoma"/>
            <family val="2"/>
          </rPr>
          <t>KEVIN ANDRES VALLEJO LOZANO:</t>
        </r>
        <r>
          <rPr>
            <sz val="9"/>
            <color indexed="81"/>
            <rFont val="Tahoma"/>
            <family val="2"/>
          </rPr>
          <t xml:space="preserve">
Se ajustan precios con base en observacioones de la Dirección de Alumbrado Público OFC.</t>
        </r>
      </text>
    </comment>
    <comment ref="AB266" authorId="0" shapeId="0">
      <text>
        <r>
          <rPr>
            <b/>
            <sz val="9"/>
            <color indexed="81"/>
            <rFont val="Tahoma"/>
            <family val="2"/>
          </rPr>
          <t>KEVIN ANDRES VALLEJO LOZANO:</t>
        </r>
        <r>
          <rPr>
            <sz val="9"/>
            <color indexed="81"/>
            <rFont val="Tahoma"/>
            <family val="2"/>
          </rPr>
          <t xml:space="preserve">
Cotización Marriott</t>
        </r>
      </text>
    </comment>
    <comment ref="EO266" authorId="0" shapeId="0">
      <text>
        <r>
          <rPr>
            <b/>
            <sz val="9"/>
            <color indexed="81"/>
            <rFont val="Tahoma"/>
            <family val="2"/>
          </rPr>
          <t>KEVIN ANDRES VALLEJO LOZANO:</t>
        </r>
        <r>
          <rPr>
            <sz val="9"/>
            <color indexed="81"/>
            <rFont val="Tahoma"/>
            <family val="2"/>
          </rPr>
          <t xml:space="preserve">
Se ajustan precios con base en observacioones de la Dirección de Alumbrado Público OFC.</t>
        </r>
      </text>
    </comment>
    <comment ref="AB267" authorId="0" shapeId="0">
      <text>
        <r>
          <rPr>
            <b/>
            <sz val="9"/>
            <color indexed="81"/>
            <rFont val="Tahoma"/>
            <family val="2"/>
          </rPr>
          <t>KEVIN ANDRES VALLEJO LOZANO:</t>
        </r>
        <r>
          <rPr>
            <sz val="9"/>
            <color indexed="81"/>
            <rFont val="Tahoma"/>
            <family val="2"/>
          </rPr>
          <t xml:space="preserve">
Cotización Marriott</t>
        </r>
      </text>
    </comment>
    <comment ref="EO267" authorId="0" shapeId="0">
      <text>
        <r>
          <rPr>
            <b/>
            <sz val="9"/>
            <color indexed="81"/>
            <rFont val="Tahoma"/>
            <family val="2"/>
          </rPr>
          <t>KEVIN ANDRES VALLEJO LOZANO:</t>
        </r>
        <r>
          <rPr>
            <sz val="9"/>
            <color indexed="81"/>
            <rFont val="Tahoma"/>
            <family val="2"/>
          </rPr>
          <t xml:space="preserve">
Se ajustan precios con base en observacioones de la Dirección de Alumbrado Público OFC</t>
        </r>
      </text>
    </comment>
    <comment ref="AB268" authorId="0" shapeId="0">
      <text>
        <r>
          <rPr>
            <b/>
            <sz val="9"/>
            <color indexed="81"/>
            <rFont val="Tahoma"/>
            <family val="2"/>
          </rPr>
          <t>KEVIN ANDRES VALLEJO LOZANO:</t>
        </r>
        <r>
          <rPr>
            <sz val="9"/>
            <color indexed="81"/>
            <rFont val="Tahoma"/>
            <family val="2"/>
          </rPr>
          <t xml:space="preserve">
Cotización Marriott</t>
        </r>
      </text>
    </comment>
    <comment ref="EO268" authorId="0" shapeId="0">
      <text>
        <r>
          <rPr>
            <b/>
            <sz val="9"/>
            <color indexed="81"/>
            <rFont val="Tahoma"/>
            <family val="2"/>
          </rPr>
          <t>KEVIN ANDRES VALLEJO LOZANO:</t>
        </r>
        <r>
          <rPr>
            <sz val="9"/>
            <color indexed="81"/>
            <rFont val="Tahoma"/>
            <family val="2"/>
          </rPr>
          <t xml:space="preserve">
Se ajustan precios con base en observacioones de la Dirección de Alumbrado Público OFC</t>
        </r>
      </text>
    </comment>
    <comment ref="AB269" authorId="0" shapeId="0">
      <text>
        <r>
          <rPr>
            <b/>
            <sz val="9"/>
            <color indexed="81"/>
            <rFont val="Tahoma"/>
            <family val="2"/>
          </rPr>
          <t>KEVIN ANDRES VALLEJO LOZANO:</t>
        </r>
        <r>
          <rPr>
            <sz val="9"/>
            <color indexed="81"/>
            <rFont val="Tahoma"/>
            <family val="2"/>
          </rPr>
          <t xml:space="preserve">
Cotización Marriott</t>
        </r>
      </text>
    </comment>
    <comment ref="EO269" authorId="0" shapeId="0">
      <text>
        <r>
          <rPr>
            <b/>
            <sz val="9"/>
            <color indexed="81"/>
            <rFont val="Tahoma"/>
            <family val="2"/>
          </rPr>
          <t>KEVIN ANDRES VALLEJO LOZANO:</t>
        </r>
        <r>
          <rPr>
            <sz val="9"/>
            <color indexed="81"/>
            <rFont val="Tahoma"/>
            <family val="2"/>
          </rPr>
          <t xml:space="preserve">
Se ajustan precios con base en observacioones de la Dirección de Alumbrado Público OFC</t>
        </r>
      </text>
    </comment>
    <comment ref="W270" authorId="0" shapeId="0">
      <text>
        <r>
          <rPr>
            <b/>
            <sz val="9"/>
            <color indexed="81"/>
            <rFont val="Tahoma"/>
            <family val="2"/>
          </rPr>
          <t>KEVIN ANDRES VALLEJO LOZANO:</t>
        </r>
        <r>
          <rPr>
            <sz val="9"/>
            <color indexed="81"/>
            <rFont val="Tahoma"/>
            <family val="2"/>
          </rPr>
          <t xml:space="preserve">
SIE-CNELESM-111-20</t>
        </r>
      </text>
    </comment>
    <comment ref="AB270" authorId="0" shapeId="0">
      <text>
        <r>
          <rPr>
            <b/>
            <sz val="9"/>
            <color indexed="81"/>
            <rFont val="Tahoma"/>
            <family val="2"/>
          </rPr>
          <t>KEVIN ANDRES VALLEJO LOZANO:</t>
        </r>
        <r>
          <rPr>
            <sz val="9"/>
            <color indexed="81"/>
            <rFont val="Tahoma"/>
            <family val="2"/>
          </rPr>
          <t xml:space="preserve">
Cotización Marriott</t>
        </r>
      </text>
    </comment>
    <comment ref="EO270" authorId="0" shapeId="0">
      <text>
        <r>
          <rPr>
            <b/>
            <sz val="9"/>
            <color indexed="81"/>
            <rFont val="Tahoma"/>
            <family val="2"/>
          </rPr>
          <t>KEVIN ANDRES VALLEJO LOZANO:</t>
        </r>
        <r>
          <rPr>
            <sz val="9"/>
            <color indexed="81"/>
            <rFont val="Tahoma"/>
            <family val="2"/>
          </rPr>
          <t xml:space="preserve">
Se ajustan precios con base en observacioones de la Dirección de Alumbrado Público OFC</t>
        </r>
      </text>
    </comment>
    <comment ref="C271" authorId="1" shapeId="0">
      <text>
        <r>
          <rPr>
            <b/>
            <sz val="9"/>
            <color indexed="81"/>
            <rFont val="Tahoma"/>
            <family val="2"/>
          </rPr>
          <t>PAOLA ELIZABETH LUQUE TIGRERO:</t>
        </r>
        <r>
          <rPr>
            <sz val="9"/>
            <color indexed="81"/>
            <rFont val="Tahoma"/>
            <family val="2"/>
          </rPr>
          <t xml:space="preserve">
nuevo material solicitado por UN STD. NO existen cotizaciones suficientes para este ítem. Se sugier considerar el ítem 263.</t>
        </r>
      </text>
    </comment>
    <comment ref="C290" authorId="0" shapeId="0">
      <text>
        <r>
          <rPr>
            <b/>
            <sz val="9"/>
            <color indexed="81"/>
            <rFont val="Tahoma"/>
            <family val="2"/>
          </rPr>
          <t>KEVIN ANDRES VALLEJO LOZANO:</t>
        </r>
        <r>
          <rPr>
            <sz val="9"/>
            <color indexed="81"/>
            <rFont val="Tahoma"/>
            <family val="2"/>
          </rPr>
          <t xml:space="preserve">
Ítem 282 repetido con ítem 281</t>
        </r>
      </text>
    </comment>
    <comment ref="G381" authorId="2" shapeId="0">
      <text>
        <r>
          <rPr>
            <b/>
            <sz val="9"/>
            <color indexed="81"/>
            <rFont val="Tahoma"/>
            <family val="2"/>
          </rPr>
          <t>Andres Calero:</t>
        </r>
        <r>
          <rPr>
            <sz val="9"/>
            <color indexed="81"/>
            <rFont val="Tahoma"/>
            <family val="2"/>
          </rPr>
          <t xml:space="preserve">
dos abrazaderas con las mismas dimenciones, solo cambia la rosca corrida, hay de 12x150 ($4.99) mm y 15x150 mm ($5.21)</t>
        </r>
      </text>
    </comment>
    <comment ref="C386" authorId="2" shapeId="0">
      <text>
        <r>
          <rPr>
            <b/>
            <sz val="9"/>
            <color indexed="81"/>
            <rFont val="Tahoma"/>
            <family val="2"/>
          </rPr>
          <t>Andres Calero:</t>
        </r>
        <r>
          <rPr>
            <sz val="9"/>
            <color indexed="81"/>
            <rFont val="Tahoma"/>
            <family val="2"/>
          </rPr>
          <t xml:space="preserve">
hay dos valores en las mismas caracteristicas, solo varia la rosca corrida (15x150 mm en $ 6.21) y (12x150mm en $ 6.04)</t>
        </r>
      </text>
    </comment>
    <comment ref="C387" authorId="2" shapeId="0">
      <text>
        <r>
          <rPr>
            <b/>
            <sz val="9"/>
            <color indexed="81"/>
            <rFont val="Tahoma"/>
            <family val="2"/>
          </rPr>
          <t>Andres Calero:</t>
        </r>
        <r>
          <rPr>
            <sz val="9"/>
            <color indexed="81"/>
            <rFont val="Tahoma"/>
            <family val="2"/>
          </rPr>
          <t xml:space="preserve">
hay dos valores en las mismas caracteristicas, solo varia la rosca corrida (15x150 mm en $ 5.97) y (12x150mm en $ 5.57)</t>
        </r>
      </text>
    </comment>
    <comment ref="C429" authorId="0" shapeId="0">
      <text>
        <r>
          <rPr>
            <b/>
            <sz val="9"/>
            <color indexed="81"/>
            <rFont val="Tahoma"/>
            <family val="2"/>
          </rPr>
          <t>KEVIN VALLEJO LOZANO:</t>
        </r>
        <r>
          <rPr>
            <sz val="9"/>
            <color indexed="81"/>
            <rFont val="Tahoma"/>
            <family val="2"/>
          </rPr>
          <t xml:space="preserve">
Ítem nuevo, faltan cotizaciones.</t>
        </r>
      </text>
    </comment>
    <comment ref="C430" authorId="0" shapeId="0">
      <text>
        <r>
          <rPr>
            <b/>
            <sz val="9"/>
            <color indexed="81"/>
            <rFont val="Tahoma"/>
            <family val="2"/>
          </rPr>
          <t>KEVIN ANDRES VALLEJO LOZANO:</t>
        </r>
        <r>
          <rPr>
            <sz val="9"/>
            <color indexed="81"/>
            <rFont val="Tahoma"/>
            <family val="2"/>
          </rPr>
          <t xml:space="preserve">
Ítem nuevo, faltan cotizaciones.</t>
        </r>
      </text>
    </comment>
    <comment ref="C431" authorId="0" shapeId="0">
      <text>
        <r>
          <rPr>
            <b/>
            <sz val="9"/>
            <color indexed="81"/>
            <rFont val="Tahoma"/>
            <family val="2"/>
          </rPr>
          <t>KEVIN ANDRES VALLEJO LOZANO:</t>
        </r>
        <r>
          <rPr>
            <sz val="9"/>
            <color indexed="81"/>
            <rFont val="Tahoma"/>
            <family val="2"/>
          </rPr>
          <t xml:space="preserve">
Ítem nuevo, faltan cotizaciones.</t>
        </r>
      </text>
    </comment>
    <comment ref="C433" authorId="0" shapeId="0">
      <text>
        <r>
          <rPr>
            <b/>
            <sz val="9"/>
            <color indexed="81"/>
            <rFont val="Tahoma"/>
            <family val="2"/>
          </rPr>
          <t>KEVIN ANDRES VALLEJO LOZANO:</t>
        </r>
        <r>
          <rPr>
            <sz val="9"/>
            <color indexed="81"/>
            <rFont val="Tahoma"/>
            <family val="2"/>
          </rPr>
          <t xml:space="preserve">
Ítem nuevo, faltan cotizaciones.</t>
        </r>
      </text>
    </comment>
    <comment ref="C435" authorId="0" shapeId="0">
      <text>
        <r>
          <rPr>
            <b/>
            <sz val="9"/>
            <color indexed="81"/>
            <rFont val="Tahoma"/>
            <family val="2"/>
          </rPr>
          <t>KEVIN ANDRES VALLEJO LOZANO:</t>
        </r>
        <r>
          <rPr>
            <sz val="9"/>
            <color indexed="81"/>
            <rFont val="Tahoma"/>
            <family val="2"/>
          </rPr>
          <t xml:space="preserve">
Ítem nuevo, faltan cotizaciones.</t>
        </r>
      </text>
    </comment>
    <comment ref="C436" authorId="0" shapeId="0">
      <text>
        <r>
          <rPr>
            <b/>
            <sz val="9"/>
            <color indexed="81"/>
            <rFont val="Tahoma"/>
            <family val="2"/>
          </rPr>
          <t>KEVIN ANDRES VALLEJO LOZANO:</t>
        </r>
        <r>
          <rPr>
            <sz val="9"/>
            <color indexed="81"/>
            <rFont val="Tahoma"/>
            <family val="2"/>
          </rPr>
          <t xml:space="preserve">
Ítem nuevo, faltan cotizaciones.</t>
        </r>
      </text>
    </comment>
    <comment ref="C437" authorId="0" shapeId="0">
      <text>
        <r>
          <rPr>
            <b/>
            <sz val="9"/>
            <color indexed="81"/>
            <rFont val="Tahoma"/>
            <family val="2"/>
          </rPr>
          <t>KEVIN ANDRES VALLEJO LOZANO:</t>
        </r>
        <r>
          <rPr>
            <sz val="9"/>
            <color indexed="81"/>
            <rFont val="Tahoma"/>
            <family val="2"/>
          </rPr>
          <t xml:space="preserve">
Ítem nuevo, faltan cotizaciones.</t>
        </r>
      </text>
    </comment>
    <comment ref="C438" authorId="0" shapeId="0">
      <text>
        <r>
          <rPr>
            <b/>
            <sz val="9"/>
            <color indexed="81"/>
            <rFont val="Tahoma"/>
            <family val="2"/>
          </rPr>
          <t>KEVIN ANDRES VALLEJO LOZANO:</t>
        </r>
        <r>
          <rPr>
            <sz val="9"/>
            <color indexed="81"/>
            <rFont val="Tahoma"/>
            <family val="2"/>
          </rPr>
          <t xml:space="preserve">
Ítem nuevo, faltan cotizaciones.</t>
        </r>
      </text>
    </comment>
    <comment ref="C439" authorId="0" shapeId="0">
      <text>
        <r>
          <rPr>
            <b/>
            <sz val="9"/>
            <color indexed="81"/>
            <rFont val="Tahoma"/>
            <family val="2"/>
          </rPr>
          <t>KEVIN ANDRES VALLEJO LOZANO:</t>
        </r>
        <r>
          <rPr>
            <sz val="9"/>
            <color indexed="81"/>
            <rFont val="Tahoma"/>
            <family val="2"/>
          </rPr>
          <t xml:space="preserve">
Ítem nuevo, faltan cotizaciones.</t>
        </r>
      </text>
    </comment>
    <comment ref="C440" authorId="0" shapeId="0">
      <text>
        <r>
          <rPr>
            <b/>
            <sz val="9"/>
            <color indexed="81"/>
            <rFont val="Tahoma"/>
            <family val="2"/>
          </rPr>
          <t>KEVIN ANDRES VALLEJO LOZANO:</t>
        </r>
        <r>
          <rPr>
            <sz val="9"/>
            <color indexed="81"/>
            <rFont val="Tahoma"/>
            <family val="2"/>
          </rPr>
          <t xml:space="preserve">
Ítem nuevo, faltan cotizaciones.</t>
        </r>
      </text>
    </comment>
    <comment ref="C441" authorId="0" shapeId="0">
      <text>
        <r>
          <rPr>
            <b/>
            <sz val="9"/>
            <color indexed="81"/>
            <rFont val="Tahoma"/>
            <family val="2"/>
          </rPr>
          <t>KEVIN ANDRES VALLEJO LOZANO:</t>
        </r>
        <r>
          <rPr>
            <sz val="9"/>
            <color indexed="81"/>
            <rFont val="Tahoma"/>
            <family val="2"/>
          </rPr>
          <t xml:space="preserve">
Ítem nuevo, faltan cotizaciones.</t>
        </r>
      </text>
    </comment>
    <comment ref="C442" authorId="0" shapeId="0">
      <text>
        <r>
          <rPr>
            <b/>
            <sz val="9"/>
            <color indexed="81"/>
            <rFont val="Tahoma"/>
            <family val="2"/>
          </rPr>
          <t>KEVIN ANDRES VALLEJO LOZANO:</t>
        </r>
        <r>
          <rPr>
            <sz val="9"/>
            <color indexed="81"/>
            <rFont val="Tahoma"/>
            <family val="2"/>
          </rPr>
          <t xml:space="preserve">
Ítem nuevo, faltan cotizaciones.</t>
        </r>
      </text>
    </comment>
    <comment ref="C443" authorId="0" shapeId="0">
      <text>
        <r>
          <rPr>
            <b/>
            <sz val="9"/>
            <color indexed="81"/>
            <rFont val="Tahoma"/>
            <family val="2"/>
          </rPr>
          <t>KEVIN ANDRES VALLEJO LOZANO:</t>
        </r>
        <r>
          <rPr>
            <sz val="9"/>
            <color indexed="81"/>
            <rFont val="Tahoma"/>
            <family val="2"/>
          </rPr>
          <t xml:space="preserve">
Ítem nuevo, faltan cotizaciones.</t>
        </r>
      </text>
    </comment>
    <comment ref="C444" authorId="0" shapeId="0">
      <text>
        <r>
          <rPr>
            <b/>
            <sz val="9"/>
            <color indexed="81"/>
            <rFont val="Tahoma"/>
            <family val="2"/>
          </rPr>
          <t>KEVIN ANDRES VALLEJO LOZANO:</t>
        </r>
        <r>
          <rPr>
            <sz val="9"/>
            <color indexed="81"/>
            <rFont val="Tahoma"/>
            <family val="2"/>
          </rPr>
          <t xml:space="preserve">
Ítem nuevo, faltan cotizaciones.</t>
        </r>
      </text>
    </comment>
    <comment ref="C445" authorId="0" shapeId="0">
      <text>
        <r>
          <rPr>
            <b/>
            <sz val="9"/>
            <color indexed="81"/>
            <rFont val="Tahoma"/>
            <family val="2"/>
          </rPr>
          <t>KEVIN ANDRES VALLEJO LOZANO:</t>
        </r>
        <r>
          <rPr>
            <sz val="9"/>
            <color indexed="81"/>
            <rFont val="Tahoma"/>
            <family val="2"/>
          </rPr>
          <t xml:space="preserve">
Ítem nuevo, faltan cotizaciones.</t>
        </r>
      </text>
    </comment>
    <comment ref="C446" authorId="0" shapeId="0">
      <text>
        <r>
          <rPr>
            <b/>
            <sz val="9"/>
            <color indexed="81"/>
            <rFont val="Tahoma"/>
            <family val="2"/>
          </rPr>
          <t>KEVIN ANDRES VALLEJO LOZANO:</t>
        </r>
        <r>
          <rPr>
            <sz val="9"/>
            <color indexed="81"/>
            <rFont val="Tahoma"/>
            <family val="2"/>
          </rPr>
          <t xml:space="preserve">
Ítem nuevo, faltan cotizaciones.</t>
        </r>
      </text>
    </comment>
    <comment ref="C447" authorId="0" shapeId="0">
      <text>
        <r>
          <rPr>
            <b/>
            <sz val="9"/>
            <color indexed="81"/>
            <rFont val="Tahoma"/>
            <family val="2"/>
          </rPr>
          <t>KEVIN ANDRES VALLEJO LOZANO:</t>
        </r>
        <r>
          <rPr>
            <sz val="9"/>
            <color indexed="81"/>
            <rFont val="Tahoma"/>
            <family val="2"/>
          </rPr>
          <t xml:space="preserve">
Ítem nuevo, faltan cotizaciones.</t>
        </r>
      </text>
    </comment>
    <comment ref="C449" authorId="0" shapeId="0">
      <text>
        <r>
          <rPr>
            <b/>
            <sz val="9"/>
            <color indexed="81"/>
            <rFont val="Tahoma"/>
            <family val="2"/>
          </rPr>
          <t>KEVIN VALLEJO LOZANO:</t>
        </r>
        <r>
          <rPr>
            <sz val="9"/>
            <color indexed="81"/>
            <rFont val="Tahoma"/>
            <family val="2"/>
          </rPr>
          <t xml:space="preserve">
Ítem nuevo, faltan cotizaciones.</t>
        </r>
      </text>
    </comment>
    <comment ref="C450" authorId="0" shapeId="0">
      <text>
        <r>
          <rPr>
            <b/>
            <sz val="9"/>
            <color indexed="81"/>
            <rFont val="Tahoma"/>
            <family val="2"/>
          </rPr>
          <t>KEVIN ANDRES VALLEJO LOZANO:</t>
        </r>
        <r>
          <rPr>
            <sz val="9"/>
            <color indexed="81"/>
            <rFont val="Tahoma"/>
            <family val="2"/>
          </rPr>
          <t xml:space="preserve">
Ítem nuevo, faltan cotizaciones.</t>
        </r>
      </text>
    </comment>
    <comment ref="C451" authorId="0" shapeId="0">
      <text>
        <r>
          <rPr>
            <b/>
            <sz val="9"/>
            <color indexed="81"/>
            <rFont val="Tahoma"/>
            <family val="2"/>
          </rPr>
          <t>KEVIN ANDRES VALLEJO LOZANO:</t>
        </r>
        <r>
          <rPr>
            <sz val="9"/>
            <color indexed="81"/>
            <rFont val="Tahoma"/>
            <family val="2"/>
          </rPr>
          <t xml:space="preserve">
Ítem nuevo, faltan cotizaciones.</t>
        </r>
      </text>
    </comment>
    <comment ref="C452" authorId="0" shapeId="0">
      <text>
        <r>
          <rPr>
            <b/>
            <sz val="9"/>
            <color indexed="81"/>
            <rFont val="Tahoma"/>
            <family val="2"/>
          </rPr>
          <t>KEVIN ANDRES VALLEJO LOZANO:</t>
        </r>
        <r>
          <rPr>
            <sz val="9"/>
            <color indexed="81"/>
            <rFont val="Tahoma"/>
            <family val="2"/>
          </rPr>
          <t xml:space="preserve">
Ítem nuevo, faltan cotizaciones.</t>
        </r>
      </text>
    </comment>
    <comment ref="C453" authorId="0" shapeId="0">
      <text>
        <r>
          <rPr>
            <b/>
            <sz val="9"/>
            <color indexed="81"/>
            <rFont val="Tahoma"/>
            <family val="2"/>
          </rPr>
          <t>KEVIN ANDRES VALLEJO LOZANO:</t>
        </r>
        <r>
          <rPr>
            <sz val="9"/>
            <color indexed="81"/>
            <rFont val="Tahoma"/>
            <family val="2"/>
          </rPr>
          <t xml:space="preserve">
Ítem nuevo, faltan cotizaciones.</t>
        </r>
      </text>
    </comment>
    <comment ref="C454" authorId="0" shapeId="0">
      <text>
        <r>
          <rPr>
            <b/>
            <sz val="9"/>
            <color indexed="81"/>
            <rFont val="Tahoma"/>
            <family val="2"/>
          </rPr>
          <t>KEVIN ANDRES VALLEJO LOZANO:</t>
        </r>
        <r>
          <rPr>
            <sz val="9"/>
            <color indexed="81"/>
            <rFont val="Tahoma"/>
            <family val="2"/>
          </rPr>
          <t xml:space="preserve">
Ítem nuevo, faltan cotizaciones.</t>
        </r>
      </text>
    </comment>
    <comment ref="C455" authorId="0" shapeId="0">
      <text>
        <r>
          <rPr>
            <b/>
            <sz val="9"/>
            <color indexed="81"/>
            <rFont val="Tahoma"/>
            <family val="2"/>
          </rPr>
          <t>KEVIN ANDRES VALLEJO LOZANO:</t>
        </r>
        <r>
          <rPr>
            <sz val="9"/>
            <color indexed="81"/>
            <rFont val="Tahoma"/>
            <family val="2"/>
          </rPr>
          <t xml:space="preserve">
Ítem nuevo, faltan cotizaciones.</t>
        </r>
      </text>
    </comment>
    <comment ref="C456" authorId="0" shapeId="0">
      <text>
        <r>
          <rPr>
            <b/>
            <sz val="9"/>
            <color indexed="81"/>
            <rFont val="Tahoma"/>
            <family val="2"/>
          </rPr>
          <t>KEVIN ANDRES VALLEJO LOZANO:</t>
        </r>
        <r>
          <rPr>
            <sz val="9"/>
            <color indexed="81"/>
            <rFont val="Tahoma"/>
            <family val="2"/>
          </rPr>
          <t xml:space="preserve">
Ítem nuevo, faltan cotizaciones.</t>
        </r>
      </text>
    </comment>
    <comment ref="C457" authorId="0" shapeId="0">
      <text>
        <r>
          <rPr>
            <b/>
            <sz val="9"/>
            <color indexed="81"/>
            <rFont val="Tahoma"/>
            <family val="2"/>
          </rPr>
          <t>KEVIN ANDRES VALLEJO LOZANO:</t>
        </r>
        <r>
          <rPr>
            <sz val="9"/>
            <color indexed="81"/>
            <rFont val="Tahoma"/>
            <family val="2"/>
          </rPr>
          <t xml:space="preserve">
Ítem nuevo, faltan cotizaciones.</t>
        </r>
      </text>
    </comment>
    <comment ref="C458" authorId="0" shapeId="0">
      <text>
        <r>
          <rPr>
            <b/>
            <sz val="9"/>
            <color indexed="81"/>
            <rFont val="Tahoma"/>
            <family val="2"/>
          </rPr>
          <t>KEVIN ANDRES VALLEJO LOZANO:</t>
        </r>
        <r>
          <rPr>
            <sz val="9"/>
            <color indexed="81"/>
            <rFont val="Tahoma"/>
            <family val="2"/>
          </rPr>
          <t xml:space="preserve">
Ítem nuevo, faltan cotizaciones.</t>
        </r>
      </text>
    </comment>
    <comment ref="C459" authorId="0" shapeId="0">
      <text>
        <r>
          <rPr>
            <b/>
            <sz val="9"/>
            <color indexed="81"/>
            <rFont val="Tahoma"/>
            <family val="2"/>
          </rPr>
          <t>KEVIN ANDRES VALLEJO LOZANO:</t>
        </r>
        <r>
          <rPr>
            <sz val="9"/>
            <color indexed="81"/>
            <rFont val="Tahoma"/>
            <family val="2"/>
          </rPr>
          <t xml:space="preserve">
 (Ïtem repetido con ítems 91, 92, 93)</t>
        </r>
      </text>
    </comment>
    <comment ref="C460" authorId="0" shapeId="0">
      <text>
        <r>
          <rPr>
            <b/>
            <sz val="9"/>
            <color indexed="81"/>
            <rFont val="Tahoma"/>
            <family val="2"/>
          </rPr>
          <t>KEVIN ANDRES VALLEJO LOZANO:</t>
        </r>
        <r>
          <rPr>
            <sz val="9"/>
            <color indexed="81"/>
            <rFont val="Tahoma"/>
            <family val="2"/>
          </rPr>
          <t xml:space="preserve">
Ítem nuevo, faltan cotizaciones.</t>
        </r>
      </text>
    </comment>
  </commentList>
</comments>
</file>

<file path=xl/comments2.xml><?xml version="1.0" encoding="utf-8"?>
<comments xmlns="http://schemas.openxmlformats.org/spreadsheetml/2006/main">
  <authors>
    <author>KEVIN ANDRES VALLEJO LOZANO</author>
  </authors>
  <commentList>
    <comment ref="E105" authorId="0" shapeId="0">
      <text>
        <r>
          <rPr>
            <b/>
            <sz val="9"/>
            <color indexed="81"/>
            <rFont val="Tahoma"/>
            <family val="2"/>
          </rPr>
          <t>KEVIN ANDRES VALLEJO LOZANO:</t>
        </r>
        <r>
          <rPr>
            <sz val="9"/>
            <color indexed="81"/>
            <rFont val="Tahoma"/>
            <family val="2"/>
          </rPr>
          <t xml:space="preserve">
Se elimina por solicitud de la Gerencia de Distribución.</t>
        </r>
      </text>
    </comment>
    <comment ref="E151" authorId="0" shapeId="0">
      <text>
        <r>
          <rPr>
            <b/>
            <sz val="9"/>
            <color indexed="81"/>
            <rFont val="Tahoma"/>
            <family val="2"/>
          </rPr>
          <t>KEVIN ANDRES VALLEJO LOZANO:</t>
        </r>
        <r>
          <rPr>
            <sz val="9"/>
            <color indexed="81"/>
            <rFont val="Tahoma"/>
            <family val="2"/>
          </rPr>
          <t xml:space="preserve">
Se eliminan por solicitud de la Dirección de Alumbrado Público.</t>
        </r>
      </text>
    </comment>
    <comment ref="E152" authorId="0" shapeId="0">
      <text>
        <r>
          <rPr>
            <b/>
            <sz val="9"/>
            <color indexed="81"/>
            <rFont val="Tahoma"/>
            <family val="2"/>
          </rPr>
          <t>KEVIN ANDRES VALLEJO LOZANO:</t>
        </r>
        <r>
          <rPr>
            <sz val="9"/>
            <color indexed="81"/>
            <rFont val="Tahoma"/>
            <family val="2"/>
          </rPr>
          <t xml:space="preserve">
Se eliminan por solicitud de la Dirección de Alumbrado Público</t>
        </r>
      </text>
    </comment>
  </commentList>
</comments>
</file>

<file path=xl/comments3.xml><?xml version="1.0" encoding="utf-8"?>
<comments xmlns="http://schemas.openxmlformats.org/spreadsheetml/2006/main">
  <authors>
    <author>KEVIN ANDRES VALLEJO LOZANO</author>
    <author>EDISSON LEONARDO GARCIA MENDOZA</author>
  </authors>
  <commentList>
    <comment ref="F4" authorId="0" shapeId="0">
      <text>
        <r>
          <rPr>
            <b/>
            <sz val="9"/>
            <color indexed="81"/>
            <rFont val="Tahoma"/>
            <family val="2"/>
          </rPr>
          <t>KEVIN ANDRES VALLEJO LOZANO:</t>
        </r>
        <r>
          <rPr>
            <sz val="9"/>
            <color indexed="81"/>
            <rFont val="Tahoma"/>
            <family val="2"/>
          </rPr>
          <t xml:space="preserve">
Precio referencial  de APUs 2021. Aprobación en enero 2021. </t>
        </r>
      </text>
    </comment>
    <comment ref="G4" authorId="0" shapeId="0">
      <text>
        <r>
          <rPr>
            <b/>
            <sz val="9"/>
            <color indexed="81"/>
            <rFont val="Tahoma"/>
            <family val="2"/>
          </rPr>
          <t>KEVIN ANDRES VALLEJO LOZANO:</t>
        </r>
        <r>
          <rPr>
            <sz val="9"/>
            <color indexed="81"/>
            <rFont val="Tahoma"/>
            <family val="2"/>
          </rPr>
          <t xml:space="preserve">
Precios vigentes según catálogo electrónico</t>
        </r>
      </text>
    </comment>
    <comment ref="FA4" authorId="0" shapeId="0">
      <text>
        <r>
          <rPr>
            <b/>
            <sz val="9"/>
            <color indexed="81"/>
            <rFont val="Tahoma"/>
            <family val="2"/>
          </rPr>
          <t>KEVIN ANDRES VALLEJO LOZANO:</t>
        </r>
        <r>
          <rPr>
            <sz val="9"/>
            <color indexed="81"/>
            <rFont val="Tahoma"/>
            <family val="2"/>
          </rPr>
          <t xml:space="preserve">
Fórmula de suma de cuadrados según procedimiento PR-TEC-CTR-100 v2. Si existe valor de catálogo, ese valor corresponde al precio final.</t>
        </r>
      </text>
    </comment>
    <comment ref="FB4" authorId="0" shapeId="0">
      <text>
        <r>
          <rPr>
            <b/>
            <sz val="9"/>
            <color indexed="81"/>
            <rFont val="Tahoma"/>
            <family val="2"/>
          </rPr>
          <t>KEVIN ANDRES VALLEJO LOZANO:</t>
        </r>
        <r>
          <rPr>
            <sz val="9"/>
            <color indexed="81"/>
            <rFont val="Tahoma"/>
            <family val="2"/>
          </rPr>
          <t xml:space="preserve">
Precio 2023 = Precio 2022 * (Inflación proyectada 2023/2022)</t>
        </r>
      </text>
    </comment>
    <comment ref="AU43" authorId="1" shapeId="0">
      <text>
        <r>
          <rPr>
            <b/>
            <sz val="9"/>
            <color indexed="81"/>
            <rFont val="Tahoma"/>
            <family val="2"/>
          </rPr>
          <t>EDISSON LEONARDO GARCIA MENDOZA:</t>
        </r>
        <r>
          <rPr>
            <sz val="9"/>
            <color indexed="81"/>
            <rFont val="Tahoma"/>
            <family val="2"/>
          </rPr>
          <t xml:space="preserve">
SIE-CNELMAN-034-20</t>
        </r>
      </text>
    </comment>
    <comment ref="AU57" authorId="1" shapeId="0">
      <text>
        <r>
          <rPr>
            <b/>
            <sz val="9"/>
            <color indexed="81"/>
            <rFont val="Tahoma"/>
            <family val="2"/>
          </rPr>
          <t>EDISSON LEONARDO GARCIA MENDOZA:</t>
        </r>
        <r>
          <rPr>
            <sz val="9"/>
            <color indexed="81"/>
            <rFont val="Tahoma"/>
            <family val="2"/>
          </rPr>
          <t xml:space="preserve">
SIE-CNELMAN-040-20</t>
        </r>
      </text>
    </comment>
    <comment ref="AU75" authorId="1" shapeId="0">
      <text>
        <r>
          <rPr>
            <b/>
            <sz val="9"/>
            <color indexed="81"/>
            <rFont val="Tahoma"/>
            <family val="2"/>
          </rPr>
          <t>EDISSON LEONARDO GARCIA MENDOZA:</t>
        </r>
        <r>
          <rPr>
            <sz val="9"/>
            <color indexed="81"/>
            <rFont val="Tahoma"/>
            <family val="2"/>
          </rPr>
          <t xml:space="preserve">
SIE-CNELMAN-001-21</t>
        </r>
      </text>
    </comment>
    <comment ref="AU78" authorId="1" shapeId="0">
      <text>
        <r>
          <rPr>
            <b/>
            <sz val="9"/>
            <color indexed="81"/>
            <rFont val="Tahoma"/>
            <family val="2"/>
          </rPr>
          <t>EDISSON LEONARDO GARCIA MENDOZA:</t>
        </r>
        <r>
          <rPr>
            <sz val="9"/>
            <color indexed="81"/>
            <rFont val="Tahoma"/>
            <family val="2"/>
          </rPr>
          <t xml:space="preserve">
SIE-CNELMAN-001-21</t>
        </r>
      </text>
    </comment>
    <comment ref="AU83" authorId="1" shapeId="0">
      <text>
        <r>
          <rPr>
            <b/>
            <sz val="9"/>
            <color indexed="81"/>
            <rFont val="Tahoma"/>
            <family val="2"/>
          </rPr>
          <t>EDISSON LEONARDO GARCIA MENDOZA:</t>
        </r>
        <r>
          <rPr>
            <sz val="9"/>
            <color indexed="81"/>
            <rFont val="Tahoma"/>
            <family val="2"/>
          </rPr>
          <t xml:space="preserve">
SIE-CNELMAN-033-20
SEPTIEMBRE 2020</t>
        </r>
      </text>
    </comment>
  </commentList>
</comments>
</file>

<file path=xl/sharedStrings.xml><?xml version="1.0" encoding="utf-8"?>
<sst xmlns="http://schemas.openxmlformats.org/spreadsheetml/2006/main" count="3628" uniqueCount="1289">
  <si>
    <t>D2:    DISTANCIA AL PROYECTO EN KM EN VIA NO CARROZABLE (distancia desde la vía carrozable hasta el lugar más cercano del proyecto )</t>
  </si>
  <si>
    <t>D1: DISTANCIA AL PROYECTO EN KM (distancia desde las bodegas del Sistema hasta el proyecto por carretera)</t>
  </si>
  <si>
    <t>H</t>
  </si>
  <si>
    <t>G</t>
  </si>
  <si>
    <t>SUBTOTAL DE PROYECTO (D + E)</t>
  </si>
  <si>
    <t>F</t>
  </si>
  <si>
    <t xml:space="preserve">SUBTOTAL DE TRANSPORTE </t>
  </si>
  <si>
    <t>E</t>
  </si>
  <si>
    <t xml:space="preserve">SUBTOTAL DE MATERIAL + MANO DE OBRA </t>
  </si>
  <si>
    <t>D</t>
  </si>
  <si>
    <t>SUBTOTAL DE TRANSPORTE</t>
  </si>
  <si>
    <t>C</t>
  </si>
  <si>
    <t>u</t>
  </si>
  <si>
    <t>TRANSPORTE DE MANO DE OBRA (Costo mano de obra * factor distancia)</t>
  </si>
  <si>
    <t>TRANSPORTE DE MATERIALES (se determinará en función del volumen de materiales y ubicación del sector)</t>
  </si>
  <si>
    <t xml:space="preserve">CARGA, TRANSPORTE Y DESCARGA DE POSTES DE FIBRA DE VIDRIO FLUVIAL EN LANCHA O CANOA </t>
  </si>
  <si>
    <t>CARGA, TRANSPORTE Y DESCARGA DE POSTES . 9 A 14 M, EN GABARRA</t>
  </si>
  <si>
    <t>CARGA, TRANSPORTE Y DESCARGA DE POSTES DE FIBRA DE VIDRIO</t>
  </si>
  <si>
    <t>CARGA, TRANSPORTE Y DESCARGA DE POSTES H.A. 14 M</t>
  </si>
  <si>
    <t>CARGA, TRANSPORTE Y DESCARGA DE POSTES H.A. 9 A 12 M</t>
  </si>
  <si>
    <t>TRANSPORTE</t>
  </si>
  <si>
    <t>SUBTOTAL DE MANO DE OBRA</t>
  </si>
  <si>
    <t>B</t>
  </si>
  <si>
    <t>Instalación de tubo poste galvanizado de 2 1/2" ó 3" de diámetro - (zona rural concentrado)</t>
  </si>
  <si>
    <t>Instalación de tubo poste galvanizado de 2 1/2" ó 3" de diámetro - (zona urbana- marginal)</t>
  </si>
  <si>
    <t>Ingreso de Información al GIS</t>
  </si>
  <si>
    <t>Ingreso de información sistema comercial</t>
  </si>
  <si>
    <t>Retiro de caja de distribución (zona rural concentrada)</t>
  </si>
  <si>
    <t>Retiro de caja de distribución (zona urbana)</t>
  </si>
  <si>
    <t>Retiro de acometida convencional o preensamblada (zona rural concentrado)</t>
  </si>
  <si>
    <t>Retiro de acometida convencional o preensamblada (zona urbana)</t>
  </si>
  <si>
    <t>Retiro de medidor (zona rural)</t>
  </si>
  <si>
    <t>Retiro de medidor (zona urbana)</t>
  </si>
  <si>
    <t xml:space="preserve">Retiro de sistema de medición (caja de policarbonato/módulo metálico con base socket + medidor + breaker de protección + acometida) - (zona rura concentradol) </t>
  </si>
  <si>
    <t xml:space="preserve">Retiro de sistema de medición (caja de policarbonato/módulo metálico con base socket + medidor + breaker de protección + acometida) - (zona urbana) </t>
  </si>
  <si>
    <t>Cambio de medidor y/o caja de policarbonato/módulo metálico existente - (zona urbana)</t>
  </si>
  <si>
    <t>Cambio o Instalación de acometida convencional o antifraude (zona rural concentrado)</t>
  </si>
  <si>
    <t>EMPALME PREENSAMBLADO 2 CONDUCTORES (DERIVACIONES)</t>
  </si>
  <si>
    <t>RETIRO DE LUMINARIAS 400W (Con carro canasta)</t>
  </si>
  <si>
    <t>RETIRO DE LUMINARIAS 400W</t>
  </si>
  <si>
    <t>RETIRO DE LUMINARIAS 250W</t>
  </si>
  <si>
    <t>RETIRO DE LUMINARIAS HASTA 150W</t>
  </si>
  <si>
    <t>INSTALACIÓN DE LUMINARIAS 400W</t>
  </si>
  <si>
    <t>INSTALACIÓN DE LUMINARIAS 250W</t>
  </si>
  <si>
    <t>INSTALACIÓN DE LUMINARIAS HASTA 150W</t>
  </si>
  <si>
    <t>RETIRO DE TRANSFORMADOR MONOFASICO, SECCIONAMIENTO, BAJANTE Y PUESTA A TIERRA ( DE 37,5 HASTA 75 KVA)</t>
  </si>
  <si>
    <t>RETIRO DE TRANSFORMADOR MONOFASICO, SECCIONAMIENTO, BAJANTE Y PUESTA A TIERRA ( HASTA 25 KVA)</t>
  </si>
  <si>
    <t>INSTALACION DE TRANSFORMADOR MONOFASICO, SECCIONAMIENTO, BAJANTE Y PUESTA A TIERRA ( DE 37,5 HASTA 75 KVA)</t>
  </si>
  <si>
    <t>INSTALACION DE TRANSFORMADOR MONOFASICO, SECCIONAMIENTO, BAJANTE Y PUESTA A TIERRA ( HASTA 25 KVA)</t>
  </si>
  <si>
    <t>INSTALACIÓN DE PUESTA A TIERRA (RED PREENSAMBLADA O TRANSFORMADOR)</t>
  </si>
  <si>
    <t>RETIRO DE PARARRAYO 3F</t>
  </si>
  <si>
    <t>RETIRO DE PARARRAYO 1F</t>
  </si>
  <si>
    <t>INSTALACIÓN DE PARARRAYO 3F</t>
  </si>
  <si>
    <t>INSTALACIÓN DE PARARRAYO 1F</t>
  </si>
  <si>
    <t>MONTAJE E INSTALACIÓN DE RECONECTADOR 3F, EMPALMES MANUALES</t>
  </si>
  <si>
    <t>Retiro y desconexión Seccionador tipo TANDEN de cobre (15 kV)  de 600 hasta 1200 A, con barra</t>
  </si>
  <si>
    <t>RETIRO DE SECCIONAMIENTO 3F</t>
  </si>
  <si>
    <t>RETIRO DE SECCIONAMIENTO 1F</t>
  </si>
  <si>
    <t>km</t>
  </si>
  <si>
    <t>RETIRO Y REBOBINADO DE CABLE PREENSAMBLADO 2X75+1X75 mm, 2/0</t>
  </si>
  <si>
    <t>RETIRO Y REBOBINADO DE CABLE PREENSAMBLADO 3X75+1X75 mm, 2/0</t>
  </si>
  <si>
    <t>RETIRO Y REBOBINADO DE CABLE PREENSAMBLADO 2X50+1X50 mm, 1/0</t>
  </si>
  <si>
    <t xml:space="preserve">RETIRO Y REBOBINADO DE CABLE PREENSAMBLADO 3X50+ 1X50 mm, 1/0 </t>
  </si>
  <si>
    <t xml:space="preserve">RETIRO DE CONDUCTOR AWG 350 MCM </t>
  </si>
  <si>
    <t xml:space="preserve">RETIRO DE CONDUCTOR AWG 300 MCM </t>
  </si>
  <si>
    <t xml:space="preserve">RETIRO DE CONDUCTOR AWG 266 MCM </t>
  </si>
  <si>
    <t>RETIRO DE CONDUCTOR  # 4/0 AWG.</t>
  </si>
  <si>
    <t>RETIRO DE CONDUCTOR  # 3/0 AWG.</t>
  </si>
  <si>
    <t>RETIRO DE CONDUCTOR  # 2/0 AWG.</t>
  </si>
  <si>
    <t>RETIRO DE CONDUCTOR  # 1/0 AWG.</t>
  </si>
  <si>
    <t>RETIRO DE CONDUCTOR  # 2 AWG.</t>
  </si>
  <si>
    <t>RETIRO DE CONDUCTOR  # 4 AWG.</t>
  </si>
  <si>
    <t xml:space="preserve">TENDIDO, REGULADO Y AMARRE DE CONDUCTOR AWG 350 MCM </t>
  </si>
  <si>
    <t xml:space="preserve">TENDIDO, REGULADO Y AMARRE DE CONDUCTOR AWG 300 MCM </t>
  </si>
  <si>
    <t xml:space="preserve">TENDIDO, REGULADO Y AMARRE DE CONDUCTOR AWG 266 MCM </t>
  </si>
  <si>
    <t>RETIRO DE ESTRUCTURA TIPO 3BD</t>
  </si>
  <si>
    <t>RETIRO DE ESTRUCTURA TIPO 3BA</t>
  </si>
  <si>
    <t>RETIRO DE ESTRUCTURA TIPO 3HD</t>
  </si>
  <si>
    <t>RETIRO DE ESTRUCTURA TIPO 3SD</t>
  </si>
  <si>
    <t>RETIRO DE ESTRUCTURA TIPO 3HR</t>
  </si>
  <si>
    <t>RETIRO DE ESTRUCTURA TIPO 3SR</t>
  </si>
  <si>
    <t>RETIRO DE ESTRUCTURA TIPO 3SA</t>
  </si>
  <si>
    <t>RETIRO DE ESTRUCTURA TIPO 3SP</t>
  </si>
  <si>
    <t>RETIRO DE ESTRUCTURA TIPO 3VD</t>
  </si>
  <si>
    <t>RETIRO DE ESTRUCTURA TIPO 3VR</t>
  </si>
  <si>
    <t>RETIRO DE ESTRUCTURA TIPO 3VA</t>
  </si>
  <si>
    <t>RETIRO DE ESTRUCTURA TIPO 3VP</t>
  </si>
  <si>
    <t>RETIRO DE ESTRUCTURA TIPO 3CD</t>
  </si>
  <si>
    <t>RETIRO DE ESTRUCTURA TIPO 3CR</t>
  </si>
  <si>
    <t>RETIRO DE ESTRUCTURA TIPO 3CA</t>
  </si>
  <si>
    <t>RETIRO DE ESTRUCTURA TIPO 3CP</t>
  </si>
  <si>
    <t>RETIRO DE ESTRUCTURA  1VD</t>
  </si>
  <si>
    <t>RETIRO DE ESTRUCTURA 1VR</t>
  </si>
  <si>
    <t>RETIRO DE ESTRUCTURA 1VA</t>
  </si>
  <si>
    <t>RETIRO DE ESTRUCTURA 1VP</t>
  </si>
  <si>
    <t>RETIRO DE ESTRUCTURA 1BD</t>
  </si>
  <si>
    <t>RETIRO DE ESTRUCTURA 1BA</t>
  </si>
  <si>
    <t>RETIRO DE ESTRUCTURA 1CD</t>
  </si>
  <si>
    <t>RETIRO DE ESTRUCTURA 1CR</t>
  </si>
  <si>
    <t>RETIRO DE ESTRUCTURA 1CA</t>
  </si>
  <si>
    <t>RETIRO DE ESTRUCTURA 1CP</t>
  </si>
  <si>
    <t>RETIRO DE ESTRUCTURA RED PREENSAMBLADA TIPO IPD3 (DOBLE RETENCIÓN O DOBLE TERMINAL, CON 3 CONDUCTORES)</t>
  </si>
  <si>
    <t>RETIRO DE ESTRUCTURA RED PREENSAMBLADA TIPO IPR3 (RETENSIÓN O TERMINAL, CON 3 CONDUCTORES)</t>
  </si>
  <si>
    <t>RETIRO DE ESTRUCTURA RED PREENSAMBLADA TIPO IPA3 (ANGULAR CON TRES CONDUCTORES)</t>
  </si>
  <si>
    <t>RETIRO DE ESTRUCTURA RED PREENSAMBLADA TIPO  IPP3 (PASANTE O TANGENTE CON 3 CONDUCTORES)</t>
  </si>
  <si>
    <t>RETIRO DE ESTRUCTURA TIPO 4ED</t>
  </si>
  <si>
    <t>RETIRO DE ESTRUCTURA TIPO 4ER</t>
  </si>
  <si>
    <t>RETIRO DE ESTRUCTURA TIPO 4EP</t>
  </si>
  <si>
    <t>RETIRO DE ESTRUCTURA TIPO 3ED</t>
  </si>
  <si>
    <t>RETIRO DE ESTRUCTURA TIPO 3ER</t>
  </si>
  <si>
    <t>RETIRO DE ESTRUCTURA TIPO 3EP</t>
  </si>
  <si>
    <t>RETIRO DE ESTRUCTURA TIPO 2ED</t>
  </si>
  <si>
    <t>RETIRO DE ESTRUCTURA TIPO 2ER</t>
  </si>
  <si>
    <t>RETIRO DE ESTRUCTURA TIPO 2EP</t>
  </si>
  <si>
    <t>RETIRO DE ESTRUCTURA TIPO 1ED</t>
  </si>
  <si>
    <t>RETIRO DE ESTRUCTURA TIPO 1ER</t>
  </si>
  <si>
    <t>RETIRO DE ESTRUCTURA TIPO  1EP</t>
  </si>
  <si>
    <t>RETIRO DE TENSORES  OPS, POSTE  A POSTE  SIMPLE MT</t>
  </si>
  <si>
    <t>RETIRO DE TENSORES  OPS, POSTE  A POSTE  SIMPLE BT</t>
  </si>
  <si>
    <t xml:space="preserve">RETIRO DE TENSORES  OTD, A TIERRA DOBLE   </t>
  </si>
  <si>
    <t>RETIRO DE TENSORES OTS , A TIERRA SIMPLE   MT</t>
  </si>
  <si>
    <t>RETIRO DE TENSORES OTS , A TIERRA SIMPLE   BT</t>
  </si>
  <si>
    <t>MONTAJE DE ANCLA PARA TENSOR</t>
  </si>
  <si>
    <t xml:space="preserve">RETIRO DE POSTE PLASTICO REFORZADO CON FIBRA DE VIDRIO DE 14 M, A MANO </t>
  </si>
  <si>
    <t xml:space="preserve">RETIRO DE POSTE PLASTICO REFORZADO CON FIBRA DE VIDRIO DE 10 a 12 M, A MANO </t>
  </si>
  <si>
    <t>RETIRO DE POSTES 14M  H.A. A MANO</t>
  </si>
  <si>
    <t>RETIRO DE POSTES 9M-12M  H.A. A MANO</t>
  </si>
  <si>
    <t>RETIRO DE POSTES H.A. DE 14 M, CON GRUA</t>
  </si>
  <si>
    <t>RETIRO DE POSTES H.A. DE 9 a 12 M, CON GRUA</t>
  </si>
  <si>
    <t>m</t>
  </si>
  <si>
    <t>APERTURA DE FRANJA DE SERVIDUMBRE EN LINEAS DE DISTRIBUCION ZONA CON POCA VEGETACIÓN (10 metros de ancho)</t>
  </si>
  <si>
    <t>APERTURA DE FRANJA DE SERVIDUMBRE EN LINEAS DE DISTRIBUCION ZONA CON ALTA VEGETACIÓN (10 metros de ancho)</t>
  </si>
  <si>
    <t xml:space="preserve">APERTURA DE TROCHA ZONA CON ALTA VEGETACIÓN </t>
  </si>
  <si>
    <t xml:space="preserve">DESBROCE ZONA CON ALTA VEGETACIÓN </t>
  </si>
  <si>
    <t>MANO DE OBRA</t>
  </si>
  <si>
    <t>SUBTOTAL MATERIALES</t>
  </si>
  <si>
    <t>Varilla de armar preformada para conductor de Al # 336,4MCM</t>
  </si>
  <si>
    <t>Varilla de armar preformada para conductor de Al # 300 MCM</t>
  </si>
  <si>
    <t>Perno máquina de acero galvanizado, tuerca,  arandela plana, arandelas de presión, 16x38mm (5/8"x 1 1/2")</t>
  </si>
  <si>
    <t xml:space="preserve">Protector de punta de cable, para red Preensamblada, forma cilindrica  </t>
  </si>
  <si>
    <t>Caja de PVC 150x150x70 mm (para empalme entre medidor e instalacion interna)</t>
  </si>
  <si>
    <t>Tubo de acero galvanizado de 3" (76 mm) diametro, 3 mm de espesor, 6 m de largo</t>
  </si>
  <si>
    <t>Grapa EMT 1/2"</t>
  </si>
  <si>
    <t xml:space="preserve">Conector EMT 1/2" </t>
  </si>
  <si>
    <t>Tubo 1/2" conduit  EMT para instalaciones electricas</t>
  </si>
  <si>
    <t>Clavo de acero de 1 1/2" con arandela, tipo HILTI</t>
  </si>
  <si>
    <t>Tornillo T/P 2x14</t>
  </si>
  <si>
    <t>Tornillo T/P 1x8</t>
  </si>
  <si>
    <t>Taco F10</t>
  </si>
  <si>
    <t>Taco F6</t>
  </si>
  <si>
    <t>Interruptor Termomagnetico Riel DIM 63A 2 Polos</t>
  </si>
  <si>
    <t>Caja de policarbonato para proteccion de medidor con Riel DIN 400x220x125 mm</t>
  </si>
  <si>
    <t>Cable Antihurto de Al, AA-8000, cableado, 600 V, XLPE, 3x4 AWG, 7 hilos, chaqueta XLPE</t>
  </si>
  <si>
    <t>Cable Antihurto de Al, AA-8000, cableado, 600 V, XLPE, 3x6 AWG, 7 hilos, chaqueta XLPE</t>
  </si>
  <si>
    <t xml:space="preserve">Kit de Acometida 240 V (kit 240v individual en funda con 6 amarras de plastico y 2 de acero inoxidable) </t>
  </si>
  <si>
    <t xml:space="preserve">Portafusible áereo encapsulado, fusible neozed </t>
  </si>
  <si>
    <t>Conector tipo estanco, simple dentado, principal 16 a 95 mm2 (4-3/0 AWG) derivado 4 a 35 mm2 (12 a 2 AWG)</t>
  </si>
  <si>
    <t xml:space="preserve">Mensula termoplástica de retención para fachada </t>
  </si>
  <si>
    <t xml:space="preserve">Mensula termoplástica de retención para cable </t>
  </si>
  <si>
    <t>Pinza termoplástica para acometida</t>
  </si>
  <si>
    <t xml:space="preserve">Derivador termoplástico de cable concentrico </t>
  </si>
  <si>
    <t>Conector dentado simple, principal 10 a 95 mm2 (6 - 3/0 AWG), deribado a 1,5 - 10 mm2 (16-6AWG)</t>
  </si>
  <si>
    <t>Luminaria con lámpara de alta presión Na de 400W doble nivel de potencia, con brazo para montaje en poste, 240/120V.</t>
  </si>
  <si>
    <t>Luminaria con lámpara de alta presión Na de 250W doble nivel de potencia, con brazo para montaje en poste, 240/120V</t>
  </si>
  <si>
    <t>Luminaria con lámpara de alta presión Na de 150W potencia constante, con brazo para montaje en poste, 240/120V, autocontrolada</t>
  </si>
  <si>
    <t>Luminaria con lámpara de alta presión Na de 100W potencia constante, con brazo para montaje en poste, 240/120V, autocontrolada</t>
  </si>
  <si>
    <t>Conector de Cu a golpe de martillo para sistemas de puesta a tierra</t>
  </si>
  <si>
    <t>Conector de Cu de (5/8") , para sistemas de puesta a tierra</t>
  </si>
  <si>
    <t>Varilla para puesta a tierra tipo copperweld, 16 mm (5/8") de diám. x 1800 mm (71") de long., de alta camada</t>
  </si>
  <si>
    <t>Varilla para puesta a tierra tipo copperweld, 16 mm (5/8") de diám. x 1800 mm (71") de long.</t>
  </si>
  <si>
    <t>Conector dentado estanco, doble cuerpo, de 35 a 150 mm2 (2 AWG - 300 MCM) conductor principal y derivado</t>
  </si>
  <si>
    <t>Cable de Cu, desnudo, cableado suave, 2 AWG, 19 hilos</t>
  </si>
  <si>
    <t>Cable de Cu, desnudo, cableado suave, 4 AWG, 7 hilos</t>
  </si>
  <si>
    <t>Cable de Cu, desnudo, cableado suave, 6 AWG, 7 hilos</t>
  </si>
  <si>
    <t>Cable de Cu, desnudo, cableado suave, 8 AWG, 7 hilos</t>
  </si>
  <si>
    <t>Conductor de Cu, aislado PVC 600V, Tipo THHN, No. 4/0 AWG, 19 hilos</t>
  </si>
  <si>
    <t>Conductor de Cu, aislado PVC 600V, Tipo THHN, No. 3/0 AWG, 19 hilos</t>
  </si>
  <si>
    <t>Conductor de Cu, aislado PVC 600V, Tipo THHN, No. 2/0 AWG, 19 hilos</t>
  </si>
  <si>
    <t>Conductor de Cu, aislado PVC 600V, Tipo THHN, No. 1/0 AWG, 19 hilos</t>
  </si>
  <si>
    <t>Conductor de Cu, aislado PVC 600V, Tipo THHN, No. 2 AWG, 19 hilos</t>
  </si>
  <si>
    <t>Conductor de Cu, aislado PVC 600V, Tipo THHN, No. 4 AWG, 7 hilos</t>
  </si>
  <si>
    <t>Conductor de Cu, aislado PVC 600V, Tipo THHN, No. 6 AWG, 7 hilos</t>
  </si>
  <si>
    <t>Grapa de aleación AL  en caliente , derivación para línea en caliente, 4/0 a 250 MCM</t>
  </si>
  <si>
    <t>Grapa de aleación de AL en caliente , derivación para línea en caliente, 2 a 4/0</t>
  </si>
  <si>
    <t>Grapa de aleación de AL en caliente , derivación para línea en caliente, 6 a 2/0</t>
  </si>
  <si>
    <t>Estribos de compresión, aleación de Cu y Sn, 336.4 ACSR, derivación 2 sólido</t>
  </si>
  <si>
    <t>Estribos de compresión, aleación de Cu y Sn, 2/0 - 4/0 AWG, derivación 2 sólido</t>
  </si>
  <si>
    <t>Estribos de compresión, aleación de Cu y Sn,  4/0 AWG, derivación 2 sólido</t>
  </si>
  <si>
    <t>Estribos de compresión, aleación de Cu y Sn,  4/0 - 397 MCM, para derivación 2 sólido</t>
  </si>
  <si>
    <t>Estribos de compresión, aleación de Cu y Sn,  2/0 AWG, derivación 2 sólido</t>
  </si>
  <si>
    <t>Estribos de compresión, aleación de Cu y Sn,  1/0 AWG, derivación 2 sólido</t>
  </si>
  <si>
    <t>Estribos de compresión, aleación de Cu y Sn,  2 AWG, derivación 2 sólido</t>
  </si>
  <si>
    <t>Seccionador de Cuchilla, tipo abierto, clase 15 kV, 600 A</t>
  </si>
  <si>
    <t>Seccionador monopolar tipoTANDEM de cobre (15 kV) 600 A, con barra</t>
  </si>
  <si>
    <t>Seccionador monopolar  tipo TANDEM de cobre (15 kV) 1200 A, con barra</t>
  </si>
  <si>
    <t>Seccionador  tipo abierto, clase 15 kV, 200 A, con dispositivo rompearco</t>
  </si>
  <si>
    <t>Seccionador  tipo abierto, clase 15 kV, 100 A, con dispositivo rompearco</t>
  </si>
  <si>
    <t xml:space="preserve">Pararrayo clase distribución polimérico, óxido metálico 10kV, con desconectador </t>
  </si>
  <si>
    <t>Precinto plástico de 7 mm de ancho x 1,8 mm de esp. x 350 mm de long.</t>
  </si>
  <si>
    <t>Grapa terminal apernada tipo pistola, de aleación de Al 3/0 - 556,6 (18/1) Conductor ACSR</t>
  </si>
  <si>
    <t>Grapa terminal apernada tipo pistola, de aleación de Al 2/0 - 336,4 (26/7) Conductor ACSR</t>
  </si>
  <si>
    <t>Grapa terminal apernada tipo pistola, de aleación de Al 4 - 1/0 Conductor ACSR</t>
  </si>
  <si>
    <t>Grapa terminal apernada tipo pistola, de aleación de Al 4 - 3/0 Conductor ACSR</t>
  </si>
  <si>
    <t>Grapa angular apernada de aleación de Al 12,7 - 26,42 mm, (3/0 - 636 MCM)</t>
  </si>
  <si>
    <t>Grapa angular apernada de aleación de Al 10,16 - 21,59 mm  (1/0 - 477 MCM)</t>
  </si>
  <si>
    <t>Grapa angular apernada de aleación de Al 5,08 - 15,75 mm (6 - 4/0 AWG)</t>
  </si>
  <si>
    <t>Conductor preensamblado de Al 2 x 95 + 1 x 50 mm2, (Similar a: 2 x 3/0 + 1 x 1/0 AWG) 85mm2</t>
  </si>
  <si>
    <t>Conductor preensamblado de Al 2 x 70 + 1 x 50 mm2 (Similar a: 2 x 2/0 + 1 x 1/0 AWG)</t>
  </si>
  <si>
    <t>Conductor preensamblado de Al 2 x 50 + 1 x 50 mm2 (Similar a: 2 x 1/0 + 1 x 1/0 AWG)</t>
  </si>
  <si>
    <t>Conductor preensamblado de Al 2 x 35 + 1 x 50 mm2 (Similar a: 2 x 2 + 1 x 1/0 AWG)</t>
  </si>
  <si>
    <t>Conductor preensamblado de Al 3 x 95 + 1 x 50 mm2, (Similar a: 3 x 3/0 + 1 x 1/0 AWG)</t>
  </si>
  <si>
    <t>Conductor preensamblado de Al 3 x 70 + 1 x 50 mm2, (Similar a: 3 x 2/0 + 1 x 1/0 AWG)</t>
  </si>
  <si>
    <t>Conductor preensamblado de Al 3 x 50 + 1 x 50 mm2, (Similar a: 3 x 1/0 + 1 x 1/0 AWG)</t>
  </si>
  <si>
    <t>Cable de Al desnudo cableado ACSR 18/1, No. 336,4 MCM, 19 hilos</t>
  </si>
  <si>
    <t>Cable de Al desnudo cableado ACSR 26/7, No. 266,8 MCM, 33 hilos</t>
  </si>
  <si>
    <t>Conductor de aluminio desnudo  cableado ACSR  #  4/0</t>
  </si>
  <si>
    <t>Conductor de aluminio desnudo  cableado ACSR  #  3/0</t>
  </si>
  <si>
    <t>Conductor de aluminio desnudo  cableado ACSR  #  2/0</t>
  </si>
  <si>
    <t>Conductor de aluminio desnudo  cableado ACSR  # 1/0</t>
  </si>
  <si>
    <t>Conductor de aluminio desnudo  cableado ACSR  # 2</t>
  </si>
  <si>
    <t xml:space="preserve">Conductor de aluminio desnudo  cableado ACSR  # 4 </t>
  </si>
  <si>
    <t>Conductor desnudo sólido de Al, para ataduras, No. 4 AWG</t>
  </si>
  <si>
    <t>Conector dentado estanco de 35 a 150 mm2 (2 - 3/0 AWG) cond. Principal desnudo y 4 a 35 mm2      ( 12 - 2 AWG) cond. Derivado</t>
  </si>
  <si>
    <t>Conector de ranuras paralelas, aleación de Cu, 4/0-300 : 6-300 AWG</t>
  </si>
  <si>
    <t>Conector de ranuras paralelas, aleación de Cu, 1/0-4/0 : 6-4/0 AWG</t>
  </si>
  <si>
    <t>Conector de ranuras paralelas, aleación de Cu, 3-2/0 : 6-2/0 AWG</t>
  </si>
  <si>
    <t>Conector de compesión tipo H 4/0-477MCM,  aleación de AL</t>
  </si>
  <si>
    <t>Conector de compesión tipo H 1/0-4/0, aleación de AL</t>
  </si>
  <si>
    <t>Conector de compesión tipo H 2-2/0,  aleación de AL</t>
  </si>
  <si>
    <t>Conector de compesión tipo H 4/0-4/0,  aleación de AL</t>
  </si>
  <si>
    <t>Conector de compesión tipo H 3/0-3/0,  aleación de AL</t>
  </si>
  <si>
    <t>Conector de compesión tipo H 2/0-2/0,  aleación de AL</t>
  </si>
  <si>
    <t>Conector de compesión tipo H 1/0-1/0,  aleación de AL</t>
  </si>
  <si>
    <t>Conector de compesión tipo H 2-2, aleación de AL</t>
  </si>
  <si>
    <t>Caja de policarbonato para distribucion de acometidas - 150A - 8 salidas</t>
  </si>
  <si>
    <t>Cable de acero galvanizado,  7 hilos, 9,51 mm (3/8"),  3155 kgf</t>
  </si>
  <si>
    <t>Retención preformada para conductor de Al. No. 4/0 AWG</t>
  </si>
  <si>
    <t>Retención preformada para conductor de Al. No. 3/0 AWG</t>
  </si>
  <si>
    <t>Retención preformada para conductor de Al. No. 2/0 AWG</t>
  </si>
  <si>
    <t>Retención preformada para conductor de Al. No. 1/0 AWG</t>
  </si>
  <si>
    <t>Retención preformada para conductor de Al. No. 2 AWG</t>
  </si>
  <si>
    <t>Retención preformada para conductor de Al. No. 4 AWG</t>
  </si>
  <si>
    <t>Horquilla anclaje de acero galvanizado, 16 mm (5/8") de diám. x 75 mm (3") de long. (Eslabon "U" para sujeción)</t>
  </si>
  <si>
    <t>Aislador tipo rollo, de porcelana, clase ANSI 53-2, 0,25 kV</t>
  </si>
  <si>
    <t>Aislador de retenida, de porcelana, clase ANSI 54-2</t>
  </si>
  <si>
    <t xml:space="preserve">Aislador tipo suspensión, polímero ANSI DS - 28 (550 mm) </t>
  </si>
  <si>
    <t>Aislador de suspensión, de porcelana, clase ANSI 52-1, 15 KV</t>
  </si>
  <si>
    <t>Aislador tipo espiga (pin), de porcelana, clase ANSI 56-1, 25 kV</t>
  </si>
  <si>
    <t>Tuerca de ojo ovalado de acero galvanizado, para perno de 16 mm (5/8") de diám.</t>
  </si>
  <si>
    <t>Poste circular de plástico reforzado con fibra de vidrio, 16m, 2000 kg   (Autosoportable)</t>
  </si>
  <si>
    <t>Poste circular de plástico reforzado con fibra de vidrio, 14 m, 2000 kg   (Autosoportable)</t>
  </si>
  <si>
    <t>Poste circular de plástico reforzado con fibra de vidrio, 12 m, 2000 kg   (Autosoportable)</t>
  </si>
  <si>
    <t>Poste circular de plástico reforzado con fibra de vidrio, 10 m, 2000 kg  (Autosoportable)</t>
  </si>
  <si>
    <t>Poste circular de plástico reforzado con fibra de vidrio, 12 m, 500 kg</t>
  </si>
  <si>
    <t>Poste circular de plástico reforzado con fibra de vidrio, 10 m, 400 kg</t>
  </si>
  <si>
    <t>Poste circular de hormigón armado 14 m, 2500 kg (autosoportante)</t>
  </si>
  <si>
    <t>Poste circular de hormigón armado 12 m, 2000 kg (autosoportante)</t>
  </si>
  <si>
    <t>Poste circular de hormigón armado 10 m, 2000 kg (autosoportante)</t>
  </si>
  <si>
    <t>Poste circular de hormigón armado de 14 m, 700 kg</t>
  </si>
  <si>
    <t>Poste circular de hormigón armado de 14 m, 500 kg</t>
  </si>
  <si>
    <t>Poste circular de hormigón armado  de 12 m, 500 kg</t>
  </si>
  <si>
    <t>Poste circular de hormigón armado de 10 m, 400 kg</t>
  </si>
  <si>
    <t>Pie de amigo de acero galvanizado, perfil "L" de 38x38x6x1800mm</t>
  </si>
  <si>
    <t>Pie de amigo de acero, perfil "L" de 38x38x6x1500mm</t>
  </si>
  <si>
    <t>Pie de amigo de acero, perfil "L" de 38x38x6x700mm</t>
  </si>
  <si>
    <t>Perno U de acero galvanizado, 16 mm (5/8") de diám. x 150 mm (6") de ancho dentro de la U, con 2 tuercas, 2 arandelas planas y 2 de presión</t>
  </si>
  <si>
    <t>Perno espárrago o de rosca corrida de acero galvanizado, 16 mm (5/8") de diám. X 406 mm (16 ") de long., con 4 tuercas, 2 arandelas planas y 2 de presión</t>
  </si>
  <si>
    <t>Perno espárrago o de rosca corrida de acero galvanizado, 16 mm (5/8") de diám. X 300 mm (12") de long., con 4 tuercas, 2 arandelas planas y 2 de presión</t>
  </si>
  <si>
    <t>Perno máquina de acero galvanizado, 16 mm (5/8") de diám. x 51 mm (2") de long., con tuerca, arandela plana y de presión</t>
  </si>
  <si>
    <t>Perno espiga (pin) tope de poste doble de acero galvanizado, 19 mm (3/4") de diám. x 450 mm (18") de long., con accesorios de sujeción</t>
  </si>
  <si>
    <t>Perno espiga (pin) tope de poste simple de acero galvanizado, 19 mm (3/4") de diám. x 450 mm (18") de long., con accesorios de sujeción</t>
  </si>
  <si>
    <t>Perno espiga (pin) corto de acero galvanizado, 19 mm (3/4") de diám. x 300 mm (12") de long.(35mm Diametro de la rosca para enroscar el aislador pin)</t>
  </si>
  <si>
    <t>Perno punta de poste de acero galvanizado (tacho), 70 mm (2 3/4") de ancho x 450 mm (18") de long.</t>
  </si>
  <si>
    <t>Perno de ojo de acero galvanizado, 16 mm (5/8") de diám. x 254 mm (10") de long., con 4 tuercas, 2 arandelas planas y 2 de presión</t>
  </si>
  <si>
    <t>Cruceta de acero galvanizado, universal, perfil “L” 75 x 75 x 6 x 4300 mm (2 61/64 x 261/64 x 1/4")</t>
  </si>
  <si>
    <t>Cruceta de acero galvanizado, perfil “L”, universal, 75 x 75 x 6 x 2000 mm (2 61/64 x 2 61/64 x 1/4)</t>
  </si>
  <si>
    <t>Cruceta de acero galvanizado, perfil “L”, universal, 75 x 75 x 6 x 1500 mm (2 61/64 x 2 61/64 x 1/4 )</t>
  </si>
  <si>
    <t>Cruceta de acero galvanizado, perfil “L”, universal, 75 x 75 x 6 x 1200 mm (2 61/64 x 2 61/64 x 1/4)</t>
  </si>
  <si>
    <t>Bastidor (rack) de acero galvanizado, 3 vías, 38 x 4 mm (1 1/2 x 11/64") con Base</t>
  </si>
  <si>
    <t>Bastidor (rack) de acero galvanizado, 2 vías, 38 x 4 mm (1 1/2 x 11/64") con Base</t>
  </si>
  <si>
    <t>Bastidor (rack) de acero galvanizado, 1 vía, 38 x 4 mm (1 1/2 x 11/64") con Base</t>
  </si>
  <si>
    <t>Abrazadera de acero galvanizado, pletina, doble (4 pernos), 38 x 4 x 160 - 190 mm (1 1/2 x 11/64 x 6 1/2 - 7 1/2")</t>
  </si>
  <si>
    <t>Abrazadera de acero galvanizado, pletina, simple (3 pernos), 38 x 4 x 160 - 190 mm (1 1/ 2 x 11/4 x 6 1/2 - 7 1/2")</t>
  </si>
  <si>
    <t>Abrazadera de acero galvanizado, pletina, simple (3 pernos), 38 x 4 x 140 - 160 mm (1 1/2 x 11/64 x 5 1/2 - 6 1/2")</t>
  </si>
  <si>
    <t xml:space="preserve">Guardacabo de acero galvanizado, para cable de acero 9,51mm (3/8") </t>
  </si>
  <si>
    <t xml:space="preserve">Varilla de ancla de acero galvanizada, tuerca y arandela 16x1800 mm (5/8"x71") </t>
  </si>
  <si>
    <t>Brazo de acero galvanizado, tubular, para tensor farol, 51 mm (2") de diám. x 1500 mm (59") de long., con accesorios de fijación</t>
  </si>
  <si>
    <t>COSTO ($)</t>
  </si>
  <si>
    <t xml:space="preserve">CANTIDAD </t>
  </si>
  <si>
    <t>PRECIO</t>
  </si>
  <si>
    <t>UNIDAD</t>
  </si>
  <si>
    <t>MATERIALES</t>
  </si>
  <si>
    <t>A</t>
  </si>
  <si>
    <t xml:space="preserve">D E S C R I P C I O N        </t>
  </si>
  <si>
    <t>No.</t>
  </si>
  <si>
    <t>TIPO DE PROYECTO: (ELECTRIFICACION RURAL, ALIMENTADOR PRIMARIO, ETC)</t>
  </si>
  <si>
    <t>UNIDAD DE NEGOCIO GUAYAS LOS RIOS</t>
  </si>
  <si>
    <t>PRESUPUESTOS CONSTRUCCION REDES DE DISTRIBUCION</t>
  </si>
  <si>
    <t>AÑO 2022</t>
  </si>
  <si>
    <t xml:space="preserve">Retensión preformada para cable de acero galvanizado de 9,35mm (3/8") </t>
  </si>
  <si>
    <t>Item nuevo, faltan cotizaciones</t>
  </si>
  <si>
    <t xml:space="preserve">Placa en forma de rombo 95mmx95mm esp 3-4mm  y letras en alto relieve </t>
  </si>
  <si>
    <t>MATERIAL PARA EL SIG</t>
  </si>
  <si>
    <t>ELIMINAR Conector tipo grapa de línea viva</t>
  </si>
  <si>
    <t>Conector tipo grapa en plástico uretano con refuerzo de acero interior de alambre de acero inoxidable clase AISI 302</t>
  </si>
  <si>
    <t>Gancho o vincha de acero Inoxidable Clase AISI-302</t>
  </si>
  <si>
    <t>Etiqueta de identificación para transformador</t>
  </si>
  <si>
    <t xml:space="preserve">Placa de indentificación para poste </t>
  </si>
  <si>
    <t>Retención preformada para mensajero.</t>
  </si>
  <si>
    <t>MATERIAL PARA RED SEMIAISLADA</t>
  </si>
  <si>
    <t>Retención preformada para Conductor semiaislado.</t>
  </si>
  <si>
    <t>Placa para doble aislador, 245 mm (entre ejes), carga de rotura 1750 lbs</t>
  </si>
  <si>
    <t>Pie de amigo de acero galvanizado, perfil "L" 38 x 38 x 6 x 1 800 mm (1 1/2 x 1 1/2 x 1/4 x 71")</t>
  </si>
  <si>
    <t>Pie de amigo de acero galvanizado, perfil "L" 38 x 38 x 6 (1 1/2 x 1 1/2 x 1/4)</t>
  </si>
  <si>
    <t>Perno rosca corrida de acero galvanizado, 4 tuercas, 4 arandelas planas y 4 de presión, 16 x 306mm (5/8 x 12")</t>
  </si>
  <si>
    <t>Item nuevo</t>
  </si>
  <si>
    <t>Perno ojo de acero galvanizado, 4 tuercas, 4 arandelas planas y 4 de presión, 16 x 254 mm (5/8 x 10")</t>
  </si>
  <si>
    <t>Perno máquina de acero galvanizado, tuerca, arandela plana y presión, 16 x 38 mm (5/8 x 1 1/2")</t>
  </si>
  <si>
    <t>Perno espiga (pin) de acero galvanizado, rosca plástica 50 mm, 19 x 239 mm (3/4"x 9 1/2")</t>
  </si>
  <si>
    <t>Perno espiga (pin) de acero galvanizado, rosca plastica 50 mm, 19 x 239 mm (3/4"x 9 1/2")</t>
  </si>
  <si>
    <t>Ménsula de retención terminal, acero galvanizado, perfil "U" de 75 mm, 356 x 337mm y perfil "L" de 51 mm, 781 de largo mm.</t>
  </si>
  <si>
    <t>Ménsula de desvío angular, acero galvanizado, perfil "U" 292x368x203x20,6 mm</t>
  </si>
  <si>
    <t>Grapa horquilla - guardacabo, para servicio pesado, 40000 lbs, acero galvanizado para cable 9.5 mm</t>
  </si>
  <si>
    <t>Grapa horquilla - guardacabo, acero galvanizado , 143x28,6mm</t>
  </si>
  <si>
    <t>Grapa de desvio angular mensajero, acero galvanizado 19 mm x 16 mm (3/4" x 5/8")</t>
  </si>
  <si>
    <t>Estribo, de acero maleable galvanizado,14.22 diametro, 89 x 114.3 mm</t>
  </si>
  <si>
    <t>Espaciador de polietileno de alta densidad, 597 x 419 mm, 15 kV, ASTM D1248.</t>
  </si>
  <si>
    <t>Espaciador de polietileno de alta densidad, 304 mm de largo, 15 - 35 kV , ASTM D1248.</t>
  </si>
  <si>
    <t>Empalme unipolar 25kV conductor polietileno alta densidad</t>
  </si>
  <si>
    <t>Empalme unipolar 15kv conductor polietileno alta densidad</t>
  </si>
  <si>
    <t>Cruceta de acero galvanizado, universal, perfil "L" 75 x 75 x 6 x 2 400 mm (3 x 3 x 1/4 x 95")</t>
  </si>
  <si>
    <t>Cruceta de acero galvanizado, universal, perfil "L" 75 x 75 x 6 mm (3 x 3 x 1/4")</t>
  </si>
  <si>
    <t>Cinta fleje, acero inoxidable,10000 lb x 1000m x 1 1/4", perno sujecion 5/8"</t>
  </si>
  <si>
    <t>Brazo de alineación con grapa conectora,acero galvanizado, 203x356x38 mm, carga de rotura 3200 lbs.</t>
  </si>
  <si>
    <t>Brazo antivaiven, de polietileno de alta densidad, de 318 mm de largo, para 15 kV incluye horquilla y perno.</t>
  </si>
  <si>
    <t>Aislador tipo espiga (pin) de polietileno de alta densidad, sujeción superior, con radio interferencia,15 kV, ANSI 55-4</t>
  </si>
  <si>
    <t>Abrazadera de acero galvanizado, pletina, 4 pernos, 38 x 6 x 140 mm (15 x 150 mm (5/8 x 6")</t>
  </si>
  <si>
    <t>Abrazadera de acero galvanizado, pletina, 4 pernos, 38 x 4 x 160 mm (1 1/2 x 5/32 x 6 1/2")</t>
  </si>
  <si>
    <t>Abrazadera de acero galvanizado, pletina, 3 pernos, 38 x 6 x 140 mm (15 x 150 mm (5/8 x 6")</t>
  </si>
  <si>
    <t>Bloque de anclaje de hormigón armado 30 X 30 X 10 cm</t>
  </si>
  <si>
    <t>ANCLAJES PARA TENSOR</t>
  </si>
  <si>
    <t>Bloque de hormigón para ancla, con agujero de 20mm, diametro de la base 400mm, altura de la parte cilindrica 100mm, altura de la parte tronco conica 100mm, diametro de la base superior 150mm</t>
  </si>
  <si>
    <t>CABLES Y ACCESORIOS PARA TENSORES</t>
  </si>
  <si>
    <t xml:space="preserve">Guardacabo de acero galvanizado, para cable de acero 12,7mm (1/2") </t>
  </si>
  <si>
    <t xml:space="preserve">Retensión preformada para cable de acero galvanizado de 12,7mm (1/2") </t>
  </si>
  <si>
    <t>Cable de Acero Galvanizado, clase A gramado comun 7 hilos 12,7mm (1/2"), 500Kgf</t>
  </si>
  <si>
    <t xml:space="preserve">Poste circular de plástico reforzado con fibra de vidrio, 24 m, 2000 kg  </t>
  </si>
  <si>
    <t>POSTES</t>
  </si>
  <si>
    <t xml:space="preserve">Poste circular de plástico reforzado con fibra de vidrio, 14 m, 700 kg </t>
  </si>
  <si>
    <t>Poste circular de hormigón armado de 21 m, 2400 kg</t>
  </si>
  <si>
    <t>Pletina de acero galvanizado para unión y soporte 100 x 10 mm (4" x 3/8")  680 mm</t>
  </si>
  <si>
    <t>PIE DE AMIGO - ACCESORIOS PARA LINEAS DE DISTRIBUCIÓN</t>
  </si>
  <si>
    <t>Pie de amigo acero galvanizado, pletina 50 x 6 mm (2" x 1/4") 1200 mm</t>
  </si>
  <si>
    <t>Cruceta de acero galvanizado, universal, perfil “L” 100 x 100 x 10 x 6000 mm</t>
  </si>
  <si>
    <t>CRUCETAS - ACCESORIOS PARA LINEAS DE DISTRIBUCIÓN</t>
  </si>
  <si>
    <t>Cruceta de acero galvanizado, universal, perfil “L” 75 x 75 x 6 x 3000 mm (2 61/64 x 2 61/64 x 1/4")</t>
  </si>
  <si>
    <t>Cruceta de acero galvanizado, universal, perfil “L” 75 x 75 x 6 x 2400 mm (2 61/64 x 2 61/64 x 1/4")</t>
  </si>
  <si>
    <t>ABRAZADERAS - ACCESORIOS PARA LINEAS DE DISTRIBUCIÓN</t>
  </si>
  <si>
    <t>Abrazadera de acero galvanizado, pletina, 4 pernos, 38 x 4 x 140 mm (1 1/2 x 5/32 x5 1/2")</t>
  </si>
  <si>
    <t>Abrazadera de acero galvanizado, pletina, doble (4 pernos), 38 x 4 x 140 - 160 mm (1 1/2 x5/32x 5 1/2 - 6 1/2")</t>
  </si>
  <si>
    <t>Abrazadera de acero galvanizado, pletina, 2 pernos, extensión simple 50x6x140 mm  (2x 1/4 x 5 1/2")</t>
  </si>
  <si>
    <t xml:space="preserve">Abrazadera de acero galvanizado, pletina 3 pernos, 38 x 6 x 160 reforzada para montaje de transformador </t>
  </si>
  <si>
    <t>Abrazadera de acero galvanizado, pletina, simple (3 pernos), 38 x 4 x 140  (1 1/2 x 5/32 x 5 1/2")</t>
  </si>
  <si>
    <t>Conector ranura paralela doble dentado,Hermético, cable  AL/CU aislado 4-3/0 AWG y 4-3/0 AWG TUERCA FUSIBLE</t>
  </si>
  <si>
    <t>CONECTORES - ACCESORIOS PARA LINEAS DE DISTRIBUCIÓN</t>
  </si>
  <si>
    <t>Conector ranura paralela CU-AL 2-4/0</t>
  </si>
  <si>
    <t>Conector perno hendido, aleación de Cu, 1/0 - 2/0 AWG cond. principal, 8 - 2/0 AWG cond. Derivado</t>
  </si>
  <si>
    <t>Conector dentado estanco de 25 a 95 mm2 (3 - 4/0 AWG) cond. principal y derivado</t>
  </si>
  <si>
    <t>GRAPAS Y HERRAJES GALVANIZADOS - ACCESORIOS PARA LINEAS DE DISTRIBUCIÓN</t>
  </si>
  <si>
    <t xml:space="preserve">Grapa Mordaza 3 pernos </t>
  </si>
  <si>
    <t>Grapa terminal apernada tipo pistola, de aleación de Al, 4 - 4/0 Conductor ACSR</t>
  </si>
  <si>
    <t>Grapa Bulonada Rango de 4 a 2/0 Galv. Caliente</t>
  </si>
  <si>
    <t>Grapa de derivación para línea en caliente de aleación de Al, DE 2 A 2/0</t>
  </si>
  <si>
    <t>PERNOS Y TUERCAS  GALVANIZADAS - ACCESORIOS PARA LINEAS DE DISTRIBUCIÓN</t>
  </si>
  <si>
    <t>Perno máquina de acero galvanizado, 12,5 mm (1/2") de diám. x 38,1 mm (1 1/2") de long., con tuerca, arandela plana y de presión</t>
  </si>
  <si>
    <t>Amotiguador de vibración preformado conductor ACSR 1/0</t>
  </si>
  <si>
    <t xml:space="preserve">EMPALMES Y AMORTIGUADORES </t>
  </si>
  <si>
    <t>Amotiguador de vibración preformado conductor ACSR 2</t>
  </si>
  <si>
    <t>Empalme de comprensión tubular  AL # 4 AWG (ASC4TN)</t>
  </si>
  <si>
    <t>Empalme de comprensión tubular AL # 6 AWG (ASC6TN)</t>
  </si>
  <si>
    <t>Empalme de comprensión tubular  AL # 8 AWG (ASC8TN)</t>
  </si>
  <si>
    <t>Empalme preaislado para neutro 54MM2</t>
  </si>
  <si>
    <t>Empalme tubular  preaislado P/compresión P/cable  CU/AL de sección 52MM2 (DPB52)</t>
  </si>
  <si>
    <t>Empalme tubular  preaislado P/compresión P/cable  CU/AL de sección 50MM2</t>
  </si>
  <si>
    <t>Empalme tubular  preaislado P/compresión P/cable  CU/AL de sección 25MM2</t>
  </si>
  <si>
    <t>Protector plástico P/ punta clable de 52MM2 de sección (PC52)</t>
  </si>
  <si>
    <t>PRECINTOS  PVC</t>
  </si>
  <si>
    <t>Protector plástico  punta clable de sección 50MM2 (#1/0*AWG)(PC50)</t>
  </si>
  <si>
    <t>Protector plástico  P/punta clable de  25MM2 de sección (PC25)</t>
  </si>
  <si>
    <t>Precinto plástico ANTI U.V de amarre 8X350MM</t>
  </si>
  <si>
    <t>Precinto plástico ANTI U.V de amarre 8X280MM</t>
  </si>
  <si>
    <t>Mensula de suspensión de aluminio para poste (DMR)</t>
  </si>
  <si>
    <t>ACCESORIOS PARA REDES PREENSAMBLADAS</t>
  </si>
  <si>
    <t>Mensula de suspensión de aluminio para poste (DMS)</t>
  </si>
  <si>
    <t>Mensula de acero galvanizado, suspensión para poste (Tipo ojal espiralado abierto)</t>
  </si>
  <si>
    <t xml:space="preserve">Varilla preformada para cond  ACSR # 4/0 AWG </t>
  </si>
  <si>
    <t xml:space="preserve">Varilla preformada para cond  ACSR # 3/0 AWG </t>
  </si>
  <si>
    <t xml:space="preserve">Varilla preformada para cond  ACSR # 2/0 AWG </t>
  </si>
  <si>
    <t>Varilla preformada para cond  ACSR # 1/0 AWG</t>
  </si>
  <si>
    <t xml:space="preserve">Varilla preformada para cond  ACSR # 2 AWG </t>
  </si>
  <si>
    <t xml:space="preserve">Varilla preformada para cond ACSR # 4 AWG </t>
  </si>
  <si>
    <t>Pinza de anclaje, termoplástica, ajustable para acometidas</t>
  </si>
  <si>
    <t xml:space="preserve">Tensor mecánico con perno de ojo, perno con grillete y tuerca de seguridad </t>
  </si>
  <si>
    <t>Suelda exotérmica 90 gramos</t>
  </si>
  <si>
    <t xml:space="preserve">PUESTA A TIERRA </t>
  </si>
  <si>
    <t>Conector de Cu a golpe de martillo para sistemas de puesta a tierra (Comercial)</t>
  </si>
  <si>
    <t>Varilla para puesta a tierra tipo copperweld, 16 mm (5/8") de diám. x 1800 mm (71") de long., de alta camada, 254 micras</t>
  </si>
  <si>
    <t>Bastidor (rack) en volado de acero galvanizado, 4 vías, 38 x 4 mm (1 1/2 x 11/64") con abrazadera incorporada</t>
  </si>
  <si>
    <t xml:space="preserve">HERRAJES   GALVANIZADOS </t>
  </si>
  <si>
    <t>Bastidor (rack) de acero galvanizado, 5 vías, 38 x 4 mm (1 1/2 x 11/64") con Base</t>
  </si>
  <si>
    <t>Bastidor (rack) de acero galvanizado, 4 vías, 38 x 4 mm (1 1/2 x 11/64") con Base</t>
  </si>
  <si>
    <t>2.07</t>
  </si>
  <si>
    <t>Grapa - horquilla - guardacabo, de acero galvanizado</t>
  </si>
  <si>
    <t>AISLADORES</t>
  </si>
  <si>
    <t>Aislador de suspensión, de porcelana,  20 KV, ANSI 52-3</t>
  </si>
  <si>
    <t>ELIMINAR Aislador de suspensión, de porcelana,  7,5 KV, ANSI 52-1</t>
  </si>
  <si>
    <t>Aislador de suspensión, caucho siliconado, 35 kV, ANSI DS-35</t>
  </si>
  <si>
    <t>Aislador tipo suspensión, de caucho siliconado, clase ANSI DS-15, 15 kV</t>
  </si>
  <si>
    <t>Aislador tipo espiga (pin), de porcelana, clase ANSI 56-3, 25 kV</t>
  </si>
  <si>
    <t>Aislador espiga (pin), porcelana, con radio interferencia, 34 kV, ANSI 56-3</t>
  </si>
  <si>
    <t xml:space="preserve">Aislador tipo espiga (pin), de porcelana, clase ANSI 56-2, 25 Kv </t>
  </si>
  <si>
    <t>Aislador de retenida, de porcelana, clase ANSI 54-3</t>
  </si>
  <si>
    <t>Aislador tipo espiga (pin), de porcelana, clase ANSI 55-5, 15 kV</t>
  </si>
  <si>
    <t>Aislador line post 69 kV Polímero 75 pulgadas</t>
  </si>
  <si>
    <t>Aislador line post 69 kV Polímero 71 pulgadas</t>
  </si>
  <si>
    <t>Aislador line post 69 kV Polímero 68 pulgadas</t>
  </si>
  <si>
    <t>Aislador line post 69 kV Porcelana 71 pulgadas</t>
  </si>
  <si>
    <t>Aislador line post 69 kV Porcelana 53 pulgadas</t>
  </si>
  <si>
    <t>Aislador line post 69 kV Porcelana 45 pulgadas</t>
  </si>
  <si>
    <t>Base para fotocélula</t>
  </si>
  <si>
    <t xml:space="preserve">ALUMBRADO PÚBLICO </t>
  </si>
  <si>
    <t>Injectores de superposición 100-400W</t>
  </si>
  <si>
    <t>Injectores de superposición 70-400W</t>
  </si>
  <si>
    <t>Injectores de superposición 100-150W</t>
  </si>
  <si>
    <t>Injectores de superposición 70-100W</t>
  </si>
  <si>
    <t>Injectores de superposición 35-70W</t>
  </si>
  <si>
    <t>Balastro 400W/240V</t>
  </si>
  <si>
    <t>Balastro 250W/240V</t>
  </si>
  <si>
    <t>Balastro 150W/240V</t>
  </si>
  <si>
    <t>Foco 400W/240 V</t>
  </si>
  <si>
    <t/>
  </si>
  <si>
    <t>Foco 100W/240 V</t>
  </si>
  <si>
    <t>Foco 150W/240V Na</t>
  </si>
  <si>
    <t>Foco 250W/240V Na</t>
  </si>
  <si>
    <t>Fotocélula Fail On, 1800 VA, 105/305 V</t>
  </si>
  <si>
    <t>Fotocélula Fail Off, 1800 VA, 105/305 V</t>
  </si>
  <si>
    <t>Contactor para control de Alumbrado Público 30 A, 240 V</t>
  </si>
  <si>
    <t>Luminaria con lámpara LED de 240W, con brazo para montaje en poste, 240/120V</t>
  </si>
  <si>
    <t>Luminaria con lámpara LED de 150W, con brazo para montaje en poste, 240/120V</t>
  </si>
  <si>
    <t>Luminaria con lámpara LED de 120W, con brazo para montaje en poste, 240/120V</t>
  </si>
  <si>
    <t>Luminaria con lámpara de alta presión Na de 150W doble nivel de potencia, con brazo para montaje en poste, 240/120V</t>
  </si>
  <si>
    <t>Luminaria con lámpara de alta presión Na de 70W potencia constante, con brazo para montaje en poste, 240/120V, autocontrolada</t>
  </si>
  <si>
    <t>Conductor de Cobre, XLPE Aislado para 15 kV, No. 350MCM, con apantallamiento, 100%, TS</t>
  </si>
  <si>
    <t xml:space="preserve">CONDUCTORES AISLADOS </t>
  </si>
  <si>
    <t>Conductor de Cobre, XLPE Aislado para 15 kV, No. 250 MCM, con apantallamiento, 100%, TS</t>
  </si>
  <si>
    <t>Conductor de Cobre, XLPE Aislado para 15 kV, No. 4/0, con apantallamiento, 100%, TS</t>
  </si>
  <si>
    <t>Conductor de Cobre, XLPE Aislado para 15 kV, No. 2/0, con apantallamiento, 100%, TS</t>
  </si>
  <si>
    <t>Conductor de Cobre, XLPE Aislado para 15 kV, No. 1/0, con apantallamiento, 100%, TS</t>
  </si>
  <si>
    <t>Conductor de Cobre, XLPE Aislado para 15 kV, No. 2, con apantallamiento, 100%, TS</t>
  </si>
  <si>
    <t>Conductor de AL, Triplex ACSR, aislado 600V, Tipo XLPE, No. 3X2 AWG, 7 hilos</t>
  </si>
  <si>
    <t>Conductor de AL, Triplex ACSR, neutro desnudo, aislado 600V, Tipo XLPE, No. 3X2 AWG, 7 hilos</t>
  </si>
  <si>
    <t>ELIMINAR Conductor de Cu, aislado PVC 600V, Tipo THHN, No. 4 AWG, 7 hilos REPETIDO</t>
  </si>
  <si>
    <t>ELIMINAR Conductor de Cu, aislado PVC 600V, Tipo THHN, No. 6 AWG, 7 hilos REPETIDO</t>
  </si>
  <si>
    <t>Cable de cobre aislado 3x14 AWG, 600V</t>
  </si>
  <si>
    <t>Conductor de Cu, aislado PVC 600V, Tipo TW, No.14 AWG,  SOLIDO</t>
  </si>
  <si>
    <t>Conductor concéntrico Cu. No. 2x14 AWG TC-THHN</t>
  </si>
  <si>
    <t>Cable de Cu, desnudo, cableado suave, 4/0 AWG, 19 hilos</t>
  </si>
  <si>
    <t>CONDUCTORES  DESNUDOS</t>
  </si>
  <si>
    <t>Cable de Cu, desnudo, cableado suave, 3/0 AWG, 19 hilos</t>
  </si>
  <si>
    <t>Cable de Cu, desnudo, cableado suave, 2/0 AWG, 19 hilos</t>
  </si>
  <si>
    <t>Cable de Cu, desnudo, cableado suave, 1/0 AWG, 19 hilos</t>
  </si>
  <si>
    <t>Ítem nuevo</t>
  </si>
  <si>
    <t>Cable de Cu, desnudo, cableado suave, 2 AWG, 7 hilos</t>
  </si>
  <si>
    <t>Cable de Al desnudo Tipo ACAR , calbre Nro. 4/0 AWG</t>
  </si>
  <si>
    <t>Cable de Al desnudo Tipo ACAR , calbre Nro. 3/0 AWG</t>
  </si>
  <si>
    <t>Cable de Al desnudo Tipo ACAR , calbre Nro. 2/0 AWG</t>
  </si>
  <si>
    <t>Cable de Al desnudo Tipo ACAR , calbre Nro. 1/0 AWG</t>
  </si>
  <si>
    <t>Cable de Al desnudo Tipo ACAR , calbre Nro. 2 AWG</t>
  </si>
  <si>
    <t>Cable de Al desnudo cableado suave, AAC, No. 336,4 MCM, 19 hilos</t>
  </si>
  <si>
    <t>Cable de Al desnudo cableado suave, AAC, No. 266,8 MCM, 19 hilos</t>
  </si>
  <si>
    <t>Cable de Al desnudo Tipo ACAR, No. 300 MCM, 19 hilos</t>
  </si>
  <si>
    <t>Cable de Al desnudo cableado suave, AAC, No. 4/0 AWG, 7 hilos</t>
  </si>
  <si>
    <t>Cable de Al desnudo cableado suave, AAC, No. 3/0 AWG, 7 hilos</t>
  </si>
  <si>
    <t>Cable de Al desnudo cableado suave, AAC, No. 2/0 AWG, 7 hilos</t>
  </si>
  <si>
    <t>Cable de Al desnudo cableado suave, AAC, No. 1/0 AWG, 7 hilos</t>
  </si>
  <si>
    <t>Cable de Al desnudo cableado suave, AAC, No. 2 AWG, 7 hilos</t>
  </si>
  <si>
    <t>Cable de Al desnudo cableado suave, AAC, No. 4 AWG, 7 hilos</t>
  </si>
  <si>
    <t>Cable de Al desnudo cableado ACSR 26/7, No. 477 MCM, 33 hilos</t>
  </si>
  <si>
    <t>Cable de Al desnudo cableado ACSR 24/7, No. 477 MCM, 31 hilos</t>
  </si>
  <si>
    <t xml:space="preserve">Multicable de Cu. Cableado 600V, XLPE, 2 X 6 AWG </t>
  </si>
  <si>
    <t xml:space="preserve">CABLES AISLADOS  PARA ACOMETIDAS EN REDES DE DISTRIBUCIÓN DE BT </t>
  </si>
  <si>
    <t xml:space="preserve">Multicable de Cu. Cableado 600V, XLPE, 2 X 4 AWG </t>
  </si>
  <si>
    <t>Cable de Cu. Cableado 600V, THHN, 500 MCM</t>
  </si>
  <si>
    <t>Cable de Cu. Cableado 600V, THHN,4 /0 AWG, 7 Hilos</t>
  </si>
  <si>
    <t>Cable de Cu. Cableado 600V, THHN,3 /0 AWG, 7 Hilos</t>
  </si>
  <si>
    <t>Cable de Cu. Cableado 600V, THHN,2 /0 AWG, 7 Hilos</t>
  </si>
  <si>
    <t>Cable de Cu. Cableado 600V, THHN, 1/0 AWG, 7 Hilos</t>
  </si>
  <si>
    <t>Cable de Cu. Cableado 600V, THHN, 2 AWG, 7 Hilos</t>
  </si>
  <si>
    <t>Cable de Cu. Cableado 600V, THHN, 4 AWG, 7 Hilos</t>
  </si>
  <si>
    <t>Cable de Cu. Cableado 600V, THHN, 6 AWG, 7 Hilos</t>
  </si>
  <si>
    <t>Conductor de Cu, aislado PVC 600V, Tipo TTU, No. 4/0 AWG, 19 hilos</t>
  </si>
  <si>
    <t>Conductor de Cu, aislado PVC 600V, Tipo TTU, No. 3/0 AWG, 19 hilos</t>
  </si>
  <si>
    <t>Conductor de Cu, aislado PVC 600V, Tipo TTU, No. 2/0 AWG, 19 hilos</t>
  </si>
  <si>
    <t>Cable de Cu. Cableado 600V, TTU, 1/0 AWG, 19 Hilos</t>
  </si>
  <si>
    <t>Conductor de Cu, aislado PVC 600V, Tipo TTU, No. 2 AWG, 19 hilos</t>
  </si>
  <si>
    <t>Cable de Cu. Cableado 600V, TTU, 2 AWG, 7 Hilos</t>
  </si>
  <si>
    <t>Cable de Cu. Cableado 600V, TTU, 4 AWG, 7 Hilos</t>
  </si>
  <si>
    <t>Cable de Cu. Cableado 600V, TTU, 6 AWG, 7 Hilos</t>
  </si>
  <si>
    <t>Multicable de Cu, cableado 600V, ST, 4 X 8 AWG, 7 hilos</t>
  </si>
  <si>
    <t>Multicable de Cu, cableado 600V, ST, 3 X 8 AWG, 7 hilos</t>
  </si>
  <si>
    <t>Multicable de Cu, cableado 600V, ST, 2 X 8 AWG, 7 hilos</t>
  </si>
  <si>
    <t>Cable cuadruplex de AL, ASC,  neutro desnudo, cableado 600V, PE 4X6 AWG, 7 hilos</t>
  </si>
  <si>
    <t>Cable cuadruplex de AL, ASC,  neutro desnudo, cableado 600V, PE 4X4 AWG, 7 hilos</t>
  </si>
  <si>
    <t>Cable triplex de AL, ASC,  neutro desnudo, cableado 600V, PE 3X6 AWG, 7 hilos</t>
  </si>
  <si>
    <t>Cable triplex de AL, ASC,  neutro desnudo, cableado 600V, PE 3X4 AWG, 7 hilos</t>
  </si>
  <si>
    <t>Cable duplex de AL, ASC,  neutro desnudo, cableado 600V, PE 2X6 AWG, 7 hilos</t>
  </si>
  <si>
    <t>Cable duplex de AL, ASC,  neutro desnudo, cableado 600V, PE 2X4 AWG, 7 hilos</t>
  </si>
  <si>
    <t>Fusible Neozed  63A (IFN63), D02, hasta 400 V</t>
  </si>
  <si>
    <t xml:space="preserve">FUSIBLES PARA PROTECCIÓN </t>
  </si>
  <si>
    <t>Fusible Neozed 35A (IFN35), D02, hasta 400 V</t>
  </si>
  <si>
    <t>Fusible de expulsión cabeza fija, tipo SR, 10,4A (Tirafusible)</t>
  </si>
  <si>
    <t>Fusible de expulsión cabeza fija, tipo SR, 6,3A (Tirafusible)</t>
  </si>
  <si>
    <t>Fusible de expulsión cabeza fija, tipo SR, 5,2A (Tirafusible)</t>
  </si>
  <si>
    <t>Fusible de expulsión cabeza fija, tipo SR, 3,5A (Tirafusible)</t>
  </si>
  <si>
    <t>Fusible de expulsión cabeza fija, tipo SR, 2,1A (Tirafusible)</t>
  </si>
  <si>
    <t>Fusible de expulsión cabeza fija, tipo SR, 1,3A (Tirafusible)</t>
  </si>
  <si>
    <t>Fusible de expulsión cabeza fija, tipo SR, 1A (Tirafusible)</t>
  </si>
  <si>
    <t>Fusible de expulsión cabeza fija, tipo SR, 0,7A (Tirafusible)</t>
  </si>
  <si>
    <t>Fusible de expulsión cabeza fija, tipo K, 200A (Tirafusible)</t>
  </si>
  <si>
    <t>Fusible de expulsión cabeza fija, tipo K, 150A (Tirafusible)</t>
  </si>
  <si>
    <t>Fusible de expulsión cabeza fija, tipo K, 140A (Tirafusible)</t>
  </si>
  <si>
    <t>Fusible de expulsión cabeza fija, tipo K, 125A (Tirafusible)</t>
  </si>
  <si>
    <t>Fusible de expulsión cabeza fija, tipo K, 100A (Tirafusible)</t>
  </si>
  <si>
    <t>Fusible de expulsión cabeza fija, tipo K, 80A (Tirafusible)</t>
  </si>
  <si>
    <t>Fusible de expulsión cabeza fija, tipo K, 70A (Tirafusible)</t>
  </si>
  <si>
    <t>Fusible de expulsión cabeza fija, tipo K, 65A (Tirafusible)</t>
  </si>
  <si>
    <t>Fusible de expulsión cabeza fija, tipo K,  60A (Tirafusible)</t>
  </si>
  <si>
    <t>Fusible de expulsión cabeza fija, tipo K, 50A (Tirafusible)</t>
  </si>
  <si>
    <t>Fusible de expulsión cabeza fija, tipo K, 40A (Tirafusible)</t>
  </si>
  <si>
    <t>Fusible de expulsión cabeza fija, tipo K, 30A (Tirafusible)</t>
  </si>
  <si>
    <t>Fusible de expulsión cabeza fija, tipo K, 25A (Tirafusible)</t>
  </si>
  <si>
    <t>Fusible de expulsión cabeza fija, tipo K, 20A (Tirafusible)</t>
  </si>
  <si>
    <t>Fusible de expulsión cabeza fija, tipo K, 15A (Tirafusible)</t>
  </si>
  <si>
    <t>Fusible de expulsión cabeza fija, tipo H, 10 A (Tirafusible)</t>
  </si>
  <si>
    <t>Fusible de expulsión cabeza fija, tipo H, 8 A (Tirafusible)</t>
  </si>
  <si>
    <t>Fusible de expulsión cabeza fija, tipo H, 6 A (Tirafusible)</t>
  </si>
  <si>
    <t>Fusible de expulsión cabeza fija, tipo H, 5 A (Tirafusible)</t>
  </si>
  <si>
    <t>Fusible de expulsión cabeza fija, tipo H, 3 A (Tirafusible)</t>
  </si>
  <si>
    <t>Fusible de expulsión cabeza fija, tipo H, 1 A (Tirafusible)</t>
  </si>
  <si>
    <t>Fusible de expulsión cabeza removible, tipo SF, 6,3A (Tirafusible)</t>
  </si>
  <si>
    <t>Fusible de expulsión cabeza removible, tipo SF, 5,2A (Tirafusible)</t>
  </si>
  <si>
    <t>Fusible de expulsión cabeza removible, tipo SF, 3,1A (Tirafusible)</t>
  </si>
  <si>
    <t>Fusible de expulsión cabeza removible, tipo SF, 2,1A (Tirafusible)</t>
  </si>
  <si>
    <t>Fusible de expulsión cabeza removible, tipo SF, 1,3A (Tirafusible)</t>
  </si>
  <si>
    <t>Fusible de expulsión cabeza removible, tipo SF, 0,7A (Tirafusible)</t>
  </si>
  <si>
    <t>Fusible de expulsión cabeza removible, tipo SF, 0,6A (Tirafusible)</t>
  </si>
  <si>
    <t>Fusible de expulsión cabeza removible, tipo SF, 0,4A (Tirafusible)</t>
  </si>
  <si>
    <t>Fusible de expulsión cabeza removible, tipo K, 200A (Tirafusible)</t>
  </si>
  <si>
    <t>Fusible de expulsión cabeza removible, tipo K, 150A (Tirafusible)</t>
  </si>
  <si>
    <t>Fusible de expulsión cabeza removible, tipo K, 140A (Tirafusible)</t>
  </si>
  <si>
    <t>Fusible de expulsión cabeza removible, tipo K, 125A (Tirafusible)</t>
  </si>
  <si>
    <t>Fusible de expulsión cabeza removible, tipo K, 100A (Tirafusible)</t>
  </si>
  <si>
    <t>Fusible de expulsión cabeza removible, tipo K, 80A (Tirafusible)</t>
  </si>
  <si>
    <t>Fusible de expulsión cabeza removible, tipo K, 70A (Tirafusible)</t>
  </si>
  <si>
    <t>Fusible de expulsión cabeza removible, tipo K, 65A (Tirafusible)</t>
  </si>
  <si>
    <t>Fusible de expulsión cabeza removible, tipo K,  60A (Tirafusible)</t>
  </si>
  <si>
    <t>Fusible de expulsión cabeza removible, tipo K, 50A (Tirafusible)</t>
  </si>
  <si>
    <t>Fusible de expulsión cabeza removible, tipo K, 40A (Tirafusible)</t>
  </si>
  <si>
    <t>Fusible de expulsión cabeza removible, tipo K, 30A (Tirafusible)</t>
  </si>
  <si>
    <t>Fusible de expulsión cabeza removible, tipo K, 25A (Tirafusible)</t>
  </si>
  <si>
    <t>Fusible de expulsión cabeza removible, tipo K, 20A (Tirafusible)</t>
  </si>
  <si>
    <t>Fusible de expulsión cabeza removible, tipo K, 15A (Tirafusible)</t>
  </si>
  <si>
    <t>Fusible de expulsión cabeza removible, tipo H, 10 A (Tirafusible)</t>
  </si>
  <si>
    <t>Fusible de expulsión cabeza removible, tipo H, 8 A (Tirafusible)</t>
  </si>
  <si>
    <t>Fusible de expulsión cabeza removible, tipo H, 6 A (Tirafusible)</t>
  </si>
  <si>
    <t>Fusible de expulsión cabeza removible, tipo H, 5 A (Tirafusible)</t>
  </si>
  <si>
    <t>Fusible de expulsión cabeza removible, tipo H, 3 A (Tirafusible)</t>
  </si>
  <si>
    <t>Fusible de expulsión cabeza removible, tipo H, 1 A (Tirafusible)</t>
  </si>
  <si>
    <t>Fusible 1P, cerrado NH 600V, 160A</t>
  </si>
  <si>
    <t xml:space="preserve">  SECCIONAMIENTO Y PROTECCIÓN REDES DE DITRIBUCIÓN 240/120V</t>
  </si>
  <si>
    <t>Caja de lamina de acero galvanizado, soporte y protección de base portafusible en poste</t>
  </si>
  <si>
    <t>Base portafusible NH 500V</t>
  </si>
  <si>
    <t xml:space="preserve">  SECCIONAMIENTO Y PROTECCIÓN REDES DE (22kV GRDy/12,7kV-22,8 kVGRDy/13,2 kV</t>
  </si>
  <si>
    <t>c/u</t>
  </si>
  <si>
    <t xml:space="preserve">Estribo de aleación Cu- Sn, para derivación </t>
  </si>
  <si>
    <t>ELIMINAR Seccionador  tipo abierto, 200 A, con dispositivo rompearco,  BIL 75 kV</t>
  </si>
  <si>
    <t>ELIMINAR Seccionador  tipo abierto, 100 A, con dispositivo rompearco, BIL 75 Kv</t>
  </si>
  <si>
    <t xml:space="preserve">Pararrayo de ceramica clase distribución 27kV, con desconectador </t>
  </si>
  <si>
    <t>SECCIONAMIENTO Y PROTECCIÓN REDES DE (13,8kV GRDy/7,96kV-13,2 kVGRDy/7,89</t>
  </si>
  <si>
    <t xml:space="preserve">Pararrayo de ceramica clase distribución 15kV, con desconectador </t>
  </si>
  <si>
    <t>SECCIONAMIENTO Y PROTECCIÓN REDES DE (13,8kV GRDy/7,96kV-13,2 kVGRDy/7,88</t>
  </si>
  <si>
    <t xml:space="preserve">Pararrayo clase distribución polimérico, óxido metálico 18kV, con desconectador </t>
  </si>
  <si>
    <t>SECCIONAMIENTO Y PROTECCIÓN REDES DE (13,8kV GRDy/7,96kV-13,2 kVGRDy/7,87</t>
  </si>
  <si>
    <t xml:space="preserve">Pararrayo clase distribución polimérico, óxido metálico 12kV, con desconectador </t>
  </si>
  <si>
    <t>SECCIONAMIENTO Y PROTECCIÓN REDES DE (13,8kV GRDy/7,96kV-13,2 kVGRDy/7,86</t>
  </si>
  <si>
    <t>SECCIONAMIENTO Y PROTECCIÓN REDES DE (13,8kV GRDy/7,96kV-13,2 kVGRDy/7,85</t>
  </si>
  <si>
    <t>Reconectador trifásico, incluye: Transformador de 1 KVA, bandeja y asesorios de montaje en poste; para 27KV</t>
  </si>
  <si>
    <t>SECCIONAMIENTO Y PROTECCIÓN REDES DE (13,8kV GRDy/7,96kV-13,2 kVGRDy/7,84</t>
  </si>
  <si>
    <t>Seccionador tripolar  tipoTANDEM de cobre (15 kV) 600 A, con barra</t>
  </si>
  <si>
    <t>SECCIONAMIENTO Y PROTECCIÓN REDES DE (13,8kV GRDy/7,96kV-13,2 kVGRDy/7,83</t>
  </si>
  <si>
    <t>SECCIONAMIENTO Y PROTECCIÓN REDES DE (13,8kV GRDy/7,96kV-13,2 kVGRDy/7,82</t>
  </si>
  <si>
    <t>SECCIONAMIENTO Y PROTECCIÓN REDES DE (13,8kV GRDy/7,96kV-13,2 kVGRDy/7,81</t>
  </si>
  <si>
    <t xml:space="preserve">Seccionador  tipo barra unipolar abierto, condispositivo rompe arco;  15 kV, 300 A, </t>
  </si>
  <si>
    <t>SECCIONAMIENTO Y PROTECCIÓN REDES DE (13,8kV GRDy/7,96kV-13,2 kVGRDy/7,80</t>
  </si>
  <si>
    <t>Seccionador  tipo abierto, clase 27 kV, 200 A, con dispositivo rompearco</t>
  </si>
  <si>
    <t>SECCIONAMIENTO Y PROTECCIÓN REDES DE (13,8kV GRDy/7,96kV-13,2 kVGRDy/7,79</t>
  </si>
  <si>
    <t>Seccionador  tipo abierto, clase 27 kV, 100 A, con dispositivo rompearco</t>
  </si>
  <si>
    <t>SECCIONAMIENTO Y PROTECCIÓN REDES DE (13,8kV GRDy/7,96kV-13,2 kVGRDy/7,78</t>
  </si>
  <si>
    <t>SECCIONAMIENTO Y PROTECCIÓN REDES DE (13,8kV GRDy/7,96kV-13,2 kVGRDy/7,77</t>
  </si>
  <si>
    <t>SECCIONAMIENTO Y PROTECCIÓN REDES DE (13,8kV GRDy/7,96kV-13,2 kVGRDy/7,76</t>
  </si>
  <si>
    <t>Seccionador  unipolar tipo abierto, clase 38 kV, 200 A, sin dispositivo rompearco</t>
  </si>
  <si>
    <t>SECCIONAMIENTO Y PROTECCIÓN REDES DE (13,8kV GRDy/7,96kV-13,2 kVGRDy/7,75</t>
  </si>
  <si>
    <t>Seccionador  unipolar tipo abierto, clase 27 kV, 200 A, sin dispositivo rompearco</t>
  </si>
  <si>
    <t>SECCIONAMIENTO Y PROTECCIÓN REDES DE (13,8kV GRDy/7,96kV-13,2 kVGRDy/7,74</t>
  </si>
  <si>
    <t>Seccionador unipolar  tipo abierto, clase 15 kV, 200 A, sin dispositivo rompearco</t>
  </si>
  <si>
    <t>SECCIONAMIENTO Y PROTECCIÓN REDES DE (13,8kV GRDy/7,96kV-13,2 kVGRDy/7,73</t>
  </si>
  <si>
    <t>Seccionador  unipolar tipo abierto, clase 38 kV, 100 A, sin dispositivo rompearco</t>
  </si>
  <si>
    <t>SECCIONAMIENTO Y PROTECCIÓN REDES DE (13,8kV GRDy/7,96kV-13,2 kVGRDy/7,72</t>
  </si>
  <si>
    <t>Seccionador  unipolar tipo abierto, clase 27 kV, 100 A, sin dispositivo rompearco</t>
  </si>
  <si>
    <t>SECCIONAMIENTO Y PROTECCIÓN REDES DE (13,8kV GRDy/7,96kV-13,2 kVGRDy/7,71</t>
  </si>
  <si>
    <t>Seccionador unipolar  tipo abierto, clase 15 kV, 100 A, sin dispositivo rompearco</t>
  </si>
  <si>
    <t>SECCIONAMIENTO Y PROTECCIÓN REDES DE (13,8kV GRDy/7,96kV-13,2 kVGRDy/7,70</t>
  </si>
  <si>
    <t>Seccionador de Cuchilla, tipo abierto, clase 34,5 kV, 200 A</t>
  </si>
  <si>
    <t>SECCIONAMIENTO Y PROTECCIÓN REDES DE (13,8kV GRDy/7,96kV-13,2 kVGRDy/7,69</t>
  </si>
  <si>
    <t>Seccionador de Cuchilla, tipo abierto, clase 34,5 kV, 100 A</t>
  </si>
  <si>
    <t>SECCIONAMIENTO Y PROTECCIÓN REDES DE (13,8kV GRDy/7,96kV-13,2 kVGRDy/7,68</t>
  </si>
  <si>
    <t>Seccionador de Cuchilla, tipo abierto, clase 27 kV, 200 A</t>
  </si>
  <si>
    <t>SECCIONAMIENTO Y PROTECCIÓN REDES DE (13,8kV GRDy/7,96kV-13,2 kVGRDy/7,67</t>
  </si>
  <si>
    <t>Seccionador de Cuchilla, tipo abierto, clase 27 kV, 100 A</t>
  </si>
  <si>
    <t>SECCIONAMIENTO Y PROTECCIÓN REDES DE (13,8kV GRDy/7,96kV-13,2 kVGRDy/7,66</t>
  </si>
  <si>
    <t>SECCIONAMIENTO Y PROTECCIÓN REDES DE (13,8kV GRDy/7,96kV-13,2 kVGRDy/7,65</t>
  </si>
  <si>
    <t>Seccionador de Cuchilla, tipo abierto, clase 15 kV, 200 A</t>
  </si>
  <si>
    <t>SECCIONAMIENTO Y PROTECCIÓN REDES DE (13,8kV GRDy/7,96kV-13,2 kVGRDy/7,64</t>
  </si>
  <si>
    <t>Seccionador de Cuchilla, tipo abierto, clase 15 kV, 100 A</t>
  </si>
  <si>
    <t>SECCIONAMIENTO Y PROTECCIÓN REDES DE (13,8kV GRDy/7,96kV-13,2 kVGRDy/7,63</t>
  </si>
  <si>
    <t>Transformador de  150 kVA,  13,8 kV GRDY/ 7,96kV- 13,2kV GRdY/7,62kV - 220 / 127 V</t>
  </si>
  <si>
    <t>TRANSFORMADORES TRIFÁSICOS  CONVENCIONALES (MONTADOS EN 2 POSTE)</t>
  </si>
  <si>
    <t>Transformador de  125 kVA,  13,8 kV GRDY/ 7,96kV- 13,2kV GRdY/7,62kV - 220 / 127 V</t>
  </si>
  <si>
    <t>Transformador de  112,5 kVA,  13,8 kV GRDY/ 7,96kV- 13,2kV GRdY/7,62kV - 220 / 127 V</t>
  </si>
  <si>
    <t>Transformador de  100 kVA, 13,8 kV GRDY/ 7,96kV- 13,2kV GRdY/7,62kV - 220 / 127 V</t>
  </si>
  <si>
    <t>Transformador de  75 kVA,  13,8 kV GRDY/ 7,96kV- 13,2kV GRdY/7,62kV - 220 / 127 VCRADIAL</t>
  </si>
  <si>
    <t>TRANSFORMADORES TRIFÁSICOS  CONVENCIONALES (MONTADOS EN 1 POSTE)</t>
  </si>
  <si>
    <t>Transformador de  50 kVA,  13,8 kV GRDY/ 7,96kV- 13,2kV GRdY/7,62kV - 220 / 127 V RADIAL</t>
  </si>
  <si>
    <t>Transformador de  30 kVA,  13,8 kV GRDY/ 7,96kV- 13,2kV GRdY/7,62kV - 220 / 127 V RADIAL</t>
  </si>
  <si>
    <t>Transformador de  15 kVA,  13,8 kV GRDY/ 7,96kV- 13,2kV GRdY/7,62kV - 220 / 127 V RADIAL</t>
  </si>
  <si>
    <t>Transformador  75 kVA,  34.500/19920-120/240 V</t>
  </si>
  <si>
    <t>TRANSFORMADORES MONOFÁSICOS AUTOPROTEGIDOS A 34,5 KV</t>
  </si>
  <si>
    <t>Transformador  50 kVA,  34.500/19920-120/240 V</t>
  </si>
  <si>
    <t xml:space="preserve">Transformador  37,5 kVA, 34.500/19920-120/240 </t>
  </si>
  <si>
    <t xml:space="preserve">Transformador  25 kVA, 34.500/19920-120/240 </t>
  </si>
  <si>
    <t xml:space="preserve">Transformador 15 kVA, 34.500/19920-120/240 </t>
  </si>
  <si>
    <t xml:space="preserve">Transformador 10 kVA, 34.500/19920-120/240 </t>
  </si>
  <si>
    <t xml:space="preserve">Transformador 5kVA, 34.500/19920-120/240 </t>
  </si>
  <si>
    <t>Transformador 100 kVA, 13800 GRdY/7960 ó 13200 GRdY/7620 V-120/240 V MALLA</t>
  </si>
  <si>
    <t>TRANSFORMADORES MONOFÁSICOS DE DISTRIBUCIÓN PADMOUNTED</t>
  </si>
  <si>
    <t>Transformador 75 kVA, 13800 GRdY/7960 ó 13200 GRdY/7620 V-120/240 V MALLA</t>
  </si>
  <si>
    <t>Transformador 50 kVA, 13800 GRdY / 7960 ó 13200 GRdY/7620V-120/240 V MALLA</t>
  </si>
  <si>
    <t>Transformador 37.5 kVA, 13800 GRdY/7960 ó 13200 GRdY/7620V-120/240V MALLA</t>
  </si>
  <si>
    <t>Transformador 25 kVA, 13800 GRdY / 7960 ó 13200 GRdY/7620V-120/240 V MALLA</t>
  </si>
  <si>
    <t>Transformador 15 kVA, 13800 GRdY / 7960 ó 13200 GRdY/7620V-120/240 V MALLA</t>
  </si>
  <si>
    <t>Transformador 10 kVA, 13800 GRdY / 7960 ó 13200 GRdY/7620 V-120/240 V MALLA</t>
  </si>
  <si>
    <t>Transformador 5 kVA, 13800 GRdY / 7960 ó 13200 GRdY/7620 V -120/240 V MALLA</t>
  </si>
  <si>
    <t>Transformador 100 kVA, 13800 GRdY/7960 ó 13200 GRdY/7620 V-120/240 V RADIAL</t>
  </si>
  <si>
    <t>Transformador 75 kVA, 13800 GRdY/7960 ó 13200 GRdY/7620 V-120/240 V (RADIAL)</t>
  </si>
  <si>
    <t>Transformador 50 kVA, 13800 GRdY / 7960 ó 13200 GRdY/7620V-120/240 V RADIAL</t>
  </si>
  <si>
    <t>Transformador 37.5 kVA, 13800 GRdY/7960 ó 13200 GRdY/7620V-120/240V RADIAL</t>
  </si>
  <si>
    <t>Transformador 25 kVA, 13800 GRdY / 7960 ó 13200 GRdY/7620V-120/240 V RADIAL</t>
  </si>
  <si>
    <t>Transformador 15 kVA, 13800 GRdY / 7960 ó 13200 GRdY/7620V-120/240 V RADIAL</t>
  </si>
  <si>
    <t>Transformador 10 kVA, 13800 GRdY / 7960 ó 13200 GRdY/7620 V-120/240 V RADIAL</t>
  </si>
  <si>
    <t>Transformador 5 kVA, 13800 GRdY / 7960 ó 13200 GRdY/7620 V -120/240 V RADIAL</t>
  </si>
  <si>
    <t>Transformador 150 kVA, 13800 GRdY / 7960 ó 13200 GRdY/7620V-120/240 V</t>
  </si>
  <si>
    <t>TRANSFORMADORES COLOCADOS  EN ESTRUCTURA  TIPO  H</t>
  </si>
  <si>
    <t>Transformador 125,5 kVA, 13800 GRdY / 7960 ó 13200 GRdY/7620V-120/240 V</t>
  </si>
  <si>
    <t>Transformador 112,5 kVA, 13800 GRdY / 7960 ó 13200 GRdY/7620V-120/240 V</t>
  </si>
  <si>
    <t>Transformador 100 kVA, 13800 GRdY / 7960 ó 13200 GRdY/7620V-120/240 V</t>
  </si>
  <si>
    <t>Transformador  75 kVA, 13800 GRdY / 7960 ó 13200 GRdY/7620V-120/240 V</t>
  </si>
  <si>
    <t xml:space="preserve">TRANSFORMADORES 1F DE DISTRIBUCIÓN CONVENCIONALES </t>
  </si>
  <si>
    <t>Transformador  50 kVA, 13800 GRdY / 7960 ó 13200 GRdY/7620V-120/240 V</t>
  </si>
  <si>
    <t>Transformador  37,5 kVA, 13800 GRdY / 7960 ó 13200 GRdY/7620V-120/240 V</t>
  </si>
  <si>
    <t>Transformador  25 kVA, 13800 GRdY / 7960 ó 13200 GRdY/7620V-120/240 V</t>
  </si>
  <si>
    <t>Transformador 15 kVA, 13800 GRdY / 7960 ó 13200 GRdY/7620V-120/240 V</t>
  </si>
  <si>
    <t>Transformador 10 kVA, 13800 GRdY / 7960 ó 13200 GRdY /7620V-120/240V</t>
  </si>
  <si>
    <t>Transformador 5kVA, 13800 GRdY / 7960 ó 13200 GRdY/7620V-120/240 V</t>
  </si>
  <si>
    <t xml:space="preserve">Transformador 75 kVA, 13200 GRdY/7620 V-120/240 V </t>
  </si>
  <si>
    <t>TRANSFORMADORES MONOFÁSICOS DE DISTRIBUCIÓN AUTOPROTEGIDOS (EN 1 POSTE)</t>
  </si>
  <si>
    <t xml:space="preserve">Transformador 75 kVA, 13800  GRdY/7960V -120/240 V </t>
  </si>
  <si>
    <t xml:space="preserve">Transformador 50 kVA,  13200 GRdY/7620V-120/240 V </t>
  </si>
  <si>
    <t xml:space="preserve">Transformador 50 kVA, 13800 GRdY / 7960 -120/240 V </t>
  </si>
  <si>
    <t xml:space="preserve">Transformador 37.5 kVA, 13200 GRdY/7620V-120/240V </t>
  </si>
  <si>
    <t xml:space="preserve">Transformador 37.5 kVA, 13800 GRdY/7960 120/240V </t>
  </si>
  <si>
    <t xml:space="preserve">Transformador 25 kVA, 13800 GRdY / 7960 ó 13200 GRdY/7620V-120/240 V </t>
  </si>
  <si>
    <t xml:space="preserve">Transformador 15 kVA, 13800 GRdY / 7960 ó 13200 GRdY/7620V-120/240 V </t>
  </si>
  <si>
    <t xml:space="preserve">Transformador 10 kVA, 13800 GRdY / 7960 ó 13200 GRdY/7620 V-120/240 V </t>
  </si>
  <si>
    <t xml:space="preserve">Transformador 5 kVA, 13200 GRdY/7620 V -120/240 V </t>
  </si>
  <si>
    <t xml:space="preserve">Transformador 5 kVA, 13800 GRdY / 7960 - 120/240 V </t>
  </si>
  <si>
    <t>COSTO  CALCULADO (2022)</t>
  </si>
  <si>
    <t>PRECIO CALCULADO (2021)</t>
  </si>
  <si>
    <t>Unidad</t>
  </si>
  <si>
    <t>Descripción</t>
  </si>
  <si>
    <t>GRUPO</t>
  </si>
  <si>
    <t>Nro</t>
  </si>
  <si>
    <t>Variación 2021 - 2022</t>
  </si>
  <si>
    <t>PRECIO FINAL 2023</t>
  </si>
  <si>
    <t>PRECIO FINAL 2022</t>
  </si>
  <si>
    <t xml:space="preserve">Contratos </t>
  </si>
  <si>
    <t>Cotizaciones</t>
  </si>
  <si>
    <t>CATÁLOGO ELECTRÓNICO  (enero 2022)</t>
  </si>
  <si>
    <t>PRECIO APUs 2021 - 2022</t>
  </si>
  <si>
    <t>UN SUCUMBÍOS</t>
  </si>
  <si>
    <t>UN SANTO DOMINGO</t>
  </si>
  <si>
    <t>UN SANTA ELENA</t>
  </si>
  <si>
    <t>UN MILAGRO</t>
  </si>
  <si>
    <t>UN MANABÍ</t>
  </si>
  <si>
    <t xml:space="preserve">UN LOS RÍOS </t>
  </si>
  <si>
    <t>UN GUAYAS LOS RÍOS</t>
  </si>
  <si>
    <t>UN GUAYAQUIL</t>
  </si>
  <si>
    <t>UN ESMERALDAS</t>
  </si>
  <si>
    <t>UN EL ORO</t>
  </si>
  <si>
    <t>UN BOLÍVAR</t>
  </si>
  <si>
    <t>LIMITE MÁXIMO SEGÚN PROCEDIMIENTO (10% del precio 2022)</t>
  </si>
  <si>
    <t>MAX = Promedio + 1*DesvEst</t>
  </si>
  <si>
    <t>MIN = Promedio + 1,5*DesvEst</t>
  </si>
  <si>
    <t>Desviación Estandar</t>
  </si>
  <si>
    <t xml:space="preserve">PROMEDIO de valores </t>
  </si>
  <si>
    <r>
      <rPr>
        <u/>
        <sz val="8"/>
        <color indexed="8"/>
        <rFont val="Calibri"/>
        <family val="2"/>
      </rPr>
      <t>Columnas CA hasta EN</t>
    </r>
    <r>
      <rPr>
        <sz val="8"/>
        <color indexed="8"/>
        <rFont val="Calibri"/>
        <family val="2"/>
      </rPr>
      <t>: valores revisados y filtrados según límites máximos y mínimos</t>
    </r>
  </si>
  <si>
    <r>
      <rPr>
        <u/>
        <sz val="8"/>
        <color indexed="8"/>
        <rFont val="Calibri"/>
        <family val="2"/>
      </rPr>
      <t>Columnas H hasta BU</t>
    </r>
    <r>
      <rPr>
        <sz val="8"/>
        <color indexed="8"/>
        <rFont val="Calibri"/>
        <family val="2"/>
      </rPr>
      <t>: información enviada por las Unidades de Negocio</t>
    </r>
  </si>
  <si>
    <t>PRECIOS UNITARIOS REFERENCIALES DE MATERIALES PARA PROYECTOS DE LA G. DISTRIBUCIÓN
(APUs 2022 - 2023)</t>
  </si>
  <si>
    <t>INSTALACIÓN DE TENSORES OPS, POSTE A POSTE SIMPLE (INST. CABLE TENSOR Y ACCESORIOS)</t>
  </si>
  <si>
    <t>INSTALACIÓN DE TENSORES A MEDIO VOLTAJE</t>
  </si>
  <si>
    <t>INSTALACIÓN DE TENSORES OFS, FAROL SIMPLE  (INST. CABLE TENSOR Y ACCESORIOS)</t>
  </si>
  <si>
    <t>INSTALACIÓN DE TENSORES OTS , A TIERRA SIMPLE  (INST. CABLE TENSOR Y ACCESORIOS)</t>
  </si>
  <si>
    <t>INSTALACIÓN DE TENSORES OSS, POS A POSTE EN V SIMPLE (INST. CABLE TENSOR Y ACCESORIOS)</t>
  </si>
  <si>
    <t>INSTALACIÓN DE TENSORES OVS, EN V A TIERRA - SIMPLE (INST. CABLE TENSOR Y ACCESORIOS)</t>
  </si>
  <si>
    <t>INSTALACIÓN DE TENSORES OPD, POSTE A POSTE DOBLE (INST. CABLE TENSOR Y ACCESORIOS)</t>
  </si>
  <si>
    <t>INSTALACIÓN DE TENSORES OFD, FAROL DOBLE (INST. CABLE TENSOR Y ACCESORIOS)</t>
  </si>
  <si>
    <t>INSTALACIÓN DE TENSORES OTD, A TIERRA DOBLE  (INST. CABLE TENSOR Y ACCESORIOS)</t>
  </si>
  <si>
    <t xml:space="preserve"> MANTENIMIENTO DE LUMINARIA HASTA 400 VATIOS (CON CARRO CANASTA)</t>
  </si>
  <si>
    <t>MANTENIMIENTO DE  LUMINARIAS</t>
  </si>
  <si>
    <t xml:space="preserve"> MANTENIMIENTO DE LUMINARIA HASTA 400 VATIOS EN TALLER</t>
  </si>
  <si>
    <t xml:space="preserve"> MANTENIMIENTO DE LUMINARIA HASTA 150 VATIOS EN TALLER</t>
  </si>
  <si>
    <t xml:space="preserve"> MANTENIMIENTO DE LUMINARIA DE 175 HASTA 400 VATIOS</t>
  </si>
  <si>
    <t xml:space="preserve"> MANTENIMIENTO DE LUMINARIA HASTA 150 VATIOS</t>
  </si>
  <si>
    <t xml:space="preserve">CAMBIO DE FOTOCÉLULA RURAL </t>
  </si>
  <si>
    <t xml:space="preserve">CAMBIO DE FOTOCÉLULA URBANA </t>
  </si>
  <si>
    <t>INSTALACIÓN DE BATERÍA DE LITIO, CON CARRO CANASTA -  PANELES SOLARES</t>
  </si>
  <si>
    <t>MONTAJE DE EQUIPOS - LUMINARIAS</t>
  </si>
  <si>
    <t>INSTALACIÓN DE PANEL SOLAR, EN BASE EN LA PUNTA DEL POSTE 12M, CON CARRO CANASTA</t>
  </si>
  <si>
    <t>IZADO DE POSTE METÁLICO 12M CON GRÚA - PANELES SOLARES</t>
  </si>
  <si>
    <t>PROGRAMACIÓN DE SISTEMA FOTOVOLTAICO -  PANELES SOLARES</t>
  </si>
  <si>
    <t>INSTALACIÓN DE LUMINARIAS HASTA 400W (CON CARRO CANASTA)</t>
  </si>
  <si>
    <t>VINCULACIÓN PREENSAMBLADO 2 CONDUCTORES (CRUCE AÉREO)</t>
  </si>
  <si>
    <t>TENDIDO Y REGULADO RED DE MEDIA TENSION - BAJA TENSION</t>
  </si>
  <si>
    <t>VINCULACIÓN PREENSAMBLADO 3 CONDUCTORES (CRUCE AÉREO)</t>
  </si>
  <si>
    <t>VINCULACIÓN PREENSAMBLADO 4 CONDUCTORES (CRUCE AÉREO)</t>
  </si>
  <si>
    <t>EMPALME PREENSAMBLADO 3 CONDUCTORES (DERIVACIONES)</t>
  </si>
  <si>
    <t>EMPALME PREENSAMBLADO 4 CONDUCTORES (DERIVACIONES)</t>
  </si>
  <si>
    <t xml:space="preserve">TENDIDO Y REGULADO DE CABLE DE FIBRA ÓPTICA ADSS </t>
  </si>
  <si>
    <t xml:space="preserve">TENDIDO Y REGULADO DE CABLE OPGW 24 HILOS </t>
  </si>
  <si>
    <t>TENDIDO Y REGULADO DE CABLE TRIPLEX 3X2</t>
  </si>
  <si>
    <t>TENDIDO Y REGULADO DE CABLE PREENSAMBLADO 2X75+1X50 MM, 2/0</t>
  </si>
  <si>
    <t>TENDIDO Y REGULADO DE CABLE PREENSAMBLADO 2X75+1X75 MM, 2/0</t>
  </si>
  <si>
    <t>TENDIDO Y REGULADO DE CABLE PREENSAMBLADO 3X75+1X75 MM, 2/0</t>
  </si>
  <si>
    <t>TENDIDO Y REGULADO DE CABLE PREENSAMBLADO 2X50+1X50 MM, 1/0</t>
  </si>
  <si>
    <t xml:space="preserve">TENDIDO Y REGULADO DE CABLE PREENSAMBLADO 3X50+ 1X50 MM, 1/0 </t>
  </si>
  <si>
    <t>TENDIDO, REGULADO Y AMARRE DE CONDUCTOR ACSR # 2/0 AWG.</t>
  </si>
  <si>
    <t>TENDIDO, REGULADO Y AMARRE DE CONDUCTOR ACSR # 1/0 AWG.</t>
  </si>
  <si>
    <t>TENDIDO, REGULADO Y AMARRE DE CONDUCTOR ACSR # 2 AWG.</t>
  </si>
  <si>
    <t>TENDIDO, REGULADO Y AMARRE DE CONDUCTOR ACSR # 4 AWG.</t>
  </si>
  <si>
    <t>TENDIDO, REGULADO Y AMARRE DE CONDUCTOR # 4/0 AWG.</t>
  </si>
  <si>
    <t>TENDIDO, REGULADO Y AMARRE DE CONDUCTOR # 3/0 AWG.</t>
  </si>
  <si>
    <t>TENDIDO, REGULADO Y AMARRE DE CONDUCTOR # 2/0 AWG.</t>
  </si>
  <si>
    <t>TENDIDO, REGULADO Y AMARRE DE CONDUCTOR # 1/0 AWG.</t>
  </si>
  <si>
    <t>TENDIDO, REGULADO Y AMARRE DE CONDUCTOR # 2 AWG.</t>
  </si>
  <si>
    <t>TENDIDO, REGULADO Y AMARRE DE CONDUCTOR # 4 AWG.</t>
  </si>
  <si>
    <t xml:space="preserve">INSTALACIÓN DE PUESTA A TIERRA </t>
  </si>
  <si>
    <t xml:space="preserve">EQUIPOS DE PROTECCIÓN O REGULACIÓN EN MEDIA TENSIÓN </t>
  </si>
  <si>
    <t>INSTALACIÓN DE SECCIONAMIENTO NH 3F</t>
  </si>
  <si>
    <t>INSTALACIÓN DE SECCIONAMIENTO NH 2F</t>
  </si>
  <si>
    <t>MONTAJE E INSTALACIÓN DEL REGULADOR DE VOLTAJE 3F</t>
  </si>
  <si>
    <t>MONTAJE E INSTALACIÓN DEL REGULADOR DE VOLTAJE 1F</t>
  </si>
  <si>
    <t xml:space="preserve">MONTAJE E INSTALACIÓN DE TABLERO DE CONTROL DEL RECONECTADOR </t>
  </si>
  <si>
    <t>ELIMINAR</t>
  </si>
  <si>
    <t>MONTAJE E INSTALACIÓN DE RECONECTADOR 3F</t>
  </si>
  <si>
    <t>MONTAJE E INSTALACIÓN DE REGULADOR DE VOLTAJE 1F</t>
  </si>
  <si>
    <t>MONTAJE Y CONEXIÓN SECCIONADOR TIPO TÁNDEM DE COBRE (15 KV) DE 600 HASTA 1200 A, CON BARRA MONOPOLAR</t>
  </si>
  <si>
    <t>INSTALACIÓN DE SECCIONAMIENTO 1F (CON AISLADOR CERÁMICO SUPLEMENTADO)</t>
  </si>
  <si>
    <t>INSTALACIÓN DE SECCIONAMIENTO 3F (CON ESTRIBO)</t>
  </si>
  <si>
    <t>INSTALACIÓN DE SECCIONAMIENTO 1F (CON ESTRIBO)</t>
  </si>
  <si>
    <t>INSTALACIÓN. DE TRANSFORMADOR. TRIFÁSICO. SEC. BAJANTE Y P. TIERRA ( DE 45 HASTA 125 KVA)</t>
  </si>
  <si>
    <t>TRANSFORMADORES</t>
  </si>
  <si>
    <t>INSTALACIÓN. DE TRANSFORMADOR. TRIFÁSICO . SEC. BAJANTE Y P. TIERRA ( HASTA 30 KVA)</t>
  </si>
  <si>
    <t>INSTALACIÓN. DE TRANSFORMADOR. MONOFÁSICO. SEC. BAJANTE Y P. TIERRA ( DE 37,5 HASTA 75 KVA)</t>
  </si>
  <si>
    <t>INSTALACIÓN. DE TRANSFORMADOR. MONOFÁSICO. SEC. BAJANTE Y P. TIERRA ( HASTA 25 KVA)</t>
  </si>
  <si>
    <t xml:space="preserve">MONTAJE DE ESTRUCTURAS TIPO H PARA REGULADORES DE VOLTAJE </t>
  </si>
  <si>
    <t>MONTAJE DE ESTRUCTURAS</t>
  </si>
  <si>
    <t>ESTRUCTURA RED PREENSAMBLADA TIPO IPD4 (DOBLE RETENCIÓN O DOBLE TERMINAL, CON 4 CONDUCTORES)</t>
  </si>
  <si>
    <t>ESTRUCTURA RED PREENSAMBLADA TIPO IPR4 (RETENCIÓN O TERMINAL, CON 4 CONDUCTORES)</t>
  </si>
  <si>
    <t>ESTRUCTURA RED PREENSAMBLADA TIPO IPA4 (ANGULAR CON 4 CONDUCTORES)</t>
  </si>
  <si>
    <t>ESTRUCTURA RED PREENSAMBLADA TIPO IPP4 (PASANTE O TANGENTE, CON 4 CONDUCTORES)</t>
  </si>
  <si>
    <t>ESTRUCTURA RED PREENSAMBLADA TIPO IPD4 (PASANTE O TANGENTE, CON 4 CONDUCTORES)</t>
  </si>
  <si>
    <t>ESTRUCTURA RED PREENSAMBLADA TIPO IPD3 (DOBLE RETENCIÓN O DOBLE TERMINAL, CON 3 CONDUCTORES)</t>
  </si>
  <si>
    <t>ESTRUCTURA RED PREENSAMBLADA TIPO IPR3 (RETENCIÓN O TERMINAL, CON 3 CONDUCTORES)</t>
  </si>
  <si>
    <t>ESTRUCTURA RED PREENSAMBLADA TIPO IPA3 (ANGULAR CON TRES CONDUCTORES)</t>
  </si>
  <si>
    <t>ESTRUCTURA RED PREENSAMBLADA TIPO IPP3 (PASANTE O TANGENTE CON 3 CONDUCTORES)</t>
  </si>
  <si>
    <t>ESTRUCTURAS BAJA TENSIÓN ESTRUCTURA TIPO 4OP</t>
  </si>
  <si>
    <t>ESTRUCTURAS BAJA TENSIÓN ESTRUCTURA TIPO 4ED</t>
  </si>
  <si>
    <t>ESTRUCTURAS BAJA TENSIÓN ESTRUCTURA TIPO 4ER</t>
  </si>
  <si>
    <t>ESTRUCTURAS BAJA TENSIÓN ESTRUCTURA TIPO 4EP</t>
  </si>
  <si>
    <t>ESTRUCTURAS BAJA TENSIÓN ESTRUCTURA TIPO 3ED</t>
  </si>
  <si>
    <t>ESTRUCTURAS BAJA TENSIÓN ESTRUCTURA TIPO 3ER</t>
  </si>
  <si>
    <t>ESTRUCTURAS BAJA TENSIÓN ESTRUCTURA TIPO 3EP</t>
  </si>
  <si>
    <t>ESTRUCTURAS BAJA TENSIÓN ESTRUCTURA TIPO 2ED</t>
  </si>
  <si>
    <t>ESTRUCTURAS BAJA TENSIÓN ESTRUCTURA TIPO 2ER</t>
  </si>
  <si>
    <t>ESTRUCTURAS BAJA TENSIÓN ESTRUCTURA TIPO 2EP</t>
  </si>
  <si>
    <t>ESTRUCTURAS BAJA TENSIÓN ESTRUCTURA TIPO 1ED</t>
  </si>
  <si>
    <t>ESTRUCTURAS BAJA TENSIÓN ESTRUCTURA TIPO 1ER</t>
  </si>
  <si>
    <t>ESTRUCTURAS BAJA TENSIÓN ESTRUCTURA TIPO 1EP</t>
  </si>
  <si>
    <t>ESTRUCTURAS TRIFÁSICAS ESTRUCTURA TIPO 3BD</t>
  </si>
  <si>
    <t>ESTRUCTURAS TRIFÁSICAS ESTRUCTURA TIPO 3BA</t>
  </si>
  <si>
    <t>ESTRUCTURAS TRIFÁSICAS ESTRUCTURA TIPO 3HP</t>
  </si>
  <si>
    <t>ESTRUCTURAS TRIFÁSICAS ESTRUCTURA TIPO 3HD</t>
  </si>
  <si>
    <t>ESTRUCTURAS TRIFÁSICAS ESTRUCTURA TIPO 3SD</t>
  </si>
  <si>
    <t>ESTRUCTURAS TRIFÁSICAS ESTRUCTURA TIPO 3HR</t>
  </si>
  <si>
    <t>ESTRUCTURAS TRIFÁSICAS ESTRUCTURA TIPO 3SR</t>
  </si>
  <si>
    <t>ESTRUCTURAS TRIFÁSICAS ESTRUCTURA TIPO 3SA</t>
  </si>
  <si>
    <t>ESTRUCTURAS TRIFÁSICAS ESTRUCTURA TIPO 3SP</t>
  </si>
  <si>
    <t>ESTRUCTURAS TRIFÁSICAS ESTRUCTURA TIPO 3VD</t>
  </si>
  <si>
    <t>ESTRUCTURAS TRIFÁSICAS ESTRUCTURA TIPO 3VR</t>
  </si>
  <si>
    <t>ESTRUCTURAS TRIFÁSICAS ESTRUCTURA TIPO 3VA</t>
  </si>
  <si>
    <t>ESTRUCTURAS TRIFÁSICAS ESTRUCTURA TIPO 3VP</t>
  </si>
  <si>
    <t>ESTRUCTURAS TRIFÁSICAS ESTRUCTURA TIPO 3CD</t>
  </si>
  <si>
    <t>ESTRUCTURAS TRIFÁSICAS ESTRUCTURA TIPO 3CR</t>
  </si>
  <si>
    <t>ESTRUCTURAS TRIFÁSICAS ESTRUCTURA TIPO 3CA</t>
  </si>
  <si>
    <t>ESTRUCTURAS TRIFÁSICAS ESTRUCTURA TIPO 3CP</t>
  </si>
  <si>
    <t>ESTRUCTURAS MEDIA TENSIÓN ESTRUCTURA 1VD</t>
  </si>
  <si>
    <t>ESTRUCTURAS MEDIA TENSIÓN ESTRUCTURA 1VR</t>
  </si>
  <si>
    <t>ESTRUCTURAS MEDIA TENSIÓN ESTRUCTURA 1VA</t>
  </si>
  <si>
    <t>ESTRUCTURAS MEDIA TENSIÓN ESTRUCTURA 1VP</t>
  </si>
  <si>
    <t>ESTRUCTURAS MEDIA TENSIÓN ESTRUCTURA 1BD</t>
  </si>
  <si>
    <t>ESTRUCTURAS MEDIA TENSIÓN ESTRUCTURA 1BA</t>
  </si>
  <si>
    <t>ESTRUCTURAS MEDIA TENSIÓN ESTRUCTURA 1CD</t>
  </si>
  <si>
    <t>ESTRUCTURAS MEDIA TENSIÓN ESTRUCTURA 1CR</t>
  </si>
  <si>
    <t>ESTRUCTURAS MEDIA TENSIÓN ESTRUCTURA 1CA</t>
  </si>
  <si>
    <t>ESTRUCTURAS MEDIA TENSIÓN ESTRUCTURA 1CP</t>
  </si>
  <si>
    <t>TRANSPORTE E IZADO DE POSTES</t>
  </si>
  <si>
    <t>IZADO Y COLOCACIÓN DE MATERIAL OBRA CIVIL, PARA POSTE TUBO METÁLICO DE 21/2", PARA COLOCAR MEDIDOR (INCLUYE SOLDADOR DOS PEDAZOS DE PLATINAS PARA COLOCAR MEDIDOR )</t>
  </si>
  <si>
    <t xml:space="preserve">MOVILIZACIÓN A SITIO DE POSTE PLÁSTICO REFORZADO CON FIBRA DE VIDRIO DE 16 HASTA 24 M, A MANO </t>
  </si>
  <si>
    <t xml:space="preserve">IZADO DE POSTE PLÁSTICO REFORZADO CON FIBRA DE VIDRIO DE 16 HASTA 24 M, A MANO </t>
  </si>
  <si>
    <t xml:space="preserve">MOVILIZACIÓN A SITIO DE POSTE PLÁSTICO REFORZADO CON FIBRA DE VIDRIO DE 14 M, A MANO </t>
  </si>
  <si>
    <t xml:space="preserve">MOVILIZACIÓN A SITIO DE POSTE PLÁSTICO REFORZADO CON FIBRA DE VIDRIO DE 10 HASTA 12 M, A MANO </t>
  </si>
  <si>
    <t xml:space="preserve">IZADO DE POSTE PLÁSTICO REFORZADO CON FIBRA DE VIDRIO DE 14 M, A MANO </t>
  </si>
  <si>
    <t xml:space="preserve">IZADO DE POSTE PLÁSTICO REFORZADO CON FIBRA DE VIDRIO DE 10 A 12 M, A MANO </t>
  </si>
  <si>
    <t>MOVILIZACIÓN A SITIO DE POSTES 14M H.A. A MANO</t>
  </si>
  <si>
    <t>MOVILIZACIÓN A SITIO DE POSTES 9M-12M H.A. A MANO</t>
  </si>
  <si>
    <t>IZADO DE POSTES H.A. DE 14 M, A MANO</t>
  </si>
  <si>
    <t xml:space="preserve">IZADO DE POSTES H.A. DE 9 A 12 M, H A A MANO </t>
  </si>
  <si>
    <t>IZADO DE POSTES H.A. DE 14 M 500 KG, CON GRÚA</t>
  </si>
  <si>
    <t>IZADO DE POSTES H.A. DE 9 A 12 M, CON GRÚA</t>
  </si>
  <si>
    <t>EXCAVACIÓN PARA COLOCAR TUBO POSTE PARA MEDIDOR (MEDIDAS DEL HUECO 20X60X20)</t>
  </si>
  <si>
    <t>EXCAVACIÓN</t>
  </si>
  <si>
    <t>EXCAVACIÓN PARA POSTES O ANCLAS TERRENO ESPECIAL (DINAMITA)</t>
  </si>
  <si>
    <t>EXCAVACIÓN PARA POSTES O ANCLAS TERRENO ROCOSO</t>
  </si>
  <si>
    <t>EXCAVACIÓN PARA POSTES O ANCLAS TERRENO DURO</t>
  </si>
  <si>
    <t>EXCAVACIÓN PARA POSTES O ANCLAS EN ARENA</t>
  </si>
  <si>
    <t>EXCAVACIÓN PARA POSTES O ANCLAS TERRENO NORMAL</t>
  </si>
  <si>
    <t>REPLANTEO (ZONA RURAL TERRENO IRREGULAR)</t>
  </si>
  <si>
    <t>REPLANTEO</t>
  </si>
  <si>
    <t>REPLANTEO (ZONA RURAL TERRENO REGULAR)</t>
  </si>
  <si>
    <t>REPLANTEO (URBANO MARGINAL)</t>
  </si>
  <si>
    <t xml:space="preserve">LÍNEAS DE SUBTRANSMISIÓN (16 M DE ANCHO) ZONA CON POCA  VEGETACIÓN </t>
  </si>
  <si>
    <t>APERTURA DE FRANJA DE SERVIDUMBRE</t>
  </si>
  <si>
    <t xml:space="preserve">LÍNEAS DE SUBTRANSMISIÓN (16 M DE ANCHO) ZONA CON ALTA VEGETACIÓN </t>
  </si>
  <si>
    <t xml:space="preserve">LÍNEAS DE DISTRIBUCIÓN (10 M DE ANCHO) ZONA CON POCA  VEGETACIÓN </t>
  </si>
  <si>
    <t xml:space="preserve">LÍNEAS DE DISTRIBUCIÓN (10 M DE ANCHO) ZONA CON ALTA VEGETACIÓN </t>
  </si>
  <si>
    <t>APERTURA DE TROCHA ZONA EN TERRENO PANTANOSO</t>
  </si>
  <si>
    <t>APERTURA DE TROCHA</t>
  </si>
  <si>
    <t xml:space="preserve">APERTURA DE TROCHA ZONA CON POCA  VEGETACIÓN </t>
  </si>
  <si>
    <t xml:space="preserve">DESBROCE ZONA CON POCA  VEGETACIÓN </t>
  </si>
  <si>
    <t>DESBROCE</t>
  </si>
  <si>
    <t>RETIRO* 
COSTO TOTAL 
2023</t>
  </si>
  <si>
    <t>COSTO TOTAL 2023
 (34,5 kV)</t>
  </si>
  <si>
    <t>COSTO TOTAL 2023</t>
  </si>
  <si>
    <t>Incremento 2021 - 2022</t>
  </si>
  <si>
    <t>RETIRO* 
COSTO TOTAL 
2022</t>
  </si>
  <si>
    <t>INSTALACIÓN COSTO TOTAL 2021</t>
  </si>
  <si>
    <t>COSTO TOTAL 2022
 (34,5 kV)</t>
  </si>
  <si>
    <t>COSTO TOTAL 2022</t>
  </si>
  <si>
    <t>UTILIDAD (10%)</t>
  </si>
  <si>
    <t>COSTOS INDIRECTOS (12%)</t>
  </si>
  <si>
    <t xml:space="preserve">SUBTOTAL </t>
  </si>
  <si>
    <t xml:space="preserve">TRANSPORTE </t>
  </si>
  <si>
    <t xml:space="preserve">MATERIALES </t>
  </si>
  <si>
    <t>M OBRA</t>
  </si>
  <si>
    <t xml:space="preserve">EQUIPO </t>
  </si>
  <si>
    <t>DESCRIPCIÓN DE ACTIVIDAD</t>
  </si>
  <si>
    <t>CÓDIGO</t>
  </si>
  <si>
    <t xml:space="preserve">GRUPO </t>
  </si>
  <si>
    <t xml:space="preserve">NO. </t>
  </si>
  <si>
    <t>RESUMEN DE PRECIOS REFERENCIALES 2022 - 2023</t>
  </si>
  <si>
    <t>Inflación 2022 - 2023</t>
  </si>
  <si>
    <t xml:space="preserve">PRECIOS UNITARIOS REFERENCIALES DE MANO DE OBRA PARA PROYECTOS - G. DISTRIBUCIÓN (APUs 2022 - 2023) </t>
  </si>
  <si>
    <t xml:space="preserve">INSTALACIÓN DE TENSORES OTD, A TIERRA DOBLE  (INST. CABLE TENSOR Y ACCESORIOS) MEDIO VOLTAJE </t>
  </si>
  <si>
    <t>INSTALACIÓN DE TENSORES OFS, FAROL SIMPLE  (INST. CABLE TENSOR Y ACCESORIOS) MEDIO VOLTAJE</t>
  </si>
  <si>
    <t>RETIRO DE TENSORES  OFS, FAROL  SIMPLE MT</t>
  </si>
  <si>
    <t>INSTALACIÓN DE TENSORES OFD, FAROL DOBLE (INST. CABLE TENSOR Y ACCESORIOS) MEDIO VOLTAJE</t>
  </si>
  <si>
    <t>RETIRO DE TENSORES  OFD, FAROL  DOBLE  MT</t>
  </si>
  <si>
    <t>INSTALACIÓN DE TENSORES OPS, POSTE A POSTE SIMPLE (INST. CABLE TENSOR Y ACCESORIOS) MEDIO VOLTAJE</t>
  </si>
  <si>
    <t>INSTALACIÓN DE TENSORES OPD, POSTE A POSTE DOBLE (INST. CABLE TENSOR Y ACCESORIOS) MEDIO VOLTAJE</t>
  </si>
  <si>
    <t>RETIRO DE TENSORES  OPD,  POSTE A POSTE DOBLE MT</t>
  </si>
  <si>
    <t>INSTALACIÓN DE TENSORES OVS, EN V A TIERRA - SIMPLE (INST. CABLE TENSOR Y ACCESORIOS) MEDIO VOLTAJE</t>
  </si>
  <si>
    <t>RETIRO DE TENSORES  OVS,  EN V A TIERRA - SIMPLE  MT</t>
  </si>
  <si>
    <t>INSTALACIÓN DE TENSORES OSS, POS A POSTE EN V SIMPLE (INST. CABLE TENSOR Y ACCESORIOS) MEDIO VOLTAJE</t>
  </si>
  <si>
    <t>RETIRO DE TENSORES  OSS,  POS A POSTE EN V SIMPLE  MT</t>
  </si>
  <si>
    <t>INSTALACIÓN DE TENSORES TAD-OTS , A TIERRA SIMPLE    (INST. CABLE TENSOR Y ACCESORIOS) BAJO VOLTAJE</t>
  </si>
  <si>
    <t>INSTALACIÓN DE TENSORES OFS, FAROL SIMPLE  (INST. CABLE TENSOR Y ACCESORIOS) BAJO VOLTAJE</t>
  </si>
  <si>
    <t>RETIRO DE TENSORES  OFS, FAROL  SIMPLE BT</t>
  </si>
  <si>
    <t>INSTALACIÓN DE TENSORES OPS, POSTE A POSTE SIMPLE (INST. CABLE TENSOR Y ACCESORIOS) BAJO VOLTAJE</t>
  </si>
  <si>
    <t xml:space="preserve">INSTALACIÓN DE TENSORES TAT-OTS , A TIERRA SIMPLE    (INST. CABLE TENSOR Y ACCESORIOS) MEDIO VOLTAJE </t>
  </si>
  <si>
    <t>Ítem nuevo, no se cuenta con suficientes cotizaciones</t>
  </si>
  <si>
    <t>Incluir</t>
  </si>
  <si>
    <t>Clavo de acero galvanizado para concreto de 2"</t>
  </si>
  <si>
    <t>Taco Fisher Nro. 8</t>
  </si>
  <si>
    <t>Tornillo de cabeza redonda tipo estufa 3/16x1/2 con tuerca</t>
  </si>
  <si>
    <t>Cable preensamblado de al, cableado, 600 v, xlpe, 2 x 50 aac + 1 x 50 aaac mm2 (similar a : 2 x 1/0 +1 x 1/0 awg)</t>
  </si>
  <si>
    <t>Cable de cu, concéntrico, cableado, 600 v, st, 3 x 4 awg, 7 hilos</t>
  </si>
  <si>
    <t>Cable de cu, concéntrico, cableado, 600 v, st, 3 x 6 awg, 7 hilos</t>
  </si>
  <si>
    <t>Conector estanco, doble dentado, principal 16 a 150 mm2 (4 awg - 300 mcm) derivado 4 a 35 mm2 (12 - 2 awg)</t>
  </si>
  <si>
    <t>Caja de protección metálica para medidor energía eléctrica monofásico, 300 mm x 200mm x 125 mm</t>
  </si>
  <si>
    <t>Tubo de acero galvanizado de 2 1/2" (63 mm) diametro, 2 mm de espesor, 6 m de largo</t>
  </si>
  <si>
    <t>Tubo 2 1/2" conduit EMT para instalaciones electricas</t>
  </si>
  <si>
    <t>Tubo 1/2" conduit  pesada PVC para instalaciones electricas</t>
  </si>
  <si>
    <t>Si se utliza</t>
  </si>
  <si>
    <t>TP´s  70/1</t>
  </si>
  <si>
    <t xml:space="preserve">Tomacorriente 240V 50A NEMA 10-50R </t>
  </si>
  <si>
    <t xml:space="preserve">Tomacorriente 240V 20A NEMA 10-20R </t>
  </si>
  <si>
    <t>TC´s 75/5 - 15 KV</t>
  </si>
  <si>
    <t>TC´s 600/5 - 600 V</t>
  </si>
  <si>
    <t>TC´s 50/5 - 15 KV</t>
  </si>
  <si>
    <t>TC´s 400/5 - 600 V</t>
  </si>
  <si>
    <t>TC´s 40/5 - 15 kV</t>
  </si>
  <si>
    <t>TC´s 300/5 - 600 V</t>
  </si>
  <si>
    <t>TC´s 250/5 - 600 v</t>
  </si>
  <si>
    <t>TC´s 25/5 - 15 kV</t>
  </si>
  <si>
    <t>TC´s 200/5 - 600 V</t>
  </si>
  <si>
    <t>TC´s 20/5 - 15 KV</t>
  </si>
  <si>
    <t>TC´s 15/5 - 15 kV</t>
  </si>
  <si>
    <t>TC´s 10/5 - 15 KV</t>
  </si>
  <si>
    <t>Tapa de cubierta para módulo CL-100</t>
  </si>
  <si>
    <t>Tablero para 8 medidores (Mueble Metálico)</t>
  </si>
  <si>
    <t>Tablero para 6 medidores (Mueble Metálico)</t>
  </si>
  <si>
    <t>Tablero para 4 medidores (Mueble Metálico)</t>
  </si>
  <si>
    <t>Tablero para 3 medidores (Mueble Metálico)</t>
  </si>
  <si>
    <t>Tablero para 2 medidores (Mueble Metálico)</t>
  </si>
  <si>
    <t>Tabla de Laurel  20 x 30 cm para colocar medidor</t>
  </si>
  <si>
    <t>Suelda exotermica</t>
  </si>
  <si>
    <t xml:space="preserve">Precinto de Acero inoxidable de 350mm </t>
  </si>
  <si>
    <t xml:space="preserve">Placa metalica (acero inoxidable) para tomacorriente 240V. 50A </t>
  </si>
  <si>
    <t>Placa metalica (acero inoxidable) para tomacorriente 240V. 20A</t>
  </si>
  <si>
    <t>Modulo para 1 medidor (Mueble Metálico)</t>
  </si>
  <si>
    <t>Handheld AMI</t>
  </si>
  <si>
    <t>Repetidores AMI RF MESH</t>
  </si>
  <si>
    <t>Colectores AMI RF MESH</t>
  </si>
  <si>
    <t>Medidor electronico kWh, kVARh, kW, Multitarifa Tipo socket, 3F-4H, clase 20, forma 9S, convencional</t>
  </si>
  <si>
    <t>Medidor electronico kWh, kVARh, kW, Multitarifa Tipo socket, 3F-4H, clase 200, forma 16S, convencional</t>
  </si>
  <si>
    <t>Medidor electronico kWh, kVARh, kW, Multitarifa Tipo socket, 2F-3H, clase 200, forma 12S, convencional</t>
  </si>
  <si>
    <t>Medidor electronico kWh, kVARh, kW, Multitarifa Tipo socket, 1F-3H, clase 20, forma 4S, convencional</t>
  </si>
  <si>
    <t>Medidor electronico kWh, kVARh, kW, Multitarifa Tipo socket, 1F-2H, clase 20, forma 3S, convencional</t>
  </si>
  <si>
    <t>Medidor electronico convencional 2F-3H, kWh, clase 200, tipo socket 12S</t>
  </si>
  <si>
    <t>Medidor electronico convencional 2F-3H, kWh, clase 100, tipo socket 12S</t>
  </si>
  <si>
    <t>Medidor electrónico Bifásico forma 13A con dispositivo de comunicación Radio Frecuencia, 2F-3h, kWh, kVARh, kW, clase 100, tipo bornera</t>
  </si>
  <si>
    <t xml:space="preserve">Interruptor Termomagnetico Riel DIM 20A/32A/40A/50A 2 Polos </t>
  </si>
  <si>
    <t>Grillete para varilla de puesta a tierra tipo copperweld 5/8</t>
  </si>
  <si>
    <t>Grapa EMT 2 1/2"</t>
  </si>
  <si>
    <t>Equipos compactos de medida trifasico rango extendido [A] para 8400/120 [V]</t>
  </si>
  <si>
    <t>Equipos compactos de medida monofasico rango extendido [A] para 8400/120 [V]</t>
  </si>
  <si>
    <t>Conector de aleación de Al, compresión tipo H # 2 - # 4/0</t>
  </si>
  <si>
    <t>Conductor concentrico Cu. # 8x14 AWG - 60° C</t>
  </si>
  <si>
    <t>Conductor concentrico Cu. # 8x12 AWG - 60° C</t>
  </si>
  <si>
    <t>Conductor concentrico Cu. # 6x12 AWG - 60° C</t>
  </si>
  <si>
    <t>Conductor concentrico Cu. # 5x14 AWG - 60° C</t>
  </si>
  <si>
    <t>Conductor concentrico Cu. # 5x12 AWG - 60° C</t>
  </si>
  <si>
    <t>Caucho  PVC 1"</t>
  </si>
  <si>
    <t>Caucho  PVC 3/4"</t>
  </si>
  <si>
    <t>Canaleta plastica (20x20)cm</t>
  </si>
  <si>
    <t>Caja rectangular profunda metalica</t>
  </si>
  <si>
    <t xml:space="preserve">Caja de PVC 15x15x7 mm </t>
  </si>
  <si>
    <t>Caja metálica para proteccion de medidor con Riel DIN 400x220x125 mm</t>
  </si>
  <si>
    <t>Caja de policarbonato para proteccion de medidor 300x200x125 mm</t>
  </si>
  <si>
    <t>Caja antihurto con vincha para base socket, soporte para breaker 2 Polos servicio trifilar y bornera de cobre para puesta a tierra</t>
  </si>
  <si>
    <t>Bisel 4x4 metalico</t>
  </si>
  <si>
    <t>Base socket clase 200, 7 terminales para medidores, forma 16S</t>
  </si>
  <si>
    <t>Base socket clase 200, 5 terminales para medidores, forma 12S</t>
  </si>
  <si>
    <t>Base socket clase 20, 6 terminales con bypass para medidores, forma 3S y 4S</t>
  </si>
  <si>
    <t>Base socket clase 20, 13 terminales con bypass para medidores, forma 9S</t>
  </si>
  <si>
    <t>Base socket clase 100, 4 terminales para medidores, forma 1S y 2S</t>
  </si>
  <si>
    <t xml:space="preserve">Base con tapa plastica para tomacorriente NEMA 10-50R </t>
  </si>
  <si>
    <t>gbl</t>
  </si>
  <si>
    <t>Barras de cobre y aisladores para 8 medidores Clase 100</t>
  </si>
  <si>
    <t>Barras de cobre y aisladores para 6 medidores Clase 100</t>
  </si>
  <si>
    <t>Barras de cobre y aisladores para 4 medidores Clase 100</t>
  </si>
  <si>
    <t>Barras de cobre y aisladores para 3 medidores Clase 100</t>
  </si>
  <si>
    <t>Barras de cobre y aisladores para 2 medidores Clase 100</t>
  </si>
  <si>
    <t>Precinto plástico de 7x1,8x350 mm</t>
  </si>
  <si>
    <t>Cartucho fusible neozed</t>
  </si>
  <si>
    <t>Varilla de puesta a tierra 5/8"x6' tipo copperweld 254 micras</t>
  </si>
  <si>
    <t xml:space="preserve">Kit de Acometida 240 V (kit 240v sin funda todos los elementos por separado y 6 amarras de plastico y 2 de acero inoxidable) </t>
  </si>
  <si>
    <t>Caja de policarbonato para proteccion de medidor 400x220x125 mm</t>
  </si>
  <si>
    <t>Arandela para tornillo 1“ X 3/16</t>
  </si>
  <si>
    <t>Amarra plastica 20cm</t>
  </si>
  <si>
    <t>Sellos de seguridad tipo omni ring</t>
  </si>
  <si>
    <t xml:space="preserve">Sellos de seguridad policarbonato tipo multiancla </t>
  </si>
  <si>
    <t>Sellos de seguridad de insercion metalica</t>
  </si>
  <si>
    <t>Sellos de seguridad tipo tornillo metálico con guaya</t>
  </si>
  <si>
    <t>Medidor electronico kWh, kVARh, kW, Multitarifa Tipo socket, 3F-4H, clase 20, forma 9S, con dispositivo de comunicación radio frecuencia/celular y corte/reconexión (AMI).</t>
  </si>
  <si>
    <t>Medidor electronico kWh, kVARh, kW, Multitarifa Tipo socket, 3F-4H, clase 200, forma 16S, con dispositivo de comunicación radio frecuencia/celular y corte/reconexión (AMI).</t>
  </si>
  <si>
    <t>Medidor electronico kWh, kVARh, kW, Multitarifa Tipo socket, 2F-3H, clase 200, forma 12S, con dispositivo de comunicación radio frecuencia/celular y corte/reconexión (AMI).</t>
  </si>
  <si>
    <t>Medidor electronico kWh, kVARh, kW, Multitarifa Tipo socket, 1F-3H, clase 20, forma 4S, con dispositivo de comunicación radio frecuencia/celular y corte/reconexión (AMI)</t>
  </si>
  <si>
    <t>Medidor electrónico Tipo socket, forma 2S, 1F-3H, clase 200, con dispositivo de comunicación radio frecuencia y corte/reconexión (AMI)</t>
  </si>
  <si>
    <t>Medidor electrónico Tipo socket, 1F-3H, clase 200, forma 2S convencional</t>
  </si>
  <si>
    <t>Interruptor Termomagnético 70A 2P Sobrepuesto</t>
  </si>
  <si>
    <t>Interruptor Termomagnético 50A 2P Sobrepuesto</t>
  </si>
  <si>
    <t>Interruptor Termomagnético 40A 2P Sobrepuesto</t>
  </si>
  <si>
    <t>Interruptor Termomagnético 30A 2P Sobrepuesto</t>
  </si>
  <si>
    <t>Interruptor Termomagnético 125A 2P Caja Moldeada</t>
  </si>
  <si>
    <t>Interruptor Termomagnético 100A 2P Sobrepuesto</t>
  </si>
  <si>
    <t>Conector romex 3/4" para cable concentrico (tipo sucre)</t>
  </si>
  <si>
    <t>Conector romex 1/2" para cable concentrico (tipo sucre)</t>
  </si>
  <si>
    <t xml:space="preserve">Conector EMT 2 1/2" </t>
  </si>
  <si>
    <t>Conector de aleacion de Cu, sistema de tierra, golpe de martillo, varilla de 5/8", rango 6-4 AWG</t>
  </si>
  <si>
    <t>Conductor desnudo Cu. # 2 AWG - 7 HILOS</t>
  </si>
  <si>
    <t>Conductor Cu. # 6 AWG TW</t>
  </si>
  <si>
    <t>Conductor Cu. # 2 AWG TTU - 75°C</t>
  </si>
  <si>
    <t>Conductor Cu. # 1/0 AWG TTU - 75°C</t>
  </si>
  <si>
    <t>Conductor concentrico Cu. # 7x12 AWG - 60° C</t>
  </si>
  <si>
    <t>Conductor concentrico Cu. # 4x6 AWG</t>
  </si>
  <si>
    <t xml:space="preserve">Conductor concentrico Cu. # 4x4 AWG </t>
  </si>
  <si>
    <t>Conductor concentrico Cu. # 4x14 AWG</t>
  </si>
  <si>
    <t xml:space="preserve">Conductor concentrico Cu. # 3x8 AWG THHN </t>
  </si>
  <si>
    <t xml:space="preserve">Conductor concentrico Cu. # 3x14 AWG  </t>
  </si>
  <si>
    <t xml:space="preserve">Conductor concentrico Cu. # 3x12 AWG  THHN </t>
  </si>
  <si>
    <t xml:space="preserve">Conductor concentrico Cu. # 3x10 AWG THHN </t>
  </si>
  <si>
    <t xml:space="preserve">Conductor concentrico Cu. # 2x8 + 14 AWG THHN </t>
  </si>
  <si>
    <t xml:space="preserve">Conductor concentrico Cu. # 2x10 + 14 AWG THHN </t>
  </si>
  <si>
    <t xml:space="preserve">Conductor cableado de Cu # 8 AWG  desnudo </t>
  </si>
  <si>
    <t>Conductor cableado de Cu # 10 AWG THHN (unilay) - 19 hilos</t>
  </si>
  <si>
    <t>Cinta autofundente 3M</t>
  </si>
  <si>
    <t>Cinta aislante 20 yardas 3M #1500</t>
  </si>
  <si>
    <t>Caja 4x4 metalica</t>
  </si>
  <si>
    <t>Cable Triplex de Al, ASC, neutro desnudo, cableado 600 V, PE, 3x6 AWG, 7 hilos</t>
  </si>
  <si>
    <t>Cable Triplex de Al, ASC, neutro desnudo, cableado 600 V, XLPE, 3x4 AWG, 7 hilos</t>
  </si>
  <si>
    <t>Cable Cu. THHN 7 hilos AWG # 8</t>
  </si>
  <si>
    <t>Cable Cu. THHN 7 hilos AWG # 6</t>
  </si>
  <si>
    <t>Cable Cu. THHN 7 hilos AWG # 4</t>
  </si>
  <si>
    <t>Cable Cu. THHN 7 hilos AWG # 2</t>
  </si>
  <si>
    <t>Cable Cu. THHN 7 hilos AWG # 1/0</t>
  </si>
  <si>
    <t>COSTO  CALCULADO (2021)</t>
  </si>
  <si>
    <t>OBSERVACION</t>
  </si>
  <si>
    <t>PRECIO APUs 2021</t>
  </si>
  <si>
    <t>OFICINA CENTRAL</t>
  </si>
  <si>
    <t>LIMITE SEGÚN PROCEDIMIENTO</t>
  </si>
  <si>
    <t>MAX</t>
  </si>
  <si>
    <t>MIN</t>
  </si>
  <si>
    <t>Desv Estandar</t>
  </si>
  <si>
    <t>PROMEDIO</t>
  </si>
  <si>
    <r>
      <rPr>
        <u/>
        <sz val="8"/>
        <color indexed="8"/>
        <rFont val="Calibri"/>
        <family val="2"/>
      </rPr>
      <t>Columnas CF hasta EY</t>
    </r>
    <r>
      <rPr>
        <sz val="8"/>
        <color indexed="8"/>
        <rFont val="Calibri"/>
        <family val="2"/>
      </rPr>
      <t>: valores revisados y filtrados según límites máximos y mínimos</t>
    </r>
  </si>
  <si>
    <r>
      <rPr>
        <u/>
        <sz val="8"/>
        <color indexed="8"/>
        <rFont val="Calibri"/>
        <family val="2"/>
      </rPr>
      <t>Columnas G hasta BZ</t>
    </r>
    <r>
      <rPr>
        <sz val="8"/>
        <color indexed="8"/>
        <rFont val="Calibri"/>
        <family val="2"/>
      </rPr>
      <t>: información enviada por las Unidades de Negocio</t>
    </r>
  </si>
  <si>
    <t>PRECIOS UNITARIOS REFERENCIALES DE MATERIALES PARA PROYECTOS DE LA G. COMERCIAL
(APUs 2022 - 2023)</t>
  </si>
  <si>
    <t>COSTO TOTAL 2021</t>
  </si>
  <si>
    <t>RESUMEN DE PRECIOS UNITARIOS 2022 - 2023</t>
  </si>
  <si>
    <t xml:space="preserve">PRECIOS UNITARIOS REFERENCIALES DE MANO DE OBRA PARA PROYECTOS - G. COMERCIAL (APUs 2022 - 2023) </t>
  </si>
  <si>
    <t>Instalación sistema de medición (caja de policarbonato/módulo metálico con base socket + medidor + breaker de protección + acometida) - (zona urbana)</t>
  </si>
  <si>
    <t>Instalación de sistema de medición desde caja de distribución o tablero de distribución (caja de policarbonato/ módulo metálico con base socket+medidor+breaker de protección + acometida) (zona urbana)</t>
  </si>
  <si>
    <t>Inspección e Instalación sistema de medición (caja de policarbonato/módulo metálico con base socket + medidor + breaker de protección + acometida) - (zona urbana)</t>
  </si>
  <si>
    <t>Inspección e Instalación de sistema de medición desde caja de distribución o tablero de distribución (caja de policarbonato/módulo metálico con base socket+medidor+breaker de protección + acometida) (zona urbana)</t>
  </si>
  <si>
    <t>Instalación sistema de medición (caja de policarbonato/módulo metálico con base socket + medidor + breaker de protección + acometida) - (zona rural)</t>
  </si>
  <si>
    <t>Instalación sistema de medición (caja de policarbonato/módulo metálico con base socket + medidor + breaker de protección + acometida) - (zona rural concentrado)</t>
  </si>
  <si>
    <t>Inspección e Instalación sistema de medición (caja de policarbonato/módulo metálico con base socket + medidor + breaker de protección + acometida) - (zona rural)</t>
  </si>
  <si>
    <t>Inspección e Instalación sistema de medición (caja de policarbonato/módulo metálico con base socket + medidor + breaker de protección + acometida) - (zona rural concentrado)</t>
  </si>
  <si>
    <t>Instalación de sistema de medición desde caja de distribución o tablero de distribución (caja de policarbonato/módulo metálico con base socket+medidor+breaker de protección + acometida) (zona rural)</t>
  </si>
  <si>
    <t>Instalación de sistema de medición desde caja de distribución o tablero de distribución (caja de policarbonato/módulo metálico con base socket+medidor+breaker de protección + acometida) (zona rural concentrado)</t>
  </si>
  <si>
    <t>Inspección e Instalación de sistema de medición desde caja de distribución o tablero de distribución (caja de policarbonato/módulo metálico con base socket+medidor+breaker de protección + acometida) (zona rural)</t>
  </si>
  <si>
    <t>Inspección e Instalación de sistema de medición desde caja de distribución o tablero de distribución (caja de policarbonato/módulo metálico con base socket+medidor+breaker de protección + acometida) (zona rural concentrado)</t>
  </si>
  <si>
    <t>Reubicación sistema de medición (caja de policarbonato + medidor + breaker de protección + acometida) - (zona urbana)</t>
  </si>
  <si>
    <t>Reubicación sistema de medición (caja de policarbonato + medidor + breaker de protección + acometida) - (zona rural)</t>
  </si>
  <si>
    <t>Reubicación sistema de medición (caja de policarbonato + medidor + breaker de protección + acometida) - (zona rural concentrado)</t>
  </si>
  <si>
    <t>Cambio de sistema de medición (caja de policarbonato o base socket + medidor + breaker de protección + acometida) - (zona urbana)</t>
  </si>
  <si>
    <t>Cambio de sistema de medición (caja de policarbonato o base socket + medidor + breaker de protección + acometida) - (zona rural)</t>
  </si>
  <si>
    <t>Cambio de sistema de medición (caja de policarbonato o base socket + medidor + breaker de protección + acometida) - (zona rural concentrado)</t>
  </si>
  <si>
    <t>Cambio o Instalación de caja de policarbonato o módulo metálico (zona urbana)</t>
  </si>
  <si>
    <t>Cambio o Instalación de caja de policarbonato o módulo metálico (zona rural)</t>
  </si>
  <si>
    <t>Cambio o Instalación de caja de policarbonato o módulo metálico (zona rural concentrado)</t>
  </si>
  <si>
    <t>Cambio o Instalación de acometida convencional o antifraude (zona urbana)</t>
  </si>
  <si>
    <t>Cambio o Instalación de acometida convencional o antifraude (zona rural)</t>
  </si>
  <si>
    <t>Cambio o Instalación de acometida subterránea o blindada</t>
  </si>
  <si>
    <t>Instalación de base tipo socket (4 - 5 terminales) y medidor (urbana)</t>
  </si>
  <si>
    <t>Cambio de base tipo socket (4 - 5 terminales) - (zona urbana)</t>
  </si>
  <si>
    <t>Instalación de base tipo socket (4 - 5 terminales) con breaker de protección + medidor  y acometida convencional o preensamblada</t>
  </si>
  <si>
    <t>Inspección e Instalación de base tipo socket (4 - 5 terminales) con breaker de protección + medidor  y acometida convencional o preensamblada (zona urbana)</t>
  </si>
  <si>
    <t>Instalación de base tipo socket (4 - 5 terminales) con breaker de protección +  medidor  y acometida subterránea o blindada (zona urbana)</t>
  </si>
  <si>
    <t>Inspección e Instalación de base tipo socket (4 - 5 terminales) con breaker de protección +  medidor  y acometida subterránea o blindada (urbana)</t>
  </si>
  <si>
    <t>Instalación de medidor (caja de protección / módulo metálico con base socket y acometida existentes)</t>
  </si>
  <si>
    <t>Instalación de medidor (caja de protección / módulo metálico con  base socket existente) y acometida convencional o preensamblada- (zona urbana)</t>
  </si>
  <si>
    <t>Instalación de medidor (caja de protección / módulo metálico con base socket existente) y acometida subterránea o blindada</t>
  </si>
  <si>
    <t>Instalación o cambio de kit de acometida con acometida existente (conectores+derivador+ménsula de fachada+ménsula de acometida+precintos+pinza de acometida+portafusibles+ fusibles) (Zona Urbana)</t>
  </si>
  <si>
    <t>Instalación o cambio de kit de acometida con acometida existente (conectores+derivador+ménsula de fachada+ménsula de acometida+precintos+pinza de acometida+portafusibles+ fusibles) (Zona Rural)</t>
  </si>
  <si>
    <t>Instalación o cambio de kit de acometida con acometida existente (conectores+derivador+ménsula de fachada+ménsula de acometida+precintos+pinza de acometida+portafusibles+ fusibles) (Zona Rural concentrado)</t>
  </si>
  <si>
    <t>Instalación del conductor triplex, mayor o igual a 80 metros. (RURAL)</t>
  </si>
  <si>
    <t>Instalación del conductor triplex, mayor o igual a 80 metros. (zona rural concentrado)</t>
  </si>
  <si>
    <t>Cambio de medidor (módulo metálico con base socket y acometida existentes) (urbana)</t>
  </si>
  <si>
    <t>Cambio de medidor y/o caja de policarbonato/módulo metálico existente - (zona rural-dispersa)</t>
  </si>
  <si>
    <t>Cambio de medidor (módulo metálico con base socket existente) y acometida convencional o preensamblada (zona urbana)</t>
  </si>
  <si>
    <t>Cambio de sistema de medición con acometida existente (caja de policarbonato/módulo metálico con base socket + medidor + breaker de protección) - (zona urbana)</t>
  </si>
  <si>
    <t>Cambio de sistema de medición con acometida existente (caja de policarbonato/módulo metálico con base socket + medidor + breaker de protección) - (zona rural)</t>
  </si>
  <si>
    <t>Mantenimiento de módulo existente tablero hasta cuatro medidores (incluye: conexiones eléctricas y mecánicas,  lijada, pintada y/o reposición de tapa metálica</t>
  </si>
  <si>
    <t>Cambio de sistema de medición con acometida existente (caja de policarbonato/módulo metálico con base socket + medidor + breaker de protección) - (zona rural concentrado)</t>
  </si>
  <si>
    <t>Instalación de  controlador monofásico de circuito incluyendo accesorios y equipos</t>
  </si>
  <si>
    <t>Reparación de controladores de circuito incluyendo accesorios y equipos</t>
  </si>
  <si>
    <t>Montaje de estructura de soporte en poste para TCs en BT</t>
  </si>
  <si>
    <t>Contratación de servicio en sitio</t>
  </si>
  <si>
    <t>Desconexión por decisión administrativa del medidor + base socket + caja de protección/módulo metálico con base socket + breaker de protección + sistema de puesta a tierra + acometida y kit de acometida) (zona urbana)</t>
  </si>
  <si>
    <t>Desconexión por decisión administrativa del medidor + base socket + caja de protección/módulo metálico con base socket + breaker de protección + sistema de puesta a tierra + acometida y kit de acometida) (zona rural y dispersa).</t>
  </si>
  <si>
    <t>Retiro de caja de distribución</t>
  </si>
  <si>
    <t>Retiro de medidor y acometida convencional o preensamblada</t>
  </si>
  <si>
    <t>Desconexión por decisión administrativa del medidor + base socket + caja de protección/módulo metálico con base socket + breaker de protección + sistema de puesta a tierra + acometida y kit de acometida) (zona rural concentrado).</t>
  </si>
  <si>
    <t xml:space="preserve">Retiro de sistema de medición desde caja de distribución o tablero de distribución (caja de policarbonato/módulo metálico con base socket +medidor+breaker de protección) </t>
  </si>
  <si>
    <t>Retiro de medidor y acometida convencional o preensamblada (zona rural concentrado)</t>
  </si>
  <si>
    <t xml:space="preserve">Retiro de sistema de medición (caja de policarbonato/módulo metálico con base socket + medidor + breaker de protección + acometida) - (zona rural) </t>
  </si>
  <si>
    <t xml:space="preserve">Retiro de sistema de medición desde caja de distribución o tablero de distribución (caja de policarbonato/módulo metálico con Base Socket+medidor+breaker de protección) </t>
  </si>
  <si>
    <t>Retiro de sistema de medición desde caja de distribución o tablero de distribución (caja de policarbonato/módulo metálico con Base Socket+medidor+breaker de protección) rural concentrado</t>
  </si>
  <si>
    <t>Retiro de acometida convencional o preensamblada (zona rural)</t>
  </si>
  <si>
    <t>Reubicación sistema de medición (caja de policarbonato/módulo metálico con base socket + medidor + breaker de protección + acometida) - (zona urbana)</t>
  </si>
  <si>
    <t>Reubicación sistema de medición (caja de policarbonato/módulo metálico con base socket  + medidor + breaker de protección + acometida) - (zona rural)</t>
  </si>
  <si>
    <t xml:space="preserve">zona urbana - Levantamiento de información o inspección de medidores con la instalación de 1 o 2 sellos </t>
  </si>
  <si>
    <t>zona rural - Levantamiento de información o inspección de medidores con la instalación de 1 o 2 sellos</t>
  </si>
  <si>
    <t xml:space="preserve"> zona urbana - Levantamiento de información o inspección de medidores clientes especiales con la instalación de 1 o 2 sellos</t>
  </si>
  <si>
    <t>zona rural - Levantamiento de información o inspección de medidores clientes especiales con la instalación de 1 o 2 sellos</t>
  </si>
  <si>
    <t xml:space="preserve">zona rural concentrado - Levantamiento de información o inspección de medidores con la instalación de 1 o 2 sellos </t>
  </si>
  <si>
    <t xml:space="preserve">zona rural concentrado - Levantamiento de información o inspección de medidores clientes especiales con la instalación de 1 o 2 sellos </t>
  </si>
  <si>
    <t>Inspección de clientes con consumo cero</t>
  </si>
  <si>
    <t>Inspección de clientes fuera de sistema</t>
  </si>
  <si>
    <t>Inspección de clientes con novedad de lectura y/o facturación</t>
  </si>
  <si>
    <t>Inspección o revisión de medición  con posible pérdida comercial  asociada a reglas y perfiles con inteligencia de datos (RI).</t>
  </si>
  <si>
    <t>Inspección o revisión de medición y topología de la red eléctrica  con hallazgo  de infracción en tablero o medidor asociada a reglas y perfiles con inteligencia de datos (RI)</t>
  </si>
  <si>
    <t>Inspección o revisión de medición y topología de la red eléctrica con hallazgo  de infracción en  acometida aérea asociada a reglas y perfiles con inteligencia de datos (RI)</t>
  </si>
  <si>
    <t>Inspección o revisión de medición y topología de la red  eléctrica con hallazgo  de infracción en  acometida subterránea asociada a reglas y perfiles con inteligencia de datos (RI)</t>
  </si>
  <si>
    <t>Inspección y normalización clientes en conexión directa</t>
  </si>
  <si>
    <t>Inspección-Medición Indirecta (Monofásico BT ciclo masivo)</t>
  </si>
  <si>
    <t>Inspección-Medición Indirecta (Trifásico BT ciclo masivo)</t>
  </si>
  <si>
    <t>Inspección-Medición directa masivo(Trifásico)</t>
  </si>
  <si>
    <t>Inspección o revisión de medición  y topología de la red eléctrica  Previa- reclamo asociada a reglas y perfiles con inteligencia de datos (RI)</t>
  </si>
  <si>
    <t>Inspección, notificación con corte en barrio (barridos)</t>
  </si>
  <si>
    <t>Segunda inspección (seguimiento de control de pérdidas)</t>
  </si>
  <si>
    <t>Desmantelamiento Integral drástico al circuito del fluido eléctrico en predio en Aprovechamiento Ilícito en sistema y topología de la red.</t>
  </si>
  <si>
    <t>Contratacion de medidores en campo (zona urbana)</t>
  </si>
  <si>
    <t>Contratacion de medidores en campo (zona rural)</t>
  </si>
  <si>
    <t>Cambio o Instalación de conjunto conectores (zona urbana)</t>
  </si>
  <si>
    <t>Cambio o Instalación de conjunto conectores (zona rural)</t>
  </si>
  <si>
    <t>Instalación de sistema de medición directa trifásica (caja de policarbonato/módulo metálico con base socket + medidor + acometida) - (zona urbana)</t>
  </si>
  <si>
    <t>Instalación de sistema de medición directa trifásica (caja de policarbonato/módulo metálico con base socket + medidor + acometida) - (zona rural)</t>
  </si>
  <si>
    <t>Instalación, sustitución de medidor bifásico con instalación o cambio de transformadores de corriente en baja tensión.</t>
  </si>
  <si>
    <t>Instalación, sustitución de medidor trifásico con instalación o cambio de transformadores de corriente en baja tensión.</t>
  </si>
  <si>
    <t>Instalación Equipo Compacto de Medida y/o TC, TP.</t>
  </si>
  <si>
    <t>Desmontaje Equipo Compacto de Medida, y/o TC, TP.</t>
  </si>
  <si>
    <t xml:space="preserve">Instalación de sis. med. semidirecta monofasica BT (caja de proteccion+ base 6 terminales + medidor + TC+ cable de control+ funda bx) - (zona urbana) </t>
  </si>
  <si>
    <t xml:space="preserve">Instalación de sis. med. semidirecta monofasica BT (caja de proteccion+ base 6 terminales + medidor + TC+ cable de control+ funda bx) - (zona rural) </t>
  </si>
  <si>
    <t xml:space="preserve">Instalación de sis. med. semidirecta trifasica BT (caja de proteccion+ base 13 terminales + medidor + TC+ cable de control+ funda bx) - (zona urbana) </t>
  </si>
  <si>
    <t xml:space="preserve">Instalación de sis. med. semidirecta trifasica BT (caja de proteccion+ base 13 terminales + medidor + TC+ cable de control+ funda bx) - (zona rural) </t>
  </si>
  <si>
    <t xml:space="preserve">Instalación de sis. med. indirecta monofasica MT (caja de proteccion+ base 6 terminales + medidor + TC + TP + cable de control+ funda bx) - (zona urbana) </t>
  </si>
  <si>
    <t>Instalación de sis. med. indirecta monofasica MT (caja de proteccion+ base 6 terminales + medidor + TC + TP + cable de control+ funda bx) - (zona rural)</t>
  </si>
  <si>
    <t xml:space="preserve">Instalación de sis. med. indirecta trifasica MT (caja de proteccion+ base 13 terminales + medidor + TC + TP + cable de control+ funda bx) - (zona urbana) </t>
  </si>
  <si>
    <t>Instalación de sis. med. indirecta trifasica MT (caja de proteccion+ base 13 terminales + medidor + TC + TP + cable de control+ funda bx) - (zona rural)</t>
  </si>
  <si>
    <t xml:space="preserve">Instalación de sis. med. indirecta trifasica MT (caja de proteccion+ base 13 terminales + medidor + EQUIPO COMPACTO+ cable de control+ funda bx) - (zona urbana) </t>
  </si>
  <si>
    <t xml:space="preserve">Instalación de sis. med. indirecta trifasica MT (caja de proteccion+ base 13 terminales + medidor + EQUIPO COMPACTO+ cable de control+ funda bx) - (zona rural) </t>
  </si>
  <si>
    <t>Instalación o cambio de transformadores de potencial en media tensión (zona urbana)</t>
  </si>
  <si>
    <t>Instalación o cambio de transformadores de potencial en media tensión (zona rural)</t>
  </si>
  <si>
    <t xml:space="preserve">Instalación, sustitución de medidor monofásico con instalación o cambio de transformadores de corriente en baja tensión </t>
  </si>
  <si>
    <t xml:space="preserve">Instalación, sustitución de medidor trifásico con instalación o cambio de transformadores de corriente en baja tensión </t>
  </si>
  <si>
    <t>Instalación, sustitución de medidor monofásico con instalación o cambio de transformadores de corriente  en media tensión</t>
  </si>
  <si>
    <t>Instalación, sustitución de medidor trifásico con instalación o cambio de transformadores de corriente en media tensión</t>
  </si>
  <si>
    <t>Instalación, sustitución de medidor monofásico con instalación o cambio de transformadores de potencial en media tensión</t>
  </si>
  <si>
    <t>Instalación, sustitución de medidor trifásico con instalación o cambio de transformadores de potencial en media tensión</t>
  </si>
  <si>
    <t>Instalación, sustitución de medidor monofásico con instalación o cambio de equipo compacto monofásico en media tensión</t>
  </si>
  <si>
    <t>Instalación, sustitución de medidor trifásico con instalación o cambio de equipo compacto trifasico en media tensión</t>
  </si>
  <si>
    <t>Instalación o cambio de transformadores de corriente en media tensión (zona urbana)</t>
  </si>
  <si>
    <t>Instalación o cambio de transformadores de corriente en media tensión (zona rural)</t>
  </si>
  <si>
    <t>Instalacion de equipo compacto de medida trifásico 13,8 KV</t>
  </si>
  <si>
    <t>Instalacion de equipo compacto de medida monofásico 13,8 KV</t>
  </si>
  <si>
    <t>Instalacion de equipo compacto de medida trifásico 34,5 KV</t>
  </si>
  <si>
    <t>Instalacion de equipo compacto de medida monofásico 34,5 KV</t>
  </si>
  <si>
    <t>Cambio o reubicación de sis. med. directa trifásica (caja de policarbonato/módulo metálico con base socket + medidor + acometida) - (zona urbana)</t>
  </si>
  <si>
    <t>Cambio o reubicación de sis. med. directa trifásica (caja de policarbonato/módulo metálico con base socket + medidor + acometida) - (zona rural)</t>
  </si>
  <si>
    <t>Cambio o reubicación de acometida trifásica (zona urbana)</t>
  </si>
  <si>
    <t>Cambio o reubicación de acometida trifásica (zona rural)</t>
  </si>
  <si>
    <t>Cambio o reubicación de medidor  trifásico (zona urbana)</t>
  </si>
  <si>
    <t>Cambio o reubicación de medidor trifasico (zona rural)</t>
  </si>
  <si>
    <t>Retiro de medidor y acometida trifásica (zona urbana)</t>
  </si>
  <si>
    <t>Retiro de medidor y acometida trifásica (zona rural)</t>
  </si>
  <si>
    <t>Retiro de equipo compacto de medida trifásico 13,8 KV</t>
  </si>
  <si>
    <t>Retiro de equipo compacto de medida monofásico 13,8 KV</t>
  </si>
  <si>
    <t>Retiro de equipo compacto de medida trifásico 34,5 KV</t>
  </si>
  <si>
    <t>Retiro de equipo compacto de medida monofásico 34,5 KV</t>
  </si>
  <si>
    <t>Rubro: Instalación o cambio de transformadores de corriente en baja tensión (zona urbana)</t>
  </si>
  <si>
    <t>Rubro: Instalación o cambio de transformadores de corriente en baja tensión (zona rural)</t>
  </si>
  <si>
    <t>Revisión de sistema de medición directa monofasica forma 2S zona urbana</t>
  </si>
  <si>
    <t>Revisión de sistema de medición directa bifasica formas 12S,13A, 23A, 27A zona urbana</t>
  </si>
  <si>
    <t>Revisión de sistema de medición directa monofasica forma 2S zona rural</t>
  </si>
  <si>
    <t>Revisión de sistema de medición directa bifasica formas 12S,13A, 23A, 27A zona rural</t>
  </si>
  <si>
    <t>Revisión  de sistema de medición directa trifásica forma 16S zona urbana</t>
  </si>
  <si>
    <t>Revisión  de sistema de medición directa trifásica forma 16S zona rural</t>
  </si>
  <si>
    <t>Revisión  de sistema de medición Semidirecta monofásica forma 4S zona urbana</t>
  </si>
  <si>
    <t>Revisión  de sistema de medición Semidirecta monofásica forma 4S zona rural</t>
  </si>
  <si>
    <t>Revisión  de sistema de medición Semidirecta trifásica formas 9S,10A zona urbana</t>
  </si>
  <si>
    <t>Revisión  de sistema de medición Semidirecta trifásica formas 9S,10A zona rural</t>
  </si>
  <si>
    <t>Revisión  a sistema de medición Indirecta monofásica formas 9S,10A zona urbana</t>
  </si>
  <si>
    <t>Revisión  a sistema de medición Indirecta monofásica formas 9S,10A zona rural</t>
  </si>
  <si>
    <t>Revisión  a sistema de medición Indirecta trifásica formas 9S,10A zona urbana</t>
  </si>
  <si>
    <t>Revisión  a sistema de medición Indirecta trifásica formas 9S,10A zona rural</t>
  </si>
  <si>
    <t xml:space="preserve">Sustitución sis. med. semidirecta monofasica BT (caja de proteccion+ base 6 terminales + medidor + TC + cable de control+ funda bx) - (zona urbana) </t>
  </si>
  <si>
    <t>Sustitución de sis. med. semidirecta monofasica BT (caja de proteccion+ base 6 terminales + medidor + TC + cable de control+ funda bx) - (zona rural)</t>
  </si>
  <si>
    <t>Sustitución de sis. med. semidirecta trifasica BT (caja de proteccion+ base 13 terminales + medidor + TC + cable de control+ funda bx) - (zona urbana)</t>
  </si>
  <si>
    <t xml:space="preserve">Sustitución de sis. med. semidirecta trifasica BT (caja de proteccion+ base 13 terminales + medidor + TC + cable de control+ funda bx) - (zona rural) </t>
  </si>
  <si>
    <t xml:space="preserve">Sustitución de sis. med. indirecta monofasica MT (caja de proteccion+ base 6 terminales + medidor + TC + TP + cable de control+ funda bx) - (zona urbana) </t>
  </si>
  <si>
    <t xml:space="preserve">Sustitución de sis. med. indirecta monofasica MT (caja de proteccion+ base 6 terminales + medidor + TC + TP + cable de control+ funda bx) - (zona rural) </t>
  </si>
  <si>
    <t xml:space="preserve">Sustitución  de sis. med. indirecta trifasica MT (caja de proteccion+ base 13 terminales + medidor + TC + TP + cable de control+ funda bx) - (zona urbana) </t>
  </si>
  <si>
    <t xml:space="preserve">Sustitución  de sis. med. indirecta trifasica MT (caja de proteccion+ base 13 terminales + medidor + TC + TP + cable de control+ funda bx) - (zona rural) </t>
  </si>
  <si>
    <t xml:space="preserve">Sustitución  de sis. med. indirecta trifasica MT (caja de proteccion+ base 13 terminales + medidor + EQUIPO COMPACTO+ cable de control+ funda bx + puesto a tierra) - (zona urbana) </t>
  </si>
  <si>
    <t>Sustitución  de sis. med. indirecta trifasica MT (caja de proteccion+ base 13 terminales + medidor + EQUIPO COMPACTO+ cable de control+ funda bx + puesta a tierra) - (zona rural)</t>
  </si>
  <si>
    <t>Sustitución de accesorios o herrajes de los elementos de medición (funda bx, crucetas, armario, base socket, cable de control)</t>
  </si>
  <si>
    <t>Instalación puesta a tierra sistema de medición (tuberia metálica EMT 1/2"+cable de cobre #8 THHN+grapas metálicas de 1/2"+varilla Cu 1,8 mts+conector+taco#6+tornillo t/pato) (zona urbana) incluye RESANE</t>
  </si>
  <si>
    <t>Instalación puesta a tierra sistema de medición  (tuberia metálica EMT 1/2"+cable de cobre #8 THHN+grapas metálicas de 1/2"+varilla Cu 1,8 mts+conector+taco#6+tornillo t/pato) (zona rural) incluye RESANE</t>
  </si>
  <si>
    <t>Instalación puesta a tierra sistema de medición  (tuberia metálica EMT 1/2"+cable de cobre #8 THHN+grapas metálicas de 1/2"+varilla Cu 1,8 mts+conector+taco#6+tornillo t/pato) (zona rural concentrado) incluye RESANE</t>
  </si>
  <si>
    <t>Cambio o Instalación de caja de distribución en fachada (zona urbana)</t>
  </si>
  <si>
    <t>Cambio o Instalación de caja de distribución en fachada (zona rural)</t>
  </si>
  <si>
    <t>Cambio o Instalación de caja de distribución en fachada (zona rural concentrado)</t>
  </si>
  <si>
    <t>Cambio o Instalación de breakers de protección (módulo o caja existente) - (zona urbana)</t>
  </si>
  <si>
    <t>Cambio o Instalación de breakers de protección (módulo o caja existente) - (zona rural)</t>
  </si>
  <si>
    <t>Cambio de fusibles en acometida - red preensamblada (zona rural concentrado)</t>
  </si>
  <si>
    <t>Instalación de tubo poste galvanizado de 2 1/2" ó 3" de diámetro - (zona rural)</t>
  </si>
  <si>
    <t>Inspección previa activación de servicio AMI</t>
  </si>
  <si>
    <t>Unidad de guardia para atencion de emergencia día ordinario (16h00 - 24h00)</t>
  </si>
  <si>
    <t>Unidad de Guardia para atención de emergencia en fin de semana y/o feriado (08h00-16h00 y/o 16H00 - 24H00)</t>
  </si>
  <si>
    <t>inspecciones PEC ( levantamiento de información para aplicación de incentivo tarifario)</t>
  </si>
  <si>
    <t>Transformador monofásico autoprotegido  5 KVA, 13800 GRdY / 7960 V - 120 /240 V</t>
  </si>
  <si>
    <t>Transformador monofásico autoprotegido 10 KVA, 13800 GRdY / 7960 V - 120 /240 V</t>
  </si>
  <si>
    <t>Transformador monofásico autoprotegido 15 KVA, 13800 GRdY / 7960 V - 120 /240 V</t>
  </si>
  <si>
    <t>Transformador monofásico autoprotegido 25 KVA, 13800 GRdY / 7960 V - 120 /240 V</t>
  </si>
  <si>
    <t>Transformador monofásico autoprotegido 37,5 KVA, 13800 GRdY / 7960 V - 120 /240 V</t>
  </si>
  <si>
    <t>Transformador monofásico autoprotegido 50 KVA, 13800 GRdY / 7960 V - 120 /240 V</t>
  </si>
  <si>
    <t>Transformador monofásico autoprotegido 75 KVA, 13800 GRdY / 7960 V - 120 /240 V</t>
  </si>
  <si>
    <t>Trifasiamiento Linea de los Choneros</t>
  </si>
  <si>
    <t>LEVANTAMIENTO O VERIFICACIÓN DE INFORMACIÓN SIG DE POSTE DISTRIBUCIÓN Y TODA SU INFRAESTRUCTURA ELÉCTRICA ASOCIADA (URBANO)</t>
  </si>
  <si>
    <t>LEVANTAMIENTO O VERIFICACIÓN DE INFORMACIÓN SIG DE POSTE DISTRIBUCIÓN Y TODA SU INFRAESTRUCTURA ELÉCTRICA ASOCIADA (RURAL)</t>
  </si>
  <si>
    <t>LEVANTAMIENTO DE TRANSFORMADOR (URBANO)</t>
  </si>
  <si>
    <t>LEVANTAMIENTO DE TRANSFORMADOR (RURAL)</t>
  </si>
  <si>
    <t>LEVANTAMIENTO DE LUMINARIA CON CARRO CANASTA (URBANO)</t>
  </si>
  <si>
    <t>LEVANTAMIENTO DE LUMINARIA CON CARRO CANASTA (RURAL)</t>
  </si>
  <si>
    <t>DIGITALIZACIÓN DE INFORMACIÓN SIG DE POSTE DISTRIBUCIÓN O SUBTRANSMISION Y TODA SU INFRAESTRUCTURA ELÉCTRICA ASOCIADA</t>
  </si>
  <si>
    <t xml:space="preserve">DIGITALIZACIÓN DE INFORMACIÓN SIG DE PUNTO DE MEDIDOR, TABLERO DE MEDIDORES O MEDIDOR TOTALIZADOR Y SU ACOMETIDA AÉREO O SUBTERRÁNEO </t>
  </si>
  <si>
    <t>ETIQUETADO DE POSTE URBANO</t>
  </si>
  <si>
    <t>ETIQUETADO DE POSTE RURAL</t>
  </si>
  <si>
    <t>ETIQUETADO DE TRANSFORMADOR O SECCIONADOR URBANO</t>
  </si>
  <si>
    <t>ETIQUETADO DE TRANSFORMADOR O SECCIONADOR RURAL</t>
  </si>
  <si>
    <t>ETIQUETADO DE LUMINARIAS CON CARRO CANASTA</t>
  </si>
  <si>
    <t xml:space="preserve">IDENTIFICACIÓN DE FASE MV, BV AÉREO (UNA FASE) URBANO + CON EQUIPO IDENTIFICACIÓN FASES PARTICULAR </t>
  </si>
  <si>
    <t xml:space="preserve">IDENTIFICACIÓN DE FASE MV, BV AÉREO (UNA FASE) RURAL + CON EQUIPO IDENTIFICACIÓN FASES PARTICULAR </t>
  </si>
  <si>
    <t xml:space="preserve">IDENTIFICACIÓN DE FASE MV, BV AÉREO (DOS FASES) URBANO +CON EQUIPO IDENTIFICACIÓN FASES PARTICULAR </t>
  </si>
  <si>
    <t xml:space="preserve">IDENTIFICACIÓN DE FASE MV, BV AÉREO (DOS FASES) RURAL +CON EQUIPO IDENTIFICACIÓN FASES PARTICULAR </t>
  </si>
  <si>
    <t>IDENTIFICACIÓN DE FASE MV, BV AÉREO (TRES FASES) URBANO + CON EQUIPO IDENTIFICACIÓN FASES  PARTICULAR</t>
  </si>
  <si>
    <t>IDENTIFICACIÓN DE FASE MV, BV AÉREO (TRES FASES) RURAL + CON EQUIPO IDENTIFICACIÓN FASES  PARTICULAR</t>
  </si>
  <si>
    <t>IDENTIFICACIÓN DE FASE MV, BV AÉREO (UNA FASE) URBANO + CON EQUIPO IDENTIFICACIÓN FASES CNEL  (URBANO)</t>
  </si>
  <si>
    <t>IDENTIFICACIÓN DE FASE MV, BV AÉREO (UNA FASE) RURAL+ CON EQUIPO IDENTIFICACIÓN FASES CNEL  (URBANO)</t>
  </si>
  <si>
    <t>IDENTIFICACIÓN DE FASE MV, BV AÉREO (DOS FASES) URBANO +CON EQUIPO IDENTIFICACIÓN FASES CNEL</t>
  </si>
  <si>
    <t>IDENTIFICACIÓN DE FASE MV, BV AÉREO (DOS FASES) RURAL +CON EQUIPO IDENTIFICACIÓN FASES CNEL</t>
  </si>
  <si>
    <t>IDENTIFICACIÓN DE FASE MV, BV AÉREO (TRES FASES) URBANO+ CON EQUIPO IDENTIFICACIÓN FASES CNEL</t>
  </si>
  <si>
    <t>IDENTIFICACIÓN DE FASE MV, BV AÉREO (TRES FASES) RURAL + CON EQUIPO IDENTIFICACIÓN FASES CNEL</t>
  </si>
  <si>
    <t>LEVANTAMIENTO O VERIFICACIÓN DE INFORMACIÓN SIG DE MEDIDOR, TABLERO DE MEDIDORES O MEDIDOR TOTALIZADOR Y SU ACOMETIDA (ZONA URBANA)</t>
  </si>
  <si>
    <t>LEVANTAMIENTO O VERIFICACIÓN DE INFORMACIÓN SIG DE MEDIDOR, TABLERO DE MEDIDORES O MEDIDOR TOTALIZADOR Y SU ACOMETIDA (ZONA RURAL)</t>
  </si>
  <si>
    <t>Trifasiameniento Linea de La Caracas</t>
  </si>
  <si>
    <t>GLOBAL</t>
  </si>
  <si>
    <t>TOTAL GLOBAL PROYECTOS (MATERIAL Y  MANO DE OBRA)</t>
  </si>
  <si>
    <t>Trifasiamiento Linea hacia el recinto las Cañas.</t>
  </si>
  <si>
    <t>ANEXO No. 2</t>
  </si>
  <si>
    <t>ETIQUETADO DE UNA FASE</t>
  </si>
  <si>
    <t>IVA (12%)</t>
  </si>
  <si>
    <t>TOTAL PROYECTO (F + G)</t>
  </si>
  <si>
    <t>FACTOR DE DISTANCIA KM/600)*(TOTAL MO)</t>
  </si>
  <si>
    <t>PRECIOS UNITARIOS REFERENCIAL</t>
  </si>
  <si>
    <t>PRECIOS UNITARIOS CNEL EP</t>
  </si>
  <si>
    <t>AÑO: 2022 - PRESUPUESTO REFERENCIAL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</si>
</sst>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 #,##0.00_);_(&quot;$&quot;\ * \(#,##0.00\);_(&quot;$&quot;\ * &quot;-&quot;??_);_(@_)"/>
    <numFmt numFmtId="43" formatCode="_(* #,##0.00_);_(* \(#,##0.00\);_(* &quot;-&quot;??_);_(@_)"/>
    <numFmt numFmtId="164" formatCode="_ &quot;$&quot;* #,##0.00_ ;_ &quot;$&quot;* \-#,##0.00_ ;_ &quot;$&quot;* &quot;-&quot;??_ ;_ @_ "/>
    <numFmt numFmtId="165" formatCode="_ * #,##0.00_ ;_ * \-#,##0.00_ ;_ * &quot;-&quot;??_ ;_ @_ "/>
    <numFmt numFmtId="166" formatCode="[$$-300A]\ #,##0.00_);\([$$-300A]\ #,##0.00\)"/>
    <numFmt numFmtId="167" formatCode="_-* #,##0.00\ _€_-;\-* #,##0.00\ _€_-;_-* &quot;-&quot;??\ _€_-;_-@_-"/>
    <numFmt numFmtId="168" formatCode="_-* #,##0\ _€_-;\-* #,##0\ _€_-;_-* &quot;-&quot;??\ _€_-;_-@_-"/>
    <numFmt numFmtId="169" formatCode="[$$-300A]#,##0.00"/>
    <numFmt numFmtId="170" formatCode="_ * #,##0.0000_ ;_ * \-#,##0.0000_ ;_ * &quot;-&quot;??_ ;_ @_ "/>
  </numFmts>
  <fonts count="82">
    <font>
      <sz val="11"/>
      <color theme="1"/>
      <name val="Calibri"/>
      <family val="2"/>
    </font>
    <font>
      <sz val="11"/>
      <color theme="1"/>
      <name val="Calibri"/>
      <family val="2"/>
    </font>
    <font>
      <b/>
      <sz val="11"/>
      <color theme="0"/>
      <name val="Calibri"/>
      <family val="2"/>
    </font>
    <font>
      <sz val="12"/>
      <name val="Arial Narrow"/>
      <family val="2"/>
    </font>
    <font>
      <b/>
      <sz val="11"/>
      <color theme="1"/>
      <name val="Calibri"/>
      <family val="2"/>
      <scheme val="minor"/>
    </font>
    <font>
      <b/>
      <sz val="20"/>
      <name val="Arial Narrow"/>
      <family val="2"/>
    </font>
    <font>
      <b/>
      <sz val="18"/>
      <name val="Arial Narrow"/>
      <family val="2"/>
    </font>
    <font>
      <b/>
      <sz val="12"/>
      <name val="Arial Narrow"/>
      <family val="2"/>
    </font>
    <font>
      <b/>
      <sz val="24"/>
      <name val="Arial Narrow"/>
      <family val="2"/>
    </font>
    <font>
      <b/>
      <sz val="11"/>
      <name val="Arial Narrow"/>
      <family val="2"/>
    </font>
    <font>
      <sz val="11"/>
      <name val="Arial Narrow"/>
      <family val="2"/>
    </font>
    <font>
      <sz val="18"/>
      <name val="Arial Narrow"/>
      <family val="2"/>
    </font>
    <font>
      <sz val="12"/>
      <name val="Times New Roman"/>
      <family val="1"/>
    </font>
    <font>
      <b/>
      <sz val="16"/>
      <name val="Arial Narrow"/>
      <family val="2"/>
    </font>
    <font>
      <b/>
      <sz val="14"/>
      <name val="Arial Narrow"/>
      <family val="2"/>
    </font>
    <font>
      <sz val="11"/>
      <color theme="1"/>
      <name val="Calibri"/>
      <family val="2"/>
      <scheme val="minor"/>
    </font>
    <font>
      <sz val="8"/>
      <color indexed="8"/>
      <name val="Calibri"/>
      <family val="2"/>
    </font>
    <font>
      <sz val="8"/>
      <color indexed="8"/>
      <name val="Calibri"/>
      <family val="2"/>
      <scheme val="minor"/>
    </font>
    <font>
      <sz val="10"/>
      <color indexed="8"/>
      <name val="Calibri"/>
      <family val="2"/>
    </font>
    <font>
      <sz val="9"/>
      <color indexed="8"/>
      <name val="Calibri"/>
      <family val="2"/>
    </font>
    <font>
      <sz val="9"/>
      <color theme="1"/>
      <name val="Calibri"/>
      <family val="2"/>
    </font>
    <font>
      <sz val="8"/>
      <color rgb="FFFF0000"/>
      <name val="Calibri"/>
      <family val="2"/>
    </font>
    <font>
      <sz val="11"/>
      <color indexed="8"/>
      <name val="Calibri"/>
      <family val="2"/>
    </font>
    <font>
      <sz val="8"/>
      <color theme="0"/>
      <name val="Calibri"/>
      <family val="2"/>
    </font>
    <font>
      <b/>
      <sz val="11"/>
      <color indexed="8"/>
      <name val="Calibri"/>
      <family val="2"/>
    </font>
    <font>
      <sz val="8"/>
      <color theme="8" tint="0.79998168889431442"/>
      <name val="Calibri"/>
      <family val="2"/>
    </font>
    <font>
      <sz val="8"/>
      <color theme="0"/>
      <name val="Calibri"/>
      <family val="2"/>
      <scheme val="minor"/>
    </font>
    <font>
      <sz val="10"/>
      <color theme="0"/>
      <name val="Calibri"/>
      <family val="2"/>
    </font>
    <font>
      <sz val="9"/>
      <color theme="0"/>
      <name val="Calibri"/>
      <family val="2"/>
    </font>
    <font>
      <sz val="8"/>
      <name val="Calibri"/>
      <family val="2"/>
    </font>
    <font>
      <sz val="8"/>
      <name val="Calibri"/>
      <family val="2"/>
      <scheme val="minor"/>
    </font>
    <font>
      <sz val="10"/>
      <name val="Calibri"/>
      <family val="2"/>
    </font>
    <font>
      <sz val="9"/>
      <name val="Calibri"/>
      <family val="2"/>
    </font>
    <font>
      <sz val="8"/>
      <color indexed="10"/>
      <name val="Calibri"/>
      <family val="2"/>
    </font>
    <font>
      <sz val="8"/>
      <name val="Times New Roman"/>
      <family val="1"/>
    </font>
    <font>
      <b/>
      <sz val="11"/>
      <name val="Calibri"/>
      <family val="2"/>
    </font>
    <font>
      <sz val="8"/>
      <color rgb="FFFF0000"/>
      <name val="Calibri"/>
      <family val="2"/>
      <scheme val="minor"/>
    </font>
    <font>
      <sz val="10"/>
      <color rgb="FFFF0000"/>
      <name val="Calibri"/>
      <family val="2"/>
    </font>
    <font>
      <sz val="8"/>
      <name val="Arial"/>
      <family val="2"/>
    </font>
    <font>
      <b/>
      <sz val="9"/>
      <name val="Calibri"/>
      <family val="2"/>
    </font>
    <font>
      <b/>
      <sz val="12"/>
      <name val="Calibri"/>
      <family val="2"/>
    </font>
    <font>
      <b/>
      <sz val="12"/>
      <color theme="0"/>
      <name val="Calibri"/>
      <family val="2"/>
    </font>
    <font>
      <b/>
      <sz val="10"/>
      <name val="Calibri"/>
      <family val="2"/>
      <scheme val="minor"/>
    </font>
    <font>
      <b/>
      <sz val="9"/>
      <name val="Calibri"/>
      <family val="2"/>
      <scheme val="minor"/>
    </font>
    <font>
      <b/>
      <sz val="8"/>
      <name val="Calibri"/>
      <family val="2"/>
    </font>
    <font>
      <sz val="8"/>
      <color theme="1"/>
      <name val="Calibri"/>
      <family val="2"/>
    </font>
    <font>
      <b/>
      <sz val="14"/>
      <color rgb="FF002060"/>
      <name val="Calibri"/>
      <family val="2"/>
    </font>
    <font>
      <u/>
      <sz val="8"/>
      <color indexed="8"/>
      <name val="Calibri"/>
      <family val="2"/>
    </font>
    <font>
      <b/>
      <sz val="9"/>
      <color indexed="81"/>
      <name val="Tahoma"/>
      <family val="2"/>
    </font>
    <font>
      <sz val="9"/>
      <color indexed="81"/>
      <name val="Tahoma"/>
      <family val="2"/>
    </font>
    <font>
      <sz val="11"/>
      <name val="Calibri"/>
      <family val="2"/>
      <scheme val="minor"/>
    </font>
    <font>
      <u/>
      <sz val="11"/>
      <color theme="10"/>
      <name val="Calibri"/>
      <family val="2"/>
      <scheme val="minor"/>
    </font>
    <font>
      <sz val="11"/>
      <color rgb="FF0070C0"/>
      <name val="Calibri"/>
      <family val="2"/>
      <scheme val="minor"/>
    </font>
    <font>
      <sz val="11"/>
      <color rgb="FFFF0000"/>
      <name val="Calibri"/>
      <family val="2"/>
      <scheme val="minor"/>
    </font>
    <font>
      <sz val="11"/>
      <color theme="0"/>
      <name val="Calibri"/>
      <family val="2"/>
      <scheme val="minor"/>
    </font>
    <font>
      <b/>
      <sz val="11"/>
      <color theme="0"/>
      <name val="Calibri"/>
      <family val="2"/>
      <scheme val="minor"/>
    </font>
    <font>
      <u/>
      <sz val="11"/>
      <color theme="9" tint="0.59999389629810485"/>
      <name val="Calibri"/>
      <family val="2"/>
      <scheme val="minor"/>
    </font>
    <font>
      <b/>
      <sz val="11"/>
      <name val="Calibri"/>
      <family val="2"/>
      <scheme val="minor"/>
    </font>
    <font>
      <u/>
      <sz val="11"/>
      <color theme="0"/>
      <name val="Calibri"/>
      <family val="2"/>
      <scheme val="minor"/>
    </font>
    <font>
      <b/>
      <sz val="11"/>
      <color rgb="FFFF0000"/>
      <name val="Calibri"/>
      <family val="2"/>
      <scheme val="minor"/>
    </font>
    <font>
      <u/>
      <sz val="11"/>
      <color rgb="FFFF0000"/>
      <name val="Calibri"/>
      <family val="2"/>
      <scheme val="minor"/>
    </font>
    <font>
      <u/>
      <sz val="11"/>
      <name val="Calibri"/>
      <family val="2"/>
      <scheme val="minor"/>
    </font>
    <font>
      <b/>
      <u/>
      <sz val="11"/>
      <color rgb="FF000000"/>
      <name val="Calibri"/>
      <family val="2"/>
    </font>
    <font>
      <b/>
      <u/>
      <sz val="9"/>
      <color theme="0"/>
      <name val="Calibri"/>
      <family val="2"/>
    </font>
    <font>
      <b/>
      <u/>
      <sz val="8"/>
      <name val="Calibri"/>
      <family val="2"/>
    </font>
    <font>
      <b/>
      <u/>
      <sz val="10"/>
      <color rgb="FF000000"/>
      <name val="Calibri"/>
      <family val="2"/>
    </font>
    <font>
      <b/>
      <sz val="10"/>
      <color rgb="FF000000"/>
      <name val="Calibri"/>
      <family val="2"/>
    </font>
    <font>
      <b/>
      <sz val="14"/>
      <name val="Calibri"/>
      <family val="2"/>
    </font>
    <font>
      <b/>
      <sz val="18"/>
      <color rgb="FF002060"/>
      <name val="Calibri"/>
      <family val="2"/>
    </font>
    <font>
      <sz val="8"/>
      <color theme="1"/>
      <name val="Sw"/>
    </font>
    <font>
      <sz val="9"/>
      <color theme="1"/>
      <name val="Sw"/>
    </font>
    <font>
      <sz val="10"/>
      <color theme="1"/>
      <name val="Sw"/>
    </font>
    <font>
      <sz val="10"/>
      <color theme="1"/>
      <name val="Calibri"/>
      <family val="2"/>
      <scheme val="minor"/>
    </font>
    <font>
      <sz val="9"/>
      <color theme="1"/>
      <name val="Calibri"/>
      <family val="2"/>
      <scheme val="minor"/>
    </font>
    <font>
      <sz val="8"/>
      <color rgb="FF000000"/>
      <name val="Times New Roman"/>
      <family val="1"/>
    </font>
    <font>
      <sz val="11"/>
      <color theme="1"/>
      <name val="Sw"/>
    </font>
    <font>
      <sz val="8"/>
      <name val="Sw"/>
    </font>
    <font>
      <b/>
      <sz val="10"/>
      <name val="Calibri"/>
      <family val="2"/>
    </font>
    <font>
      <b/>
      <sz val="9"/>
      <color theme="0"/>
      <name val="Calibri"/>
      <family val="2"/>
    </font>
    <font>
      <b/>
      <sz val="11"/>
      <color rgb="FF000000"/>
      <name val="Calibri"/>
      <family val="2"/>
    </font>
    <font>
      <sz val="8"/>
      <color rgb="FFFF0000"/>
      <name val="Sw"/>
    </font>
    <font>
      <sz val="11"/>
      <color rgb="FFFF0000"/>
      <name val="Arial Narrow"/>
      <family val="2"/>
    </font>
  </fonts>
  <fills count="33">
    <fill>
      <patternFill patternType="none"/>
    </fill>
    <fill>
      <patternFill patternType="gray125"/>
    </fill>
    <fill>
      <patternFill patternType="solid">
        <fgColor theme="7" tint="0.7999816888943144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C000"/>
        <bgColor indexed="64"/>
      </patternFill>
    </fill>
    <fill>
      <patternFill patternType="solid">
        <fgColor theme="8" tint="0.79998168889431442"/>
        <bgColor indexed="64"/>
      </patternFill>
    </fill>
    <fill>
      <patternFill patternType="solid">
        <fgColor theme="0"/>
        <bgColor indexed="64"/>
      </patternFill>
    </fill>
    <fill>
      <patternFill patternType="solid">
        <fgColor indexed="9"/>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theme="3" tint="0.59999389629810485"/>
        <bgColor indexed="64"/>
      </patternFill>
    </fill>
    <fill>
      <patternFill patternType="solid">
        <fgColor rgb="FF92D050"/>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rgb="FFD5D5FF"/>
        <bgColor indexed="64"/>
      </patternFill>
    </fill>
    <fill>
      <patternFill patternType="solid">
        <fgColor rgb="FFFF0000"/>
        <bgColor indexed="64"/>
      </patternFill>
    </fill>
    <fill>
      <patternFill patternType="solid">
        <fgColor rgb="FFABE3FF"/>
        <bgColor indexed="64"/>
      </patternFill>
    </fill>
    <fill>
      <patternFill patternType="solid">
        <fgColor rgb="FF5B92E3"/>
        <bgColor rgb="FF000000"/>
      </patternFill>
    </fill>
    <fill>
      <patternFill patternType="solid">
        <fgColor theme="4" tint="0.39997558519241921"/>
        <bgColor rgb="FF000000"/>
      </patternFill>
    </fill>
    <fill>
      <patternFill patternType="solid">
        <fgColor theme="4" tint="0.79998168889431442"/>
        <bgColor rgb="FF000000"/>
      </patternFill>
    </fill>
    <fill>
      <patternFill patternType="solid">
        <fgColor theme="4" tint="0.59999389629810485"/>
        <bgColor rgb="FF000000"/>
      </patternFill>
    </fill>
    <fill>
      <patternFill patternType="solid">
        <fgColor rgb="FF92D050"/>
        <bgColor rgb="FF000000"/>
      </patternFill>
    </fill>
    <fill>
      <patternFill patternType="solid">
        <fgColor theme="7" tint="-0.249977111117893"/>
        <bgColor indexed="64"/>
      </patternFill>
    </fill>
    <fill>
      <patternFill patternType="solid">
        <fgColor theme="5"/>
        <bgColor indexed="64"/>
      </patternFill>
    </fill>
    <fill>
      <patternFill patternType="solid">
        <fgColor theme="5"/>
        <bgColor rgb="FF000000"/>
      </patternFill>
    </fill>
    <fill>
      <patternFill patternType="solid">
        <fgColor theme="7" tint="0.3999755851924192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s>
  <cellStyleXfs count="15">
    <xf numFmtId="0" fontId="0" fillId="0" borderId="0"/>
    <xf numFmtId="0" fontId="1" fillId="0" borderId="0"/>
    <xf numFmtId="44" fontId="1" fillId="0" borderId="0" applyFont="0" applyFill="0" applyBorder="0" applyAlignment="0" applyProtection="0"/>
    <xf numFmtId="0" fontId="12" fillId="0" borderId="0"/>
    <xf numFmtId="0" fontId="15" fillId="0" borderId="0"/>
    <xf numFmtId="9" fontId="22" fillId="0" borderId="0" applyFont="0" applyFill="0" applyBorder="0" applyAlignment="0" applyProtection="0"/>
    <xf numFmtId="167"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164" fontId="15" fillId="0" borderId="0" applyFont="0" applyFill="0" applyBorder="0" applyAlignment="0" applyProtection="0"/>
    <xf numFmtId="0" fontId="51" fillId="0" borderId="0" applyNumberFormat="0" applyFill="0" applyBorder="0" applyAlignment="0" applyProtection="0"/>
    <xf numFmtId="165" fontId="15" fillId="0" borderId="0" applyFont="0" applyFill="0" applyBorder="0" applyAlignment="0" applyProtection="0"/>
    <xf numFmtId="0" fontId="1" fillId="0" borderId="0"/>
  </cellStyleXfs>
  <cellXfs count="501">
    <xf numFmtId="0" fontId="0" fillId="0" borderId="0" xfId="0"/>
    <xf numFmtId="0" fontId="3" fillId="0" borderId="0" xfId="1" applyFont="1" applyFill="1" applyProtection="1">
      <protection locked="0"/>
    </xf>
    <xf numFmtId="14" fontId="3" fillId="0" borderId="0" xfId="1" applyNumberFormat="1" applyFont="1" applyFill="1" applyProtection="1">
      <protection locked="0"/>
    </xf>
    <xf numFmtId="0" fontId="6" fillId="0" borderId="4" xfId="1" applyFont="1" applyFill="1" applyBorder="1" applyAlignment="1" applyProtection="1">
      <alignment horizontal="center" vertical="center" wrapText="1"/>
      <protection locked="0"/>
    </xf>
    <xf numFmtId="0" fontId="6" fillId="0" borderId="2" xfId="1" applyFont="1" applyFill="1" applyBorder="1" applyAlignment="1" applyProtection="1">
      <alignment horizontal="center" vertical="center"/>
      <protection locked="0"/>
    </xf>
    <xf numFmtId="0" fontId="8" fillId="0" borderId="3" xfId="1" applyFont="1" applyFill="1" applyBorder="1" applyAlignment="1" applyProtection="1">
      <alignment horizontal="center" vertical="center" wrapText="1"/>
      <protection locked="0"/>
    </xf>
    <xf numFmtId="0" fontId="5" fillId="0" borderId="0" xfId="1" applyFont="1" applyFill="1" applyProtection="1">
      <protection locked="0"/>
    </xf>
    <xf numFmtId="0" fontId="3" fillId="0" borderId="0" xfId="1" applyFont="1" applyFill="1" applyAlignment="1" applyProtection="1">
      <alignment horizontal="center"/>
      <protection locked="0"/>
    </xf>
    <xf numFmtId="0" fontId="6" fillId="2" borderId="2" xfId="1" applyFont="1" applyFill="1" applyBorder="1" applyAlignment="1" applyProtection="1">
      <alignment horizontal="center" vertical="center"/>
      <protection locked="0"/>
    </xf>
    <xf numFmtId="0" fontId="8" fillId="2" borderId="3" xfId="1" applyFont="1" applyFill="1" applyBorder="1" applyAlignment="1" applyProtection="1">
      <alignment horizontal="center" vertical="center" wrapText="1"/>
      <protection locked="0"/>
    </xf>
    <xf numFmtId="0" fontId="3" fillId="0" borderId="3" xfId="1" applyFont="1" applyFill="1" applyBorder="1" applyProtection="1">
      <protection locked="0"/>
    </xf>
    <xf numFmtId="4" fontId="9" fillId="0" borderId="1" xfId="1" applyNumberFormat="1" applyFont="1" applyFill="1" applyBorder="1" applyAlignment="1" applyProtection="1">
      <alignment horizontal="center" vertical="center"/>
      <protection locked="0"/>
    </xf>
    <xf numFmtId="0" fontId="9" fillId="0" borderId="1" xfId="1" applyFont="1" applyFill="1" applyBorder="1" applyAlignment="1" applyProtection="1">
      <alignment horizontal="justify" vertical="center" wrapText="1"/>
    </xf>
    <xf numFmtId="0" fontId="10" fillId="0" borderId="1" xfId="1" applyFont="1" applyFill="1" applyBorder="1" applyAlignment="1" applyProtection="1">
      <alignment horizontal="center" vertical="center" wrapText="1"/>
      <protection locked="0"/>
    </xf>
    <xf numFmtId="4" fontId="10" fillId="0" borderId="1" xfId="1" applyNumberFormat="1" applyFont="1" applyFill="1" applyBorder="1" applyAlignment="1" applyProtection="1">
      <alignment horizontal="center" vertical="center" wrapText="1"/>
    </xf>
    <xf numFmtId="4" fontId="10" fillId="0" borderId="1" xfId="1" applyNumberFormat="1" applyFont="1" applyFill="1" applyBorder="1" applyAlignment="1" applyProtection="1">
      <alignment horizontal="center" vertical="center" wrapText="1"/>
      <protection locked="0"/>
    </xf>
    <xf numFmtId="166" fontId="10" fillId="0" borderId="1" xfId="2" applyNumberFormat="1" applyFont="1" applyFill="1" applyBorder="1" applyAlignment="1" applyProtection="1">
      <alignment horizontal="center" vertical="center" wrapText="1"/>
      <protection locked="0"/>
    </xf>
    <xf numFmtId="4" fontId="10" fillId="0" borderId="1" xfId="1" applyNumberFormat="1" applyFont="1" applyFill="1" applyBorder="1" applyAlignment="1" applyProtection="1">
      <alignment horizontal="center" vertical="center"/>
      <protection locked="0"/>
    </xf>
    <xf numFmtId="0" fontId="10" fillId="0" borderId="1" xfId="1" applyFont="1" applyFill="1" applyBorder="1" applyAlignment="1" applyProtection="1">
      <alignment horizontal="justify" vertical="center" wrapText="1"/>
    </xf>
    <xf numFmtId="0" fontId="11" fillId="0" borderId="4" xfId="1" applyFont="1" applyFill="1" applyBorder="1" applyAlignment="1" applyProtection="1">
      <alignment horizontal="center" vertical="top"/>
      <protection locked="0"/>
    </xf>
    <xf numFmtId="0" fontId="8" fillId="0" borderId="1" xfId="1" applyFont="1" applyFill="1" applyBorder="1" applyAlignment="1" applyProtection="1">
      <alignment horizontal="center" vertical="center" wrapText="1"/>
      <protection locked="0"/>
    </xf>
    <xf numFmtId="3" fontId="8" fillId="0" borderId="1" xfId="2" applyNumberFormat="1" applyFont="1" applyFill="1" applyBorder="1" applyAlignment="1" applyProtection="1">
      <alignment horizontal="center" vertical="center"/>
      <protection locked="0"/>
    </xf>
    <xf numFmtId="0" fontId="6" fillId="0" borderId="4" xfId="1" applyFont="1" applyFill="1" applyBorder="1" applyAlignment="1" applyProtection="1">
      <alignment horizontal="center" vertical="center"/>
      <protection locked="0"/>
    </xf>
    <xf numFmtId="0" fontId="10" fillId="0" borderId="3" xfId="1" applyFont="1" applyFill="1" applyBorder="1" applyAlignment="1" applyProtection="1">
      <alignment horizontal="center" vertical="center" wrapText="1"/>
      <protection locked="0"/>
    </xf>
    <xf numFmtId="0" fontId="10" fillId="0" borderId="1" xfId="1" applyFont="1" applyFill="1" applyBorder="1" applyAlignment="1" applyProtection="1">
      <alignment horizontal="justify" vertical="center"/>
    </xf>
    <xf numFmtId="0" fontId="10" fillId="0" borderId="1" xfId="1" applyFont="1" applyFill="1" applyBorder="1" applyAlignment="1">
      <alignment vertical="center" wrapText="1"/>
    </xf>
    <xf numFmtId="0" fontId="10" fillId="0" borderId="5" xfId="1" applyFont="1" applyFill="1" applyBorder="1" applyAlignment="1">
      <alignment horizontal="justify" vertical="center" wrapText="1"/>
    </xf>
    <xf numFmtId="0" fontId="10" fillId="0" borderId="1" xfId="1" applyFont="1" applyFill="1" applyBorder="1" applyAlignment="1">
      <alignment horizontal="justify" vertical="center" wrapText="1"/>
    </xf>
    <xf numFmtId="0" fontId="10" fillId="0" borderId="3" xfId="1" applyFont="1" applyFill="1" applyBorder="1" applyAlignment="1">
      <alignment horizontal="justify" vertical="center" wrapText="1"/>
    </xf>
    <xf numFmtId="0" fontId="11" fillId="5" borderId="4" xfId="1" applyFont="1" applyFill="1" applyBorder="1" applyAlignment="1" applyProtection="1">
      <alignment horizontal="center" vertical="top"/>
      <protection locked="0"/>
    </xf>
    <xf numFmtId="0" fontId="8" fillId="5" borderId="6" xfId="1" applyFont="1" applyFill="1" applyBorder="1" applyAlignment="1" applyProtection="1">
      <alignment horizontal="center" vertical="center" wrapText="1"/>
      <protection locked="0"/>
    </xf>
    <xf numFmtId="3" fontId="8" fillId="5" borderId="1" xfId="2" applyNumberFormat="1" applyFont="1" applyFill="1" applyBorder="1" applyAlignment="1" applyProtection="1">
      <alignment horizontal="center" vertical="center"/>
      <protection locked="0"/>
    </xf>
    <xf numFmtId="0" fontId="6" fillId="0" borderId="3" xfId="1" applyFont="1" applyFill="1" applyBorder="1" applyAlignment="1" applyProtection="1">
      <alignment horizontal="center" vertical="center"/>
      <protection locked="0"/>
    </xf>
    <xf numFmtId="0" fontId="10" fillId="0" borderId="1" xfId="1" applyFont="1" applyFill="1" applyBorder="1" applyAlignment="1" applyProtection="1">
      <alignment vertical="center" wrapText="1"/>
    </xf>
    <xf numFmtId="0" fontId="10" fillId="0" borderId="1" xfId="1" applyFont="1" applyFill="1" applyBorder="1" applyAlignment="1" applyProtection="1">
      <alignment vertical="center"/>
    </xf>
    <xf numFmtId="0" fontId="10" fillId="0" borderId="3" xfId="1" applyFont="1" applyFill="1" applyBorder="1" applyAlignment="1" applyProtection="1">
      <alignment horizontal="justify" vertical="center" wrapText="1"/>
    </xf>
    <xf numFmtId="0" fontId="10" fillId="0" borderId="1" xfId="3" applyFont="1" applyFill="1" applyBorder="1" applyAlignment="1" applyProtection="1">
      <alignment vertical="center" wrapText="1"/>
    </xf>
    <xf numFmtId="0" fontId="10" fillId="0" borderId="1" xfId="3" applyFont="1" applyFill="1" applyBorder="1" applyAlignment="1" applyProtection="1">
      <alignment horizontal="justify" vertical="center" wrapText="1"/>
    </xf>
    <xf numFmtId="0" fontId="10" fillId="0" borderId="1" xfId="3" applyFont="1" applyFill="1" applyBorder="1" applyAlignment="1" applyProtection="1">
      <alignment vertical="center"/>
    </xf>
    <xf numFmtId="4" fontId="10" fillId="0" borderId="1" xfId="2" applyNumberFormat="1" applyFont="1" applyFill="1" applyBorder="1" applyAlignment="1" applyProtection="1">
      <alignment horizontal="center" vertical="center" wrapText="1"/>
      <protection locked="0"/>
    </xf>
    <xf numFmtId="0" fontId="10" fillId="0" borderId="1" xfId="3" applyFont="1" applyFill="1" applyBorder="1" applyAlignment="1" applyProtection="1">
      <alignment horizontal="justify" vertical="center"/>
    </xf>
    <xf numFmtId="0" fontId="3" fillId="5" borderId="1" xfId="1" applyFont="1" applyFill="1" applyBorder="1" applyAlignment="1" applyProtection="1">
      <alignment horizontal="center" vertical="center" wrapText="1"/>
      <protection locked="0"/>
    </xf>
    <xf numFmtId="0" fontId="13" fillId="5" borderId="1" xfId="1" applyFont="1" applyFill="1" applyBorder="1" applyAlignment="1" applyProtection="1">
      <alignment horizontal="center" vertical="center" wrapText="1"/>
      <protection locked="0"/>
    </xf>
    <xf numFmtId="0" fontId="13" fillId="5" borderId="7" xfId="1" applyFont="1" applyFill="1" applyBorder="1" applyAlignment="1" applyProtection="1">
      <alignment horizontal="center" vertical="center"/>
      <protection locked="0"/>
    </xf>
    <xf numFmtId="3" fontId="8" fillId="5" borderId="6" xfId="2" applyNumberFormat="1" applyFont="1" applyFill="1" applyBorder="1" applyAlignment="1" applyProtection="1">
      <alignment horizontal="center" vertical="center"/>
      <protection locked="0"/>
    </xf>
    <xf numFmtId="0" fontId="3" fillId="0" borderId="5" xfId="1" applyFont="1" applyFill="1" applyBorder="1" applyProtection="1">
      <protection locked="0"/>
    </xf>
    <xf numFmtId="0" fontId="5" fillId="0" borderId="0" xfId="1" applyFont="1" applyFill="1" applyAlignment="1">
      <alignment vertical="center"/>
    </xf>
    <xf numFmtId="0" fontId="16" fillId="0" borderId="0" xfId="4" applyFont="1"/>
    <xf numFmtId="4" fontId="16" fillId="0" borderId="0" xfId="4" applyNumberFormat="1" applyFont="1" applyAlignment="1">
      <alignment horizontal="right" vertical="center"/>
    </xf>
    <xf numFmtId="0" fontId="17" fillId="0" borderId="0" xfId="4" applyFont="1" applyFill="1" applyAlignment="1">
      <alignment horizontal="center" vertical="center"/>
    </xf>
    <xf numFmtId="0" fontId="16" fillId="0" borderId="0" xfId="4" applyFont="1" applyAlignment="1">
      <alignment horizontal="center" vertical="center"/>
    </xf>
    <xf numFmtId="0" fontId="16" fillId="0" borderId="0" xfId="4" applyFont="1" applyAlignment="1">
      <alignment horizontal="center"/>
    </xf>
    <xf numFmtId="2" fontId="16" fillId="0" borderId="0" xfId="4" applyNumberFormat="1" applyFont="1" applyAlignment="1">
      <alignment horizontal="center" vertical="center"/>
    </xf>
    <xf numFmtId="4" fontId="18" fillId="0" borderId="0" xfId="4" applyNumberFormat="1" applyFont="1" applyAlignment="1">
      <alignment horizontal="right" vertical="center"/>
    </xf>
    <xf numFmtId="0" fontId="19" fillId="0" borderId="0" xfId="4" applyFont="1" applyFill="1"/>
    <xf numFmtId="4" fontId="20" fillId="0" borderId="0" xfId="4" applyNumberFormat="1" applyFont="1" applyFill="1" applyAlignment="1">
      <alignment horizontal="center" vertical="center"/>
    </xf>
    <xf numFmtId="0" fontId="16" fillId="0" borderId="0" xfId="4" applyFont="1" applyFill="1"/>
    <xf numFmtId="0" fontId="16" fillId="0" borderId="0" xfId="4" applyFont="1" applyAlignment="1">
      <alignment horizontal="left"/>
    </xf>
    <xf numFmtId="4" fontId="16" fillId="0" borderId="0" xfId="4" applyNumberFormat="1" applyFont="1" applyBorder="1" applyAlignment="1">
      <alignment horizontal="right" vertical="center"/>
    </xf>
    <xf numFmtId="4" fontId="18" fillId="0" borderId="0" xfId="4" applyNumberFormat="1" applyFont="1" applyBorder="1" applyAlignment="1">
      <alignment horizontal="right" vertical="center"/>
    </xf>
    <xf numFmtId="0" fontId="16" fillId="0" borderId="0" xfId="4" applyFont="1" applyBorder="1"/>
    <xf numFmtId="0" fontId="17" fillId="0" borderId="0" xfId="4" applyFont="1" applyFill="1" applyBorder="1" applyAlignment="1">
      <alignment horizontal="center" vertical="center"/>
    </xf>
    <xf numFmtId="0" fontId="16" fillId="0" borderId="0" xfId="4" applyFont="1" applyBorder="1" applyAlignment="1">
      <alignment horizontal="center" vertical="center"/>
    </xf>
    <xf numFmtId="0" fontId="16" fillId="0" borderId="0" xfId="4" applyFont="1" applyBorder="1" applyAlignment="1">
      <alignment horizontal="center"/>
    </xf>
    <xf numFmtId="2" fontId="16" fillId="0" borderId="0" xfId="4" applyNumberFormat="1" applyFont="1" applyBorder="1" applyAlignment="1">
      <alignment horizontal="center" vertical="center"/>
    </xf>
    <xf numFmtId="0" fontId="19" fillId="0" borderId="0" xfId="4" applyFont="1" applyFill="1" applyBorder="1"/>
    <xf numFmtId="4" fontId="20" fillId="0" borderId="0" xfId="4" applyNumberFormat="1" applyFont="1" applyFill="1" applyBorder="1" applyAlignment="1">
      <alignment horizontal="center" vertical="center"/>
    </xf>
    <xf numFmtId="0" fontId="16" fillId="0" borderId="0" xfId="4" applyFont="1" applyFill="1" applyBorder="1"/>
    <xf numFmtId="0" fontId="16" fillId="0" borderId="0" xfId="4" applyFont="1" applyBorder="1" applyAlignment="1">
      <alignment horizontal="left"/>
    </xf>
    <xf numFmtId="0" fontId="21" fillId="0" borderId="0" xfId="4" applyFont="1" applyFill="1"/>
    <xf numFmtId="10" fontId="23" fillId="0" borderId="1" xfId="5" applyNumberFormat="1" applyFont="1" applyFill="1" applyBorder="1"/>
    <xf numFmtId="167" fontId="24" fillId="3" borderId="1" xfId="6" applyFont="1" applyFill="1" applyBorder="1" applyAlignment="1">
      <alignment horizontal="center" vertical="center"/>
    </xf>
    <xf numFmtId="167" fontId="23" fillId="0" borderId="1" xfId="6" applyFont="1" applyFill="1" applyBorder="1" applyAlignment="1">
      <alignment horizontal="center" vertical="center"/>
    </xf>
    <xf numFmtId="167" fontId="25" fillId="9" borderId="1" xfId="6" applyFont="1" applyFill="1" applyBorder="1" applyAlignment="1">
      <alignment horizontal="center" vertical="center"/>
    </xf>
    <xf numFmtId="167" fontId="26" fillId="0" borderId="1" xfId="6" applyFont="1" applyFill="1" applyBorder="1" applyAlignment="1">
      <alignment horizontal="center" vertical="center"/>
    </xf>
    <xf numFmtId="44" fontId="27" fillId="0" borderId="1" xfId="7" applyFont="1" applyFill="1" applyBorder="1" applyAlignment="1">
      <alignment horizontal="center" vertical="center"/>
    </xf>
    <xf numFmtId="44" fontId="28" fillId="0" borderId="1" xfId="7" applyFont="1" applyFill="1" applyBorder="1" applyAlignment="1">
      <alignment horizontal="right" vertical="center"/>
    </xf>
    <xf numFmtId="0" fontId="23" fillId="0" borderId="1" xfId="4" applyFont="1" applyFill="1" applyBorder="1" applyAlignment="1">
      <alignment horizontal="center" vertical="center"/>
    </xf>
    <xf numFmtId="0" fontId="23" fillId="0" borderId="1" xfId="4" applyFont="1" applyFill="1" applyBorder="1" applyAlignment="1">
      <alignment horizontal="left" vertical="center" wrapText="1"/>
    </xf>
    <xf numFmtId="0" fontId="23" fillId="0" borderId="1" xfId="4" applyFont="1" applyFill="1" applyBorder="1" applyAlignment="1">
      <alignment horizontal="left" vertical="center"/>
    </xf>
    <xf numFmtId="0" fontId="21" fillId="9" borderId="1" xfId="4" applyFont="1" applyFill="1" applyBorder="1" applyAlignment="1">
      <alignment horizontal="center" vertical="center"/>
    </xf>
    <xf numFmtId="10" fontId="16" fillId="0" borderId="1" xfId="5" applyNumberFormat="1" applyFont="1" applyFill="1" applyBorder="1"/>
    <xf numFmtId="167" fontId="29" fillId="0" borderId="1" xfId="6" applyFont="1" applyFill="1" applyBorder="1" applyAlignment="1">
      <alignment horizontal="center" vertical="center"/>
    </xf>
    <xf numFmtId="167" fontId="21" fillId="9" borderId="1" xfId="6" applyFont="1" applyFill="1" applyBorder="1" applyAlignment="1">
      <alignment horizontal="center" vertical="center"/>
    </xf>
    <xf numFmtId="167" fontId="29" fillId="9" borderId="1" xfId="6" applyFont="1" applyFill="1" applyBorder="1" applyAlignment="1">
      <alignment horizontal="center" vertical="center"/>
    </xf>
    <xf numFmtId="167" fontId="29" fillId="0" borderId="1" xfId="6" applyFont="1" applyFill="1" applyBorder="1" applyAlignment="1">
      <alignment horizontal="center" vertical="center" wrapText="1"/>
    </xf>
    <xf numFmtId="167" fontId="30" fillId="0" borderId="1" xfId="6" applyFont="1" applyFill="1" applyBorder="1" applyAlignment="1">
      <alignment horizontal="center" vertical="center"/>
    </xf>
    <xf numFmtId="44" fontId="31" fillId="0" borderId="1" xfId="7" applyFont="1" applyFill="1" applyBorder="1" applyAlignment="1">
      <alignment horizontal="center" vertical="center"/>
    </xf>
    <xf numFmtId="44" fontId="32" fillId="0" borderId="1" xfId="8" applyFont="1" applyFill="1" applyBorder="1" applyAlignment="1">
      <alignment horizontal="right" vertical="center"/>
    </xf>
    <xf numFmtId="44" fontId="32" fillId="0" borderId="1" xfId="8" applyFont="1" applyFill="1" applyBorder="1" applyAlignment="1">
      <alignment horizontal="center" vertical="center"/>
    </xf>
    <xf numFmtId="0" fontId="29" fillId="0" borderId="1" xfId="4" applyFont="1" applyFill="1" applyBorder="1" applyAlignment="1">
      <alignment horizontal="center" vertical="center"/>
    </xf>
    <xf numFmtId="0" fontId="29" fillId="0" borderId="1" xfId="4" applyFont="1" applyFill="1" applyBorder="1" applyAlignment="1">
      <alignment horizontal="left" vertical="center" wrapText="1"/>
    </xf>
    <xf numFmtId="0" fontId="16" fillId="0" borderId="1" xfId="4" applyFont="1" applyFill="1" applyBorder="1" applyAlignment="1">
      <alignment horizontal="left" vertical="center"/>
    </xf>
    <xf numFmtId="0" fontId="16" fillId="0" borderId="1" xfId="4" applyFont="1" applyFill="1" applyBorder="1" applyAlignment="1">
      <alignment horizontal="center" vertical="center"/>
    </xf>
    <xf numFmtId="44" fontId="32" fillId="0" borderId="1" xfId="7" applyFont="1" applyFill="1" applyBorder="1" applyAlignment="1">
      <alignment horizontal="right" vertical="center"/>
    </xf>
    <xf numFmtId="0" fontId="16" fillId="9" borderId="1" xfId="4" applyFont="1" applyFill="1" applyBorder="1" applyAlignment="1">
      <alignment horizontal="left" vertical="center"/>
    </xf>
    <xf numFmtId="0" fontId="16" fillId="9" borderId="1" xfId="4" applyFont="1" applyFill="1" applyBorder="1" applyAlignment="1">
      <alignment horizontal="center" vertical="center"/>
    </xf>
    <xf numFmtId="0" fontId="16" fillId="4" borderId="0" xfId="4" applyFont="1" applyFill="1"/>
    <xf numFmtId="10" fontId="16" fillId="4" borderId="1" xfId="5" applyNumberFormat="1" applyFont="1" applyFill="1" applyBorder="1"/>
    <xf numFmtId="167" fontId="24" fillId="4" borderId="1" xfId="6" applyFont="1" applyFill="1" applyBorder="1" applyAlignment="1">
      <alignment horizontal="center" vertical="center"/>
    </xf>
    <xf numFmtId="167" fontId="29" fillId="4" borderId="1" xfId="6" applyFont="1" applyFill="1" applyBorder="1" applyAlignment="1">
      <alignment horizontal="center" vertical="center"/>
    </xf>
    <xf numFmtId="167" fontId="30" fillId="4" borderId="1" xfId="6" applyFont="1" applyFill="1" applyBorder="1" applyAlignment="1">
      <alignment horizontal="center" vertical="center"/>
    </xf>
    <xf numFmtId="44" fontId="31" fillId="4" borderId="1" xfId="7" applyFont="1" applyFill="1" applyBorder="1" applyAlignment="1">
      <alignment horizontal="center" vertical="center"/>
    </xf>
    <xf numFmtId="44" fontId="32" fillId="4" borderId="1" xfId="7" applyFont="1" applyFill="1" applyBorder="1" applyAlignment="1">
      <alignment horizontal="right" vertical="center"/>
    </xf>
    <xf numFmtId="0" fontId="29" fillId="4" borderId="1" xfId="4" applyFont="1" applyFill="1" applyBorder="1" applyAlignment="1">
      <alignment horizontal="center" vertical="center"/>
    </xf>
    <xf numFmtId="0" fontId="29" fillId="4" borderId="1" xfId="4" applyFont="1" applyFill="1" applyBorder="1" applyAlignment="1">
      <alignment horizontal="left" vertical="center" wrapText="1"/>
    </xf>
    <xf numFmtId="0" fontId="16" fillId="4" borderId="1" xfId="4" applyFont="1" applyFill="1" applyBorder="1" applyAlignment="1">
      <alignment horizontal="left" vertical="center"/>
    </xf>
    <xf numFmtId="0" fontId="16" fillId="4" borderId="1" xfId="4" applyFont="1" applyFill="1" applyBorder="1" applyAlignment="1">
      <alignment horizontal="center" vertical="center"/>
    </xf>
    <xf numFmtId="0" fontId="33" fillId="0" borderId="0" xfId="4" applyFont="1" applyFill="1"/>
    <xf numFmtId="0" fontId="29" fillId="0" borderId="1" xfId="4" applyFont="1" applyFill="1" applyBorder="1" applyAlignment="1">
      <alignment horizontal="left" vertical="center"/>
    </xf>
    <xf numFmtId="0" fontId="33" fillId="10" borderId="0" xfId="4" applyFont="1" applyFill="1"/>
    <xf numFmtId="0" fontId="16" fillId="10" borderId="1" xfId="4" applyFont="1" applyFill="1" applyBorder="1" applyAlignment="1">
      <alignment horizontal="left" vertical="center"/>
    </xf>
    <xf numFmtId="0" fontId="16" fillId="10" borderId="1" xfId="4" applyFont="1" applyFill="1" applyBorder="1" applyAlignment="1">
      <alignment horizontal="center" vertical="center"/>
    </xf>
    <xf numFmtId="0" fontId="16" fillId="10" borderId="0" xfId="4" applyFont="1" applyFill="1"/>
    <xf numFmtId="167" fontId="29" fillId="0" borderId="0" xfId="6" applyFont="1" applyFill="1" applyAlignment="1">
      <alignment horizontal="center" vertical="center"/>
    </xf>
    <xf numFmtId="0" fontId="29" fillId="0" borderId="0" xfId="4" applyFont="1" applyFill="1"/>
    <xf numFmtId="10" fontId="29" fillId="0" borderId="1" xfId="5" applyNumberFormat="1" applyFont="1" applyFill="1" applyBorder="1"/>
    <xf numFmtId="0" fontId="33" fillId="11" borderId="0" xfId="4" applyFont="1" applyFill="1"/>
    <xf numFmtId="167" fontId="34" fillId="0" borderId="1" xfId="6" applyFont="1" applyFill="1" applyBorder="1" applyAlignment="1">
      <alignment horizontal="center" vertical="center"/>
    </xf>
    <xf numFmtId="0" fontId="29" fillId="0" borderId="1" xfId="4" applyFont="1" applyFill="1" applyBorder="1" applyAlignment="1">
      <alignment vertical="center" wrapText="1"/>
    </xf>
    <xf numFmtId="0" fontId="25" fillId="9" borderId="1" xfId="4" applyFont="1" applyFill="1" applyBorder="1" applyAlignment="1">
      <alignment horizontal="left" vertical="center"/>
    </xf>
    <xf numFmtId="44" fontId="32" fillId="0" borderId="1" xfId="7" applyFont="1" applyFill="1" applyBorder="1" applyAlignment="1">
      <alignment horizontal="center" vertical="center"/>
    </xf>
    <xf numFmtId="0" fontId="23" fillId="0" borderId="0" xfId="4" applyFont="1" applyFill="1"/>
    <xf numFmtId="0" fontId="23" fillId="0" borderId="0" xfId="4" applyFont="1" applyFill="1" applyBorder="1"/>
    <xf numFmtId="167" fontId="23" fillId="9" borderId="1" xfId="6" applyFont="1" applyFill="1" applyBorder="1" applyAlignment="1">
      <alignment horizontal="center" vertical="center"/>
    </xf>
    <xf numFmtId="167" fontId="21" fillId="12" borderId="1" xfId="6" applyFont="1" applyFill="1" applyBorder="1" applyAlignment="1">
      <alignment horizontal="center" vertical="center"/>
    </xf>
    <xf numFmtId="165" fontId="29" fillId="0" borderId="0" xfId="4" applyNumberFormat="1" applyFont="1" applyFill="1"/>
    <xf numFmtId="167" fontId="35" fillId="3" borderId="1" xfId="6" applyFont="1" applyFill="1" applyBorder="1" applyAlignment="1">
      <alignment horizontal="center" vertical="center"/>
    </xf>
    <xf numFmtId="167" fontId="21" fillId="0" borderId="1" xfId="6" applyFont="1" applyFill="1" applyBorder="1" applyAlignment="1">
      <alignment horizontal="center" vertical="center"/>
    </xf>
    <xf numFmtId="167" fontId="29" fillId="12" borderId="1" xfId="6" applyFont="1" applyFill="1" applyBorder="1" applyAlignment="1">
      <alignment horizontal="center" vertical="center"/>
    </xf>
    <xf numFmtId="44" fontId="31" fillId="0" borderId="1" xfId="7" applyFont="1" applyFill="1" applyBorder="1" applyAlignment="1">
      <alignment horizontal="center" vertical="center" wrapText="1"/>
    </xf>
    <xf numFmtId="167" fontId="35" fillId="3" borderId="1" xfId="6" applyNumberFormat="1" applyFont="1" applyFill="1" applyBorder="1" applyAlignment="1">
      <alignment horizontal="center" vertical="center"/>
    </xf>
    <xf numFmtId="167" fontId="21" fillId="0" borderId="0" xfId="6" applyFont="1" applyFill="1" applyBorder="1" applyAlignment="1">
      <alignment horizontal="center" vertical="center"/>
    </xf>
    <xf numFmtId="167" fontId="36" fillId="0" borderId="1" xfId="6" applyFont="1" applyFill="1" applyBorder="1" applyAlignment="1">
      <alignment horizontal="center" vertical="center"/>
    </xf>
    <xf numFmtId="44" fontId="37" fillId="0" borderId="1" xfId="7" applyFont="1" applyFill="1" applyBorder="1" applyAlignment="1">
      <alignment horizontal="center" vertical="center"/>
    </xf>
    <xf numFmtId="0" fontId="29" fillId="0" borderId="3" xfId="4" applyFont="1" applyFill="1" applyBorder="1" applyAlignment="1">
      <alignment horizontal="left" vertical="center" wrapText="1"/>
    </xf>
    <xf numFmtId="0" fontId="29" fillId="9" borderId="1" xfId="4" applyFont="1" applyFill="1" applyBorder="1" applyAlignment="1">
      <alignment horizontal="left" vertical="center"/>
    </xf>
    <xf numFmtId="0" fontId="29" fillId="9" borderId="1" xfId="4" applyFont="1" applyFill="1" applyBorder="1" applyAlignment="1">
      <alignment horizontal="center" vertical="center"/>
    </xf>
    <xf numFmtId="167" fontId="38" fillId="0" borderId="1" xfId="6" applyFont="1" applyFill="1" applyBorder="1" applyAlignment="1">
      <alignment horizontal="center" vertical="center"/>
    </xf>
    <xf numFmtId="0" fontId="29" fillId="0" borderId="1" xfId="4" applyFont="1" applyFill="1" applyBorder="1" applyAlignment="1">
      <alignment horizontal="center" vertical="center" wrapText="1"/>
    </xf>
    <xf numFmtId="0" fontId="29" fillId="0" borderId="1" xfId="4" applyFont="1" applyFill="1" applyBorder="1" applyAlignment="1">
      <alignment horizontal="center" wrapText="1"/>
    </xf>
    <xf numFmtId="0" fontId="32" fillId="9" borderId="1" xfId="4" applyFont="1" applyFill="1" applyBorder="1" applyAlignment="1">
      <alignment horizontal="left" vertical="center"/>
    </xf>
    <xf numFmtId="0" fontId="32" fillId="9" borderId="1" xfId="4" applyFont="1" applyFill="1" applyBorder="1" applyAlignment="1">
      <alignment horizontal="center" vertical="center"/>
    </xf>
    <xf numFmtId="165" fontId="16" fillId="0" borderId="0" xfId="4" applyNumberFormat="1" applyFont="1" applyFill="1"/>
    <xf numFmtId="0" fontId="21" fillId="13" borderId="0" xfId="4" applyFont="1" applyFill="1"/>
    <xf numFmtId="165" fontId="21" fillId="0" borderId="0" xfId="4" applyNumberFormat="1" applyFont="1" applyFill="1"/>
    <xf numFmtId="167" fontId="24" fillId="3" borderId="1" xfId="6" applyNumberFormat="1" applyFont="1" applyFill="1" applyBorder="1" applyAlignment="1">
      <alignment horizontal="center" vertical="center"/>
    </xf>
    <xf numFmtId="44" fontId="32" fillId="0" borderId="1" xfId="7" applyNumberFormat="1" applyFont="1" applyFill="1" applyBorder="1" applyAlignment="1">
      <alignment horizontal="right" vertical="center"/>
    </xf>
    <xf numFmtId="0" fontId="39" fillId="14" borderId="1" xfId="4" applyFont="1" applyFill="1" applyBorder="1" applyAlignment="1">
      <alignment horizontal="center" vertical="center" wrapText="1"/>
    </xf>
    <xf numFmtId="0" fontId="39" fillId="15" borderId="1" xfId="4" applyFont="1" applyFill="1" applyBorder="1" applyAlignment="1">
      <alignment horizontal="center" vertical="center" wrapText="1"/>
    </xf>
    <xf numFmtId="0" fontId="43" fillId="14" borderId="1" xfId="4" applyFont="1" applyFill="1" applyBorder="1" applyAlignment="1">
      <alignment horizontal="center" vertical="center" wrapText="1"/>
    </xf>
    <xf numFmtId="15" fontId="44" fillId="0" borderId="0" xfId="4" applyNumberFormat="1" applyFont="1" applyFill="1" applyBorder="1" applyAlignment="1">
      <alignment horizontal="center" vertical="center" wrapText="1"/>
    </xf>
    <xf numFmtId="15" fontId="44" fillId="0" borderId="0" xfId="4" applyNumberFormat="1" applyFont="1" applyFill="1" applyBorder="1" applyAlignment="1">
      <alignment horizontal="left" vertical="center" wrapText="1"/>
    </xf>
    <xf numFmtId="15" fontId="44" fillId="0" borderId="9" xfId="4" applyNumberFormat="1" applyFont="1" applyFill="1" applyBorder="1" applyAlignment="1">
      <alignment horizontal="center" vertical="center" wrapText="1"/>
    </xf>
    <xf numFmtId="4" fontId="45" fillId="0" borderId="0" xfId="4" applyNumberFormat="1" applyFont="1" applyFill="1" applyAlignment="1">
      <alignment horizontal="center" vertical="center"/>
    </xf>
    <xf numFmtId="15" fontId="46" fillId="0" borderId="9" xfId="4" applyNumberFormat="1" applyFont="1" applyFill="1" applyBorder="1" applyAlignment="1">
      <alignment vertical="center" wrapText="1"/>
    </xf>
    <xf numFmtId="0" fontId="16" fillId="0" borderId="0" xfId="4" applyFont="1" applyAlignment="1">
      <alignment horizontal="left" vertical="center"/>
    </xf>
    <xf numFmtId="168" fontId="19" fillId="0" borderId="0" xfId="6" applyNumberFormat="1" applyFont="1"/>
    <xf numFmtId="167" fontId="19" fillId="0" borderId="0" xfId="6" applyNumberFormat="1" applyFont="1"/>
    <xf numFmtId="4" fontId="16" fillId="0" borderId="0" xfId="4" applyNumberFormat="1" applyFont="1" applyFill="1" applyBorder="1" applyAlignment="1">
      <alignment horizontal="right" vertical="center"/>
    </xf>
    <xf numFmtId="0" fontId="16" fillId="0" borderId="0" xfId="4" applyFont="1" applyFill="1" applyBorder="1" applyAlignment="1">
      <alignment horizontal="center" vertical="center"/>
    </xf>
    <xf numFmtId="0" fontId="16" fillId="0" borderId="0" xfId="4" applyFont="1" applyFill="1" applyBorder="1" applyAlignment="1">
      <alignment horizontal="center"/>
    </xf>
    <xf numFmtId="2" fontId="16" fillId="0" borderId="0" xfId="4" applyNumberFormat="1" applyFont="1" applyFill="1" applyBorder="1" applyAlignment="1">
      <alignment horizontal="center" vertical="center"/>
    </xf>
    <xf numFmtId="4" fontId="45" fillId="0" borderId="0" xfId="4" applyNumberFormat="1" applyFont="1" applyFill="1" applyBorder="1" applyAlignment="1">
      <alignment horizontal="center" vertical="center"/>
    </xf>
    <xf numFmtId="0" fontId="16" fillId="0" borderId="0" xfId="4" applyFont="1" applyFill="1" applyBorder="1" applyAlignment="1">
      <alignment horizontal="left"/>
    </xf>
    <xf numFmtId="0" fontId="29" fillId="4" borderId="1" xfId="4" applyFont="1" applyFill="1" applyBorder="1" applyAlignment="1">
      <alignment horizontal="left" vertical="center"/>
    </xf>
    <xf numFmtId="167" fontId="29" fillId="4" borderId="0" xfId="6" applyFont="1" applyFill="1" applyAlignment="1">
      <alignment horizontal="center" vertical="center"/>
    </xf>
    <xf numFmtId="0" fontId="29" fillId="4" borderId="1" xfId="4" applyFont="1" applyFill="1" applyBorder="1" applyAlignment="1">
      <alignment vertical="center" wrapText="1"/>
    </xf>
    <xf numFmtId="15" fontId="46" fillId="0" borderId="0" xfId="4" applyNumberFormat="1" applyFont="1" applyFill="1" applyBorder="1" applyAlignment="1">
      <alignment horizontal="center" vertical="center" wrapText="1"/>
    </xf>
    <xf numFmtId="0" fontId="29" fillId="4" borderId="0" xfId="4" applyFont="1" applyFill="1"/>
    <xf numFmtId="0" fontId="29" fillId="4" borderId="1" xfId="4" applyFont="1" applyFill="1" applyBorder="1" applyAlignment="1">
      <alignment horizontal="justify" vertical="center" wrapText="1"/>
    </xf>
    <xf numFmtId="167" fontId="38" fillId="4" borderId="1" xfId="6" applyFont="1" applyFill="1" applyBorder="1" applyAlignment="1">
      <alignment horizontal="center" vertical="center"/>
    </xf>
    <xf numFmtId="10" fontId="29" fillId="4" borderId="1" xfId="5" applyNumberFormat="1" applyFont="1" applyFill="1" applyBorder="1"/>
    <xf numFmtId="44" fontId="31" fillId="4" borderId="1" xfId="7" applyFont="1" applyFill="1" applyBorder="1" applyAlignment="1">
      <alignment horizontal="center" vertical="center" wrapText="1"/>
    </xf>
    <xf numFmtId="0" fontId="15" fillId="0" borderId="0" xfId="4"/>
    <xf numFmtId="0" fontId="4" fillId="0" borderId="0" xfId="4" applyFont="1"/>
    <xf numFmtId="0" fontId="4" fillId="0" borderId="0" xfId="4" applyFont="1" applyAlignment="1">
      <alignment horizontal="center" vertical="center"/>
    </xf>
    <xf numFmtId="0" fontId="15" fillId="0" borderId="0" xfId="4" applyAlignment="1">
      <alignment horizontal="center" vertical="center"/>
    </xf>
    <xf numFmtId="0" fontId="15" fillId="0" borderId="0" xfId="4" applyAlignment="1">
      <alignment horizontal="center" vertical="center" wrapText="1"/>
    </xf>
    <xf numFmtId="0" fontId="15" fillId="0" borderId="0" xfId="4" applyAlignment="1">
      <alignment horizontal="left" vertical="center" wrapText="1"/>
    </xf>
    <xf numFmtId="0" fontId="15" fillId="0" borderId="0" xfId="4" applyAlignment="1">
      <alignment vertical="center"/>
    </xf>
    <xf numFmtId="0" fontId="15" fillId="0" borderId="0" xfId="4" applyAlignment="1">
      <alignment horizontal="center"/>
    </xf>
    <xf numFmtId="0" fontId="15" fillId="0" borderId="0" xfId="4" applyAlignment="1">
      <alignment wrapText="1"/>
    </xf>
    <xf numFmtId="43" fontId="4" fillId="0" borderId="1" xfId="9" applyFont="1" applyBorder="1" applyAlignment="1">
      <alignment wrapText="1"/>
    </xf>
    <xf numFmtId="9" fontId="50" fillId="0" borderId="1" xfId="10" applyFont="1" applyFill="1" applyBorder="1" applyAlignment="1">
      <alignment wrapText="1"/>
    </xf>
    <xf numFmtId="2" fontId="15" fillId="0" borderId="1" xfId="4" applyNumberFormat="1" applyFont="1" applyBorder="1" applyAlignment="1">
      <alignment wrapText="1"/>
    </xf>
    <xf numFmtId="164" fontId="4" fillId="0" borderId="1" xfId="11" applyFont="1" applyBorder="1" applyAlignment="1">
      <alignment horizontal="center" vertical="center" wrapText="1"/>
    </xf>
    <xf numFmtId="164" fontId="0" fillId="0" borderId="1" xfId="11" applyFont="1" applyBorder="1" applyAlignment="1">
      <alignment horizontal="center" vertical="center" wrapText="1"/>
    </xf>
    <xf numFmtId="0" fontId="15" fillId="0" borderId="1" xfId="4" applyBorder="1" applyAlignment="1">
      <alignment horizontal="left" vertical="center" wrapText="1"/>
    </xf>
    <xf numFmtId="0" fontId="15" fillId="0" borderId="1" xfId="4" applyBorder="1" applyAlignment="1">
      <alignment vertical="center" wrapText="1"/>
    </xf>
    <xf numFmtId="0" fontId="15" fillId="0" borderId="1" xfId="4" applyBorder="1" applyAlignment="1">
      <alignment horizontal="center" wrapText="1"/>
    </xf>
    <xf numFmtId="9" fontId="52" fillId="4" borderId="1" xfId="10" applyFont="1" applyFill="1" applyBorder="1" applyAlignment="1">
      <alignment wrapText="1"/>
    </xf>
    <xf numFmtId="0" fontId="51" fillId="12" borderId="1" xfId="12" applyFill="1" applyBorder="1" applyAlignment="1">
      <alignment horizontal="center" vertical="center" wrapText="1"/>
    </xf>
    <xf numFmtId="0" fontId="53" fillId="0" borderId="0" xfId="4" applyFont="1" applyAlignment="1">
      <alignment wrapText="1"/>
    </xf>
    <xf numFmtId="9" fontId="54" fillId="0" borderId="1" xfId="10" applyFont="1" applyFill="1" applyBorder="1" applyAlignment="1">
      <alignment wrapText="1"/>
    </xf>
    <xf numFmtId="2" fontId="54" fillId="0" borderId="1" xfId="4" applyNumberFormat="1" applyFont="1" applyBorder="1" applyAlignment="1">
      <alignment wrapText="1"/>
    </xf>
    <xf numFmtId="164" fontId="54" fillId="0" borderId="1" xfId="11" applyFont="1" applyBorder="1" applyAlignment="1">
      <alignment horizontal="center" vertical="center" wrapText="1"/>
    </xf>
    <xf numFmtId="0" fontId="54" fillId="0" borderId="1" xfId="4" applyFont="1" applyBorder="1" applyAlignment="1">
      <alignment horizontal="left" vertical="center" wrapText="1"/>
    </xf>
    <xf numFmtId="0" fontId="56" fillId="12" borderId="1" xfId="12" applyFont="1" applyFill="1" applyBorder="1" applyAlignment="1">
      <alignment horizontal="center" vertical="center" wrapText="1"/>
    </xf>
    <xf numFmtId="0" fontId="54" fillId="0" borderId="1" xfId="4" applyFont="1" applyBorder="1" applyAlignment="1">
      <alignment vertical="center" wrapText="1"/>
    </xf>
    <xf numFmtId="0" fontId="54" fillId="0" borderId="1" xfId="4" applyFont="1" applyBorder="1" applyAlignment="1">
      <alignment horizontal="center" wrapText="1"/>
    </xf>
    <xf numFmtId="2" fontId="50" fillId="20" borderId="1" xfId="4" applyNumberFormat="1" applyFont="1" applyFill="1" applyBorder="1" applyAlignment="1">
      <alignment wrapText="1"/>
    </xf>
    <xf numFmtId="0" fontId="51" fillId="14" borderId="1" xfId="12" applyFill="1" applyBorder="1" applyAlignment="1">
      <alignment horizontal="center" vertical="center" wrapText="1"/>
    </xf>
    <xf numFmtId="9" fontId="53" fillId="4" borderId="1" xfId="10" applyFont="1" applyFill="1" applyBorder="1" applyAlignment="1">
      <alignment wrapText="1"/>
    </xf>
    <xf numFmtId="0" fontId="51" fillId="21" borderId="1" xfId="12" applyFill="1" applyBorder="1" applyAlignment="1">
      <alignment horizontal="center" vertical="center" wrapText="1"/>
    </xf>
    <xf numFmtId="0" fontId="54" fillId="22" borderId="0" xfId="4" applyFont="1" applyFill="1" applyAlignment="1">
      <alignment wrapText="1"/>
    </xf>
    <xf numFmtId="0" fontId="54" fillId="0" borderId="0" xfId="4" applyFont="1" applyAlignment="1">
      <alignment wrapText="1"/>
    </xf>
    <xf numFmtId="0" fontId="54" fillId="0" borderId="1" xfId="4" applyFont="1" applyFill="1" applyBorder="1" applyAlignment="1">
      <alignment horizontal="left" vertical="center" wrapText="1"/>
    </xf>
    <xf numFmtId="0" fontId="55" fillId="0" borderId="1" xfId="4" applyFont="1" applyFill="1" applyBorder="1" applyAlignment="1">
      <alignment horizontal="left" vertical="center" wrapText="1"/>
    </xf>
    <xf numFmtId="0" fontId="58" fillId="0" borderId="1" xfId="12" applyFont="1" applyFill="1" applyBorder="1" applyAlignment="1">
      <alignment horizontal="center" vertical="center" wrapText="1"/>
    </xf>
    <xf numFmtId="0" fontId="54" fillId="0" borderId="1" xfId="4" applyFont="1" applyFill="1" applyBorder="1" applyAlignment="1">
      <alignment vertical="center" wrapText="1"/>
    </xf>
    <xf numFmtId="0" fontId="54" fillId="0" borderId="1" xfId="4" applyFont="1" applyFill="1" applyBorder="1" applyAlignment="1">
      <alignment horizontal="center" wrapText="1"/>
    </xf>
    <xf numFmtId="0" fontId="54" fillId="0" borderId="0" xfId="4" applyFont="1" applyFill="1" applyAlignment="1">
      <alignment wrapText="1"/>
    </xf>
    <xf numFmtId="2" fontId="53" fillId="0" borderId="1" xfId="4" applyNumberFormat="1" applyFont="1" applyBorder="1" applyAlignment="1">
      <alignment wrapText="1"/>
    </xf>
    <xf numFmtId="164" fontId="59" fillId="0" borderId="1" xfId="11" applyFont="1" applyBorder="1" applyAlignment="1">
      <alignment horizontal="center" vertical="center" wrapText="1"/>
    </xf>
    <xf numFmtId="164" fontId="53" fillId="0" borderId="1" xfId="11" applyFont="1" applyBorder="1" applyAlignment="1">
      <alignment horizontal="center" vertical="center" wrapText="1"/>
    </xf>
    <xf numFmtId="0" fontId="53" fillId="0" borderId="1" xfId="4" applyFont="1" applyBorder="1" applyAlignment="1">
      <alignment horizontal="left" vertical="center" wrapText="1"/>
    </xf>
    <xf numFmtId="0" fontId="60" fillId="21" borderId="1" xfId="12" applyFont="1" applyFill="1" applyBorder="1" applyAlignment="1">
      <alignment horizontal="center" vertical="center" wrapText="1"/>
    </xf>
    <xf numFmtId="0" fontId="53" fillId="0" borderId="1" xfId="4" applyFont="1" applyBorder="1" applyAlignment="1">
      <alignment horizontal="center" wrapText="1"/>
    </xf>
    <xf numFmtId="0" fontId="51" fillId="23" borderId="1" xfId="12" applyFill="1" applyBorder="1" applyAlignment="1">
      <alignment horizontal="center" vertical="center" wrapText="1"/>
    </xf>
    <xf numFmtId="0" fontId="51" fillId="13" borderId="1" xfId="12" applyFill="1" applyBorder="1" applyAlignment="1">
      <alignment horizontal="center" vertical="center" wrapText="1"/>
    </xf>
    <xf numFmtId="0" fontId="50" fillId="0" borderId="0" xfId="4" applyFont="1" applyAlignment="1">
      <alignment wrapText="1"/>
    </xf>
    <xf numFmtId="9" fontId="50" fillId="4" borderId="1" xfId="10" applyFont="1" applyFill="1" applyBorder="1" applyAlignment="1">
      <alignment wrapText="1"/>
    </xf>
    <xf numFmtId="2" fontId="50" fillId="0" borderId="1" xfId="4" applyNumberFormat="1" applyFont="1" applyBorder="1" applyAlignment="1">
      <alignment wrapText="1"/>
    </xf>
    <xf numFmtId="164" fontId="57" fillId="0" borderId="1" xfId="11" applyFont="1" applyBorder="1" applyAlignment="1">
      <alignment horizontal="center" vertical="center" wrapText="1"/>
    </xf>
    <xf numFmtId="164" fontId="50" fillId="0" borderId="1" xfId="11" applyFont="1" applyBorder="1" applyAlignment="1">
      <alignment horizontal="center" vertical="center" wrapText="1"/>
    </xf>
    <xf numFmtId="0" fontId="50" fillId="0" borderId="1" xfId="4" applyFont="1" applyBorder="1" applyAlignment="1">
      <alignment horizontal="left" vertical="center" wrapText="1"/>
    </xf>
    <xf numFmtId="0" fontId="61" fillId="13" borderId="1" xfId="12" applyFont="1" applyFill="1" applyBorder="1" applyAlignment="1">
      <alignment horizontal="center" vertical="center" wrapText="1"/>
    </xf>
    <xf numFmtId="0" fontId="50" fillId="0" borderId="1" xfId="4" applyFont="1" applyBorder="1" applyAlignment="1">
      <alignment horizontal="center" wrapText="1"/>
    </xf>
    <xf numFmtId="0" fontId="51" fillId="2" borderId="1" xfId="12" applyFill="1" applyBorder="1" applyAlignment="1">
      <alignment horizontal="center" vertical="center" wrapText="1"/>
    </xf>
    <xf numFmtId="0" fontId="1" fillId="0" borderId="0" xfId="4" applyFont="1" applyFill="1" applyBorder="1" applyAlignment="1">
      <alignment horizontal="center" wrapText="1"/>
    </xf>
    <xf numFmtId="0" fontId="62" fillId="24" borderId="1" xfId="4" applyFont="1" applyFill="1" applyBorder="1" applyAlignment="1">
      <alignment horizontal="center" vertical="center" wrapText="1"/>
    </xf>
    <xf numFmtId="0" fontId="63" fillId="19" borderId="1" xfId="4" applyFont="1" applyFill="1" applyBorder="1" applyAlignment="1">
      <alignment horizontal="center" vertical="center" wrapText="1"/>
    </xf>
    <xf numFmtId="0" fontId="62" fillId="25" borderId="1" xfId="4" applyFont="1" applyFill="1" applyBorder="1" applyAlignment="1">
      <alignment horizontal="center" vertical="center" wrapText="1"/>
    </xf>
    <xf numFmtId="0" fontId="64" fillId="10" borderId="1" xfId="4" applyFont="1" applyFill="1" applyBorder="1" applyAlignment="1">
      <alignment horizontal="center" vertical="center" wrapText="1"/>
    </xf>
    <xf numFmtId="0" fontId="66" fillId="26" borderId="1" xfId="4" applyFont="1" applyFill="1" applyBorder="1" applyAlignment="1">
      <alignment horizontal="center" vertical="center" wrapText="1"/>
    </xf>
    <xf numFmtId="0" fontId="66" fillId="27" borderId="1" xfId="4" applyFont="1" applyFill="1" applyBorder="1" applyAlignment="1">
      <alignment horizontal="center" vertical="center" wrapText="1"/>
    </xf>
    <xf numFmtId="0" fontId="66" fillId="25" borderId="1" xfId="4" applyFont="1" applyFill="1" applyBorder="1" applyAlignment="1">
      <alignment horizontal="center" vertical="center" wrapText="1"/>
    </xf>
    <xf numFmtId="0" fontId="1" fillId="0" borderId="0" xfId="4" applyFont="1" applyFill="1" applyBorder="1"/>
    <xf numFmtId="10" fontId="4" fillId="0" borderId="0" xfId="4" applyNumberFormat="1" applyFont="1"/>
    <xf numFmtId="0" fontId="15" fillId="4" borderId="1" xfId="4" applyFill="1" applyBorder="1" applyAlignment="1">
      <alignment horizontal="left" vertical="center" wrapText="1"/>
    </xf>
    <xf numFmtId="0" fontId="15" fillId="4" borderId="1" xfId="4" applyFill="1" applyBorder="1" applyAlignment="1">
      <alignment horizontal="center" wrapText="1"/>
    </xf>
    <xf numFmtId="0" fontId="15" fillId="4" borderId="1" xfId="4" applyFill="1" applyBorder="1" applyAlignment="1">
      <alignment vertical="center" wrapText="1"/>
    </xf>
    <xf numFmtId="0" fontId="51" fillId="4" borderId="1" xfId="12" applyFill="1" applyBorder="1" applyAlignment="1">
      <alignment horizontal="center" vertical="center" wrapText="1"/>
    </xf>
    <xf numFmtId="164" fontId="0" fillId="4" borderId="1" xfId="11" applyFont="1" applyFill="1" applyBorder="1" applyAlignment="1">
      <alignment horizontal="center" vertical="center" wrapText="1"/>
    </xf>
    <xf numFmtId="164" fontId="4" fillId="4" borderId="1" xfId="11" applyFont="1" applyFill="1" applyBorder="1" applyAlignment="1">
      <alignment horizontal="center" vertical="center" wrapText="1"/>
    </xf>
    <xf numFmtId="2" fontId="15" fillId="4" borderId="1" xfId="4" applyNumberFormat="1" applyFont="1" applyFill="1" applyBorder="1" applyAlignment="1">
      <alignment wrapText="1"/>
    </xf>
    <xf numFmtId="43" fontId="4" fillId="4" borderId="1" xfId="9" applyFont="1" applyFill="1" applyBorder="1" applyAlignment="1">
      <alignment wrapText="1"/>
    </xf>
    <xf numFmtId="0" fontId="15" fillId="4" borderId="0" xfId="4" applyFill="1" applyAlignment="1">
      <alignment wrapText="1"/>
    </xf>
    <xf numFmtId="0" fontId="4" fillId="18" borderId="0" xfId="4" applyFont="1" applyFill="1" applyAlignment="1">
      <alignment horizontal="center" vertical="center"/>
    </xf>
    <xf numFmtId="0" fontId="65" fillId="28" borderId="1" xfId="4" applyFont="1" applyFill="1" applyBorder="1" applyAlignment="1">
      <alignment horizontal="center" vertical="center" wrapText="1"/>
    </xf>
    <xf numFmtId="164" fontId="4" fillId="18" borderId="1" xfId="11" applyFont="1" applyFill="1" applyBorder="1" applyAlignment="1">
      <alignment horizontal="center" vertical="center" wrapText="1"/>
    </xf>
    <xf numFmtId="164" fontId="57" fillId="18" borderId="1" xfId="11" applyFont="1" applyFill="1" applyBorder="1" applyAlignment="1">
      <alignment horizontal="center" vertical="center" wrapText="1"/>
    </xf>
    <xf numFmtId="164" fontId="59" fillId="18" borderId="1" xfId="11" applyFont="1" applyFill="1" applyBorder="1" applyAlignment="1">
      <alignment horizontal="center" vertical="center" wrapText="1"/>
    </xf>
    <xf numFmtId="0" fontId="54" fillId="18" borderId="1" xfId="4" applyFont="1" applyFill="1" applyBorder="1" applyAlignment="1">
      <alignment horizontal="left" vertical="center" wrapText="1"/>
    </xf>
    <xf numFmtId="0" fontId="4" fillId="18" borderId="0" xfId="4" applyFont="1" applyFill="1"/>
    <xf numFmtId="0" fontId="4" fillId="18" borderId="0" xfId="4" applyFont="1" applyFill="1" applyAlignment="1">
      <alignment horizontal="right"/>
    </xf>
    <xf numFmtId="0" fontId="62" fillId="28" borderId="1" xfId="4" applyFont="1" applyFill="1" applyBorder="1" applyAlignment="1">
      <alignment horizontal="center" vertical="center" wrapText="1"/>
    </xf>
    <xf numFmtId="43" fontId="4" fillId="18" borderId="1" xfId="9" applyFont="1" applyFill="1" applyBorder="1" applyAlignment="1">
      <alignment wrapText="1"/>
    </xf>
    <xf numFmtId="2" fontId="4" fillId="29" borderId="1" xfId="4" applyNumberFormat="1" applyFont="1" applyFill="1" applyBorder="1" applyAlignment="1">
      <alignment wrapText="1"/>
    </xf>
    <xf numFmtId="43" fontId="4" fillId="29" borderId="1" xfId="9" applyFont="1" applyFill="1" applyBorder="1" applyAlignment="1">
      <alignment wrapText="1"/>
    </xf>
    <xf numFmtId="0" fontId="15" fillId="29" borderId="1" xfId="4" applyFill="1" applyBorder="1" applyAlignment="1">
      <alignment horizontal="center" wrapText="1"/>
    </xf>
    <xf numFmtId="0" fontId="15" fillId="29" borderId="1" xfId="4" applyFill="1" applyBorder="1" applyAlignment="1">
      <alignment vertical="center" wrapText="1"/>
    </xf>
    <xf numFmtId="0" fontId="51" fillId="29" borderId="1" xfId="12" applyFill="1" applyBorder="1" applyAlignment="1">
      <alignment horizontal="center" vertical="center" wrapText="1"/>
    </xf>
    <xf numFmtId="0" fontId="15" fillId="29" borderId="1" xfId="4" applyFill="1" applyBorder="1" applyAlignment="1">
      <alignment horizontal="left" vertical="center" wrapText="1"/>
    </xf>
    <xf numFmtId="164" fontId="0" fillId="29" borderId="1" xfId="11" applyFont="1" applyFill="1" applyBorder="1" applyAlignment="1">
      <alignment horizontal="center" vertical="center" wrapText="1"/>
    </xf>
    <xf numFmtId="164" fontId="4" fillId="29" borderId="1" xfId="11" applyFont="1" applyFill="1" applyBorder="1" applyAlignment="1">
      <alignment horizontal="center" vertical="center" wrapText="1"/>
    </xf>
    <xf numFmtId="2" fontId="15" fillId="29" borderId="1" xfId="4" applyNumberFormat="1" applyFont="1" applyFill="1" applyBorder="1" applyAlignment="1">
      <alignment wrapText="1"/>
    </xf>
    <xf numFmtId="9" fontId="52" fillId="29" borderId="1" xfId="10" applyFont="1" applyFill="1" applyBorder="1" applyAlignment="1">
      <alignment wrapText="1"/>
    </xf>
    <xf numFmtId="0" fontId="15" fillId="29" borderId="0" xfId="4" applyFill="1" applyAlignment="1">
      <alignment wrapText="1"/>
    </xf>
    <xf numFmtId="9" fontId="50" fillId="29" borderId="1" xfId="10" applyFont="1" applyFill="1" applyBorder="1" applyAlignment="1">
      <alignment wrapText="1"/>
    </xf>
    <xf numFmtId="0" fontId="4" fillId="30" borderId="0" xfId="4" applyFont="1" applyFill="1"/>
    <xf numFmtId="0" fontId="62" fillId="31" borderId="1" xfId="4" applyFont="1" applyFill="1" applyBorder="1" applyAlignment="1">
      <alignment horizontal="center" vertical="center" wrapText="1"/>
    </xf>
    <xf numFmtId="2" fontId="4" fillId="30" borderId="1" xfId="4" applyNumberFormat="1" applyFont="1" applyFill="1" applyBorder="1" applyAlignment="1">
      <alignment wrapText="1"/>
    </xf>
    <xf numFmtId="2" fontId="55" fillId="30" borderId="1" xfId="4" applyNumberFormat="1" applyFont="1" applyFill="1" applyBorder="1" applyAlignment="1">
      <alignment wrapText="1"/>
    </xf>
    <xf numFmtId="2" fontId="57" fillId="30" borderId="1" xfId="4" applyNumberFormat="1" applyFont="1" applyFill="1" applyBorder="1" applyAlignment="1">
      <alignment wrapText="1"/>
    </xf>
    <xf numFmtId="43" fontId="4" fillId="30" borderId="1" xfId="9" applyFont="1" applyFill="1" applyBorder="1" applyAlignment="1">
      <alignment wrapText="1"/>
    </xf>
    <xf numFmtId="164" fontId="0" fillId="29" borderId="1" xfId="11" applyFont="1" applyFill="1" applyBorder="1" applyAlignment="1">
      <alignment horizontal="center" wrapText="1"/>
    </xf>
    <xf numFmtId="9" fontId="53" fillId="29" borderId="1" xfId="10" applyFont="1" applyFill="1" applyBorder="1" applyAlignment="1">
      <alignment wrapText="1"/>
    </xf>
    <xf numFmtId="0" fontId="15" fillId="32" borderId="1" xfId="4" applyFill="1" applyBorder="1" applyAlignment="1">
      <alignment horizontal="left" vertical="center" wrapText="1"/>
    </xf>
    <xf numFmtId="0" fontId="15" fillId="32" borderId="0" xfId="4" applyFill="1" applyAlignment="1">
      <alignment wrapText="1"/>
    </xf>
    <xf numFmtId="0" fontId="15" fillId="32" borderId="1" xfId="4" applyFill="1" applyBorder="1" applyAlignment="1">
      <alignment horizontal="center" wrapText="1"/>
    </xf>
    <xf numFmtId="0" fontId="15" fillId="32" borderId="1" xfId="4" applyFill="1" applyBorder="1" applyAlignment="1">
      <alignment vertical="center" wrapText="1"/>
    </xf>
    <xf numFmtId="0" fontId="51" fillId="32" borderId="1" xfId="12" applyFill="1" applyBorder="1" applyAlignment="1">
      <alignment horizontal="center" vertical="center" wrapText="1"/>
    </xf>
    <xf numFmtId="164" fontId="0" fillId="32" borderId="1" xfId="11" applyFont="1" applyFill="1" applyBorder="1" applyAlignment="1">
      <alignment horizontal="center" vertical="center" wrapText="1"/>
    </xf>
    <xf numFmtId="164" fontId="4" fillId="32" borderId="1" xfId="11" applyFont="1" applyFill="1" applyBorder="1" applyAlignment="1">
      <alignment horizontal="center" vertical="center" wrapText="1"/>
    </xf>
    <xf numFmtId="2" fontId="15" fillId="32" borderId="1" xfId="4" applyNumberFormat="1" applyFont="1" applyFill="1" applyBorder="1" applyAlignment="1">
      <alignment wrapText="1"/>
    </xf>
    <xf numFmtId="2" fontId="4" fillId="32" borderId="1" xfId="4" applyNumberFormat="1" applyFont="1" applyFill="1" applyBorder="1" applyAlignment="1">
      <alignment wrapText="1"/>
    </xf>
    <xf numFmtId="9" fontId="50" fillId="32" borderId="1" xfId="10" applyFont="1" applyFill="1" applyBorder="1" applyAlignment="1">
      <alignment wrapText="1"/>
    </xf>
    <xf numFmtId="43" fontId="4" fillId="32" borderId="1" xfId="9" applyFont="1" applyFill="1" applyBorder="1" applyAlignment="1">
      <alignment wrapText="1"/>
    </xf>
    <xf numFmtId="9" fontId="52" fillId="32" borderId="1" xfId="10" applyFont="1" applyFill="1" applyBorder="1" applyAlignment="1">
      <alignment wrapText="1"/>
    </xf>
    <xf numFmtId="2" fontId="50" fillId="29" borderId="1" xfId="4" applyNumberFormat="1" applyFont="1" applyFill="1" applyBorder="1" applyAlignment="1">
      <alignment wrapText="1"/>
    </xf>
    <xf numFmtId="0" fontId="69" fillId="0" borderId="0" xfId="4" applyFont="1" applyFill="1" applyAlignment="1">
      <alignment vertical="center"/>
    </xf>
    <xf numFmtId="169" fontId="69" fillId="0" borderId="0" xfId="4" applyNumberFormat="1" applyFont="1" applyFill="1" applyAlignment="1">
      <alignment vertical="center"/>
    </xf>
    <xf numFmtId="0" fontId="70" fillId="0" borderId="0" xfId="4" applyFont="1" applyAlignment="1">
      <alignment vertical="center"/>
    </xf>
    <xf numFmtId="0" fontId="71" fillId="0" borderId="0" xfId="4" applyFont="1" applyAlignment="1">
      <alignment vertical="center"/>
    </xf>
    <xf numFmtId="0" fontId="69" fillId="0" borderId="0" xfId="4" applyFont="1" applyAlignment="1">
      <alignment vertical="center" wrapText="1"/>
    </xf>
    <xf numFmtId="0" fontId="69" fillId="0" borderId="0" xfId="4" applyFont="1" applyAlignment="1">
      <alignment vertical="center"/>
    </xf>
    <xf numFmtId="10" fontId="16" fillId="0" borderId="1" xfId="10" applyNumberFormat="1" applyFont="1" applyFill="1" applyBorder="1"/>
    <xf numFmtId="165" fontId="24" fillId="3" borderId="1" xfId="13" applyFont="1" applyFill="1" applyBorder="1"/>
    <xf numFmtId="4" fontId="45" fillId="0" borderId="1" xfId="4" applyNumberFormat="1" applyFont="1" applyFill="1" applyBorder="1" applyAlignment="1">
      <alignment horizontal="center" vertical="center"/>
    </xf>
    <xf numFmtId="165" fontId="69" fillId="0" borderId="1" xfId="13" applyFont="1" applyFill="1" applyBorder="1" applyAlignment="1">
      <alignment vertical="center"/>
    </xf>
    <xf numFmtId="0" fontId="69" fillId="0" borderId="1" xfId="4" applyFont="1" applyFill="1" applyBorder="1" applyAlignment="1">
      <alignment vertical="center"/>
    </xf>
    <xf numFmtId="164" fontId="69" fillId="0" borderId="1" xfId="11" applyFont="1" applyFill="1" applyBorder="1" applyAlignment="1">
      <alignment vertical="center"/>
    </xf>
    <xf numFmtId="169" fontId="72" fillId="0" borderId="1" xfId="4" applyNumberFormat="1" applyFont="1" applyFill="1" applyBorder="1" applyAlignment="1">
      <alignment vertical="center"/>
    </xf>
    <xf numFmtId="0" fontId="73" fillId="10" borderId="1" xfId="4" applyFont="1" applyFill="1" applyBorder="1" applyAlignment="1">
      <alignment vertical="center"/>
    </xf>
    <xf numFmtId="0" fontId="71" fillId="0" borderId="1" xfId="4" applyFont="1" applyBorder="1" applyAlignment="1">
      <alignment horizontal="center" vertical="center"/>
    </xf>
    <xf numFmtId="0" fontId="69" fillId="18" borderId="1" xfId="4" applyFont="1" applyFill="1" applyBorder="1" applyAlignment="1">
      <alignment vertical="center" wrapText="1"/>
    </xf>
    <xf numFmtId="0" fontId="69" fillId="0" borderId="1" xfId="4" applyFont="1" applyBorder="1" applyAlignment="1">
      <alignment vertical="center" wrapText="1"/>
    </xf>
    <xf numFmtId="0" fontId="69" fillId="10" borderId="1" xfId="4" applyFont="1" applyFill="1" applyBorder="1" applyAlignment="1">
      <alignment horizontal="center" vertical="center"/>
    </xf>
    <xf numFmtId="169" fontId="72" fillId="0" borderId="1" xfId="11" applyNumberFormat="1" applyFont="1" applyFill="1" applyBorder="1" applyAlignment="1">
      <alignment vertical="center"/>
    </xf>
    <xf numFmtId="0" fontId="71" fillId="0" borderId="1" xfId="4" applyFont="1" applyFill="1" applyBorder="1" applyAlignment="1">
      <alignment horizontal="center" vertical="center" wrapText="1"/>
    </xf>
    <xf numFmtId="0" fontId="74" fillId="0" borderId="1" xfId="4" applyFont="1" applyBorder="1" applyAlignment="1">
      <alignment vertical="center"/>
    </xf>
    <xf numFmtId="164" fontId="75" fillId="10" borderId="1" xfId="11" applyFont="1" applyFill="1" applyBorder="1" applyAlignment="1">
      <alignment vertical="center"/>
    </xf>
    <xf numFmtId="164" fontId="73" fillId="10" borderId="1" xfId="11" applyFont="1" applyFill="1" applyBorder="1" applyAlignment="1">
      <alignment vertical="center"/>
    </xf>
    <xf numFmtId="0" fontId="69" fillId="0" borderId="1" xfId="4" applyFont="1" applyFill="1" applyBorder="1" applyAlignment="1">
      <alignment vertical="center" wrapText="1"/>
    </xf>
    <xf numFmtId="0" fontId="69" fillId="10" borderId="1" xfId="4" applyFont="1" applyFill="1" applyBorder="1" applyAlignment="1">
      <alignment vertical="center" wrapText="1"/>
    </xf>
    <xf numFmtId="165" fontId="73" fillId="10" borderId="1" xfId="13" applyFont="1" applyFill="1" applyBorder="1" applyAlignment="1">
      <alignment vertical="center"/>
    </xf>
    <xf numFmtId="170" fontId="73" fillId="10" borderId="1" xfId="11" applyNumberFormat="1" applyFont="1" applyFill="1" applyBorder="1" applyAlignment="1">
      <alignment vertical="center"/>
    </xf>
    <xf numFmtId="0" fontId="76" fillId="0" borderId="1" xfId="4" applyFont="1" applyFill="1" applyBorder="1" applyAlignment="1">
      <alignment vertical="center" wrapText="1"/>
    </xf>
    <xf numFmtId="0" fontId="69" fillId="0" borderId="1" xfId="11" applyNumberFormat="1" applyFont="1" applyFill="1" applyBorder="1" applyAlignment="1">
      <alignment vertical="center"/>
    </xf>
    <xf numFmtId="169" fontId="69" fillId="0" borderId="1" xfId="11" applyNumberFormat="1" applyFont="1" applyFill="1" applyBorder="1" applyAlignment="1">
      <alignment vertical="center"/>
    </xf>
    <xf numFmtId="169" fontId="69" fillId="0" borderId="1" xfId="4" applyNumberFormat="1" applyFont="1" applyFill="1" applyBorder="1" applyAlignment="1">
      <alignment vertical="center"/>
    </xf>
    <xf numFmtId="169" fontId="72" fillId="0" borderId="0" xfId="4" applyNumberFormat="1" applyFont="1" applyFill="1" applyAlignment="1">
      <alignment vertical="center"/>
    </xf>
    <xf numFmtId="4" fontId="43" fillId="14" borderId="1" xfId="4" applyNumberFormat="1" applyFont="1" applyFill="1" applyBorder="1" applyAlignment="1">
      <alignment horizontal="center" vertical="center"/>
    </xf>
    <xf numFmtId="0" fontId="43" fillId="14" borderId="1" xfId="4" applyFont="1" applyFill="1" applyBorder="1" applyAlignment="1">
      <alignment horizontal="center" vertical="center"/>
    </xf>
    <xf numFmtId="0" fontId="43" fillId="15" borderId="1" xfId="4" applyFont="1" applyFill="1" applyBorder="1" applyAlignment="1">
      <alignment horizontal="center" vertical="center"/>
    </xf>
    <xf numFmtId="2" fontId="43" fillId="15" borderId="1" xfId="4" applyNumberFormat="1" applyFont="1" applyFill="1" applyBorder="1" applyAlignment="1">
      <alignment horizontal="center" vertical="center"/>
    </xf>
    <xf numFmtId="0" fontId="77" fillId="14" borderId="1" xfId="4" applyFont="1" applyFill="1" applyBorder="1" applyAlignment="1">
      <alignment horizontal="center" vertical="center" wrapText="1"/>
    </xf>
    <xf numFmtId="0" fontId="40" fillId="17" borderId="3" xfId="4" applyFont="1" applyFill="1" applyBorder="1" applyAlignment="1">
      <alignment vertical="center"/>
    </xf>
    <xf numFmtId="0" fontId="39" fillId="17" borderId="1" xfId="4" applyFont="1" applyFill="1" applyBorder="1" applyAlignment="1">
      <alignment horizontal="center" vertical="center" wrapText="1"/>
    </xf>
    <xf numFmtId="168" fontId="19" fillId="0" borderId="0" xfId="13" applyNumberFormat="1" applyFont="1"/>
    <xf numFmtId="0" fontId="75" fillId="0" borderId="0" xfId="4" applyFont="1" applyAlignment="1">
      <alignment vertical="center"/>
    </xf>
    <xf numFmtId="9" fontId="0" fillId="0" borderId="1" xfId="10" applyFont="1" applyBorder="1"/>
    <xf numFmtId="2" fontId="15" fillId="0" borderId="1" xfId="4" applyNumberFormat="1" applyBorder="1" applyAlignment="1">
      <alignment vertical="center"/>
    </xf>
    <xf numFmtId="165" fontId="15" fillId="0" borderId="1" xfId="4" applyNumberFormat="1" applyBorder="1" applyAlignment="1">
      <alignment horizontal="center" vertical="center" wrapText="1"/>
    </xf>
    <xf numFmtId="2" fontId="15" fillId="0" borderId="1" xfId="4" applyNumberFormat="1" applyBorder="1" applyAlignment="1">
      <alignment horizontal="center" vertical="center" wrapText="1"/>
    </xf>
    <xf numFmtId="0" fontId="51" fillId="0" borderId="1" xfId="12" applyBorder="1" applyAlignment="1">
      <alignment horizontal="center" vertical="center"/>
    </xf>
    <xf numFmtId="0" fontId="15" fillId="0" borderId="1" xfId="4" applyBorder="1" applyAlignment="1">
      <alignment horizontal="center" vertical="center"/>
    </xf>
    <xf numFmtId="2" fontId="15" fillId="0" borderId="0" xfId="4" applyNumberFormat="1"/>
    <xf numFmtId="165" fontId="15" fillId="0" borderId="1" xfId="4" applyNumberFormat="1" applyBorder="1" applyAlignment="1">
      <alignment horizontal="center" vertical="center"/>
    </xf>
    <xf numFmtId="2" fontId="15" fillId="0" borderId="1" xfId="4" applyNumberFormat="1" applyBorder="1" applyAlignment="1">
      <alignment horizontal="center" vertical="center"/>
    </xf>
    <xf numFmtId="0" fontId="53" fillId="0" borderId="0" xfId="4" applyFont="1"/>
    <xf numFmtId="2" fontId="53" fillId="0" borderId="0" xfId="4" applyNumberFormat="1" applyFont="1"/>
    <xf numFmtId="0" fontId="78" fillId="19" borderId="1" xfId="4" applyFont="1" applyFill="1" applyBorder="1" applyAlignment="1">
      <alignment horizontal="center" vertical="center" wrapText="1"/>
    </xf>
    <xf numFmtId="0" fontId="44" fillId="10" borderId="1" xfId="4" applyFont="1" applyFill="1" applyBorder="1" applyAlignment="1">
      <alignment horizontal="center" vertical="center" wrapText="1"/>
    </xf>
    <xf numFmtId="0" fontId="79" fillId="25" borderId="1" xfId="4" applyFont="1" applyFill="1" applyBorder="1" applyAlignment="1">
      <alignment horizontal="center" vertical="center" wrapText="1"/>
    </xf>
    <xf numFmtId="0" fontId="79" fillId="26" borderId="1" xfId="4" applyFont="1" applyFill="1" applyBorder="1" applyAlignment="1">
      <alignment horizontal="center" vertical="center" wrapText="1"/>
    </xf>
    <xf numFmtId="0" fontId="79" fillId="27" borderId="1" xfId="4" applyFont="1" applyFill="1" applyBorder="1" applyAlignment="1">
      <alignment horizontal="center" vertical="center" wrapText="1"/>
    </xf>
    <xf numFmtId="0" fontId="1" fillId="10" borderId="0" xfId="4" applyFont="1" applyFill="1" applyBorder="1"/>
    <xf numFmtId="9" fontId="1" fillId="10" borderId="0" xfId="10" applyFont="1" applyFill="1" applyBorder="1"/>
    <xf numFmtId="0" fontId="1" fillId="10" borderId="0" xfId="4" applyFont="1" applyFill="1" applyBorder="1" applyAlignment="1">
      <alignment horizontal="center" vertical="center"/>
    </xf>
    <xf numFmtId="0" fontId="69" fillId="29" borderId="1" xfId="4" applyFont="1" applyFill="1" applyBorder="1" applyAlignment="1">
      <alignment horizontal="center" vertical="center"/>
    </xf>
    <xf numFmtId="0" fontId="69" fillId="29" borderId="1" xfId="4" applyFont="1" applyFill="1" applyBorder="1" applyAlignment="1">
      <alignment vertical="center" wrapText="1"/>
    </xf>
    <xf numFmtId="0" fontId="69" fillId="29" borderId="1" xfId="4" applyFont="1" applyFill="1" applyBorder="1" applyAlignment="1">
      <alignment vertical="center"/>
    </xf>
    <xf numFmtId="0" fontId="71" fillId="29" borderId="1" xfId="4" applyFont="1" applyFill="1" applyBorder="1" applyAlignment="1">
      <alignment horizontal="center" vertical="center" wrapText="1"/>
    </xf>
    <xf numFmtId="164" fontId="73" fillId="29" borderId="1" xfId="11" applyFont="1" applyFill="1" applyBorder="1" applyAlignment="1">
      <alignment vertical="center"/>
    </xf>
    <xf numFmtId="169" fontId="72" fillId="29" borderId="1" xfId="4" applyNumberFormat="1" applyFont="1" applyFill="1" applyBorder="1" applyAlignment="1">
      <alignment vertical="center"/>
    </xf>
    <xf numFmtId="165" fontId="69" fillId="29" borderId="1" xfId="13" applyFont="1" applyFill="1" applyBorder="1" applyAlignment="1">
      <alignment vertical="center"/>
    </xf>
    <xf numFmtId="164" fontId="75" fillId="29" borderId="1" xfId="11" applyFont="1" applyFill="1" applyBorder="1" applyAlignment="1">
      <alignment vertical="center"/>
    </xf>
    <xf numFmtId="164" fontId="69" fillId="29" borderId="1" xfId="11" applyFont="1" applyFill="1" applyBorder="1" applyAlignment="1">
      <alignment vertical="center"/>
    </xf>
    <xf numFmtId="4" fontId="45" fillId="29" borderId="1" xfId="4" applyNumberFormat="1" applyFont="1" applyFill="1" applyBorder="1" applyAlignment="1">
      <alignment horizontal="center" vertical="center"/>
    </xf>
    <xf numFmtId="165" fontId="24" fillId="29" borderId="1" xfId="13" applyFont="1" applyFill="1" applyBorder="1"/>
    <xf numFmtId="10" fontId="16" fillId="29" borderId="1" xfId="10" applyNumberFormat="1" applyFont="1" applyFill="1" applyBorder="1"/>
    <xf numFmtId="0" fontId="69" fillId="29" borderId="0" xfId="4" applyFont="1" applyFill="1" applyAlignment="1">
      <alignment vertical="center"/>
    </xf>
    <xf numFmtId="169" fontId="72" fillId="29" borderId="1" xfId="11" applyNumberFormat="1" applyFont="1" applyFill="1" applyBorder="1" applyAlignment="1">
      <alignment vertical="center"/>
    </xf>
    <xf numFmtId="170" fontId="73" fillId="29" borderId="1" xfId="11" applyNumberFormat="1" applyFont="1" applyFill="1" applyBorder="1" applyAlignment="1">
      <alignment vertical="center"/>
    </xf>
    <xf numFmtId="0" fontId="80" fillId="0" borderId="1" xfId="4" applyFont="1" applyFill="1" applyBorder="1" applyAlignment="1">
      <alignment vertical="center" wrapText="1"/>
    </xf>
    <xf numFmtId="0" fontId="21" fillId="0" borderId="1" xfId="4" applyFont="1" applyFill="1" applyBorder="1" applyAlignment="1">
      <alignment horizontal="left" vertical="center" wrapText="1"/>
    </xf>
    <xf numFmtId="0" fontId="15" fillId="22" borderId="1" xfId="4" applyFill="1" applyBorder="1" applyAlignment="1">
      <alignment horizontal="left" vertical="center" wrapText="1"/>
    </xf>
    <xf numFmtId="0" fontId="15" fillId="18" borderId="0" xfId="4" applyFill="1" applyAlignment="1">
      <alignment horizontal="center" vertical="center"/>
    </xf>
    <xf numFmtId="0" fontId="15" fillId="18" borderId="0" xfId="4" applyFill="1" applyAlignment="1">
      <alignment horizontal="right"/>
    </xf>
    <xf numFmtId="10" fontId="4" fillId="18" borderId="0" xfId="4" applyNumberFormat="1" applyFont="1" applyFill="1"/>
    <xf numFmtId="0" fontId="79" fillId="28" borderId="1" xfId="4" applyFont="1" applyFill="1" applyBorder="1" applyAlignment="1">
      <alignment horizontal="center" vertical="center" wrapText="1"/>
    </xf>
    <xf numFmtId="165" fontId="15" fillId="18" borderId="1" xfId="4" applyNumberFormat="1" applyFill="1" applyBorder="1" applyAlignment="1">
      <alignment horizontal="center" vertical="center"/>
    </xf>
    <xf numFmtId="43" fontId="0" fillId="18" borderId="1" xfId="9" applyFont="1" applyFill="1" applyBorder="1" applyAlignment="1">
      <alignment horizontal="center" vertical="center" wrapText="1"/>
    </xf>
    <xf numFmtId="165" fontId="15" fillId="18" borderId="1" xfId="4" applyNumberFormat="1" applyFill="1" applyBorder="1" applyAlignment="1">
      <alignment horizontal="center" vertical="center" wrapText="1"/>
    </xf>
    <xf numFmtId="0" fontId="15" fillId="4" borderId="1" xfId="4" applyFill="1" applyBorder="1" applyAlignment="1">
      <alignment horizontal="center" vertical="center"/>
    </xf>
    <xf numFmtId="0" fontId="51" fillId="4" borderId="1" xfId="12" applyFill="1" applyBorder="1" applyAlignment="1">
      <alignment horizontal="center" vertical="center"/>
    </xf>
    <xf numFmtId="2" fontId="15" fillId="4" borderId="1" xfId="4" applyNumberFormat="1" applyFill="1" applyBorder="1" applyAlignment="1">
      <alignment horizontal="center" vertical="center"/>
    </xf>
    <xf numFmtId="165" fontId="15" fillId="4" borderId="1" xfId="4" applyNumberFormat="1" applyFill="1" applyBorder="1" applyAlignment="1">
      <alignment horizontal="center" vertical="center"/>
    </xf>
    <xf numFmtId="43" fontId="0" fillId="4" borderId="1" xfId="9" applyFont="1" applyFill="1" applyBorder="1" applyAlignment="1">
      <alignment horizontal="center" vertical="center" wrapText="1"/>
    </xf>
    <xf numFmtId="2" fontId="15" fillId="4" borderId="1" xfId="4" applyNumberFormat="1" applyFill="1" applyBorder="1" applyAlignment="1">
      <alignment vertical="center"/>
    </xf>
    <xf numFmtId="9" fontId="0" fillId="4" borderId="1" xfId="10" applyFont="1" applyFill="1" applyBorder="1"/>
    <xf numFmtId="2" fontId="15" fillId="4" borderId="0" xfId="4" applyNumberFormat="1" applyFill="1"/>
    <xf numFmtId="0" fontId="15" fillId="4" borderId="0" xfId="4" applyFill="1"/>
    <xf numFmtId="0" fontId="1" fillId="4" borderId="0" xfId="4" applyFont="1" applyFill="1" applyBorder="1"/>
    <xf numFmtId="2" fontId="15" fillId="4" borderId="1" xfId="4" applyNumberFormat="1" applyFill="1" applyBorder="1" applyAlignment="1">
      <alignment horizontal="center" vertical="center" wrapText="1"/>
    </xf>
    <xf numFmtId="165" fontId="15" fillId="4" borderId="1" xfId="4" applyNumberFormat="1" applyFill="1" applyBorder="1" applyAlignment="1">
      <alignment horizontal="center" vertical="center" wrapText="1"/>
    </xf>
    <xf numFmtId="0" fontId="10" fillId="0" borderId="3" xfId="1" applyFont="1" applyFill="1" applyBorder="1" applyAlignment="1" applyProtection="1">
      <alignment vertical="center" wrapText="1"/>
    </xf>
    <xf numFmtId="0" fontId="3" fillId="0" borderId="1" xfId="1" applyFont="1" applyFill="1" applyBorder="1" applyProtection="1">
      <protection locked="0"/>
    </xf>
    <xf numFmtId="0" fontId="3" fillId="5" borderId="3" xfId="1" applyFont="1" applyFill="1" applyBorder="1" applyAlignment="1" applyProtection="1">
      <alignment horizontal="center" vertical="center"/>
      <protection locked="0"/>
    </xf>
    <xf numFmtId="4" fontId="10" fillId="0" borderId="3" xfId="1" applyNumberFormat="1" applyFont="1" applyFill="1" applyBorder="1" applyAlignment="1" applyProtection="1">
      <alignment horizontal="center" vertical="center" wrapText="1"/>
    </xf>
    <xf numFmtId="0" fontId="3" fillId="0" borderId="2" xfId="1" applyFont="1" applyFill="1" applyBorder="1" applyProtection="1">
      <protection locked="0"/>
    </xf>
    <xf numFmtId="4" fontId="10" fillId="0" borderId="1" xfId="14" applyNumberFormat="1" applyFont="1" applyFill="1" applyBorder="1" applyAlignment="1" applyProtection="1">
      <alignment horizontal="center" vertical="center" wrapText="1"/>
    </xf>
    <xf numFmtId="4" fontId="10" fillId="0" borderId="1" xfId="14" applyNumberFormat="1" applyFont="1" applyFill="1" applyBorder="1" applyAlignment="1" applyProtection="1">
      <alignment horizontal="center" vertical="center" wrapText="1"/>
      <protection locked="0"/>
    </xf>
    <xf numFmtId="4" fontId="5" fillId="0" borderId="0" xfId="1" applyNumberFormat="1" applyFont="1" applyFill="1" applyBorder="1" applyAlignment="1" applyProtection="1">
      <alignment horizontal="center" vertical="center" wrapText="1"/>
      <protection locked="0"/>
    </xf>
    <xf numFmtId="0" fontId="3" fillId="0" borderId="4" xfId="1" applyFont="1" applyFill="1" applyBorder="1" applyProtection="1">
      <protection locked="0"/>
    </xf>
    <xf numFmtId="0" fontId="11" fillId="5" borderId="1" xfId="1" applyFont="1" applyFill="1" applyBorder="1" applyAlignment="1" applyProtection="1">
      <alignment horizontal="center" vertical="top"/>
      <protection locked="0"/>
    </xf>
    <xf numFmtId="4" fontId="81" fillId="18" borderId="1" xfId="1" applyNumberFormat="1" applyFont="1" applyFill="1" applyBorder="1" applyAlignment="1" applyProtection="1">
      <alignment horizontal="center" vertical="center" wrapText="1"/>
    </xf>
    <xf numFmtId="4" fontId="10" fillId="18" borderId="1" xfId="1" applyNumberFormat="1" applyFont="1" applyFill="1" applyBorder="1" applyAlignment="1" applyProtection="1">
      <alignment horizontal="center" vertical="center" wrapText="1"/>
    </xf>
    <xf numFmtId="0" fontId="0" fillId="10" borderId="1" xfId="0" applyFill="1" applyBorder="1" applyAlignment="1">
      <alignment horizontal="left" vertical="center" wrapText="1"/>
    </xf>
    <xf numFmtId="0" fontId="3" fillId="5" borderId="1" xfId="1" applyFont="1" applyFill="1" applyBorder="1" applyAlignment="1" applyProtection="1">
      <alignment horizontal="center" vertical="center"/>
      <protection locked="0"/>
    </xf>
    <xf numFmtId="0" fontId="14" fillId="0" borderId="0" xfId="1" applyFont="1" applyFill="1" applyAlignment="1">
      <alignment vertical="center"/>
    </xf>
    <xf numFmtId="0" fontId="6" fillId="0" borderId="4" xfId="1" applyFont="1" applyFill="1" applyBorder="1" applyAlignment="1" applyProtection="1">
      <alignment horizontal="center" vertical="center"/>
      <protection locked="0"/>
    </xf>
    <xf numFmtId="15" fontId="46" fillId="0" borderId="0" xfId="4" applyNumberFormat="1" applyFont="1" applyFill="1" applyBorder="1" applyAlignment="1">
      <alignment horizontal="center" vertical="center" wrapText="1"/>
    </xf>
    <xf numFmtId="0" fontId="40" fillId="15" borderId="3" xfId="4" applyFont="1" applyFill="1" applyBorder="1" applyAlignment="1">
      <alignment horizontal="center" vertical="center"/>
    </xf>
    <xf numFmtId="0" fontId="40" fillId="15" borderId="4" xfId="4" applyFont="1" applyFill="1" applyBorder="1" applyAlignment="1">
      <alignment horizontal="center" vertical="center"/>
    </xf>
    <xf numFmtId="0" fontId="40" fillId="15" borderId="2" xfId="4" applyFont="1" applyFill="1" applyBorder="1" applyAlignment="1">
      <alignment horizontal="center" vertical="center"/>
    </xf>
    <xf numFmtId="0" fontId="40" fillId="15" borderId="1" xfId="4" applyFont="1" applyFill="1" applyBorder="1" applyAlignment="1">
      <alignment horizontal="center" vertical="center"/>
    </xf>
    <xf numFmtId="0" fontId="40" fillId="17" borderId="1" xfId="4" applyFont="1" applyFill="1" applyBorder="1" applyAlignment="1">
      <alignment horizontal="center" vertical="center"/>
    </xf>
    <xf numFmtId="0" fontId="41" fillId="16" borderId="7" xfId="4" applyFont="1" applyFill="1" applyBorder="1" applyAlignment="1">
      <alignment horizontal="center" vertical="center" wrapText="1"/>
    </xf>
    <xf numFmtId="0" fontId="41" fillId="16" borderId="9" xfId="4" applyFont="1" applyFill="1" applyBorder="1" applyAlignment="1">
      <alignment horizontal="center" vertical="center" wrapText="1"/>
    </xf>
    <xf numFmtId="0" fontId="39" fillId="10" borderId="1" xfId="4" applyFont="1" applyFill="1" applyBorder="1" applyAlignment="1">
      <alignment horizontal="center" vertical="center" wrapText="1"/>
    </xf>
    <xf numFmtId="0" fontId="40" fillId="6" borderId="1" xfId="4" applyFont="1" applyFill="1" applyBorder="1" applyAlignment="1">
      <alignment horizontal="center" vertical="center" wrapText="1"/>
    </xf>
    <xf numFmtId="0" fontId="2" fillId="16" borderId="7" xfId="4" applyFont="1" applyFill="1" applyBorder="1" applyAlignment="1">
      <alignment horizontal="center" vertical="center" wrapText="1"/>
    </xf>
    <xf numFmtId="0" fontId="2" fillId="16" borderId="9" xfId="4" applyFont="1" applyFill="1" applyBorder="1" applyAlignment="1">
      <alignment horizontal="center" vertical="center" wrapText="1"/>
    </xf>
    <xf numFmtId="0" fontId="39" fillId="17" borderId="3" xfId="4" applyFont="1" applyFill="1" applyBorder="1" applyAlignment="1">
      <alignment horizontal="center" vertical="center" wrapText="1"/>
    </xf>
    <xf numFmtId="0" fontId="39" fillId="17" borderId="2" xfId="4" applyFont="1" applyFill="1" applyBorder="1" applyAlignment="1">
      <alignment horizontal="center" vertical="center" wrapText="1"/>
    </xf>
    <xf numFmtId="0" fontId="42" fillId="14" borderId="1" xfId="4" applyFont="1" applyFill="1" applyBorder="1" applyAlignment="1">
      <alignment horizontal="center" vertical="center" wrapText="1"/>
    </xf>
    <xf numFmtId="15" fontId="68" fillId="0" borderId="0" xfId="4" applyNumberFormat="1" applyFont="1" applyFill="1" applyBorder="1" applyAlignment="1">
      <alignment horizontal="center" vertical="center" wrapText="1"/>
    </xf>
    <xf numFmtId="0" fontId="67" fillId="7" borderId="1" xfId="4" applyFont="1" applyFill="1" applyBorder="1" applyAlignment="1">
      <alignment horizontal="center" vertical="center"/>
    </xf>
    <xf numFmtId="0" fontId="40" fillId="17" borderId="4" xfId="4" applyFont="1" applyFill="1" applyBorder="1" applyAlignment="1">
      <alignment horizontal="center" vertical="center"/>
    </xf>
    <xf numFmtId="0" fontId="40" fillId="17" borderId="2" xfId="4" applyFont="1" applyFill="1" applyBorder="1" applyAlignment="1">
      <alignment horizontal="center" vertical="center"/>
    </xf>
    <xf numFmtId="0" fontId="39" fillId="10" borderId="8" xfId="4" applyFont="1" applyFill="1" applyBorder="1" applyAlignment="1">
      <alignment horizontal="center" vertical="center" wrapText="1"/>
    </xf>
    <xf numFmtId="0" fontId="39" fillId="10" borderId="6" xfId="4" applyFont="1" applyFill="1" applyBorder="1" applyAlignment="1">
      <alignment horizontal="center" vertical="center" wrapText="1"/>
    </xf>
    <xf numFmtId="0" fontId="40" fillId="17" borderId="3" xfId="4" applyFont="1" applyFill="1" applyBorder="1" applyAlignment="1">
      <alignment horizontal="center" vertical="center"/>
    </xf>
    <xf numFmtId="0" fontId="41" fillId="16" borderId="8" xfId="4" applyFont="1" applyFill="1" applyBorder="1" applyAlignment="1">
      <alignment horizontal="center" vertical="center"/>
    </xf>
    <xf numFmtId="0" fontId="41" fillId="16" borderId="10" xfId="4" applyFont="1" applyFill="1" applyBorder="1" applyAlignment="1">
      <alignment horizontal="center" vertical="center"/>
    </xf>
    <xf numFmtId="0" fontId="41" fillId="16" borderId="6" xfId="4" applyFont="1" applyFill="1" applyBorder="1" applyAlignment="1">
      <alignment horizontal="center" vertical="center"/>
    </xf>
    <xf numFmtId="0" fontId="41" fillId="16" borderId="8" xfId="4" applyFont="1" applyFill="1" applyBorder="1" applyAlignment="1">
      <alignment horizontal="center" vertical="center" wrapText="1"/>
    </xf>
    <xf numFmtId="0" fontId="41" fillId="16" borderId="10" xfId="4" applyFont="1" applyFill="1" applyBorder="1" applyAlignment="1">
      <alignment horizontal="center" vertical="center" wrapText="1"/>
    </xf>
    <xf numFmtId="0" fontId="41" fillId="16" borderId="6" xfId="4" applyFont="1" applyFill="1" applyBorder="1" applyAlignment="1">
      <alignment horizontal="center" vertical="center" wrapText="1"/>
    </xf>
    <xf numFmtId="0" fontId="2" fillId="16" borderId="8" xfId="4" applyFont="1" applyFill="1" applyBorder="1" applyAlignment="1">
      <alignment horizontal="center" vertical="center" wrapText="1"/>
    </xf>
    <xf numFmtId="0" fontId="2" fillId="16" borderId="10" xfId="4" applyFont="1" applyFill="1" applyBorder="1" applyAlignment="1">
      <alignment horizontal="center" vertical="center" wrapText="1"/>
    </xf>
    <xf numFmtId="0" fontId="2" fillId="16" borderId="6" xfId="4" applyFont="1" applyFill="1" applyBorder="1" applyAlignment="1">
      <alignment horizontal="center" vertical="center" wrapText="1"/>
    </xf>
    <xf numFmtId="15" fontId="46" fillId="0" borderId="0" xfId="4" applyNumberFormat="1" applyFont="1" applyAlignment="1">
      <alignment horizontal="center" vertical="center" wrapText="1"/>
    </xf>
    <xf numFmtId="0" fontId="67" fillId="7" borderId="3" xfId="4" applyFont="1" applyFill="1" applyBorder="1" applyAlignment="1">
      <alignment horizontal="center" vertical="center"/>
    </xf>
    <xf numFmtId="0" fontId="67" fillId="7" borderId="4" xfId="4" applyFont="1" applyFill="1" applyBorder="1" applyAlignment="1">
      <alignment horizontal="center" vertical="center"/>
    </xf>
    <xf numFmtId="0" fontId="67" fillId="7" borderId="2" xfId="4" applyFont="1" applyFill="1" applyBorder="1" applyAlignment="1">
      <alignment horizontal="center" vertical="center"/>
    </xf>
    <xf numFmtId="0" fontId="7" fillId="0" borderId="1" xfId="1" applyFont="1" applyFill="1" applyBorder="1" applyAlignment="1" applyProtection="1">
      <alignment horizontal="center"/>
      <protection locked="0"/>
    </xf>
    <xf numFmtId="4" fontId="5" fillId="0" borderId="3" xfId="1" applyNumberFormat="1" applyFont="1" applyFill="1" applyBorder="1" applyAlignment="1" applyProtection="1">
      <alignment horizontal="center" vertical="center" wrapText="1"/>
      <protection locked="0"/>
    </xf>
    <xf numFmtId="4" fontId="5" fillId="0" borderId="4" xfId="1" applyNumberFormat="1" applyFont="1" applyFill="1" applyBorder="1" applyAlignment="1" applyProtection="1">
      <alignment horizontal="center" vertical="center" wrapText="1"/>
      <protection locked="0"/>
    </xf>
    <xf numFmtId="0" fontId="13" fillId="0" borderId="3" xfId="1" applyFont="1" applyFill="1" applyBorder="1" applyAlignment="1" applyProtection="1">
      <alignment horizontal="center" vertical="center" wrapText="1"/>
      <protection locked="0"/>
    </xf>
    <xf numFmtId="0" fontId="13" fillId="0" borderId="4" xfId="1" applyFont="1" applyFill="1" applyBorder="1" applyAlignment="1" applyProtection="1">
      <alignment horizontal="center" vertical="center" wrapText="1"/>
      <protection locked="0"/>
    </xf>
    <xf numFmtId="0" fontId="6" fillId="0" borderId="3" xfId="1" applyFont="1" applyFill="1" applyBorder="1" applyAlignment="1" applyProtection="1">
      <alignment horizontal="center" vertical="center"/>
      <protection locked="0"/>
    </xf>
    <xf numFmtId="0" fontId="6" fillId="0" borderId="4" xfId="1" applyFont="1" applyFill="1" applyBorder="1" applyAlignment="1" applyProtection="1">
      <alignment horizontal="center" vertical="center"/>
      <protection locked="0"/>
    </xf>
    <xf numFmtId="0" fontId="6" fillId="2" borderId="3" xfId="1" applyFont="1" applyFill="1" applyBorder="1" applyAlignment="1" applyProtection="1">
      <alignment horizontal="center" vertical="center"/>
      <protection locked="0"/>
    </xf>
    <xf numFmtId="0" fontId="6" fillId="2" borderId="4" xfId="1" applyFont="1" applyFill="1" applyBorder="1" applyAlignment="1" applyProtection="1">
      <alignment horizontal="center" vertical="center"/>
      <protection locked="0"/>
    </xf>
    <xf numFmtId="4" fontId="5" fillId="0" borderId="1" xfId="1" applyNumberFormat="1" applyFont="1" applyFill="1" applyBorder="1" applyAlignment="1" applyProtection="1">
      <alignment horizontal="center"/>
      <protection locked="0"/>
    </xf>
    <xf numFmtId="0" fontId="5" fillId="0" borderId="3" xfId="1" applyFont="1" applyFill="1" applyBorder="1" applyAlignment="1" applyProtection="1">
      <alignment horizontal="center"/>
      <protection locked="0"/>
    </xf>
    <xf numFmtId="4" fontId="5" fillId="10" borderId="1" xfId="1" applyNumberFormat="1" applyFont="1" applyFill="1" applyBorder="1" applyAlignment="1" applyProtection="1">
      <alignment horizontal="center"/>
      <protection locked="0"/>
    </xf>
    <xf numFmtId="0" fontId="5" fillId="10" borderId="3" xfId="1" applyFont="1" applyFill="1" applyBorder="1" applyAlignment="1" applyProtection="1">
      <alignment horizontal="center"/>
      <protection locked="0"/>
    </xf>
    <xf numFmtId="4" fontId="5" fillId="2" borderId="1" xfId="1" applyNumberFormat="1" applyFont="1" applyFill="1" applyBorder="1" applyAlignment="1" applyProtection="1">
      <alignment horizontal="center"/>
      <protection locked="0"/>
    </xf>
    <xf numFmtId="0" fontId="5" fillId="2" borderId="3" xfId="1" applyFont="1" applyFill="1" applyBorder="1" applyAlignment="1" applyProtection="1">
      <alignment horizontal="center"/>
      <protection locked="0"/>
    </xf>
    <xf numFmtId="4" fontId="5" fillId="0" borderId="2" xfId="1" applyNumberFormat="1" applyFont="1" applyFill="1" applyBorder="1" applyAlignment="1" applyProtection="1">
      <alignment horizontal="center" vertical="center" wrapText="1"/>
      <protection locked="0"/>
    </xf>
    <xf numFmtId="0" fontId="13" fillId="0" borderId="0" xfId="1" applyFont="1" applyFill="1" applyAlignment="1" applyProtection="1">
      <alignment horizontal="center"/>
      <protection locked="0"/>
    </xf>
    <xf numFmtId="0" fontId="5" fillId="0" borderId="4" xfId="1" applyFont="1" applyFill="1" applyBorder="1" applyAlignment="1" applyProtection="1">
      <alignment horizontal="center"/>
      <protection locked="0"/>
    </xf>
    <xf numFmtId="0" fontId="5" fillId="0" borderId="2" xfId="1" applyFont="1" applyFill="1" applyBorder="1" applyAlignment="1" applyProtection="1">
      <alignment horizontal="center"/>
      <protection locked="0"/>
    </xf>
    <xf numFmtId="0" fontId="5" fillId="0" borderId="1" xfId="1" applyFont="1" applyFill="1" applyBorder="1" applyAlignment="1" applyProtection="1">
      <alignment horizontal="center"/>
      <protection locked="0"/>
    </xf>
    <xf numFmtId="0" fontId="5" fillId="10" borderId="1" xfId="1" applyFont="1" applyFill="1" applyBorder="1" applyAlignment="1" applyProtection="1">
      <alignment horizontal="center"/>
      <protection locked="0"/>
    </xf>
    <xf numFmtId="0" fontId="5" fillId="2" borderId="1" xfId="1" applyFont="1" applyFill="1" applyBorder="1" applyAlignment="1" applyProtection="1">
      <alignment horizontal="center"/>
      <protection locked="0"/>
    </xf>
    <xf numFmtId="2" fontId="5" fillId="0" borderId="3" xfId="1" applyNumberFormat="1" applyFont="1" applyFill="1" applyBorder="1" applyAlignment="1" applyProtection="1">
      <alignment horizontal="center" vertical="center"/>
      <protection locked="0"/>
    </xf>
    <xf numFmtId="2" fontId="5" fillId="0" borderId="4" xfId="1" applyNumberFormat="1" applyFont="1" applyFill="1" applyBorder="1" applyAlignment="1" applyProtection="1">
      <alignment horizontal="center" vertical="center"/>
      <protection locked="0"/>
    </xf>
    <xf numFmtId="2" fontId="5" fillId="0" borderId="2" xfId="1" applyNumberFormat="1" applyFont="1" applyFill="1" applyBorder="1" applyAlignment="1" applyProtection="1">
      <alignment horizontal="center" vertical="center"/>
      <protection locked="0"/>
    </xf>
    <xf numFmtId="4" fontId="5" fillId="0" borderId="5" xfId="1" applyNumberFormat="1" applyFont="1" applyFill="1" applyBorder="1" applyAlignment="1">
      <alignment horizontal="center" vertical="center"/>
    </xf>
    <xf numFmtId="0" fontId="5" fillId="0" borderId="5" xfId="1" applyFont="1" applyFill="1" applyBorder="1" applyAlignment="1">
      <alignment horizontal="center" vertical="center"/>
    </xf>
    <xf numFmtId="4" fontId="5" fillId="10" borderId="3" xfId="1" applyNumberFormat="1" applyFont="1" applyFill="1" applyBorder="1" applyAlignment="1" applyProtection="1">
      <alignment horizontal="center"/>
      <protection locked="0"/>
    </xf>
    <xf numFmtId="4" fontId="5" fillId="10" borderId="2" xfId="1" applyNumberFormat="1" applyFont="1" applyFill="1" applyBorder="1" applyAlignment="1" applyProtection="1">
      <alignment horizontal="center"/>
      <protection locked="0"/>
    </xf>
    <xf numFmtId="4" fontId="5" fillId="0" borderId="0" xfId="1" applyNumberFormat="1" applyFont="1" applyFill="1" applyBorder="1" applyAlignment="1">
      <alignment horizontal="center" vertical="center"/>
    </xf>
    <xf numFmtId="0" fontId="5" fillId="0" borderId="0" xfId="1" applyFont="1" applyFill="1" applyBorder="1" applyAlignment="1">
      <alignment horizontal="center" vertical="center"/>
    </xf>
    <xf numFmtId="4" fontId="5" fillId="0" borderId="1" xfId="1" applyNumberFormat="1" applyFont="1" applyFill="1" applyBorder="1" applyAlignment="1" applyProtection="1">
      <alignment horizontal="center" vertical="center"/>
      <protection locked="0"/>
    </xf>
    <xf numFmtId="0" fontId="5" fillId="0" borderId="3" xfId="1" applyFont="1" applyFill="1" applyBorder="1" applyAlignment="1" applyProtection="1">
      <alignment horizontal="center" vertical="center"/>
      <protection locked="0"/>
    </xf>
    <xf numFmtId="0" fontId="5" fillId="0" borderId="1" xfId="1" applyFont="1" applyFill="1" applyBorder="1" applyAlignment="1" applyProtection="1">
      <alignment horizontal="center" vertical="center"/>
      <protection locked="0"/>
    </xf>
    <xf numFmtId="0" fontId="14" fillId="0" borderId="7" xfId="1" applyFont="1" applyFill="1" applyBorder="1" applyAlignment="1" applyProtection="1">
      <alignment horizontal="center" vertical="center" wrapText="1"/>
      <protection locked="0"/>
    </xf>
    <xf numFmtId="0" fontId="14" fillId="0" borderId="12" xfId="1" applyFont="1" applyFill="1" applyBorder="1" applyAlignment="1" applyProtection="1">
      <alignment horizontal="center" vertical="center" wrapText="1"/>
      <protection locked="0"/>
    </xf>
    <xf numFmtId="0" fontId="14" fillId="0" borderId="9" xfId="1" applyFont="1" applyFill="1" applyBorder="1" applyAlignment="1" applyProtection="1">
      <alignment horizontal="center" vertical="center" wrapText="1"/>
      <protection locked="0"/>
    </xf>
    <xf numFmtId="0" fontId="14" fillId="0" borderId="14" xfId="1" applyFont="1" applyFill="1" applyBorder="1" applyAlignment="1" applyProtection="1">
      <alignment horizontal="center" vertical="center" wrapText="1"/>
      <protection locked="0"/>
    </xf>
    <xf numFmtId="0" fontId="14" fillId="0" borderId="11" xfId="1" applyFont="1" applyFill="1" applyBorder="1" applyAlignment="1" applyProtection="1">
      <alignment horizontal="center" vertical="center" wrapText="1"/>
      <protection locked="0"/>
    </xf>
    <xf numFmtId="0" fontId="14" fillId="0" borderId="13" xfId="1" applyFont="1" applyFill="1" applyBorder="1" applyAlignment="1" applyProtection="1">
      <alignment horizontal="center" vertical="center" wrapText="1"/>
      <protection locked="0"/>
    </xf>
    <xf numFmtId="0" fontId="7" fillId="0" borderId="7"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protection locked="0"/>
    </xf>
    <xf numFmtId="0" fontId="14" fillId="8" borderId="8" xfId="1" applyFont="1" applyFill="1" applyBorder="1" applyAlignment="1" applyProtection="1">
      <alignment horizontal="center" vertical="center" wrapText="1"/>
      <protection locked="0"/>
    </xf>
    <xf numFmtId="0" fontId="14" fillId="8" borderId="6" xfId="1" applyFont="1" applyFill="1" applyBorder="1" applyAlignment="1" applyProtection="1">
      <alignment horizontal="center" vertical="center" wrapText="1"/>
      <protection locked="0"/>
    </xf>
    <xf numFmtId="0" fontId="14" fillId="0" borderId="8" xfId="1" applyFont="1" applyFill="1" applyBorder="1" applyAlignment="1" applyProtection="1">
      <alignment horizontal="center" vertical="center" wrapText="1"/>
      <protection locked="0"/>
    </xf>
    <xf numFmtId="0" fontId="14" fillId="0" borderId="6" xfId="1" applyFont="1" applyFill="1" applyBorder="1" applyAlignment="1" applyProtection="1">
      <alignment horizontal="center" vertical="center" wrapText="1"/>
      <protection locked="0"/>
    </xf>
    <xf numFmtId="0" fontId="13" fillId="0" borderId="8" xfId="1" applyFont="1" applyFill="1" applyBorder="1" applyAlignment="1" applyProtection="1">
      <alignment horizontal="center" vertical="center"/>
      <protection locked="0"/>
    </xf>
    <xf numFmtId="0" fontId="13" fillId="0" borderId="10" xfId="1" applyFont="1" applyFill="1" applyBorder="1" applyAlignment="1" applyProtection="1">
      <alignment horizontal="center" vertical="center"/>
      <protection locked="0"/>
    </xf>
    <xf numFmtId="0" fontId="13" fillId="0" borderId="6" xfId="1" applyFont="1" applyFill="1" applyBorder="1" applyAlignment="1" applyProtection="1">
      <alignment horizontal="center" vertical="center"/>
      <protection locked="0"/>
    </xf>
    <xf numFmtId="0" fontId="7" fillId="0" borderId="8" xfId="1" applyFont="1" applyFill="1" applyBorder="1" applyAlignment="1" applyProtection="1">
      <alignment horizontal="center" vertical="center" wrapText="1"/>
      <protection locked="0"/>
    </xf>
    <xf numFmtId="0" fontId="7" fillId="0" borderId="6" xfId="1" applyFont="1" applyFill="1" applyBorder="1" applyAlignment="1" applyProtection="1">
      <alignment horizontal="center" vertical="center" wrapText="1"/>
      <protection locked="0"/>
    </xf>
    <xf numFmtId="44" fontId="13" fillId="0" borderId="8" xfId="2" applyFont="1" applyFill="1" applyBorder="1" applyAlignment="1" applyProtection="1">
      <alignment horizontal="center" vertical="center"/>
      <protection locked="0"/>
    </xf>
    <xf numFmtId="44" fontId="13" fillId="0" borderId="10" xfId="2" applyFont="1" applyFill="1" applyBorder="1" applyAlignment="1" applyProtection="1">
      <alignment horizontal="center" vertical="center"/>
      <protection locked="0"/>
    </xf>
    <xf numFmtId="44" fontId="13" fillId="0" borderId="6" xfId="2" applyFont="1" applyFill="1" applyBorder="1" applyAlignment="1" applyProtection="1">
      <alignment horizontal="center" vertical="center"/>
      <protection locked="0"/>
    </xf>
    <xf numFmtId="0" fontId="13" fillId="0" borderId="8" xfId="1" applyFont="1" applyFill="1" applyBorder="1" applyAlignment="1" applyProtection="1">
      <alignment horizontal="center" vertical="center" wrapText="1"/>
      <protection locked="0"/>
    </xf>
    <xf numFmtId="0" fontId="13" fillId="0" borderId="10" xfId="1" applyFont="1" applyFill="1" applyBorder="1" applyAlignment="1" applyProtection="1">
      <alignment horizontal="center" vertical="center" wrapText="1"/>
      <protection locked="0"/>
    </xf>
    <xf numFmtId="0" fontId="13" fillId="0" borderId="6" xfId="1" applyFont="1" applyFill="1" applyBorder="1" applyAlignment="1" applyProtection="1">
      <alignment horizontal="center" vertical="center" wrapText="1"/>
      <protection locked="0"/>
    </xf>
  </cellXfs>
  <cellStyles count="15">
    <cellStyle name="Hipervínculo" xfId="12" builtinId="8"/>
    <cellStyle name="Millares 2" xfId="6"/>
    <cellStyle name="Millares 3" xfId="9"/>
    <cellStyle name="Millares 4" xfId="13"/>
    <cellStyle name="Moneda 11 2 2" xfId="8"/>
    <cellStyle name="Moneda 2" xfId="7"/>
    <cellStyle name="Moneda 3" xfId="2"/>
    <cellStyle name="Moneda 4" xfId="11"/>
    <cellStyle name="Normal" xfId="0" builtinId="0"/>
    <cellStyle name="Normal 2" xfId="4"/>
    <cellStyle name="Normal 2 2" xfId="3"/>
    <cellStyle name="Normal 3" xfId="1"/>
    <cellStyle name="Normal 5" xfId="14"/>
    <cellStyle name="Porcentaje 2" xfId="5"/>
    <cellStyle name="Porcentaje 3" xfId="10"/>
  </cellStyles>
  <dxfs count="3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DF99A8"/>
      <color rgb="FFD8B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ropbox\1.%20CNEL%20EP\Procedimiento%20APUs\APUs%20para%20revisi&#243;n%20de%20UNs\Estructuras%20APUs\CONTRATOS%20GC%20A%20VALOR%20PRESEN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evin.vallejo/Dropbox/1.%20CNEL%20EP/Procedimiento%20APUs/APUs%20para%20revisi&#243;n%20de%20UNs/Rubro%20de%20Materiales%20GD%20APUs%202022%202023%20v%20corregid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i%20unidad\1.-%20CNEL%20ANUAL\2022\18.-%20PRECIOS%20UNITARIOS%202022%20-%202023\1.-%20Precios%20febrero%202022\1.%20G%20DISTRIBUCION%20APUS%202022%202023\Materiales%20GD%20APUs%202022%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Mi%20unidad\1.-%20CNEL%20ANUAL\2022\18.-%20PRECIOS%20UNITARIOS%202022%20-%202023\1.-%20Precios%20febrero%202022\1.%20G%20DISTRIBUCION%20APUS%202022%202023\Mano%20de%20obra%20GD%20APUs%202022%20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Mi%20unidad\1.-%20CNEL%20ANUAL\2022\18.-%20PRECIOS%20UNITARIOS%202022%20-%202023\1.-%20Precios%20febrero%202022\2.%20G%20COMERCIAL%20APUS%202022%202023\Rubro%20de%20Materiales%20GC%20APUs%202022%20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Mi%20unidad\1.-%20CNEL%20ANUAL\2022\18.-%20PRECIOS%20UNITARIOS%202022%20-%202023\1.-%20Precios%20febrero%202022\2.%20G%20COMERCIAL%20APUS%202022%202023\Rubro%20de%20Mano%20de%20Obra%20GC%20APUs%202022%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PU Materiales GC "/>
      <sheetName val="CONTRATOS GC"/>
      <sheetName val="Inflación"/>
      <sheetName val="MEMBRETE"/>
      <sheetName val="Principal  (2)"/>
    </sheetNames>
    <sheetDataSet>
      <sheetData sheetId="0" refreshError="1"/>
      <sheetData sheetId="1"/>
      <sheetData sheetId="2">
        <row r="2">
          <cell r="C2" t="str">
            <v>2019Enero</v>
          </cell>
        </row>
      </sheetData>
      <sheetData sheetId="3">
        <row r="2">
          <cell r="A2" t="str">
            <v>ENERO</v>
          </cell>
          <cell r="B2">
            <v>2019</v>
          </cell>
        </row>
        <row r="3">
          <cell r="A3" t="str">
            <v>FEBRERO</v>
          </cell>
          <cell r="B3">
            <v>2020</v>
          </cell>
        </row>
        <row r="4">
          <cell r="A4" t="str">
            <v>MARZO</v>
          </cell>
          <cell r="B4">
            <v>2021</v>
          </cell>
        </row>
        <row r="5">
          <cell r="A5" t="str">
            <v>ABRIL</v>
          </cell>
          <cell r="B5">
            <v>2022</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 de Materiales 2022 2023"/>
      <sheetName val="Contratos anteriores"/>
      <sheetName val="Inflación"/>
      <sheetName val="MEMBRETE"/>
      <sheetName val="Cálculo de Materiales 2021"/>
      <sheetName val="Porcentaje"/>
    </sheetNames>
    <sheetDataSet>
      <sheetData sheetId="0" refreshError="1"/>
      <sheetData sheetId="1" refreshError="1"/>
      <sheetData sheetId="2">
        <row r="15">
          <cell r="E15">
            <v>105.45</v>
          </cell>
        </row>
      </sheetData>
      <sheetData sheetId="3">
        <row r="2">
          <cell r="A2" t="str">
            <v>ENERO</v>
          </cell>
          <cell r="B2">
            <v>2019</v>
          </cell>
        </row>
        <row r="3">
          <cell r="A3" t="str">
            <v>FEBRERO</v>
          </cell>
          <cell r="B3">
            <v>2020</v>
          </cell>
        </row>
        <row r="4">
          <cell r="A4" t="str">
            <v>MARZO</v>
          </cell>
          <cell r="B4">
            <v>2021</v>
          </cell>
        </row>
        <row r="5">
          <cell r="A5" t="str">
            <v>ABRIL</v>
          </cell>
          <cell r="B5">
            <v>2022</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 de Materiales 2022 2023"/>
      <sheetName val="Contratos anteriores"/>
      <sheetName val="Inflación"/>
      <sheetName val="MEMBRETE"/>
      <sheetName val="Cálculo de Materiales 2021"/>
    </sheetNames>
    <sheetDataSet>
      <sheetData sheetId="0"/>
      <sheetData sheetId="1">
        <row r="9">
          <cell r="AO9">
            <v>1192.5148879999999</v>
          </cell>
          <cell r="AP9" t="str">
            <v xml:space="preserve"> </v>
          </cell>
          <cell r="AQ9" t="str">
            <v xml:space="preserve"> </v>
          </cell>
          <cell r="AR9" t="str">
            <v xml:space="preserve"> </v>
          </cell>
          <cell r="AS9" t="str">
            <v xml:space="preserve"> </v>
          </cell>
          <cell r="AT9" t="str">
            <v xml:space="preserve"> </v>
          </cell>
          <cell r="AU9">
            <v>1182.8858580000001</v>
          </cell>
          <cell r="AV9">
            <v>1066.3618419999998</v>
          </cell>
          <cell r="AW9">
            <v>782.07786999999996</v>
          </cell>
          <cell r="AX9">
            <v>1109.9821200000001</v>
          </cell>
          <cell r="AY9" t="str">
            <v xml:space="preserve"> </v>
          </cell>
          <cell r="AZ9" t="str">
            <v xml:space="preserve"> </v>
          </cell>
          <cell r="BA9" t="str">
            <v xml:space="preserve"> </v>
          </cell>
          <cell r="BB9" t="str">
            <v xml:space="preserve"> </v>
          </cell>
          <cell r="BC9" t="str">
            <v xml:space="preserve"> </v>
          </cell>
          <cell r="BD9" t="str">
            <v xml:space="preserve"> </v>
          </cell>
          <cell r="BE9" t="str">
            <v xml:space="preserve"> </v>
          </cell>
          <cell r="BF9" t="str">
            <v xml:space="preserve"> </v>
          </cell>
          <cell r="BG9" t="str">
            <v xml:space="preserve"> </v>
          </cell>
          <cell r="BH9" t="str">
            <v xml:space="preserve"> </v>
          </cell>
          <cell r="BI9" t="str">
            <v xml:space="preserve"> </v>
          </cell>
          <cell r="BJ9" t="str">
            <v xml:space="preserve"> </v>
          </cell>
          <cell r="BK9" t="str">
            <v xml:space="preserve"> </v>
          </cell>
          <cell r="BL9" t="str">
            <v xml:space="preserve"> </v>
          </cell>
          <cell r="BM9" t="str">
            <v xml:space="preserve"> </v>
          </cell>
          <cell r="BN9" t="str">
            <v xml:space="preserve"> </v>
          </cell>
          <cell r="BO9" t="str">
            <v xml:space="preserve"> </v>
          </cell>
          <cell r="BP9">
            <v>1126.3240559999999</v>
          </cell>
          <cell r="BQ9" t="str">
            <v xml:space="preserve"> </v>
          </cell>
          <cell r="BR9">
            <v>1215.258114</v>
          </cell>
          <cell r="BS9">
            <v>1077.1785749999999</v>
          </cell>
          <cell r="BT9">
            <v>1194.517683</v>
          </cell>
          <cell r="BU9" t="str">
            <v xml:space="preserve"> </v>
          </cell>
        </row>
        <row r="10">
          <cell r="AO10" t="str">
            <v xml:space="preserve"> </v>
          </cell>
          <cell r="AP10" t="str">
            <v xml:space="preserve"> </v>
          </cell>
          <cell r="AQ10" t="str">
            <v xml:space="preserve"> </v>
          </cell>
          <cell r="AR10" t="str">
            <v xml:space="preserve"> </v>
          </cell>
          <cell r="AS10" t="str">
            <v xml:space="preserve"> </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B10" t="str">
            <v xml:space="preserve"> </v>
          </cell>
          <cell r="BC10" t="str">
            <v xml:space="preserve"> </v>
          </cell>
          <cell r="BD10" t="str">
            <v xml:space="preserve"> </v>
          </cell>
          <cell r="BE10" t="str">
            <v xml:space="preserve"> </v>
          </cell>
          <cell r="BF10" t="str">
            <v xml:space="preserve"> </v>
          </cell>
          <cell r="BG10" t="str">
            <v xml:space="preserve"> </v>
          </cell>
          <cell r="BH10" t="str">
            <v xml:space="preserve"> </v>
          </cell>
          <cell r="BI10" t="str">
            <v xml:space="preserve"> </v>
          </cell>
          <cell r="BJ10" t="str">
            <v xml:space="preserve"> </v>
          </cell>
          <cell r="BK10" t="str">
            <v xml:space="preserve"> </v>
          </cell>
          <cell r="BL10" t="str">
            <v xml:space="preserve"> </v>
          </cell>
          <cell r="BM10" t="str">
            <v xml:space="preserve"> </v>
          </cell>
          <cell r="BN10" t="str">
            <v xml:space="preserve"> </v>
          </cell>
          <cell r="BO10" t="str">
            <v xml:space="preserve"> </v>
          </cell>
          <cell r="BP10" t="str">
            <v xml:space="preserve"> </v>
          </cell>
          <cell r="BQ10" t="str">
            <v xml:space="preserve"> </v>
          </cell>
          <cell r="BR10" t="str">
            <v xml:space="preserve"> </v>
          </cell>
          <cell r="BS10" t="str">
            <v xml:space="preserve"> </v>
          </cell>
          <cell r="BT10" t="str">
            <v xml:space="preserve"> </v>
          </cell>
          <cell r="BU10" t="str">
            <v xml:space="preserve"> </v>
          </cell>
        </row>
        <row r="11">
          <cell r="AO11">
            <v>1261.7286100000001</v>
          </cell>
          <cell r="AP11">
            <v>934.35200000000009</v>
          </cell>
          <cell r="AQ11">
            <v>1263.836865</v>
          </cell>
          <cell r="AR11">
            <v>946.2682440000001</v>
          </cell>
          <cell r="AS11">
            <v>1030.0270449749999</v>
          </cell>
          <cell r="AT11" t="str">
            <v xml:space="preserve"> </v>
          </cell>
          <cell r="AU11">
            <v>1248.93895</v>
          </cell>
          <cell r="AV11">
            <v>1200.6825459999998</v>
          </cell>
          <cell r="AW11">
            <v>1248.908752</v>
          </cell>
          <cell r="AX11">
            <v>1293.3204900000001</v>
          </cell>
          <cell r="AY11" t="str">
            <v xml:space="preserve"> </v>
          </cell>
          <cell r="AZ11" t="str">
            <v xml:space="preserve"> </v>
          </cell>
          <cell r="BA11" t="str">
            <v xml:space="preserve"> </v>
          </cell>
          <cell r="BB11" t="str">
            <v xml:space="preserve"> </v>
          </cell>
          <cell r="BC11" t="str">
            <v xml:space="preserve"> </v>
          </cell>
          <cell r="BD11">
            <v>1580.4174370000001</v>
          </cell>
          <cell r="BE11" t="str">
            <v xml:space="preserve"> </v>
          </cell>
          <cell r="BF11" t="str">
            <v xml:space="preserve"> </v>
          </cell>
          <cell r="BG11" t="str">
            <v xml:space="preserve"> </v>
          </cell>
          <cell r="BH11" t="str">
            <v xml:space="preserve"> </v>
          </cell>
          <cell r="BI11" t="str">
            <v xml:space="preserve"> </v>
          </cell>
          <cell r="BJ11" t="str">
            <v xml:space="preserve"> </v>
          </cell>
          <cell r="BK11" t="str">
            <v xml:space="preserve"> </v>
          </cell>
          <cell r="BL11" t="str">
            <v xml:space="preserve"> </v>
          </cell>
          <cell r="BM11" t="str">
            <v xml:space="preserve"> </v>
          </cell>
          <cell r="BN11" t="str">
            <v xml:space="preserve"> </v>
          </cell>
          <cell r="BO11" t="str">
            <v xml:space="preserve"> </v>
          </cell>
          <cell r="BP11">
            <v>1312.8155039999997</v>
          </cell>
          <cell r="BQ11">
            <v>966.24499999999989</v>
          </cell>
          <cell r="BR11">
            <v>1285.7704439999998</v>
          </cell>
          <cell r="BS11">
            <v>1213.643145</v>
          </cell>
          <cell r="BT11">
            <v>1263.836865</v>
          </cell>
          <cell r="BU11">
            <v>1153.7940000000001</v>
          </cell>
        </row>
        <row r="12">
          <cell r="AO12">
            <v>1476.6441860000002</v>
          </cell>
          <cell r="AP12">
            <v>1144.5812000000001</v>
          </cell>
          <cell r="AQ12" t="str">
            <v xml:space="preserve"> </v>
          </cell>
          <cell r="AR12">
            <v>1072.439382</v>
          </cell>
          <cell r="AS12">
            <v>1208.5415180999998</v>
          </cell>
          <cell r="AT12" t="str">
            <v xml:space="preserve"> </v>
          </cell>
          <cell r="AU12">
            <v>1461.3818799999999</v>
          </cell>
          <cell r="AV12">
            <v>1405.2135999999998</v>
          </cell>
          <cell r="AW12">
            <v>1461.4221439999999</v>
          </cell>
          <cell r="AX12">
            <v>1488.1340100000002</v>
          </cell>
          <cell r="AY12" t="str">
            <v xml:space="preserve"> </v>
          </cell>
          <cell r="AZ12" t="str">
            <v xml:space="preserve"> </v>
          </cell>
          <cell r="BA12" t="str">
            <v xml:space="preserve"> </v>
          </cell>
          <cell r="BB12" t="str">
            <v xml:space="preserve"> </v>
          </cell>
          <cell r="BC12" t="str">
            <v xml:space="preserve"> </v>
          </cell>
          <cell r="BD12">
            <v>1777.048648</v>
          </cell>
          <cell r="BE12" t="str">
            <v xml:space="preserve"> </v>
          </cell>
          <cell r="BF12" t="str">
            <v xml:space="preserve"> </v>
          </cell>
          <cell r="BG12" t="str">
            <v xml:space="preserve"> </v>
          </cell>
          <cell r="BH12" t="str">
            <v xml:space="preserve"> </v>
          </cell>
          <cell r="BI12" t="str">
            <v xml:space="preserve"> </v>
          </cell>
          <cell r="BJ12">
            <v>1138.8140199999998</v>
          </cell>
          <cell r="BK12" t="str">
            <v xml:space="preserve"> </v>
          </cell>
          <cell r="BL12" t="str">
            <v xml:space="preserve"> </v>
          </cell>
          <cell r="BM12">
            <v>1236.5835000000002</v>
          </cell>
          <cell r="BN12" t="str">
            <v xml:space="preserve"> </v>
          </cell>
          <cell r="BO12" t="str">
            <v xml:space="preserve"> </v>
          </cell>
          <cell r="BP12" t="str">
            <v xml:space="preserve"> </v>
          </cell>
          <cell r="BQ12">
            <v>1476.21894</v>
          </cell>
          <cell r="BR12">
            <v>1504.7663399999999</v>
          </cell>
          <cell r="BS12">
            <v>1406.101752</v>
          </cell>
          <cell r="BT12">
            <v>1479.12174</v>
          </cell>
          <cell r="BU12">
            <v>1366.335</v>
          </cell>
        </row>
        <row r="13">
          <cell r="AO13" t="str">
            <v xml:space="preserve"> </v>
          </cell>
          <cell r="AP13">
            <v>1378.1692</v>
          </cell>
          <cell r="AQ13" t="str">
            <v xml:space="preserve"> </v>
          </cell>
          <cell r="AR13">
            <v>1231.404618</v>
          </cell>
          <cell r="AS13">
            <v>1601.9053028849999</v>
          </cell>
          <cell r="AT13" t="str">
            <v xml:space="preserve"> </v>
          </cell>
          <cell r="AU13">
            <v>1958.4912899999999</v>
          </cell>
          <cell r="AV13">
            <v>1867.2933299999997</v>
          </cell>
          <cell r="AW13">
            <v>1940.8858559999999</v>
          </cell>
          <cell r="AX13">
            <v>2040.2004300000001</v>
          </cell>
          <cell r="AY13" t="str">
            <v xml:space="preserve"> </v>
          </cell>
          <cell r="AZ13" t="str">
            <v xml:space="preserve"> </v>
          </cell>
          <cell r="BA13" t="str">
            <v xml:space="preserve"> </v>
          </cell>
          <cell r="BB13" t="str">
            <v xml:space="preserve"> </v>
          </cell>
          <cell r="BC13" t="str">
            <v xml:space="preserve"> </v>
          </cell>
          <cell r="BD13">
            <v>2334.3064790000003</v>
          </cell>
          <cell r="BE13" t="str">
            <v xml:space="preserve"> </v>
          </cell>
          <cell r="BF13" t="str">
            <v xml:space="preserve"> </v>
          </cell>
          <cell r="BG13">
            <v>1511.55</v>
          </cell>
          <cell r="BH13">
            <v>1393.9380000000001</v>
          </cell>
          <cell r="BI13" t="str">
            <v xml:space="preserve"> </v>
          </cell>
          <cell r="BJ13">
            <v>1513.3067099999998</v>
          </cell>
          <cell r="BK13" t="str">
            <v xml:space="preserve"> </v>
          </cell>
          <cell r="BL13" t="str">
            <v xml:space="preserve"> </v>
          </cell>
          <cell r="BM13">
            <v>1854.8752500000001</v>
          </cell>
          <cell r="BN13" t="str">
            <v xml:space="preserve"> </v>
          </cell>
          <cell r="BO13" t="str">
            <v xml:space="preserve"> </v>
          </cell>
          <cell r="BP13" t="str">
            <v xml:space="preserve"> </v>
          </cell>
          <cell r="BQ13">
            <v>1627.36</v>
          </cell>
          <cell r="BR13" t="str">
            <v xml:space="preserve"> </v>
          </cell>
          <cell r="BS13">
            <v>1886.6353439999998</v>
          </cell>
          <cell r="BT13">
            <v>1965.527979</v>
          </cell>
          <cell r="BU13">
            <v>1852.143</v>
          </cell>
        </row>
        <row r="14">
          <cell r="AO14" t="str">
            <v xml:space="preserve"> </v>
          </cell>
          <cell r="AP14" t="str">
            <v xml:space="preserve"> </v>
          </cell>
          <cell r="AQ14" t="str">
            <v xml:space="preserve"> </v>
          </cell>
          <cell r="AR14">
            <v>1559.4475380000001</v>
          </cell>
          <cell r="AS14">
            <v>2005.10381031</v>
          </cell>
          <cell r="AT14" t="str">
            <v xml:space="preserve"> </v>
          </cell>
          <cell r="AU14">
            <v>2431.6436199999998</v>
          </cell>
          <cell r="AV14">
            <v>2337.3151339999995</v>
          </cell>
          <cell r="AW14">
            <v>2430.8182080000001</v>
          </cell>
          <cell r="AX14" t="str">
            <v xml:space="preserve"> </v>
          </cell>
          <cell r="AY14" t="str">
            <v xml:space="preserve"> </v>
          </cell>
          <cell r="AZ14" t="str">
            <v xml:space="preserve"> </v>
          </cell>
          <cell r="BA14" t="str">
            <v xml:space="preserve"> </v>
          </cell>
          <cell r="BB14" t="str">
            <v xml:space="preserve"> </v>
          </cell>
          <cell r="BC14" t="str">
            <v xml:space="preserve"> </v>
          </cell>
          <cell r="BD14" t="str">
            <v xml:space="preserve"> </v>
          </cell>
          <cell r="BE14" t="str">
            <v xml:space="preserve"> </v>
          </cell>
          <cell r="BF14" t="str">
            <v xml:space="preserve"> </v>
          </cell>
          <cell r="BG14">
            <v>1914.63</v>
          </cell>
          <cell r="BH14">
            <v>1742.4224999999999</v>
          </cell>
          <cell r="BI14" t="str">
            <v xml:space="preserve"> </v>
          </cell>
          <cell r="BJ14" t="str">
            <v xml:space="preserve"> </v>
          </cell>
          <cell r="BK14" t="str">
            <v xml:space="preserve"> </v>
          </cell>
          <cell r="BL14" t="str">
            <v xml:space="preserve"> </v>
          </cell>
          <cell r="BM14" t="str">
            <v xml:space="preserve"> </v>
          </cell>
          <cell r="BN14" t="str">
            <v xml:space="preserve"> </v>
          </cell>
          <cell r="BO14" t="str">
            <v xml:space="preserve"> </v>
          </cell>
          <cell r="BP14" t="str">
            <v xml:space="preserve"> </v>
          </cell>
          <cell r="BQ14" t="str">
            <v xml:space="preserve"> </v>
          </cell>
          <cell r="BR14" t="str">
            <v xml:space="preserve"> </v>
          </cell>
          <cell r="BS14" t="str">
            <v xml:space="preserve"> </v>
          </cell>
          <cell r="BT14" t="str">
            <v xml:space="preserve"> </v>
          </cell>
          <cell r="BU14">
            <v>2341.9994000000002</v>
          </cell>
        </row>
        <row r="15">
          <cell r="AO15" t="str">
            <v xml:space="preserve"> </v>
          </cell>
          <cell r="AP15" t="str">
            <v xml:space="preserve"> </v>
          </cell>
          <cell r="AQ15" t="str">
            <v xml:space="preserve"> </v>
          </cell>
          <cell r="AR15" t="str">
            <v xml:space="preserve"> </v>
          </cell>
          <cell r="AS15" t="str">
            <v xml:space="preserve"> </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B15" t="str">
            <v xml:space="preserve"> </v>
          </cell>
          <cell r="BC15" t="str">
            <v xml:space="preserve"> </v>
          </cell>
          <cell r="BD15" t="str">
            <v xml:space="preserve"> </v>
          </cell>
          <cell r="BE15" t="str">
            <v xml:space="preserve"> </v>
          </cell>
          <cell r="BF15" t="str">
            <v xml:space="preserve"> </v>
          </cell>
          <cell r="BG15">
            <v>1914.63</v>
          </cell>
          <cell r="BH15">
            <v>1742.4224999999999</v>
          </cell>
          <cell r="BI15" t="str">
            <v xml:space="preserve"> </v>
          </cell>
          <cell r="BJ15" t="str">
            <v xml:space="preserve"> </v>
          </cell>
          <cell r="BK15" t="str">
            <v xml:space="preserve"> </v>
          </cell>
          <cell r="BL15" t="str">
            <v xml:space="preserve"> </v>
          </cell>
          <cell r="BM15" t="str">
            <v xml:space="preserve"> </v>
          </cell>
          <cell r="BN15" t="str">
            <v xml:space="preserve"> </v>
          </cell>
          <cell r="BO15" t="str">
            <v xml:space="preserve"> </v>
          </cell>
          <cell r="BP15" t="str">
            <v xml:space="preserve"> </v>
          </cell>
          <cell r="BQ15" t="str">
            <v xml:space="preserve"> </v>
          </cell>
          <cell r="BR15" t="str">
            <v xml:space="preserve"> </v>
          </cell>
          <cell r="BS15" t="str">
            <v xml:space="preserve"> </v>
          </cell>
          <cell r="BT15" t="str">
            <v xml:space="preserve"> </v>
          </cell>
          <cell r="BU15" t="str">
            <v xml:space="preserve"> </v>
          </cell>
        </row>
        <row r="16">
          <cell r="AO16" t="str">
            <v xml:space="preserve"> </v>
          </cell>
          <cell r="AP16" t="str">
            <v xml:space="preserve"> </v>
          </cell>
          <cell r="AQ16" t="str">
            <v xml:space="preserve"> </v>
          </cell>
          <cell r="AR16" t="str">
            <v xml:space="preserve"> </v>
          </cell>
          <cell r="AS16">
            <v>2258.2189511849997</v>
          </cell>
          <cell r="AT16" t="str">
            <v xml:space="preserve"> </v>
          </cell>
          <cell r="AU16" t="str">
            <v xml:space="preserve"> </v>
          </cell>
          <cell r="AV16">
            <v>2264.85</v>
          </cell>
          <cell r="AW16" t="str">
            <v xml:space="preserve"> </v>
          </cell>
          <cell r="AX16" t="str">
            <v xml:space="preserve"> </v>
          </cell>
          <cell r="AY16" t="str">
            <v xml:space="preserve"> </v>
          </cell>
          <cell r="AZ16" t="str">
            <v xml:space="preserve"> </v>
          </cell>
          <cell r="BA16" t="str">
            <v xml:space="preserve"> </v>
          </cell>
          <cell r="BB16" t="str">
            <v xml:space="preserve"> </v>
          </cell>
          <cell r="BC16" t="str">
            <v xml:space="preserve"> </v>
          </cell>
          <cell r="BD16">
            <v>3092.0557780000004</v>
          </cell>
          <cell r="BE16">
            <v>2687.7673200000004</v>
          </cell>
          <cell r="BF16" t="str">
            <v xml:space="preserve"> </v>
          </cell>
          <cell r="BG16">
            <v>2116.17</v>
          </cell>
          <cell r="BH16">
            <v>2323.23</v>
          </cell>
          <cell r="BI16" t="str">
            <v xml:space="preserve"> </v>
          </cell>
          <cell r="BJ16" t="str">
            <v xml:space="preserve"> </v>
          </cell>
          <cell r="BK16" t="str">
            <v xml:space="preserve"> </v>
          </cell>
          <cell r="BL16" t="str">
            <v xml:space="preserve"> </v>
          </cell>
          <cell r="BM16">
            <v>2596.8253500000001</v>
          </cell>
          <cell r="BN16" t="str">
            <v xml:space="preserve"> </v>
          </cell>
          <cell r="BO16" t="str">
            <v xml:space="preserve"> </v>
          </cell>
          <cell r="BP16" t="str">
            <v xml:space="preserve"> </v>
          </cell>
          <cell r="BQ16" t="str">
            <v xml:space="preserve"> </v>
          </cell>
          <cell r="BR16" t="str">
            <v xml:space="preserve"> </v>
          </cell>
          <cell r="BS16" t="str">
            <v xml:space="preserve"> </v>
          </cell>
          <cell r="BT16" t="str">
            <v xml:space="preserve"> </v>
          </cell>
          <cell r="BU16">
            <v>2651.7020000000002</v>
          </cell>
        </row>
        <row r="17">
          <cell r="AO17" t="str">
            <v xml:space="preserve"> </v>
          </cell>
          <cell r="AP17" t="str">
            <v xml:space="preserve"> </v>
          </cell>
          <cell r="AQ17" t="str">
            <v xml:space="preserve"> </v>
          </cell>
          <cell r="AR17" t="str">
            <v xml:space="preserve"> </v>
          </cell>
          <cell r="AS17" t="str">
            <v xml:space="preserve"> </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B17" t="str">
            <v xml:space="preserve"> </v>
          </cell>
          <cell r="BC17" t="str">
            <v xml:space="preserve"> </v>
          </cell>
          <cell r="BD17" t="str">
            <v xml:space="preserve"> </v>
          </cell>
          <cell r="BE17" t="str">
            <v xml:space="preserve"> </v>
          </cell>
          <cell r="BF17" t="str">
            <v xml:space="preserve"> </v>
          </cell>
          <cell r="BG17" t="str">
            <v xml:space="preserve"> </v>
          </cell>
          <cell r="BH17" t="str">
            <v xml:space="preserve"> </v>
          </cell>
          <cell r="BI17" t="str">
            <v xml:space="preserve"> </v>
          </cell>
          <cell r="BJ17" t="str">
            <v xml:space="preserve"> </v>
          </cell>
          <cell r="BK17" t="str">
            <v xml:space="preserve"> </v>
          </cell>
          <cell r="BL17" t="str">
            <v xml:space="preserve"> </v>
          </cell>
          <cell r="BM17" t="str">
            <v xml:space="preserve"> </v>
          </cell>
          <cell r="BN17" t="str">
            <v xml:space="preserve"> </v>
          </cell>
          <cell r="BO17" t="str">
            <v xml:space="preserve"> </v>
          </cell>
          <cell r="BP17" t="str">
            <v xml:space="preserve"> </v>
          </cell>
          <cell r="BQ17" t="str">
            <v xml:space="preserve"> </v>
          </cell>
          <cell r="BR17" t="str">
            <v xml:space="preserve"> </v>
          </cell>
          <cell r="BS17" t="str">
            <v xml:space="preserve"> </v>
          </cell>
          <cell r="BT17" t="str">
            <v xml:space="preserve"> </v>
          </cell>
          <cell r="BU17" t="str">
            <v xml:space="preserve"> </v>
          </cell>
        </row>
        <row r="18">
          <cell r="AO18" t="str">
            <v xml:space="preserve"> </v>
          </cell>
          <cell r="AP18" t="str">
            <v xml:space="preserve"> </v>
          </cell>
          <cell r="AQ18" t="str">
            <v xml:space="preserve"> </v>
          </cell>
          <cell r="AR18" t="str">
            <v xml:space="preserve"> </v>
          </cell>
          <cell r="AS18" t="str">
            <v xml:space="preserve"> </v>
          </cell>
          <cell r="AT18" t="str">
            <v xml:space="preserve"> </v>
          </cell>
          <cell r="AU18" t="str">
            <v xml:space="preserve"> </v>
          </cell>
          <cell r="AV18">
            <v>3623.7599999999998</v>
          </cell>
          <cell r="AW18" t="str">
            <v xml:space="preserve"> </v>
          </cell>
          <cell r="AX18" t="str">
            <v xml:space="preserve"> </v>
          </cell>
          <cell r="AY18" t="str">
            <v xml:space="preserve"> </v>
          </cell>
          <cell r="AZ18" t="str">
            <v xml:space="preserve"> </v>
          </cell>
          <cell r="BA18" t="str">
            <v xml:space="preserve"> </v>
          </cell>
          <cell r="BB18" t="str">
            <v xml:space="preserve"> </v>
          </cell>
          <cell r="BC18" t="str">
            <v xml:space="preserve"> </v>
          </cell>
          <cell r="BD18" t="str">
            <v xml:space="preserve"> </v>
          </cell>
          <cell r="BE18" t="str">
            <v xml:space="preserve"> </v>
          </cell>
          <cell r="BF18" t="str">
            <v xml:space="preserve"> </v>
          </cell>
          <cell r="BG18" t="str">
            <v xml:space="preserve"> </v>
          </cell>
          <cell r="BH18" t="str">
            <v xml:space="preserve"> </v>
          </cell>
          <cell r="BI18" t="str">
            <v xml:space="preserve"> </v>
          </cell>
          <cell r="BJ18" t="str">
            <v xml:space="preserve"> </v>
          </cell>
          <cell r="BK18" t="str">
            <v xml:space="preserve"> </v>
          </cell>
          <cell r="BL18" t="str">
            <v xml:space="preserve"> </v>
          </cell>
          <cell r="BM18" t="str">
            <v xml:space="preserve"> </v>
          </cell>
          <cell r="BN18" t="str">
            <v xml:space="preserve"> </v>
          </cell>
          <cell r="BO18" t="str">
            <v xml:space="preserve"> </v>
          </cell>
          <cell r="BP18" t="str">
            <v xml:space="preserve"> </v>
          </cell>
          <cell r="BQ18" t="str">
            <v xml:space="preserve"> </v>
          </cell>
          <cell r="BR18" t="str">
            <v xml:space="preserve"> </v>
          </cell>
          <cell r="BS18" t="str">
            <v xml:space="preserve"> </v>
          </cell>
          <cell r="BT18" t="str">
            <v xml:space="preserve"> </v>
          </cell>
          <cell r="BU18" t="str">
            <v xml:space="preserve"> </v>
          </cell>
        </row>
        <row r="19">
          <cell r="AO19" t="str">
            <v xml:space="preserve"> </v>
          </cell>
          <cell r="AP19" t="str">
            <v xml:space="preserve"> </v>
          </cell>
          <cell r="AQ19" t="str">
            <v xml:space="preserve"> </v>
          </cell>
          <cell r="AR19" t="str">
            <v xml:space="preserve"> </v>
          </cell>
          <cell r="AS19" t="str">
            <v xml:space="preserve"> </v>
          </cell>
          <cell r="AT19" t="str">
            <v xml:space="preserve"> </v>
          </cell>
          <cell r="AU19" t="str">
            <v xml:space="preserve"> </v>
          </cell>
          <cell r="AV19">
            <v>3623.7599999999998</v>
          </cell>
          <cell r="AW19" t="str">
            <v xml:space="preserve"> </v>
          </cell>
          <cell r="AX19" t="str">
            <v xml:space="preserve"> </v>
          </cell>
          <cell r="AY19" t="str">
            <v xml:space="preserve"> </v>
          </cell>
          <cell r="AZ19" t="str">
            <v xml:space="preserve"> </v>
          </cell>
          <cell r="BA19" t="str">
            <v xml:space="preserve"> </v>
          </cell>
          <cell r="BB19" t="str">
            <v xml:space="preserve"> </v>
          </cell>
          <cell r="BC19" t="str">
            <v xml:space="preserve"> </v>
          </cell>
          <cell r="BD19" t="str">
            <v xml:space="preserve"> </v>
          </cell>
          <cell r="BE19" t="str">
            <v xml:space="preserve"> </v>
          </cell>
          <cell r="BF19" t="str">
            <v xml:space="preserve"> </v>
          </cell>
          <cell r="BG19" t="str">
            <v xml:space="preserve"> </v>
          </cell>
          <cell r="BH19" t="str">
            <v xml:space="preserve"> </v>
          </cell>
          <cell r="BI19" t="str">
            <v xml:space="preserve"> </v>
          </cell>
          <cell r="BJ19" t="str">
            <v xml:space="preserve"> </v>
          </cell>
          <cell r="BK19" t="str">
            <v xml:space="preserve"> </v>
          </cell>
          <cell r="BL19" t="str">
            <v xml:space="preserve"> </v>
          </cell>
          <cell r="BM19" t="str">
            <v xml:space="preserve"> </v>
          </cell>
          <cell r="BN19" t="str">
            <v xml:space="preserve"> </v>
          </cell>
          <cell r="BO19" t="str">
            <v xml:space="preserve"> </v>
          </cell>
          <cell r="BP19" t="str">
            <v xml:space="preserve"> </v>
          </cell>
          <cell r="BQ19" t="str">
            <v xml:space="preserve"> </v>
          </cell>
          <cell r="BR19" t="str">
            <v xml:space="preserve"> </v>
          </cell>
          <cell r="BS19" t="str">
            <v xml:space="preserve"> </v>
          </cell>
          <cell r="BT19" t="str">
            <v xml:space="preserve"> </v>
          </cell>
          <cell r="BU19" t="str">
            <v xml:space="preserve"> </v>
          </cell>
        </row>
        <row r="20">
          <cell r="AO20" t="str">
            <v xml:space="preserve"> </v>
          </cell>
          <cell r="AP20" t="str">
            <v xml:space="preserve"> </v>
          </cell>
          <cell r="AQ20" t="str">
            <v xml:space="preserve"> </v>
          </cell>
          <cell r="AR20" t="str">
            <v xml:space="preserve"> </v>
          </cell>
          <cell r="AS20" t="str">
            <v xml:space="preserve"> </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B20" t="str">
            <v xml:space="preserve"> </v>
          </cell>
          <cell r="BC20" t="str">
            <v xml:space="preserve"> </v>
          </cell>
          <cell r="BD20" t="str">
            <v xml:space="preserve"> </v>
          </cell>
          <cell r="BE20" t="str">
            <v xml:space="preserve"> </v>
          </cell>
          <cell r="BF20" t="str">
            <v xml:space="preserve"> </v>
          </cell>
          <cell r="BG20" t="str">
            <v xml:space="preserve"> </v>
          </cell>
          <cell r="BH20" t="str">
            <v xml:space="preserve"> </v>
          </cell>
          <cell r="BI20" t="str">
            <v xml:space="preserve"> </v>
          </cell>
          <cell r="BJ20" t="str">
            <v xml:space="preserve"> </v>
          </cell>
          <cell r="BK20" t="str">
            <v xml:space="preserve"> </v>
          </cell>
          <cell r="BL20" t="str">
            <v xml:space="preserve"> </v>
          </cell>
          <cell r="BM20" t="str">
            <v xml:space="preserve"> </v>
          </cell>
          <cell r="BN20" t="str">
            <v xml:space="preserve"> </v>
          </cell>
          <cell r="BO20" t="str">
            <v xml:space="preserve"> </v>
          </cell>
          <cell r="BP20" t="str">
            <v xml:space="preserve"> </v>
          </cell>
          <cell r="BQ20" t="str">
            <v xml:space="preserve"> </v>
          </cell>
          <cell r="BR20" t="str">
            <v xml:space="preserve"> </v>
          </cell>
          <cell r="BS20" t="str">
            <v xml:space="preserve"> </v>
          </cell>
          <cell r="BT20" t="str">
            <v xml:space="preserve"> </v>
          </cell>
          <cell r="BU20" t="str">
            <v xml:space="preserve"> </v>
          </cell>
        </row>
        <row r="21">
          <cell r="AO21" t="str">
            <v xml:space="preserve"> </v>
          </cell>
          <cell r="AP21" t="str">
            <v xml:space="preserve"> </v>
          </cell>
          <cell r="AQ21" t="str">
            <v xml:space="preserve"> </v>
          </cell>
          <cell r="AR21" t="str">
            <v xml:space="preserve"> </v>
          </cell>
          <cell r="AS21" t="str">
            <v xml:space="preserve"> </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B21" t="str">
            <v xml:space="preserve"> </v>
          </cell>
          <cell r="BC21" t="str">
            <v xml:space="preserve"> </v>
          </cell>
          <cell r="BD21" t="str">
            <v xml:space="preserve"> </v>
          </cell>
          <cell r="BE21" t="str">
            <v xml:space="preserve"> </v>
          </cell>
          <cell r="BF21" t="str">
            <v xml:space="preserve"> </v>
          </cell>
          <cell r="BG21" t="str">
            <v xml:space="preserve"> </v>
          </cell>
          <cell r="BH21" t="str">
            <v xml:space="preserve"> </v>
          </cell>
          <cell r="BI21" t="str">
            <v xml:space="preserve"> </v>
          </cell>
          <cell r="BJ21" t="str">
            <v xml:space="preserve"> </v>
          </cell>
          <cell r="BK21" t="str">
            <v xml:space="preserve"> </v>
          </cell>
          <cell r="BL21" t="str">
            <v xml:space="preserve"> </v>
          </cell>
          <cell r="BM21" t="str">
            <v xml:space="preserve"> </v>
          </cell>
          <cell r="BN21" t="str">
            <v xml:space="preserve"> </v>
          </cell>
          <cell r="BO21" t="str">
            <v xml:space="preserve"> </v>
          </cell>
          <cell r="BP21" t="str">
            <v xml:space="preserve"> </v>
          </cell>
          <cell r="BQ21" t="str">
            <v xml:space="preserve"> </v>
          </cell>
          <cell r="BR21" t="str">
            <v xml:space="preserve"> </v>
          </cell>
          <cell r="BS21" t="str">
            <v xml:space="preserve"> </v>
          </cell>
          <cell r="BT21" t="str">
            <v xml:space="preserve"> </v>
          </cell>
          <cell r="BU21" t="str">
            <v xml:space="preserve"> </v>
          </cell>
        </row>
        <row r="22">
          <cell r="AO22" t="str">
            <v xml:space="preserve"> </v>
          </cell>
          <cell r="AP22" t="str">
            <v xml:space="preserve"> </v>
          </cell>
          <cell r="AQ22" t="str">
            <v xml:space="preserve"> </v>
          </cell>
          <cell r="AR22" t="str">
            <v xml:space="preserve"> </v>
          </cell>
          <cell r="AS22" t="str">
            <v xml:space="preserve"> </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B22" t="str">
            <v xml:space="preserve"> </v>
          </cell>
          <cell r="BC22" t="str">
            <v xml:space="preserve"> </v>
          </cell>
          <cell r="BD22" t="str">
            <v xml:space="preserve"> </v>
          </cell>
          <cell r="BE22" t="str">
            <v xml:space="preserve"> </v>
          </cell>
          <cell r="BF22" t="str">
            <v xml:space="preserve"> </v>
          </cell>
          <cell r="BG22" t="str">
            <v xml:space="preserve"> </v>
          </cell>
          <cell r="BH22" t="str">
            <v xml:space="preserve"> </v>
          </cell>
          <cell r="BI22" t="str">
            <v xml:space="preserve"> </v>
          </cell>
          <cell r="BJ22" t="str">
            <v xml:space="preserve"> </v>
          </cell>
          <cell r="BK22" t="str">
            <v xml:space="preserve"> </v>
          </cell>
          <cell r="BL22" t="str">
            <v xml:space="preserve"> </v>
          </cell>
          <cell r="BM22" t="str">
            <v xml:space="preserve"> </v>
          </cell>
          <cell r="BN22" t="str">
            <v xml:space="preserve"> </v>
          </cell>
          <cell r="BO22" t="str">
            <v xml:space="preserve"> </v>
          </cell>
          <cell r="BP22" t="str">
            <v xml:space="preserve"> </v>
          </cell>
          <cell r="BQ22" t="str">
            <v xml:space="preserve"> </v>
          </cell>
          <cell r="BR22" t="str">
            <v xml:space="preserve"> </v>
          </cell>
          <cell r="BS22" t="str">
            <v xml:space="preserve"> </v>
          </cell>
          <cell r="BT22" t="str">
            <v xml:space="preserve"> </v>
          </cell>
          <cell r="BU22" t="str">
            <v xml:space="preserve"> </v>
          </cell>
        </row>
        <row r="23">
          <cell r="AO23" t="str">
            <v xml:space="preserve"> </v>
          </cell>
          <cell r="AP23" t="str">
            <v xml:space="preserve"> </v>
          </cell>
          <cell r="AQ23" t="str">
            <v xml:space="preserve"> </v>
          </cell>
          <cell r="AR23" t="str">
            <v xml:space="preserve"> </v>
          </cell>
          <cell r="AS23" t="str">
            <v xml:space="preserve"> </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B23" t="str">
            <v xml:space="preserve"> </v>
          </cell>
          <cell r="BC23" t="str">
            <v xml:space="preserve"> </v>
          </cell>
          <cell r="BD23" t="str">
            <v xml:space="preserve"> </v>
          </cell>
          <cell r="BE23" t="str">
            <v xml:space="preserve"> </v>
          </cell>
          <cell r="BF23" t="str">
            <v xml:space="preserve"> </v>
          </cell>
          <cell r="BG23" t="str">
            <v xml:space="preserve"> </v>
          </cell>
          <cell r="BH23" t="str">
            <v xml:space="preserve"> </v>
          </cell>
          <cell r="BI23" t="str">
            <v xml:space="preserve"> </v>
          </cell>
          <cell r="BJ23" t="str">
            <v xml:space="preserve"> </v>
          </cell>
          <cell r="BK23" t="str">
            <v xml:space="preserve"> </v>
          </cell>
          <cell r="BL23" t="str">
            <v xml:space="preserve"> </v>
          </cell>
          <cell r="BM23" t="str">
            <v xml:space="preserve"> </v>
          </cell>
          <cell r="BN23" t="str">
            <v xml:space="preserve"> </v>
          </cell>
          <cell r="BO23" t="str">
            <v xml:space="preserve"> </v>
          </cell>
          <cell r="BP23" t="str">
            <v xml:space="preserve"> </v>
          </cell>
          <cell r="BQ23" t="str">
            <v xml:space="preserve"> </v>
          </cell>
          <cell r="BR23" t="str">
            <v xml:space="preserve"> </v>
          </cell>
          <cell r="BS23" t="str">
            <v xml:space="preserve"> </v>
          </cell>
          <cell r="BT23" t="str">
            <v xml:space="preserve"> </v>
          </cell>
          <cell r="BU23" t="str">
            <v xml:space="preserve"> </v>
          </cell>
        </row>
        <row r="24">
          <cell r="AO24" t="str">
            <v xml:space="preserve"> </v>
          </cell>
          <cell r="AP24" t="str">
            <v xml:space="preserve"> </v>
          </cell>
          <cell r="AQ24" t="str">
            <v xml:space="preserve"> </v>
          </cell>
          <cell r="AR24" t="str">
            <v xml:space="preserve"> </v>
          </cell>
          <cell r="AS24" t="str">
            <v xml:space="preserve"> </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B24" t="str">
            <v xml:space="preserve"> </v>
          </cell>
          <cell r="BC24" t="str">
            <v xml:space="preserve"> </v>
          </cell>
          <cell r="BD24" t="str">
            <v xml:space="preserve"> </v>
          </cell>
          <cell r="BE24" t="str">
            <v xml:space="preserve"> </v>
          </cell>
          <cell r="BF24" t="str">
            <v xml:space="preserve"> </v>
          </cell>
          <cell r="BG24" t="str">
            <v xml:space="preserve"> </v>
          </cell>
          <cell r="BH24" t="str">
            <v xml:space="preserve"> </v>
          </cell>
          <cell r="BI24" t="str">
            <v xml:space="preserve"> </v>
          </cell>
          <cell r="BJ24" t="str">
            <v xml:space="preserve"> </v>
          </cell>
          <cell r="BK24" t="str">
            <v xml:space="preserve"> </v>
          </cell>
          <cell r="BL24" t="str">
            <v xml:space="preserve"> </v>
          </cell>
          <cell r="BM24" t="str">
            <v xml:space="preserve"> </v>
          </cell>
          <cell r="BN24" t="str">
            <v xml:space="preserve"> </v>
          </cell>
          <cell r="BO24" t="str">
            <v xml:space="preserve"> </v>
          </cell>
          <cell r="BP24" t="str">
            <v xml:space="preserve"> </v>
          </cell>
          <cell r="BQ24" t="str">
            <v xml:space="preserve"> </v>
          </cell>
          <cell r="BR24" t="str">
            <v xml:space="preserve"> </v>
          </cell>
          <cell r="BS24" t="str">
            <v xml:space="preserve"> </v>
          </cell>
          <cell r="BT24" t="str">
            <v xml:space="preserve"> </v>
          </cell>
          <cell r="BU24" t="str">
            <v xml:space="preserve"> </v>
          </cell>
        </row>
        <row r="25">
          <cell r="AO25" t="str">
            <v xml:space="preserve"> </v>
          </cell>
          <cell r="AP25" t="str">
            <v xml:space="preserve"> </v>
          </cell>
          <cell r="AQ25" t="str">
            <v xml:space="preserve"> </v>
          </cell>
          <cell r="AR25" t="str">
            <v xml:space="preserve"> </v>
          </cell>
          <cell r="AS25" t="str">
            <v xml:space="preserve"> </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B25" t="str">
            <v xml:space="preserve"> </v>
          </cell>
          <cell r="BC25" t="str">
            <v xml:space="preserve"> </v>
          </cell>
          <cell r="BD25" t="str">
            <v xml:space="preserve"> </v>
          </cell>
          <cell r="BE25" t="str">
            <v xml:space="preserve"> </v>
          </cell>
          <cell r="BF25" t="str">
            <v xml:space="preserve"> </v>
          </cell>
          <cell r="BG25" t="str">
            <v xml:space="preserve"> </v>
          </cell>
          <cell r="BH25" t="str">
            <v xml:space="preserve"> </v>
          </cell>
          <cell r="BI25" t="str">
            <v xml:space="preserve"> </v>
          </cell>
          <cell r="BJ25" t="str">
            <v xml:space="preserve"> </v>
          </cell>
          <cell r="BK25" t="str">
            <v xml:space="preserve"> </v>
          </cell>
          <cell r="BL25" t="str">
            <v xml:space="preserve"> </v>
          </cell>
          <cell r="BM25" t="str">
            <v xml:space="preserve"> </v>
          </cell>
          <cell r="BN25" t="str">
            <v xml:space="preserve"> </v>
          </cell>
          <cell r="BO25" t="str">
            <v xml:space="preserve"> </v>
          </cell>
          <cell r="BP25" t="str">
            <v xml:space="preserve"> </v>
          </cell>
          <cell r="BQ25" t="str">
            <v xml:space="preserve"> </v>
          </cell>
          <cell r="BR25" t="str">
            <v xml:space="preserve"> </v>
          </cell>
          <cell r="BS25" t="str">
            <v xml:space="preserve"> </v>
          </cell>
          <cell r="BT25" t="str">
            <v xml:space="preserve"> </v>
          </cell>
          <cell r="BU25" t="str">
            <v xml:space="preserve"> </v>
          </cell>
        </row>
        <row r="26">
          <cell r="AO26" t="str">
            <v xml:space="preserve"> </v>
          </cell>
          <cell r="AP26" t="str">
            <v xml:space="preserve"> </v>
          </cell>
          <cell r="AQ26" t="str">
            <v xml:space="preserve"> </v>
          </cell>
          <cell r="AR26" t="str">
            <v xml:space="preserve"> </v>
          </cell>
          <cell r="AS26" t="str">
            <v xml:space="preserve"> </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B26" t="str">
            <v xml:space="preserve"> </v>
          </cell>
          <cell r="BC26" t="str">
            <v xml:space="preserve"> </v>
          </cell>
          <cell r="BD26" t="str">
            <v xml:space="preserve"> </v>
          </cell>
          <cell r="BE26" t="str">
            <v xml:space="preserve"> </v>
          </cell>
          <cell r="BF26" t="str">
            <v xml:space="preserve"> </v>
          </cell>
          <cell r="BG26" t="str">
            <v xml:space="preserve"> </v>
          </cell>
          <cell r="BH26" t="str">
            <v xml:space="preserve"> </v>
          </cell>
          <cell r="BI26" t="str">
            <v xml:space="preserve"> </v>
          </cell>
          <cell r="BJ26" t="str">
            <v xml:space="preserve"> </v>
          </cell>
          <cell r="BK26" t="str">
            <v xml:space="preserve"> </v>
          </cell>
          <cell r="BL26" t="str">
            <v xml:space="preserve"> </v>
          </cell>
          <cell r="BM26" t="str">
            <v xml:space="preserve"> </v>
          </cell>
          <cell r="BN26" t="str">
            <v xml:space="preserve"> </v>
          </cell>
          <cell r="BO26" t="str">
            <v xml:space="preserve"> </v>
          </cell>
          <cell r="BP26" t="str">
            <v xml:space="preserve"> </v>
          </cell>
          <cell r="BQ26" t="str">
            <v xml:space="preserve"> </v>
          </cell>
          <cell r="BR26" t="str">
            <v xml:space="preserve"> </v>
          </cell>
          <cell r="BS26" t="str">
            <v xml:space="preserve"> </v>
          </cell>
          <cell r="BT26" t="str">
            <v xml:space="preserve"> </v>
          </cell>
          <cell r="BU26" t="str">
            <v xml:space="preserve"> </v>
          </cell>
        </row>
        <row r="27">
          <cell r="AO27" t="str">
            <v xml:space="preserve"> </v>
          </cell>
          <cell r="AP27" t="str">
            <v xml:space="preserve"> </v>
          </cell>
          <cell r="AQ27" t="str">
            <v xml:space="preserve"> </v>
          </cell>
          <cell r="AR27" t="str">
            <v xml:space="preserve"> </v>
          </cell>
          <cell r="AS27" t="str">
            <v xml:space="preserve"> </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B27" t="str">
            <v xml:space="preserve"> </v>
          </cell>
          <cell r="BC27" t="str">
            <v xml:space="preserve"> </v>
          </cell>
          <cell r="BD27" t="str">
            <v xml:space="preserve"> </v>
          </cell>
          <cell r="BE27" t="str">
            <v xml:space="preserve"> </v>
          </cell>
          <cell r="BF27" t="str">
            <v xml:space="preserve"> </v>
          </cell>
          <cell r="BG27" t="str">
            <v xml:space="preserve"> </v>
          </cell>
          <cell r="BH27" t="str">
            <v xml:space="preserve"> </v>
          </cell>
          <cell r="BI27" t="str">
            <v xml:space="preserve"> </v>
          </cell>
          <cell r="BJ27" t="str">
            <v xml:space="preserve"> </v>
          </cell>
          <cell r="BK27" t="str">
            <v xml:space="preserve"> </v>
          </cell>
          <cell r="BL27" t="str">
            <v xml:space="preserve"> </v>
          </cell>
          <cell r="BM27" t="str">
            <v xml:space="preserve"> </v>
          </cell>
          <cell r="BN27" t="str">
            <v xml:space="preserve"> </v>
          </cell>
          <cell r="BO27" t="str">
            <v xml:space="preserve"> </v>
          </cell>
          <cell r="BP27" t="str">
            <v xml:space="preserve"> </v>
          </cell>
          <cell r="BQ27" t="str">
            <v xml:space="preserve"> </v>
          </cell>
          <cell r="BR27" t="str">
            <v xml:space="preserve"> </v>
          </cell>
          <cell r="BS27" t="str">
            <v xml:space="preserve"> </v>
          </cell>
          <cell r="BT27" t="str">
            <v xml:space="preserve"> </v>
          </cell>
          <cell r="BU27" t="str">
            <v xml:space="preserve"> </v>
          </cell>
        </row>
        <row r="28">
          <cell r="AO28" t="str">
            <v xml:space="preserve"> </v>
          </cell>
          <cell r="AP28" t="str">
            <v xml:space="preserve"> </v>
          </cell>
          <cell r="AQ28" t="str">
            <v xml:space="preserve"> </v>
          </cell>
          <cell r="AR28" t="str">
            <v xml:space="preserve"> </v>
          </cell>
          <cell r="AS28" t="str">
            <v xml:space="preserve"> </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B28" t="str">
            <v xml:space="preserve"> </v>
          </cell>
          <cell r="BC28" t="str">
            <v xml:space="preserve"> </v>
          </cell>
          <cell r="BD28" t="str">
            <v xml:space="preserve"> </v>
          </cell>
          <cell r="BE28" t="str">
            <v xml:space="preserve"> </v>
          </cell>
          <cell r="BF28" t="str">
            <v xml:space="preserve"> </v>
          </cell>
          <cell r="BG28" t="str">
            <v xml:space="preserve"> </v>
          </cell>
          <cell r="BH28" t="str">
            <v xml:space="preserve"> </v>
          </cell>
          <cell r="BI28" t="str">
            <v xml:space="preserve"> </v>
          </cell>
          <cell r="BJ28" t="str">
            <v xml:space="preserve"> </v>
          </cell>
          <cell r="BK28" t="str">
            <v xml:space="preserve"> </v>
          </cell>
          <cell r="BL28" t="str">
            <v xml:space="preserve"> </v>
          </cell>
          <cell r="BM28" t="str">
            <v xml:space="preserve"> </v>
          </cell>
          <cell r="BN28" t="str">
            <v xml:space="preserve"> </v>
          </cell>
          <cell r="BO28" t="str">
            <v xml:space="preserve"> </v>
          </cell>
          <cell r="BP28" t="str">
            <v xml:space="preserve"> </v>
          </cell>
          <cell r="BQ28" t="str">
            <v xml:space="preserve"> </v>
          </cell>
          <cell r="BR28" t="str">
            <v xml:space="preserve"> </v>
          </cell>
          <cell r="BS28" t="str">
            <v xml:space="preserve"> </v>
          </cell>
          <cell r="BT28" t="str">
            <v xml:space="preserve"> </v>
          </cell>
          <cell r="BU28" t="str">
            <v xml:space="preserve"> </v>
          </cell>
        </row>
        <row r="29">
          <cell r="AO29" t="str">
            <v xml:space="preserve"> </v>
          </cell>
          <cell r="AP29" t="str">
            <v xml:space="preserve"> </v>
          </cell>
          <cell r="AQ29" t="str">
            <v xml:space="preserve"> </v>
          </cell>
          <cell r="AR29" t="str">
            <v xml:space="preserve"> </v>
          </cell>
          <cell r="AS29" t="str">
            <v xml:space="preserve"> </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B29" t="str">
            <v xml:space="preserve"> </v>
          </cell>
          <cell r="BC29" t="str">
            <v xml:space="preserve"> </v>
          </cell>
          <cell r="BD29" t="str">
            <v xml:space="preserve"> </v>
          </cell>
          <cell r="BE29" t="str">
            <v xml:space="preserve"> </v>
          </cell>
          <cell r="BF29" t="str">
            <v xml:space="preserve"> </v>
          </cell>
          <cell r="BG29" t="str">
            <v xml:space="preserve"> </v>
          </cell>
          <cell r="BH29" t="str">
            <v xml:space="preserve"> </v>
          </cell>
          <cell r="BI29" t="str">
            <v xml:space="preserve"> </v>
          </cell>
          <cell r="BJ29" t="str">
            <v xml:space="preserve"> </v>
          </cell>
          <cell r="BK29" t="str">
            <v xml:space="preserve"> </v>
          </cell>
          <cell r="BL29" t="str">
            <v xml:space="preserve"> </v>
          </cell>
          <cell r="BM29" t="str">
            <v xml:space="preserve"> </v>
          </cell>
          <cell r="BN29" t="str">
            <v xml:space="preserve"> </v>
          </cell>
          <cell r="BO29" t="str">
            <v xml:space="preserve"> </v>
          </cell>
          <cell r="BP29" t="str">
            <v xml:space="preserve"> </v>
          </cell>
          <cell r="BQ29" t="str">
            <v xml:space="preserve"> </v>
          </cell>
          <cell r="BR29" t="str">
            <v xml:space="preserve"> </v>
          </cell>
          <cell r="BS29" t="str">
            <v xml:space="preserve"> </v>
          </cell>
          <cell r="BT29" t="str">
            <v xml:space="preserve"> </v>
          </cell>
          <cell r="BU29" t="str">
            <v xml:space="preserve"> </v>
          </cell>
        </row>
        <row r="30">
          <cell r="AO30" t="str">
            <v xml:space="preserve"> </v>
          </cell>
          <cell r="AP30" t="str">
            <v xml:space="preserve"> </v>
          </cell>
          <cell r="AQ30" t="str">
            <v xml:space="preserve"> </v>
          </cell>
          <cell r="AR30" t="str">
            <v xml:space="preserve"> </v>
          </cell>
          <cell r="AS30" t="str">
            <v xml:space="preserve"> </v>
          </cell>
          <cell r="AT30" t="str">
            <v xml:space="preserve"> </v>
          </cell>
          <cell r="AU30" t="str">
            <v xml:space="preserve"> </v>
          </cell>
          <cell r="AV30" t="str">
            <v xml:space="preserve"> </v>
          </cell>
          <cell r="AW30" t="str">
            <v xml:space="preserve"> </v>
          </cell>
          <cell r="AX30" t="str">
            <v xml:space="preserve"> </v>
          </cell>
          <cell r="AY30" t="str">
            <v xml:space="preserve"> </v>
          </cell>
          <cell r="AZ30" t="str">
            <v xml:space="preserve"> </v>
          </cell>
          <cell r="BA30" t="str">
            <v xml:space="preserve"> </v>
          </cell>
          <cell r="BB30" t="str">
            <v xml:space="preserve"> </v>
          </cell>
          <cell r="BC30" t="str">
            <v xml:space="preserve"> </v>
          </cell>
          <cell r="BD30" t="str">
            <v xml:space="preserve"> </v>
          </cell>
          <cell r="BE30" t="str">
            <v xml:space="preserve"> </v>
          </cell>
          <cell r="BF30" t="str">
            <v xml:space="preserve"> </v>
          </cell>
          <cell r="BG30" t="str">
            <v xml:space="preserve"> </v>
          </cell>
          <cell r="BH30" t="str">
            <v xml:space="preserve"> </v>
          </cell>
          <cell r="BI30" t="str">
            <v xml:space="preserve"> </v>
          </cell>
          <cell r="BJ30" t="str">
            <v xml:space="preserve"> </v>
          </cell>
          <cell r="BK30" t="str">
            <v xml:space="preserve"> </v>
          </cell>
          <cell r="BL30" t="str">
            <v xml:space="preserve"> </v>
          </cell>
          <cell r="BM30" t="str">
            <v xml:space="preserve"> </v>
          </cell>
          <cell r="BN30" t="str">
            <v xml:space="preserve"> </v>
          </cell>
          <cell r="BO30" t="str">
            <v xml:space="preserve"> </v>
          </cell>
          <cell r="BP30" t="str">
            <v xml:space="preserve"> </v>
          </cell>
          <cell r="BQ30" t="str">
            <v xml:space="preserve"> </v>
          </cell>
          <cell r="BR30" t="str">
            <v xml:space="preserve"> </v>
          </cell>
          <cell r="BS30" t="str">
            <v xml:space="preserve"> </v>
          </cell>
          <cell r="BT30" t="str">
            <v xml:space="preserve"> </v>
          </cell>
          <cell r="BU30" t="str">
            <v xml:space="preserve"> </v>
          </cell>
        </row>
        <row r="31">
          <cell r="AO31" t="str">
            <v xml:space="preserve"> </v>
          </cell>
          <cell r="AP31" t="str">
            <v xml:space="preserve"> </v>
          </cell>
          <cell r="AQ31" t="str">
            <v xml:space="preserve"> </v>
          </cell>
          <cell r="AR31" t="str">
            <v xml:space="preserve"> </v>
          </cell>
          <cell r="AS31" t="str">
            <v xml:space="preserve"> </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B31" t="str">
            <v xml:space="preserve"> </v>
          </cell>
          <cell r="BC31" t="str">
            <v xml:space="preserve"> </v>
          </cell>
          <cell r="BD31" t="str">
            <v xml:space="preserve"> </v>
          </cell>
          <cell r="BE31" t="str">
            <v xml:space="preserve"> </v>
          </cell>
          <cell r="BF31" t="str">
            <v xml:space="preserve"> </v>
          </cell>
          <cell r="BG31" t="str">
            <v xml:space="preserve"> </v>
          </cell>
          <cell r="BH31" t="str">
            <v xml:space="preserve"> </v>
          </cell>
          <cell r="BI31" t="str">
            <v xml:space="preserve"> </v>
          </cell>
          <cell r="BJ31" t="str">
            <v xml:space="preserve"> </v>
          </cell>
          <cell r="BK31" t="str">
            <v xml:space="preserve"> </v>
          </cell>
          <cell r="BL31" t="str">
            <v xml:space="preserve"> </v>
          </cell>
          <cell r="BM31" t="str">
            <v xml:space="preserve"> </v>
          </cell>
          <cell r="BN31" t="str">
            <v xml:space="preserve"> </v>
          </cell>
          <cell r="BO31" t="str">
            <v xml:space="preserve"> </v>
          </cell>
          <cell r="BP31" t="str">
            <v xml:space="preserve"> </v>
          </cell>
          <cell r="BQ31" t="str">
            <v xml:space="preserve"> </v>
          </cell>
          <cell r="BR31" t="str">
            <v xml:space="preserve"> </v>
          </cell>
          <cell r="BS31" t="str">
            <v xml:space="preserve"> </v>
          </cell>
          <cell r="BT31" t="str">
            <v xml:space="preserve"> </v>
          </cell>
          <cell r="BU31" t="str">
            <v xml:space="preserve"> </v>
          </cell>
        </row>
        <row r="32">
          <cell r="AO32" t="str">
            <v xml:space="preserve"> </v>
          </cell>
          <cell r="AP32" t="str">
            <v xml:space="preserve"> </v>
          </cell>
          <cell r="AQ32" t="str">
            <v xml:space="preserve"> </v>
          </cell>
          <cell r="AR32" t="str">
            <v xml:space="preserve"> </v>
          </cell>
          <cell r="AS32" t="str">
            <v xml:space="preserve"> </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B32" t="str">
            <v xml:space="preserve"> </v>
          </cell>
          <cell r="BC32" t="str">
            <v xml:space="preserve"> </v>
          </cell>
          <cell r="BD32" t="str">
            <v xml:space="preserve"> </v>
          </cell>
          <cell r="BE32" t="str">
            <v xml:space="preserve"> </v>
          </cell>
          <cell r="BF32" t="str">
            <v xml:space="preserve"> </v>
          </cell>
          <cell r="BG32" t="str">
            <v xml:space="preserve"> </v>
          </cell>
          <cell r="BH32" t="str">
            <v xml:space="preserve"> </v>
          </cell>
          <cell r="BI32" t="str">
            <v xml:space="preserve"> </v>
          </cell>
          <cell r="BJ32" t="str">
            <v xml:space="preserve"> </v>
          </cell>
          <cell r="BK32" t="str">
            <v xml:space="preserve"> </v>
          </cell>
          <cell r="BL32" t="str">
            <v xml:space="preserve"> </v>
          </cell>
          <cell r="BM32" t="str">
            <v xml:space="preserve"> </v>
          </cell>
          <cell r="BN32" t="str">
            <v xml:space="preserve"> </v>
          </cell>
          <cell r="BO32" t="str">
            <v xml:space="preserve"> </v>
          </cell>
          <cell r="BP32" t="str">
            <v xml:space="preserve"> </v>
          </cell>
          <cell r="BQ32" t="str">
            <v xml:space="preserve"> </v>
          </cell>
          <cell r="BR32" t="str">
            <v xml:space="preserve"> </v>
          </cell>
          <cell r="BS32" t="str">
            <v xml:space="preserve"> </v>
          </cell>
          <cell r="BT32" t="str">
            <v xml:space="preserve"> </v>
          </cell>
          <cell r="BU32" t="str">
            <v xml:space="preserve"> </v>
          </cell>
        </row>
        <row r="33">
          <cell r="AO33" t="str">
            <v xml:space="preserve"> </v>
          </cell>
          <cell r="AP33" t="str">
            <v xml:space="preserve"> </v>
          </cell>
          <cell r="AQ33" t="str">
            <v xml:space="preserve"> </v>
          </cell>
          <cell r="AR33" t="str">
            <v xml:space="preserve"> </v>
          </cell>
          <cell r="AS33" t="str">
            <v xml:space="preserve"> </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B33" t="str">
            <v xml:space="preserve"> </v>
          </cell>
          <cell r="BC33" t="str">
            <v xml:space="preserve"> </v>
          </cell>
          <cell r="BD33" t="str">
            <v xml:space="preserve"> </v>
          </cell>
          <cell r="BE33" t="str">
            <v xml:space="preserve"> </v>
          </cell>
          <cell r="BF33" t="str">
            <v xml:space="preserve"> </v>
          </cell>
          <cell r="BG33" t="str">
            <v xml:space="preserve"> </v>
          </cell>
          <cell r="BH33" t="str">
            <v xml:space="preserve"> </v>
          </cell>
          <cell r="BI33" t="str">
            <v xml:space="preserve"> </v>
          </cell>
          <cell r="BJ33" t="str">
            <v xml:space="preserve"> </v>
          </cell>
          <cell r="BK33" t="str">
            <v xml:space="preserve"> </v>
          </cell>
          <cell r="BL33" t="str">
            <v xml:space="preserve"> </v>
          </cell>
          <cell r="BM33" t="str">
            <v xml:space="preserve"> </v>
          </cell>
          <cell r="BN33" t="str">
            <v xml:space="preserve"> </v>
          </cell>
          <cell r="BO33" t="str">
            <v xml:space="preserve"> </v>
          </cell>
          <cell r="BP33" t="str">
            <v xml:space="preserve"> </v>
          </cell>
          <cell r="BQ33" t="str">
            <v xml:space="preserve"> </v>
          </cell>
          <cell r="BR33" t="str">
            <v xml:space="preserve"> </v>
          </cell>
          <cell r="BS33" t="str">
            <v xml:space="preserve"> </v>
          </cell>
          <cell r="BT33" t="str">
            <v xml:space="preserve"> </v>
          </cell>
          <cell r="BU33" t="str">
            <v xml:space="preserve"> </v>
          </cell>
        </row>
        <row r="34">
          <cell r="AO34" t="str">
            <v xml:space="preserve"> </v>
          </cell>
          <cell r="AP34" t="str">
            <v xml:space="preserve"> </v>
          </cell>
          <cell r="AQ34" t="str">
            <v xml:space="preserve"> </v>
          </cell>
          <cell r="AR34" t="str">
            <v xml:space="preserve"> </v>
          </cell>
          <cell r="AS34" t="str">
            <v xml:space="preserve"> </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B34" t="str">
            <v xml:space="preserve"> </v>
          </cell>
          <cell r="BC34" t="str">
            <v xml:space="preserve"> </v>
          </cell>
          <cell r="BD34" t="str">
            <v xml:space="preserve"> </v>
          </cell>
          <cell r="BE34" t="str">
            <v xml:space="preserve"> </v>
          </cell>
          <cell r="BF34" t="str">
            <v xml:space="preserve"> </v>
          </cell>
          <cell r="BG34" t="str">
            <v xml:space="preserve"> </v>
          </cell>
          <cell r="BH34" t="str">
            <v xml:space="preserve"> </v>
          </cell>
          <cell r="BI34" t="str">
            <v xml:space="preserve"> </v>
          </cell>
          <cell r="BJ34" t="str">
            <v xml:space="preserve"> </v>
          </cell>
          <cell r="BK34" t="str">
            <v xml:space="preserve"> </v>
          </cell>
          <cell r="BL34" t="str">
            <v xml:space="preserve"> </v>
          </cell>
          <cell r="BM34" t="str">
            <v xml:space="preserve"> </v>
          </cell>
          <cell r="BN34" t="str">
            <v xml:space="preserve"> </v>
          </cell>
          <cell r="BO34" t="str">
            <v xml:space="preserve"> </v>
          </cell>
          <cell r="BP34" t="str">
            <v xml:space="preserve"> </v>
          </cell>
          <cell r="BQ34" t="str">
            <v xml:space="preserve"> </v>
          </cell>
          <cell r="BR34" t="str">
            <v xml:space="preserve"> </v>
          </cell>
          <cell r="BS34" t="str">
            <v xml:space="preserve"> </v>
          </cell>
          <cell r="BT34" t="str">
            <v xml:space="preserve"> </v>
          </cell>
          <cell r="BU34" t="str">
            <v xml:space="preserve"> </v>
          </cell>
        </row>
        <row r="35">
          <cell r="AO35" t="str">
            <v xml:space="preserve"> </v>
          </cell>
          <cell r="AP35" t="str">
            <v xml:space="preserve"> </v>
          </cell>
          <cell r="AQ35" t="str">
            <v xml:space="preserve"> </v>
          </cell>
          <cell r="AR35" t="str">
            <v xml:space="preserve"> </v>
          </cell>
          <cell r="AS35" t="str">
            <v xml:space="preserve"> </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B35" t="str">
            <v xml:space="preserve"> </v>
          </cell>
          <cell r="BC35" t="str">
            <v xml:space="preserve"> </v>
          </cell>
          <cell r="BD35" t="str">
            <v xml:space="preserve"> </v>
          </cell>
          <cell r="BE35" t="str">
            <v xml:space="preserve"> </v>
          </cell>
          <cell r="BF35" t="str">
            <v xml:space="preserve"> </v>
          </cell>
          <cell r="BG35" t="str">
            <v xml:space="preserve"> </v>
          </cell>
          <cell r="BH35" t="str">
            <v xml:space="preserve"> </v>
          </cell>
          <cell r="BI35" t="str">
            <v xml:space="preserve"> </v>
          </cell>
          <cell r="BJ35" t="str">
            <v xml:space="preserve"> </v>
          </cell>
          <cell r="BK35" t="str">
            <v xml:space="preserve"> </v>
          </cell>
          <cell r="BL35" t="str">
            <v xml:space="preserve"> </v>
          </cell>
          <cell r="BM35" t="str">
            <v xml:space="preserve"> </v>
          </cell>
          <cell r="BN35" t="str">
            <v xml:space="preserve"> </v>
          </cell>
          <cell r="BO35" t="str">
            <v xml:space="preserve"> </v>
          </cell>
          <cell r="BP35" t="str">
            <v xml:space="preserve"> </v>
          </cell>
          <cell r="BQ35" t="str">
            <v xml:space="preserve"> </v>
          </cell>
          <cell r="BR35" t="str">
            <v xml:space="preserve"> </v>
          </cell>
          <cell r="BS35" t="str">
            <v xml:space="preserve"> </v>
          </cell>
          <cell r="BT35" t="str">
            <v xml:space="preserve"> </v>
          </cell>
          <cell r="BU35" t="str">
            <v xml:space="preserve"> </v>
          </cell>
        </row>
        <row r="36">
          <cell r="AO36" t="str">
            <v xml:space="preserve"> </v>
          </cell>
          <cell r="AP36" t="str">
            <v xml:space="preserve"> </v>
          </cell>
          <cell r="AQ36" t="str">
            <v xml:space="preserve"> </v>
          </cell>
          <cell r="AR36" t="str">
            <v xml:space="preserve"> </v>
          </cell>
          <cell r="AS36" t="str">
            <v xml:space="preserve"> </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B36" t="str">
            <v xml:space="preserve"> </v>
          </cell>
          <cell r="BC36" t="str">
            <v xml:space="preserve"> </v>
          </cell>
          <cell r="BD36" t="str">
            <v xml:space="preserve"> </v>
          </cell>
          <cell r="BE36" t="str">
            <v xml:space="preserve"> </v>
          </cell>
          <cell r="BF36" t="str">
            <v xml:space="preserve"> </v>
          </cell>
          <cell r="BG36" t="str">
            <v xml:space="preserve"> </v>
          </cell>
          <cell r="BH36" t="str">
            <v xml:space="preserve"> </v>
          </cell>
          <cell r="BI36" t="str">
            <v xml:space="preserve"> </v>
          </cell>
          <cell r="BJ36" t="str">
            <v xml:space="preserve"> </v>
          </cell>
          <cell r="BK36" t="str">
            <v xml:space="preserve"> </v>
          </cell>
          <cell r="BL36" t="str">
            <v xml:space="preserve"> </v>
          </cell>
          <cell r="BM36" t="str">
            <v xml:space="preserve"> </v>
          </cell>
          <cell r="BN36" t="str">
            <v xml:space="preserve"> </v>
          </cell>
          <cell r="BO36" t="str">
            <v xml:space="preserve"> </v>
          </cell>
          <cell r="BP36" t="str">
            <v xml:space="preserve"> </v>
          </cell>
          <cell r="BQ36" t="str">
            <v xml:space="preserve"> </v>
          </cell>
          <cell r="BR36" t="str">
            <v xml:space="preserve"> </v>
          </cell>
          <cell r="BS36" t="str">
            <v xml:space="preserve"> </v>
          </cell>
          <cell r="BT36" t="str">
            <v xml:space="preserve"> </v>
          </cell>
          <cell r="BU36" t="str">
            <v xml:space="preserve"> </v>
          </cell>
        </row>
        <row r="37">
          <cell r="AO37" t="str">
            <v xml:space="preserve"> </v>
          </cell>
          <cell r="AP37" t="str">
            <v xml:space="preserve"> </v>
          </cell>
          <cell r="AQ37" t="str">
            <v xml:space="preserve"> </v>
          </cell>
          <cell r="AR37" t="str">
            <v xml:space="preserve"> </v>
          </cell>
          <cell r="AS37" t="str">
            <v xml:space="preserve"> </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B37" t="str">
            <v xml:space="preserve"> </v>
          </cell>
          <cell r="BC37" t="str">
            <v xml:space="preserve"> </v>
          </cell>
          <cell r="BD37" t="str">
            <v xml:space="preserve"> </v>
          </cell>
          <cell r="BE37" t="str">
            <v xml:space="preserve"> </v>
          </cell>
          <cell r="BF37" t="str">
            <v xml:space="preserve"> </v>
          </cell>
          <cell r="BG37" t="str">
            <v xml:space="preserve"> </v>
          </cell>
          <cell r="BH37" t="str">
            <v xml:space="preserve"> </v>
          </cell>
          <cell r="BI37" t="str">
            <v xml:space="preserve"> </v>
          </cell>
          <cell r="BJ37" t="str">
            <v xml:space="preserve"> </v>
          </cell>
          <cell r="BK37" t="str">
            <v xml:space="preserve"> </v>
          </cell>
          <cell r="BL37" t="str">
            <v xml:space="preserve"> </v>
          </cell>
          <cell r="BM37" t="str">
            <v xml:space="preserve"> </v>
          </cell>
          <cell r="BN37" t="str">
            <v xml:space="preserve"> </v>
          </cell>
          <cell r="BO37" t="str">
            <v xml:space="preserve"> </v>
          </cell>
          <cell r="BP37" t="str">
            <v xml:space="preserve"> </v>
          </cell>
          <cell r="BQ37" t="str">
            <v xml:space="preserve"> </v>
          </cell>
          <cell r="BR37" t="str">
            <v xml:space="preserve"> </v>
          </cell>
          <cell r="BS37" t="str">
            <v xml:space="preserve"> </v>
          </cell>
          <cell r="BT37" t="str">
            <v xml:space="preserve"> </v>
          </cell>
          <cell r="BU37" t="str">
            <v xml:space="preserve"> </v>
          </cell>
        </row>
        <row r="38">
          <cell r="AO38" t="str">
            <v xml:space="preserve"> </v>
          </cell>
          <cell r="AP38" t="str">
            <v xml:space="preserve"> </v>
          </cell>
          <cell r="AQ38" t="str">
            <v xml:space="preserve"> </v>
          </cell>
          <cell r="AR38" t="str">
            <v xml:space="preserve"> </v>
          </cell>
          <cell r="AS38" t="str">
            <v xml:space="preserve"> </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B38" t="str">
            <v xml:space="preserve"> </v>
          </cell>
          <cell r="BC38" t="str">
            <v xml:space="preserve"> </v>
          </cell>
          <cell r="BD38" t="str">
            <v xml:space="preserve"> </v>
          </cell>
          <cell r="BE38" t="str">
            <v xml:space="preserve"> </v>
          </cell>
          <cell r="BF38" t="str">
            <v xml:space="preserve"> </v>
          </cell>
          <cell r="BG38" t="str">
            <v xml:space="preserve"> </v>
          </cell>
          <cell r="BH38" t="str">
            <v xml:space="preserve"> </v>
          </cell>
          <cell r="BI38" t="str">
            <v xml:space="preserve"> </v>
          </cell>
          <cell r="BJ38" t="str">
            <v xml:space="preserve"> </v>
          </cell>
          <cell r="BK38" t="str">
            <v xml:space="preserve"> </v>
          </cell>
          <cell r="BL38" t="str">
            <v xml:space="preserve"> </v>
          </cell>
          <cell r="BM38" t="str">
            <v xml:space="preserve"> </v>
          </cell>
          <cell r="BN38" t="str">
            <v xml:space="preserve"> </v>
          </cell>
          <cell r="BO38" t="str">
            <v xml:space="preserve"> </v>
          </cell>
          <cell r="BP38" t="str">
            <v xml:space="preserve"> </v>
          </cell>
          <cell r="BQ38" t="str">
            <v xml:space="preserve"> </v>
          </cell>
          <cell r="BR38" t="str">
            <v xml:space="preserve"> </v>
          </cell>
          <cell r="BS38" t="str">
            <v xml:space="preserve"> </v>
          </cell>
          <cell r="BT38" t="str">
            <v xml:space="preserve"> </v>
          </cell>
          <cell r="BU38" t="str">
            <v xml:space="preserve"> </v>
          </cell>
        </row>
        <row r="39">
          <cell r="AO39" t="str">
            <v xml:space="preserve"> </v>
          </cell>
          <cell r="AP39" t="str">
            <v xml:space="preserve"> </v>
          </cell>
          <cell r="AQ39" t="str">
            <v xml:space="preserve"> </v>
          </cell>
          <cell r="AR39" t="str">
            <v xml:space="preserve"> </v>
          </cell>
          <cell r="AS39" t="str">
            <v xml:space="preserve"> </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B39" t="str">
            <v xml:space="preserve"> </v>
          </cell>
          <cell r="BC39" t="str">
            <v xml:space="preserve"> </v>
          </cell>
          <cell r="BD39" t="str">
            <v xml:space="preserve"> </v>
          </cell>
          <cell r="BE39" t="str">
            <v xml:space="preserve"> </v>
          </cell>
          <cell r="BF39" t="str">
            <v xml:space="preserve"> </v>
          </cell>
          <cell r="BG39" t="str">
            <v xml:space="preserve"> </v>
          </cell>
          <cell r="BH39" t="str">
            <v xml:space="preserve"> </v>
          </cell>
          <cell r="BI39" t="str">
            <v xml:space="preserve"> </v>
          </cell>
          <cell r="BJ39" t="str">
            <v xml:space="preserve"> </v>
          </cell>
          <cell r="BK39" t="str">
            <v xml:space="preserve"> </v>
          </cell>
          <cell r="BL39" t="str">
            <v xml:space="preserve"> </v>
          </cell>
          <cell r="BM39" t="str">
            <v xml:space="preserve"> </v>
          </cell>
          <cell r="BN39" t="str">
            <v xml:space="preserve"> </v>
          </cell>
          <cell r="BO39" t="str">
            <v xml:space="preserve"> </v>
          </cell>
          <cell r="BP39" t="str">
            <v xml:space="preserve"> </v>
          </cell>
          <cell r="BQ39" t="str">
            <v xml:space="preserve"> </v>
          </cell>
          <cell r="BR39" t="str">
            <v xml:space="preserve"> </v>
          </cell>
          <cell r="BS39" t="str">
            <v xml:space="preserve"> </v>
          </cell>
          <cell r="BT39" t="str">
            <v xml:space="preserve"> </v>
          </cell>
          <cell r="BU39" t="str">
            <v xml:space="preserve"> </v>
          </cell>
        </row>
        <row r="40">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B40" t="str">
            <v xml:space="preserve"> </v>
          </cell>
          <cell r="BC40" t="str">
            <v xml:space="preserve"> </v>
          </cell>
          <cell r="BD40" t="str">
            <v xml:space="preserve"> </v>
          </cell>
          <cell r="BE40" t="str">
            <v xml:space="preserve"> </v>
          </cell>
          <cell r="BF40" t="str">
            <v xml:space="preserve"> </v>
          </cell>
          <cell r="BG40" t="str">
            <v xml:space="preserve"> </v>
          </cell>
          <cell r="BH40" t="str">
            <v xml:space="preserve"> </v>
          </cell>
          <cell r="BI40" t="str">
            <v xml:space="preserve"> </v>
          </cell>
          <cell r="BJ40" t="str">
            <v xml:space="preserve"> </v>
          </cell>
          <cell r="BK40" t="str">
            <v xml:space="preserve"> </v>
          </cell>
          <cell r="BL40" t="str">
            <v xml:space="preserve"> </v>
          </cell>
          <cell r="BM40" t="str">
            <v xml:space="preserve"> </v>
          </cell>
          <cell r="BN40" t="str">
            <v xml:space="preserve"> </v>
          </cell>
          <cell r="BO40" t="str">
            <v xml:space="preserve"> </v>
          </cell>
          <cell r="BP40" t="str">
            <v xml:space="preserve"> </v>
          </cell>
          <cell r="BQ40" t="str">
            <v xml:space="preserve"> </v>
          </cell>
          <cell r="BR40" t="str">
            <v xml:space="preserve"> </v>
          </cell>
          <cell r="BS40" t="str">
            <v xml:space="preserve"> </v>
          </cell>
          <cell r="BT40" t="str">
            <v xml:space="preserve"> </v>
          </cell>
          <cell r="BU40" t="str">
            <v xml:space="preserve"> </v>
          </cell>
        </row>
        <row r="41">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cell r="BJ41" t="str">
            <v xml:space="preserve"> </v>
          </cell>
          <cell r="BK41" t="str">
            <v xml:space="preserve"> </v>
          </cell>
          <cell r="BL41" t="str">
            <v xml:space="preserve"> </v>
          </cell>
          <cell r="BM41" t="str">
            <v xml:space="preserve"> </v>
          </cell>
          <cell r="BN41" t="str">
            <v xml:space="preserve"> </v>
          </cell>
          <cell r="BO41" t="str">
            <v xml:space="preserve"> </v>
          </cell>
          <cell r="BP41" t="str">
            <v xml:space="preserve"> </v>
          </cell>
          <cell r="BQ41" t="str">
            <v xml:space="preserve"> </v>
          </cell>
          <cell r="BR41" t="str">
            <v xml:space="preserve"> </v>
          </cell>
          <cell r="BS41" t="str">
            <v xml:space="preserve"> </v>
          </cell>
          <cell r="BT41" t="str">
            <v xml:space="preserve"> </v>
          </cell>
          <cell r="BU41" t="str">
            <v xml:space="preserve"> </v>
          </cell>
        </row>
        <row r="42">
          <cell r="AO42" t="str">
            <v xml:space="preserve"> </v>
          </cell>
          <cell r="AP42" t="str">
            <v xml:space="preserve"> </v>
          </cell>
          <cell r="AQ42" t="str">
            <v xml:space="preserve"> </v>
          </cell>
          <cell r="AR42" t="str">
            <v xml:space="preserve"> </v>
          </cell>
          <cell r="AS42" t="str">
            <v xml:space="preserve"> </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B42" t="str">
            <v xml:space="preserve"> </v>
          </cell>
          <cell r="BC42" t="str">
            <v xml:space="preserve"> </v>
          </cell>
          <cell r="BD42" t="str">
            <v xml:space="preserve"> </v>
          </cell>
          <cell r="BE42" t="str">
            <v xml:space="preserve"> </v>
          </cell>
          <cell r="BF42" t="str">
            <v xml:space="preserve"> </v>
          </cell>
          <cell r="BG42" t="str">
            <v xml:space="preserve"> </v>
          </cell>
          <cell r="BH42" t="str">
            <v xml:space="preserve"> </v>
          </cell>
          <cell r="BI42" t="str">
            <v xml:space="preserve"> </v>
          </cell>
          <cell r="BJ42" t="str">
            <v xml:space="preserve"> </v>
          </cell>
          <cell r="BK42" t="str">
            <v xml:space="preserve"> </v>
          </cell>
          <cell r="BL42" t="str">
            <v xml:space="preserve"> </v>
          </cell>
          <cell r="BM42" t="str">
            <v xml:space="preserve"> </v>
          </cell>
          <cell r="BN42" t="str">
            <v xml:space="preserve"> </v>
          </cell>
          <cell r="BO42" t="str">
            <v xml:space="preserve"> </v>
          </cell>
          <cell r="BP42" t="str">
            <v xml:space="preserve"> </v>
          </cell>
          <cell r="BQ42" t="str">
            <v xml:space="preserve"> </v>
          </cell>
          <cell r="BR42" t="str">
            <v xml:space="preserve"> </v>
          </cell>
          <cell r="BS42" t="str">
            <v xml:space="preserve"> </v>
          </cell>
          <cell r="BT42" t="str">
            <v xml:space="preserve"> </v>
          </cell>
          <cell r="BU42" t="str">
            <v xml:space="preserve"> </v>
          </cell>
        </row>
        <row r="43">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cell r="BJ43" t="str">
            <v xml:space="preserve"> </v>
          </cell>
          <cell r="BK43" t="str">
            <v xml:space="preserve"> </v>
          </cell>
          <cell r="BL43" t="str">
            <v xml:space="preserve"> </v>
          </cell>
          <cell r="BM43" t="str">
            <v xml:space="preserve"> </v>
          </cell>
          <cell r="BN43" t="str">
            <v xml:space="preserve"> </v>
          </cell>
          <cell r="BO43" t="str">
            <v xml:space="preserve"> </v>
          </cell>
          <cell r="BP43" t="str">
            <v xml:space="preserve"> </v>
          </cell>
          <cell r="BQ43" t="str">
            <v xml:space="preserve"> </v>
          </cell>
          <cell r="BR43" t="str">
            <v xml:space="preserve"> </v>
          </cell>
          <cell r="BS43" t="str">
            <v xml:space="preserve"> </v>
          </cell>
          <cell r="BT43" t="str">
            <v xml:space="preserve"> </v>
          </cell>
          <cell r="BU43" t="str">
            <v xml:space="preserve"> </v>
          </cell>
        </row>
        <row r="44">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cell r="BJ44" t="str">
            <v xml:space="preserve"> </v>
          </cell>
          <cell r="BK44" t="str">
            <v xml:space="preserve"> </v>
          </cell>
          <cell r="BL44" t="str">
            <v xml:space="preserve"> </v>
          </cell>
          <cell r="BM44" t="str">
            <v xml:space="preserve"> </v>
          </cell>
          <cell r="BN44" t="str">
            <v xml:space="preserve"> </v>
          </cell>
          <cell r="BO44" t="str">
            <v xml:space="preserve"> </v>
          </cell>
          <cell r="BP44" t="str">
            <v xml:space="preserve"> </v>
          </cell>
          <cell r="BQ44" t="str">
            <v xml:space="preserve"> </v>
          </cell>
          <cell r="BR44" t="str">
            <v xml:space="preserve"> </v>
          </cell>
          <cell r="BS44" t="str">
            <v xml:space="preserve"> </v>
          </cell>
          <cell r="BT44" t="str">
            <v xml:space="preserve"> </v>
          </cell>
          <cell r="BU44" t="str">
            <v xml:space="preserve"> </v>
          </cell>
        </row>
        <row r="45">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cell r="BJ45" t="str">
            <v xml:space="preserve"> </v>
          </cell>
          <cell r="BK45" t="str">
            <v xml:space="preserve"> </v>
          </cell>
          <cell r="BL45" t="str">
            <v xml:space="preserve"> </v>
          </cell>
          <cell r="BM45" t="str">
            <v xml:space="preserve"> </v>
          </cell>
          <cell r="BN45" t="str">
            <v xml:space="preserve"> </v>
          </cell>
          <cell r="BO45" t="str">
            <v xml:space="preserve"> </v>
          </cell>
          <cell r="BP45" t="str">
            <v xml:space="preserve"> </v>
          </cell>
          <cell r="BQ45" t="str">
            <v xml:space="preserve"> </v>
          </cell>
          <cell r="BR45" t="str">
            <v xml:space="preserve"> </v>
          </cell>
          <cell r="BS45" t="str">
            <v xml:space="preserve"> </v>
          </cell>
          <cell r="BT45" t="str">
            <v xml:space="preserve"> </v>
          </cell>
          <cell r="BU45" t="str">
            <v xml:space="preserve"> </v>
          </cell>
        </row>
        <row r="46">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cell r="BJ46" t="str">
            <v xml:space="preserve"> </v>
          </cell>
          <cell r="BK46" t="str">
            <v xml:space="preserve"> </v>
          </cell>
          <cell r="BL46" t="str">
            <v xml:space="preserve"> </v>
          </cell>
          <cell r="BM46" t="str">
            <v xml:space="preserve"> </v>
          </cell>
          <cell r="BN46" t="str">
            <v xml:space="preserve"> </v>
          </cell>
          <cell r="BO46" t="str">
            <v xml:space="preserve"> </v>
          </cell>
          <cell r="BP46" t="str">
            <v xml:space="preserve"> </v>
          </cell>
          <cell r="BQ46" t="str">
            <v xml:space="preserve"> </v>
          </cell>
          <cell r="BR46" t="str">
            <v xml:space="preserve"> </v>
          </cell>
          <cell r="BS46" t="str">
            <v xml:space="preserve"> </v>
          </cell>
          <cell r="BT46" t="str">
            <v xml:space="preserve"> </v>
          </cell>
          <cell r="BU46" t="str">
            <v xml:space="preserve"> </v>
          </cell>
        </row>
        <row r="47">
          <cell r="AO47" t="str">
            <v xml:space="preserve"> </v>
          </cell>
          <cell r="AP47" t="str">
            <v xml:space="preserve"> </v>
          </cell>
          <cell r="AQ47" t="str">
            <v xml:space="preserve"> </v>
          </cell>
          <cell r="AR47" t="str">
            <v xml:space="preserve"> </v>
          </cell>
          <cell r="AS47" t="str">
            <v xml:space="preserve"> </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B47" t="str">
            <v xml:space="preserve"> </v>
          </cell>
          <cell r="BC47" t="str">
            <v xml:space="preserve"> </v>
          </cell>
          <cell r="BD47" t="str">
            <v xml:space="preserve"> </v>
          </cell>
          <cell r="BE47" t="str">
            <v xml:space="preserve"> </v>
          </cell>
          <cell r="BF47" t="str">
            <v xml:space="preserve"> </v>
          </cell>
          <cell r="BG47" t="str">
            <v xml:space="preserve"> </v>
          </cell>
          <cell r="BH47" t="str">
            <v xml:space="preserve"> </v>
          </cell>
          <cell r="BI47" t="str">
            <v xml:space="preserve"> </v>
          </cell>
          <cell r="BJ47" t="str">
            <v xml:space="preserve"> </v>
          </cell>
          <cell r="BK47" t="str">
            <v xml:space="preserve"> </v>
          </cell>
          <cell r="BL47" t="str">
            <v xml:space="preserve"> </v>
          </cell>
          <cell r="BM47" t="str">
            <v xml:space="preserve"> </v>
          </cell>
          <cell r="BN47" t="str">
            <v xml:space="preserve"> </v>
          </cell>
          <cell r="BO47" t="str">
            <v xml:space="preserve"> </v>
          </cell>
          <cell r="BP47">
            <v>1302.279264</v>
          </cell>
          <cell r="BQ47" t="str">
            <v xml:space="preserve"> </v>
          </cell>
          <cell r="BR47" t="str">
            <v xml:space="preserve"> </v>
          </cell>
          <cell r="BS47" t="str">
            <v xml:space="preserve"> </v>
          </cell>
          <cell r="BT47" t="str">
            <v xml:space="preserve"> </v>
          </cell>
          <cell r="BU47" t="str">
            <v xml:space="preserve"> </v>
          </cell>
        </row>
        <row r="48">
          <cell r="AO48" t="str">
            <v xml:space="preserve"> </v>
          </cell>
          <cell r="AP48" t="str">
            <v xml:space="preserve"> </v>
          </cell>
          <cell r="AQ48" t="str">
            <v xml:space="preserve"> </v>
          </cell>
          <cell r="AR48" t="str">
            <v xml:space="preserve"> </v>
          </cell>
          <cell r="AS48" t="str">
            <v xml:space="preserve"> </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B48" t="str">
            <v xml:space="preserve"> </v>
          </cell>
          <cell r="BC48" t="str">
            <v xml:space="preserve"> </v>
          </cell>
          <cell r="BD48" t="str">
            <v xml:space="preserve"> </v>
          </cell>
          <cell r="BE48" t="str">
            <v xml:space="preserve"> </v>
          </cell>
          <cell r="BF48" t="str">
            <v xml:space="preserve"> </v>
          </cell>
          <cell r="BG48" t="str">
            <v xml:space="preserve"> </v>
          </cell>
          <cell r="BH48" t="str">
            <v xml:space="preserve"> </v>
          </cell>
          <cell r="BI48" t="str">
            <v xml:space="preserve"> </v>
          </cell>
          <cell r="BJ48" t="str">
            <v xml:space="preserve"> </v>
          </cell>
          <cell r="BK48" t="str">
            <v xml:space="preserve"> </v>
          </cell>
          <cell r="BL48" t="str">
            <v xml:space="preserve"> </v>
          </cell>
          <cell r="BM48" t="str">
            <v xml:space="preserve"> </v>
          </cell>
          <cell r="BN48" t="str">
            <v xml:space="preserve"> </v>
          </cell>
          <cell r="BO48" t="str">
            <v xml:space="preserve"> </v>
          </cell>
          <cell r="BP48">
            <v>1664.7259199999999</v>
          </cell>
          <cell r="BQ48" t="str">
            <v xml:space="preserve"> </v>
          </cell>
          <cell r="BR48" t="str">
            <v xml:space="preserve"> </v>
          </cell>
          <cell r="BS48" t="str">
            <v xml:space="preserve"> </v>
          </cell>
          <cell r="BT48" t="str">
            <v xml:space="preserve"> </v>
          </cell>
          <cell r="BU48" t="str">
            <v xml:space="preserve"> </v>
          </cell>
        </row>
        <row r="49">
          <cell r="AO49" t="str">
            <v xml:space="preserve"> </v>
          </cell>
          <cell r="AP49" t="str">
            <v xml:space="preserve"> </v>
          </cell>
          <cell r="AQ49" t="str">
            <v xml:space="preserve"> </v>
          </cell>
          <cell r="AR49" t="str">
            <v xml:space="preserve"> </v>
          </cell>
          <cell r="AS49" t="str">
            <v xml:space="preserve"> </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B49" t="str">
            <v xml:space="preserve"> </v>
          </cell>
          <cell r="BC49" t="str">
            <v xml:space="preserve"> </v>
          </cell>
          <cell r="BD49" t="str">
            <v xml:space="preserve"> </v>
          </cell>
          <cell r="BE49" t="str">
            <v xml:space="preserve"> </v>
          </cell>
          <cell r="BF49" t="str">
            <v xml:space="preserve"> </v>
          </cell>
          <cell r="BG49" t="str">
            <v xml:space="preserve"> </v>
          </cell>
          <cell r="BH49" t="str">
            <v xml:space="preserve"> </v>
          </cell>
          <cell r="BI49" t="str">
            <v xml:space="preserve"> </v>
          </cell>
          <cell r="BJ49" t="str">
            <v xml:space="preserve"> </v>
          </cell>
          <cell r="BK49" t="str">
            <v xml:space="preserve"> </v>
          </cell>
          <cell r="BL49" t="str">
            <v xml:space="preserve"> </v>
          </cell>
          <cell r="BM49" t="str">
            <v xml:space="preserve"> </v>
          </cell>
          <cell r="BN49" t="str">
            <v xml:space="preserve"> </v>
          </cell>
          <cell r="BO49" t="str">
            <v xml:space="preserve"> </v>
          </cell>
          <cell r="BP49" t="str">
            <v xml:space="preserve"> </v>
          </cell>
          <cell r="BQ49" t="str">
            <v xml:space="preserve"> </v>
          </cell>
          <cell r="BR49" t="str">
            <v xml:space="preserve"> </v>
          </cell>
          <cell r="BS49" t="str">
            <v xml:space="preserve"> </v>
          </cell>
          <cell r="BT49" t="str">
            <v xml:space="preserve"> </v>
          </cell>
          <cell r="BU49" t="str">
            <v xml:space="preserve"> </v>
          </cell>
        </row>
        <row r="50">
          <cell r="AO50" t="str">
            <v xml:space="preserve"> </v>
          </cell>
          <cell r="AP50" t="str">
            <v xml:space="preserve"> </v>
          </cell>
          <cell r="AQ50" t="str">
            <v xml:space="preserve"> </v>
          </cell>
          <cell r="AR50" t="str">
            <v xml:space="preserve"> </v>
          </cell>
          <cell r="AS50" t="str">
            <v xml:space="preserve"> </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B50" t="str">
            <v xml:space="preserve"> </v>
          </cell>
          <cell r="BC50" t="str">
            <v xml:space="preserve"> </v>
          </cell>
          <cell r="BD50" t="str">
            <v xml:space="preserve"> </v>
          </cell>
          <cell r="BE50" t="str">
            <v xml:space="preserve"> </v>
          </cell>
          <cell r="BF50" t="str">
            <v xml:space="preserve"> </v>
          </cell>
          <cell r="BG50" t="str">
            <v xml:space="preserve"> </v>
          </cell>
          <cell r="BH50" t="str">
            <v xml:space="preserve"> </v>
          </cell>
          <cell r="BI50" t="str">
            <v xml:space="preserve"> </v>
          </cell>
          <cell r="BJ50" t="str">
            <v xml:space="preserve"> </v>
          </cell>
          <cell r="BK50" t="str">
            <v xml:space="preserve"> </v>
          </cell>
          <cell r="BL50" t="str">
            <v xml:space="preserve"> </v>
          </cell>
          <cell r="BM50" t="str">
            <v xml:space="preserve"> </v>
          </cell>
          <cell r="BN50" t="str">
            <v xml:space="preserve"> </v>
          </cell>
          <cell r="BO50" t="str">
            <v xml:space="preserve"> </v>
          </cell>
          <cell r="BP50" t="str">
            <v xml:space="preserve"> </v>
          </cell>
          <cell r="BQ50" t="str">
            <v xml:space="preserve"> </v>
          </cell>
          <cell r="BR50" t="str">
            <v xml:space="preserve"> </v>
          </cell>
          <cell r="BS50" t="str">
            <v xml:space="preserve"> </v>
          </cell>
          <cell r="BT50" t="str">
            <v xml:space="preserve"> </v>
          </cell>
          <cell r="BU50" t="str">
            <v xml:space="preserve"> </v>
          </cell>
        </row>
        <row r="51">
          <cell r="AO51" t="str">
            <v xml:space="preserve"> </v>
          </cell>
          <cell r="AP51" t="str">
            <v xml:space="preserve"> </v>
          </cell>
          <cell r="AQ51" t="str">
            <v xml:space="preserve"> </v>
          </cell>
          <cell r="AR51" t="str">
            <v xml:space="preserve"> </v>
          </cell>
          <cell r="AS51" t="str">
            <v xml:space="preserve"> </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B51" t="str">
            <v xml:space="preserve"> </v>
          </cell>
          <cell r="BC51" t="str">
            <v xml:space="preserve"> </v>
          </cell>
          <cell r="BD51" t="str">
            <v xml:space="preserve"> </v>
          </cell>
          <cell r="BE51" t="str">
            <v xml:space="preserve"> </v>
          </cell>
          <cell r="BF51" t="str">
            <v xml:space="preserve"> </v>
          </cell>
          <cell r="BG51" t="str">
            <v xml:space="preserve"> </v>
          </cell>
          <cell r="BH51" t="str">
            <v xml:space="preserve"> </v>
          </cell>
          <cell r="BI51" t="str">
            <v xml:space="preserve"> </v>
          </cell>
          <cell r="BJ51" t="str">
            <v xml:space="preserve"> </v>
          </cell>
          <cell r="BK51" t="str">
            <v xml:space="preserve"> </v>
          </cell>
          <cell r="BL51" t="str">
            <v xml:space="preserve"> </v>
          </cell>
          <cell r="BM51" t="str">
            <v xml:space="preserve"> </v>
          </cell>
          <cell r="BN51" t="str">
            <v xml:space="preserve"> </v>
          </cell>
          <cell r="BO51" t="str">
            <v xml:space="preserve"> </v>
          </cell>
          <cell r="BP51" t="str">
            <v xml:space="preserve"> </v>
          </cell>
          <cell r="BQ51" t="str">
            <v xml:space="preserve"> </v>
          </cell>
          <cell r="BR51" t="str">
            <v xml:space="preserve"> </v>
          </cell>
          <cell r="BS51" t="str">
            <v xml:space="preserve"> </v>
          </cell>
          <cell r="BT51" t="str">
            <v xml:space="preserve"> </v>
          </cell>
          <cell r="BU51" t="str">
            <v xml:space="preserve"> </v>
          </cell>
        </row>
        <row r="52">
          <cell r="AO52" t="str">
            <v xml:space="preserve"> </v>
          </cell>
          <cell r="AP52" t="str">
            <v xml:space="preserve"> </v>
          </cell>
          <cell r="AQ52" t="str">
            <v xml:space="preserve"> </v>
          </cell>
          <cell r="AR52" t="str">
            <v xml:space="preserve"> </v>
          </cell>
          <cell r="AS52" t="str">
            <v xml:space="preserve"> </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B52" t="str">
            <v xml:space="preserve"> </v>
          </cell>
          <cell r="BC52" t="str">
            <v xml:space="preserve"> </v>
          </cell>
          <cell r="BD52" t="str">
            <v xml:space="preserve"> </v>
          </cell>
          <cell r="BE52" t="str">
            <v xml:space="preserve"> </v>
          </cell>
          <cell r="BF52" t="str">
            <v xml:space="preserve"> </v>
          </cell>
          <cell r="BG52" t="str">
            <v xml:space="preserve"> </v>
          </cell>
          <cell r="BH52" t="str">
            <v xml:space="preserve"> </v>
          </cell>
          <cell r="BI52" t="str">
            <v xml:space="preserve"> </v>
          </cell>
          <cell r="BJ52" t="str">
            <v xml:space="preserve"> </v>
          </cell>
          <cell r="BK52" t="str">
            <v xml:space="preserve"> </v>
          </cell>
          <cell r="BL52" t="str">
            <v xml:space="preserve"> </v>
          </cell>
          <cell r="BM52" t="str">
            <v xml:space="preserve"> </v>
          </cell>
          <cell r="BN52" t="str">
            <v xml:space="preserve"> </v>
          </cell>
          <cell r="BO52" t="str">
            <v xml:space="preserve"> </v>
          </cell>
          <cell r="BP52" t="str">
            <v xml:space="preserve"> </v>
          </cell>
          <cell r="BQ52" t="str">
            <v xml:space="preserve"> </v>
          </cell>
          <cell r="BR52" t="str">
            <v xml:space="preserve"> </v>
          </cell>
          <cell r="BS52" t="str">
            <v xml:space="preserve"> </v>
          </cell>
          <cell r="BT52" t="str">
            <v xml:space="preserve"> </v>
          </cell>
          <cell r="BU52" t="str">
            <v xml:space="preserve"> </v>
          </cell>
        </row>
        <row r="53">
          <cell r="AO53" t="str">
            <v xml:space="preserve"> </v>
          </cell>
          <cell r="AP53" t="str">
            <v xml:space="preserve"> </v>
          </cell>
          <cell r="AQ53" t="str">
            <v xml:space="preserve"> </v>
          </cell>
          <cell r="AR53" t="str">
            <v xml:space="preserve"> </v>
          </cell>
          <cell r="AS53" t="str">
            <v xml:space="preserve"> </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B53" t="str">
            <v xml:space="preserve"> </v>
          </cell>
          <cell r="BC53" t="str">
            <v xml:space="preserve"> </v>
          </cell>
          <cell r="BD53" t="str">
            <v xml:space="preserve"> </v>
          </cell>
          <cell r="BE53" t="str">
            <v xml:space="preserve"> </v>
          </cell>
          <cell r="BF53" t="str">
            <v xml:space="preserve"> </v>
          </cell>
          <cell r="BG53" t="str">
            <v xml:space="preserve"> </v>
          </cell>
          <cell r="BH53" t="str">
            <v xml:space="preserve"> </v>
          </cell>
          <cell r="BI53" t="str">
            <v xml:space="preserve"> </v>
          </cell>
          <cell r="BJ53" t="str">
            <v xml:space="preserve"> </v>
          </cell>
          <cell r="BK53" t="str">
            <v xml:space="preserve"> </v>
          </cell>
          <cell r="BL53" t="str">
            <v xml:space="preserve"> </v>
          </cell>
          <cell r="BM53" t="str">
            <v xml:space="preserve"> </v>
          </cell>
          <cell r="BN53" t="str">
            <v xml:space="preserve"> </v>
          </cell>
          <cell r="BO53" t="str">
            <v xml:space="preserve"> </v>
          </cell>
          <cell r="BP53" t="str">
            <v xml:space="preserve"> </v>
          </cell>
          <cell r="BQ53" t="str">
            <v xml:space="preserve"> </v>
          </cell>
          <cell r="BR53" t="str">
            <v xml:space="preserve"> </v>
          </cell>
          <cell r="BS53" t="str">
            <v xml:space="preserve"> </v>
          </cell>
          <cell r="BT53" t="str">
            <v xml:space="preserve"> </v>
          </cell>
          <cell r="BU53" t="str">
            <v xml:space="preserve"> </v>
          </cell>
        </row>
        <row r="54">
          <cell r="AO54" t="str">
            <v xml:space="preserve"> </v>
          </cell>
          <cell r="AP54" t="str">
            <v xml:space="preserve"> </v>
          </cell>
          <cell r="AQ54" t="str">
            <v xml:space="preserve"> </v>
          </cell>
          <cell r="AR54" t="str">
            <v xml:space="preserve"> </v>
          </cell>
          <cell r="AS54" t="str">
            <v xml:space="preserve"> </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B54" t="str">
            <v xml:space="preserve"> </v>
          </cell>
          <cell r="BC54" t="str">
            <v xml:space="preserve"> </v>
          </cell>
          <cell r="BD54" t="str">
            <v xml:space="preserve"> </v>
          </cell>
          <cell r="BE54" t="str">
            <v xml:space="preserve"> </v>
          </cell>
          <cell r="BF54" t="str">
            <v xml:space="preserve"> </v>
          </cell>
          <cell r="BG54" t="str">
            <v xml:space="preserve"> </v>
          </cell>
          <cell r="BH54" t="str">
            <v xml:space="preserve"> </v>
          </cell>
          <cell r="BI54" t="str">
            <v xml:space="preserve"> </v>
          </cell>
          <cell r="BJ54" t="str">
            <v xml:space="preserve"> </v>
          </cell>
          <cell r="BK54" t="str">
            <v xml:space="preserve"> </v>
          </cell>
          <cell r="BL54" t="str">
            <v xml:space="preserve"> </v>
          </cell>
          <cell r="BM54" t="str">
            <v xml:space="preserve"> </v>
          </cell>
          <cell r="BN54" t="str">
            <v xml:space="preserve"> </v>
          </cell>
          <cell r="BO54" t="str">
            <v xml:space="preserve"> </v>
          </cell>
          <cell r="BP54" t="str">
            <v xml:space="preserve"> </v>
          </cell>
          <cell r="BQ54" t="str">
            <v xml:space="preserve"> </v>
          </cell>
          <cell r="BR54" t="str">
            <v xml:space="preserve"> </v>
          </cell>
          <cell r="BS54" t="str">
            <v xml:space="preserve"> </v>
          </cell>
          <cell r="BT54" t="str">
            <v xml:space="preserve"> </v>
          </cell>
          <cell r="BU54" t="str">
            <v xml:space="preserve"> </v>
          </cell>
        </row>
        <row r="55">
          <cell r="AO55" t="str">
            <v xml:space="preserve"> </v>
          </cell>
          <cell r="AP55" t="str">
            <v xml:space="preserve"> </v>
          </cell>
          <cell r="AQ55" t="str">
            <v xml:space="preserve"> </v>
          </cell>
          <cell r="AR55" t="str">
            <v xml:space="preserve"> </v>
          </cell>
          <cell r="AS55" t="str">
            <v xml:space="preserve"> </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B55" t="str">
            <v xml:space="preserve"> </v>
          </cell>
          <cell r="BC55" t="str">
            <v xml:space="preserve"> </v>
          </cell>
          <cell r="BD55" t="str">
            <v xml:space="preserve"> </v>
          </cell>
          <cell r="BE55" t="str">
            <v xml:space="preserve"> </v>
          </cell>
          <cell r="BF55" t="str">
            <v xml:space="preserve"> </v>
          </cell>
          <cell r="BG55" t="str">
            <v xml:space="preserve"> </v>
          </cell>
          <cell r="BH55" t="str">
            <v xml:space="preserve"> </v>
          </cell>
          <cell r="BI55" t="str">
            <v xml:space="preserve"> </v>
          </cell>
          <cell r="BJ55" t="str">
            <v xml:space="preserve"> </v>
          </cell>
          <cell r="BK55" t="str">
            <v xml:space="preserve"> </v>
          </cell>
          <cell r="BL55" t="str">
            <v xml:space="preserve"> </v>
          </cell>
          <cell r="BM55" t="str">
            <v xml:space="preserve"> </v>
          </cell>
          <cell r="BN55" t="str">
            <v xml:space="preserve"> </v>
          </cell>
          <cell r="BO55" t="str">
            <v xml:space="preserve"> </v>
          </cell>
          <cell r="BP55" t="str">
            <v xml:space="preserve"> </v>
          </cell>
          <cell r="BQ55" t="str">
            <v xml:space="preserve"> </v>
          </cell>
          <cell r="BR55" t="str">
            <v xml:space="preserve"> </v>
          </cell>
          <cell r="BS55" t="str">
            <v xml:space="preserve"> </v>
          </cell>
          <cell r="BT55" t="str">
            <v xml:space="preserve"> </v>
          </cell>
          <cell r="BU55" t="str">
            <v xml:space="preserve"> </v>
          </cell>
        </row>
        <row r="56">
          <cell r="AO56" t="str">
            <v xml:space="preserve"> </v>
          </cell>
          <cell r="AP56" t="str">
            <v xml:space="preserve"> </v>
          </cell>
          <cell r="AQ56" t="str">
            <v xml:space="preserve"> </v>
          </cell>
          <cell r="AR56" t="str">
            <v xml:space="preserve"> </v>
          </cell>
          <cell r="AS56" t="str">
            <v xml:space="preserve"> </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B56" t="str">
            <v xml:space="preserve"> </v>
          </cell>
          <cell r="BC56" t="str">
            <v xml:space="preserve"> </v>
          </cell>
          <cell r="BD56" t="str">
            <v xml:space="preserve"> </v>
          </cell>
          <cell r="BE56" t="str">
            <v xml:space="preserve"> </v>
          </cell>
          <cell r="BF56" t="str">
            <v xml:space="preserve"> </v>
          </cell>
          <cell r="BG56" t="str">
            <v xml:space="preserve"> </v>
          </cell>
          <cell r="BH56" t="str">
            <v xml:space="preserve"> </v>
          </cell>
          <cell r="BI56" t="str">
            <v xml:space="preserve"> </v>
          </cell>
          <cell r="BJ56" t="str">
            <v xml:space="preserve"> </v>
          </cell>
          <cell r="BK56" t="str">
            <v xml:space="preserve"> </v>
          </cell>
          <cell r="BL56" t="str">
            <v xml:space="preserve"> </v>
          </cell>
          <cell r="BM56" t="str">
            <v xml:space="preserve"> </v>
          </cell>
          <cell r="BN56" t="str">
            <v xml:space="preserve"> </v>
          </cell>
          <cell r="BO56" t="str">
            <v xml:space="preserve"> </v>
          </cell>
          <cell r="BP56" t="str">
            <v xml:space="preserve"> </v>
          </cell>
          <cell r="BQ56" t="str">
            <v xml:space="preserve"> </v>
          </cell>
          <cell r="BR56" t="str">
            <v xml:space="preserve"> </v>
          </cell>
          <cell r="BS56" t="str">
            <v xml:space="preserve"> </v>
          </cell>
          <cell r="BT56" t="str">
            <v xml:space="preserve"> </v>
          </cell>
          <cell r="BU56" t="str">
            <v xml:space="preserve"> </v>
          </cell>
        </row>
        <row r="57">
          <cell r="AO57" t="str">
            <v xml:space="preserve"> </v>
          </cell>
          <cell r="AP57" t="str">
            <v xml:space="preserve"> </v>
          </cell>
          <cell r="AQ57" t="str">
            <v xml:space="preserve"> </v>
          </cell>
          <cell r="AR57" t="str">
            <v xml:space="preserve"> </v>
          </cell>
          <cell r="AS57" t="str">
            <v xml:space="preserve"> </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B57" t="str">
            <v xml:space="preserve"> </v>
          </cell>
          <cell r="BC57" t="str">
            <v xml:space="preserve"> </v>
          </cell>
          <cell r="BD57" t="str">
            <v xml:space="preserve"> </v>
          </cell>
          <cell r="BE57" t="str">
            <v xml:space="preserve"> </v>
          </cell>
          <cell r="BF57" t="str">
            <v xml:space="preserve"> </v>
          </cell>
          <cell r="BG57" t="str">
            <v xml:space="preserve"> </v>
          </cell>
          <cell r="BH57" t="str">
            <v xml:space="preserve"> </v>
          </cell>
          <cell r="BI57" t="str">
            <v xml:space="preserve"> </v>
          </cell>
          <cell r="BJ57" t="str">
            <v xml:space="preserve"> </v>
          </cell>
          <cell r="BK57" t="str">
            <v xml:space="preserve"> </v>
          </cell>
          <cell r="BL57" t="str">
            <v xml:space="preserve"> </v>
          </cell>
          <cell r="BM57" t="str">
            <v xml:space="preserve"> </v>
          </cell>
          <cell r="BN57" t="str">
            <v xml:space="preserve"> </v>
          </cell>
          <cell r="BO57" t="str">
            <v xml:space="preserve"> </v>
          </cell>
          <cell r="BP57" t="str">
            <v xml:space="preserve"> </v>
          </cell>
          <cell r="BQ57" t="str">
            <v xml:space="preserve"> </v>
          </cell>
          <cell r="BR57" t="str">
            <v xml:space="preserve"> </v>
          </cell>
          <cell r="BS57" t="str">
            <v xml:space="preserve"> </v>
          </cell>
          <cell r="BT57" t="str">
            <v xml:space="preserve"> </v>
          </cell>
          <cell r="BU57" t="str">
            <v xml:space="preserve"> </v>
          </cell>
        </row>
        <row r="58">
          <cell r="AO58" t="str">
            <v xml:space="preserve"> </v>
          </cell>
          <cell r="AP58" t="str">
            <v xml:space="preserve"> </v>
          </cell>
          <cell r="AQ58" t="str">
            <v xml:space="preserve"> </v>
          </cell>
          <cell r="AR58" t="str">
            <v xml:space="preserve"> </v>
          </cell>
          <cell r="AS58" t="str">
            <v xml:space="preserve"> </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B58" t="str">
            <v xml:space="preserve"> </v>
          </cell>
          <cell r="BC58" t="str">
            <v xml:space="preserve"> </v>
          </cell>
          <cell r="BD58" t="str">
            <v xml:space="preserve"> </v>
          </cell>
          <cell r="BE58" t="str">
            <v xml:space="preserve"> </v>
          </cell>
          <cell r="BF58" t="str">
            <v xml:space="preserve"> </v>
          </cell>
          <cell r="BG58" t="str">
            <v xml:space="preserve"> </v>
          </cell>
          <cell r="BH58" t="str">
            <v xml:space="preserve"> </v>
          </cell>
          <cell r="BI58" t="str">
            <v xml:space="preserve"> </v>
          </cell>
          <cell r="BJ58" t="str">
            <v xml:space="preserve"> </v>
          </cell>
          <cell r="BK58" t="str">
            <v xml:space="preserve"> </v>
          </cell>
          <cell r="BL58" t="str">
            <v xml:space="preserve"> </v>
          </cell>
          <cell r="BM58" t="str">
            <v xml:space="preserve"> </v>
          </cell>
          <cell r="BN58" t="str">
            <v xml:space="preserve"> </v>
          </cell>
          <cell r="BO58" t="str">
            <v xml:space="preserve"> </v>
          </cell>
          <cell r="BP58" t="str">
            <v xml:space="preserve"> </v>
          </cell>
          <cell r="BQ58" t="str">
            <v xml:space="preserve"> </v>
          </cell>
          <cell r="BR58" t="str">
            <v xml:space="preserve"> </v>
          </cell>
          <cell r="BS58" t="str">
            <v xml:space="preserve"> </v>
          </cell>
          <cell r="BT58" t="str">
            <v xml:space="preserve"> </v>
          </cell>
          <cell r="BU58" t="str">
            <v xml:space="preserve"> </v>
          </cell>
        </row>
        <row r="59">
          <cell r="AO59" t="str">
            <v xml:space="preserve"> </v>
          </cell>
          <cell r="AP59" t="str">
            <v xml:space="preserve"> </v>
          </cell>
          <cell r="AQ59" t="str">
            <v xml:space="preserve"> </v>
          </cell>
          <cell r="AR59" t="str">
            <v xml:space="preserve"> </v>
          </cell>
          <cell r="AS59" t="str">
            <v xml:space="preserve"> </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B59" t="str">
            <v xml:space="preserve"> </v>
          </cell>
          <cell r="BC59" t="str">
            <v xml:space="preserve"> </v>
          </cell>
          <cell r="BD59" t="str">
            <v xml:space="preserve"> </v>
          </cell>
          <cell r="BE59" t="str">
            <v xml:space="preserve"> </v>
          </cell>
          <cell r="BF59" t="str">
            <v xml:space="preserve"> </v>
          </cell>
          <cell r="BG59" t="str">
            <v xml:space="preserve"> </v>
          </cell>
          <cell r="BH59" t="str">
            <v xml:space="preserve"> </v>
          </cell>
          <cell r="BI59" t="str">
            <v xml:space="preserve"> </v>
          </cell>
          <cell r="BJ59" t="str">
            <v xml:space="preserve"> </v>
          </cell>
          <cell r="BK59" t="str">
            <v xml:space="preserve"> </v>
          </cell>
          <cell r="BL59" t="str">
            <v xml:space="preserve"> </v>
          </cell>
          <cell r="BM59" t="str">
            <v xml:space="preserve"> </v>
          </cell>
          <cell r="BN59" t="str">
            <v xml:space="preserve"> </v>
          </cell>
          <cell r="BO59" t="str">
            <v xml:space="preserve"> </v>
          </cell>
          <cell r="BP59" t="str">
            <v xml:space="preserve"> </v>
          </cell>
          <cell r="BQ59" t="str">
            <v xml:space="preserve"> </v>
          </cell>
          <cell r="BR59" t="str">
            <v xml:space="preserve"> </v>
          </cell>
          <cell r="BS59" t="str">
            <v xml:space="preserve"> </v>
          </cell>
          <cell r="BT59" t="str">
            <v xml:space="preserve"> </v>
          </cell>
          <cell r="BU59" t="str">
            <v xml:space="preserve"> </v>
          </cell>
        </row>
        <row r="60">
          <cell r="AO60" t="str">
            <v xml:space="preserve"> </v>
          </cell>
          <cell r="AP60" t="str">
            <v xml:space="preserve"> </v>
          </cell>
          <cell r="AQ60" t="str">
            <v xml:space="preserve"> </v>
          </cell>
          <cell r="AR60" t="str">
            <v xml:space="preserve"> </v>
          </cell>
          <cell r="AS60" t="str">
            <v xml:space="preserve"> </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B60" t="str">
            <v xml:space="preserve"> </v>
          </cell>
          <cell r="BC60" t="str">
            <v xml:space="preserve"> </v>
          </cell>
          <cell r="BD60" t="str">
            <v xml:space="preserve"> </v>
          </cell>
          <cell r="BE60" t="str">
            <v xml:space="preserve"> </v>
          </cell>
          <cell r="BF60" t="str">
            <v xml:space="preserve"> </v>
          </cell>
          <cell r="BG60" t="str">
            <v xml:space="preserve"> </v>
          </cell>
          <cell r="BH60" t="str">
            <v xml:space="preserve"> </v>
          </cell>
          <cell r="BI60" t="str">
            <v xml:space="preserve"> </v>
          </cell>
          <cell r="BJ60" t="str">
            <v xml:space="preserve"> </v>
          </cell>
          <cell r="BK60" t="str">
            <v xml:space="preserve"> </v>
          </cell>
          <cell r="BL60" t="str">
            <v xml:space="preserve"> </v>
          </cell>
          <cell r="BM60" t="str">
            <v xml:space="preserve"> </v>
          </cell>
          <cell r="BN60" t="str">
            <v xml:space="preserve"> </v>
          </cell>
          <cell r="BO60" t="str">
            <v xml:space="preserve"> </v>
          </cell>
          <cell r="BP60" t="str">
            <v xml:space="preserve"> </v>
          </cell>
          <cell r="BQ60" t="str">
            <v xml:space="preserve"> </v>
          </cell>
          <cell r="BR60" t="str">
            <v xml:space="preserve"> </v>
          </cell>
          <cell r="BS60" t="str">
            <v xml:space="preserve"> </v>
          </cell>
          <cell r="BT60" t="str">
            <v xml:space="preserve"> </v>
          </cell>
          <cell r="BU60" t="str">
            <v xml:space="preserve"> </v>
          </cell>
        </row>
        <row r="61">
          <cell r="AO61" t="str">
            <v xml:space="preserve"> </v>
          </cell>
          <cell r="AP61" t="str">
            <v xml:space="preserve"> </v>
          </cell>
          <cell r="AQ61" t="str">
            <v xml:space="preserve"> </v>
          </cell>
          <cell r="AR61" t="str">
            <v xml:space="preserve"> </v>
          </cell>
          <cell r="AS61" t="str">
            <v xml:space="preserve"> </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B61" t="str">
            <v xml:space="preserve"> </v>
          </cell>
          <cell r="BC61" t="str">
            <v xml:space="preserve"> </v>
          </cell>
          <cell r="BD61" t="str">
            <v xml:space="preserve"> </v>
          </cell>
          <cell r="BE61" t="str">
            <v xml:space="preserve"> </v>
          </cell>
          <cell r="BF61" t="str">
            <v xml:space="preserve"> </v>
          </cell>
          <cell r="BG61" t="str">
            <v xml:space="preserve"> </v>
          </cell>
          <cell r="BH61" t="str">
            <v xml:space="preserve"> </v>
          </cell>
          <cell r="BI61" t="str">
            <v xml:space="preserve"> </v>
          </cell>
          <cell r="BJ61" t="str">
            <v xml:space="preserve"> </v>
          </cell>
          <cell r="BK61" t="str">
            <v xml:space="preserve"> </v>
          </cell>
          <cell r="BL61" t="str">
            <v xml:space="preserve"> </v>
          </cell>
          <cell r="BM61" t="str">
            <v xml:space="preserve"> </v>
          </cell>
          <cell r="BN61" t="str">
            <v xml:space="preserve"> </v>
          </cell>
          <cell r="BO61" t="str">
            <v xml:space="preserve"> </v>
          </cell>
          <cell r="BP61" t="str">
            <v xml:space="preserve"> </v>
          </cell>
          <cell r="BQ61" t="str">
            <v xml:space="preserve"> </v>
          </cell>
          <cell r="BR61" t="str">
            <v xml:space="preserve"> </v>
          </cell>
          <cell r="BS61" t="str">
            <v xml:space="preserve"> </v>
          </cell>
          <cell r="BT61" t="str">
            <v xml:space="preserve"> </v>
          </cell>
          <cell r="BU61" t="str">
            <v xml:space="preserve"> </v>
          </cell>
        </row>
        <row r="62">
          <cell r="AO62" t="str">
            <v xml:space="preserve"> </v>
          </cell>
          <cell r="AP62" t="str">
            <v xml:space="preserve"> </v>
          </cell>
          <cell r="AQ62" t="str">
            <v xml:space="preserve"> </v>
          </cell>
          <cell r="AR62" t="str">
            <v xml:space="preserve"> </v>
          </cell>
          <cell r="AS62" t="str">
            <v xml:space="preserve"> </v>
          </cell>
          <cell r="AT62" t="str">
            <v xml:space="preserve"> </v>
          </cell>
          <cell r="AU62">
            <v>87.443342000000001</v>
          </cell>
          <cell r="AV62">
            <v>97.398616000000004</v>
          </cell>
          <cell r="AW62">
            <v>101.54580799999999</v>
          </cell>
          <cell r="AX62">
            <v>92.501895000000005</v>
          </cell>
          <cell r="AY62" t="str">
            <v xml:space="preserve"> </v>
          </cell>
          <cell r="AZ62" t="str">
            <v xml:space="preserve"> </v>
          </cell>
          <cell r="BA62" t="str">
            <v xml:space="preserve"> </v>
          </cell>
          <cell r="BB62" t="str">
            <v xml:space="preserve"> </v>
          </cell>
          <cell r="BC62" t="str">
            <v xml:space="preserve"> </v>
          </cell>
          <cell r="BD62" t="str">
            <v xml:space="preserve"> </v>
          </cell>
          <cell r="BE62" t="str">
            <v xml:space="preserve"> </v>
          </cell>
          <cell r="BF62" t="str">
            <v xml:space="preserve"> </v>
          </cell>
          <cell r="BG62" t="str">
            <v xml:space="preserve"> </v>
          </cell>
          <cell r="BH62" t="str">
            <v xml:space="preserve"> </v>
          </cell>
          <cell r="BI62" t="str">
            <v xml:space="preserve"> </v>
          </cell>
          <cell r="BJ62" t="str">
            <v xml:space="preserve"> </v>
          </cell>
          <cell r="BK62" t="str">
            <v xml:space="preserve"> </v>
          </cell>
          <cell r="BL62" t="str">
            <v xml:space="preserve"> </v>
          </cell>
          <cell r="BM62" t="str">
            <v xml:space="preserve"> </v>
          </cell>
          <cell r="BN62" t="str">
            <v xml:space="preserve"> </v>
          </cell>
          <cell r="BO62" t="str">
            <v xml:space="preserve"> </v>
          </cell>
          <cell r="BP62" t="str">
            <v xml:space="preserve"> </v>
          </cell>
          <cell r="BQ62" t="str">
            <v xml:space="preserve"> </v>
          </cell>
          <cell r="BR62" t="str">
            <v xml:space="preserve"> </v>
          </cell>
          <cell r="BS62" t="str">
            <v xml:space="preserve"> </v>
          </cell>
          <cell r="BT62" t="str">
            <v xml:space="preserve"> </v>
          </cell>
          <cell r="BU62">
            <v>102.2221</v>
          </cell>
        </row>
        <row r="63">
          <cell r="AO63" t="str">
            <v xml:space="preserve"> </v>
          </cell>
          <cell r="AP63" t="str">
            <v xml:space="preserve"> </v>
          </cell>
          <cell r="AQ63" t="str">
            <v xml:space="preserve"> </v>
          </cell>
          <cell r="AR63" t="str">
            <v xml:space="preserve"> </v>
          </cell>
          <cell r="AS63" t="str">
            <v xml:space="preserve"> </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B63" t="str">
            <v xml:space="preserve"> </v>
          </cell>
          <cell r="BC63" t="str">
            <v xml:space="preserve"> </v>
          </cell>
          <cell r="BD63" t="str">
            <v xml:space="preserve"> </v>
          </cell>
          <cell r="BE63" t="str">
            <v xml:space="preserve"> </v>
          </cell>
          <cell r="BF63" t="str">
            <v xml:space="preserve"> </v>
          </cell>
          <cell r="BG63" t="str">
            <v xml:space="preserve"> </v>
          </cell>
          <cell r="BH63" t="str">
            <v xml:space="preserve"> </v>
          </cell>
          <cell r="BI63" t="str">
            <v xml:space="preserve"> </v>
          </cell>
          <cell r="BJ63" t="str">
            <v xml:space="preserve"> </v>
          </cell>
          <cell r="BK63" t="str">
            <v xml:space="preserve"> </v>
          </cell>
          <cell r="BL63" t="str">
            <v xml:space="preserve"> </v>
          </cell>
          <cell r="BM63" t="str">
            <v xml:space="preserve"> </v>
          </cell>
          <cell r="BN63" t="str">
            <v xml:space="preserve"> </v>
          </cell>
          <cell r="BO63" t="str">
            <v xml:space="preserve"> </v>
          </cell>
          <cell r="BP63" t="str">
            <v xml:space="preserve"> </v>
          </cell>
          <cell r="BQ63" t="str">
            <v xml:space="preserve"> </v>
          </cell>
          <cell r="BR63" t="str">
            <v xml:space="preserve"> </v>
          </cell>
          <cell r="BS63" t="str">
            <v xml:space="preserve"> </v>
          </cell>
          <cell r="BT63" t="str">
            <v xml:space="preserve"> </v>
          </cell>
          <cell r="BU63" t="str">
            <v xml:space="preserve"> </v>
          </cell>
        </row>
        <row r="64">
          <cell r="AO64" t="str">
            <v xml:space="preserve"> </v>
          </cell>
          <cell r="AP64" t="str">
            <v xml:space="preserve"> </v>
          </cell>
          <cell r="AQ64" t="str">
            <v xml:space="preserve"> </v>
          </cell>
          <cell r="AR64" t="str">
            <v xml:space="preserve"> </v>
          </cell>
          <cell r="AS64" t="str">
            <v xml:space="preserve"> </v>
          </cell>
          <cell r="AT64">
            <v>266.83095299999997</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B64" t="str">
            <v xml:space="preserve"> </v>
          </cell>
          <cell r="BC64" t="str">
            <v xml:space="preserve"> </v>
          </cell>
          <cell r="BD64" t="str">
            <v xml:space="preserve"> </v>
          </cell>
          <cell r="BE64" t="str">
            <v xml:space="preserve"> </v>
          </cell>
          <cell r="BF64" t="str">
            <v xml:space="preserve"> </v>
          </cell>
          <cell r="BG64" t="str">
            <v xml:space="preserve"> </v>
          </cell>
          <cell r="BH64" t="str">
            <v xml:space="preserve"> </v>
          </cell>
          <cell r="BI64" t="str">
            <v xml:space="preserve"> </v>
          </cell>
          <cell r="BJ64" t="str">
            <v xml:space="preserve"> </v>
          </cell>
          <cell r="BK64" t="str">
            <v xml:space="preserve"> </v>
          </cell>
          <cell r="BL64" t="str">
            <v xml:space="preserve"> </v>
          </cell>
          <cell r="BM64" t="str">
            <v xml:space="preserve"> </v>
          </cell>
          <cell r="BN64" t="str">
            <v xml:space="preserve"> </v>
          </cell>
          <cell r="BO64" t="str">
            <v xml:space="preserve"> </v>
          </cell>
          <cell r="BP64" t="str">
            <v xml:space="preserve"> </v>
          </cell>
          <cell r="BQ64" t="str">
            <v xml:space="preserve"> </v>
          </cell>
          <cell r="BR64" t="str">
            <v xml:space="preserve"> </v>
          </cell>
          <cell r="BS64" t="str">
            <v xml:space="preserve"> </v>
          </cell>
          <cell r="BT64" t="str">
            <v xml:space="preserve"> </v>
          </cell>
          <cell r="BU64" t="str">
            <v xml:space="preserve"> </v>
          </cell>
        </row>
        <row r="65">
          <cell r="AO65" t="str">
            <v xml:space="preserve"> </v>
          </cell>
          <cell r="AP65" t="str">
            <v xml:space="preserve"> </v>
          </cell>
          <cell r="AQ65" t="str">
            <v xml:space="preserve"> </v>
          </cell>
          <cell r="AR65" t="str">
            <v xml:space="preserve"> </v>
          </cell>
          <cell r="AS65" t="str">
            <v xml:space="preserve"> </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B65" t="str">
            <v xml:space="preserve"> </v>
          </cell>
          <cell r="BC65" t="str">
            <v xml:space="preserve"> </v>
          </cell>
          <cell r="BD65" t="str">
            <v xml:space="preserve"> </v>
          </cell>
          <cell r="BE65" t="str">
            <v xml:space="preserve"> </v>
          </cell>
          <cell r="BF65" t="str">
            <v xml:space="preserve"> </v>
          </cell>
          <cell r="BG65" t="str">
            <v xml:space="preserve"> </v>
          </cell>
          <cell r="BH65" t="str">
            <v xml:space="preserve"> </v>
          </cell>
          <cell r="BI65" t="str">
            <v xml:space="preserve"> </v>
          </cell>
          <cell r="BJ65" t="str">
            <v xml:space="preserve"> </v>
          </cell>
          <cell r="BK65" t="str">
            <v xml:space="preserve"> </v>
          </cell>
          <cell r="BL65" t="str">
            <v xml:space="preserve"> </v>
          </cell>
          <cell r="BM65" t="str">
            <v xml:space="preserve"> </v>
          </cell>
          <cell r="BN65" t="str">
            <v xml:space="preserve"> </v>
          </cell>
          <cell r="BO65" t="str">
            <v xml:space="preserve"> </v>
          </cell>
          <cell r="BP65" t="str">
            <v xml:space="preserve"> </v>
          </cell>
          <cell r="BQ65" t="str">
            <v xml:space="preserve"> </v>
          </cell>
          <cell r="BR65" t="str">
            <v xml:space="preserve"> </v>
          </cell>
          <cell r="BS65" t="str">
            <v xml:space="preserve"> </v>
          </cell>
          <cell r="BT65" t="str">
            <v xml:space="preserve"> </v>
          </cell>
          <cell r="BU65" t="str">
            <v xml:space="preserve"> </v>
          </cell>
        </row>
        <row r="66">
          <cell r="AO66" t="str">
            <v xml:space="preserve"> </v>
          </cell>
          <cell r="AP66" t="str">
            <v xml:space="preserve"> </v>
          </cell>
          <cell r="AQ66" t="str">
            <v xml:space="preserve"> </v>
          </cell>
          <cell r="AR66" t="str">
            <v xml:space="preserve"> </v>
          </cell>
          <cell r="AS66" t="str">
            <v xml:space="preserve"> </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B66" t="str">
            <v xml:space="preserve"> </v>
          </cell>
          <cell r="BC66" t="str">
            <v xml:space="preserve"> </v>
          </cell>
          <cell r="BD66" t="str">
            <v xml:space="preserve"> </v>
          </cell>
          <cell r="BE66" t="str">
            <v xml:space="preserve"> </v>
          </cell>
          <cell r="BF66" t="str">
            <v xml:space="preserve"> </v>
          </cell>
          <cell r="BG66" t="str">
            <v xml:space="preserve"> </v>
          </cell>
          <cell r="BH66" t="str">
            <v xml:space="preserve"> </v>
          </cell>
          <cell r="BI66" t="str">
            <v xml:space="preserve"> </v>
          </cell>
          <cell r="BJ66" t="str">
            <v xml:space="preserve"> </v>
          </cell>
          <cell r="BK66" t="str">
            <v xml:space="preserve"> </v>
          </cell>
          <cell r="BL66" t="str">
            <v xml:space="preserve"> </v>
          </cell>
          <cell r="BM66" t="str">
            <v xml:space="preserve"> </v>
          </cell>
          <cell r="BN66" t="str">
            <v xml:space="preserve"> </v>
          </cell>
          <cell r="BO66" t="str">
            <v xml:space="preserve"> </v>
          </cell>
          <cell r="BP66" t="str">
            <v xml:space="preserve"> </v>
          </cell>
          <cell r="BQ66" t="str">
            <v xml:space="preserve"> </v>
          </cell>
          <cell r="BR66" t="str">
            <v xml:space="preserve"> </v>
          </cell>
          <cell r="BS66" t="str">
            <v xml:space="preserve"> </v>
          </cell>
          <cell r="BT66" t="str">
            <v xml:space="preserve"> </v>
          </cell>
          <cell r="BU66" t="str">
            <v xml:space="preserve"> </v>
          </cell>
        </row>
        <row r="67">
          <cell r="AO67" t="str">
            <v xml:space="preserve"> </v>
          </cell>
          <cell r="AP67" t="str">
            <v xml:space="preserve"> </v>
          </cell>
          <cell r="AQ67" t="str">
            <v xml:space="preserve"> </v>
          </cell>
          <cell r="AR67" t="str">
            <v xml:space="preserve"> </v>
          </cell>
          <cell r="AS67" t="str">
            <v xml:space="preserve"> </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B67" t="str">
            <v xml:space="preserve"> </v>
          </cell>
          <cell r="BC67" t="str">
            <v xml:space="preserve"> </v>
          </cell>
          <cell r="BD67" t="str">
            <v xml:space="preserve"> </v>
          </cell>
          <cell r="BE67" t="str">
            <v xml:space="preserve"> </v>
          </cell>
          <cell r="BF67" t="str">
            <v xml:space="preserve"> </v>
          </cell>
          <cell r="BG67" t="str">
            <v xml:space="preserve"> </v>
          </cell>
          <cell r="BH67" t="str">
            <v xml:space="preserve"> </v>
          </cell>
          <cell r="BI67" t="str">
            <v xml:space="preserve"> </v>
          </cell>
          <cell r="BJ67" t="str">
            <v xml:space="preserve"> </v>
          </cell>
          <cell r="BK67" t="str">
            <v xml:space="preserve"> </v>
          </cell>
          <cell r="BL67" t="str">
            <v xml:space="preserve"> </v>
          </cell>
          <cell r="BM67" t="str">
            <v xml:space="preserve"> </v>
          </cell>
          <cell r="BN67" t="str">
            <v xml:space="preserve"> </v>
          </cell>
          <cell r="BO67" t="str">
            <v xml:space="preserve"> </v>
          </cell>
          <cell r="BP67" t="str">
            <v xml:space="preserve"> </v>
          </cell>
          <cell r="BQ67" t="str">
            <v xml:space="preserve"> </v>
          </cell>
          <cell r="BR67" t="str">
            <v xml:space="preserve"> </v>
          </cell>
          <cell r="BS67" t="str">
            <v xml:space="preserve"> </v>
          </cell>
          <cell r="BT67" t="str">
            <v xml:space="preserve"> </v>
          </cell>
          <cell r="BU67" t="str">
            <v xml:space="preserve"> </v>
          </cell>
        </row>
        <row r="68">
          <cell r="AO68" t="str">
            <v xml:space="preserve"> </v>
          </cell>
          <cell r="AP68" t="str">
            <v xml:space="preserve"> </v>
          </cell>
          <cell r="AQ68" t="str">
            <v xml:space="preserve"> </v>
          </cell>
          <cell r="AR68" t="str">
            <v xml:space="preserve"> </v>
          </cell>
          <cell r="AS68" t="str">
            <v xml:space="preserve"> </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B68" t="str">
            <v xml:space="preserve"> </v>
          </cell>
          <cell r="BC68" t="str">
            <v xml:space="preserve"> </v>
          </cell>
          <cell r="BD68" t="str">
            <v xml:space="preserve"> </v>
          </cell>
          <cell r="BE68" t="str">
            <v xml:space="preserve"> </v>
          </cell>
          <cell r="BF68" t="str">
            <v xml:space="preserve"> </v>
          </cell>
          <cell r="BG68" t="str">
            <v xml:space="preserve"> </v>
          </cell>
          <cell r="BH68" t="str">
            <v xml:space="preserve"> </v>
          </cell>
          <cell r="BI68" t="str">
            <v xml:space="preserve"> </v>
          </cell>
          <cell r="BJ68" t="str">
            <v xml:space="preserve"> </v>
          </cell>
          <cell r="BK68" t="str">
            <v xml:space="preserve"> </v>
          </cell>
          <cell r="BL68" t="str">
            <v xml:space="preserve"> </v>
          </cell>
          <cell r="BM68" t="str">
            <v xml:space="preserve"> </v>
          </cell>
          <cell r="BN68" t="str">
            <v xml:space="preserve"> </v>
          </cell>
          <cell r="BO68" t="str">
            <v xml:space="preserve"> </v>
          </cell>
          <cell r="BP68" t="str">
            <v xml:space="preserve"> </v>
          </cell>
          <cell r="BQ68" t="str">
            <v xml:space="preserve"> </v>
          </cell>
          <cell r="BR68" t="str">
            <v xml:space="preserve"> </v>
          </cell>
          <cell r="BS68" t="str">
            <v xml:space="preserve"> </v>
          </cell>
          <cell r="BT68" t="str">
            <v xml:space="preserve"> </v>
          </cell>
          <cell r="BU68" t="str">
            <v xml:space="preserve"> </v>
          </cell>
        </row>
        <row r="69">
          <cell r="AO69">
            <v>102.34026600000001</v>
          </cell>
          <cell r="AP69">
            <v>93.435200000000009</v>
          </cell>
          <cell r="AQ69">
            <v>102.511269</v>
          </cell>
          <cell r="AR69">
            <v>92.143566000000007</v>
          </cell>
          <cell r="AS69" t="str">
            <v xml:space="preserve"> </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B69" t="str">
            <v xml:space="preserve"> </v>
          </cell>
          <cell r="BC69" t="str">
            <v xml:space="preserve"> </v>
          </cell>
          <cell r="BD69" t="str">
            <v xml:space="preserve"> </v>
          </cell>
          <cell r="BE69" t="str">
            <v xml:space="preserve"> </v>
          </cell>
          <cell r="BF69" t="str">
            <v xml:space="preserve"> </v>
          </cell>
          <cell r="BG69">
            <v>95.953193999999996</v>
          </cell>
          <cell r="BH69">
            <v>116.1615</v>
          </cell>
          <cell r="BI69" t="str">
            <v xml:space="preserve"> </v>
          </cell>
          <cell r="BJ69" t="str">
            <v xml:space="preserve"> </v>
          </cell>
          <cell r="BK69" t="str">
            <v xml:space="preserve"> </v>
          </cell>
          <cell r="BL69" t="str">
            <v xml:space="preserve"> </v>
          </cell>
          <cell r="BM69" t="str">
            <v xml:space="preserve"> </v>
          </cell>
          <cell r="BN69" t="str">
            <v xml:space="preserve"> </v>
          </cell>
          <cell r="BO69" t="str">
            <v xml:space="preserve"> </v>
          </cell>
          <cell r="BP69" t="str">
            <v xml:space="preserve"> </v>
          </cell>
          <cell r="BQ69">
            <v>102.31008899999999</v>
          </cell>
          <cell r="BR69" t="str">
            <v xml:space="preserve"> </v>
          </cell>
          <cell r="BS69" t="str">
            <v xml:space="preserve"> </v>
          </cell>
          <cell r="BT69" t="str">
            <v xml:space="preserve"> </v>
          </cell>
          <cell r="BU69" t="str">
            <v xml:space="preserve"> </v>
          </cell>
        </row>
        <row r="70">
          <cell r="AO70" t="str">
            <v xml:space="preserve"> </v>
          </cell>
          <cell r="AP70" t="str">
            <v xml:space="preserve"> </v>
          </cell>
          <cell r="AQ70" t="str">
            <v xml:space="preserve"> </v>
          </cell>
          <cell r="AR70" t="str">
            <v xml:space="preserve"> </v>
          </cell>
          <cell r="AS70" t="str">
            <v xml:space="preserve"> </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B70" t="str">
            <v xml:space="preserve"> </v>
          </cell>
          <cell r="BC70" t="str">
            <v xml:space="preserve"> </v>
          </cell>
          <cell r="BD70" t="str">
            <v xml:space="preserve"> </v>
          </cell>
          <cell r="BE70" t="str">
            <v xml:space="preserve"> </v>
          </cell>
          <cell r="BF70" t="str">
            <v xml:space="preserve"> </v>
          </cell>
          <cell r="BG70" t="str">
            <v xml:space="preserve"> </v>
          </cell>
          <cell r="BH70" t="str">
            <v xml:space="preserve"> </v>
          </cell>
          <cell r="BI70" t="str">
            <v xml:space="preserve"> </v>
          </cell>
          <cell r="BJ70" t="str">
            <v xml:space="preserve"> </v>
          </cell>
          <cell r="BK70" t="str">
            <v xml:space="preserve"> </v>
          </cell>
          <cell r="BL70" t="str">
            <v xml:space="preserve"> </v>
          </cell>
          <cell r="BM70" t="str">
            <v xml:space="preserve"> </v>
          </cell>
          <cell r="BN70" t="str">
            <v xml:space="preserve"> </v>
          </cell>
          <cell r="BO70" t="str">
            <v xml:space="preserve"> </v>
          </cell>
          <cell r="BP70" t="str">
            <v xml:space="preserve"> </v>
          </cell>
          <cell r="BQ70" t="str">
            <v xml:space="preserve"> </v>
          </cell>
          <cell r="BR70" t="str">
            <v xml:space="preserve"> </v>
          </cell>
          <cell r="BS70" t="str">
            <v xml:space="preserve"> </v>
          </cell>
          <cell r="BT70" t="str">
            <v xml:space="preserve"> </v>
          </cell>
          <cell r="BU70" t="str">
            <v xml:space="preserve"> </v>
          </cell>
        </row>
        <row r="71">
          <cell r="AO71" t="str">
            <v xml:space="preserve"> </v>
          </cell>
          <cell r="AP71" t="str">
            <v xml:space="preserve"> </v>
          </cell>
          <cell r="AQ71" t="str">
            <v xml:space="preserve"> </v>
          </cell>
          <cell r="AR71" t="str">
            <v xml:space="preserve"> </v>
          </cell>
          <cell r="AS71" t="str">
            <v xml:space="preserve"> </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B71" t="str">
            <v xml:space="preserve"> </v>
          </cell>
          <cell r="BC71" t="str">
            <v xml:space="preserve"> </v>
          </cell>
          <cell r="BD71" t="str">
            <v xml:space="preserve"> </v>
          </cell>
          <cell r="BE71" t="str">
            <v xml:space="preserve"> </v>
          </cell>
          <cell r="BF71" t="str">
            <v xml:space="preserve"> </v>
          </cell>
          <cell r="BG71" t="str">
            <v xml:space="preserve"> </v>
          </cell>
          <cell r="BH71" t="str">
            <v xml:space="preserve"> </v>
          </cell>
          <cell r="BI71" t="str">
            <v xml:space="preserve"> </v>
          </cell>
          <cell r="BJ71" t="str">
            <v xml:space="preserve"> </v>
          </cell>
          <cell r="BK71" t="str">
            <v xml:space="preserve"> </v>
          </cell>
          <cell r="BL71" t="str">
            <v xml:space="preserve"> </v>
          </cell>
          <cell r="BM71" t="str">
            <v xml:space="preserve"> </v>
          </cell>
          <cell r="BN71" t="str">
            <v xml:space="preserve"> </v>
          </cell>
          <cell r="BO71" t="str">
            <v xml:space="preserve"> </v>
          </cell>
          <cell r="BP71" t="str">
            <v xml:space="preserve"> </v>
          </cell>
          <cell r="BQ71" t="str">
            <v xml:space="preserve"> </v>
          </cell>
          <cell r="BR71" t="str">
            <v xml:space="preserve"> </v>
          </cell>
          <cell r="BS71" t="str">
            <v xml:space="preserve"> </v>
          </cell>
          <cell r="BT71" t="str">
            <v xml:space="preserve"> </v>
          </cell>
          <cell r="BU71" t="str">
            <v xml:space="preserve"> </v>
          </cell>
        </row>
        <row r="72">
          <cell r="AO72" t="str">
            <v xml:space="preserve"> </v>
          </cell>
          <cell r="AP72" t="str">
            <v xml:space="preserve"> </v>
          </cell>
          <cell r="AQ72" t="str">
            <v xml:space="preserve"> </v>
          </cell>
          <cell r="AR72" t="str">
            <v xml:space="preserve"> </v>
          </cell>
          <cell r="AS72" t="str">
            <v xml:space="preserve"> </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B72" t="str">
            <v xml:space="preserve"> </v>
          </cell>
          <cell r="BC72" t="str">
            <v xml:space="preserve"> </v>
          </cell>
          <cell r="BD72" t="str">
            <v xml:space="preserve"> </v>
          </cell>
          <cell r="BE72" t="str">
            <v xml:space="preserve"> </v>
          </cell>
          <cell r="BF72" t="str">
            <v xml:space="preserve"> </v>
          </cell>
          <cell r="BG72" t="str">
            <v xml:space="preserve"> </v>
          </cell>
          <cell r="BH72" t="str">
            <v xml:space="preserve"> </v>
          </cell>
          <cell r="BI72" t="str">
            <v xml:space="preserve"> </v>
          </cell>
          <cell r="BJ72" t="str">
            <v xml:space="preserve"> </v>
          </cell>
          <cell r="BK72" t="str">
            <v xml:space="preserve"> </v>
          </cell>
          <cell r="BL72" t="str">
            <v xml:space="preserve"> </v>
          </cell>
          <cell r="BM72" t="str">
            <v xml:space="preserve"> </v>
          </cell>
          <cell r="BN72" t="str">
            <v xml:space="preserve"> </v>
          </cell>
          <cell r="BO72" t="str">
            <v xml:space="preserve"> </v>
          </cell>
          <cell r="BP72">
            <v>78.616559999999993</v>
          </cell>
          <cell r="BQ72" t="str">
            <v xml:space="preserve"> </v>
          </cell>
          <cell r="BR72" t="str">
            <v xml:space="preserve"> </v>
          </cell>
          <cell r="BS72" t="str">
            <v xml:space="preserve"> </v>
          </cell>
          <cell r="BT72" t="str">
            <v xml:space="preserve"> </v>
          </cell>
          <cell r="BU72" t="str">
            <v xml:space="preserve"> </v>
          </cell>
        </row>
        <row r="73">
          <cell r="AO73" t="str">
            <v xml:space="preserve"> </v>
          </cell>
          <cell r="AP73" t="str">
            <v xml:space="preserve"> </v>
          </cell>
          <cell r="AQ73" t="str">
            <v xml:space="preserve"> </v>
          </cell>
          <cell r="AR73" t="str">
            <v xml:space="preserve"> </v>
          </cell>
          <cell r="AS73" t="str">
            <v xml:space="preserve"> </v>
          </cell>
          <cell r="AT73">
            <v>129.150543</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B73" t="str">
            <v xml:space="preserve"> </v>
          </cell>
          <cell r="BC73" t="str">
            <v xml:space="preserve"> </v>
          </cell>
          <cell r="BD73" t="str">
            <v xml:space="preserve"> </v>
          </cell>
          <cell r="BE73" t="str">
            <v xml:space="preserve"> </v>
          </cell>
          <cell r="BF73" t="str">
            <v xml:space="preserve"> </v>
          </cell>
          <cell r="BG73" t="str">
            <v xml:space="preserve"> </v>
          </cell>
          <cell r="BH73" t="str">
            <v xml:space="preserve"> </v>
          </cell>
          <cell r="BI73" t="str">
            <v xml:space="preserve"> </v>
          </cell>
          <cell r="BJ73" t="str">
            <v xml:space="preserve"> </v>
          </cell>
          <cell r="BK73" t="str">
            <v xml:space="preserve"> </v>
          </cell>
          <cell r="BL73" t="str">
            <v xml:space="preserve"> </v>
          </cell>
          <cell r="BM73" t="str">
            <v xml:space="preserve"> </v>
          </cell>
          <cell r="BN73" t="str">
            <v xml:space="preserve"> </v>
          </cell>
          <cell r="BO73" t="str">
            <v xml:space="preserve"> </v>
          </cell>
          <cell r="BP73">
            <v>149.614608</v>
          </cell>
          <cell r="BQ73" t="str">
            <v xml:space="preserve"> </v>
          </cell>
          <cell r="BR73" t="str">
            <v xml:space="preserve"> </v>
          </cell>
          <cell r="BS73" t="str">
            <v xml:space="preserve"> </v>
          </cell>
          <cell r="BT73" t="str">
            <v xml:space="preserve"> </v>
          </cell>
          <cell r="BU73" t="str">
            <v xml:space="preserve"> </v>
          </cell>
        </row>
        <row r="74">
          <cell r="AO74" t="str">
            <v xml:space="preserve"> </v>
          </cell>
          <cell r="AP74" t="str">
            <v xml:space="preserve"> </v>
          </cell>
          <cell r="AQ74" t="str">
            <v xml:space="preserve"> </v>
          </cell>
          <cell r="AR74" t="str">
            <v xml:space="preserve"> </v>
          </cell>
          <cell r="AS74" t="str">
            <v xml:space="preserve"> </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B74" t="str">
            <v xml:space="preserve"> </v>
          </cell>
          <cell r="BC74" t="str">
            <v xml:space="preserve"> </v>
          </cell>
          <cell r="BD74" t="str">
            <v xml:space="preserve"> </v>
          </cell>
          <cell r="BE74" t="str">
            <v xml:space="preserve"> </v>
          </cell>
          <cell r="BF74" t="str">
            <v xml:space="preserve"> </v>
          </cell>
          <cell r="BG74" t="str">
            <v xml:space="preserve"> </v>
          </cell>
          <cell r="BH74" t="str">
            <v xml:space="preserve"> </v>
          </cell>
          <cell r="BI74" t="str">
            <v xml:space="preserve"> </v>
          </cell>
          <cell r="BJ74" t="str">
            <v xml:space="preserve"> </v>
          </cell>
          <cell r="BK74" t="str">
            <v xml:space="preserve"> </v>
          </cell>
          <cell r="BL74" t="str">
            <v xml:space="preserve"> </v>
          </cell>
          <cell r="BM74" t="str">
            <v xml:space="preserve"> </v>
          </cell>
          <cell r="BN74" t="str">
            <v xml:space="preserve"> </v>
          </cell>
          <cell r="BO74" t="str">
            <v xml:space="preserve"> </v>
          </cell>
          <cell r="BP74" t="str">
            <v xml:space="preserve"> </v>
          </cell>
          <cell r="BQ74" t="str">
            <v xml:space="preserve"> </v>
          </cell>
          <cell r="BR74" t="str">
            <v xml:space="preserve"> </v>
          </cell>
          <cell r="BS74" t="str">
            <v xml:space="preserve"> </v>
          </cell>
          <cell r="BT74" t="str">
            <v xml:space="preserve"> </v>
          </cell>
          <cell r="BU74" t="str">
            <v xml:space="preserve"> </v>
          </cell>
        </row>
        <row r="75">
          <cell r="AO75" t="str">
            <v xml:space="preserve"> </v>
          </cell>
          <cell r="AP75" t="str">
            <v xml:space="preserve"> </v>
          </cell>
          <cell r="AQ75" t="str">
            <v xml:space="preserve"> </v>
          </cell>
          <cell r="AR75" t="str">
            <v xml:space="preserve"> </v>
          </cell>
          <cell r="AS75">
            <v>128.82086414999998</v>
          </cell>
          <cell r="AT75" t="str">
            <v xml:space="preserve"> </v>
          </cell>
          <cell r="AU75">
            <v>157.16045799999998</v>
          </cell>
          <cell r="AV75">
            <v>150.17465399999998</v>
          </cell>
          <cell r="AW75">
            <v>156.12365999999997</v>
          </cell>
          <cell r="AX75" t="str">
            <v xml:space="preserve"> </v>
          </cell>
          <cell r="AY75" t="str">
            <v xml:space="preserve"> </v>
          </cell>
          <cell r="AZ75" t="str">
            <v xml:space="preserve"> </v>
          </cell>
          <cell r="BA75" t="str">
            <v xml:space="preserve"> </v>
          </cell>
          <cell r="BB75" t="str">
            <v xml:space="preserve"> </v>
          </cell>
          <cell r="BC75" t="str">
            <v xml:space="preserve"> </v>
          </cell>
          <cell r="BD75">
            <v>202.305688</v>
          </cell>
          <cell r="BE75" t="str">
            <v xml:space="preserve"> </v>
          </cell>
          <cell r="BF75" t="str">
            <v xml:space="preserve"> </v>
          </cell>
          <cell r="BG75">
            <v>147.34589400000002</v>
          </cell>
          <cell r="BH75">
            <v>174.24225000000001</v>
          </cell>
          <cell r="BI75" t="str">
            <v xml:space="preserve"> </v>
          </cell>
          <cell r="BJ75" t="str">
            <v xml:space="preserve"> </v>
          </cell>
          <cell r="BK75" t="str">
            <v xml:space="preserve"> </v>
          </cell>
          <cell r="BL75" t="str">
            <v xml:space="preserve"> </v>
          </cell>
          <cell r="BM75" t="str">
            <v xml:space="preserve"> </v>
          </cell>
          <cell r="BN75" t="str">
            <v xml:space="preserve"> </v>
          </cell>
          <cell r="BO75" t="str">
            <v xml:space="preserve"> </v>
          </cell>
          <cell r="BP75" t="str">
            <v xml:space="preserve"> </v>
          </cell>
          <cell r="BQ75" t="str">
            <v xml:space="preserve"> </v>
          </cell>
          <cell r="BR75" t="str">
            <v xml:space="preserve"> </v>
          </cell>
          <cell r="BS75">
            <v>143.28273299999998</v>
          </cell>
          <cell r="BT75">
            <v>158.06240999999997</v>
          </cell>
          <cell r="BU75" t="str">
            <v xml:space="preserve"> </v>
          </cell>
        </row>
        <row r="76">
          <cell r="AO76" t="str">
            <v xml:space="preserve"> </v>
          </cell>
          <cell r="AP76" t="str">
            <v xml:space="preserve"> </v>
          </cell>
          <cell r="AQ76" t="str">
            <v xml:space="preserve"> </v>
          </cell>
          <cell r="AR76" t="str">
            <v xml:space="preserve"> </v>
          </cell>
          <cell r="AS76" t="str">
            <v xml:space="preserve"> </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B76" t="str">
            <v xml:space="preserve"> </v>
          </cell>
          <cell r="BC76" t="str">
            <v xml:space="preserve"> </v>
          </cell>
          <cell r="BD76" t="str">
            <v xml:space="preserve"> </v>
          </cell>
          <cell r="BE76">
            <v>114.10141000000002</v>
          </cell>
          <cell r="BF76" t="str">
            <v xml:space="preserve"> </v>
          </cell>
          <cell r="BG76" t="str">
            <v xml:space="preserve"> </v>
          </cell>
          <cell r="BH76">
            <v>232.32300000000001</v>
          </cell>
          <cell r="BI76" t="str">
            <v xml:space="preserve"> </v>
          </cell>
          <cell r="BJ76">
            <v>137.45290999999997</v>
          </cell>
          <cell r="BK76" t="str">
            <v xml:space="preserve"> </v>
          </cell>
          <cell r="BL76" t="str">
            <v xml:space="preserve"> </v>
          </cell>
          <cell r="BM76" t="str">
            <v xml:space="preserve"> </v>
          </cell>
          <cell r="BN76" t="str">
            <v xml:space="preserve"> </v>
          </cell>
          <cell r="BO76" t="str">
            <v xml:space="preserve"> </v>
          </cell>
          <cell r="BP76" t="str">
            <v xml:space="preserve"> </v>
          </cell>
          <cell r="BQ76" t="str">
            <v xml:space="preserve"> </v>
          </cell>
          <cell r="BR76" t="str">
            <v xml:space="preserve"> </v>
          </cell>
          <cell r="BS76">
            <v>175.48918199999997</v>
          </cell>
          <cell r="BT76" t="str">
            <v xml:space="preserve"> </v>
          </cell>
          <cell r="BU76" t="str">
            <v xml:space="preserve"> </v>
          </cell>
        </row>
        <row r="77">
          <cell r="AO77" t="str">
            <v xml:space="preserve"> </v>
          </cell>
          <cell r="AP77" t="str">
            <v xml:space="preserve"> </v>
          </cell>
          <cell r="AQ77" t="str">
            <v xml:space="preserve"> </v>
          </cell>
          <cell r="AR77" t="str">
            <v xml:space="preserve"> </v>
          </cell>
          <cell r="AS77" t="str">
            <v xml:space="preserve"> </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B77" t="str">
            <v xml:space="preserve"> </v>
          </cell>
          <cell r="BC77" t="str">
            <v xml:space="preserve"> </v>
          </cell>
          <cell r="BD77" t="str">
            <v xml:space="preserve"> </v>
          </cell>
          <cell r="BE77" t="str">
            <v xml:space="preserve"> </v>
          </cell>
          <cell r="BF77" t="str">
            <v xml:space="preserve"> </v>
          </cell>
          <cell r="BG77" t="str">
            <v xml:space="preserve"> </v>
          </cell>
          <cell r="BH77" t="str">
            <v xml:space="preserve"> </v>
          </cell>
          <cell r="BI77" t="str">
            <v xml:space="preserve"> </v>
          </cell>
          <cell r="BJ77" t="str">
            <v xml:space="preserve"> </v>
          </cell>
          <cell r="BK77" t="str">
            <v xml:space="preserve"> </v>
          </cell>
          <cell r="BL77" t="str">
            <v xml:space="preserve"> </v>
          </cell>
          <cell r="BM77">
            <v>155.81455800000001</v>
          </cell>
          <cell r="BN77" t="str">
            <v xml:space="preserve"> </v>
          </cell>
          <cell r="BO77" t="str">
            <v xml:space="preserve"> </v>
          </cell>
          <cell r="BP77" t="str">
            <v xml:space="preserve"> </v>
          </cell>
          <cell r="BQ77" t="str">
            <v xml:space="preserve"> </v>
          </cell>
          <cell r="BR77" t="str">
            <v xml:space="preserve"> </v>
          </cell>
          <cell r="BS77" t="str">
            <v xml:space="preserve"> </v>
          </cell>
          <cell r="BT77" t="str">
            <v xml:space="preserve"> </v>
          </cell>
          <cell r="BU77" t="str">
            <v xml:space="preserve"> </v>
          </cell>
        </row>
        <row r="78">
          <cell r="AO78" t="str">
            <v xml:space="preserve"> </v>
          </cell>
          <cell r="AP78" t="str">
            <v xml:space="preserve"> </v>
          </cell>
          <cell r="AQ78" t="str">
            <v xml:space="preserve"> </v>
          </cell>
          <cell r="AR78" t="str">
            <v xml:space="preserve"> </v>
          </cell>
          <cell r="AS78" t="str">
            <v xml:space="preserve"> </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B78" t="str">
            <v xml:space="preserve"> </v>
          </cell>
          <cell r="BC78" t="str">
            <v xml:space="preserve"> </v>
          </cell>
          <cell r="BD78" t="str">
            <v xml:space="preserve"> </v>
          </cell>
          <cell r="BE78" t="str">
            <v xml:space="preserve"> </v>
          </cell>
          <cell r="BF78" t="str">
            <v xml:space="preserve"> </v>
          </cell>
          <cell r="BG78" t="str">
            <v xml:space="preserve"> </v>
          </cell>
          <cell r="BH78" t="str">
            <v xml:space="preserve"> </v>
          </cell>
          <cell r="BI78" t="str">
            <v xml:space="preserve"> </v>
          </cell>
          <cell r="BJ78" t="str">
            <v xml:space="preserve"> </v>
          </cell>
          <cell r="BK78" t="str">
            <v xml:space="preserve"> </v>
          </cell>
          <cell r="BL78" t="str">
            <v xml:space="preserve"> </v>
          </cell>
          <cell r="BM78" t="str">
            <v xml:space="preserve"> </v>
          </cell>
          <cell r="BN78" t="str">
            <v xml:space="preserve"> </v>
          </cell>
          <cell r="BO78" t="str">
            <v xml:space="preserve"> </v>
          </cell>
          <cell r="BP78" t="str">
            <v xml:space="preserve"> </v>
          </cell>
          <cell r="BQ78" t="str">
            <v xml:space="preserve"> </v>
          </cell>
          <cell r="BR78" t="str">
            <v xml:space="preserve"> </v>
          </cell>
          <cell r="BS78" t="str">
            <v xml:space="preserve"> </v>
          </cell>
          <cell r="BT78" t="str">
            <v xml:space="preserve"> </v>
          </cell>
          <cell r="BU78" t="str">
            <v xml:space="preserve"> </v>
          </cell>
        </row>
        <row r="79">
          <cell r="AO79" t="str">
            <v xml:space="preserve"> </v>
          </cell>
          <cell r="AP79" t="str">
            <v xml:space="preserve"> </v>
          </cell>
          <cell r="AQ79" t="str">
            <v xml:space="preserve"> </v>
          </cell>
          <cell r="AR79" t="str">
            <v xml:space="preserve"> </v>
          </cell>
          <cell r="AS79" t="str">
            <v xml:space="preserve"> </v>
          </cell>
          <cell r="AT79" t="str">
            <v xml:space="preserve"> </v>
          </cell>
          <cell r="AU79" t="str">
            <v xml:space="preserve"> </v>
          </cell>
          <cell r="AV79" t="str">
            <v xml:space="preserve"> </v>
          </cell>
          <cell r="AW79" t="str">
            <v xml:space="preserve"> </v>
          </cell>
          <cell r="AX79" t="str">
            <v xml:space="preserve"> </v>
          </cell>
          <cell r="AY79" t="str">
            <v xml:space="preserve"> </v>
          </cell>
          <cell r="AZ79" t="str">
            <v xml:space="preserve"> </v>
          </cell>
          <cell r="BA79" t="str">
            <v xml:space="preserve"> </v>
          </cell>
          <cell r="BB79" t="str">
            <v xml:space="preserve"> </v>
          </cell>
          <cell r="BC79" t="str">
            <v xml:space="preserve"> </v>
          </cell>
          <cell r="BD79" t="str">
            <v xml:space="preserve"> </v>
          </cell>
          <cell r="BE79" t="str">
            <v xml:space="preserve"> </v>
          </cell>
          <cell r="BF79" t="str">
            <v xml:space="preserve"> </v>
          </cell>
          <cell r="BG79" t="str">
            <v xml:space="preserve"> </v>
          </cell>
          <cell r="BH79" t="str">
            <v xml:space="preserve"> </v>
          </cell>
          <cell r="BI79" t="str">
            <v xml:space="preserve"> </v>
          </cell>
          <cell r="BJ79" t="str">
            <v xml:space="preserve"> </v>
          </cell>
          <cell r="BK79" t="str">
            <v xml:space="preserve"> </v>
          </cell>
          <cell r="BL79" t="str">
            <v xml:space="preserve"> </v>
          </cell>
          <cell r="BM79" t="str">
            <v xml:space="preserve"> </v>
          </cell>
          <cell r="BN79" t="str">
            <v xml:space="preserve"> </v>
          </cell>
          <cell r="BO79" t="str">
            <v xml:space="preserve"> </v>
          </cell>
          <cell r="BP79" t="str">
            <v xml:space="preserve"> </v>
          </cell>
          <cell r="BQ79" t="str">
            <v xml:space="preserve"> </v>
          </cell>
          <cell r="BR79" t="str">
            <v xml:space="preserve"> </v>
          </cell>
          <cell r="BS79" t="str">
            <v xml:space="preserve"> </v>
          </cell>
          <cell r="BT79" t="str">
            <v xml:space="preserve"> </v>
          </cell>
          <cell r="BU79" t="str">
            <v xml:space="preserve"> </v>
          </cell>
        </row>
        <row r="80">
          <cell r="AO80" t="str">
            <v xml:space="preserve"> </v>
          </cell>
          <cell r="AP80" t="str">
            <v xml:space="preserve"> </v>
          </cell>
          <cell r="AQ80" t="str">
            <v xml:space="preserve"> </v>
          </cell>
          <cell r="AR80" t="str">
            <v xml:space="preserve"> </v>
          </cell>
          <cell r="AS80" t="str">
            <v xml:space="preserve"> </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B80" t="str">
            <v xml:space="preserve"> </v>
          </cell>
          <cell r="BC80" t="str">
            <v xml:space="preserve"> </v>
          </cell>
          <cell r="BD80" t="str">
            <v xml:space="preserve"> </v>
          </cell>
          <cell r="BE80" t="str">
            <v xml:space="preserve"> </v>
          </cell>
          <cell r="BF80" t="str">
            <v xml:space="preserve"> </v>
          </cell>
          <cell r="BG80" t="str">
            <v xml:space="preserve"> </v>
          </cell>
          <cell r="BH80" t="str">
            <v xml:space="preserve"> </v>
          </cell>
          <cell r="BI80" t="str">
            <v xml:space="preserve"> </v>
          </cell>
          <cell r="BJ80" t="str">
            <v xml:space="preserve"> </v>
          </cell>
          <cell r="BK80" t="str">
            <v xml:space="preserve"> </v>
          </cell>
          <cell r="BL80" t="str">
            <v xml:space="preserve"> </v>
          </cell>
          <cell r="BM80" t="str">
            <v xml:space="preserve"> </v>
          </cell>
          <cell r="BN80" t="str">
            <v xml:space="preserve"> </v>
          </cell>
          <cell r="BO80" t="str">
            <v xml:space="preserve"> </v>
          </cell>
          <cell r="BP80" t="str">
            <v xml:space="preserve"> </v>
          </cell>
          <cell r="BQ80" t="str">
            <v xml:space="preserve"> </v>
          </cell>
          <cell r="BR80" t="str">
            <v xml:space="preserve"> </v>
          </cell>
          <cell r="BS80" t="str">
            <v xml:space="preserve"> </v>
          </cell>
          <cell r="BT80" t="str">
            <v xml:space="preserve"> </v>
          </cell>
          <cell r="BU80" t="str">
            <v xml:space="preserve"> </v>
          </cell>
        </row>
        <row r="81">
          <cell r="AO81" t="str">
            <v xml:space="preserve"> </v>
          </cell>
          <cell r="AP81" t="str">
            <v xml:space="preserve"> </v>
          </cell>
          <cell r="AQ81" t="str">
            <v xml:space="preserve"> </v>
          </cell>
          <cell r="AR81" t="str">
            <v xml:space="preserve"> </v>
          </cell>
          <cell r="AS81" t="str">
            <v xml:space="preserve"> </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B81" t="str">
            <v xml:space="preserve"> </v>
          </cell>
          <cell r="BC81" t="str">
            <v xml:space="preserve"> </v>
          </cell>
          <cell r="BD81" t="str">
            <v xml:space="preserve"> </v>
          </cell>
          <cell r="BE81" t="str">
            <v xml:space="preserve"> </v>
          </cell>
          <cell r="BF81" t="str">
            <v xml:space="preserve"> </v>
          </cell>
          <cell r="BG81" t="str">
            <v xml:space="preserve"> </v>
          </cell>
          <cell r="BH81">
            <v>522.72675000000004</v>
          </cell>
          <cell r="BI81" t="str">
            <v xml:space="preserve"> </v>
          </cell>
          <cell r="BJ81" t="str">
            <v xml:space="preserve"> </v>
          </cell>
          <cell r="BK81" t="str">
            <v xml:space="preserve"> </v>
          </cell>
          <cell r="BL81" t="str">
            <v xml:space="preserve"> </v>
          </cell>
          <cell r="BM81" t="str">
            <v xml:space="preserve"> </v>
          </cell>
          <cell r="BN81" t="str">
            <v xml:space="preserve"> </v>
          </cell>
          <cell r="BO81" t="str">
            <v xml:space="preserve"> </v>
          </cell>
          <cell r="BP81" t="str">
            <v xml:space="preserve"> </v>
          </cell>
          <cell r="BQ81" t="str">
            <v xml:space="preserve"> </v>
          </cell>
          <cell r="BR81" t="str">
            <v xml:space="preserve"> </v>
          </cell>
          <cell r="BS81" t="str">
            <v xml:space="preserve"> </v>
          </cell>
          <cell r="BT81" t="str">
            <v xml:space="preserve"> </v>
          </cell>
          <cell r="BU81" t="str">
            <v xml:space="preserve"> </v>
          </cell>
        </row>
        <row r="82">
          <cell r="AO82" t="str">
            <v xml:space="preserve"> </v>
          </cell>
          <cell r="AP82" t="str">
            <v xml:space="preserve"> </v>
          </cell>
          <cell r="AQ82" t="str">
            <v xml:space="preserve"> </v>
          </cell>
          <cell r="AR82" t="str">
            <v xml:space="preserve"> </v>
          </cell>
          <cell r="AS82" t="str">
            <v xml:space="preserve"> </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B82" t="str">
            <v xml:space="preserve"> </v>
          </cell>
          <cell r="BC82" t="str">
            <v xml:space="preserve"> </v>
          </cell>
          <cell r="BD82" t="str">
            <v xml:space="preserve"> </v>
          </cell>
          <cell r="BE82" t="str">
            <v xml:space="preserve"> </v>
          </cell>
          <cell r="BF82" t="str">
            <v xml:space="preserve"> </v>
          </cell>
          <cell r="BG82" t="str">
            <v xml:space="preserve"> </v>
          </cell>
          <cell r="BH82">
            <v>406.56524999999999</v>
          </cell>
          <cell r="BI82" t="str">
            <v xml:space="preserve"> </v>
          </cell>
          <cell r="BJ82" t="str">
            <v xml:space="preserve"> </v>
          </cell>
          <cell r="BK82" t="str">
            <v xml:space="preserve"> </v>
          </cell>
          <cell r="BL82" t="str">
            <v xml:space="preserve"> </v>
          </cell>
          <cell r="BM82" t="str">
            <v xml:space="preserve"> </v>
          </cell>
          <cell r="BN82" t="str">
            <v xml:space="preserve"> </v>
          </cell>
          <cell r="BO82" t="str">
            <v xml:space="preserve"> </v>
          </cell>
          <cell r="BP82" t="str">
            <v xml:space="preserve"> </v>
          </cell>
          <cell r="BQ82" t="str">
            <v xml:space="preserve"> </v>
          </cell>
          <cell r="BR82" t="str">
            <v xml:space="preserve"> </v>
          </cell>
          <cell r="BS82" t="str">
            <v xml:space="preserve"> </v>
          </cell>
          <cell r="BT82" t="str">
            <v xml:space="preserve"> </v>
          </cell>
          <cell r="BU82" t="str">
            <v xml:space="preserve"> </v>
          </cell>
        </row>
        <row r="83">
          <cell r="AO83" t="str">
            <v xml:space="preserve"> </v>
          </cell>
          <cell r="AP83" t="str">
            <v xml:space="preserve"> </v>
          </cell>
          <cell r="AQ83" t="str">
            <v xml:space="preserve"> </v>
          </cell>
          <cell r="AR83" t="str">
            <v xml:space="preserve"> </v>
          </cell>
          <cell r="AS83" t="str">
            <v xml:space="preserve"> </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B83" t="str">
            <v xml:space="preserve"> </v>
          </cell>
          <cell r="BC83" t="str">
            <v xml:space="preserve"> </v>
          </cell>
          <cell r="BD83" t="str">
            <v xml:space="preserve"> </v>
          </cell>
          <cell r="BE83" t="str">
            <v xml:space="preserve"> </v>
          </cell>
          <cell r="BF83" t="str">
            <v xml:space="preserve"> </v>
          </cell>
          <cell r="BG83">
            <v>19972.593846</v>
          </cell>
          <cell r="BH83" t="str">
            <v xml:space="preserve"> </v>
          </cell>
          <cell r="BI83" t="str">
            <v xml:space="preserve"> </v>
          </cell>
          <cell r="BJ83" t="str">
            <v xml:space="preserve"> </v>
          </cell>
          <cell r="BK83" t="str">
            <v xml:space="preserve"> </v>
          </cell>
          <cell r="BL83" t="str">
            <v xml:space="preserve"> </v>
          </cell>
          <cell r="BM83" t="str">
            <v xml:space="preserve"> </v>
          </cell>
          <cell r="BN83" t="str">
            <v xml:space="preserve"> </v>
          </cell>
          <cell r="BO83" t="str">
            <v xml:space="preserve"> </v>
          </cell>
          <cell r="BP83" t="str">
            <v xml:space="preserve"> </v>
          </cell>
          <cell r="BQ83" t="str">
            <v xml:space="preserve"> </v>
          </cell>
          <cell r="BR83" t="str">
            <v xml:space="preserve"> </v>
          </cell>
          <cell r="BS83">
            <v>17896.867394999997</v>
          </cell>
          <cell r="BT83" t="str">
            <v xml:space="preserve"> </v>
          </cell>
          <cell r="BU83" t="str">
            <v xml:space="preserve"> </v>
          </cell>
        </row>
        <row r="84">
          <cell r="AO84" t="str">
            <v xml:space="preserve"> </v>
          </cell>
          <cell r="AP84" t="str">
            <v xml:space="preserve"> </v>
          </cell>
          <cell r="AQ84" t="str">
            <v xml:space="preserve"> </v>
          </cell>
          <cell r="AR84" t="str">
            <v xml:space="preserve"> </v>
          </cell>
          <cell r="AS84" t="str">
            <v xml:space="preserve"> </v>
          </cell>
          <cell r="AT84" t="str">
            <v xml:space="preserve"> </v>
          </cell>
          <cell r="AU84">
            <v>49.715973999999996</v>
          </cell>
          <cell r="AV84">
            <v>46.988087999999998</v>
          </cell>
          <cell r="AW84" t="str">
            <v xml:space="preserve"> </v>
          </cell>
          <cell r="AX84" t="str">
            <v xml:space="preserve"> </v>
          </cell>
          <cell r="AY84" t="str">
            <v xml:space="preserve"> </v>
          </cell>
          <cell r="AZ84" t="str">
            <v xml:space="preserve"> </v>
          </cell>
          <cell r="BA84" t="str">
            <v xml:space="preserve"> </v>
          </cell>
          <cell r="BB84" t="str">
            <v xml:space="preserve"> </v>
          </cell>
          <cell r="BC84" t="str">
            <v xml:space="preserve"> </v>
          </cell>
          <cell r="BD84" t="str">
            <v xml:space="preserve"> </v>
          </cell>
          <cell r="BE84" t="str">
            <v xml:space="preserve"> </v>
          </cell>
          <cell r="BF84" t="str">
            <v xml:space="preserve"> </v>
          </cell>
          <cell r="BG84">
            <v>47.019281999999997</v>
          </cell>
          <cell r="BH84">
            <v>46.464599999999997</v>
          </cell>
          <cell r="BI84" t="str">
            <v xml:space="preserve"> </v>
          </cell>
          <cell r="BJ84" t="str">
            <v xml:space="preserve"> </v>
          </cell>
          <cell r="BK84" t="str">
            <v xml:space="preserve"> </v>
          </cell>
          <cell r="BL84" t="str">
            <v xml:space="preserve"> </v>
          </cell>
          <cell r="BM84" t="str">
            <v xml:space="preserve"> </v>
          </cell>
          <cell r="BN84" t="str">
            <v xml:space="preserve"> </v>
          </cell>
          <cell r="BO84" t="str">
            <v xml:space="preserve"> </v>
          </cell>
          <cell r="BP84" t="str">
            <v xml:space="preserve"> </v>
          </cell>
          <cell r="BQ84" t="str">
            <v xml:space="preserve"> </v>
          </cell>
          <cell r="BR84" t="str">
            <v xml:space="preserve"> </v>
          </cell>
          <cell r="BS84">
            <v>42.813605999999993</v>
          </cell>
          <cell r="BT84" t="str">
            <v xml:space="preserve"> </v>
          </cell>
          <cell r="BU84">
            <v>47.224585999999995</v>
          </cell>
        </row>
        <row r="85">
          <cell r="AO85" t="str">
            <v xml:space="preserve"> </v>
          </cell>
          <cell r="AP85" t="str">
            <v xml:space="preserve"> </v>
          </cell>
          <cell r="AQ85" t="str">
            <v xml:space="preserve"> </v>
          </cell>
          <cell r="AR85" t="str">
            <v xml:space="preserve"> </v>
          </cell>
          <cell r="AS85" t="str">
            <v xml:space="preserve"> </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B85" t="str">
            <v xml:space="preserve"> </v>
          </cell>
          <cell r="BC85" t="str">
            <v xml:space="preserve"> </v>
          </cell>
          <cell r="BD85" t="str">
            <v xml:space="preserve"> </v>
          </cell>
          <cell r="BE85" t="str">
            <v xml:space="preserve"> </v>
          </cell>
          <cell r="BF85" t="str">
            <v xml:space="preserve"> </v>
          </cell>
          <cell r="BG85" t="str">
            <v xml:space="preserve"> </v>
          </cell>
          <cell r="BH85" t="str">
            <v xml:space="preserve"> </v>
          </cell>
          <cell r="BI85" t="str">
            <v xml:space="preserve"> </v>
          </cell>
          <cell r="BJ85" t="str">
            <v xml:space="preserve"> </v>
          </cell>
          <cell r="BK85" t="str">
            <v xml:space="preserve"> </v>
          </cell>
          <cell r="BL85" t="str">
            <v xml:space="preserve"> </v>
          </cell>
          <cell r="BM85" t="str">
            <v xml:space="preserve"> </v>
          </cell>
          <cell r="BN85" t="str">
            <v xml:space="preserve"> </v>
          </cell>
          <cell r="BO85" t="str">
            <v xml:space="preserve"> </v>
          </cell>
          <cell r="BP85" t="str">
            <v xml:space="preserve"> </v>
          </cell>
          <cell r="BQ85" t="str">
            <v xml:space="preserve"> </v>
          </cell>
          <cell r="BR85" t="str">
            <v xml:space="preserve"> </v>
          </cell>
          <cell r="BS85" t="str">
            <v xml:space="preserve"> </v>
          </cell>
          <cell r="BT85" t="str">
            <v xml:space="preserve"> </v>
          </cell>
          <cell r="BU85" t="str">
            <v xml:space="preserve"> </v>
          </cell>
        </row>
        <row r="86">
          <cell r="AO86" t="str">
            <v xml:space="preserve"> </v>
          </cell>
          <cell r="AP86" t="str">
            <v xml:space="preserve"> </v>
          </cell>
          <cell r="AQ86" t="str">
            <v xml:space="preserve"> </v>
          </cell>
          <cell r="AR86" t="str">
            <v xml:space="preserve"> </v>
          </cell>
          <cell r="AS86" t="str">
            <v xml:space="preserve"> </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B86" t="str">
            <v xml:space="preserve"> </v>
          </cell>
          <cell r="BC86" t="str">
            <v xml:space="preserve"> </v>
          </cell>
          <cell r="BD86" t="str">
            <v xml:space="preserve"> </v>
          </cell>
          <cell r="BE86" t="str">
            <v xml:space="preserve"> </v>
          </cell>
          <cell r="BF86" t="str">
            <v xml:space="preserve"> </v>
          </cell>
          <cell r="BG86" t="str">
            <v xml:space="preserve"> </v>
          </cell>
          <cell r="BH86" t="str">
            <v xml:space="preserve"> </v>
          </cell>
          <cell r="BI86" t="str">
            <v xml:space="preserve"> </v>
          </cell>
          <cell r="BJ86" t="str">
            <v xml:space="preserve"> </v>
          </cell>
          <cell r="BK86" t="str">
            <v xml:space="preserve"> </v>
          </cell>
          <cell r="BL86" t="str">
            <v xml:space="preserve"> </v>
          </cell>
          <cell r="BM86" t="str">
            <v xml:space="preserve"> </v>
          </cell>
          <cell r="BN86" t="str">
            <v xml:space="preserve"> </v>
          </cell>
          <cell r="BO86" t="str">
            <v xml:space="preserve"> </v>
          </cell>
          <cell r="BP86" t="str">
            <v xml:space="preserve"> </v>
          </cell>
          <cell r="BQ86" t="str">
            <v xml:space="preserve"> </v>
          </cell>
          <cell r="BR86" t="str">
            <v xml:space="preserve"> </v>
          </cell>
          <cell r="BS86" t="str">
            <v xml:space="preserve"> </v>
          </cell>
          <cell r="BT86" t="str">
            <v xml:space="preserve"> </v>
          </cell>
          <cell r="BU86" t="str">
            <v xml:space="preserve"> </v>
          </cell>
        </row>
        <row r="87">
          <cell r="AO87" t="str">
            <v xml:space="preserve"> </v>
          </cell>
          <cell r="AP87" t="str">
            <v xml:space="preserve"> </v>
          </cell>
          <cell r="AQ87" t="str">
            <v xml:space="preserve"> </v>
          </cell>
          <cell r="AR87" t="str">
            <v xml:space="preserve"> </v>
          </cell>
          <cell r="AS87" t="str">
            <v xml:space="preserve"> </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B87" t="str">
            <v xml:space="preserve"> </v>
          </cell>
          <cell r="BC87" t="str">
            <v xml:space="preserve"> </v>
          </cell>
          <cell r="BD87" t="str">
            <v xml:space="preserve"> </v>
          </cell>
          <cell r="BE87" t="str">
            <v xml:space="preserve"> </v>
          </cell>
          <cell r="BF87" t="str">
            <v xml:space="preserve"> </v>
          </cell>
          <cell r="BG87" t="str">
            <v xml:space="preserve"> </v>
          </cell>
          <cell r="BH87" t="str">
            <v xml:space="preserve"> </v>
          </cell>
          <cell r="BI87" t="str">
            <v xml:space="preserve"> </v>
          </cell>
          <cell r="BJ87" t="str">
            <v xml:space="preserve"> </v>
          </cell>
          <cell r="BK87" t="str">
            <v xml:space="preserve"> </v>
          </cell>
          <cell r="BL87" t="str">
            <v xml:space="preserve"> </v>
          </cell>
          <cell r="BM87" t="str">
            <v xml:space="preserve"> </v>
          </cell>
          <cell r="BN87" t="str">
            <v xml:space="preserve"> </v>
          </cell>
          <cell r="BO87" t="str">
            <v xml:space="preserve"> </v>
          </cell>
          <cell r="BP87" t="str">
            <v xml:space="preserve"> </v>
          </cell>
          <cell r="BQ87" t="str">
            <v xml:space="preserve"> </v>
          </cell>
          <cell r="BR87" t="str">
            <v xml:space="preserve"> </v>
          </cell>
          <cell r="BS87" t="str">
            <v xml:space="preserve"> </v>
          </cell>
          <cell r="BT87" t="str">
            <v xml:space="preserve"> </v>
          </cell>
          <cell r="BU87" t="str">
            <v xml:space="preserve"> </v>
          </cell>
        </row>
        <row r="88">
          <cell r="AO88" t="str">
            <v xml:space="preserve"> </v>
          </cell>
          <cell r="AP88" t="str">
            <v xml:space="preserve"> </v>
          </cell>
          <cell r="AQ88" t="str">
            <v xml:space="preserve"> </v>
          </cell>
          <cell r="AR88" t="str">
            <v xml:space="preserve"> </v>
          </cell>
          <cell r="AS88" t="str">
            <v xml:space="preserve"> </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B88" t="str">
            <v xml:space="preserve"> </v>
          </cell>
          <cell r="BC88" t="str">
            <v xml:space="preserve"> </v>
          </cell>
          <cell r="BD88" t="str">
            <v xml:space="preserve"> </v>
          </cell>
          <cell r="BE88" t="str">
            <v xml:space="preserve"> </v>
          </cell>
          <cell r="BF88" t="str">
            <v xml:space="preserve"> </v>
          </cell>
          <cell r="BG88" t="str">
            <v xml:space="preserve"> </v>
          </cell>
          <cell r="BH88" t="str">
            <v xml:space="preserve"> </v>
          </cell>
          <cell r="BI88" t="str">
            <v xml:space="preserve"> </v>
          </cell>
          <cell r="BJ88" t="str">
            <v xml:space="preserve"> </v>
          </cell>
          <cell r="BK88" t="str">
            <v xml:space="preserve"> </v>
          </cell>
          <cell r="BL88" t="str">
            <v xml:space="preserve"> </v>
          </cell>
          <cell r="BM88" t="str">
            <v xml:space="preserve"> </v>
          </cell>
          <cell r="BN88" t="str">
            <v xml:space="preserve"> </v>
          </cell>
          <cell r="BO88" t="str">
            <v xml:space="preserve"> </v>
          </cell>
          <cell r="BP88" t="str">
            <v xml:space="preserve"> </v>
          </cell>
          <cell r="BQ88" t="str">
            <v xml:space="preserve"> </v>
          </cell>
          <cell r="BR88" t="str">
            <v xml:space="preserve"> </v>
          </cell>
          <cell r="BS88" t="str">
            <v xml:space="preserve"> </v>
          </cell>
          <cell r="BT88" t="str">
            <v xml:space="preserve"> </v>
          </cell>
          <cell r="BU88" t="str">
            <v xml:space="preserve"> </v>
          </cell>
        </row>
        <row r="89">
          <cell r="AO89" t="str">
            <v xml:space="preserve"> </v>
          </cell>
          <cell r="AP89" t="str">
            <v xml:space="preserve"> </v>
          </cell>
          <cell r="AQ89" t="str">
            <v xml:space="preserve"> </v>
          </cell>
          <cell r="AR89" t="str">
            <v xml:space="preserve"> </v>
          </cell>
          <cell r="AS89" t="str">
            <v xml:space="preserve"> </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B89" t="str">
            <v xml:space="preserve"> </v>
          </cell>
          <cell r="BC89" t="str">
            <v xml:space="preserve"> </v>
          </cell>
          <cell r="BD89" t="str">
            <v xml:space="preserve"> </v>
          </cell>
          <cell r="BE89" t="str">
            <v xml:space="preserve"> </v>
          </cell>
          <cell r="BF89" t="str">
            <v xml:space="preserve"> </v>
          </cell>
          <cell r="BG89" t="str">
            <v xml:space="preserve"> </v>
          </cell>
          <cell r="BH89" t="str">
            <v xml:space="preserve"> </v>
          </cell>
          <cell r="BI89" t="str">
            <v xml:space="preserve"> </v>
          </cell>
          <cell r="BJ89" t="str">
            <v xml:space="preserve"> </v>
          </cell>
          <cell r="BK89" t="str">
            <v xml:space="preserve"> </v>
          </cell>
          <cell r="BL89" t="str">
            <v xml:space="preserve"> </v>
          </cell>
          <cell r="BM89" t="str">
            <v xml:space="preserve"> </v>
          </cell>
          <cell r="BN89" t="str">
            <v xml:space="preserve"> </v>
          </cell>
          <cell r="BO89" t="str">
            <v xml:space="preserve"> </v>
          </cell>
          <cell r="BP89" t="str">
            <v xml:space="preserve"> </v>
          </cell>
          <cell r="BQ89" t="str">
            <v xml:space="preserve"> </v>
          </cell>
          <cell r="BR89" t="str">
            <v xml:space="preserve"> </v>
          </cell>
          <cell r="BS89" t="str">
            <v xml:space="preserve"> </v>
          </cell>
          <cell r="BT89" t="str">
            <v xml:space="preserve"> </v>
          </cell>
          <cell r="BU89" t="str">
            <v xml:space="preserve"> </v>
          </cell>
        </row>
        <row r="90">
          <cell r="AO90" t="str">
            <v xml:space="preserve"> </v>
          </cell>
          <cell r="AP90" t="str">
            <v xml:space="preserve"> </v>
          </cell>
          <cell r="AQ90" t="str">
            <v xml:space="preserve"> </v>
          </cell>
          <cell r="AR90" t="str">
            <v xml:space="preserve"> </v>
          </cell>
          <cell r="AS90" t="str">
            <v xml:space="preserve"> </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B90" t="str">
            <v xml:space="preserve"> </v>
          </cell>
          <cell r="BC90" t="str">
            <v xml:space="preserve"> </v>
          </cell>
          <cell r="BD90" t="str">
            <v xml:space="preserve"> </v>
          </cell>
          <cell r="BE90" t="str">
            <v xml:space="preserve"> </v>
          </cell>
          <cell r="BF90" t="str">
            <v xml:space="preserve"> </v>
          </cell>
          <cell r="BG90" t="str">
            <v xml:space="preserve"> </v>
          </cell>
          <cell r="BH90" t="str">
            <v xml:space="preserve"> </v>
          </cell>
          <cell r="BI90" t="str">
            <v xml:space="preserve"> </v>
          </cell>
          <cell r="BJ90" t="str">
            <v xml:space="preserve"> </v>
          </cell>
          <cell r="BK90" t="str">
            <v xml:space="preserve"> </v>
          </cell>
          <cell r="BL90" t="str">
            <v xml:space="preserve"> </v>
          </cell>
          <cell r="BM90" t="str">
            <v xml:space="preserve"> </v>
          </cell>
          <cell r="BN90" t="str">
            <v xml:space="preserve"> </v>
          </cell>
          <cell r="BO90" t="str">
            <v xml:space="preserve"> </v>
          </cell>
          <cell r="BP90" t="str">
            <v xml:space="preserve"> </v>
          </cell>
          <cell r="BQ90" t="str">
            <v xml:space="preserve"> </v>
          </cell>
          <cell r="BR90" t="str">
            <v xml:space="preserve"> </v>
          </cell>
          <cell r="BS90" t="str">
            <v xml:space="preserve"> </v>
          </cell>
          <cell r="BT90" t="str">
            <v xml:space="preserve"> </v>
          </cell>
          <cell r="BU90" t="str">
            <v xml:space="preserve"> </v>
          </cell>
        </row>
        <row r="91">
          <cell r="AO91">
            <v>8.9225980000000007</v>
          </cell>
          <cell r="AP91">
            <v>7.0076400000000012</v>
          </cell>
          <cell r="AQ91">
            <v>8.9375069999999983</v>
          </cell>
          <cell r="AR91">
            <v>5.922714</v>
          </cell>
          <cell r="AS91">
            <v>7.2840682049999987</v>
          </cell>
          <cell r="AT91">
            <v>8.213946</v>
          </cell>
          <cell r="AU91">
            <v>8.8178159999999988</v>
          </cell>
          <cell r="AV91">
            <v>8.4957039999999981</v>
          </cell>
          <cell r="AW91">
            <v>12.260387999999999</v>
          </cell>
          <cell r="AX91">
            <v>9.2816700000000019</v>
          </cell>
          <cell r="AY91" t="str">
            <v xml:space="preserve"> </v>
          </cell>
          <cell r="AZ91" t="str">
            <v xml:space="preserve"> </v>
          </cell>
          <cell r="BA91" t="str">
            <v xml:space="preserve"> </v>
          </cell>
          <cell r="BB91" t="str">
            <v xml:space="preserve"> </v>
          </cell>
          <cell r="BC91" t="str">
            <v xml:space="preserve"> </v>
          </cell>
          <cell r="BD91" t="str">
            <v xml:space="preserve"> </v>
          </cell>
          <cell r="BE91">
            <v>8.9225980000000007</v>
          </cell>
          <cell r="BF91" t="str">
            <v xml:space="preserve"> </v>
          </cell>
          <cell r="BG91">
            <v>9.2103780000000004</v>
          </cell>
          <cell r="BH91">
            <v>11.616149999999999</v>
          </cell>
          <cell r="BI91" t="str">
            <v xml:space="preserve"> </v>
          </cell>
          <cell r="BJ91" t="str">
            <v xml:space="preserve"> </v>
          </cell>
          <cell r="BK91" t="str">
            <v xml:space="preserve"> </v>
          </cell>
          <cell r="BL91" t="str">
            <v xml:space="preserve"> </v>
          </cell>
          <cell r="BM91" t="str">
            <v xml:space="preserve"> </v>
          </cell>
          <cell r="BN91" t="str">
            <v xml:space="preserve"> </v>
          </cell>
          <cell r="BO91" t="str">
            <v xml:space="preserve"> </v>
          </cell>
          <cell r="BP91">
            <v>8.6113499999999998</v>
          </cell>
          <cell r="BQ91" t="str">
            <v xml:space="preserve"> </v>
          </cell>
          <cell r="BR91">
            <v>10.357913999999999</v>
          </cell>
          <cell r="BS91" t="str">
            <v xml:space="preserve"> </v>
          </cell>
          <cell r="BT91" t="str">
            <v xml:space="preserve"> </v>
          </cell>
          <cell r="BU91" t="str">
            <v xml:space="preserve"> </v>
          </cell>
        </row>
        <row r="92">
          <cell r="AO92" t="str">
            <v xml:space="preserve"> </v>
          </cell>
          <cell r="AP92" t="str">
            <v xml:space="preserve"> </v>
          </cell>
          <cell r="AQ92" t="str">
            <v xml:space="preserve"> </v>
          </cell>
          <cell r="AR92" t="str">
            <v xml:space="preserve"> </v>
          </cell>
          <cell r="AS92" t="str">
            <v xml:space="preserve"> </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B92" t="str">
            <v xml:space="preserve"> </v>
          </cell>
          <cell r="BC92" t="str">
            <v xml:space="preserve"> </v>
          </cell>
          <cell r="BD92" t="str">
            <v xml:space="preserve"> </v>
          </cell>
          <cell r="BE92" t="str">
            <v xml:space="preserve"> </v>
          </cell>
          <cell r="BF92" t="str">
            <v xml:space="preserve"> </v>
          </cell>
          <cell r="BG92" t="str">
            <v xml:space="preserve"> </v>
          </cell>
          <cell r="BH92" t="str">
            <v xml:space="preserve"> </v>
          </cell>
          <cell r="BI92" t="str">
            <v xml:space="preserve"> </v>
          </cell>
          <cell r="BJ92" t="str">
            <v xml:space="preserve"> </v>
          </cell>
          <cell r="BK92" t="str">
            <v xml:space="preserve"> </v>
          </cell>
          <cell r="BL92" t="str">
            <v xml:space="preserve"> </v>
          </cell>
          <cell r="BM92" t="str">
            <v xml:space="preserve"> </v>
          </cell>
          <cell r="BN92" t="str">
            <v xml:space="preserve"> </v>
          </cell>
          <cell r="BO92" t="str">
            <v xml:space="preserve"> </v>
          </cell>
          <cell r="BP92" t="str">
            <v xml:space="preserve"> </v>
          </cell>
          <cell r="BQ92" t="str">
            <v xml:space="preserve"> </v>
          </cell>
          <cell r="BR92" t="str">
            <v xml:space="preserve"> </v>
          </cell>
          <cell r="BS92" t="str">
            <v xml:space="preserve"> </v>
          </cell>
          <cell r="BT92" t="str">
            <v xml:space="preserve"> </v>
          </cell>
          <cell r="BU92" t="str">
            <v xml:space="preserve"> </v>
          </cell>
        </row>
        <row r="93">
          <cell r="AO93" t="str">
            <v xml:space="preserve"> </v>
          </cell>
          <cell r="AP93" t="str">
            <v xml:space="preserve"> </v>
          </cell>
          <cell r="AQ93" t="str">
            <v xml:space="preserve"> </v>
          </cell>
          <cell r="AR93" t="str">
            <v xml:space="preserve"> </v>
          </cell>
          <cell r="AS93" t="str">
            <v xml:space="preserve"> </v>
          </cell>
          <cell r="AT93" t="str">
            <v xml:space="preserve"> </v>
          </cell>
          <cell r="AU93" t="str">
            <v xml:space="preserve"> </v>
          </cell>
          <cell r="AV93">
            <v>6.4825039999999996</v>
          </cell>
          <cell r="AW93" t="str">
            <v xml:space="preserve"> </v>
          </cell>
          <cell r="AX93" t="str">
            <v xml:space="preserve"> </v>
          </cell>
          <cell r="AY93" t="str">
            <v xml:space="preserve"> </v>
          </cell>
          <cell r="AZ93" t="str">
            <v xml:space="preserve"> </v>
          </cell>
          <cell r="BA93" t="str">
            <v xml:space="preserve"> </v>
          </cell>
          <cell r="BB93" t="str">
            <v xml:space="preserve"> </v>
          </cell>
          <cell r="BC93" t="str">
            <v xml:space="preserve"> </v>
          </cell>
          <cell r="BD93" t="str">
            <v xml:space="preserve"> </v>
          </cell>
          <cell r="BE93" t="str">
            <v xml:space="preserve"> </v>
          </cell>
          <cell r="BF93" t="str">
            <v xml:space="preserve"> </v>
          </cell>
          <cell r="BG93" t="str">
            <v xml:space="preserve"> </v>
          </cell>
          <cell r="BH93" t="str">
            <v xml:space="preserve"> </v>
          </cell>
          <cell r="BI93" t="str">
            <v xml:space="preserve"> </v>
          </cell>
          <cell r="BJ93" t="str">
            <v xml:space="preserve"> </v>
          </cell>
          <cell r="BK93" t="str">
            <v xml:space="preserve"> </v>
          </cell>
          <cell r="BL93" t="str">
            <v xml:space="preserve"> </v>
          </cell>
          <cell r="BM93" t="str">
            <v xml:space="preserve"> </v>
          </cell>
          <cell r="BN93" t="str">
            <v xml:space="preserve"> </v>
          </cell>
          <cell r="BO93" t="str">
            <v xml:space="preserve"> </v>
          </cell>
          <cell r="BP93" t="str">
            <v xml:space="preserve"> </v>
          </cell>
          <cell r="BQ93" t="str">
            <v xml:space="preserve"> </v>
          </cell>
          <cell r="BR93" t="str">
            <v xml:space="preserve"> </v>
          </cell>
          <cell r="BS93" t="str">
            <v xml:space="preserve"> </v>
          </cell>
          <cell r="BT93" t="str">
            <v xml:space="preserve"> </v>
          </cell>
          <cell r="BU93" t="str">
            <v xml:space="preserve"> </v>
          </cell>
        </row>
        <row r="94">
          <cell r="AO94" t="str">
            <v xml:space="preserve"> </v>
          </cell>
          <cell r="AP94" t="str">
            <v xml:space="preserve"> </v>
          </cell>
          <cell r="AQ94" t="str">
            <v xml:space="preserve"> </v>
          </cell>
          <cell r="AR94" t="str">
            <v xml:space="preserve"> </v>
          </cell>
          <cell r="AS94" t="str">
            <v xml:space="preserve"> </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B94" t="str">
            <v xml:space="preserve"> </v>
          </cell>
          <cell r="BC94" t="str">
            <v xml:space="preserve"> </v>
          </cell>
          <cell r="BD94" t="str">
            <v xml:space="preserve"> </v>
          </cell>
          <cell r="BE94" t="str">
            <v xml:space="preserve"> </v>
          </cell>
          <cell r="BF94" t="str">
            <v xml:space="preserve"> </v>
          </cell>
          <cell r="BG94" t="str">
            <v xml:space="preserve"> </v>
          </cell>
          <cell r="BH94" t="str">
            <v xml:space="preserve"> </v>
          </cell>
          <cell r="BI94" t="str">
            <v xml:space="preserve"> </v>
          </cell>
          <cell r="BJ94" t="str">
            <v xml:space="preserve"> </v>
          </cell>
          <cell r="BK94" t="str">
            <v xml:space="preserve"> </v>
          </cell>
          <cell r="BL94" t="str">
            <v xml:space="preserve"> </v>
          </cell>
          <cell r="BM94" t="str">
            <v xml:space="preserve"> </v>
          </cell>
          <cell r="BN94" t="str">
            <v xml:space="preserve"> </v>
          </cell>
          <cell r="BO94" t="str">
            <v xml:space="preserve"> </v>
          </cell>
          <cell r="BP94" t="str">
            <v xml:space="preserve"> </v>
          </cell>
          <cell r="BQ94" t="str">
            <v xml:space="preserve"> </v>
          </cell>
          <cell r="BR94" t="str">
            <v xml:space="preserve"> </v>
          </cell>
          <cell r="BS94" t="str">
            <v xml:space="preserve"> </v>
          </cell>
          <cell r="BT94" t="str">
            <v xml:space="preserve"> </v>
          </cell>
          <cell r="BU94" t="str">
            <v xml:space="preserve"> </v>
          </cell>
        </row>
        <row r="95">
          <cell r="AO95" t="str">
            <v xml:space="preserve"> </v>
          </cell>
          <cell r="AP95" t="str">
            <v xml:space="preserve"> </v>
          </cell>
          <cell r="AQ95" t="str">
            <v xml:space="preserve"> </v>
          </cell>
          <cell r="AR95" t="str">
            <v xml:space="preserve"> </v>
          </cell>
          <cell r="AS95" t="str">
            <v xml:space="preserve"> </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B95" t="str">
            <v xml:space="preserve"> </v>
          </cell>
          <cell r="BC95" t="str">
            <v xml:space="preserve"> </v>
          </cell>
          <cell r="BD95" t="str">
            <v xml:space="preserve"> </v>
          </cell>
          <cell r="BE95" t="str">
            <v xml:space="preserve"> </v>
          </cell>
          <cell r="BF95" t="str">
            <v xml:space="preserve"> </v>
          </cell>
          <cell r="BG95" t="str">
            <v xml:space="preserve"> </v>
          </cell>
          <cell r="BH95" t="str">
            <v xml:space="preserve"> </v>
          </cell>
          <cell r="BI95" t="str">
            <v xml:space="preserve"> </v>
          </cell>
          <cell r="BJ95" t="str">
            <v xml:space="preserve"> </v>
          </cell>
          <cell r="BK95" t="str">
            <v xml:space="preserve"> </v>
          </cell>
          <cell r="BL95" t="str">
            <v xml:space="preserve"> </v>
          </cell>
          <cell r="BM95" t="str">
            <v xml:space="preserve"> </v>
          </cell>
          <cell r="BN95" t="str">
            <v xml:space="preserve"> </v>
          </cell>
          <cell r="BO95" t="str">
            <v xml:space="preserve"> </v>
          </cell>
          <cell r="BP95" t="str">
            <v xml:space="preserve"> </v>
          </cell>
          <cell r="BQ95" t="str">
            <v xml:space="preserve"> </v>
          </cell>
          <cell r="BR95" t="str">
            <v xml:space="preserve"> </v>
          </cell>
          <cell r="BS95">
            <v>19.745318999999995</v>
          </cell>
          <cell r="BT95">
            <v>20.677538999999996</v>
          </cell>
          <cell r="BU95">
            <v>20.242000000000001</v>
          </cell>
        </row>
        <row r="96">
          <cell r="AO96" t="str">
            <v xml:space="preserve"> </v>
          </cell>
          <cell r="AP96" t="str">
            <v xml:space="preserve"> </v>
          </cell>
          <cell r="AQ96" t="str">
            <v xml:space="preserve"> </v>
          </cell>
          <cell r="AR96" t="str">
            <v xml:space="preserve"> </v>
          </cell>
          <cell r="AS96" t="str">
            <v xml:space="preserve"> </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B96" t="str">
            <v xml:space="preserve"> </v>
          </cell>
          <cell r="BC96" t="str">
            <v xml:space="preserve"> </v>
          </cell>
          <cell r="BD96" t="str">
            <v xml:space="preserve"> </v>
          </cell>
          <cell r="BE96" t="str">
            <v xml:space="preserve"> </v>
          </cell>
          <cell r="BF96" t="str">
            <v xml:space="preserve"> </v>
          </cell>
          <cell r="BG96" t="str">
            <v xml:space="preserve"> </v>
          </cell>
          <cell r="BH96" t="str">
            <v xml:space="preserve"> </v>
          </cell>
          <cell r="BI96" t="str">
            <v xml:space="preserve"> </v>
          </cell>
          <cell r="BJ96" t="str">
            <v xml:space="preserve"> </v>
          </cell>
          <cell r="BK96" t="str">
            <v xml:space="preserve"> </v>
          </cell>
          <cell r="BL96" t="str">
            <v xml:space="preserve"> </v>
          </cell>
          <cell r="BM96" t="str">
            <v xml:space="preserve"> </v>
          </cell>
          <cell r="BN96" t="str">
            <v xml:space="preserve"> </v>
          </cell>
          <cell r="BO96" t="str">
            <v xml:space="preserve"> </v>
          </cell>
          <cell r="BP96" t="str">
            <v xml:space="preserve"> </v>
          </cell>
          <cell r="BQ96" t="str">
            <v xml:space="preserve"> </v>
          </cell>
          <cell r="BR96" t="str">
            <v xml:space="preserve"> </v>
          </cell>
          <cell r="BS96" t="str">
            <v xml:space="preserve"> </v>
          </cell>
          <cell r="BT96" t="str">
            <v xml:space="preserve"> </v>
          </cell>
          <cell r="BU96" t="str">
            <v xml:space="preserve"> </v>
          </cell>
        </row>
        <row r="97">
          <cell r="AO97" t="str">
            <v xml:space="preserve"> </v>
          </cell>
          <cell r="AP97" t="str">
            <v xml:space="preserve"> </v>
          </cell>
          <cell r="AQ97" t="str">
            <v xml:space="preserve"> </v>
          </cell>
          <cell r="AR97" t="str">
            <v xml:space="preserve"> </v>
          </cell>
          <cell r="AS97" t="str">
            <v xml:space="preserve"> </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B97" t="str">
            <v xml:space="preserve"> </v>
          </cell>
          <cell r="BC97" t="str">
            <v xml:space="preserve"> </v>
          </cell>
          <cell r="BD97" t="str">
            <v xml:space="preserve"> </v>
          </cell>
          <cell r="BE97" t="str">
            <v xml:space="preserve"> </v>
          </cell>
          <cell r="BF97" t="str">
            <v xml:space="preserve"> </v>
          </cell>
          <cell r="BG97" t="str">
            <v xml:space="preserve"> </v>
          </cell>
          <cell r="BH97" t="str">
            <v xml:space="preserve"> </v>
          </cell>
          <cell r="BI97" t="str">
            <v xml:space="preserve"> </v>
          </cell>
          <cell r="BJ97" t="str">
            <v xml:space="preserve"> </v>
          </cell>
          <cell r="BK97" t="str">
            <v xml:space="preserve"> </v>
          </cell>
          <cell r="BL97" t="str">
            <v xml:space="preserve"> </v>
          </cell>
          <cell r="BM97" t="str">
            <v xml:space="preserve"> </v>
          </cell>
          <cell r="BN97" t="str">
            <v xml:space="preserve"> </v>
          </cell>
          <cell r="BO97" t="str">
            <v xml:space="preserve"> </v>
          </cell>
          <cell r="BP97" t="str">
            <v xml:space="preserve"> </v>
          </cell>
          <cell r="BQ97" t="str">
            <v xml:space="preserve"> </v>
          </cell>
          <cell r="BR97" t="str">
            <v xml:space="preserve"> </v>
          </cell>
          <cell r="BS97" t="str">
            <v xml:space="preserve"> </v>
          </cell>
          <cell r="BT97" t="str">
            <v xml:space="preserve"> </v>
          </cell>
          <cell r="BU97" t="str">
            <v xml:space="preserve"> </v>
          </cell>
        </row>
        <row r="98">
          <cell r="AO98" t="str">
            <v xml:space="preserve"> </v>
          </cell>
          <cell r="AP98" t="str">
            <v xml:space="preserve"> </v>
          </cell>
          <cell r="AQ98" t="str">
            <v xml:space="preserve"> </v>
          </cell>
          <cell r="AR98" t="str">
            <v xml:space="preserve"> </v>
          </cell>
          <cell r="AS98" t="str">
            <v xml:space="preserve"> </v>
          </cell>
          <cell r="AT98" t="str">
            <v xml:space="preserve"> </v>
          </cell>
          <cell r="AU98" t="str">
            <v xml:space="preserve"> </v>
          </cell>
          <cell r="AV98" t="str">
            <v xml:space="preserve"> </v>
          </cell>
          <cell r="AW98" t="str">
            <v xml:space="preserve"> </v>
          </cell>
          <cell r="AX98" t="str">
            <v xml:space="preserve"> </v>
          </cell>
          <cell r="AY98">
            <v>15.511705999999998</v>
          </cell>
          <cell r="AZ98" t="str">
            <v xml:space="preserve"> </v>
          </cell>
          <cell r="BA98" t="str">
            <v xml:space="preserve"> </v>
          </cell>
          <cell r="BB98" t="str">
            <v xml:space="preserve"> </v>
          </cell>
          <cell r="BC98" t="str">
            <v xml:space="preserve"> </v>
          </cell>
          <cell r="BD98" t="str">
            <v xml:space="preserve"> </v>
          </cell>
          <cell r="BE98" t="str">
            <v xml:space="preserve"> </v>
          </cell>
          <cell r="BF98" t="str">
            <v xml:space="preserve"> </v>
          </cell>
          <cell r="BG98" t="str">
            <v xml:space="preserve"> </v>
          </cell>
          <cell r="BH98" t="str">
            <v xml:space="preserve"> </v>
          </cell>
          <cell r="BI98" t="str">
            <v xml:space="preserve"> </v>
          </cell>
          <cell r="BJ98" t="str">
            <v xml:space="preserve"> </v>
          </cell>
          <cell r="BK98" t="str">
            <v xml:space="preserve"> </v>
          </cell>
          <cell r="BL98" t="str">
            <v xml:space="preserve"> </v>
          </cell>
          <cell r="BM98" t="str">
            <v xml:space="preserve"> </v>
          </cell>
          <cell r="BN98" t="str">
            <v xml:space="preserve"> </v>
          </cell>
          <cell r="BO98" t="str">
            <v xml:space="preserve"> </v>
          </cell>
          <cell r="BP98" t="str">
            <v xml:space="preserve"> </v>
          </cell>
          <cell r="BQ98" t="str">
            <v xml:space="preserve"> </v>
          </cell>
          <cell r="BR98" t="str">
            <v xml:space="preserve"> </v>
          </cell>
          <cell r="BS98" t="str">
            <v xml:space="preserve"> </v>
          </cell>
          <cell r="BT98" t="str">
            <v xml:space="preserve"> </v>
          </cell>
          <cell r="BU98" t="str">
            <v xml:space="preserve"> </v>
          </cell>
        </row>
        <row r="99">
          <cell r="AO99">
            <v>10.550438</v>
          </cell>
          <cell r="AP99">
            <v>10.51146</v>
          </cell>
          <cell r="AQ99" t="str">
            <v xml:space="preserve"> </v>
          </cell>
          <cell r="AR99" t="str">
            <v xml:space="preserve"> </v>
          </cell>
          <cell r="AS99" t="str">
            <v xml:space="preserve"> </v>
          </cell>
          <cell r="AT99" t="str">
            <v xml:space="preserve"> </v>
          </cell>
          <cell r="AU99" t="str">
            <v xml:space="preserve"> </v>
          </cell>
          <cell r="AV99" t="str">
            <v xml:space="preserve"> </v>
          </cell>
          <cell r="AW99" t="str">
            <v xml:space="preserve"> </v>
          </cell>
          <cell r="AX99">
            <v>11.424375000000001</v>
          </cell>
          <cell r="AY99">
            <v>12.864347999999998</v>
          </cell>
          <cell r="AZ99" t="str">
            <v xml:space="preserve"> </v>
          </cell>
          <cell r="BA99" t="str">
            <v xml:space="preserve"> </v>
          </cell>
          <cell r="BB99" t="str">
            <v xml:space="preserve"> </v>
          </cell>
          <cell r="BC99" t="str">
            <v xml:space="preserve"> </v>
          </cell>
          <cell r="BD99" t="str">
            <v xml:space="preserve"> </v>
          </cell>
          <cell r="BE99" t="str">
            <v xml:space="preserve"> </v>
          </cell>
          <cell r="BF99" t="str">
            <v xml:space="preserve"> </v>
          </cell>
          <cell r="BG99" t="str">
            <v xml:space="preserve"> </v>
          </cell>
          <cell r="BH99" t="str">
            <v xml:space="preserve"> </v>
          </cell>
          <cell r="BI99" t="str">
            <v xml:space="preserve"> </v>
          </cell>
          <cell r="BJ99" t="str">
            <v xml:space="preserve"> </v>
          </cell>
          <cell r="BK99" t="str">
            <v xml:space="preserve"> </v>
          </cell>
          <cell r="BL99" t="str">
            <v xml:space="preserve"> </v>
          </cell>
          <cell r="BM99" t="str">
            <v xml:space="preserve"> </v>
          </cell>
          <cell r="BN99" t="str">
            <v xml:space="preserve"> </v>
          </cell>
          <cell r="BO99" t="str">
            <v xml:space="preserve"> </v>
          </cell>
          <cell r="BP99" t="str">
            <v xml:space="preserve"> </v>
          </cell>
          <cell r="BQ99" t="str">
            <v xml:space="preserve"> </v>
          </cell>
          <cell r="BR99" t="str">
            <v xml:space="preserve"> </v>
          </cell>
          <cell r="BS99" t="str">
            <v xml:space="preserve"> </v>
          </cell>
          <cell r="BT99" t="str">
            <v xml:space="preserve"> </v>
          </cell>
          <cell r="BU99" t="str">
            <v xml:space="preserve"> </v>
          </cell>
        </row>
        <row r="100">
          <cell r="AO100" t="str">
            <v xml:space="preserve"> </v>
          </cell>
          <cell r="AP100" t="str">
            <v xml:space="preserve"> </v>
          </cell>
          <cell r="AQ100" t="str">
            <v xml:space="preserve"> </v>
          </cell>
          <cell r="AR100">
            <v>12.915798000000001</v>
          </cell>
          <cell r="AS100" t="str">
            <v xml:space="preserve"> </v>
          </cell>
          <cell r="AT100" t="str">
            <v xml:space="preserve"> </v>
          </cell>
          <cell r="AU100">
            <v>17.484642000000001</v>
          </cell>
          <cell r="AV100">
            <v>12.663027999999999</v>
          </cell>
          <cell r="AW100" t="str">
            <v xml:space="preserve"> </v>
          </cell>
          <cell r="AX100" t="str">
            <v xml:space="preserve"> </v>
          </cell>
          <cell r="AY100" t="str">
            <v xml:space="preserve"> </v>
          </cell>
          <cell r="AZ100" t="str">
            <v xml:space="preserve"> </v>
          </cell>
          <cell r="BA100" t="str">
            <v xml:space="preserve"> </v>
          </cell>
          <cell r="BB100" t="str">
            <v xml:space="preserve"> </v>
          </cell>
          <cell r="BC100" t="str">
            <v xml:space="preserve"> </v>
          </cell>
          <cell r="BD100" t="str">
            <v xml:space="preserve"> </v>
          </cell>
          <cell r="BE100">
            <v>13.368636000000002</v>
          </cell>
          <cell r="BF100" t="str">
            <v xml:space="preserve"> </v>
          </cell>
          <cell r="BG100">
            <v>13.341948</v>
          </cell>
          <cell r="BH100">
            <v>11.616149999999999</v>
          </cell>
          <cell r="BI100" t="str">
            <v xml:space="preserve"> </v>
          </cell>
          <cell r="BJ100">
            <v>10.526269999999998</v>
          </cell>
          <cell r="BK100" t="str">
            <v xml:space="preserve"> </v>
          </cell>
          <cell r="BL100" t="str">
            <v xml:space="preserve"> </v>
          </cell>
          <cell r="BM100" t="str">
            <v xml:space="preserve"> </v>
          </cell>
          <cell r="BN100" t="str">
            <v xml:space="preserve"> </v>
          </cell>
          <cell r="BO100" t="str">
            <v xml:space="preserve"> </v>
          </cell>
          <cell r="BP100" t="str">
            <v xml:space="preserve"> </v>
          </cell>
          <cell r="BQ100" t="str">
            <v xml:space="preserve"> </v>
          </cell>
          <cell r="BR100">
            <v>13.176393999999998</v>
          </cell>
          <cell r="BS100">
            <v>12.633356999999998</v>
          </cell>
          <cell r="BT100">
            <v>13.666130999999998</v>
          </cell>
          <cell r="BU100">
            <v>13.400204</v>
          </cell>
        </row>
        <row r="101">
          <cell r="AO101" t="str">
            <v xml:space="preserve"> </v>
          </cell>
          <cell r="AP101" t="str">
            <v xml:space="preserve"> </v>
          </cell>
          <cell r="AQ101" t="str">
            <v xml:space="preserve"> </v>
          </cell>
          <cell r="AR101" t="str">
            <v xml:space="preserve"> </v>
          </cell>
          <cell r="AS101" t="str">
            <v xml:space="preserve"> </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B101" t="str">
            <v xml:space="preserve"> </v>
          </cell>
          <cell r="BC101" t="str">
            <v xml:space="preserve"> </v>
          </cell>
          <cell r="BD101" t="str">
            <v xml:space="preserve"> </v>
          </cell>
          <cell r="BE101" t="str">
            <v xml:space="preserve"> </v>
          </cell>
          <cell r="BF101" t="str">
            <v xml:space="preserve"> </v>
          </cell>
          <cell r="BG101" t="str">
            <v xml:space="preserve"> </v>
          </cell>
          <cell r="BH101" t="str">
            <v xml:space="preserve"> </v>
          </cell>
          <cell r="BI101" t="str">
            <v xml:space="preserve"> </v>
          </cell>
          <cell r="BJ101" t="str">
            <v xml:space="preserve"> </v>
          </cell>
          <cell r="BK101" t="str">
            <v xml:space="preserve"> </v>
          </cell>
          <cell r="BL101" t="str">
            <v xml:space="preserve"> </v>
          </cell>
          <cell r="BM101" t="str">
            <v xml:space="preserve"> </v>
          </cell>
          <cell r="BN101" t="str">
            <v xml:space="preserve"> </v>
          </cell>
          <cell r="BO101" t="str">
            <v xml:space="preserve"> </v>
          </cell>
          <cell r="BP101" t="str">
            <v xml:space="preserve"> </v>
          </cell>
          <cell r="BQ101" t="str">
            <v xml:space="preserve"> </v>
          </cell>
          <cell r="BR101" t="str">
            <v xml:space="preserve"> </v>
          </cell>
          <cell r="BS101" t="str">
            <v xml:space="preserve"> </v>
          </cell>
          <cell r="BT101" t="str">
            <v xml:space="preserve"> </v>
          </cell>
          <cell r="BU101" t="str">
            <v xml:space="preserve"> </v>
          </cell>
        </row>
        <row r="102">
          <cell r="AO102" t="str">
            <v xml:space="preserve"> </v>
          </cell>
          <cell r="AP102" t="str">
            <v xml:space="preserve"> </v>
          </cell>
          <cell r="AQ102" t="str">
            <v xml:space="preserve"> </v>
          </cell>
          <cell r="AR102" t="str">
            <v xml:space="preserve"> </v>
          </cell>
          <cell r="AS102" t="str">
            <v xml:space="preserve"> </v>
          </cell>
          <cell r="AT102" t="str">
            <v xml:space="preserve"> </v>
          </cell>
          <cell r="AU102" t="str">
            <v xml:space="preserve"> </v>
          </cell>
          <cell r="AV102" t="str">
            <v xml:space="preserve"> </v>
          </cell>
          <cell r="AW102" t="str">
            <v xml:space="preserve"> </v>
          </cell>
          <cell r="AX102" t="str">
            <v xml:space="preserve"> </v>
          </cell>
          <cell r="AY102" t="str">
            <v xml:space="preserve"> </v>
          </cell>
          <cell r="AZ102" t="str">
            <v xml:space="preserve"> </v>
          </cell>
          <cell r="BA102" t="str">
            <v xml:space="preserve"> </v>
          </cell>
          <cell r="BB102" t="str">
            <v xml:space="preserve"> </v>
          </cell>
          <cell r="BC102" t="str">
            <v xml:space="preserve"> </v>
          </cell>
          <cell r="BD102" t="str">
            <v xml:space="preserve"> </v>
          </cell>
          <cell r="BE102" t="str">
            <v xml:space="preserve"> </v>
          </cell>
          <cell r="BF102" t="str">
            <v xml:space="preserve"> </v>
          </cell>
          <cell r="BG102" t="str">
            <v xml:space="preserve"> </v>
          </cell>
          <cell r="BH102" t="str">
            <v xml:space="preserve"> </v>
          </cell>
          <cell r="BI102" t="str">
            <v xml:space="preserve"> </v>
          </cell>
          <cell r="BJ102" t="str">
            <v xml:space="preserve"> </v>
          </cell>
          <cell r="BK102" t="str">
            <v xml:space="preserve"> </v>
          </cell>
          <cell r="BL102" t="str">
            <v xml:space="preserve"> </v>
          </cell>
          <cell r="BM102" t="str">
            <v xml:space="preserve"> </v>
          </cell>
          <cell r="BN102" t="str">
            <v xml:space="preserve"> </v>
          </cell>
          <cell r="BO102" t="str">
            <v xml:space="preserve"> </v>
          </cell>
          <cell r="BP102" t="str">
            <v xml:space="preserve"> </v>
          </cell>
          <cell r="BQ102" t="str">
            <v xml:space="preserve"> </v>
          </cell>
          <cell r="BR102" t="str">
            <v xml:space="preserve"> </v>
          </cell>
          <cell r="BS102" t="str">
            <v xml:space="preserve"> </v>
          </cell>
          <cell r="BT102" t="str">
            <v xml:space="preserve"> </v>
          </cell>
          <cell r="BU102" t="str">
            <v xml:space="preserve"> </v>
          </cell>
        </row>
        <row r="103">
          <cell r="AO103" t="str">
            <v xml:space="preserve"> </v>
          </cell>
          <cell r="AP103" t="str">
            <v xml:space="preserve"> </v>
          </cell>
          <cell r="AQ103" t="str">
            <v xml:space="preserve"> </v>
          </cell>
          <cell r="AR103" t="str">
            <v xml:space="preserve"> </v>
          </cell>
          <cell r="AS103" t="str">
            <v xml:space="preserve"> </v>
          </cell>
          <cell r="AT103" t="str">
            <v xml:space="preserve"> </v>
          </cell>
          <cell r="AU103" t="str">
            <v xml:space="preserve"> </v>
          </cell>
          <cell r="AV103" t="str">
            <v xml:space="preserve"> </v>
          </cell>
          <cell r="AW103" t="str">
            <v xml:space="preserve"> </v>
          </cell>
          <cell r="AX103" t="str">
            <v xml:space="preserve"> </v>
          </cell>
          <cell r="AY103" t="str">
            <v xml:space="preserve"> </v>
          </cell>
          <cell r="AZ103" t="str">
            <v xml:space="preserve"> </v>
          </cell>
          <cell r="BA103" t="str">
            <v xml:space="preserve"> </v>
          </cell>
          <cell r="BB103" t="str">
            <v xml:space="preserve"> </v>
          </cell>
          <cell r="BC103" t="str">
            <v xml:space="preserve"> </v>
          </cell>
          <cell r="BD103" t="str">
            <v xml:space="preserve"> </v>
          </cell>
          <cell r="BE103" t="str">
            <v xml:space="preserve"> </v>
          </cell>
          <cell r="BF103" t="str">
            <v xml:space="preserve"> </v>
          </cell>
          <cell r="BG103" t="str">
            <v xml:space="preserve"> </v>
          </cell>
          <cell r="BH103" t="str">
            <v xml:space="preserve"> </v>
          </cell>
          <cell r="BI103" t="str">
            <v xml:space="preserve"> </v>
          </cell>
          <cell r="BJ103" t="str">
            <v xml:space="preserve"> </v>
          </cell>
          <cell r="BK103" t="str">
            <v xml:space="preserve"> </v>
          </cell>
          <cell r="BL103" t="str">
            <v xml:space="preserve"> </v>
          </cell>
          <cell r="BM103" t="str">
            <v xml:space="preserve"> </v>
          </cell>
          <cell r="BN103" t="str">
            <v xml:space="preserve"> </v>
          </cell>
          <cell r="BO103" t="str">
            <v xml:space="preserve"> </v>
          </cell>
          <cell r="BP103" t="str">
            <v xml:space="preserve"> </v>
          </cell>
          <cell r="BQ103" t="str">
            <v xml:space="preserve"> </v>
          </cell>
          <cell r="BR103" t="str">
            <v xml:space="preserve"> </v>
          </cell>
          <cell r="BS103" t="str">
            <v xml:space="preserve"> </v>
          </cell>
          <cell r="BT103" t="str">
            <v xml:space="preserve"> </v>
          </cell>
          <cell r="BU103" t="str">
            <v xml:space="preserve"> </v>
          </cell>
        </row>
        <row r="104">
          <cell r="AO104" t="str">
            <v xml:space="preserve"> </v>
          </cell>
          <cell r="AP104" t="str">
            <v xml:space="preserve"> </v>
          </cell>
          <cell r="AQ104" t="str">
            <v xml:space="preserve"> </v>
          </cell>
          <cell r="AR104" t="str">
            <v xml:space="preserve"> </v>
          </cell>
          <cell r="AS104" t="str">
            <v xml:space="preserve"> </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B104" t="str">
            <v xml:space="preserve"> </v>
          </cell>
          <cell r="BC104" t="str">
            <v xml:space="preserve"> </v>
          </cell>
          <cell r="BD104" t="str">
            <v xml:space="preserve"> </v>
          </cell>
          <cell r="BE104" t="str">
            <v xml:space="preserve"> </v>
          </cell>
          <cell r="BF104" t="str">
            <v xml:space="preserve"> </v>
          </cell>
          <cell r="BG104" t="str">
            <v xml:space="preserve"> </v>
          </cell>
          <cell r="BH104" t="str">
            <v xml:space="preserve"> </v>
          </cell>
          <cell r="BI104" t="str">
            <v xml:space="preserve"> </v>
          </cell>
          <cell r="BJ104" t="str">
            <v xml:space="preserve"> </v>
          </cell>
          <cell r="BK104" t="str">
            <v xml:space="preserve"> </v>
          </cell>
          <cell r="BL104" t="str">
            <v xml:space="preserve"> </v>
          </cell>
          <cell r="BM104" t="str">
            <v xml:space="preserve"> </v>
          </cell>
          <cell r="BN104" t="str">
            <v xml:space="preserve"> </v>
          </cell>
          <cell r="BO104" t="str">
            <v xml:space="preserve"> </v>
          </cell>
          <cell r="BP104" t="str">
            <v xml:space="preserve"> </v>
          </cell>
          <cell r="BQ104" t="str">
            <v xml:space="preserve"> </v>
          </cell>
          <cell r="BR104" t="str">
            <v xml:space="preserve"> </v>
          </cell>
          <cell r="BS104" t="str">
            <v xml:space="preserve"> </v>
          </cell>
          <cell r="BT104" t="str">
            <v xml:space="preserve"> </v>
          </cell>
          <cell r="BU104" t="str">
            <v xml:space="preserve"> </v>
          </cell>
        </row>
        <row r="105">
          <cell r="AO105" t="str">
            <v xml:space="preserve"> </v>
          </cell>
          <cell r="AP105" t="str">
            <v xml:space="preserve"> </v>
          </cell>
          <cell r="AQ105" t="str">
            <v xml:space="preserve"> </v>
          </cell>
          <cell r="AR105" t="str">
            <v xml:space="preserve"> </v>
          </cell>
          <cell r="AS105" t="str">
            <v xml:space="preserve"> </v>
          </cell>
          <cell r="AT105" t="str">
            <v xml:space="preserve"> </v>
          </cell>
          <cell r="AU105">
            <v>1.5501639999999999</v>
          </cell>
          <cell r="AV105">
            <v>1.4394379999999998</v>
          </cell>
          <cell r="AW105">
            <v>2.3252459999999999</v>
          </cell>
          <cell r="AX105" t="str">
            <v xml:space="preserve"> </v>
          </cell>
          <cell r="AY105" t="str">
            <v xml:space="preserve"> </v>
          </cell>
          <cell r="AZ105" t="str">
            <v xml:space="preserve"> </v>
          </cell>
          <cell r="BA105" t="str">
            <v xml:space="preserve"> </v>
          </cell>
          <cell r="BB105" t="str">
            <v xml:space="preserve"> </v>
          </cell>
          <cell r="BC105" t="str">
            <v xml:space="preserve"> </v>
          </cell>
          <cell r="BD105" t="str">
            <v xml:space="preserve"> </v>
          </cell>
          <cell r="BE105" t="str">
            <v xml:space="preserve"> </v>
          </cell>
          <cell r="BF105" t="str">
            <v xml:space="preserve"> </v>
          </cell>
          <cell r="BG105" t="str">
            <v xml:space="preserve"> </v>
          </cell>
          <cell r="BH105" t="str">
            <v xml:space="preserve"> </v>
          </cell>
          <cell r="BI105" t="str">
            <v xml:space="preserve"> </v>
          </cell>
          <cell r="BJ105" t="str">
            <v xml:space="preserve"> </v>
          </cell>
          <cell r="BK105" t="str">
            <v xml:space="preserve"> </v>
          </cell>
          <cell r="BL105" t="str">
            <v xml:space="preserve"> </v>
          </cell>
          <cell r="BM105" t="str">
            <v xml:space="preserve"> </v>
          </cell>
          <cell r="BN105" t="str">
            <v xml:space="preserve"> </v>
          </cell>
          <cell r="BO105" t="str">
            <v xml:space="preserve"> </v>
          </cell>
          <cell r="BP105" t="str">
            <v xml:space="preserve"> </v>
          </cell>
          <cell r="BQ105" t="str">
            <v xml:space="preserve"> </v>
          </cell>
          <cell r="BR105" t="str">
            <v xml:space="preserve"> </v>
          </cell>
          <cell r="BS105" t="str">
            <v xml:space="preserve"> </v>
          </cell>
          <cell r="BT105" t="str">
            <v xml:space="preserve"> </v>
          </cell>
          <cell r="BU105" t="str">
            <v xml:space="preserve"> </v>
          </cell>
        </row>
        <row r="106">
          <cell r="AO106" t="str">
            <v xml:space="preserve"> </v>
          </cell>
          <cell r="AP106" t="str">
            <v xml:space="preserve"> </v>
          </cell>
          <cell r="AQ106" t="str">
            <v xml:space="preserve"> </v>
          </cell>
          <cell r="AR106">
            <v>1.5291000000000001</v>
          </cell>
          <cell r="AS106">
            <v>1.3870460549999999</v>
          </cell>
          <cell r="AT106" t="str">
            <v xml:space="preserve"> </v>
          </cell>
          <cell r="AU106">
            <v>1.6810219999999998</v>
          </cell>
          <cell r="AV106">
            <v>1.6206259999999999</v>
          </cell>
          <cell r="AW106" t="str">
            <v xml:space="preserve"> </v>
          </cell>
          <cell r="AX106" t="str">
            <v xml:space="preserve"> </v>
          </cell>
          <cell r="AY106" t="str">
            <v xml:space="preserve"> </v>
          </cell>
          <cell r="AZ106" t="str">
            <v xml:space="preserve"> </v>
          </cell>
          <cell r="BA106" t="str">
            <v xml:space="preserve"> </v>
          </cell>
          <cell r="BB106" t="str">
            <v xml:space="preserve"> </v>
          </cell>
          <cell r="BC106" t="str">
            <v xml:space="preserve"> </v>
          </cell>
          <cell r="BD106" t="str">
            <v xml:space="preserve"> </v>
          </cell>
          <cell r="BE106" t="str">
            <v xml:space="preserve"> </v>
          </cell>
          <cell r="BF106" t="str">
            <v xml:space="preserve"> </v>
          </cell>
          <cell r="BG106" t="str">
            <v xml:space="preserve"> </v>
          </cell>
          <cell r="BH106" t="str">
            <v xml:space="preserve"> </v>
          </cell>
          <cell r="BI106" t="str">
            <v xml:space="preserve"> </v>
          </cell>
          <cell r="BJ106" t="str">
            <v xml:space="preserve"> </v>
          </cell>
          <cell r="BK106" t="str">
            <v xml:space="preserve"> </v>
          </cell>
          <cell r="BL106" t="str">
            <v xml:space="preserve"> </v>
          </cell>
          <cell r="BM106" t="str">
            <v xml:space="preserve"> </v>
          </cell>
          <cell r="BN106" t="str">
            <v xml:space="preserve"> </v>
          </cell>
          <cell r="BO106" t="str">
            <v xml:space="preserve"> </v>
          </cell>
          <cell r="BP106" t="str">
            <v xml:space="preserve"> </v>
          </cell>
          <cell r="BQ106" t="str">
            <v xml:space="preserve"> </v>
          </cell>
          <cell r="BR106" t="str">
            <v xml:space="preserve"> </v>
          </cell>
          <cell r="BS106" t="str">
            <v xml:space="preserve"> </v>
          </cell>
          <cell r="BT106" t="str">
            <v xml:space="preserve"> </v>
          </cell>
          <cell r="BU106" t="str">
            <v xml:space="preserve"> </v>
          </cell>
        </row>
        <row r="107">
          <cell r="AO107">
            <v>2.3298460000000003</v>
          </cell>
          <cell r="AP107">
            <v>3.5038200000000006</v>
          </cell>
          <cell r="AQ107">
            <v>2.3541209999999997</v>
          </cell>
          <cell r="AR107">
            <v>1.8655020000000002</v>
          </cell>
          <cell r="AS107">
            <v>1.9103029499999999</v>
          </cell>
          <cell r="AT107" t="str">
            <v xml:space="preserve"> </v>
          </cell>
          <cell r="AU107">
            <v>2.3353119999999996</v>
          </cell>
          <cell r="AV107">
            <v>2.224586</v>
          </cell>
          <cell r="AW107">
            <v>2.2044539999999997</v>
          </cell>
          <cell r="AX107" t="str">
            <v xml:space="preserve"> </v>
          </cell>
          <cell r="AY107" t="str">
            <v xml:space="preserve"> </v>
          </cell>
          <cell r="AZ107" t="str">
            <v xml:space="preserve"> </v>
          </cell>
          <cell r="BA107" t="str">
            <v xml:space="preserve"> </v>
          </cell>
          <cell r="BB107" t="str">
            <v xml:space="preserve"> </v>
          </cell>
          <cell r="BC107" t="str">
            <v xml:space="preserve"> </v>
          </cell>
          <cell r="BD107" t="str">
            <v xml:space="preserve"> </v>
          </cell>
          <cell r="BE107" t="str">
            <v xml:space="preserve"> </v>
          </cell>
          <cell r="BF107" t="str">
            <v xml:space="preserve"> </v>
          </cell>
          <cell r="BG107" t="str">
            <v xml:space="preserve"> </v>
          </cell>
          <cell r="BH107" t="str">
            <v xml:space="preserve"> </v>
          </cell>
          <cell r="BI107" t="str">
            <v xml:space="preserve"> </v>
          </cell>
          <cell r="BJ107" t="str">
            <v xml:space="preserve"> </v>
          </cell>
          <cell r="BK107" t="str">
            <v xml:space="preserve"> </v>
          </cell>
          <cell r="BL107" t="str">
            <v xml:space="preserve"> </v>
          </cell>
          <cell r="BM107" t="str">
            <v xml:space="preserve"> </v>
          </cell>
          <cell r="BN107" t="str">
            <v xml:space="preserve"> </v>
          </cell>
          <cell r="BO107" t="str">
            <v xml:space="preserve"> </v>
          </cell>
          <cell r="BP107" t="str">
            <v xml:space="preserve"> </v>
          </cell>
          <cell r="BQ107" t="str">
            <v xml:space="preserve"> </v>
          </cell>
          <cell r="BR107" t="str">
            <v xml:space="preserve"> </v>
          </cell>
          <cell r="BS107" t="str">
            <v xml:space="preserve"> </v>
          </cell>
          <cell r="BT107" t="str">
            <v xml:space="preserve"> </v>
          </cell>
          <cell r="BU107" t="str">
            <v xml:space="preserve"> </v>
          </cell>
        </row>
        <row r="108">
          <cell r="AO108" t="str">
            <v xml:space="preserve"> </v>
          </cell>
          <cell r="AP108" t="str">
            <v xml:space="preserve"> </v>
          </cell>
          <cell r="AQ108" t="str">
            <v xml:space="preserve"> </v>
          </cell>
          <cell r="AR108" t="str">
            <v xml:space="preserve"> </v>
          </cell>
          <cell r="AS108">
            <v>1.9518312749999998</v>
          </cell>
          <cell r="AT108" t="str">
            <v xml:space="preserve"> </v>
          </cell>
          <cell r="AU108">
            <v>2.4561039999999998</v>
          </cell>
          <cell r="AV108">
            <v>2.2749159999999997</v>
          </cell>
          <cell r="AW108">
            <v>2.2547839999999999</v>
          </cell>
          <cell r="AX108" t="str">
            <v xml:space="preserve"> </v>
          </cell>
          <cell r="AY108" t="str">
            <v xml:space="preserve"> </v>
          </cell>
          <cell r="AZ108" t="str">
            <v xml:space="preserve"> </v>
          </cell>
          <cell r="BA108" t="str">
            <v xml:space="preserve"> </v>
          </cell>
          <cell r="BB108" t="str">
            <v xml:space="preserve"> </v>
          </cell>
          <cell r="BC108" t="str">
            <v xml:space="preserve"> </v>
          </cell>
          <cell r="BD108" t="str">
            <v xml:space="preserve"> </v>
          </cell>
          <cell r="BE108" t="str">
            <v xml:space="preserve"> </v>
          </cell>
          <cell r="BF108" t="str">
            <v xml:space="preserve"> </v>
          </cell>
          <cell r="BG108" t="str">
            <v xml:space="preserve"> </v>
          </cell>
          <cell r="BH108" t="str">
            <v xml:space="preserve"> </v>
          </cell>
          <cell r="BI108" t="str">
            <v xml:space="preserve"> </v>
          </cell>
          <cell r="BJ108" t="str">
            <v xml:space="preserve"> </v>
          </cell>
          <cell r="BK108" t="str">
            <v xml:space="preserve"> </v>
          </cell>
          <cell r="BL108" t="str">
            <v xml:space="preserve"> </v>
          </cell>
          <cell r="BM108" t="str">
            <v xml:space="preserve"> </v>
          </cell>
          <cell r="BN108" t="str">
            <v xml:space="preserve"> </v>
          </cell>
          <cell r="BO108" t="str">
            <v xml:space="preserve"> </v>
          </cell>
          <cell r="BP108" t="str">
            <v xml:space="preserve"> </v>
          </cell>
          <cell r="BQ108" t="str">
            <v xml:space="preserve"> </v>
          </cell>
          <cell r="BR108" t="str">
            <v xml:space="preserve"> </v>
          </cell>
          <cell r="BS108" t="str">
            <v xml:space="preserve"> </v>
          </cell>
          <cell r="BT108" t="str">
            <v xml:space="preserve"> </v>
          </cell>
          <cell r="BU108" t="str">
            <v xml:space="preserve"> </v>
          </cell>
        </row>
        <row r="109">
          <cell r="AO109" t="str">
            <v xml:space="preserve"> </v>
          </cell>
          <cell r="AP109" t="str">
            <v xml:space="preserve"> </v>
          </cell>
          <cell r="AQ109" t="str">
            <v xml:space="preserve"> </v>
          </cell>
          <cell r="AR109">
            <v>2.80335</v>
          </cell>
          <cell r="AS109">
            <v>2.54153349</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B109" t="str">
            <v xml:space="preserve"> </v>
          </cell>
          <cell r="BC109" t="str">
            <v xml:space="preserve"> </v>
          </cell>
          <cell r="BD109" t="str">
            <v xml:space="preserve"> </v>
          </cell>
          <cell r="BE109" t="str">
            <v xml:space="preserve"> </v>
          </cell>
          <cell r="BF109" t="str">
            <v xml:space="preserve"> </v>
          </cell>
          <cell r="BG109" t="str">
            <v xml:space="preserve"> </v>
          </cell>
          <cell r="BH109" t="str">
            <v xml:space="preserve"> </v>
          </cell>
          <cell r="BI109" t="str">
            <v xml:space="preserve"> </v>
          </cell>
          <cell r="BJ109" t="str">
            <v xml:space="preserve"> </v>
          </cell>
          <cell r="BK109" t="str">
            <v xml:space="preserve"> </v>
          </cell>
          <cell r="BL109" t="str">
            <v xml:space="preserve"> </v>
          </cell>
          <cell r="BM109" t="str">
            <v xml:space="preserve"> </v>
          </cell>
          <cell r="BN109" t="str">
            <v xml:space="preserve"> </v>
          </cell>
          <cell r="BO109" t="str">
            <v xml:space="preserve"> </v>
          </cell>
          <cell r="BP109" t="str">
            <v xml:space="preserve"> </v>
          </cell>
          <cell r="BQ109" t="str">
            <v xml:space="preserve"> </v>
          </cell>
          <cell r="BR109" t="str">
            <v xml:space="preserve"> </v>
          </cell>
          <cell r="BS109" t="str">
            <v xml:space="preserve"> </v>
          </cell>
          <cell r="BT109" t="str">
            <v xml:space="preserve"> </v>
          </cell>
          <cell r="BU109" t="str">
            <v xml:space="preserve"> </v>
          </cell>
        </row>
        <row r="110">
          <cell r="AO110" t="str">
            <v xml:space="preserve"> </v>
          </cell>
          <cell r="AP110" t="str">
            <v xml:space="preserve"> </v>
          </cell>
          <cell r="AQ110" t="str">
            <v xml:space="preserve"> </v>
          </cell>
          <cell r="AR110" t="str">
            <v xml:space="preserve"> </v>
          </cell>
          <cell r="AS110" t="str">
            <v xml:space="preserve"> </v>
          </cell>
          <cell r="AT110">
            <v>2.8840529999999998</v>
          </cell>
          <cell r="AU110">
            <v>3.1103939999999999</v>
          </cell>
          <cell r="AV110">
            <v>2.9694699999999998</v>
          </cell>
          <cell r="AW110">
            <v>2.2849819999999998</v>
          </cell>
          <cell r="AX110" t="str">
            <v xml:space="preserve"> </v>
          </cell>
          <cell r="AY110" t="str">
            <v xml:space="preserve"> </v>
          </cell>
          <cell r="AZ110" t="str">
            <v xml:space="preserve"> </v>
          </cell>
          <cell r="BA110" t="str">
            <v xml:space="preserve"> </v>
          </cell>
          <cell r="BB110" t="str">
            <v xml:space="preserve"> </v>
          </cell>
          <cell r="BC110" t="str">
            <v xml:space="preserve"> </v>
          </cell>
          <cell r="BD110" t="str">
            <v xml:space="preserve"> </v>
          </cell>
          <cell r="BE110">
            <v>3.0623740000000002</v>
          </cell>
          <cell r="BF110" t="str">
            <v xml:space="preserve"> </v>
          </cell>
          <cell r="BG110" t="str">
            <v xml:space="preserve"> </v>
          </cell>
          <cell r="BH110" t="str">
            <v xml:space="preserve"> </v>
          </cell>
          <cell r="BI110" t="str">
            <v xml:space="preserve"> </v>
          </cell>
          <cell r="BJ110" t="str">
            <v xml:space="preserve"> </v>
          </cell>
          <cell r="BK110" t="str">
            <v xml:space="preserve"> </v>
          </cell>
          <cell r="BL110" t="str">
            <v xml:space="preserve"> </v>
          </cell>
          <cell r="BM110" t="str">
            <v xml:space="preserve"> </v>
          </cell>
          <cell r="BN110" t="str">
            <v xml:space="preserve"> </v>
          </cell>
          <cell r="BO110" t="str">
            <v xml:space="preserve"> </v>
          </cell>
          <cell r="BP110" t="str">
            <v xml:space="preserve"> </v>
          </cell>
          <cell r="BQ110" t="str">
            <v xml:space="preserve"> </v>
          </cell>
          <cell r="BR110" t="str">
            <v xml:space="preserve"> </v>
          </cell>
          <cell r="BS110" t="str">
            <v xml:space="preserve"> </v>
          </cell>
          <cell r="BT110">
            <v>3.1286369999999994</v>
          </cell>
          <cell r="BU110" t="str">
            <v xml:space="preserve"> </v>
          </cell>
        </row>
        <row r="111">
          <cell r="AO111" t="str">
            <v xml:space="preserve"> </v>
          </cell>
          <cell r="AP111" t="str">
            <v xml:space="preserve"> </v>
          </cell>
          <cell r="AQ111" t="str">
            <v xml:space="preserve"> </v>
          </cell>
          <cell r="AR111" t="str">
            <v xml:space="preserve"> </v>
          </cell>
          <cell r="AS111" t="str">
            <v xml:space="preserve"> </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B111" t="str">
            <v xml:space="preserve"> </v>
          </cell>
          <cell r="BC111" t="str">
            <v xml:space="preserve"> </v>
          </cell>
          <cell r="BD111" t="str">
            <v xml:space="preserve"> </v>
          </cell>
          <cell r="BE111" t="str">
            <v xml:space="preserve"> </v>
          </cell>
          <cell r="BF111" t="str">
            <v xml:space="preserve"> </v>
          </cell>
          <cell r="BG111" t="str">
            <v xml:space="preserve"> </v>
          </cell>
          <cell r="BH111" t="str">
            <v xml:space="preserve"> </v>
          </cell>
          <cell r="BI111" t="str">
            <v xml:space="preserve"> </v>
          </cell>
          <cell r="BJ111" t="str">
            <v xml:space="preserve"> </v>
          </cell>
          <cell r="BK111" t="str">
            <v xml:space="preserve"> </v>
          </cell>
          <cell r="BL111" t="str">
            <v xml:space="preserve"> </v>
          </cell>
          <cell r="BM111" t="str">
            <v xml:space="preserve"> </v>
          </cell>
          <cell r="BN111" t="str">
            <v xml:space="preserve"> </v>
          </cell>
          <cell r="BO111" t="str">
            <v xml:space="preserve"> </v>
          </cell>
          <cell r="BP111" t="str">
            <v xml:space="preserve"> </v>
          </cell>
          <cell r="BQ111" t="str">
            <v xml:space="preserve"> </v>
          </cell>
          <cell r="BR111" t="str">
            <v xml:space="preserve"> </v>
          </cell>
          <cell r="BS111" t="str">
            <v xml:space="preserve"> </v>
          </cell>
          <cell r="BT111" t="str">
            <v xml:space="preserve"> </v>
          </cell>
          <cell r="BU111" t="str">
            <v xml:space="preserve"> </v>
          </cell>
        </row>
        <row r="112">
          <cell r="AO112" t="str">
            <v xml:space="preserve"> </v>
          </cell>
          <cell r="AP112" t="str">
            <v xml:space="preserve"> </v>
          </cell>
          <cell r="AQ112" t="str">
            <v xml:space="preserve"> </v>
          </cell>
          <cell r="AR112" t="str">
            <v xml:space="preserve"> </v>
          </cell>
          <cell r="AS112" t="str">
            <v xml:space="preserve"> </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B112" t="str">
            <v xml:space="preserve"> </v>
          </cell>
          <cell r="BC112" t="str">
            <v xml:space="preserve"> </v>
          </cell>
          <cell r="BD112" t="str">
            <v xml:space="preserve"> </v>
          </cell>
          <cell r="BE112" t="str">
            <v xml:space="preserve"> </v>
          </cell>
          <cell r="BF112" t="str">
            <v xml:space="preserve"> </v>
          </cell>
          <cell r="BG112" t="str">
            <v xml:space="preserve"> </v>
          </cell>
          <cell r="BH112" t="str">
            <v xml:space="preserve"> </v>
          </cell>
          <cell r="BI112" t="str">
            <v xml:space="preserve"> </v>
          </cell>
          <cell r="BJ112" t="str">
            <v xml:space="preserve"> </v>
          </cell>
          <cell r="BK112" t="str">
            <v xml:space="preserve"> </v>
          </cell>
          <cell r="BL112" t="str">
            <v xml:space="preserve"> </v>
          </cell>
          <cell r="BM112" t="str">
            <v xml:space="preserve"> </v>
          </cell>
          <cell r="BN112" t="str">
            <v xml:space="preserve"> </v>
          </cell>
          <cell r="BO112" t="str">
            <v xml:space="preserve"> </v>
          </cell>
          <cell r="BP112" t="str">
            <v xml:space="preserve"> </v>
          </cell>
          <cell r="BQ112" t="str">
            <v xml:space="preserve"> </v>
          </cell>
          <cell r="BR112" t="str">
            <v xml:space="preserve"> </v>
          </cell>
          <cell r="BS112">
            <v>3.3027059999999993</v>
          </cell>
          <cell r="BT112" t="str">
            <v xml:space="preserve"> </v>
          </cell>
          <cell r="BU112">
            <v>3.0362999999999998</v>
          </cell>
        </row>
        <row r="113">
          <cell r="AO113" t="str">
            <v xml:space="preserve"> </v>
          </cell>
          <cell r="AP113" t="str">
            <v xml:space="preserve"> </v>
          </cell>
          <cell r="AQ113" t="str">
            <v xml:space="preserve"> </v>
          </cell>
          <cell r="AR113" t="str">
            <v xml:space="preserve"> </v>
          </cell>
          <cell r="AS113" t="str">
            <v xml:space="preserve"> </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B113" t="str">
            <v xml:space="preserve"> </v>
          </cell>
          <cell r="BC113" t="str">
            <v xml:space="preserve"> </v>
          </cell>
          <cell r="BD113" t="str">
            <v xml:space="preserve"> </v>
          </cell>
          <cell r="BE113" t="str">
            <v xml:space="preserve"> </v>
          </cell>
          <cell r="BF113" t="str">
            <v xml:space="preserve"> </v>
          </cell>
          <cell r="BG113" t="str">
            <v xml:space="preserve"> </v>
          </cell>
          <cell r="BH113" t="str">
            <v xml:space="preserve"> </v>
          </cell>
          <cell r="BI113" t="str">
            <v xml:space="preserve"> </v>
          </cell>
          <cell r="BJ113" t="str">
            <v xml:space="preserve"> </v>
          </cell>
          <cell r="BK113" t="str">
            <v xml:space="preserve"> </v>
          </cell>
          <cell r="BL113" t="str">
            <v xml:space="preserve"> </v>
          </cell>
          <cell r="BM113" t="str">
            <v xml:space="preserve"> </v>
          </cell>
          <cell r="BN113" t="str">
            <v xml:space="preserve"> </v>
          </cell>
          <cell r="BO113" t="str">
            <v xml:space="preserve"> </v>
          </cell>
          <cell r="BP113" t="str">
            <v xml:space="preserve"> </v>
          </cell>
          <cell r="BQ113" t="str">
            <v xml:space="preserve"> </v>
          </cell>
          <cell r="BR113" t="str">
            <v xml:space="preserve"> </v>
          </cell>
          <cell r="BS113" t="str">
            <v xml:space="preserve"> </v>
          </cell>
          <cell r="BT113" t="str">
            <v xml:space="preserve"> </v>
          </cell>
          <cell r="BU113" t="str">
            <v xml:space="preserve"> </v>
          </cell>
        </row>
        <row r="114">
          <cell r="AO114" t="str">
            <v xml:space="preserve"> </v>
          </cell>
          <cell r="AP114" t="str">
            <v xml:space="preserve"> </v>
          </cell>
          <cell r="AQ114" t="str">
            <v xml:space="preserve"> </v>
          </cell>
          <cell r="AR114" t="str">
            <v xml:space="preserve"> </v>
          </cell>
          <cell r="AS114">
            <v>2.8322317649999995</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B114" t="str">
            <v xml:space="preserve"> </v>
          </cell>
          <cell r="BC114" t="str">
            <v xml:space="preserve"> </v>
          </cell>
          <cell r="BD114" t="str">
            <v xml:space="preserve"> </v>
          </cell>
          <cell r="BE114" t="str">
            <v xml:space="preserve"> </v>
          </cell>
          <cell r="BF114" t="str">
            <v xml:space="preserve"> </v>
          </cell>
          <cell r="BG114" t="str">
            <v xml:space="preserve"> </v>
          </cell>
          <cell r="BH114" t="str">
            <v xml:space="preserve"> </v>
          </cell>
          <cell r="BI114" t="str">
            <v xml:space="preserve"> </v>
          </cell>
          <cell r="BJ114" t="str">
            <v xml:space="preserve"> </v>
          </cell>
          <cell r="BK114" t="str">
            <v xml:space="preserve"> </v>
          </cell>
          <cell r="BL114" t="str">
            <v xml:space="preserve"> </v>
          </cell>
          <cell r="BM114" t="str">
            <v xml:space="preserve"> </v>
          </cell>
          <cell r="BN114" t="str">
            <v xml:space="preserve"> </v>
          </cell>
          <cell r="BO114" t="str">
            <v xml:space="preserve"> </v>
          </cell>
          <cell r="BP114" t="str">
            <v xml:space="preserve"> </v>
          </cell>
          <cell r="BQ114" t="str">
            <v xml:space="preserve"> </v>
          </cell>
          <cell r="BR114" t="str">
            <v xml:space="preserve"> </v>
          </cell>
          <cell r="BS114" t="str">
            <v xml:space="preserve"> </v>
          </cell>
          <cell r="BT114" t="str">
            <v xml:space="preserve"> </v>
          </cell>
          <cell r="BU114" t="str">
            <v xml:space="preserve"> </v>
          </cell>
        </row>
        <row r="115">
          <cell r="AO115" t="str">
            <v xml:space="preserve"> </v>
          </cell>
          <cell r="AP115" t="str">
            <v xml:space="preserve"> </v>
          </cell>
          <cell r="AQ115" t="str">
            <v xml:space="preserve"> </v>
          </cell>
          <cell r="AR115" t="str">
            <v xml:space="preserve"> </v>
          </cell>
          <cell r="AS115" t="str">
            <v xml:space="preserve"> </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B115" t="str">
            <v xml:space="preserve"> </v>
          </cell>
          <cell r="BC115" t="str">
            <v xml:space="preserve"> </v>
          </cell>
          <cell r="BD115" t="str">
            <v xml:space="preserve"> </v>
          </cell>
          <cell r="BE115" t="str">
            <v xml:space="preserve"> </v>
          </cell>
          <cell r="BF115" t="str">
            <v xml:space="preserve"> </v>
          </cell>
          <cell r="BG115" t="str">
            <v xml:space="preserve"> </v>
          </cell>
          <cell r="BH115" t="str">
            <v xml:space="preserve"> </v>
          </cell>
          <cell r="BI115" t="str">
            <v xml:space="preserve"> </v>
          </cell>
          <cell r="BJ115" t="str">
            <v xml:space="preserve"> </v>
          </cell>
          <cell r="BK115" t="str">
            <v xml:space="preserve"> </v>
          </cell>
          <cell r="BL115" t="str">
            <v xml:space="preserve"> </v>
          </cell>
          <cell r="BM115" t="str">
            <v xml:space="preserve"> </v>
          </cell>
          <cell r="BN115" t="str">
            <v xml:space="preserve"> </v>
          </cell>
          <cell r="BO115" t="str">
            <v xml:space="preserve"> </v>
          </cell>
          <cell r="BP115" t="str">
            <v xml:space="preserve"> </v>
          </cell>
          <cell r="BQ115" t="str">
            <v xml:space="preserve"> </v>
          </cell>
          <cell r="BR115" t="str">
            <v xml:space="preserve"> </v>
          </cell>
          <cell r="BS115" t="str">
            <v xml:space="preserve"> </v>
          </cell>
          <cell r="BT115" t="str">
            <v xml:space="preserve"> </v>
          </cell>
          <cell r="BU115" t="str">
            <v xml:space="preserve"> </v>
          </cell>
        </row>
        <row r="116">
          <cell r="AO116" t="str">
            <v xml:space="preserve"> </v>
          </cell>
          <cell r="AP116" t="str">
            <v xml:space="preserve"> </v>
          </cell>
          <cell r="AQ116" t="str">
            <v xml:space="preserve"> </v>
          </cell>
          <cell r="AR116" t="str">
            <v xml:space="preserve"> </v>
          </cell>
          <cell r="AS116" t="str">
            <v xml:space="preserve"> </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B116" t="str">
            <v xml:space="preserve"> </v>
          </cell>
          <cell r="BC116" t="str">
            <v xml:space="preserve"> </v>
          </cell>
          <cell r="BD116" t="str">
            <v xml:space="preserve"> </v>
          </cell>
          <cell r="BE116" t="str">
            <v xml:space="preserve"> </v>
          </cell>
          <cell r="BF116" t="str">
            <v xml:space="preserve"> </v>
          </cell>
          <cell r="BG116" t="str">
            <v xml:space="preserve"> </v>
          </cell>
          <cell r="BH116" t="str">
            <v xml:space="preserve"> </v>
          </cell>
          <cell r="BI116" t="str">
            <v xml:space="preserve"> </v>
          </cell>
          <cell r="BJ116" t="str">
            <v xml:space="preserve"> </v>
          </cell>
          <cell r="BK116" t="str">
            <v xml:space="preserve"> </v>
          </cell>
          <cell r="BL116" t="str">
            <v xml:space="preserve"> </v>
          </cell>
          <cell r="BM116" t="str">
            <v xml:space="preserve"> </v>
          </cell>
          <cell r="BN116" t="str">
            <v xml:space="preserve"> </v>
          </cell>
          <cell r="BO116" t="str">
            <v xml:space="preserve"> </v>
          </cell>
          <cell r="BP116" t="str">
            <v xml:space="preserve"> </v>
          </cell>
          <cell r="BQ116" t="str">
            <v xml:space="preserve"> </v>
          </cell>
          <cell r="BR116" t="str">
            <v xml:space="preserve"> </v>
          </cell>
          <cell r="BS116" t="str">
            <v xml:space="preserve"> </v>
          </cell>
          <cell r="BT116" t="str">
            <v xml:space="preserve"> </v>
          </cell>
          <cell r="BU116" t="str">
            <v xml:space="preserve"> </v>
          </cell>
        </row>
        <row r="117">
          <cell r="AO117" t="str">
            <v xml:space="preserve"> </v>
          </cell>
          <cell r="AP117" t="str">
            <v xml:space="preserve"> </v>
          </cell>
          <cell r="AQ117" t="str">
            <v xml:space="preserve"> </v>
          </cell>
          <cell r="AR117" t="str">
            <v xml:space="preserve"> </v>
          </cell>
          <cell r="AS117" t="str">
            <v xml:space="preserve"> </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B117" t="str">
            <v xml:space="preserve"> </v>
          </cell>
          <cell r="BC117" t="str">
            <v xml:space="preserve"> </v>
          </cell>
          <cell r="BD117" t="str">
            <v xml:space="preserve"> </v>
          </cell>
          <cell r="BE117" t="str">
            <v xml:space="preserve"> </v>
          </cell>
          <cell r="BF117" t="str">
            <v xml:space="preserve"> </v>
          </cell>
          <cell r="BG117" t="str">
            <v xml:space="preserve"> </v>
          </cell>
          <cell r="BH117">
            <v>11.616149999999999</v>
          </cell>
          <cell r="BI117" t="str">
            <v xml:space="preserve"> </v>
          </cell>
          <cell r="BJ117" t="str">
            <v xml:space="preserve"> </v>
          </cell>
          <cell r="BK117" t="str">
            <v xml:space="preserve"> </v>
          </cell>
          <cell r="BL117" t="str">
            <v xml:space="preserve"> </v>
          </cell>
          <cell r="BM117" t="str">
            <v xml:space="preserve"> </v>
          </cell>
          <cell r="BN117" t="str">
            <v xml:space="preserve"> </v>
          </cell>
          <cell r="BO117" t="str">
            <v xml:space="preserve"> </v>
          </cell>
          <cell r="BP117" t="str">
            <v xml:space="preserve"> </v>
          </cell>
          <cell r="BQ117" t="str">
            <v xml:space="preserve"> </v>
          </cell>
          <cell r="BR117" t="str">
            <v xml:space="preserve"> </v>
          </cell>
          <cell r="BS117" t="str">
            <v xml:space="preserve"> </v>
          </cell>
          <cell r="BT117" t="str">
            <v xml:space="preserve"> </v>
          </cell>
          <cell r="BU117" t="str">
            <v xml:space="preserve"> </v>
          </cell>
        </row>
        <row r="118">
          <cell r="AO118" t="str">
            <v xml:space="preserve"> </v>
          </cell>
          <cell r="AP118" t="str">
            <v xml:space="preserve"> </v>
          </cell>
          <cell r="AQ118" t="str">
            <v xml:space="preserve"> </v>
          </cell>
          <cell r="AR118" t="str">
            <v xml:space="preserve"> </v>
          </cell>
          <cell r="AS118" t="str">
            <v xml:space="preserve"> </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B118" t="str">
            <v xml:space="preserve"> </v>
          </cell>
          <cell r="BC118" t="str">
            <v xml:space="preserve"> </v>
          </cell>
          <cell r="BD118" t="str">
            <v xml:space="preserve"> </v>
          </cell>
          <cell r="BE118" t="str">
            <v xml:space="preserve"> </v>
          </cell>
          <cell r="BF118" t="str">
            <v xml:space="preserve"> </v>
          </cell>
          <cell r="BG118" t="str">
            <v xml:space="preserve"> </v>
          </cell>
          <cell r="BH118" t="str">
            <v xml:space="preserve"> </v>
          </cell>
          <cell r="BI118" t="str">
            <v xml:space="preserve"> </v>
          </cell>
          <cell r="BJ118" t="str">
            <v xml:space="preserve"> </v>
          </cell>
          <cell r="BK118" t="str">
            <v xml:space="preserve"> </v>
          </cell>
          <cell r="BL118" t="str">
            <v xml:space="preserve"> </v>
          </cell>
          <cell r="BM118">
            <v>5.9235120000000006</v>
          </cell>
          <cell r="BN118" t="str">
            <v xml:space="preserve"> </v>
          </cell>
          <cell r="BO118" t="str">
            <v xml:space="preserve"> </v>
          </cell>
          <cell r="BP118" t="str">
            <v xml:space="preserve"> </v>
          </cell>
          <cell r="BQ118" t="str">
            <v xml:space="preserve"> </v>
          </cell>
          <cell r="BR118" t="str">
            <v xml:space="preserve"> </v>
          </cell>
          <cell r="BS118" t="str">
            <v xml:space="preserve"> </v>
          </cell>
          <cell r="BT118" t="str">
            <v xml:space="preserve"> </v>
          </cell>
          <cell r="BU118" t="str">
            <v xml:space="preserve"> </v>
          </cell>
        </row>
        <row r="119">
          <cell r="AO119" t="str">
            <v xml:space="preserve"> </v>
          </cell>
          <cell r="AP119" t="str">
            <v xml:space="preserve"> </v>
          </cell>
          <cell r="AQ119" t="str">
            <v xml:space="preserve"> </v>
          </cell>
          <cell r="AR119" t="str">
            <v xml:space="preserve"> </v>
          </cell>
          <cell r="AS119" t="str">
            <v xml:space="preserve"> </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B119" t="str">
            <v xml:space="preserve"> </v>
          </cell>
          <cell r="BC119" t="str">
            <v xml:space="preserve"> </v>
          </cell>
          <cell r="BD119" t="str">
            <v xml:space="preserve"> </v>
          </cell>
          <cell r="BE119" t="str">
            <v xml:space="preserve"> </v>
          </cell>
          <cell r="BF119" t="str">
            <v xml:space="preserve"> </v>
          </cell>
          <cell r="BG119" t="str">
            <v xml:space="preserve"> </v>
          </cell>
          <cell r="BH119" t="str">
            <v xml:space="preserve"> </v>
          </cell>
          <cell r="BI119" t="str">
            <v xml:space="preserve"> </v>
          </cell>
          <cell r="BJ119" t="str">
            <v xml:space="preserve"> </v>
          </cell>
          <cell r="BK119" t="str">
            <v xml:space="preserve"> </v>
          </cell>
          <cell r="BL119" t="str">
            <v xml:space="preserve"> </v>
          </cell>
          <cell r="BM119" t="str">
            <v xml:space="preserve"> </v>
          </cell>
          <cell r="BN119" t="str">
            <v xml:space="preserve"> </v>
          </cell>
          <cell r="BO119" t="str">
            <v xml:space="preserve"> </v>
          </cell>
          <cell r="BP119" t="str">
            <v xml:space="preserve"> </v>
          </cell>
          <cell r="BQ119" t="str">
            <v xml:space="preserve"> </v>
          </cell>
          <cell r="BR119" t="str">
            <v xml:space="preserve"> </v>
          </cell>
          <cell r="BS119" t="str">
            <v xml:space="preserve"> </v>
          </cell>
          <cell r="BT119" t="str">
            <v xml:space="preserve"> </v>
          </cell>
          <cell r="BU119" t="str">
            <v xml:space="preserve"> </v>
          </cell>
        </row>
        <row r="120">
          <cell r="AO120" t="str">
            <v xml:space="preserve"> </v>
          </cell>
          <cell r="AP120" t="str">
            <v xml:space="preserve"> </v>
          </cell>
          <cell r="AQ120" t="str">
            <v xml:space="preserve"> </v>
          </cell>
          <cell r="AR120" t="str">
            <v xml:space="preserve"> </v>
          </cell>
          <cell r="AS120" t="str">
            <v xml:space="preserve"> </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B120" t="str">
            <v xml:space="preserve"> </v>
          </cell>
          <cell r="BC120" t="str">
            <v xml:space="preserve"> </v>
          </cell>
          <cell r="BD120" t="str">
            <v xml:space="preserve"> </v>
          </cell>
          <cell r="BE120" t="str">
            <v xml:space="preserve"> </v>
          </cell>
          <cell r="BF120" t="str">
            <v xml:space="preserve"> </v>
          </cell>
          <cell r="BG120" t="str">
            <v xml:space="preserve"> </v>
          </cell>
          <cell r="BH120" t="str">
            <v xml:space="preserve"> </v>
          </cell>
          <cell r="BI120" t="str">
            <v xml:space="preserve"> </v>
          </cell>
          <cell r="BJ120" t="str">
            <v xml:space="preserve"> </v>
          </cell>
          <cell r="BK120" t="str">
            <v xml:space="preserve"> </v>
          </cell>
          <cell r="BL120" t="str">
            <v xml:space="preserve"> </v>
          </cell>
          <cell r="BM120" t="str">
            <v xml:space="preserve"> </v>
          </cell>
          <cell r="BN120" t="str">
            <v xml:space="preserve"> </v>
          </cell>
          <cell r="BO120" t="str">
            <v xml:space="preserve"> </v>
          </cell>
          <cell r="BP120" t="str">
            <v xml:space="preserve"> </v>
          </cell>
          <cell r="BQ120" t="str">
            <v xml:space="preserve"> </v>
          </cell>
          <cell r="BR120" t="str">
            <v xml:space="preserve"> </v>
          </cell>
          <cell r="BS120" t="str">
            <v xml:space="preserve"> </v>
          </cell>
          <cell r="BT120" t="str">
            <v xml:space="preserve"> </v>
          </cell>
          <cell r="BU120" t="str">
            <v xml:space="preserve"> </v>
          </cell>
        </row>
        <row r="121">
          <cell r="AO121" t="str">
            <v xml:space="preserve"> </v>
          </cell>
          <cell r="AP121" t="str">
            <v xml:space="preserve"> </v>
          </cell>
          <cell r="AQ121" t="str">
            <v xml:space="preserve"> </v>
          </cell>
          <cell r="AR121" t="str">
            <v xml:space="preserve"> </v>
          </cell>
          <cell r="AS121" t="str">
            <v xml:space="preserve"> </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B121" t="str">
            <v xml:space="preserve"> </v>
          </cell>
          <cell r="BC121" t="str">
            <v xml:space="preserve"> </v>
          </cell>
          <cell r="BD121" t="str">
            <v xml:space="preserve"> </v>
          </cell>
          <cell r="BE121" t="str">
            <v xml:space="preserve"> </v>
          </cell>
          <cell r="BF121" t="str">
            <v xml:space="preserve"> </v>
          </cell>
          <cell r="BG121" t="str">
            <v xml:space="preserve"> </v>
          </cell>
          <cell r="BH121" t="str">
            <v xml:space="preserve"> </v>
          </cell>
          <cell r="BI121" t="str">
            <v xml:space="preserve"> </v>
          </cell>
          <cell r="BJ121" t="str">
            <v xml:space="preserve"> </v>
          </cell>
          <cell r="BK121" t="str">
            <v xml:space="preserve"> </v>
          </cell>
          <cell r="BL121" t="str">
            <v xml:space="preserve"> </v>
          </cell>
          <cell r="BM121" t="str">
            <v xml:space="preserve"> </v>
          </cell>
          <cell r="BN121" t="str">
            <v xml:space="preserve"> </v>
          </cell>
          <cell r="BO121" t="str">
            <v xml:space="preserve"> </v>
          </cell>
          <cell r="BP121" t="str">
            <v xml:space="preserve"> </v>
          </cell>
          <cell r="BQ121" t="str">
            <v xml:space="preserve"> </v>
          </cell>
          <cell r="BR121" t="str">
            <v xml:space="preserve"> </v>
          </cell>
          <cell r="BS121" t="str">
            <v xml:space="preserve"> </v>
          </cell>
          <cell r="BT121" t="str">
            <v xml:space="preserve"> </v>
          </cell>
          <cell r="BU121" t="str">
            <v xml:space="preserve"> </v>
          </cell>
        </row>
        <row r="122">
          <cell r="AO122" t="str">
            <v xml:space="preserve"> </v>
          </cell>
          <cell r="AP122" t="str">
            <v xml:space="preserve"> </v>
          </cell>
          <cell r="AQ122" t="str">
            <v xml:space="preserve"> </v>
          </cell>
          <cell r="AR122" t="str">
            <v xml:space="preserve"> </v>
          </cell>
          <cell r="AS122" t="str">
            <v xml:space="preserve"> </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B122" t="str">
            <v xml:space="preserve"> </v>
          </cell>
          <cell r="BC122" t="str">
            <v xml:space="preserve"> </v>
          </cell>
          <cell r="BD122" t="str">
            <v xml:space="preserve"> </v>
          </cell>
          <cell r="BE122" t="str">
            <v xml:space="preserve"> </v>
          </cell>
          <cell r="BF122" t="str">
            <v xml:space="preserve"> </v>
          </cell>
          <cell r="BG122" t="str">
            <v xml:space="preserve"> </v>
          </cell>
          <cell r="BH122" t="str">
            <v xml:space="preserve"> </v>
          </cell>
          <cell r="BI122" t="str">
            <v xml:space="preserve"> </v>
          </cell>
          <cell r="BJ122" t="str">
            <v xml:space="preserve"> </v>
          </cell>
          <cell r="BK122" t="str">
            <v xml:space="preserve"> </v>
          </cell>
          <cell r="BL122" t="str">
            <v xml:space="preserve"> </v>
          </cell>
          <cell r="BM122" t="str">
            <v xml:space="preserve"> </v>
          </cell>
          <cell r="BN122" t="str">
            <v xml:space="preserve"> </v>
          </cell>
          <cell r="BO122" t="str">
            <v xml:space="preserve"> </v>
          </cell>
          <cell r="BP122" t="str">
            <v xml:space="preserve"> </v>
          </cell>
          <cell r="BQ122" t="str">
            <v xml:space="preserve"> </v>
          </cell>
          <cell r="BR122" t="str">
            <v xml:space="preserve"> </v>
          </cell>
          <cell r="BS122" t="str">
            <v xml:space="preserve"> </v>
          </cell>
          <cell r="BT122" t="str">
            <v xml:space="preserve"> </v>
          </cell>
          <cell r="BU122" t="str">
            <v xml:space="preserve"> </v>
          </cell>
        </row>
        <row r="123">
          <cell r="AO123" t="str">
            <v xml:space="preserve"> </v>
          </cell>
          <cell r="AP123" t="str">
            <v xml:space="preserve"> </v>
          </cell>
          <cell r="AQ123" t="str">
            <v xml:space="preserve"> </v>
          </cell>
          <cell r="AR123" t="str">
            <v xml:space="preserve"> </v>
          </cell>
          <cell r="AS123" t="str">
            <v xml:space="preserve"> </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B123" t="str">
            <v xml:space="preserve"> </v>
          </cell>
          <cell r="BC123" t="str">
            <v xml:space="preserve"> </v>
          </cell>
          <cell r="BD123" t="str">
            <v xml:space="preserve"> </v>
          </cell>
          <cell r="BE123" t="str">
            <v xml:space="preserve"> </v>
          </cell>
          <cell r="BF123" t="str">
            <v xml:space="preserve"> </v>
          </cell>
          <cell r="BG123" t="str">
            <v xml:space="preserve"> </v>
          </cell>
          <cell r="BH123" t="str">
            <v xml:space="preserve"> </v>
          </cell>
          <cell r="BI123" t="str">
            <v xml:space="preserve"> </v>
          </cell>
          <cell r="BJ123" t="str">
            <v xml:space="preserve"> </v>
          </cell>
          <cell r="BK123" t="str">
            <v xml:space="preserve"> </v>
          </cell>
          <cell r="BL123" t="str">
            <v xml:space="preserve"> </v>
          </cell>
          <cell r="BM123" t="str">
            <v xml:space="preserve"> </v>
          </cell>
          <cell r="BN123" t="str">
            <v xml:space="preserve"> </v>
          </cell>
          <cell r="BO123" t="str">
            <v xml:space="preserve"> </v>
          </cell>
          <cell r="BP123" t="str">
            <v xml:space="preserve"> </v>
          </cell>
          <cell r="BQ123" t="str">
            <v xml:space="preserve"> </v>
          </cell>
          <cell r="BR123" t="str">
            <v xml:space="preserve"> </v>
          </cell>
          <cell r="BS123" t="str">
            <v xml:space="preserve"> </v>
          </cell>
          <cell r="BT123" t="str">
            <v xml:space="preserve"> </v>
          </cell>
          <cell r="BU123" t="str">
            <v xml:space="preserve"> </v>
          </cell>
        </row>
        <row r="124">
          <cell r="AO124" t="str">
            <v xml:space="preserve"> </v>
          </cell>
          <cell r="AP124" t="str">
            <v xml:space="preserve"> </v>
          </cell>
          <cell r="AQ124" t="str">
            <v xml:space="preserve"> </v>
          </cell>
          <cell r="AR124" t="str">
            <v xml:space="preserve"> </v>
          </cell>
          <cell r="AS124" t="str">
            <v xml:space="preserve"> </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B124" t="str">
            <v xml:space="preserve"> </v>
          </cell>
          <cell r="BC124" t="str">
            <v xml:space="preserve"> </v>
          </cell>
          <cell r="BD124" t="str">
            <v xml:space="preserve"> </v>
          </cell>
          <cell r="BE124" t="str">
            <v xml:space="preserve"> </v>
          </cell>
          <cell r="BF124" t="str">
            <v xml:space="preserve"> </v>
          </cell>
          <cell r="BG124" t="str">
            <v xml:space="preserve"> </v>
          </cell>
          <cell r="BH124" t="str">
            <v xml:space="preserve"> </v>
          </cell>
          <cell r="BI124" t="str">
            <v xml:space="preserve"> </v>
          </cell>
          <cell r="BJ124" t="str">
            <v xml:space="preserve"> </v>
          </cell>
          <cell r="BK124" t="str">
            <v xml:space="preserve"> </v>
          </cell>
          <cell r="BL124" t="str">
            <v xml:space="preserve"> </v>
          </cell>
          <cell r="BM124" t="str">
            <v xml:space="preserve"> </v>
          </cell>
          <cell r="BN124" t="str">
            <v xml:space="preserve"> </v>
          </cell>
          <cell r="BO124" t="str">
            <v xml:space="preserve"> </v>
          </cell>
          <cell r="BP124" t="str">
            <v xml:space="preserve"> </v>
          </cell>
          <cell r="BQ124" t="str">
            <v xml:space="preserve"> </v>
          </cell>
          <cell r="BR124" t="str">
            <v xml:space="preserve"> </v>
          </cell>
          <cell r="BS124" t="str">
            <v xml:space="preserve"> </v>
          </cell>
          <cell r="BT124" t="str">
            <v xml:space="preserve"> </v>
          </cell>
          <cell r="BU124" t="str">
            <v xml:space="preserve"> </v>
          </cell>
        </row>
        <row r="125">
          <cell r="AO125" t="str">
            <v xml:space="preserve"> </v>
          </cell>
          <cell r="AP125" t="str">
            <v xml:space="preserve"> </v>
          </cell>
          <cell r="AQ125" t="str">
            <v xml:space="preserve"> </v>
          </cell>
          <cell r="AR125" t="str">
            <v xml:space="preserve"> </v>
          </cell>
          <cell r="AS125" t="str">
            <v xml:space="preserve"> </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B125" t="str">
            <v xml:space="preserve"> </v>
          </cell>
          <cell r="BC125" t="str">
            <v xml:space="preserve"> </v>
          </cell>
          <cell r="BD125" t="str">
            <v xml:space="preserve"> </v>
          </cell>
          <cell r="BE125" t="str">
            <v xml:space="preserve"> </v>
          </cell>
          <cell r="BF125" t="str">
            <v xml:space="preserve"> </v>
          </cell>
          <cell r="BG125" t="str">
            <v xml:space="preserve"> </v>
          </cell>
          <cell r="BH125" t="str">
            <v xml:space="preserve"> </v>
          </cell>
          <cell r="BI125" t="str">
            <v xml:space="preserve"> </v>
          </cell>
          <cell r="BJ125" t="str">
            <v xml:space="preserve"> </v>
          </cell>
          <cell r="BK125" t="str">
            <v xml:space="preserve"> </v>
          </cell>
          <cell r="BL125" t="str">
            <v xml:space="preserve"> </v>
          </cell>
          <cell r="BM125" t="str">
            <v xml:space="preserve"> </v>
          </cell>
          <cell r="BN125" t="str">
            <v xml:space="preserve"> </v>
          </cell>
          <cell r="BO125" t="str">
            <v xml:space="preserve"> </v>
          </cell>
          <cell r="BP125" t="str">
            <v xml:space="preserve"> </v>
          </cell>
          <cell r="BQ125" t="str">
            <v xml:space="preserve"> </v>
          </cell>
          <cell r="BR125" t="str">
            <v xml:space="preserve"> </v>
          </cell>
          <cell r="BS125" t="str">
            <v xml:space="preserve"> </v>
          </cell>
          <cell r="BT125" t="str">
            <v xml:space="preserve"> </v>
          </cell>
          <cell r="BU125" t="str">
            <v xml:space="preserve"> </v>
          </cell>
        </row>
        <row r="126">
          <cell r="AO126" t="str">
            <v xml:space="preserve"> </v>
          </cell>
          <cell r="AP126" t="str">
            <v xml:space="preserve"> </v>
          </cell>
          <cell r="AQ126" t="str">
            <v xml:space="preserve"> </v>
          </cell>
          <cell r="AR126" t="str">
            <v xml:space="preserve"> </v>
          </cell>
          <cell r="AS126" t="str">
            <v xml:space="preserve"> </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B126" t="str">
            <v xml:space="preserve"> </v>
          </cell>
          <cell r="BC126" t="str">
            <v xml:space="preserve"> </v>
          </cell>
          <cell r="BD126" t="str">
            <v xml:space="preserve"> </v>
          </cell>
          <cell r="BE126" t="str">
            <v xml:space="preserve"> </v>
          </cell>
          <cell r="BF126" t="str">
            <v xml:space="preserve"> </v>
          </cell>
          <cell r="BG126" t="str">
            <v xml:space="preserve"> </v>
          </cell>
          <cell r="BH126" t="str">
            <v xml:space="preserve"> </v>
          </cell>
          <cell r="BI126" t="str">
            <v xml:space="preserve"> </v>
          </cell>
          <cell r="BJ126" t="str">
            <v xml:space="preserve"> </v>
          </cell>
          <cell r="BK126" t="str">
            <v xml:space="preserve"> </v>
          </cell>
          <cell r="BL126" t="str">
            <v xml:space="preserve"> </v>
          </cell>
          <cell r="BM126" t="str">
            <v xml:space="preserve"> </v>
          </cell>
          <cell r="BN126" t="str">
            <v xml:space="preserve"> </v>
          </cell>
          <cell r="BO126" t="str">
            <v xml:space="preserve"> </v>
          </cell>
          <cell r="BP126" t="str">
            <v xml:space="preserve"> </v>
          </cell>
          <cell r="BQ126" t="str">
            <v xml:space="preserve"> </v>
          </cell>
          <cell r="BR126" t="str">
            <v xml:space="preserve"> </v>
          </cell>
          <cell r="BS126" t="str">
            <v xml:space="preserve"> </v>
          </cell>
          <cell r="BT126" t="str">
            <v xml:space="preserve"> </v>
          </cell>
          <cell r="BU126" t="str">
            <v xml:space="preserve"> </v>
          </cell>
        </row>
        <row r="127">
          <cell r="AO127" t="str">
            <v xml:space="preserve"> </v>
          </cell>
          <cell r="AP127" t="str">
            <v xml:space="preserve"> </v>
          </cell>
          <cell r="AQ127" t="str">
            <v xml:space="preserve"> </v>
          </cell>
          <cell r="AR127" t="str">
            <v xml:space="preserve"> </v>
          </cell>
          <cell r="AS127" t="str">
            <v xml:space="preserve"> </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B127" t="str">
            <v xml:space="preserve"> </v>
          </cell>
          <cell r="BC127" t="str">
            <v xml:space="preserve"> </v>
          </cell>
          <cell r="BD127" t="str">
            <v xml:space="preserve"> </v>
          </cell>
          <cell r="BE127" t="str">
            <v xml:space="preserve"> </v>
          </cell>
          <cell r="BF127" t="str">
            <v xml:space="preserve"> </v>
          </cell>
          <cell r="BG127" t="str">
            <v xml:space="preserve"> </v>
          </cell>
          <cell r="BH127" t="str">
            <v xml:space="preserve"> </v>
          </cell>
          <cell r="BI127" t="str">
            <v xml:space="preserve"> </v>
          </cell>
          <cell r="BJ127" t="str">
            <v xml:space="preserve"> </v>
          </cell>
          <cell r="BK127" t="str">
            <v xml:space="preserve"> </v>
          </cell>
          <cell r="BL127" t="str">
            <v xml:space="preserve"> </v>
          </cell>
          <cell r="BM127" t="str">
            <v xml:space="preserve"> </v>
          </cell>
          <cell r="BN127" t="str">
            <v xml:space="preserve"> </v>
          </cell>
          <cell r="BO127" t="str">
            <v xml:space="preserve"> </v>
          </cell>
          <cell r="BP127" t="str">
            <v xml:space="preserve"> </v>
          </cell>
          <cell r="BQ127" t="str">
            <v xml:space="preserve"> </v>
          </cell>
          <cell r="BR127" t="str">
            <v xml:space="preserve"> </v>
          </cell>
          <cell r="BS127" t="str">
            <v xml:space="preserve"> </v>
          </cell>
          <cell r="BT127" t="str">
            <v xml:space="preserve"> </v>
          </cell>
          <cell r="BU127" t="str">
            <v xml:space="preserve"> </v>
          </cell>
        </row>
        <row r="128">
          <cell r="AO128" t="str">
            <v xml:space="preserve"> </v>
          </cell>
          <cell r="AP128" t="str">
            <v xml:space="preserve"> </v>
          </cell>
          <cell r="AQ128" t="str">
            <v xml:space="preserve"> </v>
          </cell>
          <cell r="AR128" t="str">
            <v xml:space="preserve"> </v>
          </cell>
          <cell r="AS128" t="str">
            <v xml:space="preserve"> </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B128" t="str">
            <v xml:space="preserve"> </v>
          </cell>
          <cell r="BC128" t="str">
            <v xml:space="preserve"> </v>
          </cell>
          <cell r="BD128" t="str">
            <v xml:space="preserve"> </v>
          </cell>
          <cell r="BE128" t="str">
            <v xml:space="preserve"> </v>
          </cell>
          <cell r="BF128" t="str">
            <v xml:space="preserve"> </v>
          </cell>
          <cell r="BG128" t="str">
            <v xml:space="preserve"> </v>
          </cell>
          <cell r="BH128" t="str">
            <v xml:space="preserve"> </v>
          </cell>
          <cell r="BI128" t="str">
            <v xml:space="preserve"> </v>
          </cell>
          <cell r="BJ128" t="str">
            <v xml:space="preserve"> </v>
          </cell>
          <cell r="BK128" t="str">
            <v xml:space="preserve"> </v>
          </cell>
          <cell r="BL128" t="str">
            <v xml:space="preserve"> </v>
          </cell>
          <cell r="BM128" t="str">
            <v xml:space="preserve"> </v>
          </cell>
          <cell r="BN128" t="str">
            <v xml:space="preserve"> </v>
          </cell>
          <cell r="BO128" t="str">
            <v xml:space="preserve"> </v>
          </cell>
          <cell r="BP128" t="str">
            <v xml:space="preserve"> </v>
          </cell>
          <cell r="BQ128" t="str">
            <v xml:space="preserve"> </v>
          </cell>
          <cell r="BR128" t="str">
            <v xml:space="preserve"> </v>
          </cell>
          <cell r="BS128" t="str">
            <v xml:space="preserve"> </v>
          </cell>
          <cell r="BT128" t="str">
            <v xml:space="preserve"> </v>
          </cell>
          <cell r="BU128" t="str">
            <v xml:space="preserve"> </v>
          </cell>
        </row>
        <row r="129">
          <cell r="AO129" t="str">
            <v xml:space="preserve"> </v>
          </cell>
          <cell r="AP129" t="str">
            <v xml:space="preserve"> </v>
          </cell>
          <cell r="AQ129" t="str">
            <v xml:space="preserve"> </v>
          </cell>
          <cell r="AR129" t="str">
            <v xml:space="preserve"> </v>
          </cell>
          <cell r="AS129" t="str">
            <v xml:space="preserve"> </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B129" t="str">
            <v xml:space="preserve"> </v>
          </cell>
          <cell r="BC129" t="str">
            <v xml:space="preserve"> </v>
          </cell>
          <cell r="BD129" t="str">
            <v xml:space="preserve"> </v>
          </cell>
          <cell r="BE129" t="str">
            <v xml:space="preserve"> </v>
          </cell>
          <cell r="BF129" t="str">
            <v xml:space="preserve"> </v>
          </cell>
          <cell r="BG129" t="str">
            <v xml:space="preserve"> </v>
          </cell>
          <cell r="BH129" t="str">
            <v xml:space="preserve"> </v>
          </cell>
          <cell r="BI129" t="str">
            <v xml:space="preserve"> </v>
          </cell>
          <cell r="BJ129" t="str">
            <v xml:space="preserve"> </v>
          </cell>
          <cell r="BK129" t="str">
            <v xml:space="preserve"> </v>
          </cell>
          <cell r="BL129" t="str">
            <v xml:space="preserve"> </v>
          </cell>
          <cell r="BM129" t="str">
            <v xml:space="preserve"> </v>
          </cell>
          <cell r="BN129" t="str">
            <v xml:space="preserve"> </v>
          </cell>
          <cell r="BO129" t="str">
            <v xml:space="preserve"> </v>
          </cell>
          <cell r="BP129" t="str">
            <v xml:space="preserve"> </v>
          </cell>
          <cell r="BQ129" t="str">
            <v xml:space="preserve"> </v>
          </cell>
          <cell r="BR129" t="str">
            <v xml:space="preserve"> </v>
          </cell>
          <cell r="BS129" t="str">
            <v xml:space="preserve"> </v>
          </cell>
          <cell r="BT129" t="str">
            <v xml:space="preserve"> </v>
          </cell>
          <cell r="BU129" t="str">
            <v xml:space="preserve"> </v>
          </cell>
        </row>
        <row r="130">
          <cell r="AO130" t="str">
            <v xml:space="preserve"> </v>
          </cell>
          <cell r="AP130" t="str">
            <v xml:space="preserve"> </v>
          </cell>
          <cell r="AQ130" t="str">
            <v xml:space="preserve"> </v>
          </cell>
          <cell r="AR130" t="str">
            <v xml:space="preserve"> </v>
          </cell>
          <cell r="AS130" t="str">
            <v xml:space="preserve"> </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B130" t="str">
            <v xml:space="preserve"> </v>
          </cell>
          <cell r="BC130" t="str">
            <v xml:space="preserve"> </v>
          </cell>
          <cell r="BD130" t="str">
            <v xml:space="preserve"> </v>
          </cell>
          <cell r="BE130" t="str">
            <v xml:space="preserve"> </v>
          </cell>
          <cell r="BF130" t="str">
            <v xml:space="preserve"> </v>
          </cell>
          <cell r="BG130" t="str">
            <v xml:space="preserve"> </v>
          </cell>
          <cell r="BH130" t="str">
            <v xml:space="preserve"> </v>
          </cell>
          <cell r="BI130" t="str">
            <v xml:space="preserve"> </v>
          </cell>
          <cell r="BJ130" t="str">
            <v xml:space="preserve"> </v>
          </cell>
          <cell r="BK130" t="str">
            <v xml:space="preserve"> </v>
          </cell>
          <cell r="BL130" t="str">
            <v xml:space="preserve"> </v>
          </cell>
          <cell r="BM130" t="str">
            <v xml:space="preserve"> </v>
          </cell>
          <cell r="BN130" t="str">
            <v xml:space="preserve"> </v>
          </cell>
          <cell r="BO130" t="str">
            <v xml:space="preserve"> </v>
          </cell>
          <cell r="BP130" t="str">
            <v xml:space="preserve"> </v>
          </cell>
          <cell r="BQ130" t="str">
            <v xml:space="preserve"> </v>
          </cell>
          <cell r="BR130" t="str">
            <v xml:space="preserve"> </v>
          </cell>
          <cell r="BS130" t="str">
            <v xml:space="preserve"> </v>
          </cell>
          <cell r="BT130" t="str">
            <v xml:space="preserve"> </v>
          </cell>
          <cell r="BU130" t="str">
            <v xml:space="preserve"> </v>
          </cell>
        </row>
        <row r="131">
          <cell r="AO131" t="str">
            <v xml:space="preserve"> </v>
          </cell>
          <cell r="AP131" t="str">
            <v xml:space="preserve"> </v>
          </cell>
          <cell r="AQ131" t="str">
            <v xml:space="preserve"> </v>
          </cell>
          <cell r="AR131" t="str">
            <v xml:space="preserve"> </v>
          </cell>
          <cell r="AS131" t="str">
            <v xml:space="preserve"> </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B131" t="str">
            <v xml:space="preserve"> </v>
          </cell>
          <cell r="BC131" t="str">
            <v xml:space="preserve"> </v>
          </cell>
          <cell r="BD131" t="str">
            <v xml:space="preserve"> </v>
          </cell>
          <cell r="BE131" t="str">
            <v xml:space="preserve"> </v>
          </cell>
          <cell r="BF131" t="str">
            <v xml:space="preserve"> </v>
          </cell>
          <cell r="BG131" t="str">
            <v xml:space="preserve"> </v>
          </cell>
          <cell r="BH131" t="str">
            <v xml:space="preserve"> </v>
          </cell>
          <cell r="BI131" t="str">
            <v xml:space="preserve"> </v>
          </cell>
          <cell r="BJ131" t="str">
            <v xml:space="preserve"> </v>
          </cell>
          <cell r="BK131" t="str">
            <v xml:space="preserve"> </v>
          </cell>
          <cell r="BL131" t="str">
            <v xml:space="preserve"> </v>
          </cell>
          <cell r="BM131" t="str">
            <v xml:space="preserve"> </v>
          </cell>
          <cell r="BN131" t="str">
            <v xml:space="preserve"> </v>
          </cell>
          <cell r="BO131" t="str">
            <v xml:space="preserve"> </v>
          </cell>
          <cell r="BP131" t="str">
            <v xml:space="preserve"> </v>
          </cell>
          <cell r="BQ131" t="str">
            <v xml:space="preserve"> </v>
          </cell>
          <cell r="BR131" t="str">
            <v xml:space="preserve"> </v>
          </cell>
          <cell r="BS131" t="str">
            <v xml:space="preserve"> </v>
          </cell>
          <cell r="BT131" t="str">
            <v xml:space="preserve"> </v>
          </cell>
          <cell r="BU131" t="str">
            <v xml:space="preserve"> </v>
          </cell>
        </row>
        <row r="132">
          <cell r="AO132" t="str">
            <v xml:space="preserve"> </v>
          </cell>
          <cell r="AP132" t="str">
            <v xml:space="preserve"> </v>
          </cell>
          <cell r="AQ132" t="str">
            <v xml:space="preserve"> </v>
          </cell>
          <cell r="AR132" t="str">
            <v xml:space="preserve"> </v>
          </cell>
          <cell r="AS132" t="str">
            <v xml:space="preserve"> </v>
          </cell>
          <cell r="AT132" t="str">
            <v xml:space="preserve"> </v>
          </cell>
          <cell r="AU132" t="str">
            <v xml:space="preserve"> </v>
          </cell>
          <cell r="AV132" t="str">
            <v xml:space="preserve"> </v>
          </cell>
          <cell r="AW132" t="str">
            <v xml:space="preserve"> </v>
          </cell>
          <cell r="AX132" t="str">
            <v xml:space="preserve"> </v>
          </cell>
          <cell r="AY132" t="str">
            <v xml:space="preserve"> </v>
          </cell>
          <cell r="AZ132" t="str">
            <v xml:space="preserve"> </v>
          </cell>
          <cell r="BA132" t="str">
            <v xml:space="preserve"> </v>
          </cell>
          <cell r="BB132" t="str">
            <v xml:space="preserve"> </v>
          </cell>
          <cell r="BC132" t="str">
            <v xml:space="preserve"> </v>
          </cell>
          <cell r="BD132" t="str">
            <v xml:space="preserve"> </v>
          </cell>
          <cell r="BE132" t="str">
            <v xml:space="preserve"> </v>
          </cell>
          <cell r="BF132" t="str">
            <v xml:space="preserve"> </v>
          </cell>
          <cell r="BG132" t="str">
            <v xml:space="preserve"> </v>
          </cell>
          <cell r="BH132">
            <v>11.616149999999999</v>
          </cell>
          <cell r="BI132" t="str">
            <v xml:space="preserve"> </v>
          </cell>
          <cell r="BJ132" t="str">
            <v xml:space="preserve"> </v>
          </cell>
          <cell r="BK132" t="str">
            <v xml:space="preserve"> </v>
          </cell>
          <cell r="BL132" t="str">
            <v xml:space="preserve"> </v>
          </cell>
          <cell r="BM132" t="str">
            <v xml:space="preserve"> </v>
          </cell>
          <cell r="BN132" t="str">
            <v xml:space="preserve"> </v>
          </cell>
          <cell r="BO132" t="str">
            <v xml:space="preserve"> </v>
          </cell>
          <cell r="BP132" t="str">
            <v xml:space="preserve"> </v>
          </cell>
          <cell r="BQ132" t="str">
            <v xml:space="preserve"> </v>
          </cell>
          <cell r="BR132" t="str">
            <v xml:space="preserve"> </v>
          </cell>
          <cell r="BS132" t="str">
            <v xml:space="preserve"> </v>
          </cell>
          <cell r="BT132" t="str">
            <v xml:space="preserve"> </v>
          </cell>
          <cell r="BU132" t="str">
            <v xml:space="preserve"> </v>
          </cell>
        </row>
        <row r="133">
          <cell r="AO133" t="str">
            <v xml:space="preserve"> </v>
          </cell>
          <cell r="AP133" t="str">
            <v xml:space="preserve"> </v>
          </cell>
          <cell r="AQ133" t="str">
            <v xml:space="preserve"> </v>
          </cell>
          <cell r="AR133" t="str">
            <v xml:space="preserve"> </v>
          </cell>
          <cell r="AS133" t="str">
            <v xml:space="preserve"> </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B133" t="str">
            <v xml:space="preserve"> </v>
          </cell>
          <cell r="BC133" t="str">
            <v xml:space="preserve"> </v>
          </cell>
          <cell r="BD133" t="str">
            <v xml:space="preserve"> </v>
          </cell>
          <cell r="BE133" t="str">
            <v xml:space="preserve"> </v>
          </cell>
          <cell r="BF133" t="str">
            <v xml:space="preserve"> </v>
          </cell>
          <cell r="BG133" t="str">
            <v xml:space="preserve"> </v>
          </cell>
          <cell r="BH133" t="str">
            <v xml:space="preserve"> </v>
          </cell>
          <cell r="BI133" t="str">
            <v xml:space="preserve"> </v>
          </cell>
          <cell r="BJ133" t="str">
            <v xml:space="preserve"> </v>
          </cell>
          <cell r="BK133" t="str">
            <v xml:space="preserve"> </v>
          </cell>
          <cell r="BL133" t="str">
            <v xml:space="preserve"> </v>
          </cell>
          <cell r="BM133" t="str">
            <v xml:space="preserve"> </v>
          </cell>
          <cell r="BN133" t="str">
            <v xml:space="preserve"> </v>
          </cell>
          <cell r="BO133" t="str">
            <v xml:space="preserve"> </v>
          </cell>
          <cell r="BP133" t="str">
            <v xml:space="preserve"> </v>
          </cell>
          <cell r="BQ133" t="str">
            <v xml:space="preserve"> </v>
          </cell>
          <cell r="BR133" t="str">
            <v xml:space="preserve"> </v>
          </cell>
          <cell r="BS133" t="str">
            <v xml:space="preserve"> </v>
          </cell>
          <cell r="BT133" t="str">
            <v xml:space="preserve"> </v>
          </cell>
          <cell r="BU133" t="str">
            <v xml:space="preserve"> </v>
          </cell>
        </row>
        <row r="134">
          <cell r="AO134" t="str">
            <v xml:space="preserve"> </v>
          </cell>
          <cell r="AP134" t="str">
            <v xml:space="preserve"> </v>
          </cell>
          <cell r="AQ134" t="str">
            <v xml:space="preserve"> </v>
          </cell>
          <cell r="AR134" t="str">
            <v xml:space="preserve"> </v>
          </cell>
          <cell r="AS134" t="str">
            <v xml:space="preserve"> </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B134" t="str">
            <v xml:space="preserve"> </v>
          </cell>
          <cell r="BC134" t="str">
            <v xml:space="preserve"> </v>
          </cell>
          <cell r="BD134" t="str">
            <v xml:space="preserve"> </v>
          </cell>
          <cell r="BE134" t="str">
            <v xml:space="preserve"> </v>
          </cell>
          <cell r="BF134" t="str">
            <v xml:space="preserve"> </v>
          </cell>
          <cell r="BG134" t="str">
            <v xml:space="preserve"> </v>
          </cell>
          <cell r="BH134" t="str">
            <v xml:space="preserve"> </v>
          </cell>
          <cell r="BI134" t="str">
            <v xml:space="preserve"> </v>
          </cell>
          <cell r="BJ134" t="str">
            <v xml:space="preserve"> </v>
          </cell>
          <cell r="BK134" t="str">
            <v xml:space="preserve"> </v>
          </cell>
          <cell r="BL134" t="str">
            <v xml:space="preserve"> </v>
          </cell>
          <cell r="BM134" t="str">
            <v xml:space="preserve"> </v>
          </cell>
          <cell r="BN134" t="str">
            <v xml:space="preserve"> </v>
          </cell>
          <cell r="BO134" t="str">
            <v xml:space="preserve"> </v>
          </cell>
          <cell r="BP134" t="str">
            <v xml:space="preserve"> </v>
          </cell>
          <cell r="BQ134" t="str">
            <v xml:space="preserve"> </v>
          </cell>
          <cell r="BR134" t="str">
            <v xml:space="preserve"> </v>
          </cell>
          <cell r="BS134" t="str">
            <v xml:space="preserve"> </v>
          </cell>
          <cell r="BT134" t="str">
            <v xml:space="preserve"> </v>
          </cell>
          <cell r="BU134" t="str">
            <v xml:space="preserve"> </v>
          </cell>
        </row>
        <row r="135">
          <cell r="AO135" t="str">
            <v xml:space="preserve"> </v>
          </cell>
          <cell r="AP135" t="str">
            <v xml:space="preserve"> </v>
          </cell>
          <cell r="AQ135" t="str">
            <v xml:space="preserve"> </v>
          </cell>
          <cell r="AR135" t="str">
            <v xml:space="preserve"> </v>
          </cell>
          <cell r="AS135" t="str">
            <v xml:space="preserve"> </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B135" t="str">
            <v xml:space="preserve"> </v>
          </cell>
          <cell r="BC135" t="str">
            <v xml:space="preserve"> </v>
          </cell>
          <cell r="BD135" t="str">
            <v xml:space="preserve"> </v>
          </cell>
          <cell r="BE135" t="str">
            <v xml:space="preserve"> </v>
          </cell>
          <cell r="BF135" t="str">
            <v xml:space="preserve"> </v>
          </cell>
          <cell r="BG135" t="str">
            <v xml:space="preserve"> </v>
          </cell>
          <cell r="BH135" t="str">
            <v xml:space="preserve"> </v>
          </cell>
          <cell r="BI135" t="str">
            <v xml:space="preserve"> </v>
          </cell>
          <cell r="BJ135" t="str">
            <v xml:space="preserve"> </v>
          </cell>
          <cell r="BK135" t="str">
            <v xml:space="preserve"> </v>
          </cell>
          <cell r="BL135" t="str">
            <v xml:space="preserve"> </v>
          </cell>
          <cell r="BM135" t="str">
            <v xml:space="preserve"> </v>
          </cell>
          <cell r="BN135" t="str">
            <v xml:space="preserve"> </v>
          </cell>
          <cell r="BO135" t="str">
            <v xml:space="preserve"> </v>
          </cell>
          <cell r="BP135" t="str">
            <v xml:space="preserve"> </v>
          </cell>
          <cell r="BQ135" t="str">
            <v xml:space="preserve"> </v>
          </cell>
          <cell r="BR135" t="str">
            <v xml:space="preserve"> </v>
          </cell>
          <cell r="BS135" t="str">
            <v xml:space="preserve"> </v>
          </cell>
          <cell r="BT135" t="str">
            <v xml:space="preserve"> </v>
          </cell>
          <cell r="BU135" t="str">
            <v xml:space="preserve"> </v>
          </cell>
        </row>
        <row r="136">
          <cell r="AO136" t="str">
            <v xml:space="preserve"> </v>
          </cell>
          <cell r="AP136" t="str">
            <v xml:space="preserve"> </v>
          </cell>
          <cell r="AQ136" t="str">
            <v xml:space="preserve"> </v>
          </cell>
          <cell r="AR136" t="str">
            <v xml:space="preserve"> </v>
          </cell>
          <cell r="AS136" t="str">
            <v xml:space="preserve"> </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B136" t="str">
            <v xml:space="preserve"> </v>
          </cell>
          <cell r="BC136" t="str">
            <v xml:space="preserve"> </v>
          </cell>
          <cell r="BD136" t="str">
            <v xml:space="preserve"> </v>
          </cell>
          <cell r="BE136" t="str">
            <v xml:space="preserve"> </v>
          </cell>
          <cell r="BF136" t="str">
            <v xml:space="preserve"> </v>
          </cell>
          <cell r="BG136" t="str">
            <v xml:space="preserve"> </v>
          </cell>
          <cell r="BH136" t="str">
            <v xml:space="preserve"> </v>
          </cell>
          <cell r="BI136" t="str">
            <v xml:space="preserve"> </v>
          </cell>
          <cell r="BJ136" t="str">
            <v xml:space="preserve"> </v>
          </cell>
          <cell r="BK136" t="str">
            <v xml:space="preserve"> </v>
          </cell>
          <cell r="BL136" t="str">
            <v xml:space="preserve"> </v>
          </cell>
          <cell r="BM136" t="str">
            <v xml:space="preserve"> </v>
          </cell>
          <cell r="BN136" t="str">
            <v xml:space="preserve"> </v>
          </cell>
          <cell r="BO136" t="str">
            <v xml:space="preserve"> </v>
          </cell>
          <cell r="BP136" t="str">
            <v xml:space="preserve"> </v>
          </cell>
          <cell r="BQ136" t="str">
            <v xml:space="preserve"> </v>
          </cell>
          <cell r="BR136" t="str">
            <v xml:space="preserve"> </v>
          </cell>
          <cell r="BS136" t="str">
            <v xml:space="preserve"> </v>
          </cell>
          <cell r="BT136" t="str">
            <v xml:space="preserve"> </v>
          </cell>
          <cell r="BU136" t="str">
            <v xml:space="preserve"> </v>
          </cell>
        </row>
        <row r="137">
          <cell r="AO137" t="str">
            <v xml:space="preserve"> </v>
          </cell>
          <cell r="AP137" t="str">
            <v xml:space="preserve"> </v>
          </cell>
          <cell r="AQ137" t="str">
            <v xml:space="preserve"> </v>
          </cell>
          <cell r="AR137" t="str">
            <v xml:space="preserve"> </v>
          </cell>
          <cell r="AS137" t="str">
            <v xml:space="preserve"> </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B137" t="str">
            <v xml:space="preserve"> </v>
          </cell>
          <cell r="BC137" t="str">
            <v xml:space="preserve"> </v>
          </cell>
          <cell r="BD137" t="str">
            <v xml:space="preserve"> </v>
          </cell>
          <cell r="BE137" t="str">
            <v xml:space="preserve"> </v>
          </cell>
          <cell r="BF137" t="str">
            <v xml:space="preserve"> </v>
          </cell>
          <cell r="BG137" t="str">
            <v xml:space="preserve"> </v>
          </cell>
          <cell r="BH137" t="str">
            <v xml:space="preserve"> </v>
          </cell>
          <cell r="BI137" t="str">
            <v xml:space="preserve"> </v>
          </cell>
          <cell r="BJ137" t="str">
            <v xml:space="preserve"> </v>
          </cell>
          <cell r="BK137" t="str">
            <v xml:space="preserve"> </v>
          </cell>
          <cell r="BL137" t="str">
            <v xml:space="preserve"> </v>
          </cell>
          <cell r="BM137" t="str">
            <v xml:space="preserve"> </v>
          </cell>
          <cell r="BN137" t="str">
            <v xml:space="preserve"> </v>
          </cell>
          <cell r="BO137" t="str">
            <v xml:space="preserve"> </v>
          </cell>
          <cell r="BP137" t="str">
            <v xml:space="preserve"> </v>
          </cell>
          <cell r="BQ137" t="str">
            <v xml:space="preserve"> </v>
          </cell>
          <cell r="BR137" t="str">
            <v xml:space="preserve"> </v>
          </cell>
          <cell r="BS137" t="str">
            <v xml:space="preserve"> </v>
          </cell>
          <cell r="BT137" t="str">
            <v xml:space="preserve"> </v>
          </cell>
          <cell r="BU137" t="str">
            <v xml:space="preserve"> </v>
          </cell>
        </row>
        <row r="138">
          <cell r="AO138" t="str">
            <v xml:space="preserve"> </v>
          </cell>
          <cell r="AP138" t="str">
            <v xml:space="preserve"> </v>
          </cell>
          <cell r="AQ138" t="str">
            <v xml:space="preserve"> </v>
          </cell>
          <cell r="AR138" t="str">
            <v xml:space="preserve"> </v>
          </cell>
          <cell r="AS138" t="str">
            <v xml:space="preserve"> </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B138" t="str">
            <v xml:space="preserve"> </v>
          </cell>
          <cell r="BC138" t="str">
            <v xml:space="preserve"> </v>
          </cell>
          <cell r="BD138" t="str">
            <v xml:space="preserve"> </v>
          </cell>
          <cell r="BE138" t="str">
            <v xml:space="preserve"> </v>
          </cell>
          <cell r="BF138" t="str">
            <v xml:space="preserve"> </v>
          </cell>
          <cell r="BG138" t="str">
            <v xml:space="preserve"> </v>
          </cell>
          <cell r="BH138" t="str">
            <v xml:space="preserve"> </v>
          </cell>
          <cell r="BI138" t="str">
            <v xml:space="preserve"> </v>
          </cell>
          <cell r="BJ138" t="str">
            <v xml:space="preserve"> </v>
          </cell>
          <cell r="BK138" t="str">
            <v xml:space="preserve"> </v>
          </cell>
          <cell r="BL138" t="str">
            <v xml:space="preserve"> </v>
          </cell>
          <cell r="BM138" t="str">
            <v xml:space="preserve"> </v>
          </cell>
          <cell r="BN138" t="str">
            <v xml:space="preserve"> </v>
          </cell>
          <cell r="BO138" t="str">
            <v xml:space="preserve"> </v>
          </cell>
          <cell r="BP138" t="str">
            <v xml:space="preserve"> </v>
          </cell>
          <cell r="BQ138" t="str">
            <v xml:space="preserve"> </v>
          </cell>
          <cell r="BR138" t="str">
            <v xml:space="preserve"> </v>
          </cell>
          <cell r="BS138" t="str">
            <v xml:space="preserve"> </v>
          </cell>
          <cell r="BT138" t="str">
            <v xml:space="preserve"> </v>
          </cell>
          <cell r="BU138" t="str">
            <v xml:space="preserve"> </v>
          </cell>
        </row>
        <row r="139">
          <cell r="AO139" t="str">
            <v xml:space="preserve"> </v>
          </cell>
          <cell r="AP139" t="str">
            <v xml:space="preserve"> </v>
          </cell>
          <cell r="AQ139" t="str">
            <v xml:space="preserve"> </v>
          </cell>
          <cell r="AR139" t="str">
            <v xml:space="preserve"> </v>
          </cell>
          <cell r="AS139" t="str">
            <v xml:space="preserve"> </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B139" t="str">
            <v xml:space="preserve"> </v>
          </cell>
          <cell r="BC139" t="str">
            <v xml:space="preserve"> </v>
          </cell>
          <cell r="BD139" t="str">
            <v xml:space="preserve"> </v>
          </cell>
          <cell r="BE139" t="str">
            <v xml:space="preserve"> </v>
          </cell>
          <cell r="BF139" t="str">
            <v xml:space="preserve"> </v>
          </cell>
          <cell r="BG139" t="str">
            <v xml:space="preserve"> </v>
          </cell>
          <cell r="BH139" t="str">
            <v xml:space="preserve"> </v>
          </cell>
          <cell r="BI139" t="str">
            <v xml:space="preserve"> </v>
          </cell>
          <cell r="BJ139" t="str">
            <v xml:space="preserve"> </v>
          </cell>
          <cell r="BK139" t="str">
            <v xml:space="preserve"> </v>
          </cell>
          <cell r="BL139" t="str">
            <v xml:space="preserve"> </v>
          </cell>
          <cell r="BM139" t="str">
            <v xml:space="preserve"> </v>
          </cell>
          <cell r="BN139" t="str">
            <v xml:space="preserve"> </v>
          </cell>
          <cell r="BO139" t="str">
            <v xml:space="preserve"> </v>
          </cell>
          <cell r="BP139" t="str">
            <v xml:space="preserve"> </v>
          </cell>
          <cell r="BQ139" t="str">
            <v xml:space="preserve"> </v>
          </cell>
          <cell r="BR139" t="str">
            <v xml:space="preserve"> </v>
          </cell>
          <cell r="BS139" t="str">
            <v xml:space="preserve"> </v>
          </cell>
          <cell r="BT139" t="str">
            <v xml:space="preserve"> </v>
          </cell>
          <cell r="BU139" t="str">
            <v xml:space="preserve"> </v>
          </cell>
        </row>
        <row r="140">
          <cell r="AO140" t="str">
            <v xml:space="preserve"> </v>
          </cell>
          <cell r="AP140" t="str">
            <v xml:space="preserve"> </v>
          </cell>
          <cell r="AQ140" t="str">
            <v xml:space="preserve"> </v>
          </cell>
          <cell r="AR140" t="str">
            <v xml:space="preserve"> </v>
          </cell>
          <cell r="AS140" t="str">
            <v xml:space="preserve"> </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B140" t="str">
            <v xml:space="preserve"> </v>
          </cell>
          <cell r="BC140" t="str">
            <v xml:space="preserve"> </v>
          </cell>
          <cell r="BD140" t="str">
            <v xml:space="preserve"> </v>
          </cell>
          <cell r="BE140" t="str">
            <v xml:space="preserve"> </v>
          </cell>
          <cell r="BF140" t="str">
            <v xml:space="preserve"> </v>
          </cell>
          <cell r="BG140" t="str">
            <v xml:space="preserve"> </v>
          </cell>
          <cell r="BH140" t="str">
            <v xml:space="preserve"> </v>
          </cell>
          <cell r="BI140" t="str">
            <v xml:space="preserve"> </v>
          </cell>
          <cell r="BJ140" t="str">
            <v xml:space="preserve"> </v>
          </cell>
          <cell r="BK140" t="str">
            <v xml:space="preserve"> </v>
          </cell>
          <cell r="BL140" t="str">
            <v xml:space="preserve"> </v>
          </cell>
          <cell r="BM140" t="str">
            <v xml:space="preserve"> </v>
          </cell>
          <cell r="BN140" t="str">
            <v xml:space="preserve"> </v>
          </cell>
          <cell r="BO140" t="str">
            <v xml:space="preserve"> </v>
          </cell>
          <cell r="BP140" t="str">
            <v xml:space="preserve"> </v>
          </cell>
          <cell r="BQ140" t="str">
            <v xml:space="preserve"> </v>
          </cell>
          <cell r="BR140" t="str">
            <v xml:space="preserve"> </v>
          </cell>
          <cell r="BS140" t="str">
            <v xml:space="preserve"> </v>
          </cell>
          <cell r="BT140" t="str">
            <v xml:space="preserve"> </v>
          </cell>
          <cell r="BU140" t="str">
            <v xml:space="preserve"> </v>
          </cell>
        </row>
        <row r="141">
          <cell r="AO141" t="str">
            <v xml:space="preserve"> </v>
          </cell>
          <cell r="AP141" t="str">
            <v xml:space="preserve"> </v>
          </cell>
          <cell r="AQ141" t="str">
            <v xml:space="preserve"> </v>
          </cell>
          <cell r="AR141" t="str">
            <v xml:space="preserve"> </v>
          </cell>
          <cell r="AS141" t="str">
            <v xml:space="preserve"> </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B141" t="str">
            <v xml:space="preserve"> </v>
          </cell>
          <cell r="BC141" t="str">
            <v xml:space="preserve"> </v>
          </cell>
          <cell r="BD141" t="str">
            <v xml:space="preserve"> </v>
          </cell>
          <cell r="BE141" t="str">
            <v xml:space="preserve"> </v>
          </cell>
          <cell r="BF141" t="str">
            <v xml:space="preserve"> </v>
          </cell>
          <cell r="BG141" t="str">
            <v xml:space="preserve"> </v>
          </cell>
          <cell r="BH141" t="str">
            <v xml:space="preserve"> </v>
          </cell>
          <cell r="BI141" t="str">
            <v xml:space="preserve"> </v>
          </cell>
          <cell r="BJ141" t="str">
            <v xml:space="preserve"> </v>
          </cell>
          <cell r="BK141" t="str">
            <v xml:space="preserve"> </v>
          </cell>
          <cell r="BL141" t="str">
            <v xml:space="preserve"> </v>
          </cell>
          <cell r="BM141" t="str">
            <v xml:space="preserve"> </v>
          </cell>
          <cell r="BN141" t="str">
            <v xml:space="preserve"> </v>
          </cell>
          <cell r="BO141" t="str">
            <v xml:space="preserve"> </v>
          </cell>
          <cell r="BP141" t="str">
            <v xml:space="preserve"> </v>
          </cell>
          <cell r="BQ141" t="str">
            <v xml:space="preserve"> </v>
          </cell>
          <cell r="BR141" t="str">
            <v xml:space="preserve"> </v>
          </cell>
          <cell r="BS141" t="str">
            <v xml:space="preserve"> </v>
          </cell>
          <cell r="BT141" t="str">
            <v xml:space="preserve"> </v>
          </cell>
          <cell r="BU141" t="str">
            <v xml:space="preserve"> </v>
          </cell>
        </row>
        <row r="142">
          <cell r="AO142" t="str">
            <v xml:space="preserve"> </v>
          </cell>
          <cell r="AP142" t="str">
            <v xml:space="preserve"> </v>
          </cell>
          <cell r="AQ142" t="str">
            <v xml:space="preserve"> </v>
          </cell>
          <cell r="AR142" t="str">
            <v xml:space="preserve"> </v>
          </cell>
          <cell r="AS142" t="str">
            <v xml:space="preserve"> </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B142" t="str">
            <v xml:space="preserve"> </v>
          </cell>
          <cell r="BC142" t="str">
            <v xml:space="preserve"> </v>
          </cell>
          <cell r="BD142" t="str">
            <v xml:space="preserve"> </v>
          </cell>
          <cell r="BE142" t="str">
            <v xml:space="preserve"> </v>
          </cell>
          <cell r="BF142" t="str">
            <v xml:space="preserve"> </v>
          </cell>
          <cell r="BG142" t="str">
            <v xml:space="preserve"> </v>
          </cell>
          <cell r="BH142" t="str">
            <v xml:space="preserve"> </v>
          </cell>
          <cell r="BI142" t="str">
            <v xml:space="preserve"> </v>
          </cell>
          <cell r="BJ142" t="str">
            <v xml:space="preserve"> </v>
          </cell>
          <cell r="BK142" t="str">
            <v xml:space="preserve"> </v>
          </cell>
          <cell r="BL142" t="str">
            <v xml:space="preserve"> </v>
          </cell>
          <cell r="BM142" t="str">
            <v xml:space="preserve"> </v>
          </cell>
          <cell r="BN142" t="str">
            <v xml:space="preserve"> </v>
          </cell>
          <cell r="BO142" t="str">
            <v xml:space="preserve"> </v>
          </cell>
          <cell r="BP142" t="str">
            <v xml:space="preserve"> </v>
          </cell>
          <cell r="BQ142" t="str">
            <v xml:space="preserve"> </v>
          </cell>
          <cell r="BR142" t="str">
            <v xml:space="preserve"> </v>
          </cell>
          <cell r="BS142" t="str">
            <v xml:space="preserve"> </v>
          </cell>
          <cell r="BT142" t="str">
            <v xml:space="preserve"> </v>
          </cell>
          <cell r="BU142" t="str">
            <v xml:space="preserve"> </v>
          </cell>
        </row>
        <row r="143">
          <cell r="AO143" t="str">
            <v xml:space="preserve"> </v>
          </cell>
          <cell r="AP143" t="str">
            <v xml:space="preserve"> </v>
          </cell>
          <cell r="AQ143" t="str">
            <v xml:space="preserve"> </v>
          </cell>
          <cell r="AR143" t="str">
            <v xml:space="preserve"> </v>
          </cell>
          <cell r="AS143" t="str">
            <v xml:space="preserve"> </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B143" t="str">
            <v xml:space="preserve"> </v>
          </cell>
          <cell r="BC143" t="str">
            <v xml:space="preserve"> </v>
          </cell>
          <cell r="BD143" t="str">
            <v xml:space="preserve"> </v>
          </cell>
          <cell r="BE143" t="str">
            <v xml:space="preserve"> </v>
          </cell>
          <cell r="BF143" t="str">
            <v xml:space="preserve"> </v>
          </cell>
          <cell r="BG143" t="str">
            <v xml:space="preserve"> </v>
          </cell>
          <cell r="BH143" t="str">
            <v xml:space="preserve"> </v>
          </cell>
          <cell r="BI143" t="str">
            <v xml:space="preserve"> </v>
          </cell>
          <cell r="BJ143" t="str">
            <v xml:space="preserve"> </v>
          </cell>
          <cell r="BK143" t="str">
            <v xml:space="preserve"> </v>
          </cell>
          <cell r="BL143" t="str">
            <v xml:space="preserve"> </v>
          </cell>
          <cell r="BM143" t="str">
            <v xml:space="preserve"> </v>
          </cell>
          <cell r="BN143" t="str">
            <v xml:space="preserve"> </v>
          </cell>
          <cell r="BO143" t="str">
            <v xml:space="preserve"> </v>
          </cell>
          <cell r="BP143" t="str">
            <v xml:space="preserve"> </v>
          </cell>
          <cell r="BQ143" t="str">
            <v xml:space="preserve"> </v>
          </cell>
          <cell r="BR143" t="str">
            <v xml:space="preserve"> </v>
          </cell>
          <cell r="BS143" t="str">
            <v xml:space="preserve"> </v>
          </cell>
          <cell r="BT143" t="str">
            <v xml:space="preserve"> </v>
          </cell>
          <cell r="BU143" t="str">
            <v xml:space="preserve"> </v>
          </cell>
        </row>
        <row r="144">
          <cell r="AO144" t="str">
            <v xml:space="preserve"> </v>
          </cell>
          <cell r="AP144" t="str">
            <v xml:space="preserve"> </v>
          </cell>
          <cell r="AQ144" t="str">
            <v xml:space="preserve"> </v>
          </cell>
          <cell r="AR144" t="str">
            <v xml:space="preserve"> </v>
          </cell>
          <cell r="AS144" t="str">
            <v xml:space="preserve"> </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B144" t="str">
            <v xml:space="preserve"> </v>
          </cell>
          <cell r="BC144" t="str">
            <v xml:space="preserve"> </v>
          </cell>
          <cell r="BD144" t="str">
            <v xml:space="preserve"> </v>
          </cell>
          <cell r="BE144" t="str">
            <v xml:space="preserve"> </v>
          </cell>
          <cell r="BF144" t="str">
            <v xml:space="preserve"> </v>
          </cell>
          <cell r="BG144" t="str">
            <v xml:space="preserve"> </v>
          </cell>
          <cell r="BH144" t="str">
            <v xml:space="preserve"> </v>
          </cell>
          <cell r="BI144" t="str">
            <v xml:space="preserve"> </v>
          </cell>
          <cell r="BJ144" t="str">
            <v xml:space="preserve"> </v>
          </cell>
          <cell r="BK144" t="str">
            <v xml:space="preserve"> </v>
          </cell>
          <cell r="BL144" t="str">
            <v xml:space="preserve"> </v>
          </cell>
          <cell r="BM144" t="str">
            <v xml:space="preserve"> </v>
          </cell>
          <cell r="BN144" t="str">
            <v xml:space="preserve"> </v>
          </cell>
          <cell r="BO144" t="str">
            <v xml:space="preserve"> </v>
          </cell>
          <cell r="BP144" t="str">
            <v xml:space="preserve"> </v>
          </cell>
          <cell r="BQ144" t="str">
            <v xml:space="preserve"> </v>
          </cell>
          <cell r="BR144" t="str">
            <v xml:space="preserve"> </v>
          </cell>
          <cell r="BS144" t="str">
            <v xml:space="preserve"> </v>
          </cell>
          <cell r="BT144" t="str">
            <v xml:space="preserve"> </v>
          </cell>
          <cell r="BU144" t="str">
            <v xml:space="preserve"> </v>
          </cell>
        </row>
        <row r="145">
          <cell r="AO145" t="str">
            <v xml:space="preserve"> </v>
          </cell>
          <cell r="AP145" t="str">
            <v xml:space="preserve"> </v>
          </cell>
          <cell r="AQ145" t="str">
            <v xml:space="preserve"> </v>
          </cell>
          <cell r="AR145" t="str">
            <v xml:space="preserve"> </v>
          </cell>
          <cell r="AS145" t="str">
            <v xml:space="preserve"> </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B145" t="str">
            <v xml:space="preserve"> </v>
          </cell>
          <cell r="BC145" t="str">
            <v xml:space="preserve"> </v>
          </cell>
          <cell r="BD145" t="str">
            <v xml:space="preserve"> </v>
          </cell>
          <cell r="BE145" t="str">
            <v xml:space="preserve"> </v>
          </cell>
          <cell r="BF145" t="str">
            <v xml:space="preserve"> </v>
          </cell>
          <cell r="BG145" t="str">
            <v xml:space="preserve"> </v>
          </cell>
          <cell r="BH145" t="str">
            <v xml:space="preserve"> </v>
          </cell>
          <cell r="BI145" t="str">
            <v xml:space="preserve"> </v>
          </cell>
          <cell r="BJ145" t="str">
            <v xml:space="preserve"> </v>
          </cell>
          <cell r="BK145" t="str">
            <v xml:space="preserve"> </v>
          </cell>
          <cell r="BL145" t="str">
            <v xml:space="preserve"> </v>
          </cell>
          <cell r="BM145" t="str">
            <v xml:space="preserve"> </v>
          </cell>
          <cell r="BN145" t="str">
            <v xml:space="preserve"> </v>
          </cell>
          <cell r="BO145" t="str">
            <v xml:space="preserve"> </v>
          </cell>
          <cell r="BP145" t="str">
            <v xml:space="preserve"> </v>
          </cell>
          <cell r="BQ145" t="str">
            <v xml:space="preserve"> </v>
          </cell>
          <cell r="BR145" t="str">
            <v xml:space="preserve"> </v>
          </cell>
          <cell r="BS145" t="str">
            <v xml:space="preserve"> </v>
          </cell>
          <cell r="BT145" t="str">
            <v xml:space="preserve"> </v>
          </cell>
          <cell r="BU145" t="str">
            <v xml:space="preserve"> </v>
          </cell>
        </row>
        <row r="146">
          <cell r="AO146" t="str">
            <v xml:space="preserve"> </v>
          </cell>
          <cell r="AP146" t="str">
            <v xml:space="preserve"> </v>
          </cell>
          <cell r="AQ146" t="str">
            <v xml:space="preserve"> </v>
          </cell>
          <cell r="AR146" t="str">
            <v xml:space="preserve"> </v>
          </cell>
          <cell r="AS146" t="str">
            <v xml:space="preserve"> </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B146" t="str">
            <v xml:space="preserve"> </v>
          </cell>
          <cell r="BC146" t="str">
            <v xml:space="preserve"> </v>
          </cell>
          <cell r="BD146" t="str">
            <v xml:space="preserve"> </v>
          </cell>
          <cell r="BE146" t="str">
            <v xml:space="preserve"> </v>
          </cell>
          <cell r="BF146" t="str">
            <v xml:space="preserve"> </v>
          </cell>
          <cell r="BG146" t="str">
            <v xml:space="preserve"> </v>
          </cell>
          <cell r="BH146" t="str">
            <v xml:space="preserve"> </v>
          </cell>
          <cell r="BI146" t="str">
            <v xml:space="preserve"> </v>
          </cell>
          <cell r="BJ146" t="str">
            <v xml:space="preserve"> </v>
          </cell>
          <cell r="BK146" t="str">
            <v xml:space="preserve"> </v>
          </cell>
          <cell r="BL146" t="str">
            <v xml:space="preserve"> </v>
          </cell>
          <cell r="BM146" t="str">
            <v xml:space="preserve"> </v>
          </cell>
          <cell r="BN146" t="str">
            <v xml:space="preserve"> </v>
          </cell>
          <cell r="BO146" t="str">
            <v xml:space="preserve"> </v>
          </cell>
          <cell r="BP146" t="str">
            <v xml:space="preserve"> </v>
          </cell>
          <cell r="BQ146" t="str">
            <v xml:space="preserve"> </v>
          </cell>
          <cell r="BR146" t="str">
            <v xml:space="preserve"> </v>
          </cell>
          <cell r="BS146" t="str">
            <v xml:space="preserve"> </v>
          </cell>
          <cell r="BT146" t="str">
            <v xml:space="preserve"> </v>
          </cell>
          <cell r="BU146" t="str">
            <v xml:space="preserve"> </v>
          </cell>
        </row>
        <row r="147">
          <cell r="AO147" t="str">
            <v xml:space="preserve"> </v>
          </cell>
          <cell r="AP147" t="str">
            <v xml:space="preserve"> </v>
          </cell>
          <cell r="AQ147" t="str">
            <v xml:space="preserve"> </v>
          </cell>
          <cell r="AR147" t="str">
            <v xml:space="preserve"> </v>
          </cell>
          <cell r="AS147" t="str">
            <v xml:space="preserve"> </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B147" t="str">
            <v xml:space="preserve"> </v>
          </cell>
          <cell r="BC147" t="str">
            <v xml:space="preserve"> </v>
          </cell>
          <cell r="BD147" t="str">
            <v xml:space="preserve"> </v>
          </cell>
          <cell r="BE147" t="str">
            <v xml:space="preserve"> </v>
          </cell>
          <cell r="BF147" t="str">
            <v xml:space="preserve"> </v>
          </cell>
          <cell r="BG147" t="str">
            <v xml:space="preserve"> </v>
          </cell>
          <cell r="BH147" t="str">
            <v xml:space="preserve"> </v>
          </cell>
          <cell r="BI147" t="str">
            <v xml:space="preserve"> </v>
          </cell>
          <cell r="BJ147" t="str">
            <v xml:space="preserve"> </v>
          </cell>
          <cell r="BK147" t="str">
            <v xml:space="preserve"> </v>
          </cell>
          <cell r="BL147" t="str">
            <v xml:space="preserve"> </v>
          </cell>
          <cell r="BM147" t="str">
            <v xml:space="preserve"> </v>
          </cell>
          <cell r="BN147" t="str">
            <v xml:space="preserve"> </v>
          </cell>
          <cell r="BO147" t="str">
            <v xml:space="preserve"> </v>
          </cell>
          <cell r="BP147" t="str">
            <v xml:space="preserve"> </v>
          </cell>
          <cell r="BQ147" t="str">
            <v xml:space="preserve"> </v>
          </cell>
          <cell r="BR147" t="str">
            <v xml:space="preserve"> </v>
          </cell>
          <cell r="BS147" t="str">
            <v xml:space="preserve"> </v>
          </cell>
          <cell r="BT147" t="str">
            <v xml:space="preserve"> </v>
          </cell>
          <cell r="BU147" t="str">
            <v xml:space="preserve"> </v>
          </cell>
        </row>
        <row r="148">
          <cell r="AO148" t="str">
            <v xml:space="preserve"> </v>
          </cell>
          <cell r="AP148" t="str">
            <v xml:space="preserve"> </v>
          </cell>
          <cell r="AQ148" t="str">
            <v xml:space="preserve"> </v>
          </cell>
          <cell r="AR148" t="str">
            <v xml:space="preserve"> </v>
          </cell>
          <cell r="AS148" t="str">
            <v xml:space="preserve"> </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B148" t="str">
            <v xml:space="preserve"> </v>
          </cell>
          <cell r="BC148" t="str">
            <v xml:space="preserve"> </v>
          </cell>
          <cell r="BD148" t="str">
            <v xml:space="preserve"> </v>
          </cell>
          <cell r="BE148" t="str">
            <v xml:space="preserve"> </v>
          </cell>
          <cell r="BF148" t="str">
            <v xml:space="preserve"> </v>
          </cell>
          <cell r="BG148" t="str">
            <v xml:space="preserve"> </v>
          </cell>
          <cell r="BH148" t="str">
            <v xml:space="preserve"> </v>
          </cell>
          <cell r="BI148" t="str">
            <v xml:space="preserve"> </v>
          </cell>
          <cell r="BJ148" t="str">
            <v xml:space="preserve"> </v>
          </cell>
          <cell r="BK148" t="str">
            <v xml:space="preserve"> </v>
          </cell>
          <cell r="BL148" t="str">
            <v xml:space="preserve"> </v>
          </cell>
          <cell r="BM148" t="str">
            <v xml:space="preserve"> </v>
          </cell>
          <cell r="BN148" t="str">
            <v xml:space="preserve"> </v>
          </cell>
          <cell r="BO148" t="str">
            <v xml:space="preserve"> </v>
          </cell>
          <cell r="BP148" t="str">
            <v xml:space="preserve"> </v>
          </cell>
          <cell r="BQ148" t="str">
            <v xml:space="preserve"> </v>
          </cell>
          <cell r="BR148" t="str">
            <v xml:space="preserve"> </v>
          </cell>
          <cell r="BS148" t="str">
            <v xml:space="preserve"> </v>
          </cell>
          <cell r="BT148" t="str">
            <v xml:space="preserve"> </v>
          </cell>
          <cell r="BU148" t="str">
            <v xml:space="preserve"> </v>
          </cell>
        </row>
        <row r="149">
          <cell r="AO149" t="str">
            <v xml:space="preserve"> </v>
          </cell>
          <cell r="AP149" t="str">
            <v xml:space="preserve"> </v>
          </cell>
          <cell r="AQ149" t="str">
            <v xml:space="preserve"> </v>
          </cell>
          <cell r="AR149" t="str">
            <v xml:space="preserve"> </v>
          </cell>
          <cell r="AS149" t="str">
            <v xml:space="preserve"> </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B149" t="str">
            <v xml:space="preserve"> </v>
          </cell>
          <cell r="BC149" t="str">
            <v xml:space="preserve"> </v>
          </cell>
          <cell r="BD149" t="str">
            <v xml:space="preserve"> </v>
          </cell>
          <cell r="BE149" t="str">
            <v xml:space="preserve"> </v>
          </cell>
          <cell r="BF149" t="str">
            <v xml:space="preserve"> </v>
          </cell>
          <cell r="BG149" t="str">
            <v xml:space="preserve"> </v>
          </cell>
          <cell r="BH149" t="str">
            <v xml:space="preserve"> </v>
          </cell>
          <cell r="BI149" t="str">
            <v xml:space="preserve"> </v>
          </cell>
          <cell r="BJ149" t="str">
            <v xml:space="preserve"> </v>
          </cell>
          <cell r="BK149" t="str">
            <v xml:space="preserve"> </v>
          </cell>
          <cell r="BL149" t="str">
            <v xml:space="preserve"> </v>
          </cell>
          <cell r="BM149" t="str">
            <v xml:space="preserve"> </v>
          </cell>
          <cell r="BN149" t="str">
            <v xml:space="preserve"> </v>
          </cell>
          <cell r="BO149" t="str">
            <v xml:space="preserve"> </v>
          </cell>
          <cell r="BP149" t="str">
            <v xml:space="preserve"> </v>
          </cell>
          <cell r="BQ149" t="str">
            <v xml:space="preserve"> </v>
          </cell>
          <cell r="BR149" t="str">
            <v xml:space="preserve"> </v>
          </cell>
          <cell r="BS149" t="str">
            <v xml:space="preserve"> </v>
          </cell>
          <cell r="BT149" t="str">
            <v xml:space="preserve"> </v>
          </cell>
          <cell r="BU149" t="str">
            <v xml:space="preserve"> </v>
          </cell>
        </row>
        <row r="150">
          <cell r="AO150" t="str">
            <v xml:space="preserve"> </v>
          </cell>
          <cell r="AP150" t="str">
            <v xml:space="preserve"> </v>
          </cell>
          <cell r="AQ150" t="str">
            <v xml:space="preserve"> </v>
          </cell>
          <cell r="AR150" t="str">
            <v xml:space="preserve"> </v>
          </cell>
          <cell r="AS150" t="str">
            <v xml:space="preserve"> </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B150" t="str">
            <v xml:space="preserve"> </v>
          </cell>
          <cell r="BC150" t="str">
            <v xml:space="preserve"> </v>
          </cell>
          <cell r="BD150" t="str">
            <v xml:space="preserve"> </v>
          </cell>
          <cell r="BE150" t="str">
            <v xml:space="preserve"> </v>
          </cell>
          <cell r="BF150" t="str">
            <v xml:space="preserve"> </v>
          </cell>
          <cell r="BG150" t="str">
            <v xml:space="preserve"> </v>
          </cell>
          <cell r="BH150" t="str">
            <v xml:space="preserve"> </v>
          </cell>
          <cell r="BI150" t="str">
            <v xml:space="preserve"> </v>
          </cell>
          <cell r="BJ150" t="str">
            <v xml:space="preserve"> </v>
          </cell>
          <cell r="BK150" t="str">
            <v xml:space="preserve"> </v>
          </cell>
          <cell r="BL150" t="str">
            <v xml:space="preserve"> </v>
          </cell>
          <cell r="BM150" t="str">
            <v xml:space="preserve"> </v>
          </cell>
          <cell r="BN150" t="str">
            <v xml:space="preserve"> </v>
          </cell>
          <cell r="BO150" t="str">
            <v xml:space="preserve"> </v>
          </cell>
          <cell r="BP150" t="str">
            <v xml:space="preserve"> </v>
          </cell>
          <cell r="BQ150" t="str">
            <v xml:space="preserve"> </v>
          </cell>
          <cell r="BR150" t="str">
            <v xml:space="preserve"> </v>
          </cell>
          <cell r="BS150" t="str">
            <v xml:space="preserve"> </v>
          </cell>
          <cell r="BT150" t="str">
            <v xml:space="preserve"> </v>
          </cell>
          <cell r="BU150" t="str">
            <v xml:space="preserve"> </v>
          </cell>
        </row>
        <row r="151">
          <cell r="AO151" t="str">
            <v xml:space="preserve"> </v>
          </cell>
          <cell r="AP151" t="str">
            <v xml:space="preserve"> </v>
          </cell>
          <cell r="AQ151" t="str">
            <v xml:space="preserve"> </v>
          </cell>
          <cell r="AR151" t="str">
            <v xml:space="preserve"> </v>
          </cell>
          <cell r="AS151" t="str">
            <v xml:space="preserve"> </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B151" t="str">
            <v xml:space="preserve"> </v>
          </cell>
          <cell r="BC151" t="str">
            <v xml:space="preserve"> </v>
          </cell>
          <cell r="BD151" t="str">
            <v xml:space="preserve"> </v>
          </cell>
          <cell r="BE151" t="str">
            <v xml:space="preserve"> </v>
          </cell>
          <cell r="BF151" t="str">
            <v xml:space="preserve"> </v>
          </cell>
          <cell r="BG151" t="str">
            <v xml:space="preserve"> </v>
          </cell>
          <cell r="BH151" t="str">
            <v xml:space="preserve"> </v>
          </cell>
          <cell r="BI151" t="str">
            <v xml:space="preserve"> </v>
          </cell>
          <cell r="BJ151" t="str">
            <v xml:space="preserve"> </v>
          </cell>
          <cell r="BK151" t="str">
            <v xml:space="preserve"> </v>
          </cell>
          <cell r="BL151" t="str">
            <v xml:space="preserve"> </v>
          </cell>
          <cell r="BM151" t="str">
            <v xml:space="preserve"> </v>
          </cell>
          <cell r="BN151" t="str">
            <v xml:space="preserve"> </v>
          </cell>
          <cell r="BO151" t="str">
            <v xml:space="preserve"> </v>
          </cell>
          <cell r="BP151" t="str">
            <v xml:space="preserve"> </v>
          </cell>
          <cell r="BQ151" t="str">
            <v xml:space="preserve"> </v>
          </cell>
          <cell r="BR151" t="str">
            <v xml:space="preserve"> </v>
          </cell>
          <cell r="BS151" t="str">
            <v xml:space="preserve"> </v>
          </cell>
          <cell r="BT151" t="str">
            <v xml:space="preserve"> </v>
          </cell>
          <cell r="BU151" t="str">
            <v xml:space="preserve"> </v>
          </cell>
        </row>
        <row r="152">
          <cell r="AO152" t="str">
            <v xml:space="preserve"> </v>
          </cell>
          <cell r="AP152" t="str">
            <v xml:space="preserve"> </v>
          </cell>
          <cell r="AQ152" t="str">
            <v xml:space="preserve"> </v>
          </cell>
          <cell r="AR152" t="str">
            <v xml:space="preserve"> </v>
          </cell>
          <cell r="AS152" t="str">
            <v xml:space="preserve"> </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B152" t="str">
            <v xml:space="preserve"> </v>
          </cell>
          <cell r="BC152" t="str">
            <v xml:space="preserve"> </v>
          </cell>
          <cell r="BD152" t="str">
            <v xml:space="preserve"> </v>
          </cell>
          <cell r="BE152" t="str">
            <v xml:space="preserve"> </v>
          </cell>
          <cell r="BF152" t="str">
            <v xml:space="preserve"> </v>
          </cell>
          <cell r="BG152" t="str">
            <v xml:space="preserve"> </v>
          </cell>
          <cell r="BH152" t="str">
            <v xml:space="preserve"> </v>
          </cell>
          <cell r="BI152" t="str">
            <v xml:space="preserve"> </v>
          </cell>
          <cell r="BJ152" t="str">
            <v xml:space="preserve"> </v>
          </cell>
          <cell r="BK152" t="str">
            <v xml:space="preserve"> </v>
          </cell>
          <cell r="BL152" t="str">
            <v xml:space="preserve"> </v>
          </cell>
          <cell r="BM152" t="str">
            <v xml:space="preserve"> </v>
          </cell>
          <cell r="BN152" t="str">
            <v xml:space="preserve"> </v>
          </cell>
          <cell r="BO152" t="str">
            <v xml:space="preserve"> </v>
          </cell>
          <cell r="BP152" t="str">
            <v xml:space="preserve"> </v>
          </cell>
          <cell r="BQ152" t="str">
            <v xml:space="preserve"> </v>
          </cell>
          <cell r="BR152" t="str">
            <v xml:space="preserve"> </v>
          </cell>
          <cell r="BS152" t="str">
            <v xml:space="preserve"> </v>
          </cell>
          <cell r="BT152" t="str">
            <v xml:space="preserve"> </v>
          </cell>
          <cell r="BU152" t="str">
            <v xml:space="preserve"> </v>
          </cell>
        </row>
        <row r="153">
          <cell r="AO153" t="str">
            <v xml:space="preserve"> </v>
          </cell>
          <cell r="AP153" t="str">
            <v xml:space="preserve"> </v>
          </cell>
          <cell r="AQ153" t="str">
            <v xml:space="preserve"> </v>
          </cell>
          <cell r="AR153" t="str">
            <v xml:space="preserve"> </v>
          </cell>
          <cell r="AS153" t="str">
            <v xml:space="preserve"> </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B153" t="str">
            <v xml:space="preserve"> </v>
          </cell>
          <cell r="BC153" t="str">
            <v xml:space="preserve"> </v>
          </cell>
          <cell r="BD153" t="str">
            <v xml:space="preserve"> </v>
          </cell>
          <cell r="BE153" t="str">
            <v xml:space="preserve"> </v>
          </cell>
          <cell r="BF153" t="str">
            <v xml:space="preserve"> </v>
          </cell>
          <cell r="BG153" t="str">
            <v xml:space="preserve"> </v>
          </cell>
          <cell r="BH153" t="str">
            <v xml:space="preserve"> </v>
          </cell>
          <cell r="BI153" t="str">
            <v xml:space="preserve"> </v>
          </cell>
          <cell r="BJ153" t="str">
            <v xml:space="preserve"> </v>
          </cell>
          <cell r="BK153" t="str">
            <v xml:space="preserve"> </v>
          </cell>
          <cell r="BL153" t="str">
            <v xml:space="preserve"> </v>
          </cell>
          <cell r="BM153" t="str">
            <v xml:space="preserve"> </v>
          </cell>
          <cell r="BN153" t="str">
            <v xml:space="preserve"> </v>
          </cell>
          <cell r="BO153" t="str">
            <v xml:space="preserve"> </v>
          </cell>
          <cell r="BP153" t="str">
            <v xml:space="preserve"> </v>
          </cell>
          <cell r="BQ153" t="str">
            <v xml:space="preserve"> </v>
          </cell>
          <cell r="BR153" t="str">
            <v xml:space="preserve"> </v>
          </cell>
          <cell r="BS153" t="str">
            <v xml:space="preserve"> </v>
          </cell>
          <cell r="BT153" t="str">
            <v xml:space="preserve"> </v>
          </cell>
          <cell r="BU153" t="str">
            <v xml:space="preserve"> </v>
          </cell>
        </row>
        <row r="154">
          <cell r="AO154" t="str">
            <v xml:space="preserve"> </v>
          </cell>
          <cell r="AP154" t="str">
            <v xml:space="preserve"> </v>
          </cell>
          <cell r="AQ154" t="str">
            <v xml:space="preserve"> </v>
          </cell>
          <cell r="AR154" t="str">
            <v xml:space="preserve"> </v>
          </cell>
          <cell r="AS154" t="str">
            <v xml:space="preserve"> </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B154" t="str">
            <v xml:space="preserve"> </v>
          </cell>
          <cell r="BC154" t="str">
            <v xml:space="preserve"> </v>
          </cell>
          <cell r="BD154" t="str">
            <v xml:space="preserve"> </v>
          </cell>
          <cell r="BE154" t="str">
            <v xml:space="preserve"> </v>
          </cell>
          <cell r="BF154" t="str">
            <v xml:space="preserve"> </v>
          </cell>
          <cell r="BG154" t="str">
            <v xml:space="preserve"> </v>
          </cell>
          <cell r="BH154" t="str">
            <v xml:space="preserve"> </v>
          </cell>
          <cell r="BI154" t="str">
            <v xml:space="preserve"> </v>
          </cell>
          <cell r="BJ154" t="str">
            <v xml:space="preserve"> </v>
          </cell>
          <cell r="BK154" t="str">
            <v xml:space="preserve"> </v>
          </cell>
          <cell r="BL154" t="str">
            <v xml:space="preserve"> </v>
          </cell>
          <cell r="BM154" t="str">
            <v xml:space="preserve"> </v>
          </cell>
          <cell r="BN154" t="str">
            <v xml:space="preserve"> </v>
          </cell>
          <cell r="BO154" t="str">
            <v xml:space="preserve"> </v>
          </cell>
          <cell r="BP154" t="str">
            <v xml:space="preserve"> </v>
          </cell>
          <cell r="BQ154" t="str">
            <v xml:space="preserve"> </v>
          </cell>
          <cell r="BR154" t="str">
            <v xml:space="preserve"> </v>
          </cell>
          <cell r="BS154" t="str">
            <v xml:space="preserve"> </v>
          </cell>
          <cell r="BT154" t="str">
            <v xml:space="preserve"> </v>
          </cell>
          <cell r="BU154" t="str">
            <v xml:space="preserve"> </v>
          </cell>
        </row>
        <row r="155">
          <cell r="AO155" t="str">
            <v xml:space="preserve"> </v>
          </cell>
          <cell r="AP155" t="str">
            <v xml:space="preserve"> </v>
          </cell>
          <cell r="AQ155" t="str">
            <v xml:space="preserve"> </v>
          </cell>
          <cell r="AR155" t="str">
            <v xml:space="preserve"> </v>
          </cell>
          <cell r="AS155" t="str">
            <v xml:space="preserve"> </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B155" t="str">
            <v xml:space="preserve"> </v>
          </cell>
          <cell r="BC155" t="str">
            <v xml:space="preserve"> </v>
          </cell>
          <cell r="BD155" t="str">
            <v xml:space="preserve"> </v>
          </cell>
          <cell r="BE155" t="str">
            <v xml:space="preserve"> </v>
          </cell>
          <cell r="BF155" t="str">
            <v xml:space="preserve"> </v>
          </cell>
          <cell r="BG155" t="str">
            <v xml:space="preserve"> </v>
          </cell>
          <cell r="BH155" t="str">
            <v xml:space="preserve"> </v>
          </cell>
          <cell r="BI155" t="str">
            <v xml:space="preserve"> </v>
          </cell>
          <cell r="BJ155" t="str">
            <v xml:space="preserve"> </v>
          </cell>
          <cell r="BK155" t="str">
            <v xml:space="preserve"> </v>
          </cell>
          <cell r="BL155" t="str">
            <v xml:space="preserve"> </v>
          </cell>
          <cell r="BM155" t="str">
            <v xml:space="preserve"> </v>
          </cell>
          <cell r="BN155" t="str">
            <v xml:space="preserve"> </v>
          </cell>
          <cell r="BO155" t="str">
            <v xml:space="preserve"> </v>
          </cell>
          <cell r="BP155" t="str">
            <v xml:space="preserve"> </v>
          </cell>
          <cell r="BQ155" t="str">
            <v xml:space="preserve"> </v>
          </cell>
          <cell r="BR155" t="str">
            <v xml:space="preserve"> </v>
          </cell>
          <cell r="BS155" t="str">
            <v xml:space="preserve"> </v>
          </cell>
          <cell r="BT155" t="str">
            <v xml:space="preserve"> </v>
          </cell>
          <cell r="BU155" t="str">
            <v xml:space="preserve"> </v>
          </cell>
        </row>
        <row r="156">
          <cell r="AO156" t="str">
            <v xml:space="preserve"> </v>
          </cell>
          <cell r="AP156" t="str">
            <v xml:space="preserve"> </v>
          </cell>
          <cell r="AQ156" t="str">
            <v xml:space="preserve"> </v>
          </cell>
          <cell r="AR156" t="str">
            <v xml:space="preserve"> </v>
          </cell>
          <cell r="AS156" t="str">
            <v xml:space="preserve"> </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B156" t="str">
            <v xml:space="preserve"> </v>
          </cell>
          <cell r="BC156" t="str">
            <v xml:space="preserve"> </v>
          </cell>
          <cell r="BD156" t="str">
            <v xml:space="preserve"> </v>
          </cell>
          <cell r="BE156" t="str">
            <v xml:space="preserve"> </v>
          </cell>
          <cell r="BF156" t="str">
            <v xml:space="preserve"> </v>
          </cell>
          <cell r="BG156" t="str">
            <v xml:space="preserve"> </v>
          </cell>
          <cell r="BH156" t="str">
            <v xml:space="preserve"> </v>
          </cell>
          <cell r="BI156" t="str">
            <v xml:space="preserve"> </v>
          </cell>
          <cell r="BJ156" t="str">
            <v xml:space="preserve"> </v>
          </cell>
          <cell r="BK156" t="str">
            <v xml:space="preserve"> </v>
          </cell>
          <cell r="BL156" t="str">
            <v xml:space="preserve"> </v>
          </cell>
          <cell r="BM156" t="str">
            <v xml:space="preserve"> </v>
          </cell>
          <cell r="BN156" t="str">
            <v xml:space="preserve"> </v>
          </cell>
          <cell r="BO156" t="str">
            <v xml:space="preserve"> </v>
          </cell>
          <cell r="BP156" t="str">
            <v xml:space="preserve"> </v>
          </cell>
          <cell r="BQ156" t="str">
            <v xml:space="preserve"> </v>
          </cell>
          <cell r="BR156" t="str">
            <v xml:space="preserve"> </v>
          </cell>
          <cell r="BS156" t="str">
            <v xml:space="preserve"> </v>
          </cell>
          <cell r="BT156" t="str">
            <v xml:space="preserve"> </v>
          </cell>
          <cell r="BU156" t="str">
            <v xml:space="preserve"> </v>
          </cell>
        </row>
        <row r="157">
          <cell r="AO157" t="str">
            <v xml:space="preserve"> </v>
          </cell>
          <cell r="AP157" t="str">
            <v xml:space="preserve"> </v>
          </cell>
          <cell r="AQ157" t="str">
            <v xml:space="preserve"> </v>
          </cell>
          <cell r="AR157" t="str">
            <v xml:space="preserve"> </v>
          </cell>
          <cell r="AS157" t="str">
            <v xml:space="preserve"> </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B157" t="str">
            <v xml:space="preserve"> </v>
          </cell>
          <cell r="BC157" t="str">
            <v xml:space="preserve"> </v>
          </cell>
          <cell r="BD157" t="str">
            <v xml:space="preserve"> </v>
          </cell>
          <cell r="BE157" t="str">
            <v xml:space="preserve"> </v>
          </cell>
          <cell r="BF157" t="str">
            <v xml:space="preserve"> </v>
          </cell>
          <cell r="BG157" t="str">
            <v xml:space="preserve"> </v>
          </cell>
          <cell r="BH157" t="str">
            <v xml:space="preserve"> </v>
          </cell>
          <cell r="BI157" t="str">
            <v xml:space="preserve"> </v>
          </cell>
          <cell r="BJ157" t="str">
            <v xml:space="preserve"> </v>
          </cell>
          <cell r="BK157" t="str">
            <v xml:space="preserve"> </v>
          </cell>
          <cell r="BL157" t="str">
            <v xml:space="preserve"> </v>
          </cell>
          <cell r="BM157" t="str">
            <v xml:space="preserve"> </v>
          </cell>
          <cell r="BN157" t="str">
            <v xml:space="preserve"> </v>
          </cell>
          <cell r="BO157" t="str">
            <v xml:space="preserve"> </v>
          </cell>
          <cell r="BP157" t="str">
            <v xml:space="preserve"> </v>
          </cell>
          <cell r="BQ157" t="str">
            <v xml:space="preserve"> </v>
          </cell>
          <cell r="BR157" t="str">
            <v xml:space="preserve"> </v>
          </cell>
          <cell r="BS157" t="str">
            <v xml:space="preserve"> </v>
          </cell>
          <cell r="BT157" t="str">
            <v xml:space="preserve"> </v>
          </cell>
          <cell r="BU157" t="str">
            <v xml:space="preserve"> </v>
          </cell>
        </row>
        <row r="158">
          <cell r="AO158" t="str">
            <v xml:space="preserve"> </v>
          </cell>
          <cell r="AP158" t="str">
            <v xml:space="preserve"> </v>
          </cell>
          <cell r="AQ158" t="str">
            <v xml:space="preserve"> </v>
          </cell>
          <cell r="AR158" t="str">
            <v xml:space="preserve"> </v>
          </cell>
          <cell r="AS158" t="str">
            <v xml:space="preserve"> </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B158" t="str">
            <v xml:space="preserve"> </v>
          </cell>
          <cell r="BC158" t="str">
            <v xml:space="preserve"> </v>
          </cell>
          <cell r="BD158" t="str">
            <v xml:space="preserve"> </v>
          </cell>
          <cell r="BE158" t="str">
            <v xml:space="preserve"> </v>
          </cell>
          <cell r="BF158" t="str">
            <v xml:space="preserve"> </v>
          </cell>
          <cell r="BG158" t="str">
            <v xml:space="preserve"> </v>
          </cell>
          <cell r="BH158" t="str">
            <v xml:space="preserve"> </v>
          </cell>
          <cell r="BI158" t="str">
            <v xml:space="preserve"> </v>
          </cell>
          <cell r="BJ158" t="str">
            <v xml:space="preserve"> </v>
          </cell>
          <cell r="BK158" t="str">
            <v xml:space="preserve"> </v>
          </cell>
          <cell r="BL158" t="str">
            <v xml:space="preserve"> </v>
          </cell>
          <cell r="BM158" t="str">
            <v xml:space="preserve"> </v>
          </cell>
          <cell r="BN158" t="str">
            <v xml:space="preserve"> </v>
          </cell>
          <cell r="BO158" t="str">
            <v xml:space="preserve"> </v>
          </cell>
          <cell r="BP158" t="str">
            <v xml:space="preserve"> </v>
          </cell>
          <cell r="BQ158" t="str">
            <v xml:space="preserve"> </v>
          </cell>
          <cell r="BR158" t="str">
            <v xml:space="preserve"> </v>
          </cell>
          <cell r="BS158" t="str">
            <v xml:space="preserve"> </v>
          </cell>
          <cell r="BT158" t="str">
            <v xml:space="preserve"> </v>
          </cell>
          <cell r="BU158" t="str">
            <v xml:space="preserve"> </v>
          </cell>
        </row>
        <row r="159">
          <cell r="AO159" t="str">
            <v xml:space="preserve"> </v>
          </cell>
          <cell r="AP159" t="str">
            <v xml:space="preserve"> </v>
          </cell>
          <cell r="AQ159" t="str">
            <v xml:space="preserve"> </v>
          </cell>
          <cell r="AR159" t="str">
            <v xml:space="preserve"> </v>
          </cell>
          <cell r="AS159" t="str">
            <v xml:space="preserve"> </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B159" t="str">
            <v xml:space="preserve"> </v>
          </cell>
          <cell r="BC159" t="str">
            <v xml:space="preserve"> </v>
          </cell>
          <cell r="BD159" t="str">
            <v xml:space="preserve"> </v>
          </cell>
          <cell r="BE159" t="str">
            <v xml:space="preserve"> </v>
          </cell>
          <cell r="BF159" t="str">
            <v xml:space="preserve"> </v>
          </cell>
          <cell r="BG159" t="str">
            <v xml:space="preserve"> </v>
          </cell>
          <cell r="BH159" t="str">
            <v xml:space="preserve"> </v>
          </cell>
          <cell r="BI159" t="str">
            <v xml:space="preserve"> </v>
          </cell>
          <cell r="BJ159" t="str">
            <v xml:space="preserve"> </v>
          </cell>
          <cell r="BK159" t="str">
            <v xml:space="preserve"> </v>
          </cell>
          <cell r="BL159" t="str">
            <v xml:space="preserve"> </v>
          </cell>
          <cell r="BM159" t="str">
            <v xml:space="preserve"> </v>
          </cell>
          <cell r="BN159" t="str">
            <v xml:space="preserve"> </v>
          </cell>
          <cell r="BO159" t="str">
            <v xml:space="preserve"> </v>
          </cell>
          <cell r="BP159" t="str">
            <v xml:space="preserve"> </v>
          </cell>
          <cell r="BQ159" t="str">
            <v xml:space="preserve"> </v>
          </cell>
          <cell r="BR159" t="str">
            <v xml:space="preserve"> </v>
          </cell>
          <cell r="BS159" t="str">
            <v xml:space="preserve"> </v>
          </cell>
          <cell r="BT159" t="str">
            <v xml:space="preserve"> </v>
          </cell>
          <cell r="BU159" t="str">
            <v xml:space="preserve"> </v>
          </cell>
        </row>
        <row r="160">
          <cell r="AO160" t="str">
            <v xml:space="preserve"> </v>
          </cell>
          <cell r="AP160" t="str">
            <v xml:space="preserve"> </v>
          </cell>
          <cell r="AQ160" t="str">
            <v xml:space="preserve"> </v>
          </cell>
          <cell r="AR160" t="str">
            <v xml:space="preserve"> </v>
          </cell>
          <cell r="AS160" t="str">
            <v xml:space="preserve"> </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B160" t="str">
            <v xml:space="preserve"> </v>
          </cell>
          <cell r="BC160" t="str">
            <v xml:space="preserve"> </v>
          </cell>
          <cell r="BD160" t="str">
            <v xml:space="preserve"> </v>
          </cell>
          <cell r="BE160" t="str">
            <v xml:space="preserve"> </v>
          </cell>
          <cell r="BF160" t="str">
            <v xml:space="preserve"> </v>
          </cell>
          <cell r="BG160" t="str">
            <v xml:space="preserve"> </v>
          </cell>
          <cell r="BH160" t="str">
            <v xml:space="preserve"> </v>
          </cell>
          <cell r="BI160" t="str">
            <v xml:space="preserve"> </v>
          </cell>
          <cell r="BJ160" t="str">
            <v xml:space="preserve"> </v>
          </cell>
          <cell r="BK160" t="str">
            <v xml:space="preserve"> </v>
          </cell>
          <cell r="BL160" t="str">
            <v xml:space="preserve"> </v>
          </cell>
          <cell r="BM160" t="str">
            <v xml:space="preserve"> </v>
          </cell>
          <cell r="BN160" t="str">
            <v xml:space="preserve"> </v>
          </cell>
          <cell r="BO160" t="str">
            <v xml:space="preserve"> </v>
          </cell>
          <cell r="BP160" t="str">
            <v xml:space="preserve"> </v>
          </cell>
          <cell r="BQ160" t="str">
            <v xml:space="preserve"> </v>
          </cell>
          <cell r="BR160" t="str">
            <v xml:space="preserve"> </v>
          </cell>
          <cell r="BS160" t="str">
            <v xml:space="preserve"> </v>
          </cell>
          <cell r="BT160" t="str">
            <v xml:space="preserve"> </v>
          </cell>
          <cell r="BU160" t="str">
            <v xml:space="preserve"> </v>
          </cell>
        </row>
        <row r="161">
          <cell r="AO161" t="str">
            <v xml:space="preserve"> </v>
          </cell>
          <cell r="AP161" t="str">
            <v xml:space="preserve"> </v>
          </cell>
          <cell r="AQ161" t="str">
            <v xml:space="preserve"> </v>
          </cell>
          <cell r="AR161" t="str">
            <v xml:space="preserve"> </v>
          </cell>
          <cell r="AS161" t="str">
            <v xml:space="preserve"> </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B161" t="str">
            <v xml:space="preserve"> </v>
          </cell>
          <cell r="BC161" t="str">
            <v xml:space="preserve"> </v>
          </cell>
          <cell r="BD161" t="str">
            <v xml:space="preserve"> </v>
          </cell>
          <cell r="BE161" t="str">
            <v xml:space="preserve"> </v>
          </cell>
          <cell r="BF161" t="str">
            <v xml:space="preserve"> </v>
          </cell>
          <cell r="BG161" t="str">
            <v xml:space="preserve"> </v>
          </cell>
          <cell r="BH161" t="str">
            <v xml:space="preserve"> </v>
          </cell>
          <cell r="BI161" t="str">
            <v xml:space="preserve"> </v>
          </cell>
          <cell r="BJ161" t="str">
            <v xml:space="preserve"> </v>
          </cell>
          <cell r="BK161" t="str">
            <v xml:space="preserve"> </v>
          </cell>
          <cell r="BL161" t="str">
            <v xml:space="preserve"> </v>
          </cell>
          <cell r="BM161" t="str">
            <v xml:space="preserve"> </v>
          </cell>
          <cell r="BN161" t="str">
            <v xml:space="preserve"> </v>
          </cell>
          <cell r="BO161" t="str">
            <v xml:space="preserve"> </v>
          </cell>
          <cell r="BP161" t="str">
            <v xml:space="preserve"> </v>
          </cell>
          <cell r="BQ161" t="str">
            <v xml:space="preserve"> </v>
          </cell>
          <cell r="BR161" t="str">
            <v xml:space="preserve"> </v>
          </cell>
          <cell r="BS161" t="str">
            <v xml:space="preserve"> </v>
          </cell>
          <cell r="BT161" t="str">
            <v xml:space="preserve"> </v>
          </cell>
          <cell r="BU161" t="str">
            <v xml:space="preserve"> </v>
          </cell>
        </row>
        <row r="162">
          <cell r="AO162" t="str">
            <v xml:space="preserve"> </v>
          </cell>
          <cell r="AP162" t="str">
            <v xml:space="preserve"> </v>
          </cell>
          <cell r="AQ162" t="str">
            <v xml:space="preserve"> </v>
          </cell>
          <cell r="AR162" t="str">
            <v xml:space="preserve"> </v>
          </cell>
          <cell r="AS162" t="str">
            <v xml:space="preserve"> </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B162" t="str">
            <v xml:space="preserve"> </v>
          </cell>
          <cell r="BC162" t="str">
            <v xml:space="preserve"> </v>
          </cell>
          <cell r="BD162" t="str">
            <v xml:space="preserve"> </v>
          </cell>
          <cell r="BE162" t="str">
            <v xml:space="preserve"> </v>
          </cell>
          <cell r="BF162" t="str">
            <v xml:space="preserve"> </v>
          </cell>
          <cell r="BG162" t="str">
            <v xml:space="preserve"> </v>
          </cell>
          <cell r="BH162" t="str">
            <v xml:space="preserve"> </v>
          </cell>
          <cell r="BI162" t="str">
            <v xml:space="preserve"> </v>
          </cell>
          <cell r="BJ162" t="str">
            <v xml:space="preserve"> </v>
          </cell>
          <cell r="BK162" t="str">
            <v xml:space="preserve"> </v>
          </cell>
          <cell r="BL162" t="str">
            <v xml:space="preserve"> </v>
          </cell>
          <cell r="BM162" t="str">
            <v xml:space="preserve"> </v>
          </cell>
          <cell r="BN162" t="str">
            <v xml:space="preserve"> </v>
          </cell>
          <cell r="BO162" t="str">
            <v xml:space="preserve"> </v>
          </cell>
          <cell r="BP162" t="str">
            <v xml:space="preserve"> </v>
          </cell>
          <cell r="BQ162" t="str">
            <v xml:space="preserve"> </v>
          </cell>
          <cell r="BR162" t="str">
            <v xml:space="preserve"> </v>
          </cell>
          <cell r="BS162" t="str">
            <v xml:space="preserve"> </v>
          </cell>
          <cell r="BT162" t="str">
            <v xml:space="preserve"> </v>
          </cell>
          <cell r="BU162" t="str">
            <v xml:space="preserve"> </v>
          </cell>
        </row>
        <row r="163">
          <cell r="AO163" t="str">
            <v xml:space="preserve"> </v>
          </cell>
          <cell r="AP163" t="str">
            <v xml:space="preserve"> </v>
          </cell>
          <cell r="AQ163" t="str">
            <v xml:space="preserve"> </v>
          </cell>
          <cell r="AR163" t="str">
            <v xml:space="preserve"> </v>
          </cell>
          <cell r="AS163" t="str">
            <v xml:space="preserve"> </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B163" t="str">
            <v xml:space="preserve"> </v>
          </cell>
          <cell r="BC163" t="str">
            <v xml:space="preserve"> </v>
          </cell>
          <cell r="BD163" t="str">
            <v xml:space="preserve"> </v>
          </cell>
          <cell r="BE163" t="str">
            <v xml:space="preserve"> </v>
          </cell>
          <cell r="BF163" t="str">
            <v xml:space="preserve"> </v>
          </cell>
          <cell r="BG163" t="str">
            <v xml:space="preserve"> </v>
          </cell>
          <cell r="BH163" t="str">
            <v xml:space="preserve"> </v>
          </cell>
          <cell r="BI163" t="str">
            <v xml:space="preserve"> </v>
          </cell>
          <cell r="BJ163" t="str">
            <v xml:space="preserve"> </v>
          </cell>
          <cell r="BK163" t="str">
            <v xml:space="preserve"> </v>
          </cell>
          <cell r="BL163" t="str">
            <v xml:space="preserve"> </v>
          </cell>
          <cell r="BM163" t="str">
            <v xml:space="preserve"> </v>
          </cell>
          <cell r="BN163" t="str">
            <v xml:space="preserve"> </v>
          </cell>
          <cell r="BO163" t="str">
            <v xml:space="preserve"> </v>
          </cell>
          <cell r="BP163" t="str">
            <v xml:space="preserve"> </v>
          </cell>
          <cell r="BQ163" t="str">
            <v xml:space="preserve"> </v>
          </cell>
          <cell r="BR163" t="str">
            <v xml:space="preserve"> </v>
          </cell>
          <cell r="BS163" t="str">
            <v xml:space="preserve"> </v>
          </cell>
          <cell r="BT163" t="str">
            <v xml:space="preserve"> </v>
          </cell>
          <cell r="BU163" t="str">
            <v xml:space="preserve"> </v>
          </cell>
        </row>
        <row r="164">
          <cell r="AO164" t="str">
            <v xml:space="preserve"> </v>
          </cell>
          <cell r="AP164" t="str">
            <v xml:space="preserve"> </v>
          </cell>
          <cell r="AQ164" t="str">
            <v xml:space="preserve"> </v>
          </cell>
          <cell r="AR164" t="str">
            <v xml:space="preserve"> </v>
          </cell>
          <cell r="AS164" t="str">
            <v xml:space="preserve"> </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B164" t="str">
            <v xml:space="preserve"> </v>
          </cell>
          <cell r="BC164" t="str">
            <v xml:space="preserve"> </v>
          </cell>
          <cell r="BD164" t="str">
            <v xml:space="preserve"> </v>
          </cell>
          <cell r="BE164" t="str">
            <v xml:space="preserve"> </v>
          </cell>
          <cell r="BF164" t="str">
            <v xml:space="preserve"> </v>
          </cell>
          <cell r="BG164" t="str">
            <v xml:space="preserve"> </v>
          </cell>
          <cell r="BH164" t="str">
            <v xml:space="preserve"> </v>
          </cell>
          <cell r="BI164" t="str">
            <v xml:space="preserve"> </v>
          </cell>
          <cell r="BJ164" t="str">
            <v xml:space="preserve"> </v>
          </cell>
          <cell r="BK164" t="str">
            <v xml:space="preserve"> </v>
          </cell>
          <cell r="BL164" t="str">
            <v xml:space="preserve"> </v>
          </cell>
          <cell r="BM164" t="str">
            <v xml:space="preserve"> </v>
          </cell>
          <cell r="BN164" t="str">
            <v xml:space="preserve"> </v>
          </cell>
          <cell r="BO164" t="str">
            <v xml:space="preserve"> </v>
          </cell>
          <cell r="BP164" t="str">
            <v xml:space="preserve"> </v>
          </cell>
          <cell r="BQ164" t="str">
            <v xml:space="preserve"> </v>
          </cell>
          <cell r="BR164" t="str">
            <v xml:space="preserve"> </v>
          </cell>
          <cell r="BS164" t="str">
            <v xml:space="preserve"> </v>
          </cell>
          <cell r="BT164" t="str">
            <v xml:space="preserve"> </v>
          </cell>
          <cell r="BU164" t="str">
            <v xml:space="preserve"> </v>
          </cell>
        </row>
        <row r="165">
          <cell r="AO165" t="str">
            <v xml:space="preserve"> </v>
          </cell>
          <cell r="AP165" t="str">
            <v xml:space="preserve"> </v>
          </cell>
          <cell r="AQ165" t="str">
            <v xml:space="preserve"> </v>
          </cell>
          <cell r="AR165" t="str">
            <v xml:space="preserve"> </v>
          </cell>
          <cell r="AS165" t="str">
            <v xml:space="preserve"> </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B165" t="str">
            <v xml:space="preserve"> </v>
          </cell>
          <cell r="BC165" t="str">
            <v xml:space="preserve"> </v>
          </cell>
          <cell r="BD165" t="str">
            <v xml:space="preserve"> </v>
          </cell>
          <cell r="BE165" t="str">
            <v xml:space="preserve"> </v>
          </cell>
          <cell r="BF165" t="str">
            <v xml:space="preserve"> </v>
          </cell>
          <cell r="BG165" t="str">
            <v xml:space="preserve"> </v>
          </cell>
          <cell r="BH165" t="str">
            <v xml:space="preserve"> </v>
          </cell>
          <cell r="BI165" t="str">
            <v xml:space="preserve"> </v>
          </cell>
          <cell r="BJ165" t="str">
            <v xml:space="preserve"> </v>
          </cell>
          <cell r="BK165" t="str">
            <v xml:space="preserve"> </v>
          </cell>
          <cell r="BL165" t="str">
            <v xml:space="preserve"> </v>
          </cell>
          <cell r="BM165" t="str">
            <v xml:space="preserve"> </v>
          </cell>
          <cell r="BN165" t="str">
            <v xml:space="preserve"> </v>
          </cell>
          <cell r="BO165" t="str">
            <v xml:space="preserve"> </v>
          </cell>
          <cell r="BP165" t="str">
            <v xml:space="preserve"> </v>
          </cell>
          <cell r="BQ165" t="str">
            <v xml:space="preserve"> </v>
          </cell>
          <cell r="BR165" t="str">
            <v xml:space="preserve"> </v>
          </cell>
          <cell r="BS165" t="str">
            <v xml:space="preserve"> </v>
          </cell>
          <cell r="BT165" t="str">
            <v xml:space="preserve"> </v>
          </cell>
          <cell r="BU165" t="str">
            <v xml:space="preserve"> </v>
          </cell>
        </row>
        <row r="166">
          <cell r="AO166" t="str">
            <v xml:space="preserve"> </v>
          </cell>
          <cell r="AP166" t="str">
            <v xml:space="preserve"> </v>
          </cell>
          <cell r="AQ166" t="str">
            <v xml:space="preserve"> </v>
          </cell>
          <cell r="AR166" t="str">
            <v xml:space="preserve"> </v>
          </cell>
          <cell r="AS166" t="str">
            <v xml:space="preserve"> </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B166" t="str">
            <v xml:space="preserve"> </v>
          </cell>
          <cell r="BC166" t="str">
            <v xml:space="preserve"> </v>
          </cell>
          <cell r="BD166" t="str">
            <v xml:space="preserve"> </v>
          </cell>
          <cell r="BE166" t="str">
            <v xml:space="preserve"> </v>
          </cell>
          <cell r="BF166" t="str">
            <v xml:space="preserve"> </v>
          </cell>
          <cell r="BG166" t="str">
            <v xml:space="preserve"> </v>
          </cell>
          <cell r="BH166" t="str">
            <v xml:space="preserve"> </v>
          </cell>
          <cell r="BI166" t="str">
            <v xml:space="preserve"> </v>
          </cell>
          <cell r="BJ166" t="str">
            <v xml:space="preserve"> </v>
          </cell>
          <cell r="BK166" t="str">
            <v xml:space="preserve"> </v>
          </cell>
          <cell r="BL166" t="str">
            <v xml:space="preserve"> </v>
          </cell>
          <cell r="BM166" t="str">
            <v xml:space="preserve"> </v>
          </cell>
          <cell r="BN166" t="str">
            <v xml:space="preserve"> </v>
          </cell>
          <cell r="BO166" t="str">
            <v xml:space="preserve"> </v>
          </cell>
          <cell r="BP166" t="str">
            <v xml:space="preserve"> </v>
          </cell>
          <cell r="BQ166" t="str">
            <v xml:space="preserve"> </v>
          </cell>
          <cell r="BR166" t="str">
            <v xml:space="preserve"> </v>
          </cell>
          <cell r="BS166" t="str">
            <v xml:space="preserve"> </v>
          </cell>
          <cell r="BT166" t="str">
            <v xml:space="preserve"> </v>
          </cell>
          <cell r="BU166" t="str">
            <v xml:space="preserve"> </v>
          </cell>
        </row>
        <row r="167">
          <cell r="AO167" t="str">
            <v xml:space="preserve"> </v>
          </cell>
          <cell r="AP167" t="str">
            <v xml:space="preserve"> </v>
          </cell>
          <cell r="AQ167" t="str">
            <v xml:space="preserve"> </v>
          </cell>
          <cell r="AR167" t="str">
            <v xml:space="preserve"> </v>
          </cell>
          <cell r="AS167" t="str">
            <v xml:space="preserve"> </v>
          </cell>
          <cell r="AT167" t="str">
            <v xml:space="preserve"> </v>
          </cell>
          <cell r="AU167" t="str">
            <v xml:space="preserve"> </v>
          </cell>
          <cell r="AV167" t="str">
            <v xml:space="preserve"> </v>
          </cell>
          <cell r="AW167" t="str">
            <v xml:space="preserve"> </v>
          </cell>
          <cell r="AX167">
            <v>1.7365050000000002</v>
          </cell>
          <cell r="AY167" t="str">
            <v xml:space="preserve"> </v>
          </cell>
          <cell r="AZ167" t="str">
            <v xml:space="preserve"> </v>
          </cell>
          <cell r="BA167" t="str">
            <v xml:space="preserve"> </v>
          </cell>
          <cell r="BB167" t="str">
            <v xml:space="preserve"> </v>
          </cell>
          <cell r="BC167" t="str">
            <v xml:space="preserve"> </v>
          </cell>
          <cell r="BD167" t="str">
            <v xml:space="preserve"> </v>
          </cell>
          <cell r="BE167" t="str">
            <v xml:space="preserve"> </v>
          </cell>
          <cell r="BF167" t="str">
            <v xml:space="preserve"> </v>
          </cell>
          <cell r="BG167" t="str">
            <v xml:space="preserve"> </v>
          </cell>
          <cell r="BH167" t="str">
            <v xml:space="preserve"> </v>
          </cell>
          <cell r="BI167" t="str">
            <v xml:space="preserve"> </v>
          </cell>
          <cell r="BJ167">
            <v>1.2839399999999999</v>
          </cell>
          <cell r="BK167" t="str">
            <v xml:space="preserve"> </v>
          </cell>
          <cell r="BL167" t="str">
            <v xml:space="preserve"> </v>
          </cell>
          <cell r="BM167" t="str">
            <v xml:space="preserve"> </v>
          </cell>
          <cell r="BN167" t="str">
            <v xml:space="preserve"> </v>
          </cell>
          <cell r="BO167" t="str">
            <v xml:space="preserve"> </v>
          </cell>
          <cell r="BP167" t="str">
            <v xml:space="preserve"> </v>
          </cell>
          <cell r="BQ167" t="str">
            <v xml:space="preserve"> </v>
          </cell>
          <cell r="BR167">
            <v>2.0131999999999999</v>
          </cell>
          <cell r="BS167" t="str">
            <v xml:space="preserve"> </v>
          </cell>
          <cell r="BT167" t="str">
            <v xml:space="preserve"> </v>
          </cell>
          <cell r="BU167" t="str">
            <v xml:space="preserve"> </v>
          </cell>
        </row>
        <row r="168">
          <cell r="AO168" t="str">
            <v xml:space="preserve"> </v>
          </cell>
          <cell r="AP168" t="str">
            <v xml:space="preserve"> </v>
          </cell>
          <cell r="AQ168" t="str">
            <v xml:space="preserve"> </v>
          </cell>
          <cell r="AR168" t="str">
            <v xml:space="preserve"> </v>
          </cell>
          <cell r="AS168" t="str">
            <v xml:space="preserve"> </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B168" t="str">
            <v xml:space="preserve"> </v>
          </cell>
          <cell r="BC168" t="str">
            <v xml:space="preserve"> </v>
          </cell>
          <cell r="BD168" t="str">
            <v xml:space="preserve"> </v>
          </cell>
          <cell r="BE168" t="str">
            <v xml:space="preserve"> </v>
          </cell>
          <cell r="BF168" t="str">
            <v xml:space="preserve"> </v>
          </cell>
          <cell r="BG168" t="str">
            <v xml:space="preserve"> </v>
          </cell>
          <cell r="BH168" t="str">
            <v xml:space="preserve"> </v>
          </cell>
          <cell r="BI168" t="str">
            <v xml:space="preserve"> </v>
          </cell>
          <cell r="BJ168" t="str">
            <v xml:space="preserve"> </v>
          </cell>
          <cell r="BK168" t="str">
            <v xml:space="preserve"> </v>
          </cell>
          <cell r="BL168" t="str">
            <v xml:space="preserve"> </v>
          </cell>
          <cell r="BM168" t="str">
            <v xml:space="preserve"> </v>
          </cell>
          <cell r="BN168" t="str">
            <v xml:space="preserve"> </v>
          </cell>
          <cell r="BO168" t="str">
            <v xml:space="preserve"> </v>
          </cell>
          <cell r="BP168" t="str">
            <v xml:space="preserve"> </v>
          </cell>
          <cell r="BQ168" t="str">
            <v xml:space="preserve"> </v>
          </cell>
          <cell r="BR168" t="str">
            <v xml:space="preserve"> </v>
          </cell>
          <cell r="BS168" t="str">
            <v xml:space="preserve"> </v>
          </cell>
          <cell r="BT168" t="str">
            <v xml:space="preserve"> </v>
          </cell>
          <cell r="BU168" t="str">
            <v xml:space="preserve"> </v>
          </cell>
        </row>
        <row r="169">
          <cell r="AO169" t="str">
            <v xml:space="preserve"> </v>
          </cell>
          <cell r="AP169" t="str">
            <v xml:space="preserve"> </v>
          </cell>
          <cell r="AQ169" t="str">
            <v xml:space="preserve"> </v>
          </cell>
          <cell r="AR169" t="str">
            <v xml:space="preserve"> </v>
          </cell>
          <cell r="AS169" t="str">
            <v xml:space="preserve"> </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B169" t="str">
            <v xml:space="preserve"> </v>
          </cell>
          <cell r="BC169" t="str">
            <v xml:space="preserve"> </v>
          </cell>
          <cell r="BD169" t="str">
            <v xml:space="preserve"> </v>
          </cell>
          <cell r="BE169" t="str">
            <v xml:space="preserve"> </v>
          </cell>
          <cell r="BF169" t="str">
            <v xml:space="preserve"> </v>
          </cell>
          <cell r="BG169" t="str">
            <v xml:space="preserve"> </v>
          </cell>
          <cell r="BH169" t="str">
            <v xml:space="preserve"> </v>
          </cell>
          <cell r="BI169" t="str">
            <v xml:space="preserve"> </v>
          </cell>
          <cell r="BJ169" t="str">
            <v xml:space="preserve"> </v>
          </cell>
          <cell r="BK169" t="str">
            <v xml:space="preserve"> </v>
          </cell>
          <cell r="BL169" t="str">
            <v xml:space="preserve"> </v>
          </cell>
          <cell r="BM169" t="str">
            <v xml:space="preserve"> </v>
          </cell>
          <cell r="BN169" t="str">
            <v xml:space="preserve"> </v>
          </cell>
          <cell r="BO169" t="str">
            <v xml:space="preserve"> </v>
          </cell>
          <cell r="BP169" t="str">
            <v xml:space="preserve"> </v>
          </cell>
          <cell r="BQ169" t="str">
            <v xml:space="preserve"> </v>
          </cell>
          <cell r="BR169" t="str">
            <v xml:space="preserve"> </v>
          </cell>
          <cell r="BS169" t="str">
            <v xml:space="preserve"> </v>
          </cell>
          <cell r="BT169" t="str">
            <v xml:space="preserve"> </v>
          </cell>
          <cell r="BU169" t="str">
            <v xml:space="preserve"> </v>
          </cell>
        </row>
        <row r="170">
          <cell r="AO170" t="str">
            <v xml:space="preserve"> </v>
          </cell>
          <cell r="AP170" t="str">
            <v xml:space="preserve"> </v>
          </cell>
          <cell r="AQ170" t="str">
            <v xml:space="preserve"> </v>
          </cell>
          <cell r="AR170" t="str">
            <v xml:space="preserve"> </v>
          </cell>
          <cell r="AS170" t="str">
            <v xml:space="preserve"> </v>
          </cell>
          <cell r="AT170" t="str">
            <v xml:space="preserve"> </v>
          </cell>
          <cell r="AU170" t="str">
            <v xml:space="preserve"> </v>
          </cell>
          <cell r="AV170" t="str">
            <v xml:space="preserve"> </v>
          </cell>
          <cell r="AW170" t="str">
            <v xml:space="preserve"> </v>
          </cell>
          <cell r="AX170" t="str">
            <v xml:space="preserve"> </v>
          </cell>
          <cell r="AY170" t="str">
            <v xml:space="preserve"> </v>
          </cell>
          <cell r="AZ170" t="str">
            <v xml:space="preserve"> </v>
          </cell>
          <cell r="BA170" t="str">
            <v xml:space="preserve"> </v>
          </cell>
          <cell r="BB170" t="str">
            <v xml:space="preserve"> </v>
          </cell>
          <cell r="BC170" t="str">
            <v xml:space="preserve"> </v>
          </cell>
          <cell r="BD170" t="str">
            <v xml:space="preserve"> </v>
          </cell>
          <cell r="BE170" t="str">
            <v xml:space="preserve"> </v>
          </cell>
          <cell r="BF170" t="str">
            <v xml:space="preserve"> </v>
          </cell>
          <cell r="BG170" t="str">
            <v xml:space="preserve"> </v>
          </cell>
          <cell r="BH170" t="str">
            <v xml:space="preserve"> </v>
          </cell>
          <cell r="BI170" t="str">
            <v xml:space="preserve"> </v>
          </cell>
          <cell r="BJ170" t="str">
            <v xml:space="preserve"> </v>
          </cell>
          <cell r="BK170" t="str">
            <v xml:space="preserve"> </v>
          </cell>
          <cell r="BL170" t="str">
            <v xml:space="preserve"> </v>
          </cell>
          <cell r="BM170" t="str">
            <v xml:space="preserve"> </v>
          </cell>
          <cell r="BN170" t="str">
            <v xml:space="preserve"> </v>
          </cell>
          <cell r="BO170" t="str">
            <v xml:space="preserve"> </v>
          </cell>
          <cell r="BP170" t="str">
            <v xml:space="preserve"> </v>
          </cell>
          <cell r="BQ170" t="str">
            <v xml:space="preserve"> </v>
          </cell>
          <cell r="BR170" t="str">
            <v xml:space="preserve"> </v>
          </cell>
          <cell r="BS170" t="str">
            <v xml:space="preserve"> </v>
          </cell>
          <cell r="BT170" t="str">
            <v xml:space="preserve"> </v>
          </cell>
          <cell r="BU170" t="str">
            <v xml:space="preserve"> </v>
          </cell>
        </row>
        <row r="171">
          <cell r="AO171" t="str">
            <v xml:space="preserve"> </v>
          </cell>
          <cell r="AP171" t="str">
            <v xml:space="preserve"> </v>
          </cell>
          <cell r="AQ171" t="str">
            <v xml:space="preserve"> </v>
          </cell>
          <cell r="AR171" t="str">
            <v xml:space="preserve"> </v>
          </cell>
          <cell r="AS171" t="str">
            <v xml:space="preserve"> </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B171" t="str">
            <v xml:space="preserve"> </v>
          </cell>
          <cell r="BC171" t="str">
            <v xml:space="preserve"> </v>
          </cell>
          <cell r="BD171" t="str">
            <v xml:space="preserve"> </v>
          </cell>
          <cell r="BE171" t="str">
            <v xml:space="preserve"> </v>
          </cell>
          <cell r="BF171" t="str">
            <v xml:space="preserve"> </v>
          </cell>
          <cell r="BG171" t="str">
            <v xml:space="preserve"> </v>
          </cell>
          <cell r="BH171" t="str">
            <v xml:space="preserve"> </v>
          </cell>
          <cell r="BI171" t="str">
            <v xml:space="preserve"> </v>
          </cell>
          <cell r="BJ171" t="str">
            <v xml:space="preserve"> </v>
          </cell>
          <cell r="BK171" t="str">
            <v xml:space="preserve"> </v>
          </cell>
          <cell r="BL171" t="str">
            <v xml:space="preserve"> </v>
          </cell>
          <cell r="BM171" t="str">
            <v xml:space="preserve"> </v>
          </cell>
          <cell r="BN171" t="str">
            <v xml:space="preserve"> </v>
          </cell>
          <cell r="BO171" t="str">
            <v xml:space="preserve"> </v>
          </cell>
          <cell r="BP171" t="str">
            <v xml:space="preserve"> </v>
          </cell>
          <cell r="BQ171" t="str">
            <v xml:space="preserve"> </v>
          </cell>
          <cell r="BR171" t="str">
            <v xml:space="preserve"> </v>
          </cell>
          <cell r="BS171" t="str">
            <v xml:space="preserve"> </v>
          </cell>
          <cell r="BT171" t="str">
            <v xml:space="preserve"> </v>
          </cell>
          <cell r="BU171" t="str">
            <v xml:space="preserve"> </v>
          </cell>
        </row>
        <row r="172">
          <cell r="AO172" t="str">
            <v xml:space="preserve"> </v>
          </cell>
          <cell r="AP172" t="str">
            <v xml:space="preserve"> </v>
          </cell>
          <cell r="AQ172" t="str">
            <v xml:space="preserve"> </v>
          </cell>
          <cell r="AR172" t="str">
            <v xml:space="preserve"> </v>
          </cell>
          <cell r="AS172" t="str">
            <v xml:space="preserve"> </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B172" t="str">
            <v xml:space="preserve"> </v>
          </cell>
          <cell r="BC172" t="str">
            <v xml:space="preserve"> </v>
          </cell>
          <cell r="BD172" t="str">
            <v xml:space="preserve"> </v>
          </cell>
          <cell r="BE172" t="str">
            <v xml:space="preserve"> </v>
          </cell>
          <cell r="BF172" t="str">
            <v xml:space="preserve"> </v>
          </cell>
          <cell r="BG172" t="str">
            <v xml:space="preserve"> </v>
          </cell>
          <cell r="BH172" t="str">
            <v xml:space="preserve"> </v>
          </cell>
          <cell r="BI172" t="str">
            <v xml:space="preserve"> </v>
          </cell>
          <cell r="BJ172" t="str">
            <v xml:space="preserve"> </v>
          </cell>
          <cell r="BK172" t="str">
            <v xml:space="preserve"> </v>
          </cell>
          <cell r="BL172" t="str">
            <v xml:space="preserve"> </v>
          </cell>
          <cell r="BM172" t="str">
            <v xml:space="preserve"> </v>
          </cell>
          <cell r="BN172" t="str">
            <v xml:space="preserve"> </v>
          </cell>
          <cell r="BO172" t="str">
            <v xml:space="preserve"> </v>
          </cell>
          <cell r="BP172" t="str">
            <v xml:space="preserve"> </v>
          </cell>
          <cell r="BQ172" t="str">
            <v xml:space="preserve"> </v>
          </cell>
          <cell r="BR172" t="str">
            <v xml:space="preserve"> </v>
          </cell>
          <cell r="BS172" t="str">
            <v xml:space="preserve"> </v>
          </cell>
          <cell r="BT172" t="str">
            <v xml:space="preserve"> </v>
          </cell>
          <cell r="BU172" t="str">
            <v xml:space="preserve"> </v>
          </cell>
        </row>
        <row r="173">
          <cell r="AO173" t="str">
            <v xml:space="preserve"> </v>
          </cell>
          <cell r="AP173" t="str">
            <v xml:space="preserve"> </v>
          </cell>
          <cell r="AQ173" t="str">
            <v xml:space="preserve"> </v>
          </cell>
          <cell r="AR173" t="str">
            <v xml:space="preserve"> </v>
          </cell>
          <cell r="AS173" t="str">
            <v xml:space="preserve"> </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B173" t="str">
            <v xml:space="preserve"> </v>
          </cell>
          <cell r="BC173" t="str">
            <v xml:space="preserve"> </v>
          </cell>
          <cell r="BD173" t="str">
            <v xml:space="preserve"> </v>
          </cell>
          <cell r="BE173" t="str">
            <v xml:space="preserve"> </v>
          </cell>
          <cell r="BF173" t="str">
            <v xml:space="preserve"> </v>
          </cell>
          <cell r="BG173" t="str">
            <v xml:space="preserve"> </v>
          </cell>
          <cell r="BH173" t="str">
            <v xml:space="preserve"> </v>
          </cell>
          <cell r="BI173" t="str">
            <v xml:space="preserve"> </v>
          </cell>
          <cell r="BJ173" t="str">
            <v xml:space="preserve"> </v>
          </cell>
          <cell r="BK173" t="str">
            <v xml:space="preserve"> </v>
          </cell>
          <cell r="BL173" t="str">
            <v xml:space="preserve"> </v>
          </cell>
          <cell r="BM173" t="str">
            <v xml:space="preserve"> </v>
          </cell>
          <cell r="BN173" t="str">
            <v xml:space="preserve"> </v>
          </cell>
          <cell r="BO173" t="str">
            <v xml:space="preserve"> </v>
          </cell>
          <cell r="BP173" t="str">
            <v xml:space="preserve"> </v>
          </cell>
          <cell r="BQ173" t="str">
            <v xml:space="preserve"> </v>
          </cell>
          <cell r="BR173" t="str">
            <v xml:space="preserve"> </v>
          </cell>
          <cell r="BS173" t="str">
            <v xml:space="preserve"> </v>
          </cell>
          <cell r="BT173" t="str">
            <v xml:space="preserve"> </v>
          </cell>
          <cell r="BU173" t="str">
            <v xml:space="preserve"> </v>
          </cell>
        </row>
        <row r="174">
          <cell r="AO174" t="str">
            <v xml:space="preserve"> </v>
          </cell>
          <cell r="AP174" t="str">
            <v xml:space="preserve"> </v>
          </cell>
          <cell r="AQ174" t="str">
            <v xml:space="preserve"> </v>
          </cell>
          <cell r="AR174" t="str">
            <v xml:space="preserve"> </v>
          </cell>
          <cell r="AS174" t="str">
            <v xml:space="preserve"> </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B174" t="str">
            <v xml:space="preserve"> </v>
          </cell>
          <cell r="BC174" t="str">
            <v xml:space="preserve"> </v>
          </cell>
          <cell r="BD174" t="str">
            <v xml:space="preserve"> </v>
          </cell>
          <cell r="BE174" t="str">
            <v xml:space="preserve"> </v>
          </cell>
          <cell r="BF174" t="str">
            <v xml:space="preserve"> </v>
          </cell>
          <cell r="BG174" t="str">
            <v xml:space="preserve"> </v>
          </cell>
          <cell r="BH174" t="str">
            <v xml:space="preserve"> </v>
          </cell>
          <cell r="BI174" t="str">
            <v xml:space="preserve"> </v>
          </cell>
          <cell r="BJ174" t="str">
            <v xml:space="preserve"> </v>
          </cell>
          <cell r="BK174" t="str">
            <v xml:space="preserve"> </v>
          </cell>
          <cell r="BL174" t="str">
            <v xml:space="preserve"> </v>
          </cell>
          <cell r="BM174" t="str">
            <v xml:space="preserve"> </v>
          </cell>
          <cell r="BN174" t="str">
            <v xml:space="preserve"> </v>
          </cell>
          <cell r="BO174" t="str">
            <v xml:space="preserve"> </v>
          </cell>
          <cell r="BP174" t="str">
            <v xml:space="preserve"> </v>
          </cell>
          <cell r="BQ174" t="str">
            <v xml:space="preserve"> </v>
          </cell>
          <cell r="BR174" t="str">
            <v xml:space="preserve"> </v>
          </cell>
          <cell r="BS174" t="str">
            <v xml:space="preserve"> </v>
          </cell>
          <cell r="BT174" t="str">
            <v xml:space="preserve"> </v>
          </cell>
          <cell r="BU174" t="str">
            <v xml:space="preserve"> </v>
          </cell>
        </row>
        <row r="175">
          <cell r="AO175" t="str">
            <v xml:space="preserve"> </v>
          </cell>
          <cell r="AP175" t="str">
            <v xml:space="preserve"> </v>
          </cell>
          <cell r="AQ175" t="str">
            <v xml:space="preserve"> </v>
          </cell>
          <cell r="AR175" t="str">
            <v xml:space="preserve"> </v>
          </cell>
          <cell r="AS175" t="str">
            <v xml:space="preserve"> </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B175" t="str">
            <v xml:space="preserve"> </v>
          </cell>
          <cell r="BC175" t="str">
            <v xml:space="preserve"> </v>
          </cell>
          <cell r="BD175" t="str">
            <v xml:space="preserve"> </v>
          </cell>
          <cell r="BE175" t="str">
            <v xml:space="preserve"> </v>
          </cell>
          <cell r="BF175" t="str">
            <v xml:space="preserve"> </v>
          </cell>
          <cell r="BG175" t="str">
            <v xml:space="preserve"> </v>
          </cell>
          <cell r="BH175" t="str">
            <v xml:space="preserve"> </v>
          </cell>
          <cell r="BI175" t="str">
            <v xml:space="preserve"> </v>
          </cell>
          <cell r="BJ175" t="str">
            <v xml:space="preserve"> </v>
          </cell>
          <cell r="BK175" t="str">
            <v xml:space="preserve"> </v>
          </cell>
          <cell r="BL175" t="str">
            <v xml:space="preserve"> </v>
          </cell>
          <cell r="BM175" t="str">
            <v xml:space="preserve"> </v>
          </cell>
          <cell r="BN175" t="str">
            <v xml:space="preserve"> </v>
          </cell>
          <cell r="BO175" t="str">
            <v xml:space="preserve"> </v>
          </cell>
          <cell r="BP175" t="str">
            <v xml:space="preserve"> </v>
          </cell>
          <cell r="BQ175" t="str">
            <v xml:space="preserve"> </v>
          </cell>
          <cell r="BR175" t="str">
            <v xml:space="preserve"> </v>
          </cell>
          <cell r="BS175" t="str">
            <v xml:space="preserve"> </v>
          </cell>
          <cell r="BT175" t="str">
            <v xml:space="preserve"> </v>
          </cell>
          <cell r="BU175" t="str">
            <v xml:space="preserve"> </v>
          </cell>
        </row>
        <row r="176">
          <cell r="AO176" t="str">
            <v xml:space="preserve"> </v>
          </cell>
          <cell r="AP176" t="str">
            <v xml:space="preserve"> </v>
          </cell>
          <cell r="AQ176" t="str">
            <v xml:space="preserve"> </v>
          </cell>
          <cell r="AR176" t="str">
            <v xml:space="preserve"> </v>
          </cell>
          <cell r="AS176" t="str">
            <v xml:space="preserve"> </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B176" t="str">
            <v xml:space="preserve"> </v>
          </cell>
          <cell r="BC176" t="str">
            <v xml:space="preserve"> </v>
          </cell>
          <cell r="BD176" t="str">
            <v xml:space="preserve"> </v>
          </cell>
          <cell r="BE176" t="str">
            <v xml:space="preserve"> </v>
          </cell>
          <cell r="BF176" t="str">
            <v xml:space="preserve"> </v>
          </cell>
          <cell r="BG176" t="str">
            <v xml:space="preserve"> </v>
          </cell>
          <cell r="BH176" t="str">
            <v xml:space="preserve"> </v>
          </cell>
          <cell r="BI176" t="str">
            <v xml:space="preserve"> </v>
          </cell>
          <cell r="BJ176" t="str">
            <v xml:space="preserve"> </v>
          </cell>
          <cell r="BK176" t="str">
            <v xml:space="preserve"> </v>
          </cell>
          <cell r="BL176" t="str">
            <v xml:space="preserve"> </v>
          </cell>
          <cell r="BM176" t="str">
            <v xml:space="preserve"> </v>
          </cell>
          <cell r="BN176" t="str">
            <v xml:space="preserve"> </v>
          </cell>
          <cell r="BO176" t="str">
            <v xml:space="preserve"> </v>
          </cell>
          <cell r="BP176" t="str">
            <v xml:space="preserve"> </v>
          </cell>
          <cell r="BQ176" t="str">
            <v xml:space="preserve"> </v>
          </cell>
          <cell r="BR176" t="str">
            <v xml:space="preserve"> </v>
          </cell>
          <cell r="BS176">
            <v>4.2854130000000001</v>
          </cell>
          <cell r="BT176">
            <v>4.6063319999999992</v>
          </cell>
          <cell r="BU176">
            <v>4.5645709999999999</v>
          </cell>
        </row>
        <row r="177">
          <cell r="AO177" t="str">
            <v xml:space="preserve"> </v>
          </cell>
          <cell r="AP177" t="str">
            <v xml:space="preserve"> </v>
          </cell>
          <cell r="AQ177" t="str">
            <v xml:space="preserve"> </v>
          </cell>
          <cell r="AR177" t="str">
            <v xml:space="preserve"> </v>
          </cell>
          <cell r="AS177" t="str">
            <v xml:space="preserve"> </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B177" t="str">
            <v xml:space="preserve"> </v>
          </cell>
          <cell r="BC177" t="str">
            <v xml:space="preserve"> </v>
          </cell>
          <cell r="BD177" t="str">
            <v xml:space="preserve"> </v>
          </cell>
          <cell r="BE177" t="str">
            <v xml:space="preserve"> </v>
          </cell>
          <cell r="BF177" t="str">
            <v xml:space="preserve"> </v>
          </cell>
          <cell r="BG177" t="str">
            <v xml:space="preserve"> </v>
          </cell>
          <cell r="BH177">
            <v>6.9696899999999999</v>
          </cell>
          <cell r="BI177" t="str">
            <v xml:space="preserve"> </v>
          </cell>
          <cell r="BJ177" t="str">
            <v xml:space="preserve"> </v>
          </cell>
          <cell r="BK177" t="str">
            <v xml:space="preserve"> </v>
          </cell>
          <cell r="BL177" t="str">
            <v xml:space="preserve"> </v>
          </cell>
          <cell r="BM177" t="str">
            <v xml:space="preserve"> </v>
          </cell>
          <cell r="BN177" t="str">
            <v xml:space="preserve"> </v>
          </cell>
          <cell r="BO177" t="str">
            <v xml:space="preserve"> </v>
          </cell>
          <cell r="BP177" t="str">
            <v xml:space="preserve"> </v>
          </cell>
          <cell r="BQ177" t="str">
            <v xml:space="preserve"> </v>
          </cell>
          <cell r="BR177" t="str">
            <v xml:space="preserve"> </v>
          </cell>
          <cell r="BS177" t="str">
            <v xml:space="preserve"> </v>
          </cell>
          <cell r="BT177" t="str">
            <v xml:space="preserve"> </v>
          </cell>
          <cell r="BU177" t="str">
            <v xml:space="preserve"> </v>
          </cell>
        </row>
        <row r="178">
          <cell r="AO178" t="str">
            <v xml:space="preserve"> </v>
          </cell>
          <cell r="AP178" t="str">
            <v xml:space="preserve"> </v>
          </cell>
          <cell r="AQ178" t="str">
            <v xml:space="preserve"> </v>
          </cell>
          <cell r="AR178" t="str">
            <v xml:space="preserve"> </v>
          </cell>
          <cell r="AS178" t="str">
            <v xml:space="preserve"> </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B178" t="str">
            <v xml:space="preserve"> </v>
          </cell>
          <cell r="BC178" t="str">
            <v xml:space="preserve"> </v>
          </cell>
          <cell r="BD178" t="str">
            <v xml:space="preserve"> </v>
          </cell>
          <cell r="BE178" t="str">
            <v xml:space="preserve"> </v>
          </cell>
          <cell r="BF178" t="str">
            <v xml:space="preserve"> </v>
          </cell>
          <cell r="BG178" t="str">
            <v xml:space="preserve"> </v>
          </cell>
          <cell r="BH178" t="str">
            <v xml:space="preserve"> </v>
          </cell>
          <cell r="BI178" t="str">
            <v xml:space="preserve"> </v>
          </cell>
          <cell r="BJ178" t="str">
            <v xml:space="preserve"> </v>
          </cell>
          <cell r="BK178" t="str">
            <v xml:space="preserve"> </v>
          </cell>
          <cell r="BL178" t="str">
            <v xml:space="preserve"> </v>
          </cell>
          <cell r="BM178" t="str">
            <v xml:space="preserve"> </v>
          </cell>
          <cell r="BN178" t="str">
            <v xml:space="preserve"> </v>
          </cell>
          <cell r="BO178" t="str">
            <v xml:space="preserve"> </v>
          </cell>
          <cell r="BP178" t="str">
            <v xml:space="preserve"> </v>
          </cell>
          <cell r="BQ178" t="str">
            <v xml:space="preserve"> </v>
          </cell>
          <cell r="BR178" t="str">
            <v xml:space="preserve"> </v>
          </cell>
          <cell r="BS178" t="str">
            <v xml:space="preserve"> </v>
          </cell>
          <cell r="BT178" t="str">
            <v xml:space="preserve"> </v>
          </cell>
          <cell r="BU178" t="str">
            <v xml:space="preserve"> </v>
          </cell>
        </row>
        <row r="179">
          <cell r="AO179" t="str">
            <v xml:space="preserve"> </v>
          </cell>
          <cell r="AP179" t="str">
            <v xml:space="preserve"> </v>
          </cell>
          <cell r="AQ179" t="str">
            <v xml:space="preserve"> </v>
          </cell>
          <cell r="AR179" t="str">
            <v xml:space="preserve"> </v>
          </cell>
          <cell r="AS179" t="str">
            <v xml:space="preserve"> </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B179" t="str">
            <v xml:space="preserve"> </v>
          </cell>
          <cell r="BC179" t="str">
            <v xml:space="preserve"> </v>
          </cell>
          <cell r="BD179" t="str">
            <v xml:space="preserve"> </v>
          </cell>
          <cell r="BE179" t="str">
            <v xml:space="preserve"> </v>
          </cell>
          <cell r="BF179" t="str">
            <v xml:space="preserve"> </v>
          </cell>
          <cell r="BG179" t="str">
            <v xml:space="preserve"> </v>
          </cell>
          <cell r="BH179" t="str">
            <v xml:space="preserve"> </v>
          </cell>
          <cell r="BI179" t="str">
            <v xml:space="preserve"> </v>
          </cell>
          <cell r="BJ179" t="str">
            <v xml:space="preserve"> </v>
          </cell>
          <cell r="BK179" t="str">
            <v xml:space="preserve"> </v>
          </cell>
          <cell r="BL179" t="str">
            <v xml:space="preserve"> </v>
          </cell>
          <cell r="BM179" t="str">
            <v xml:space="preserve"> </v>
          </cell>
          <cell r="BN179" t="str">
            <v xml:space="preserve"> </v>
          </cell>
          <cell r="BO179" t="str">
            <v xml:space="preserve"> </v>
          </cell>
          <cell r="BP179" t="str">
            <v xml:space="preserve"> </v>
          </cell>
          <cell r="BQ179" t="str">
            <v xml:space="preserve"> </v>
          </cell>
          <cell r="BR179" t="str">
            <v xml:space="preserve"> </v>
          </cell>
          <cell r="BS179" t="str">
            <v xml:space="preserve"> </v>
          </cell>
          <cell r="BT179" t="str">
            <v xml:space="preserve"> </v>
          </cell>
          <cell r="BU179" t="str">
            <v xml:space="preserve"> </v>
          </cell>
        </row>
        <row r="180">
          <cell r="AO180" t="str">
            <v xml:space="preserve"> </v>
          </cell>
          <cell r="AP180" t="str">
            <v xml:space="preserve"> </v>
          </cell>
          <cell r="AQ180" t="str">
            <v xml:space="preserve"> </v>
          </cell>
          <cell r="AR180" t="str">
            <v xml:space="preserve"> </v>
          </cell>
          <cell r="AS180" t="str">
            <v xml:space="preserve"> </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B180" t="str">
            <v xml:space="preserve"> </v>
          </cell>
          <cell r="BC180" t="str">
            <v xml:space="preserve"> </v>
          </cell>
          <cell r="BD180" t="str">
            <v xml:space="preserve"> </v>
          </cell>
          <cell r="BE180" t="str">
            <v xml:space="preserve"> </v>
          </cell>
          <cell r="BF180" t="str">
            <v xml:space="preserve"> </v>
          </cell>
          <cell r="BG180" t="str">
            <v xml:space="preserve"> </v>
          </cell>
          <cell r="BH180">
            <v>11.616149999999999</v>
          </cell>
          <cell r="BI180" t="str">
            <v xml:space="preserve"> </v>
          </cell>
          <cell r="BJ180" t="str">
            <v xml:space="preserve"> </v>
          </cell>
          <cell r="BK180" t="str">
            <v xml:space="preserve"> </v>
          </cell>
          <cell r="BL180" t="str">
            <v xml:space="preserve"> </v>
          </cell>
          <cell r="BM180" t="str">
            <v xml:space="preserve"> </v>
          </cell>
          <cell r="BN180" t="str">
            <v xml:space="preserve"> </v>
          </cell>
          <cell r="BO180" t="str">
            <v xml:space="preserve"> </v>
          </cell>
          <cell r="BP180" t="str">
            <v xml:space="preserve"> </v>
          </cell>
          <cell r="BQ180" t="str">
            <v xml:space="preserve"> </v>
          </cell>
          <cell r="BR180" t="str">
            <v xml:space="preserve"> </v>
          </cell>
          <cell r="BS180" t="str">
            <v xml:space="preserve"> </v>
          </cell>
          <cell r="BT180" t="str">
            <v xml:space="preserve"> </v>
          </cell>
          <cell r="BU180" t="str">
            <v xml:space="preserve"> </v>
          </cell>
        </row>
        <row r="181">
          <cell r="AO181" t="str">
            <v xml:space="preserve"> </v>
          </cell>
          <cell r="AP181" t="str">
            <v xml:space="preserve"> </v>
          </cell>
          <cell r="AQ181" t="str">
            <v xml:space="preserve"> </v>
          </cell>
          <cell r="AR181" t="str">
            <v xml:space="preserve"> </v>
          </cell>
          <cell r="AS181" t="str">
            <v xml:space="preserve"> </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B181" t="str">
            <v xml:space="preserve"> </v>
          </cell>
          <cell r="BC181" t="str">
            <v xml:space="preserve"> </v>
          </cell>
          <cell r="BD181" t="str">
            <v xml:space="preserve"> </v>
          </cell>
          <cell r="BE181" t="str">
            <v xml:space="preserve"> </v>
          </cell>
          <cell r="BF181" t="str">
            <v xml:space="preserve"> </v>
          </cell>
          <cell r="BG181" t="str">
            <v xml:space="preserve"> </v>
          </cell>
          <cell r="BH181" t="str">
            <v xml:space="preserve"> </v>
          </cell>
          <cell r="BI181" t="str">
            <v xml:space="preserve"> </v>
          </cell>
          <cell r="BJ181" t="str">
            <v xml:space="preserve"> </v>
          </cell>
          <cell r="BK181" t="str">
            <v xml:space="preserve"> </v>
          </cell>
          <cell r="BL181" t="str">
            <v xml:space="preserve"> </v>
          </cell>
          <cell r="BM181" t="str">
            <v xml:space="preserve"> </v>
          </cell>
          <cell r="BN181" t="str">
            <v xml:space="preserve"> </v>
          </cell>
          <cell r="BO181" t="str">
            <v xml:space="preserve"> </v>
          </cell>
          <cell r="BP181" t="str">
            <v xml:space="preserve"> </v>
          </cell>
          <cell r="BQ181" t="str">
            <v xml:space="preserve"> </v>
          </cell>
          <cell r="BR181" t="str">
            <v xml:space="preserve"> </v>
          </cell>
          <cell r="BS181" t="str">
            <v xml:space="preserve"> </v>
          </cell>
          <cell r="BT181" t="str">
            <v xml:space="preserve"> </v>
          </cell>
          <cell r="BU181" t="str">
            <v xml:space="preserve"> </v>
          </cell>
        </row>
        <row r="182">
          <cell r="AO182" t="str">
            <v xml:space="preserve"> </v>
          </cell>
          <cell r="AP182" t="str">
            <v xml:space="preserve"> </v>
          </cell>
          <cell r="AQ182" t="str">
            <v xml:space="preserve"> </v>
          </cell>
          <cell r="AR182" t="str">
            <v xml:space="preserve"> </v>
          </cell>
          <cell r="AS182" t="str">
            <v xml:space="preserve"> </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B182" t="str">
            <v xml:space="preserve"> </v>
          </cell>
          <cell r="BC182" t="str">
            <v xml:space="preserve"> </v>
          </cell>
          <cell r="BD182" t="str">
            <v xml:space="preserve"> </v>
          </cell>
          <cell r="BE182" t="str">
            <v xml:space="preserve"> </v>
          </cell>
          <cell r="BF182" t="str">
            <v xml:space="preserve"> </v>
          </cell>
          <cell r="BG182" t="str">
            <v xml:space="preserve"> </v>
          </cell>
          <cell r="BH182" t="str">
            <v xml:space="preserve"> </v>
          </cell>
          <cell r="BI182" t="str">
            <v xml:space="preserve"> </v>
          </cell>
          <cell r="BJ182" t="str">
            <v xml:space="preserve"> </v>
          </cell>
          <cell r="BK182" t="str">
            <v xml:space="preserve"> </v>
          </cell>
          <cell r="BL182" t="str">
            <v xml:space="preserve"> </v>
          </cell>
          <cell r="BM182" t="str">
            <v xml:space="preserve"> </v>
          </cell>
          <cell r="BN182" t="str">
            <v xml:space="preserve"> </v>
          </cell>
          <cell r="BO182" t="str">
            <v xml:space="preserve"> </v>
          </cell>
          <cell r="BP182" t="str">
            <v xml:space="preserve"> </v>
          </cell>
          <cell r="BQ182" t="str">
            <v xml:space="preserve"> </v>
          </cell>
          <cell r="BR182" t="str">
            <v xml:space="preserve"> </v>
          </cell>
          <cell r="BS182" t="str">
            <v xml:space="preserve"> </v>
          </cell>
          <cell r="BT182" t="str">
            <v xml:space="preserve"> </v>
          </cell>
          <cell r="BU182" t="str">
            <v xml:space="preserve"> </v>
          </cell>
        </row>
        <row r="183">
          <cell r="AO183" t="str">
            <v xml:space="preserve"> </v>
          </cell>
          <cell r="AP183" t="str">
            <v xml:space="preserve"> </v>
          </cell>
          <cell r="AQ183" t="str">
            <v xml:space="preserve"> </v>
          </cell>
          <cell r="AR183" t="str">
            <v xml:space="preserve"> </v>
          </cell>
          <cell r="AS183" t="str">
            <v xml:space="preserve"> </v>
          </cell>
          <cell r="AT183" t="str">
            <v xml:space="preserve"> </v>
          </cell>
          <cell r="AU183" t="str">
            <v xml:space="preserve"> </v>
          </cell>
          <cell r="AV183" t="str">
            <v xml:space="preserve"> </v>
          </cell>
          <cell r="AW183" t="str">
            <v xml:space="preserve"> </v>
          </cell>
          <cell r="AX183" t="str">
            <v xml:space="preserve"> </v>
          </cell>
          <cell r="AY183" t="str">
            <v xml:space="preserve"> </v>
          </cell>
          <cell r="AZ183" t="str">
            <v xml:space="preserve"> </v>
          </cell>
          <cell r="BA183" t="str">
            <v xml:space="preserve"> </v>
          </cell>
          <cell r="BB183" t="str">
            <v xml:space="preserve"> </v>
          </cell>
          <cell r="BC183" t="str">
            <v xml:space="preserve"> </v>
          </cell>
          <cell r="BD183" t="str">
            <v xml:space="preserve"> </v>
          </cell>
          <cell r="BE183" t="str">
            <v xml:space="preserve"> </v>
          </cell>
          <cell r="BF183" t="str">
            <v xml:space="preserve"> </v>
          </cell>
          <cell r="BG183" t="str">
            <v xml:space="preserve"> </v>
          </cell>
          <cell r="BH183" t="str">
            <v xml:space="preserve"> </v>
          </cell>
          <cell r="BI183" t="str">
            <v xml:space="preserve"> </v>
          </cell>
          <cell r="BJ183" t="str">
            <v xml:space="preserve"> </v>
          </cell>
          <cell r="BK183" t="str">
            <v xml:space="preserve"> </v>
          </cell>
          <cell r="BL183" t="str">
            <v xml:space="preserve"> </v>
          </cell>
          <cell r="BM183" t="str">
            <v xml:space="preserve"> </v>
          </cell>
          <cell r="BN183" t="str">
            <v xml:space="preserve"> </v>
          </cell>
          <cell r="BO183" t="str">
            <v xml:space="preserve"> </v>
          </cell>
          <cell r="BP183" t="str">
            <v xml:space="preserve"> </v>
          </cell>
          <cell r="BQ183" t="str">
            <v xml:space="preserve"> </v>
          </cell>
          <cell r="BR183" t="str">
            <v xml:space="preserve"> </v>
          </cell>
          <cell r="BS183" t="str">
            <v xml:space="preserve"> </v>
          </cell>
          <cell r="BT183" t="str">
            <v xml:space="preserve"> </v>
          </cell>
          <cell r="BU183" t="str">
            <v xml:space="preserve"> </v>
          </cell>
        </row>
        <row r="184">
          <cell r="AO184" t="str">
            <v xml:space="preserve"> </v>
          </cell>
          <cell r="AP184" t="str">
            <v xml:space="preserve"> </v>
          </cell>
          <cell r="AQ184" t="str">
            <v xml:space="preserve"> </v>
          </cell>
          <cell r="AR184" t="str">
            <v xml:space="preserve"> </v>
          </cell>
          <cell r="AS184" t="str">
            <v xml:space="preserve"> </v>
          </cell>
          <cell r="AT184" t="str">
            <v xml:space="preserve"> </v>
          </cell>
          <cell r="AU184" t="str">
            <v xml:space="preserve"> </v>
          </cell>
          <cell r="AV184" t="str">
            <v xml:space="preserve"> </v>
          </cell>
          <cell r="AW184" t="str">
            <v xml:space="preserve"> </v>
          </cell>
          <cell r="AX184">
            <v>4.1635499999999999</v>
          </cell>
          <cell r="AY184" t="str">
            <v xml:space="preserve"> </v>
          </cell>
          <cell r="AZ184" t="str">
            <v xml:space="preserve"> </v>
          </cell>
          <cell r="BA184" t="str">
            <v xml:space="preserve"> </v>
          </cell>
          <cell r="BB184" t="str">
            <v xml:space="preserve"> </v>
          </cell>
          <cell r="BC184" t="str">
            <v xml:space="preserve"> </v>
          </cell>
          <cell r="BD184" t="str">
            <v xml:space="preserve"> </v>
          </cell>
          <cell r="BE184" t="str">
            <v xml:space="preserve"> </v>
          </cell>
          <cell r="BF184" t="str">
            <v xml:space="preserve"> </v>
          </cell>
          <cell r="BG184" t="str">
            <v xml:space="preserve"> </v>
          </cell>
          <cell r="BH184" t="str">
            <v xml:space="preserve"> </v>
          </cell>
          <cell r="BI184" t="str">
            <v xml:space="preserve"> </v>
          </cell>
          <cell r="BJ184" t="str">
            <v xml:space="preserve"> </v>
          </cell>
          <cell r="BK184" t="str">
            <v xml:space="preserve"> </v>
          </cell>
          <cell r="BL184" t="str">
            <v xml:space="preserve"> </v>
          </cell>
          <cell r="BM184" t="str">
            <v xml:space="preserve"> </v>
          </cell>
          <cell r="BN184" t="str">
            <v xml:space="preserve"> </v>
          </cell>
          <cell r="BO184" t="str">
            <v xml:space="preserve"> </v>
          </cell>
          <cell r="BP184">
            <v>3.8700419999999993</v>
          </cell>
          <cell r="BQ184" t="str">
            <v xml:space="preserve"> </v>
          </cell>
          <cell r="BR184" t="str">
            <v xml:space="preserve"> </v>
          </cell>
          <cell r="BS184" t="str">
            <v xml:space="preserve"> </v>
          </cell>
          <cell r="BT184" t="str">
            <v xml:space="preserve"> </v>
          </cell>
          <cell r="BU184" t="str">
            <v xml:space="preserve"> </v>
          </cell>
        </row>
        <row r="185">
          <cell r="AO185" t="str">
            <v xml:space="preserve"> </v>
          </cell>
          <cell r="AP185" t="str">
            <v xml:space="preserve"> </v>
          </cell>
          <cell r="AQ185" t="str">
            <v xml:space="preserve"> </v>
          </cell>
          <cell r="AR185" t="str">
            <v xml:space="preserve"> </v>
          </cell>
          <cell r="AS185" t="str">
            <v xml:space="preserve"> </v>
          </cell>
          <cell r="AT185" t="str">
            <v xml:space="preserve"> </v>
          </cell>
          <cell r="AU185">
            <v>8.2641860000000005</v>
          </cell>
          <cell r="AV185">
            <v>7.9320079999999997</v>
          </cell>
          <cell r="AW185">
            <v>8.2541199999999986</v>
          </cell>
          <cell r="AX185" t="str">
            <v xml:space="preserve"> </v>
          </cell>
          <cell r="AY185" t="str">
            <v xml:space="preserve"> </v>
          </cell>
          <cell r="AZ185" t="str">
            <v xml:space="preserve"> </v>
          </cell>
          <cell r="BA185" t="str">
            <v xml:space="preserve"> </v>
          </cell>
          <cell r="BB185" t="str">
            <v xml:space="preserve"> </v>
          </cell>
          <cell r="BC185" t="str">
            <v xml:space="preserve"> </v>
          </cell>
          <cell r="BD185" t="str">
            <v xml:space="preserve"> </v>
          </cell>
          <cell r="BE185" t="str">
            <v xml:space="preserve"> </v>
          </cell>
          <cell r="BF185" t="str">
            <v xml:space="preserve"> </v>
          </cell>
          <cell r="BG185" t="str">
            <v xml:space="preserve"> </v>
          </cell>
          <cell r="BH185" t="str">
            <v xml:space="preserve"> </v>
          </cell>
          <cell r="BI185" t="str">
            <v xml:space="preserve"> </v>
          </cell>
          <cell r="BJ185" t="str">
            <v xml:space="preserve"> </v>
          </cell>
          <cell r="BK185" t="str">
            <v xml:space="preserve"> </v>
          </cell>
          <cell r="BL185" t="str">
            <v xml:space="preserve"> </v>
          </cell>
          <cell r="BM185" t="str">
            <v xml:space="preserve"> </v>
          </cell>
          <cell r="BN185" t="str">
            <v xml:space="preserve"> </v>
          </cell>
          <cell r="BO185" t="str">
            <v xml:space="preserve"> </v>
          </cell>
          <cell r="BP185" t="str">
            <v xml:space="preserve"> </v>
          </cell>
          <cell r="BQ185" t="str">
            <v xml:space="preserve"> </v>
          </cell>
          <cell r="BR185" t="str">
            <v xml:space="preserve"> </v>
          </cell>
          <cell r="BS185">
            <v>7.4564159999999999</v>
          </cell>
          <cell r="BT185">
            <v>8.3566199999999977</v>
          </cell>
          <cell r="BU185">
            <v>8.0968</v>
          </cell>
        </row>
        <row r="186">
          <cell r="AO186" t="str">
            <v xml:space="preserve"> </v>
          </cell>
          <cell r="AP186" t="str">
            <v xml:space="preserve"> </v>
          </cell>
          <cell r="AQ186" t="str">
            <v xml:space="preserve"> </v>
          </cell>
          <cell r="AR186" t="str">
            <v xml:space="preserve"> </v>
          </cell>
          <cell r="AS186" t="str">
            <v xml:space="preserve"> </v>
          </cell>
          <cell r="AT186" t="str">
            <v xml:space="preserve"> </v>
          </cell>
          <cell r="AU186">
            <v>1.3287119999999999</v>
          </cell>
          <cell r="AV186">
            <v>9.854613999999998</v>
          </cell>
          <cell r="AW186">
            <v>10.247188</v>
          </cell>
          <cell r="AX186" t="str">
            <v xml:space="preserve"> </v>
          </cell>
          <cell r="AY186" t="str">
            <v xml:space="preserve"> </v>
          </cell>
          <cell r="AZ186" t="str">
            <v xml:space="preserve"> </v>
          </cell>
          <cell r="BA186" t="str">
            <v xml:space="preserve"> </v>
          </cell>
          <cell r="BB186" t="str">
            <v xml:space="preserve"> </v>
          </cell>
          <cell r="BC186" t="str">
            <v xml:space="preserve"> </v>
          </cell>
          <cell r="BD186" t="str">
            <v xml:space="preserve"> </v>
          </cell>
          <cell r="BE186" t="str">
            <v xml:space="preserve"> </v>
          </cell>
          <cell r="BF186" t="str">
            <v xml:space="preserve"> </v>
          </cell>
          <cell r="BG186" t="str">
            <v xml:space="preserve"> </v>
          </cell>
          <cell r="BH186" t="str">
            <v xml:space="preserve"> </v>
          </cell>
          <cell r="BI186" t="str">
            <v xml:space="preserve"> </v>
          </cell>
          <cell r="BJ186" t="str">
            <v xml:space="preserve"> </v>
          </cell>
          <cell r="BK186" t="str">
            <v xml:space="preserve"> </v>
          </cell>
          <cell r="BL186" t="str">
            <v xml:space="preserve"> </v>
          </cell>
          <cell r="BM186">
            <v>9.4594860000000018</v>
          </cell>
          <cell r="BN186" t="str">
            <v xml:space="preserve"> </v>
          </cell>
          <cell r="BO186" t="str">
            <v xml:space="preserve"> </v>
          </cell>
          <cell r="BP186" t="str">
            <v xml:space="preserve"> </v>
          </cell>
          <cell r="BQ186" t="str">
            <v xml:space="preserve"> </v>
          </cell>
          <cell r="BR186" t="str">
            <v xml:space="preserve"> </v>
          </cell>
          <cell r="BS186" t="str">
            <v xml:space="preserve"> </v>
          </cell>
          <cell r="BT186" t="str">
            <v xml:space="preserve"> </v>
          </cell>
          <cell r="BU186">
            <v>10.121</v>
          </cell>
        </row>
        <row r="187">
          <cell r="AO187" t="str">
            <v xml:space="preserve"> </v>
          </cell>
          <cell r="AP187" t="str">
            <v xml:space="preserve"> </v>
          </cell>
          <cell r="AQ187" t="str">
            <v xml:space="preserve"> </v>
          </cell>
          <cell r="AR187" t="str">
            <v xml:space="preserve"> </v>
          </cell>
          <cell r="AS187" t="str">
            <v xml:space="preserve"> </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B187" t="str">
            <v xml:space="preserve"> </v>
          </cell>
          <cell r="BC187" t="str">
            <v xml:space="preserve"> </v>
          </cell>
          <cell r="BD187" t="str">
            <v xml:space="preserve"> </v>
          </cell>
          <cell r="BE187" t="str">
            <v xml:space="preserve"> </v>
          </cell>
          <cell r="BF187" t="str">
            <v xml:space="preserve"> </v>
          </cell>
          <cell r="BG187" t="str">
            <v xml:space="preserve"> </v>
          </cell>
          <cell r="BH187" t="str">
            <v xml:space="preserve"> </v>
          </cell>
          <cell r="BI187" t="str">
            <v xml:space="preserve"> </v>
          </cell>
          <cell r="BJ187" t="str">
            <v xml:space="preserve"> </v>
          </cell>
          <cell r="BK187" t="str">
            <v xml:space="preserve"> </v>
          </cell>
          <cell r="BL187" t="str">
            <v xml:space="preserve"> </v>
          </cell>
          <cell r="BM187" t="str">
            <v xml:space="preserve"> </v>
          </cell>
          <cell r="BN187" t="str">
            <v xml:space="preserve"> </v>
          </cell>
          <cell r="BO187" t="str">
            <v xml:space="preserve"> </v>
          </cell>
          <cell r="BP187">
            <v>11.630388</v>
          </cell>
          <cell r="BQ187" t="str">
            <v xml:space="preserve"> </v>
          </cell>
          <cell r="BR187" t="str">
            <v xml:space="preserve"> </v>
          </cell>
          <cell r="BS187" t="str">
            <v xml:space="preserve"> </v>
          </cell>
          <cell r="BT187" t="str">
            <v xml:space="preserve"> </v>
          </cell>
          <cell r="BU187" t="str">
            <v xml:space="preserve"> </v>
          </cell>
        </row>
        <row r="188">
          <cell r="AO188" t="str">
            <v xml:space="preserve"> </v>
          </cell>
          <cell r="AP188" t="str">
            <v xml:space="preserve"> </v>
          </cell>
          <cell r="AQ188" t="str">
            <v xml:space="preserve"> </v>
          </cell>
          <cell r="AR188" t="str">
            <v xml:space="preserve"> </v>
          </cell>
          <cell r="AS188" t="str">
            <v xml:space="preserve"> </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B188" t="str">
            <v xml:space="preserve"> </v>
          </cell>
          <cell r="BC188" t="str">
            <v xml:space="preserve"> </v>
          </cell>
          <cell r="BD188" t="str">
            <v xml:space="preserve"> </v>
          </cell>
          <cell r="BE188" t="str">
            <v xml:space="preserve"> </v>
          </cell>
          <cell r="BF188" t="str">
            <v xml:space="preserve"> </v>
          </cell>
          <cell r="BG188" t="str">
            <v xml:space="preserve"> </v>
          </cell>
          <cell r="BH188" t="str">
            <v xml:space="preserve"> </v>
          </cell>
          <cell r="BI188" t="str">
            <v xml:space="preserve"> </v>
          </cell>
          <cell r="BJ188" t="str">
            <v xml:space="preserve"> </v>
          </cell>
          <cell r="BK188" t="str">
            <v xml:space="preserve"> </v>
          </cell>
          <cell r="BL188" t="str">
            <v xml:space="preserve"> </v>
          </cell>
          <cell r="BM188" t="str">
            <v xml:space="preserve"> </v>
          </cell>
          <cell r="BN188" t="str">
            <v xml:space="preserve"> </v>
          </cell>
          <cell r="BO188" t="str">
            <v xml:space="preserve"> </v>
          </cell>
          <cell r="BP188" t="str">
            <v xml:space="preserve"> </v>
          </cell>
          <cell r="BQ188" t="str">
            <v xml:space="preserve"> </v>
          </cell>
          <cell r="BR188" t="str">
            <v xml:space="preserve"> </v>
          </cell>
          <cell r="BS188" t="str">
            <v xml:space="preserve"> </v>
          </cell>
          <cell r="BT188" t="str">
            <v xml:space="preserve"> </v>
          </cell>
          <cell r="BU188" t="str">
            <v xml:space="preserve"> </v>
          </cell>
        </row>
        <row r="189">
          <cell r="AO189" t="str">
            <v xml:space="preserve"> </v>
          </cell>
          <cell r="AP189" t="str">
            <v xml:space="preserve"> </v>
          </cell>
          <cell r="AQ189" t="str">
            <v xml:space="preserve"> </v>
          </cell>
          <cell r="AR189" t="str">
            <v xml:space="preserve"> </v>
          </cell>
          <cell r="AS189" t="str">
            <v xml:space="preserve"> </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B189" t="str">
            <v xml:space="preserve"> </v>
          </cell>
          <cell r="BC189" t="str">
            <v xml:space="preserve"> </v>
          </cell>
          <cell r="BD189" t="str">
            <v xml:space="preserve"> </v>
          </cell>
          <cell r="BE189" t="str">
            <v xml:space="preserve"> </v>
          </cell>
          <cell r="BF189" t="str">
            <v xml:space="preserve"> </v>
          </cell>
          <cell r="BG189" t="str">
            <v xml:space="preserve"> </v>
          </cell>
          <cell r="BH189" t="str">
            <v xml:space="preserve"> </v>
          </cell>
          <cell r="BI189" t="str">
            <v xml:space="preserve"> </v>
          </cell>
          <cell r="BJ189" t="str">
            <v xml:space="preserve"> </v>
          </cell>
          <cell r="BK189" t="str">
            <v xml:space="preserve"> </v>
          </cell>
          <cell r="BL189" t="str">
            <v xml:space="preserve"> </v>
          </cell>
          <cell r="BM189" t="str">
            <v xml:space="preserve"> </v>
          </cell>
          <cell r="BN189" t="str">
            <v xml:space="preserve"> </v>
          </cell>
          <cell r="BO189" t="str">
            <v xml:space="preserve"> </v>
          </cell>
          <cell r="BP189" t="str">
            <v xml:space="preserve"> </v>
          </cell>
          <cell r="BQ189" t="str">
            <v xml:space="preserve"> </v>
          </cell>
          <cell r="BR189" t="str">
            <v xml:space="preserve"> </v>
          </cell>
          <cell r="BS189" t="str">
            <v xml:space="preserve"> </v>
          </cell>
          <cell r="BT189" t="str">
            <v xml:space="preserve"> </v>
          </cell>
          <cell r="BU189" t="str">
            <v xml:space="preserve"> </v>
          </cell>
        </row>
        <row r="190">
          <cell r="AO190" t="str">
            <v xml:space="preserve"> </v>
          </cell>
          <cell r="AP190" t="str">
            <v xml:space="preserve"> </v>
          </cell>
          <cell r="AQ190" t="str">
            <v xml:space="preserve"> </v>
          </cell>
          <cell r="AR190" t="str">
            <v xml:space="preserve"> </v>
          </cell>
          <cell r="AS190" t="str">
            <v xml:space="preserve"> </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B190" t="str">
            <v xml:space="preserve"> </v>
          </cell>
          <cell r="BC190" t="str">
            <v xml:space="preserve"> </v>
          </cell>
          <cell r="BD190" t="str">
            <v xml:space="preserve"> </v>
          </cell>
          <cell r="BE190" t="str">
            <v xml:space="preserve"> </v>
          </cell>
          <cell r="BF190" t="str">
            <v xml:space="preserve"> </v>
          </cell>
          <cell r="BG190" t="str">
            <v xml:space="preserve"> </v>
          </cell>
          <cell r="BH190" t="str">
            <v xml:space="preserve"> </v>
          </cell>
          <cell r="BI190" t="str">
            <v xml:space="preserve"> </v>
          </cell>
          <cell r="BJ190" t="str">
            <v xml:space="preserve"> </v>
          </cell>
          <cell r="BK190" t="str">
            <v xml:space="preserve"> </v>
          </cell>
          <cell r="BL190" t="str">
            <v xml:space="preserve"> </v>
          </cell>
          <cell r="BM190" t="str">
            <v xml:space="preserve"> </v>
          </cell>
          <cell r="BN190" t="str">
            <v xml:space="preserve"> </v>
          </cell>
          <cell r="BO190" t="str">
            <v xml:space="preserve"> </v>
          </cell>
          <cell r="BP190" t="str">
            <v xml:space="preserve"> </v>
          </cell>
          <cell r="BQ190" t="str">
            <v xml:space="preserve"> </v>
          </cell>
          <cell r="BR190" t="str">
            <v xml:space="preserve"> </v>
          </cell>
          <cell r="BS190" t="str">
            <v xml:space="preserve"> </v>
          </cell>
          <cell r="BT190" t="str">
            <v xml:space="preserve"> </v>
          </cell>
          <cell r="BU190" t="str">
            <v xml:space="preserve"> </v>
          </cell>
        </row>
        <row r="191">
          <cell r="AO191" t="str">
            <v xml:space="preserve"> </v>
          </cell>
          <cell r="AP191" t="str">
            <v xml:space="preserve"> </v>
          </cell>
          <cell r="AQ191" t="str">
            <v xml:space="preserve"> </v>
          </cell>
          <cell r="AR191" t="str">
            <v xml:space="preserve"> </v>
          </cell>
          <cell r="AS191" t="str">
            <v xml:space="preserve"> </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B191" t="str">
            <v xml:space="preserve"> </v>
          </cell>
          <cell r="BC191" t="str">
            <v xml:space="preserve"> </v>
          </cell>
          <cell r="BD191" t="str">
            <v xml:space="preserve"> </v>
          </cell>
          <cell r="BE191" t="str">
            <v xml:space="preserve"> </v>
          </cell>
          <cell r="BF191" t="str">
            <v xml:space="preserve"> </v>
          </cell>
          <cell r="BG191" t="str">
            <v xml:space="preserve"> </v>
          </cell>
          <cell r="BH191" t="str">
            <v xml:space="preserve"> </v>
          </cell>
          <cell r="BI191" t="str">
            <v xml:space="preserve"> </v>
          </cell>
          <cell r="BJ191" t="str">
            <v xml:space="preserve"> </v>
          </cell>
          <cell r="BK191" t="str">
            <v xml:space="preserve"> </v>
          </cell>
          <cell r="BL191" t="str">
            <v xml:space="preserve"> </v>
          </cell>
          <cell r="BM191" t="str">
            <v xml:space="preserve"> </v>
          </cell>
          <cell r="BN191" t="str">
            <v xml:space="preserve"> </v>
          </cell>
          <cell r="BO191" t="str">
            <v xml:space="preserve"> </v>
          </cell>
          <cell r="BP191" t="str">
            <v xml:space="preserve"> </v>
          </cell>
          <cell r="BQ191" t="str">
            <v xml:space="preserve"> </v>
          </cell>
          <cell r="BR191" t="str">
            <v xml:space="preserve"> </v>
          </cell>
          <cell r="BS191" t="str">
            <v xml:space="preserve"> </v>
          </cell>
          <cell r="BT191" t="str">
            <v xml:space="preserve"> </v>
          </cell>
          <cell r="BU191" t="str">
            <v xml:space="preserve"> </v>
          </cell>
        </row>
        <row r="192">
          <cell r="AO192" t="str">
            <v xml:space="preserve"> </v>
          </cell>
          <cell r="AP192" t="str">
            <v xml:space="preserve"> </v>
          </cell>
          <cell r="AQ192" t="str">
            <v xml:space="preserve"> </v>
          </cell>
          <cell r="AR192">
            <v>0.44853600000000005</v>
          </cell>
          <cell r="AS192" t="str">
            <v xml:space="preserve"> </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B192" t="str">
            <v xml:space="preserve"> </v>
          </cell>
          <cell r="BC192" t="str">
            <v xml:space="preserve"> </v>
          </cell>
          <cell r="BD192" t="str">
            <v xml:space="preserve"> </v>
          </cell>
          <cell r="BE192">
            <v>1.668536</v>
          </cell>
          <cell r="BF192" t="str">
            <v xml:space="preserve"> </v>
          </cell>
          <cell r="BG192" t="str">
            <v xml:space="preserve"> </v>
          </cell>
          <cell r="BH192" t="str">
            <v xml:space="preserve"> </v>
          </cell>
          <cell r="BI192" t="str">
            <v xml:space="preserve"> </v>
          </cell>
          <cell r="BJ192" t="str">
            <v xml:space="preserve"> </v>
          </cell>
          <cell r="BK192" t="str">
            <v xml:space="preserve"> </v>
          </cell>
          <cell r="BL192" t="str">
            <v xml:space="preserve"> </v>
          </cell>
          <cell r="BM192" t="str">
            <v xml:space="preserve"> </v>
          </cell>
          <cell r="BN192" t="str">
            <v xml:space="preserve"> </v>
          </cell>
          <cell r="BO192" t="str">
            <v xml:space="preserve"> </v>
          </cell>
          <cell r="BP192" t="str">
            <v xml:space="preserve"> </v>
          </cell>
          <cell r="BQ192" t="str">
            <v xml:space="preserve"> </v>
          </cell>
          <cell r="BR192" t="str">
            <v xml:space="preserve"> </v>
          </cell>
          <cell r="BS192" t="str">
            <v xml:space="preserve"> </v>
          </cell>
          <cell r="BT192" t="str">
            <v xml:space="preserve"> </v>
          </cell>
          <cell r="BU192" t="str">
            <v xml:space="preserve"> </v>
          </cell>
        </row>
        <row r="193">
          <cell r="AO193">
            <v>0.72235400000000005</v>
          </cell>
          <cell r="AP193" t="str">
            <v xml:space="preserve"> </v>
          </cell>
          <cell r="AQ193" t="str">
            <v xml:space="preserve"> </v>
          </cell>
          <cell r="AR193">
            <v>0.46892400000000006</v>
          </cell>
          <cell r="AS193">
            <v>0.58970221499999997</v>
          </cell>
          <cell r="AT193">
            <v>0.67260599999999993</v>
          </cell>
          <cell r="AU193">
            <v>0.71468599999999993</v>
          </cell>
          <cell r="AV193" t="str">
            <v xml:space="preserve"> </v>
          </cell>
          <cell r="AW193" t="str">
            <v xml:space="preserve"> </v>
          </cell>
          <cell r="AX193">
            <v>0.69054000000000004</v>
          </cell>
          <cell r="AY193" t="str">
            <v xml:space="preserve"> </v>
          </cell>
          <cell r="AZ193" t="str">
            <v xml:space="preserve"> </v>
          </cell>
          <cell r="BA193" t="str">
            <v xml:space="preserve"> </v>
          </cell>
          <cell r="BB193" t="str">
            <v xml:space="preserve"> </v>
          </cell>
          <cell r="BC193" t="str">
            <v xml:space="preserve"> </v>
          </cell>
          <cell r="BD193">
            <v>0.69545099999999993</v>
          </cell>
          <cell r="BE193" t="str">
            <v xml:space="preserve"> </v>
          </cell>
          <cell r="BF193" t="str">
            <v xml:space="preserve"> </v>
          </cell>
          <cell r="BG193" t="str">
            <v xml:space="preserve"> </v>
          </cell>
          <cell r="BH193" t="str">
            <v xml:space="preserve"> </v>
          </cell>
          <cell r="BI193" t="str">
            <v xml:space="preserve"> </v>
          </cell>
          <cell r="BJ193">
            <v>0.56045</v>
          </cell>
          <cell r="BK193" t="str">
            <v xml:space="preserve"> </v>
          </cell>
          <cell r="BL193" t="str">
            <v xml:space="preserve"> </v>
          </cell>
          <cell r="BM193" t="str">
            <v xml:space="preserve"> </v>
          </cell>
          <cell r="BN193" t="str">
            <v xml:space="preserve"> </v>
          </cell>
          <cell r="BO193" t="str">
            <v xml:space="preserve"> </v>
          </cell>
          <cell r="BP193" t="str">
            <v xml:space="preserve"> </v>
          </cell>
          <cell r="BQ193" t="str">
            <v xml:space="preserve"> </v>
          </cell>
          <cell r="BR193">
            <v>1.5501639999999999</v>
          </cell>
          <cell r="BS193" t="str">
            <v xml:space="preserve"> </v>
          </cell>
          <cell r="BT193" t="str">
            <v xml:space="preserve"> </v>
          </cell>
          <cell r="BU193" t="str">
            <v xml:space="preserve"> </v>
          </cell>
        </row>
        <row r="194">
          <cell r="AO194">
            <v>0.76305000000000001</v>
          </cell>
          <cell r="AP194">
            <v>0.82263600000000014</v>
          </cell>
          <cell r="AQ194">
            <v>0.76432499999999992</v>
          </cell>
          <cell r="AR194" t="str">
            <v xml:space="preserve"> </v>
          </cell>
          <cell r="AS194" t="str">
            <v xml:space="preserve"> </v>
          </cell>
          <cell r="AT194" t="str">
            <v xml:space="preserve"> </v>
          </cell>
          <cell r="AU194">
            <v>0.75495000000000001</v>
          </cell>
          <cell r="AV194">
            <v>0.73481799999999997</v>
          </cell>
          <cell r="AW194">
            <v>0.75495000000000001</v>
          </cell>
          <cell r="AX194">
            <v>0.73116000000000003</v>
          </cell>
          <cell r="AY194" t="str">
            <v xml:space="preserve"> </v>
          </cell>
          <cell r="AZ194" t="str">
            <v xml:space="preserve"> </v>
          </cell>
          <cell r="BA194" t="str">
            <v xml:space="preserve"> </v>
          </cell>
          <cell r="BB194" t="str">
            <v xml:space="preserve"> </v>
          </cell>
          <cell r="BC194" t="str">
            <v xml:space="preserve"> </v>
          </cell>
          <cell r="BD194">
            <v>0.73576699999999995</v>
          </cell>
          <cell r="BE194" t="str">
            <v xml:space="preserve"> </v>
          </cell>
          <cell r="BF194" t="str">
            <v xml:space="preserve"> </v>
          </cell>
          <cell r="BG194" t="str">
            <v xml:space="preserve"> </v>
          </cell>
          <cell r="BH194" t="str">
            <v xml:space="preserve"> </v>
          </cell>
          <cell r="BI194" t="str">
            <v xml:space="preserve"> </v>
          </cell>
          <cell r="BJ194" t="str">
            <v xml:space="preserve"> </v>
          </cell>
          <cell r="BK194" t="str">
            <v xml:space="preserve"> </v>
          </cell>
          <cell r="BL194" t="str">
            <v xml:space="preserve"> </v>
          </cell>
          <cell r="BM194" t="str">
            <v xml:space="preserve"> </v>
          </cell>
          <cell r="BN194" t="str">
            <v xml:space="preserve"> </v>
          </cell>
          <cell r="BO194" t="str">
            <v xml:space="preserve"> </v>
          </cell>
          <cell r="BP194" t="str">
            <v xml:space="preserve"> </v>
          </cell>
          <cell r="BQ194" t="str">
            <v xml:space="preserve"> </v>
          </cell>
          <cell r="BR194" t="str">
            <v xml:space="preserve"> </v>
          </cell>
          <cell r="BS194">
            <v>0.70916999999999986</v>
          </cell>
          <cell r="BT194">
            <v>0.76432499999999992</v>
          </cell>
          <cell r="BU194" t="str">
            <v xml:space="preserve"> </v>
          </cell>
        </row>
        <row r="195">
          <cell r="AO195" t="str">
            <v xml:space="preserve"> </v>
          </cell>
          <cell r="AP195" t="str">
            <v xml:space="preserve"> </v>
          </cell>
          <cell r="AQ195" t="str">
            <v xml:space="preserve"> </v>
          </cell>
          <cell r="AR195" t="str">
            <v xml:space="preserve"> </v>
          </cell>
          <cell r="AS195" t="str">
            <v xml:space="preserve"> </v>
          </cell>
          <cell r="AT195">
            <v>0.90699899999999989</v>
          </cell>
          <cell r="AU195">
            <v>0.97640199999999988</v>
          </cell>
          <cell r="AV195" t="str">
            <v xml:space="preserve"> </v>
          </cell>
          <cell r="AW195" t="str">
            <v xml:space="preserve"> </v>
          </cell>
          <cell r="AX195" t="str">
            <v xml:space="preserve"> </v>
          </cell>
          <cell r="AY195" t="str">
            <v xml:space="preserve"> </v>
          </cell>
          <cell r="AZ195" t="str">
            <v xml:space="preserve"> </v>
          </cell>
          <cell r="BA195" t="str">
            <v xml:space="preserve"> </v>
          </cell>
          <cell r="BB195" t="str">
            <v xml:space="preserve"> </v>
          </cell>
          <cell r="BC195" t="str">
            <v xml:space="preserve"> </v>
          </cell>
          <cell r="BD195" t="str">
            <v xml:space="preserve"> </v>
          </cell>
          <cell r="BE195" t="str">
            <v xml:space="preserve"> </v>
          </cell>
          <cell r="BF195" t="str">
            <v xml:space="preserve"> </v>
          </cell>
          <cell r="BG195" t="str">
            <v xml:space="preserve"> </v>
          </cell>
          <cell r="BH195" t="str">
            <v xml:space="preserve"> </v>
          </cell>
          <cell r="BI195" t="str">
            <v xml:space="preserve"> </v>
          </cell>
          <cell r="BJ195" t="str">
            <v xml:space="preserve"> </v>
          </cell>
          <cell r="BK195" t="str">
            <v xml:space="preserve"> </v>
          </cell>
          <cell r="BL195" t="str">
            <v xml:space="preserve"> </v>
          </cell>
          <cell r="BM195" t="str">
            <v xml:space="preserve"> </v>
          </cell>
          <cell r="BN195" t="str">
            <v xml:space="preserve"> </v>
          </cell>
          <cell r="BO195" t="str">
            <v xml:space="preserve"> </v>
          </cell>
          <cell r="BP195" t="str">
            <v xml:space="preserve"> </v>
          </cell>
          <cell r="BQ195" t="str">
            <v xml:space="preserve"> </v>
          </cell>
          <cell r="BR195" t="str">
            <v xml:space="preserve"> </v>
          </cell>
          <cell r="BS195">
            <v>0.94218299999999999</v>
          </cell>
          <cell r="BT195">
            <v>0.98852699999999982</v>
          </cell>
          <cell r="BU195">
            <v>0.97161599999999992</v>
          </cell>
        </row>
        <row r="196">
          <cell r="AO196" t="str">
            <v xml:space="preserve"> </v>
          </cell>
          <cell r="AP196" t="str">
            <v xml:space="preserve"> </v>
          </cell>
          <cell r="AQ196" t="str">
            <v xml:space="preserve"> </v>
          </cell>
          <cell r="AR196" t="str">
            <v xml:space="preserve"> </v>
          </cell>
          <cell r="AS196">
            <v>1.1537740649999999</v>
          </cell>
          <cell r="AT196" t="str">
            <v xml:space="preserve"> </v>
          </cell>
          <cell r="AU196" t="str">
            <v xml:space="preserve"> </v>
          </cell>
          <cell r="AV196" t="str">
            <v xml:space="preserve"> </v>
          </cell>
          <cell r="AW196" t="str">
            <v xml:space="preserve"> </v>
          </cell>
          <cell r="AX196" t="str">
            <v xml:space="preserve"> </v>
          </cell>
          <cell r="AY196">
            <v>1.4394379999999998</v>
          </cell>
          <cell r="AZ196" t="str">
            <v xml:space="preserve"> </v>
          </cell>
          <cell r="BA196" t="str">
            <v xml:space="preserve"> </v>
          </cell>
          <cell r="BB196" t="str">
            <v xml:space="preserve"> </v>
          </cell>
          <cell r="BC196" t="str">
            <v xml:space="preserve"> </v>
          </cell>
          <cell r="BD196" t="str">
            <v xml:space="preserve"> </v>
          </cell>
          <cell r="BE196" t="str">
            <v xml:space="preserve"> </v>
          </cell>
          <cell r="BF196" t="str">
            <v xml:space="preserve"> </v>
          </cell>
          <cell r="BG196" t="str">
            <v xml:space="preserve"> </v>
          </cell>
          <cell r="BH196" t="str">
            <v xml:space="preserve"> </v>
          </cell>
          <cell r="BI196" t="str">
            <v xml:space="preserve"> </v>
          </cell>
          <cell r="BJ196" t="str">
            <v xml:space="preserve"> </v>
          </cell>
          <cell r="BK196" t="str">
            <v xml:space="preserve"> </v>
          </cell>
          <cell r="BL196" t="str">
            <v xml:space="preserve"> </v>
          </cell>
          <cell r="BM196" t="str">
            <v xml:space="preserve"> </v>
          </cell>
          <cell r="BN196" t="str">
            <v xml:space="preserve"> </v>
          </cell>
          <cell r="BO196" t="str">
            <v xml:space="preserve"> </v>
          </cell>
          <cell r="BP196" t="str">
            <v xml:space="preserve"> </v>
          </cell>
          <cell r="BQ196" t="str">
            <v xml:space="preserve"> </v>
          </cell>
          <cell r="BR196" t="str">
            <v xml:space="preserve"> </v>
          </cell>
          <cell r="BS196" t="str">
            <v xml:space="preserve"> </v>
          </cell>
          <cell r="BT196" t="str">
            <v xml:space="preserve"> </v>
          </cell>
          <cell r="BU196" t="str">
            <v xml:space="preserve"> </v>
          </cell>
        </row>
        <row r="197">
          <cell r="AO197" t="str">
            <v xml:space="preserve"> </v>
          </cell>
          <cell r="AP197" t="str">
            <v xml:space="preserve"> </v>
          </cell>
          <cell r="AQ197" t="str">
            <v xml:space="preserve"> </v>
          </cell>
          <cell r="AR197" t="str">
            <v xml:space="preserve"> </v>
          </cell>
          <cell r="AS197" t="str">
            <v xml:space="preserve"> </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B197" t="str">
            <v xml:space="preserve"> </v>
          </cell>
          <cell r="BC197" t="str">
            <v xml:space="preserve"> </v>
          </cell>
          <cell r="BD197" t="str">
            <v xml:space="preserve"> </v>
          </cell>
          <cell r="BE197" t="str">
            <v xml:space="preserve"> </v>
          </cell>
          <cell r="BF197" t="str">
            <v xml:space="preserve"> </v>
          </cell>
          <cell r="BG197" t="str">
            <v xml:space="preserve"> </v>
          </cell>
          <cell r="BH197" t="str">
            <v xml:space="preserve"> </v>
          </cell>
          <cell r="BI197" t="str">
            <v xml:space="preserve"> </v>
          </cell>
          <cell r="BJ197" t="str">
            <v xml:space="preserve"> </v>
          </cell>
          <cell r="BK197" t="str">
            <v xml:space="preserve"> </v>
          </cell>
          <cell r="BL197" t="str">
            <v xml:space="preserve"> </v>
          </cell>
          <cell r="BM197" t="str">
            <v xml:space="preserve"> </v>
          </cell>
          <cell r="BN197" t="str">
            <v xml:space="preserve"> </v>
          </cell>
          <cell r="BO197" t="str">
            <v xml:space="preserve"> </v>
          </cell>
          <cell r="BP197" t="str">
            <v xml:space="preserve"> </v>
          </cell>
          <cell r="BQ197" t="str">
            <v xml:space="preserve"> </v>
          </cell>
          <cell r="BR197" t="str">
            <v xml:space="preserve"> </v>
          </cell>
          <cell r="BS197">
            <v>1.5095189999999998</v>
          </cell>
          <cell r="BT197" t="str">
            <v xml:space="preserve"> </v>
          </cell>
          <cell r="BU197">
            <v>1.6193600000000001</v>
          </cell>
        </row>
        <row r="198">
          <cell r="AO198" t="str">
            <v xml:space="preserve"> </v>
          </cell>
          <cell r="AP198" t="str">
            <v xml:space="preserve"> </v>
          </cell>
          <cell r="AQ198" t="str">
            <v xml:space="preserve"> </v>
          </cell>
          <cell r="AR198" t="str">
            <v xml:space="preserve"> </v>
          </cell>
          <cell r="AS198" t="str">
            <v xml:space="preserve"> </v>
          </cell>
          <cell r="AT198">
            <v>2.14011</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B198" t="str">
            <v xml:space="preserve"> </v>
          </cell>
          <cell r="BC198" t="str">
            <v xml:space="preserve"> </v>
          </cell>
          <cell r="BD198" t="str">
            <v xml:space="preserve"> </v>
          </cell>
          <cell r="BE198" t="str">
            <v xml:space="preserve"> </v>
          </cell>
          <cell r="BF198" t="str">
            <v xml:space="preserve"> </v>
          </cell>
          <cell r="BG198" t="str">
            <v xml:space="preserve"> </v>
          </cell>
          <cell r="BH198" t="str">
            <v xml:space="preserve"> </v>
          </cell>
          <cell r="BI198" t="str">
            <v xml:space="preserve"> </v>
          </cell>
          <cell r="BJ198" t="str">
            <v xml:space="preserve"> </v>
          </cell>
          <cell r="BK198" t="str">
            <v xml:space="preserve"> </v>
          </cell>
          <cell r="BL198" t="str">
            <v xml:space="preserve"> </v>
          </cell>
          <cell r="BM198" t="str">
            <v xml:space="preserve"> </v>
          </cell>
          <cell r="BN198" t="str">
            <v xml:space="preserve"> </v>
          </cell>
          <cell r="BO198" t="str">
            <v xml:space="preserve"> </v>
          </cell>
          <cell r="BP198" t="str">
            <v xml:space="preserve"> </v>
          </cell>
          <cell r="BQ198" t="str">
            <v xml:space="preserve"> </v>
          </cell>
          <cell r="BR198" t="str">
            <v xml:space="preserve"> </v>
          </cell>
          <cell r="BS198" t="str">
            <v xml:space="preserve"> </v>
          </cell>
          <cell r="BT198" t="str">
            <v xml:space="preserve"> </v>
          </cell>
          <cell r="BU198" t="str">
            <v xml:space="preserve"> </v>
          </cell>
        </row>
        <row r="199">
          <cell r="AO199" t="str">
            <v xml:space="preserve"> </v>
          </cell>
          <cell r="AP199" t="str">
            <v xml:space="preserve"> </v>
          </cell>
          <cell r="AQ199" t="str">
            <v xml:space="preserve"> </v>
          </cell>
          <cell r="AR199" t="str">
            <v xml:space="preserve"> </v>
          </cell>
          <cell r="AS199" t="str">
            <v xml:space="preserve"> </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B199" t="str">
            <v xml:space="preserve"> </v>
          </cell>
          <cell r="BC199" t="str">
            <v xml:space="preserve"> </v>
          </cell>
          <cell r="BD199" t="str">
            <v xml:space="preserve"> </v>
          </cell>
          <cell r="BE199" t="str">
            <v xml:space="preserve"> </v>
          </cell>
          <cell r="BF199" t="str">
            <v xml:space="preserve"> </v>
          </cell>
          <cell r="BG199" t="str">
            <v xml:space="preserve"> </v>
          </cell>
          <cell r="BH199" t="str">
            <v xml:space="preserve"> </v>
          </cell>
          <cell r="BI199" t="str">
            <v xml:space="preserve"> </v>
          </cell>
          <cell r="BJ199" t="str">
            <v xml:space="preserve"> </v>
          </cell>
          <cell r="BK199" t="str">
            <v xml:space="preserve"> </v>
          </cell>
          <cell r="BL199" t="str">
            <v xml:space="preserve"> </v>
          </cell>
          <cell r="BM199" t="str">
            <v xml:space="preserve"> </v>
          </cell>
          <cell r="BN199" t="str">
            <v xml:space="preserve"> </v>
          </cell>
          <cell r="BO199" t="str">
            <v xml:space="preserve"> </v>
          </cell>
          <cell r="BP199" t="str">
            <v xml:space="preserve"> </v>
          </cell>
          <cell r="BQ199" t="str">
            <v xml:space="preserve"> </v>
          </cell>
          <cell r="BR199" t="str">
            <v xml:space="preserve"> </v>
          </cell>
          <cell r="BS199" t="str">
            <v xml:space="preserve"> </v>
          </cell>
          <cell r="BT199" t="str">
            <v xml:space="preserve"> </v>
          </cell>
          <cell r="BU199" t="str">
            <v xml:space="preserve"> </v>
          </cell>
        </row>
        <row r="200">
          <cell r="AO200" t="str">
            <v xml:space="preserve"> </v>
          </cell>
          <cell r="AP200" t="str">
            <v xml:space="preserve"> </v>
          </cell>
          <cell r="AQ200" t="str">
            <v xml:space="preserve"> </v>
          </cell>
          <cell r="AR200" t="str">
            <v xml:space="preserve"> </v>
          </cell>
          <cell r="AS200" t="str">
            <v xml:space="preserve"> </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B200" t="str">
            <v xml:space="preserve"> </v>
          </cell>
          <cell r="BC200" t="str">
            <v xml:space="preserve"> </v>
          </cell>
          <cell r="BD200" t="str">
            <v xml:space="preserve"> </v>
          </cell>
          <cell r="BE200" t="str">
            <v xml:space="preserve"> </v>
          </cell>
          <cell r="BF200" t="str">
            <v xml:space="preserve"> </v>
          </cell>
          <cell r="BG200" t="str">
            <v xml:space="preserve"> </v>
          </cell>
          <cell r="BH200" t="str">
            <v xml:space="preserve"> </v>
          </cell>
          <cell r="BI200" t="str">
            <v xml:space="preserve"> </v>
          </cell>
          <cell r="BJ200" t="str">
            <v xml:space="preserve"> </v>
          </cell>
          <cell r="BK200" t="str">
            <v xml:space="preserve"> </v>
          </cell>
          <cell r="BL200" t="str">
            <v xml:space="preserve"> </v>
          </cell>
          <cell r="BM200" t="str">
            <v xml:space="preserve"> </v>
          </cell>
          <cell r="BN200" t="str">
            <v xml:space="preserve"> </v>
          </cell>
          <cell r="BO200" t="str">
            <v xml:space="preserve"> </v>
          </cell>
          <cell r="BP200" t="str">
            <v xml:space="preserve"> </v>
          </cell>
          <cell r="BQ200" t="str">
            <v xml:space="preserve"> </v>
          </cell>
          <cell r="BR200" t="str">
            <v xml:space="preserve"> </v>
          </cell>
          <cell r="BS200" t="str">
            <v xml:space="preserve"> </v>
          </cell>
          <cell r="BT200" t="str">
            <v xml:space="preserve"> </v>
          </cell>
          <cell r="BU200" t="str">
            <v xml:space="preserve"> </v>
          </cell>
        </row>
        <row r="201">
          <cell r="AO201" t="str">
            <v xml:space="preserve"> </v>
          </cell>
          <cell r="AP201" t="str">
            <v xml:space="preserve"> </v>
          </cell>
          <cell r="AQ201" t="str">
            <v xml:space="preserve"> </v>
          </cell>
          <cell r="AR201" t="str">
            <v xml:space="preserve"> </v>
          </cell>
          <cell r="AS201" t="str">
            <v xml:space="preserve"> </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B201" t="str">
            <v xml:space="preserve"> </v>
          </cell>
          <cell r="BC201" t="str">
            <v xml:space="preserve"> </v>
          </cell>
          <cell r="BD201" t="str">
            <v xml:space="preserve"> </v>
          </cell>
          <cell r="BE201" t="str">
            <v xml:space="preserve"> </v>
          </cell>
          <cell r="BF201" t="str">
            <v xml:space="preserve"> </v>
          </cell>
          <cell r="BG201" t="str">
            <v xml:space="preserve"> </v>
          </cell>
          <cell r="BH201" t="str">
            <v xml:space="preserve"> </v>
          </cell>
          <cell r="BI201" t="str">
            <v xml:space="preserve"> </v>
          </cell>
          <cell r="BJ201" t="str">
            <v xml:space="preserve"> </v>
          </cell>
          <cell r="BK201" t="str">
            <v xml:space="preserve"> </v>
          </cell>
          <cell r="BL201" t="str">
            <v xml:space="preserve"> </v>
          </cell>
          <cell r="BM201" t="str">
            <v xml:space="preserve"> </v>
          </cell>
          <cell r="BN201" t="str">
            <v xml:space="preserve"> </v>
          </cell>
          <cell r="BO201" t="str">
            <v xml:space="preserve"> </v>
          </cell>
          <cell r="BP201" t="str">
            <v xml:space="preserve"> </v>
          </cell>
          <cell r="BQ201" t="str">
            <v xml:space="preserve"> </v>
          </cell>
          <cell r="BR201" t="str">
            <v xml:space="preserve"> </v>
          </cell>
          <cell r="BS201" t="str">
            <v xml:space="preserve"> </v>
          </cell>
          <cell r="BT201" t="str">
            <v xml:space="preserve"> </v>
          </cell>
          <cell r="BU201" t="str">
            <v xml:space="preserve"> </v>
          </cell>
        </row>
        <row r="202">
          <cell r="AO202" t="str">
            <v xml:space="preserve"> </v>
          </cell>
          <cell r="AP202" t="str">
            <v xml:space="preserve"> </v>
          </cell>
          <cell r="AQ202" t="str">
            <v xml:space="preserve"> </v>
          </cell>
          <cell r="AR202" t="str">
            <v xml:space="preserve"> </v>
          </cell>
          <cell r="AS202" t="str">
            <v xml:space="preserve"> </v>
          </cell>
          <cell r="AT202" t="str">
            <v xml:space="preserve"> </v>
          </cell>
          <cell r="AU202" t="str">
            <v xml:space="preserve"> </v>
          </cell>
          <cell r="AV202" t="str">
            <v xml:space="preserve"> </v>
          </cell>
          <cell r="AW202" t="str">
            <v xml:space="preserve"> </v>
          </cell>
          <cell r="AX202" t="str">
            <v xml:space="preserve"> </v>
          </cell>
          <cell r="AY202" t="str">
            <v xml:space="preserve"> </v>
          </cell>
          <cell r="AZ202" t="str">
            <v xml:space="preserve"> </v>
          </cell>
          <cell r="BA202" t="str">
            <v xml:space="preserve"> </v>
          </cell>
          <cell r="BB202" t="str">
            <v xml:space="preserve"> </v>
          </cell>
          <cell r="BC202" t="str">
            <v xml:space="preserve"> </v>
          </cell>
          <cell r="BD202" t="str">
            <v xml:space="preserve"> </v>
          </cell>
          <cell r="BE202">
            <v>0.44765600000000005</v>
          </cell>
          <cell r="BF202" t="str">
            <v xml:space="preserve"> </v>
          </cell>
          <cell r="BG202" t="str">
            <v xml:space="preserve"> </v>
          </cell>
          <cell r="BH202" t="str">
            <v xml:space="preserve"> </v>
          </cell>
          <cell r="BI202" t="str">
            <v xml:space="preserve"> </v>
          </cell>
          <cell r="BJ202" t="str">
            <v xml:space="preserve"> </v>
          </cell>
          <cell r="BK202" t="str">
            <v xml:space="preserve"> </v>
          </cell>
          <cell r="BL202" t="str">
            <v xml:space="preserve"> </v>
          </cell>
          <cell r="BM202" t="str">
            <v xml:space="preserve"> </v>
          </cell>
          <cell r="BN202" t="str">
            <v xml:space="preserve"> </v>
          </cell>
          <cell r="BO202" t="str">
            <v xml:space="preserve"> </v>
          </cell>
          <cell r="BP202" t="str">
            <v xml:space="preserve"> </v>
          </cell>
          <cell r="BQ202" t="str">
            <v xml:space="preserve"> </v>
          </cell>
          <cell r="BR202" t="str">
            <v xml:space="preserve"> </v>
          </cell>
          <cell r="BS202" t="str">
            <v xml:space="preserve"> </v>
          </cell>
          <cell r="BT202" t="str">
            <v xml:space="preserve"> </v>
          </cell>
          <cell r="BU202" t="str">
            <v xml:space="preserve"> </v>
          </cell>
        </row>
        <row r="203">
          <cell r="AO203" t="str">
            <v xml:space="preserve"> </v>
          </cell>
          <cell r="AP203" t="str">
            <v xml:space="preserve"> </v>
          </cell>
          <cell r="AQ203" t="str">
            <v xml:space="preserve"> </v>
          </cell>
          <cell r="AR203" t="str">
            <v xml:space="preserve"> </v>
          </cell>
          <cell r="AS203" t="str">
            <v xml:space="preserve"> </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B203" t="str">
            <v xml:space="preserve"> </v>
          </cell>
          <cell r="BC203" t="str">
            <v xml:space="preserve"> </v>
          </cell>
          <cell r="BD203" t="str">
            <v xml:space="preserve"> </v>
          </cell>
          <cell r="BE203" t="str">
            <v xml:space="preserve"> </v>
          </cell>
          <cell r="BF203" t="str">
            <v xml:space="preserve"> </v>
          </cell>
          <cell r="BG203" t="str">
            <v xml:space="preserve"> </v>
          </cell>
          <cell r="BH203" t="str">
            <v xml:space="preserve"> </v>
          </cell>
          <cell r="BI203" t="str">
            <v xml:space="preserve"> </v>
          </cell>
          <cell r="BJ203" t="str">
            <v xml:space="preserve"> </v>
          </cell>
          <cell r="BK203" t="str">
            <v xml:space="preserve"> </v>
          </cell>
          <cell r="BL203" t="str">
            <v xml:space="preserve"> </v>
          </cell>
          <cell r="BM203" t="str">
            <v xml:space="preserve"> </v>
          </cell>
          <cell r="BN203" t="str">
            <v xml:space="preserve"> </v>
          </cell>
          <cell r="BO203" t="str">
            <v xml:space="preserve"> </v>
          </cell>
          <cell r="BP203" t="str">
            <v xml:space="preserve"> </v>
          </cell>
          <cell r="BQ203" t="str">
            <v xml:space="preserve"> </v>
          </cell>
          <cell r="BR203" t="str">
            <v xml:space="preserve"> </v>
          </cell>
          <cell r="BS203" t="str">
            <v xml:space="preserve"> </v>
          </cell>
          <cell r="BT203" t="str">
            <v xml:space="preserve"> </v>
          </cell>
          <cell r="BU203" t="str">
            <v xml:space="preserve"> </v>
          </cell>
        </row>
        <row r="204">
          <cell r="AO204" t="str">
            <v xml:space="preserve"> </v>
          </cell>
          <cell r="AP204" t="str">
            <v xml:space="preserve"> </v>
          </cell>
          <cell r="AQ204" t="str">
            <v xml:space="preserve"> </v>
          </cell>
          <cell r="AR204" t="str">
            <v xml:space="preserve"> </v>
          </cell>
          <cell r="AS204" t="str">
            <v xml:space="preserve"> </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B204" t="str">
            <v xml:space="preserve"> </v>
          </cell>
          <cell r="BC204" t="str">
            <v xml:space="preserve"> </v>
          </cell>
          <cell r="BD204" t="str">
            <v xml:space="preserve"> </v>
          </cell>
          <cell r="BE204" t="str">
            <v xml:space="preserve"> </v>
          </cell>
          <cell r="BF204" t="str">
            <v xml:space="preserve"> </v>
          </cell>
          <cell r="BG204" t="str">
            <v xml:space="preserve"> </v>
          </cell>
          <cell r="BH204" t="str">
            <v xml:space="preserve"> </v>
          </cell>
          <cell r="BI204" t="str">
            <v xml:space="preserve"> </v>
          </cell>
          <cell r="BJ204" t="str">
            <v xml:space="preserve"> </v>
          </cell>
          <cell r="BK204" t="str">
            <v xml:space="preserve"> </v>
          </cell>
          <cell r="BL204" t="str">
            <v xml:space="preserve"> </v>
          </cell>
          <cell r="BM204" t="str">
            <v xml:space="preserve"> </v>
          </cell>
          <cell r="BN204" t="str">
            <v xml:space="preserve"> </v>
          </cell>
          <cell r="BO204" t="str">
            <v xml:space="preserve"> </v>
          </cell>
          <cell r="BP204" t="str">
            <v xml:space="preserve"> </v>
          </cell>
          <cell r="BQ204" t="str">
            <v xml:space="preserve"> </v>
          </cell>
          <cell r="BR204" t="str">
            <v xml:space="preserve"> </v>
          </cell>
          <cell r="BS204" t="str">
            <v xml:space="preserve"> </v>
          </cell>
          <cell r="BT204" t="str">
            <v xml:space="preserve"> </v>
          </cell>
          <cell r="BU204" t="str">
            <v xml:space="preserve"> </v>
          </cell>
        </row>
        <row r="205">
          <cell r="AO205" t="str">
            <v xml:space="preserve"> </v>
          </cell>
          <cell r="AP205" t="str">
            <v xml:space="preserve"> </v>
          </cell>
          <cell r="AQ205" t="str">
            <v xml:space="preserve"> </v>
          </cell>
          <cell r="AR205" t="str">
            <v xml:space="preserve"> </v>
          </cell>
          <cell r="AS205" t="str">
            <v xml:space="preserve"> </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B205" t="str">
            <v xml:space="preserve"> </v>
          </cell>
          <cell r="BC205" t="str">
            <v xml:space="preserve"> </v>
          </cell>
          <cell r="BD205" t="str">
            <v xml:space="preserve"> </v>
          </cell>
          <cell r="BE205" t="str">
            <v xml:space="preserve"> </v>
          </cell>
          <cell r="BF205" t="str">
            <v xml:space="preserve"> </v>
          </cell>
          <cell r="BG205" t="str">
            <v xml:space="preserve"> </v>
          </cell>
          <cell r="BH205" t="str">
            <v xml:space="preserve"> </v>
          </cell>
          <cell r="BI205" t="str">
            <v xml:space="preserve"> </v>
          </cell>
          <cell r="BJ205" t="str">
            <v xml:space="preserve"> </v>
          </cell>
          <cell r="BK205" t="str">
            <v xml:space="preserve"> </v>
          </cell>
          <cell r="BL205" t="str">
            <v xml:space="preserve"> </v>
          </cell>
          <cell r="BM205" t="str">
            <v xml:space="preserve"> </v>
          </cell>
          <cell r="BN205" t="str">
            <v xml:space="preserve"> </v>
          </cell>
          <cell r="BO205" t="str">
            <v xml:space="preserve"> </v>
          </cell>
          <cell r="BP205" t="str">
            <v xml:space="preserve"> </v>
          </cell>
          <cell r="BQ205" t="str">
            <v xml:space="preserve"> </v>
          </cell>
          <cell r="BR205" t="str">
            <v xml:space="preserve"> </v>
          </cell>
          <cell r="BS205" t="str">
            <v xml:space="preserve"> </v>
          </cell>
          <cell r="BT205" t="str">
            <v xml:space="preserve"> </v>
          </cell>
          <cell r="BU205" t="str">
            <v xml:space="preserve"> </v>
          </cell>
        </row>
        <row r="206">
          <cell r="AO206" t="str">
            <v xml:space="preserve"> </v>
          </cell>
          <cell r="AP206" t="str">
            <v xml:space="preserve"> </v>
          </cell>
          <cell r="AQ206" t="str">
            <v xml:space="preserve"> </v>
          </cell>
          <cell r="AR206" t="str">
            <v xml:space="preserve"> </v>
          </cell>
          <cell r="AS206" t="str">
            <v xml:space="preserve"> </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B206" t="str">
            <v xml:space="preserve"> </v>
          </cell>
          <cell r="BC206" t="str">
            <v xml:space="preserve"> </v>
          </cell>
          <cell r="BD206" t="str">
            <v xml:space="preserve"> </v>
          </cell>
          <cell r="BE206" t="str">
            <v xml:space="preserve"> </v>
          </cell>
          <cell r="BF206" t="str">
            <v xml:space="preserve"> </v>
          </cell>
          <cell r="BG206" t="str">
            <v xml:space="preserve"> </v>
          </cell>
          <cell r="BH206" t="str">
            <v xml:space="preserve"> </v>
          </cell>
          <cell r="BI206" t="str">
            <v xml:space="preserve"> </v>
          </cell>
          <cell r="BJ206" t="str">
            <v xml:space="preserve"> </v>
          </cell>
          <cell r="BK206" t="str">
            <v xml:space="preserve"> </v>
          </cell>
          <cell r="BL206" t="str">
            <v xml:space="preserve"> </v>
          </cell>
          <cell r="BM206" t="str">
            <v xml:space="preserve"> </v>
          </cell>
          <cell r="BN206" t="str">
            <v xml:space="preserve"> </v>
          </cell>
          <cell r="BO206" t="str">
            <v xml:space="preserve"> </v>
          </cell>
          <cell r="BP206" t="str">
            <v xml:space="preserve"> </v>
          </cell>
          <cell r="BQ206" t="str">
            <v xml:space="preserve"> </v>
          </cell>
          <cell r="BR206" t="str">
            <v xml:space="preserve"> </v>
          </cell>
          <cell r="BS206" t="str">
            <v xml:space="preserve"> </v>
          </cell>
          <cell r="BT206" t="str">
            <v xml:space="preserve"> </v>
          </cell>
          <cell r="BU206" t="str">
            <v xml:space="preserve"> </v>
          </cell>
        </row>
        <row r="207">
          <cell r="AO207" t="str">
            <v xml:space="preserve"> </v>
          </cell>
          <cell r="AP207" t="str">
            <v xml:space="preserve"> </v>
          </cell>
          <cell r="AQ207" t="str">
            <v xml:space="preserve"> </v>
          </cell>
          <cell r="AR207" t="str">
            <v xml:space="preserve"> </v>
          </cell>
          <cell r="AS207" t="str">
            <v xml:space="preserve"> </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B207" t="str">
            <v xml:space="preserve"> </v>
          </cell>
          <cell r="BC207" t="str">
            <v xml:space="preserve"> </v>
          </cell>
          <cell r="BD207" t="str">
            <v xml:space="preserve"> </v>
          </cell>
          <cell r="BE207" t="str">
            <v xml:space="preserve"> </v>
          </cell>
          <cell r="BF207" t="str">
            <v xml:space="preserve"> </v>
          </cell>
          <cell r="BG207" t="str">
            <v xml:space="preserve"> </v>
          </cell>
          <cell r="BH207" t="str">
            <v xml:space="preserve"> </v>
          </cell>
          <cell r="BI207" t="str">
            <v xml:space="preserve"> </v>
          </cell>
          <cell r="BJ207" t="str">
            <v xml:space="preserve"> </v>
          </cell>
          <cell r="BK207" t="str">
            <v xml:space="preserve"> </v>
          </cell>
          <cell r="BL207" t="str">
            <v xml:space="preserve"> </v>
          </cell>
          <cell r="BM207" t="str">
            <v xml:space="preserve"> </v>
          </cell>
          <cell r="BN207" t="str">
            <v xml:space="preserve"> </v>
          </cell>
          <cell r="BO207" t="str">
            <v xml:space="preserve"> </v>
          </cell>
          <cell r="BP207" t="str">
            <v xml:space="preserve"> </v>
          </cell>
          <cell r="BQ207" t="str">
            <v xml:space="preserve"> </v>
          </cell>
          <cell r="BR207" t="str">
            <v xml:space="preserve"> </v>
          </cell>
          <cell r="BS207" t="str">
            <v xml:space="preserve"> </v>
          </cell>
          <cell r="BT207" t="str">
            <v xml:space="preserve"> </v>
          </cell>
          <cell r="BU207" t="str">
            <v xml:space="preserve"> </v>
          </cell>
        </row>
        <row r="208">
          <cell r="AO208" t="str">
            <v xml:space="preserve"> </v>
          </cell>
          <cell r="AP208" t="str">
            <v xml:space="preserve"> </v>
          </cell>
          <cell r="AQ208" t="str">
            <v xml:space="preserve"> </v>
          </cell>
          <cell r="AR208" t="str">
            <v xml:space="preserve"> </v>
          </cell>
          <cell r="AS208" t="str">
            <v xml:space="preserve"> </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B208" t="str">
            <v xml:space="preserve"> </v>
          </cell>
          <cell r="BC208" t="str">
            <v xml:space="preserve"> </v>
          </cell>
          <cell r="BD208" t="str">
            <v xml:space="preserve"> </v>
          </cell>
          <cell r="BE208" t="str">
            <v xml:space="preserve"> </v>
          </cell>
          <cell r="BF208" t="str">
            <v xml:space="preserve"> </v>
          </cell>
          <cell r="BG208" t="str">
            <v xml:space="preserve"> </v>
          </cell>
          <cell r="BH208" t="str">
            <v xml:space="preserve"> </v>
          </cell>
          <cell r="BI208" t="str">
            <v xml:space="preserve"> </v>
          </cell>
          <cell r="BJ208" t="str">
            <v xml:space="preserve"> </v>
          </cell>
          <cell r="BK208" t="str">
            <v xml:space="preserve"> </v>
          </cell>
          <cell r="BL208" t="str">
            <v xml:space="preserve"> </v>
          </cell>
          <cell r="BM208" t="str">
            <v xml:space="preserve"> </v>
          </cell>
          <cell r="BN208" t="str">
            <v xml:space="preserve"> </v>
          </cell>
          <cell r="BO208" t="str">
            <v xml:space="preserve"> </v>
          </cell>
          <cell r="BP208" t="str">
            <v xml:space="preserve"> </v>
          </cell>
          <cell r="BQ208" t="str">
            <v xml:space="preserve"> </v>
          </cell>
          <cell r="BR208" t="str">
            <v xml:space="preserve"> </v>
          </cell>
          <cell r="BS208" t="str">
            <v xml:space="preserve"> </v>
          </cell>
          <cell r="BT208" t="str">
            <v xml:space="preserve"> </v>
          </cell>
          <cell r="BU208" t="str">
            <v xml:space="preserve"> </v>
          </cell>
        </row>
        <row r="209">
          <cell r="AO209" t="str">
            <v xml:space="preserve"> </v>
          </cell>
          <cell r="AP209" t="str">
            <v xml:space="preserve"> </v>
          </cell>
          <cell r="AQ209" t="str">
            <v xml:space="preserve"> </v>
          </cell>
          <cell r="AR209" t="str">
            <v xml:space="preserve"> </v>
          </cell>
          <cell r="AS209" t="str">
            <v xml:space="preserve"> </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B209" t="str">
            <v xml:space="preserve"> </v>
          </cell>
          <cell r="BC209" t="str">
            <v xml:space="preserve"> </v>
          </cell>
          <cell r="BD209" t="str">
            <v xml:space="preserve"> </v>
          </cell>
          <cell r="BE209" t="str">
            <v xml:space="preserve"> </v>
          </cell>
          <cell r="BF209" t="str">
            <v xml:space="preserve"> </v>
          </cell>
          <cell r="BG209" t="str">
            <v xml:space="preserve"> </v>
          </cell>
          <cell r="BH209" t="str">
            <v xml:space="preserve"> </v>
          </cell>
          <cell r="BI209" t="str">
            <v xml:space="preserve"> </v>
          </cell>
          <cell r="BJ209" t="str">
            <v xml:space="preserve"> </v>
          </cell>
          <cell r="BK209" t="str">
            <v xml:space="preserve"> </v>
          </cell>
          <cell r="BL209" t="str">
            <v xml:space="preserve"> </v>
          </cell>
          <cell r="BM209" t="str">
            <v xml:space="preserve"> </v>
          </cell>
          <cell r="BN209" t="str">
            <v xml:space="preserve"> </v>
          </cell>
          <cell r="BO209" t="str">
            <v xml:space="preserve"> </v>
          </cell>
          <cell r="BP209" t="str">
            <v xml:space="preserve"> </v>
          </cell>
          <cell r="BQ209" t="str">
            <v xml:space="preserve"> </v>
          </cell>
          <cell r="BR209" t="str">
            <v xml:space="preserve"> </v>
          </cell>
          <cell r="BS209" t="str">
            <v xml:space="preserve"> </v>
          </cell>
          <cell r="BT209" t="str">
            <v xml:space="preserve"> </v>
          </cell>
          <cell r="BU209" t="str">
            <v xml:space="preserve"> </v>
          </cell>
        </row>
        <row r="210">
          <cell r="AO210" t="str">
            <v xml:space="preserve"> </v>
          </cell>
          <cell r="AP210" t="str">
            <v xml:space="preserve"> </v>
          </cell>
          <cell r="AQ210" t="str">
            <v xml:space="preserve"> </v>
          </cell>
          <cell r="AR210" t="str">
            <v xml:space="preserve"> </v>
          </cell>
          <cell r="AS210" t="str">
            <v xml:space="preserve"> </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B210" t="str">
            <v xml:space="preserve"> </v>
          </cell>
          <cell r="BC210" t="str">
            <v xml:space="preserve"> </v>
          </cell>
          <cell r="BD210" t="str">
            <v xml:space="preserve"> </v>
          </cell>
          <cell r="BE210" t="str">
            <v xml:space="preserve"> </v>
          </cell>
          <cell r="BF210" t="str">
            <v xml:space="preserve"> </v>
          </cell>
          <cell r="BG210" t="str">
            <v xml:space="preserve"> </v>
          </cell>
          <cell r="BH210" t="str">
            <v xml:space="preserve"> </v>
          </cell>
          <cell r="BI210" t="str">
            <v xml:space="preserve"> </v>
          </cell>
          <cell r="BJ210" t="str">
            <v xml:space="preserve"> </v>
          </cell>
          <cell r="BK210" t="str">
            <v xml:space="preserve"> </v>
          </cell>
          <cell r="BL210" t="str">
            <v xml:space="preserve"> </v>
          </cell>
          <cell r="BM210" t="str">
            <v xml:space="preserve"> </v>
          </cell>
          <cell r="BN210" t="str">
            <v xml:space="preserve"> </v>
          </cell>
          <cell r="BO210" t="str">
            <v xml:space="preserve"> </v>
          </cell>
          <cell r="BP210" t="str">
            <v xml:space="preserve"> </v>
          </cell>
          <cell r="BQ210" t="str">
            <v xml:space="preserve"> </v>
          </cell>
          <cell r="BR210" t="str">
            <v xml:space="preserve"> </v>
          </cell>
          <cell r="BS210" t="str">
            <v xml:space="preserve"> </v>
          </cell>
          <cell r="BT210" t="str">
            <v xml:space="preserve"> </v>
          </cell>
          <cell r="BU210" t="str">
            <v xml:space="preserve"> </v>
          </cell>
        </row>
        <row r="211">
          <cell r="AO211" t="str">
            <v xml:space="preserve"> </v>
          </cell>
          <cell r="AP211" t="str">
            <v xml:space="preserve"> </v>
          </cell>
          <cell r="AQ211" t="str">
            <v xml:space="preserve"> </v>
          </cell>
          <cell r="AR211" t="str">
            <v xml:space="preserve"> </v>
          </cell>
          <cell r="AS211" t="str">
            <v xml:space="preserve"> </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B211" t="str">
            <v xml:space="preserve"> </v>
          </cell>
          <cell r="BC211" t="str">
            <v xml:space="preserve"> </v>
          </cell>
          <cell r="BD211" t="str">
            <v xml:space="preserve"> </v>
          </cell>
          <cell r="BE211" t="str">
            <v xml:space="preserve"> </v>
          </cell>
          <cell r="BF211" t="str">
            <v xml:space="preserve"> </v>
          </cell>
          <cell r="BG211" t="str">
            <v xml:space="preserve"> </v>
          </cell>
          <cell r="BH211" t="str">
            <v xml:space="preserve"> </v>
          </cell>
          <cell r="BI211" t="str">
            <v xml:space="preserve"> </v>
          </cell>
          <cell r="BJ211" t="str">
            <v xml:space="preserve"> </v>
          </cell>
          <cell r="BK211" t="str">
            <v xml:space="preserve"> </v>
          </cell>
          <cell r="BL211" t="str">
            <v xml:space="preserve"> </v>
          </cell>
          <cell r="BM211">
            <v>0.53392200000000012</v>
          </cell>
          <cell r="BN211" t="str">
            <v xml:space="preserve"> </v>
          </cell>
          <cell r="BO211" t="str">
            <v xml:space="preserve"> </v>
          </cell>
          <cell r="BP211" t="str">
            <v xml:space="preserve"> </v>
          </cell>
          <cell r="BQ211" t="str">
            <v xml:space="preserve"> </v>
          </cell>
          <cell r="BR211" t="str">
            <v xml:space="preserve"> </v>
          </cell>
          <cell r="BS211" t="str">
            <v xml:space="preserve"> </v>
          </cell>
          <cell r="BT211" t="str">
            <v xml:space="preserve"> </v>
          </cell>
          <cell r="BU211" t="str">
            <v xml:space="preserve"> </v>
          </cell>
        </row>
        <row r="212">
          <cell r="AO212" t="str">
            <v xml:space="preserve"> </v>
          </cell>
          <cell r="AP212" t="str">
            <v xml:space="preserve"> </v>
          </cell>
          <cell r="AQ212" t="str">
            <v xml:space="preserve"> </v>
          </cell>
          <cell r="AR212" t="str">
            <v xml:space="preserve"> </v>
          </cell>
          <cell r="AS212" t="str">
            <v xml:space="preserve"> </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B212" t="str">
            <v xml:space="preserve"> </v>
          </cell>
          <cell r="BC212" t="str">
            <v xml:space="preserve"> </v>
          </cell>
          <cell r="BD212" t="str">
            <v xml:space="preserve"> </v>
          </cell>
          <cell r="BE212" t="str">
            <v xml:space="preserve"> </v>
          </cell>
          <cell r="BF212" t="str">
            <v xml:space="preserve"> </v>
          </cell>
          <cell r="BG212" t="str">
            <v xml:space="preserve"> </v>
          </cell>
          <cell r="BH212" t="str">
            <v xml:space="preserve"> </v>
          </cell>
          <cell r="BI212" t="str">
            <v xml:space="preserve"> </v>
          </cell>
          <cell r="BJ212" t="str">
            <v xml:space="preserve"> </v>
          </cell>
          <cell r="BK212" t="str">
            <v xml:space="preserve"> </v>
          </cell>
          <cell r="BL212" t="str">
            <v xml:space="preserve"> </v>
          </cell>
          <cell r="BM212" t="str">
            <v xml:space="preserve"> </v>
          </cell>
          <cell r="BN212" t="str">
            <v xml:space="preserve"> </v>
          </cell>
          <cell r="BO212" t="str">
            <v xml:space="preserve"> </v>
          </cell>
          <cell r="BP212" t="str">
            <v xml:space="preserve"> </v>
          </cell>
          <cell r="BQ212" t="str">
            <v xml:space="preserve"> </v>
          </cell>
          <cell r="BR212" t="str">
            <v xml:space="preserve"> </v>
          </cell>
          <cell r="BS212" t="str">
            <v xml:space="preserve"> </v>
          </cell>
          <cell r="BT212" t="str">
            <v xml:space="preserve"> </v>
          </cell>
          <cell r="BU212" t="str">
            <v xml:space="preserve"> </v>
          </cell>
        </row>
        <row r="213">
          <cell r="AO213" t="str">
            <v xml:space="preserve"> </v>
          </cell>
          <cell r="AP213" t="str">
            <v xml:space="preserve"> </v>
          </cell>
          <cell r="AQ213" t="str">
            <v xml:space="preserve"> </v>
          </cell>
          <cell r="AR213" t="str">
            <v xml:space="preserve"> </v>
          </cell>
          <cell r="AS213" t="str">
            <v xml:space="preserve"> </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B213" t="str">
            <v xml:space="preserve"> </v>
          </cell>
          <cell r="BC213" t="str">
            <v xml:space="preserve"> </v>
          </cell>
          <cell r="BD213" t="str">
            <v xml:space="preserve"> </v>
          </cell>
          <cell r="BE213" t="str">
            <v xml:space="preserve"> </v>
          </cell>
          <cell r="BF213" t="str">
            <v xml:space="preserve"> </v>
          </cell>
          <cell r="BG213" t="str">
            <v xml:space="preserve"> </v>
          </cell>
          <cell r="BH213" t="str">
            <v xml:space="preserve"> </v>
          </cell>
          <cell r="BI213" t="str">
            <v xml:space="preserve"> </v>
          </cell>
          <cell r="BJ213" t="str">
            <v xml:space="preserve"> </v>
          </cell>
          <cell r="BK213" t="str">
            <v xml:space="preserve"> </v>
          </cell>
          <cell r="BL213" t="str">
            <v xml:space="preserve"> </v>
          </cell>
          <cell r="BM213" t="str">
            <v xml:space="preserve"> </v>
          </cell>
          <cell r="BN213" t="str">
            <v xml:space="preserve"> </v>
          </cell>
          <cell r="BO213" t="str">
            <v xml:space="preserve"> </v>
          </cell>
          <cell r="BP213" t="str">
            <v xml:space="preserve"> </v>
          </cell>
          <cell r="BQ213" t="str">
            <v xml:space="preserve"> </v>
          </cell>
          <cell r="BR213" t="str">
            <v xml:space="preserve"> </v>
          </cell>
          <cell r="BS213" t="str">
            <v xml:space="preserve"> </v>
          </cell>
          <cell r="BT213" t="str">
            <v xml:space="preserve"> </v>
          </cell>
          <cell r="BU213" t="str">
            <v xml:space="preserve"> </v>
          </cell>
        </row>
        <row r="214">
          <cell r="AO214" t="str">
            <v xml:space="preserve"> </v>
          </cell>
          <cell r="AP214" t="str">
            <v xml:space="preserve"> </v>
          </cell>
          <cell r="AQ214" t="str">
            <v xml:space="preserve"> </v>
          </cell>
          <cell r="AR214" t="str">
            <v xml:space="preserve"> </v>
          </cell>
          <cell r="AS214" t="str">
            <v xml:space="preserve"> </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B214" t="str">
            <v xml:space="preserve"> </v>
          </cell>
          <cell r="BC214" t="str">
            <v xml:space="preserve"> </v>
          </cell>
          <cell r="BD214" t="str">
            <v xml:space="preserve"> </v>
          </cell>
          <cell r="BE214" t="str">
            <v xml:space="preserve"> </v>
          </cell>
          <cell r="BF214" t="str">
            <v xml:space="preserve"> </v>
          </cell>
          <cell r="BG214" t="str">
            <v xml:space="preserve"> </v>
          </cell>
          <cell r="BH214" t="str">
            <v xml:space="preserve"> </v>
          </cell>
          <cell r="BI214" t="str">
            <v xml:space="preserve"> </v>
          </cell>
          <cell r="BJ214" t="str">
            <v xml:space="preserve"> </v>
          </cell>
          <cell r="BK214" t="str">
            <v xml:space="preserve"> </v>
          </cell>
          <cell r="BL214" t="str">
            <v xml:space="preserve"> </v>
          </cell>
          <cell r="BM214" t="str">
            <v xml:space="preserve"> </v>
          </cell>
          <cell r="BN214" t="str">
            <v xml:space="preserve"> </v>
          </cell>
          <cell r="BO214" t="str">
            <v xml:space="preserve"> </v>
          </cell>
          <cell r="BP214" t="str">
            <v xml:space="preserve"> </v>
          </cell>
          <cell r="BQ214" t="str">
            <v xml:space="preserve"> </v>
          </cell>
          <cell r="BR214" t="str">
            <v xml:space="preserve"> </v>
          </cell>
          <cell r="BS214" t="str">
            <v xml:space="preserve"> </v>
          </cell>
          <cell r="BT214" t="str">
            <v xml:space="preserve"> </v>
          </cell>
          <cell r="BU214" t="str">
            <v xml:space="preserve"> </v>
          </cell>
        </row>
        <row r="215">
          <cell r="AO215" t="str">
            <v xml:space="preserve"> </v>
          </cell>
          <cell r="AP215" t="str">
            <v xml:space="preserve"> </v>
          </cell>
          <cell r="AQ215" t="str">
            <v xml:space="preserve"> </v>
          </cell>
          <cell r="AR215" t="str">
            <v xml:space="preserve"> </v>
          </cell>
          <cell r="AS215" t="str">
            <v xml:space="preserve"> </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B215" t="str">
            <v xml:space="preserve"> </v>
          </cell>
          <cell r="BC215" t="str">
            <v xml:space="preserve"> </v>
          </cell>
          <cell r="BD215" t="str">
            <v xml:space="preserve"> </v>
          </cell>
          <cell r="BE215" t="str">
            <v xml:space="preserve"> </v>
          </cell>
          <cell r="BF215" t="str">
            <v xml:space="preserve"> </v>
          </cell>
          <cell r="BG215" t="str">
            <v xml:space="preserve"> </v>
          </cell>
          <cell r="BH215" t="str">
            <v xml:space="preserve"> </v>
          </cell>
          <cell r="BI215" t="str">
            <v xml:space="preserve"> </v>
          </cell>
          <cell r="BJ215" t="str">
            <v xml:space="preserve"> </v>
          </cell>
          <cell r="BK215" t="str">
            <v xml:space="preserve"> </v>
          </cell>
          <cell r="BL215" t="str">
            <v xml:space="preserve"> </v>
          </cell>
          <cell r="BM215" t="str">
            <v xml:space="preserve"> </v>
          </cell>
          <cell r="BN215" t="str">
            <v xml:space="preserve"> </v>
          </cell>
          <cell r="BO215" t="str">
            <v xml:space="preserve"> </v>
          </cell>
          <cell r="BP215" t="str">
            <v xml:space="preserve"> </v>
          </cell>
          <cell r="BQ215" t="str">
            <v xml:space="preserve"> </v>
          </cell>
          <cell r="BR215" t="str">
            <v xml:space="preserve"> </v>
          </cell>
          <cell r="BS215" t="str">
            <v xml:space="preserve"> </v>
          </cell>
          <cell r="BT215" t="str">
            <v xml:space="preserve"> </v>
          </cell>
          <cell r="BU215" t="str">
            <v xml:space="preserve"> </v>
          </cell>
        </row>
        <row r="216">
          <cell r="AO216">
            <v>0.76305000000000001</v>
          </cell>
          <cell r="AP216">
            <v>0.52811200000000003</v>
          </cell>
          <cell r="AQ216">
            <v>0.76432499999999992</v>
          </cell>
          <cell r="AR216" t="str">
            <v xml:space="preserve"> </v>
          </cell>
          <cell r="AS216" t="str">
            <v xml:space="preserve"> </v>
          </cell>
          <cell r="AT216">
            <v>0.70317899999999989</v>
          </cell>
          <cell r="AU216">
            <v>0.75495000000000001</v>
          </cell>
          <cell r="AV216">
            <v>0.73481799999999997</v>
          </cell>
          <cell r="AW216">
            <v>0.75495000000000001</v>
          </cell>
          <cell r="AX216" t="str">
            <v xml:space="preserve"> </v>
          </cell>
          <cell r="AY216">
            <v>0.74488399999999999</v>
          </cell>
          <cell r="AZ216" t="str">
            <v xml:space="preserve"> </v>
          </cell>
          <cell r="BA216" t="str">
            <v xml:space="preserve"> </v>
          </cell>
          <cell r="BB216" t="str">
            <v xml:space="preserve"> </v>
          </cell>
          <cell r="BC216" t="str">
            <v xml:space="preserve"> </v>
          </cell>
          <cell r="BD216" t="str">
            <v xml:space="preserve"> </v>
          </cell>
          <cell r="BE216" t="str">
            <v xml:space="preserve"> </v>
          </cell>
          <cell r="BF216" t="str">
            <v xml:space="preserve"> </v>
          </cell>
          <cell r="BG216" t="str">
            <v xml:space="preserve"> </v>
          </cell>
          <cell r="BH216" t="str">
            <v xml:space="preserve"> </v>
          </cell>
          <cell r="BI216" t="str">
            <v xml:space="preserve"> </v>
          </cell>
          <cell r="BJ216" t="str">
            <v xml:space="preserve"> </v>
          </cell>
          <cell r="BK216" t="str">
            <v xml:space="preserve"> </v>
          </cell>
          <cell r="BL216" t="str">
            <v xml:space="preserve"> </v>
          </cell>
          <cell r="BM216">
            <v>0.75555000000000005</v>
          </cell>
          <cell r="BN216" t="str">
            <v xml:space="preserve"> </v>
          </cell>
          <cell r="BO216" t="str">
            <v xml:space="preserve"> </v>
          </cell>
          <cell r="BP216" t="str">
            <v xml:space="preserve"> </v>
          </cell>
          <cell r="BQ216" t="str">
            <v xml:space="preserve"> </v>
          </cell>
          <cell r="BR216" t="str">
            <v xml:space="preserve"> </v>
          </cell>
          <cell r="BS216">
            <v>0.72943199999999986</v>
          </cell>
          <cell r="BT216">
            <v>0.76432499999999992</v>
          </cell>
          <cell r="BU216">
            <v>0.61738099999999996</v>
          </cell>
        </row>
        <row r="217">
          <cell r="AO217">
            <v>0.86479000000000006</v>
          </cell>
          <cell r="AP217" t="str">
            <v xml:space="preserve"> </v>
          </cell>
          <cell r="AQ217" t="str">
            <v xml:space="preserve"> </v>
          </cell>
          <cell r="AR217" t="str">
            <v xml:space="preserve"> </v>
          </cell>
          <cell r="AS217" t="str">
            <v xml:space="preserve"> </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B217" t="str">
            <v xml:space="preserve"> </v>
          </cell>
          <cell r="BC217" t="str">
            <v xml:space="preserve"> </v>
          </cell>
          <cell r="BD217" t="str">
            <v xml:space="preserve"> </v>
          </cell>
          <cell r="BE217" t="str">
            <v xml:space="preserve"> </v>
          </cell>
          <cell r="BF217" t="str">
            <v xml:space="preserve"> </v>
          </cell>
          <cell r="BG217" t="str">
            <v xml:space="preserve"> </v>
          </cell>
          <cell r="BH217">
            <v>4.6464599999999994</v>
          </cell>
          <cell r="BI217" t="str">
            <v xml:space="preserve"> </v>
          </cell>
          <cell r="BJ217" t="str">
            <v xml:space="preserve"> </v>
          </cell>
          <cell r="BK217" t="str">
            <v xml:space="preserve"> </v>
          </cell>
          <cell r="BL217" t="str">
            <v xml:space="preserve"> </v>
          </cell>
          <cell r="BM217" t="str">
            <v xml:space="preserve"> </v>
          </cell>
          <cell r="BN217" t="str">
            <v xml:space="preserve"> </v>
          </cell>
          <cell r="BO217" t="str">
            <v xml:space="preserve"> </v>
          </cell>
          <cell r="BP217" t="str">
            <v xml:space="preserve"> </v>
          </cell>
          <cell r="BQ217" t="str">
            <v xml:space="preserve"> </v>
          </cell>
          <cell r="BR217" t="str">
            <v xml:space="preserve"> </v>
          </cell>
          <cell r="BS217" t="str">
            <v xml:space="preserve"> </v>
          </cell>
          <cell r="BT217" t="str">
            <v xml:space="preserve"> </v>
          </cell>
          <cell r="BU217" t="str">
            <v xml:space="preserve"> </v>
          </cell>
        </row>
        <row r="218">
          <cell r="AO218" t="str">
            <v xml:space="preserve"> </v>
          </cell>
          <cell r="AP218" t="str">
            <v xml:space="preserve"> </v>
          </cell>
          <cell r="AQ218" t="str">
            <v xml:space="preserve"> </v>
          </cell>
          <cell r="AR218" t="str">
            <v xml:space="preserve"> </v>
          </cell>
          <cell r="AS218" t="str">
            <v xml:space="preserve"> </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B218" t="str">
            <v xml:space="preserve"> </v>
          </cell>
          <cell r="BC218" t="str">
            <v xml:space="preserve"> </v>
          </cell>
          <cell r="BD218" t="str">
            <v xml:space="preserve"> </v>
          </cell>
          <cell r="BE218" t="str">
            <v xml:space="preserve"> </v>
          </cell>
          <cell r="BF218" t="str">
            <v xml:space="preserve"> </v>
          </cell>
          <cell r="BG218" t="str">
            <v xml:space="preserve"> </v>
          </cell>
          <cell r="BH218" t="str">
            <v xml:space="preserve"> </v>
          </cell>
          <cell r="BI218" t="str">
            <v xml:space="preserve"> </v>
          </cell>
          <cell r="BJ218" t="str">
            <v xml:space="preserve"> </v>
          </cell>
          <cell r="BK218" t="str">
            <v xml:space="preserve"> </v>
          </cell>
          <cell r="BL218" t="str">
            <v xml:space="preserve"> </v>
          </cell>
          <cell r="BM218" t="str">
            <v xml:space="preserve"> </v>
          </cell>
          <cell r="BN218" t="str">
            <v xml:space="preserve"> </v>
          </cell>
          <cell r="BO218" t="str">
            <v xml:space="preserve"> </v>
          </cell>
          <cell r="BP218" t="str">
            <v xml:space="preserve"> </v>
          </cell>
          <cell r="BQ218" t="str">
            <v xml:space="preserve"> </v>
          </cell>
          <cell r="BR218" t="str">
            <v xml:space="preserve"> </v>
          </cell>
          <cell r="BS218" t="str">
            <v xml:space="preserve"> </v>
          </cell>
          <cell r="BT218" t="str">
            <v xml:space="preserve"> </v>
          </cell>
          <cell r="BU218">
            <v>1.3157300000000001</v>
          </cell>
        </row>
        <row r="219">
          <cell r="AO219">
            <v>2.2993239999999999</v>
          </cell>
          <cell r="AP219" t="str">
            <v xml:space="preserve"> </v>
          </cell>
          <cell r="AQ219" t="str">
            <v xml:space="preserve"> </v>
          </cell>
          <cell r="AR219" t="str">
            <v xml:space="preserve"> </v>
          </cell>
          <cell r="AS219" t="str">
            <v xml:space="preserve"> </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B219" t="str">
            <v xml:space="preserve"> </v>
          </cell>
          <cell r="BC219" t="str">
            <v xml:space="preserve"> </v>
          </cell>
          <cell r="BD219" t="str">
            <v xml:space="preserve"> </v>
          </cell>
          <cell r="BE219" t="str">
            <v xml:space="preserve"> </v>
          </cell>
          <cell r="BF219" t="str">
            <v xml:space="preserve"> </v>
          </cell>
          <cell r="BG219" t="str">
            <v xml:space="preserve"> </v>
          </cell>
          <cell r="BH219" t="str">
            <v xml:space="preserve"> </v>
          </cell>
          <cell r="BI219" t="str">
            <v xml:space="preserve"> </v>
          </cell>
          <cell r="BJ219" t="str">
            <v xml:space="preserve"> </v>
          </cell>
          <cell r="BK219" t="str">
            <v xml:space="preserve"> </v>
          </cell>
          <cell r="BL219" t="str">
            <v xml:space="preserve"> </v>
          </cell>
          <cell r="BM219" t="str">
            <v xml:space="preserve"> </v>
          </cell>
          <cell r="BN219" t="str">
            <v xml:space="preserve"> </v>
          </cell>
          <cell r="BO219" t="str">
            <v xml:space="preserve"> </v>
          </cell>
          <cell r="BP219" t="str">
            <v xml:space="preserve"> </v>
          </cell>
          <cell r="BQ219" t="str">
            <v xml:space="preserve"> </v>
          </cell>
          <cell r="BR219" t="str">
            <v xml:space="preserve"> </v>
          </cell>
          <cell r="BS219" t="str">
            <v xml:space="preserve"> </v>
          </cell>
          <cell r="BT219" t="str">
            <v xml:space="preserve"> </v>
          </cell>
          <cell r="BU219" t="str">
            <v xml:space="preserve"> </v>
          </cell>
        </row>
        <row r="220">
          <cell r="AO220" t="str">
            <v xml:space="preserve"> </v>
          </cell>
          <cell r="AP220" t="str">
            <v xml:space="preserve"> </v>
          </cell>
          <cell r="AQ220" t="str">
            <v xml:space="preserve"> </v>
          </cell>
          <cell r="AR220" t="str">
            <v xml:space="preserve"> </v>
          </cell>
          <cell r="AS220" t="str">
            <v xml:space="preserve"> </v>
          </cell>
          <cell r="AT220" t="str">
            <v xml:space="preserve"> </v>
          </cell>
          <cell r="AU220" t="str">
            <v xml:space="preserve"> </v>
          </cell>
          <cell r="AV220" t="str">
            <v xml:space="preserve"> </v>
          </cell>
          <cell r="AW220" t="str">
            <v xml:space="preserve"> </v>
          </cell>
          <cell r="AX220" t="str">
            <v xml:space="preserve"> </v>
          </cell>
          <cell r="AY220" t="str">
            <v xml:space="preserve"> </v>
          </cell>
          <cell r="AZ220" t="str">
            <v xml:space="preserve"> </v>
          </cell>
          <cell r="BA220" t="str">
            <v xml:space="preserve"> </v>
          </cell>
          <cell r="BB220" t="str">
            <v xml:space="preserve"> </v>
          </cell>
          <cell r="BC220" t="str">
            <v xml:space="preserve"> </v>
          </cell>
          <cell r="BD220" t="str">
            <v xml:space="preserve"> </v>
          </cell>
          <cell r="BE220" t="str">
            <v xml:space="preserve"> </v>
          </cell>
          <cell r="BF220" t="str">
            <v xml:space="preserve"> </v>
          </cell>
          <cell r="BG220" t="str">
            <v xml:space="preserve"> </v>
          </cell>
          <cell r="BH220" t="str">
            <v xml:space="preserve"> </v>
          </cell>
          <cell r="BI220" t="str">
            <v xml:space="preserve"> </v>
          </cell>
          <cell r="BJ220" t="str">
            <v xml:space="preserve"> </v>
          </cell>
          <cell r="BK220" t="str">
            <v xml:space="preserve"> </v>
          </cell>
          <cell r="BL220" t="str">
            <v xml:space="preserve"> </v>
          </cell>
          <cell r="BM220" t="str">
            <v xml:space="preserve"> </v>
          </cell>
          <cell r="BN220" t="str">
            <v xml:space="preserve"> </v>
          </cell>
          <cell r="BO220" t="str">
            <v xml:space="preserve"> </v>
          </cell>
          <cell r="BP220" t="str">
            <v xml:space="preserve"> </v>
          </cell>
          <cell r="BQ220" t="str">
            <v xml:space="preserve"> </v>
          </cell>
          <cell r="BR220" t="str">
            <v xml:space="preserve"> </v>
          </cell>
          <cell r="BS220">
            <v>3.3533609999999996</v>
          </cell>
          <cell r="BT220">
            <v>3.5464679999999995</v>
          </cell>
          <cell r="BU220">
            <v>3.4411399999999999</v>
          </cell>
        </row>
        <row r="221">
          <cell r="AO221">
            <v>3.5405520000000004</v>
          </cell>
          <cell r="AP221" t="str">
            <v xml:space="preserve"> </v>
          </cell>
          <cell r="AQ221">
            <v>3.5464679999999995</v>
          </cell>
          <cell r="AR221">
            <v>3.0683940000000001</v>
          </cell>
          <cell r="AS221">
            <v>2.8903714199999997</v>
          </cell>
          <cell r="AT221">
            <v>3.26112</v>
          </cell>
          <cell r="AU221">
            <v>3.6740899999999996</v>
          </cell>
          <cell r="AV221">
            <v>3.3620439999999996</v>
          </cell>
          <cell r="AW221">
            <v>4.0465319999999991</v>
          </cell>
          <cell r="AX221" t="str">
            <v xml:space="preserve"> </v>
          </cell>
          <cell r="AY221" t="str">
            <v xml:space="preserve"> </v>
          </cell>
          <cell r="AZ221" t="str">
            <v xml:space="preserve"> </v>
          </cell>
          <cell r="BA221" t="str">
            <v xml:space="preserve"> </v>
          </cell>
          <cell r="BB221" t="str">
            <v xml:space="preserve"> </v>
          </cell>
          <cell r="BC221" t="str">
            <v xml:space="preserve"> </v>
          </cell>
          <cell r="BD221" t="str">
            <v xml:space="preserve"> </v>
          </cell>
          <cell r="BE221">
            <v>4.5070820000000005</v>
          </cell>
          <cell r="BF221" t="str">
            <v xml:space="preserve"> </v>
          </cell>
          <cell r="BG221" t="str">
            <v xml:space="preserve"> </v>
          </cell>
          <cell r="BH221">
            <v>4.6464599999999994</v>
          </cell>
          <cell r="BI221" t="str">
            <v xml:space="preserve"> </v>
          </cell>
          <cell r="BJ221" t="str">
            <v xml:space="preserve"> </v>
          </cell>
          <cell r="BK221" t="str">
            <v xml:space="preserve"> </v>
          </cell>
          <cell r="BL221" t="str">
            <v xml:space="preserve"> </v>
          </cell>
          <cell r="BM221">
            <v>3.4050120000000001</v>
          </cell>
          <cell r="BN221" t="str">
            <v xml:space="preserve"> </v>
          </cell>
          <cell r="BO221" t="str">
            <v xml:space="preserve"> </v>
          </cell>
          <cell r="BP221" t="str">
            <v xml:space="preserve"> </v>
          </cell>
          <cell r="BQ221" t="str">
            <v xml:space="preserve"> </v>
          </cell>
          <cell r="BR221" t="str">
            <v xml:space="preserve"> </v>
          </cell>
          <cell r="BS221" t="str">
            <v xml:space="preserve"> </v>
          </cell>
          <cell r="BT221" t="str">
            <v xml:space="preserve"> </v>
          </cell>
          <cell r="BU221" t="str">
            <v xml:space="preserve"> </v>
          </cell>
        </row>
        <row r="222">
          <cell r="AO222" t="str">
            <v xml:space="preserve"> </v>
          </cell>
          <cell r="AP222" t="str">
            <v xml:space="preserve"> </v>
          </cell>
          <cell r="AQ222" t="str">
            <v xml:space="preserve"> </v>
          </cell>
          <cell r="AR222" t="str">
            <v xml:space="preserve"> </v>
          </cell>
          <cell r="AS222" t="str">
            <v xml:space="preserve"> </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B222" t="str">
            <v xml:space="preserve"> </v>
          </cell>
          <cell r="BC222" t="str">
            <v xml:space="preserve"> </v>
          </cell>
          <cell r="BD222" t="str">
            <v xml:space="preserve"> </v>
          </cell>
          <cell r="BE222" t="str">
            <v xml:space="preserve"> </v>
          </cell>
          <cell r="BF222" t="str">
            <v xml:space="preserve"> </v>
          </cell>
          <cell r="BG222" t="str">
            <v xml:space="preserve"> </v>
          </cell>
          <cell r="BH222" t="str">
            <v xml:space="preserve"> </v>
          </cell>
          <cell r="BI222" t="str">
            <v xml:space="preserve"> </v>
          </cell>
          <cell r="BJ222" t="str">
            <v xml:space="preserve"> </v>
          </cell>
          <cell r="BK222" t="str">
            <v xml:space="preserve"> </v>
          </cell>
          <cell r="BL222" t="str">
            <v xml:space="preserve"> </v>
          </cell>
          <cell r="BM222" t="str">
            <v xml:space="preserve"> </v>
          </cell>
          <cell r="BN222" t="str">
            <v xml:space="preserve"> </v>
          </cell>
          <cell r="BO222" t="str">
            <v xml:space="preserve"> </v>
          </cell>
          <cell r="BP222" t="str">
            <v xml:space="preserve"> </v>
          </cell>
          <cell r="BQ222" t="str">
            <v xml:space="preserve"> </v>
          </cell>
          <cell r="BR222" t="str">
            <v xml:space="preserve"> </v>
          </cell>
          <cell r="BS222" t="str">
            <v xml:space="preserve"> </v>
          </cell>
          <cell r="BT222" t="str">
            <v xml:space="preserve"> </v>
          </cell>
          <cell r="BU222" t="str">
            <v xml:space="preserve"> </v>
          </cell>
        </row>
        <row r="223">
          <cell r="AO223" t="str">
            <v xml:space="preserve"> </v>
          </cell>
          <cell r="AP223" t="str">
            <v xml:space="preserve"> </v>
          </cell>
          <cell r="AQ223" t="str">
            <v xml:space="preserve"> </v>
          </cell>
          <cell r="AR223" t="str">
            <v xml:space="preserve"> </v>
          </cell>
          <cell r="AS223" t="str">
            <v xml:space="preserve"> </v>
          </cell>
          <cell r="AT223">
            <v>7.1438909999999991</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B223" t="str">
            <v xml:space="preserve"> </v>
          </cell>
          <cell r="BC223" t="str">
            <v xml:space="preserve"> </v>
          </cell>
          <cell r="BD223" t="str">
            <v xml:space="preserve"> </v>
          </cell>
          <cell r="BE223" t="str">
            <v xml:space="preserve"> </v>
          </cell>
          <cell r="BF223" t="str">
            <v xml:space="preserve"> </v>
          </cell>
          <cell r="BG223" t="str">
            <v xml:space="preserve"> </v>
          </cell>
          <cell r="BH223">
            <v>4.6464599999999994</v>
          </cell>
          <cell r="BI223" t="str">
            <v xml:space="preserve"> </v>
          </cell>
          <cell r="BJ223" t="str">
            <v xml:space="preserve"> </v>
          </cell>
          <cell r="BK223" t="str">
            <v xml:space="preserve"> </v>
          </cell>
          <cell r="BL223" t="str">
            <v xml:space="preserve"> </v>
          </cell>
          <cell r="BM223" t="str">
            <v xml:space="preserve"> </v>
          </cell>
          <cell r="BN223" t="str">
            <v xml:space="preserve"> </v>
          </cell>
          <cell r="BO223" t="str">
            <v xml:space="preserve"> </v>
          </cell>
          <cell r="BP223" t="str">
            <v xml:space="preserve"> </v>
          </cell>
          <cell r="BQ223" t="str">
            <v xml:space="preserve"> </v>
          </cell>
          <cell r="BR223" t="str">
            <v xml:space="preserve"> </v>
          </cell>
          <cell r="BS223" t="str">
            <v xml:space="preserve"> </v>
          </cell>
          <cell r="BT223" t="str">
            <v xml:space="preserve"> </v>
          </cell>
          <cell r="BU223" t="str">
            <v xml:space="preserve"> </v>
          </cell>
        </row>
        <row r="224">
          <cell r="AO224" t="str">
            <v xml:space="preserve"> </v>
          </cell>
          <cell r="AP224" t="str">
            <v xml:space="preserve"> </v>
          </cell>
          <cell r="AQ224" t="str">
            <v xml:space="preserve"> </v>
          </cell>
          <cell r="AR224" t="str">
            <v xml:space="preserve"> </v>
          </cell>
          <cell r="AS224" t="str">
            <v xml:space="preserve"> </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B224" t="str">
            <v xml:space="preserve"> </v>
          </cell>
          <cell r="BC224" t="str">
            <v xml:space="preserve"> </v>
          </cell>
          <cell r="BD224" t="str">
            <v xml:space="preserve"> </v>
          </cell>
          <cell r="BE224" t="str">
            <v xml:space="preserve"> </v>
          </cell>
          <cell r="BF224" t="str">
            <v xml:space="preserve"> </v>
          </cell>
          <cell r="BG224" t="str">
            <v xml:space="preserve"> </v>
          </cell>
          <cell r="BH224">
            <v>6.9696899999999999</v>
          </cell>
          <cell r="BI224" t="str">
            <v xml:space="preserve"> </v>
          </cell>
          <cell r="BJ224" t="str">
            <v xml:space="preserve"> </v>
          </cell>
          <cell r="BK224" t="str">
            <v xml:space="preserve"> </v>
          </cell>
          <cell r="BL224" t="str">
            <v xml:space="preserve"> </v>
          </cell>
          <cell r="BM224" t="str">
            <v xml:space="preserve"> </v>
          </cell>
          <cell r="BN224" t="str">
            <v xml:space="preserve"> </v>
          </cell>
          <cell r="BO224" t="str">
            <v xml:space="preserve"> </v>
          </cell>
          <cell r="BP224" t="str">
            <v xml:space="preserve"> </v>
          </cell>
          <cell r="BQ224" t="str">
            <v xml:space="preserve"> </v>
          </cell>
          <cell r="BR224" t="str">
            <v xml:space="preserve"> </v>
          </cell>
          <cell r="BS224" t="str">
            <v xml:space="preserve"> </v>
          </cell>
          <cell r="BT224" t="str">
            <v xml:space="preserve"> </v>
          </cell>
          <cell r="BU224" t="str">
            <v xml:space="preserve"> </v>
          </cell>
        </row>
        <row r="225">
          <cell r="AO225" t="str">
            <v xml:space="preserve"> </v>
          </cell>
          <cell r="AP225" t="str">
            <v xml:space="preserve"> </v>
          </cell>
          <cell r="AQ225" t="str">
            <v xml:space="preserve"> </v>
          </cell>
          <cell r="AR225" t="str">
            <v xml:space="preserve"> </v>
          </cell>
          <cell r="AS225" t="str">
            <v xml:space="preserve"> </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B225" t="str">
            <v xml:space="preserve"> </v>
          </cell>
          <cell r="BC225" t="str">
            <v xml:space="preserve"> </v>
          </cell>
          <cell r="BD225" t="str">
            <v xml:space="preserve"> </v>
          </cell>
          <cell r="BE225" t="str">
            <v xml:space="preserve"> </v>
          </cell>
          <cell r="BF225" t="str">
            <v xml:space="preserve"> </v>
          </cell>
          <cell r="BG225" t="str">
            <v xml:space="preserve"> </v>
          </cell>
          <cell r="BH225">
            <v>6.9696899999999999</v>
          </cell>
          <cell r="BI225" t="str">
            <v xml:space="preserve"> </v>
          </cell>
          <cell r="BJ225" t="str">
            <v xml:space="preserve"> </v>
          </cell>
          <cell r="BK225" t="str">
            <v xml:space="preserve"> </v>
          </cell>
          <cell r="BL225" t="str">
            <v xml:space="preserve"> </v>
          </cell>
          <cell r="BM225" t="str">
            <v xml:space="preserve"> </v>
          </cell>
          <cell r="BN225" t="str">
            <v xml:space="preserve"> </v>
          </cell>
          <cell r="BO225" t="str">
            <v xml:space="preserve"> </v>
          </cell>
          <cell r="BP225" t="str">
            <v xml:space="preserve"> </v>
          </cell>
          <cell r="BQ225" t="str">
            <v xml:space="preserve"> </v>
          </cell>
          <cell r="BR225" t="str">
            <v xml:space="preserve"> </v>
          </cell>
          <cell r="BS225" t="str">
            <v xml:space="preserve"> </v>
          </cell>
          <cell r="BT225" t="str">
            <v xml:space="preserve"> </v>
          </cell>
          <cell r="BU225" t="str">
            <v xml:space="preserve"> </v>
          </cell>
        </row>
        <row r="226">
          <cell r="AO226" t="str">
            <v xml:space="preserve"> </v>
          </cell>
          <cell r="AP226" t="str">
            <v xml:space="preserve"> </v>
          </cell>
          <cell r="AQ226" t="str">
            <v xml:space="preserve"> </v>
          </cell>
          <cell r="AR226" t="str">
            <v xml:space="preserve"> </v>
          </cell>
          <cell r="AS226" t="str">
            <v xml:space="preserve"> </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B226" t="str">
            <v xml:space="preserve"> </v>
          </cell>
          <cell r="BC226" t="str">
            <v xml:space="preserve"> </v>
          </cell>
          <cell r="BD226" t="str">
            <v xml:space="preserve"> </v>
          </cell>
          <cell r="BE226" t="str">
            <v xml:space="preserve"> </v>
          </cell>
          <cell r="BF226" t="str">
            <v xml:space="preserve"> </v>
          </cell>
          <cell r="BG226" t="str">
            <v xml:space="preserve"> </v>
          </cell>
          <cell r="BH226" t="str">
            <v xml:space="preserve"> </v>
          </cell>
          <cell r="BI226" t="str">
            <v xml:space="preserve"> </v>
          </cell>
          <cell r="BJ226" t="str">
            <v xml:space="preserve"> </v>
          </cell>
          <cell r="BK226" t="str">
            <v xml:space="preserve"> </v>
          </cell>
          <cell r="BL226" t="str">
            <v xml:space="preserve"> </v>
          </cell>
          <cell r="BM226" t="str">
            <v xml:space="preserve"> </v>
          </cell>
          <cell r="BN226" t="str">
            <v xml:space="preserve"> </v>
          </cell>
          <cell r="BO226" t="str">
            <v xml:space="preserve"> </v>
          </cell>
          <cell r="BP226" t="str">
            <v xml:space="preserve"> </v>
          </cell>
          <cell r="BQ226" t="str">
            <v xml:space="preserve"> </v>
          </cell>
          <cell r="BR226" t="str">
            <v xml:space="preserve"> </v>
          </cell>
          <cell r="BS226">
            <v>0.24314399999999997</v>
          </cell>
          <cell r="BT226">
            <v>0.25477499999999997</v>
          </cell>
          <cell r="BU226">
            <v>0.23278300000000002</v>
          </cell>
        </row>
        <row r="227">
          <cell r="AO227" t="str">
            <v xml:space="preserve"> </v>
          </cell>
          <cell r="AP227" t="str">
            <v xml:space="preserve"> </v>
          </cell>
          <cell r="AQ227" t="str">
            <v xml:space="preserve"> </v>
          </cell>
          <cell r="AR227">
            <v>0.20388000000000003</v>
          </cell>
          <cell r="AS227" t="str">
            <v xml:space="preserve"> </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B227" t="str">
            <v xml:space="preserve"> </v>
          </cell>
          <cell r="BC227" t="str">
            <v xml:space="preserve"> </v>
          </cell>
          <cell r="BD227" t="str">
            <v xml:space="preserve"> </v>
          </cell>
          <cell r="BE227" t="str">
            <v xml:space="preserve"> </v>
          </cell>
          <cell r="BF227" t="str">
            <v xml:space="preserve"> </v>
          </cell>
          <cell r="BG227" t="str">
            <v xml:space="preserve"> </v>
          </cell>
          <cell r="BH227">
            <v>2.3232299999999997</v>
          </cell>
          <cell r="BI227" t="str">
            <v xml:space="preserve"> </v>
          </cell>
          <cell r="BJ227" t="str">
            <v xml:space="preserve"> </v>
          </cell>
          <cell r="BK227" t="str">
            <v xml:space="preserve"> </v>
          </cell>
          <cell r="BL227" t="str">
            <v xml:space="preserve"> </v>
          </cell>
          <cell r="BM227" t="str">
            <v xml:space="preserve"> </v>
          </cell>
          <cell r="BN227" t="str">
            <v xml:space="preserve"> </v>
          </cell>
          <cell r="BO227" t="str">
            <v xml:space="preserve"> </v>
          </cell>
          <cell r="BP227" t="str">
            <v xml:space="preserve"> </v>
          </cell>
          <cell r="BQ227" t="str">
            <v xml:space="preserve"> </v>
          </cell>
          <cell r="BR227" t="str">
            <v xml:space="preserve"> </v>
          </cell>
          <cell r="BS227" t="str">
            <v xml:space="preserve"> </v>
          </cell>
          <cell r="BT227" t="str">
            <v xml:space="preserve"> </v>
          </cell>
          <cell r="BU227" t="str">
            <v xml:space="preserve"> </v>
          </cell>
        </row>
        <row r="228">
          <cell r="AO228" t="str">
            <v xml:space="preserve"> </v>
          </cell>
          <cell r="AP228">
            <v>1.16794</v>
          </cell>
          <cell r="AQ228">
            <v>1.5999869999999998</v>
          </cell>
          <cell r="AR228" t="str">
            <v xml:space="preserve"> </v>
          </cell>
          <cell r="AS228" t="str">
            <v xml:space="preserve"> </v>
          </cell>
          <cell r="AT228" t="str">
            <v xml:space="preserve"> </v>
          </cell>
          <cell r="AU228">
            <v>1.580362</v>
          </cell>
          <cell r="AV228">
            <v>1.5199659999999999</v>
          </cell>
          <cell r="AW228">
            <v>1.580362</v>
          </cell>
          <cell r="AX228" t="str">
            <v xml:space="preserve"> </v>
          </cell>
          <cell r="AY228" t="str">
            <v xml:space="preserve"> </v>
          </cell>
          <cell r="AZ228" t="str">
            <v xml:space="preserve"> </v>
          </cell>
          <cell r="BA228" t="str">
            <v xml:space="preserve"> </v>
          </cell>
          <cell r="BB228" t="str">
            <v xml:space="preserve"> </v>
          </cell>
          <cell r="BC228" t="str">
            <v xml:space="preserve"> </v>
          </cell>
          <cell r="BD228" t="str">
            <v xml:space="preserve"> </v>
          </cell>
          <cell r="BE228" t="str">
            <v xml:space="preserve"> </v>
          </cell>
          <cell r="BF228" t="str">
            <v xml:space="preserve"> </v>
          </cell>
          <cell r="BG228" t="str">
            <v xml:space="preserve"> </v>
          </cell>
          <cell r="BH228" t="str">
            <v xml:space="preserve"> </v>
          </cell>
          <cell r="BI228" t="str">
            <v xml:space="preserve"> </v>
          </cell>
          <cell r="BJ228">
            <v>1.2329899999999998</v>
          </cell>
          <cell r="BK228" t="str">
            <v xml:space="preserve"> </v>
          </cell>
          <cell r="BL228" t="str">
            <v xml:space="preserve"> </v>
          </cell>
          <cell r="BM228">
            <v>1.5413220000000001</v>
          </cell>
          <cell r="BN228" t="str">
            <v xml:space="preserve"> </v>
          </cell>
          <cell r="BO228" t="str">
            <v xml:space="preserve"> </v>
          </cell>
          <cell r="BP228" t="str">
            <v xml:space="preserve"> </v>
          </cell>
          <cell r="BQ228" t="str">
            <v xml:space="preserve"> </v>
          </cell>
          <cell r="BR228" t="str">
            <v xml:space="preserve"> </v>
          </cell>
          <cell r="BS228" t="str">
            <v xml:space="preserve"> </v>
          </cell>
          <cell r="BT228" t="str">
            <v xml:space="preserve"> </v>
          </cell>
          <cell r="BU228" t="str">
            <v xml:space="preserve"> </v>
          </cell>
        </row>
        <row r="229">
          <cell r="AO229" t="str">
            <v xml:space="preserve"> </v>
          </cell>
          <cell r="AP229" t="str">
            <v xml:space="preserve"> </v>
          </cell>
          <cell r="AQ229" t="str">
            <v xml:space="preserve"> </v>
          </cell>
          <cell r="AR229" t="str">
            <v xml:space="preserve"> </v>
          </cell>
          <cell r="AS229" t="str">
            <v xml:space="preserve"> </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B229" t="str">
            <v xml:space="preserve"> </v>
          </cell>
          <cell r="BC229" t="str">
            <v xml:space="preserve"> </v>
          </cell>
          <cell r="BD229" t="str">
            <v xml:space="preserve"> </v>
          </cell>
          <cell r="BE229" t="str">
            <v xml:space="preserve"> </v>
          </cell>
          <cell r="BF229" t="str">
            <v xml:space="preserve"> </v>
          </cell>
          <cell r="BG229" t="str">
            <v xml:space="preserve"> </v>
          </cell>
          <cell r="BH229" t="str">
            <v xml:space="preserve"> </v>
          </cell>
          <cell r="BI229" t="str">
            <v xml:space="preserve"> </v>
          </cell>
          <cell r="BJ229" t="str">
            <v xml:space="preserve"> </v>
          </cell>
          <cell r="BK229" t="str">
            <v xml:space="preserve"> </v>
          </cell>
          <cell r="BL229" t="str">
            <v xml:space="preserve"> </v>
          </cell>
          <cell r="BM229" t="str">
            <v xml:space="preserve"> </v>
          </cell>
          <cell r="BN229" t="str">
            <v xml:space="preserve"> </v>
          </cell>
          <cell r="BO229" t="str">
            <v xml:space="preserve"> </v>
          </cell>
          <cell r="BP229" t="str">
            <v xml:space="preserve"> </v>
          </cell>
          <cell r="BQ229" t="str">
            <v xml:space="preserve"> </v>
          </cell>
          <cell r="BR229" t="str">
            <v xml:space="preserve"> </v>
          </cell>
          <cell r="BS229" t="str">
            <v xml:space="preserve"> </v>
          </cell>
          <cell r="BT229" t="str">
            <v xml:space="preserve"> </v>
          </cell>
          <cell r="BU229" t="str">
            <v xml:space="preserve"> </v>
          </cell>
        </row>
        <row r="230">
          <cell r="AO230" t="str">
            <v xml:space="preserve"> </v>
          </cell>
          <cell r="AP230" t="str">
            <v xml:space="preserve"> </v>
          </cell>
          <cell r="AQ230" t="str">
            <v xml:space="preserve"> </v>
          </cell>
          <cell r="AR230" t="str">
            <v xml:space="preserve"> </v>
          </cell>
          <cell r="AS230" t="str">
            <v xml:space="preserve"> </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B230" t="str">
            <v xml:space="preserve"> </v>
          </cell>
          <cell r="BC230" t="str">
            <v xml:space="preserve"> </v>
          </cell>
          <cell r="BD230" t="str">
            <v xml:space="preserve"> </v>
          </cell>
          <cell r="BE230" t="str">
            <v xml:space="preserve"> </v>
          </cell>
          <cell r="BF230" t="str">
            <v xml:space="preserve"> </v>
          </cell>
          <cell r="BG230" t="str">
            <v xml:space="preserve"> </v>
          </cell>
          <cell r="BH230" t="str">
            <v xml:space="preserve"> </v>
          </cell>
          <cell r="BI230" t="str">
            <v xml:space="preserve"> </v>
          </cell>
          <cell r="BJ230" t="str">
            <v xml:space="preserve"> </v>
          </cell>
          <cell r="BK230" t="str">
            <v xml:space="preserve"> </v>
          </cell>
          <cell r="BL230" t="str">
            <v xml:space="preserve"> </v>
          </cell>
          <cell r="BM230">
            <v>2.4076860000000004</v>
          </cell>
          <cell r="BN230" t="str">
            <v xml:space="preserve"> </v>
          </cell>
          <cell r="BO230" t="str">
            <v xml:space="preserve"> </v>
          </cell>
          <cell r="BP230" t="str">
            <v xml:space="preserve"> </v>
          </cell>
          <cell r="BQ230" t="str">
            <v xml:space="preserve"> </v>
          </cell>
          <cell r="BR230" t="str">
            <v xml:space="preserve"> </v>
          </cell>
          <cell r="BS230" t="str">
            <v xml:space="preserve"> </v>
          </cell>
          <cell r="BT230" t="str">
            <v xml:space="preserve"> </v>
          </cell>
          <cell r="BU230" t="str">
            <v xml:space="preserve"> </v>
          </cell>
        </row>
        <row r="231">
          <cell r="AO231">
            <v>4.0187300000000006</v>
          </cell>
          <cell r="AP231">
            <v>3.4530400000000001</v>
          </cell>
          <cell r="AQ231">
            <v>4.0254449999999995</v>
          </cell>
          <cell r="AR231">
            <v>3.6494520000000006</v>
          </cell>
          <cell r="AS231">
            <v>3.2724320099999997</v>
          </cell>
          <cell r="AT231">
            <v>3.6891419999999999</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B231" t="str">
            <v xml:space="preserve"> </v>
          </cell>
          <cell r="BC231" t="str">
            <v xml:space="preserve"> </v>
          </cell>
          <cell r="BD231" t="str">
            <v xml:space="preserve"> </v>
          </cell>
          <cell r="BE231" t="str">
            <v xml:space="preserve"> </v>
          </cell>
          <cell r="BF231" t="str">
            <v xml:space="preserve"> </v>
          </cell>
          <cell r="BG231" t="str">
            <v xml:space="preserve"> </v>
          </cell>
          <cell r="BH231">
            <v>6.9696899999999999</v>
          </cell>
          <cell r="BI231" t="str">
            <v xml:space="preserve"> </v>
          </cell>
          <cell r="BJ231" t="str">
            <v xml:space="preserve"> </v>
          </cell>
          <cell r="BK231" t="str">
            <v xml:space="preserve"> </v>
          </cell>
          <cell r="BL231" t="str">
            <v xml:space="preserve"> </v>
          </cell>
          <cell r="BM231" t="str">
            <v xml:space="preserve"> </v>
          </cell>
          <cell r="BN231" t="str">
            <v xml:space="preserve"> </v>
          </cell>
          <cell r="BO231" t="str">
            <v xml:space="preserve"> </v>
          </cell>
          <cell r="BP231" t="str">
            <v xml:space="preserve"> </v>
          </cell>
          <cell r="BQ231" t="str">
            <v xml:space="preserve"> </v>
          </cell>
          <cell r="BR231" t="str">
            <v xml:space="preserve"> </v>
          </cell>
          <cell r="BS231" t="str">
            <v xml:space="preserve"> </v>
          </cell>
          <cell r="BT231" t="str">
            <v xml:space="preserve"> </v>
          </cell>
          <cell r="BU231" t="str">
            <v xml:space="preserve"> </v>
          </cell>
        </row>
        <row r="232">
          <cell r="AO232" t="str">
            <v xml:space="preserve"> </v>
          </cell>
          <cell r="AP232" t="str">
            <v xml:space="preserve"> </v>
          </cell>
          <cell r="AQ232" t="str">
            <v xml:space="preserve"> </v>
          </cell>
          <cell r="AR232">
            <v>5.7086399999999999</v>
          </cell>
          <cell r="AS232">
            <v>6.4618073699999989</v>
          </cell>
          <cell r="AT232" t="str">
            <v xml:space="preserve"> </v>
          </cell>
          <cell r="AU232">
            <v>7.942073999999999</v>
          </cell>
          <cell r="AV232" t="str">
            <v xml:space="preserve"> </v>
          </cell>
          <cell r="AW232" t="str">
            <v xml:space="preserve"> </v>
          </cell>
          <cell r="AX232" t="str">
            <v xml:space="preserve"> </v>
          </cell>
          <cell r="AY232" t="str">
            <v xml:space="preserve"> </v>
          </cell>
          <cell r="AZ232" t="str">
            <v xml:space="preserve"> </v>
          </cell>
          <cell r="BA232" t="str">
            <v xml:space="preserve"> </v>
          </cell>
          <cell r="BB232" t="str">
            <v xml:space="preserve"> </v>
          </cell>
          <cell r="BC232" t="str">
            <v xml:space="preserve"> </v>
          </cell>
          <cell r="BD232" t="str">
            <v xml:space="preserve"> </v>
          </cell>
          <cell r="BE232" t="str">
            <v xml:space="preserve"> </v>
          </cell>
          <cell r="BF232" t="str">
            <v xml:space="preserve"> </v>
          </cell>
          <cell r="BG232" t="str">
            <v xml:space="preserve"> </v>
          </cell>
          <cell r="BH232" t="str">
            <v xml:space="preserve"> </v>
          </cell>
          <cell r="BI232" t="str">
            <v xml:space="preserve"> </v>
          </cell>
          <cell r="BJ232">
            <v>6.1038099999999993</v>
          </cell>
          <cell r="BK232" t="str">
            <v xml:space="preserve"> </v>
          </cell>
          <cell r="BL232" t="str">
            <v xml:space="preserve"> </v>
          </cell>
          <cell r="BM232" t="str">
            <v xml:space="preserve"> </v>
          </cell>
          <cell r="BN232" t="str">
            <v xml:space="preserve"> </v>
          </cell>
          <cell r="BO232" t="str">
            <v xml:space="preserve"> </v>
          </cell>
          <cell r="BP232" t="str">
            <v xml:space="preserve"> </v>
          </cell>
          <cell r="BQ232" t="str">
            <v xml:space="preserve"> </v>
          </cell>
          <cell r="BR232" t="str">
            <v xml:space="preserve"> </v>
          </cell>
          <cell r="BS232" t="str">
            <v xml:space="preserve"> </v>
          </cell>
          <cell r="BT232" t="str">
            <v xml:space="preserve"> </v>
          </cell>
          <cell r="BU232" t="str">
            <v xml:space="preserve"> </v>
          </cell>
        </row>
        <row r="233">
          <cell r="AO233" t="str">
            <v xml:space="preserve"> </v>
          </cell>
          <cell r="AP233" t="str">
            <v xml:space="preserve"> </v>
          </cell>
          <cell r="AQ233" t="str">
            <v xml:space="preserve"> </v>
          </cell>
          <cell r="AR233" t="str">
            <v xml:space="preserve"> </v>
          </cell>
          <cell r="AS233">
            <v>7.7325741149999994</v>
          </cell>
          <cell r="AT233" t="str">
            <v xml:space="preserve"> </v>
          </cell>
          <cell r="AU233">
            <v>6.5932299999999993</v>
          </cell>
          <cell r="AV233" t="str">
            <v xml:space="preserve"> </v>
          </cell>
          <cell r="AW233" t="str">
            <v xml:space="preserve"> </v>
          </cell>
          <cell r="AX233" t="str">
            <v xml:space="preserve"> </v>
          </cell>
          <cell r="AY233" t="str">
            <v xml:space="preserve"> </v>
          </cell>
          <cell r="AZ233" t="str">
            <v xml:space="preserve"> </v>
          </cell>
          <cell r="BA233" t="str">
            <v xml:space="preserve"> </v>
          </cell>
          <cell r="BB233" t="str">
            <v xml:space="preserve"> </v>
          </cell>
          <cell r="BC233" t="str">
            <v xml:space="preserve"> </v>
          </cell>
          <cell r="BD233" t="str">
            <v xml:space="preserve"> </v>
          </cell>
          <cell r="BE233" t="str">
            <v xml:space="preserve"> </v>
          </cell>
          <cell r="BF233" t="str">
            <v xml:space="preserve"> </v>
          </cell>
          <cell r="BG233" t="str">
            <v xml:space="preserve"> </v>
          </cell>
          <cell r="BH233" t="str">
            <v xml:space="preserve"> </v>
          </cell>
          <cell r="BI233" t="str">
            <v xml:space="preserve"> </v>
          </cell>
          <cell r="BJ233" t="str">
            <v xml:space="preserve"> </v>
          </cell>
          <cell r="BK233" t="str">
            <v xml:space="preserve"> </v>
          </cell>
          <cell r="BL233" t="str">
            <v xml:space="preserve"> </v>
          </cell>
          <cell r="BM233" t="str">
            <v xml:space="preserve"> </v>
          </cell>
          <cell r="BN233" t="str">
            <v xml:space="preserve"> </v>
          </cell>
          <cell r="BO233" t="str">
            <v xml:space="preserve"> </v>
          </cell>
          <cell r="BP233" t="str">
            <v xml:space="preserve"> </v>
          </cell>
          <cell r="BQ233" t="str">
            <v xml:space="preserve"> </v>
          </cell>
          <cell r="BR233" t="str">
            <v xml:space="preserve"> </v>
          </cell>
          <cell r="BS233" t="str">
            <v xml:space="preserve"> </v>
          </cell>
          <cell r="BT233" t="str">
            <v xml:space="preserve"> </v>
          </cell>
          <cell r="BU233" t="str">
            <v xml:space="preserve"> </v>
          </cell>
        </row>
        <row r="234">
          <cell r="AO234" t="str">
            <v xml:space="preserve"> </v>
          </cell>
          <cell r="AP234" t="str">
            <v xml:space="preserve"> </v>
          </cell>
          <cell r="AQ234" t="str">
            <v xml:space="preserve"> </v>
          </cell>
          <cell r="AR234" t="str">
            <v xml:space="preserve"> </v>
          </cell>
          <cell r="AS234" t="str">
            <v xml:space="preserve"> </v>
          </cell>
          <cell r="AT234" t="str">
            <v xml:space="preserve"> </v>
          </cell>
          <cell r="AU234" t="str">
            <v xml:space="preserve"> </v>
          </cell>
          <cell r="AV234" t="str">
            <v xml:space="preserve"> </v>
          </cell>
          <cell r="AW234" t="str">
            <v xml:space="preserve"> </v>
          </cell>
          <cell r="AX234" t="str">
            <v xml:space="preserve"> </v>
          </cell>
          <cell r="AY234" t="str">
            <v xml:space="preserve"> </v>
          </cell>
          <cell r="AZ234" t="str">
            <v xml:space="preserve"> </v>
          </cell>
          <cell r="BA234" t="str">
            <v xml:space="preserve"> </v>
          </cell>
          <cell r="BB234" t="str">
            <v xml:space="preserve"> </v>
          </cell>
          <cell r="BC234" t="str">
            <v xml:space="preserve"> </v>
          </cell>
          <cell r="BD234" t="str">
            <v xml:space="preserve"> </v>
          </cell>
          <cell r="BE234" t="str">
            <v xml:space="preserve"> </v>
          </cell>
          <cell r="BF234" t="str">
            <v xml:space="preserve"> </v>
          </cell>
          <cell r="BG234" t="str">
            <v xml:space="preserve"> </v>
          </cell>
          <cell r="BH234">
            <v>11.616149999999999</v>
          </cell>
          <cell r="BI234" t="str">
            <v xml:space="preserve"> </v>
          </cell>
          <cell r="BJ234" t="str">
            <v xml:space="preserve"> </v>
          </cell>
          <cell r="BK234" t="str">
            <v xml:space="preserve"> </v>
          </cell>
          <cell r="BL234" t="str">
            <v xml:space="preserve"> </v>
          </cell>
          <cell r="BM234" t="str">
            <v xml:space="preserve"> </v>
          </cell>
          <cell r="BN234" t="str">
            <v xml:space="preserve"> </v>
          </cell>
          <cell r="BO234" t="str">
            <v xml:space="preserve"> </v>
          </cell>
          <cell r="BP234" t="str">
            <v xml:space="preserve"> </v>
          </cell>
          <cell r="BQ234" t="str">
            <v xml:space="preserve"> </v>
          </cell>
          <cell r="BR234" t="str">
            <v xml:space="preserve"> </v>
          </cell>
          <cell r="BS234" t="str">
            <v xml:space="preserve"> </v>
          </cell>
          <cell r="BT234" t="str">
            <v xml:space="preserve"> </v>
          </cell>
          <cell r="BU234" t="str">
            <v xml:space="preserve"> </v>
          </cell>
        </row>
        <row r="235">
          <cell r="AO235" t="str">
            <v xml:space="preserve"> </v>
          </cell>
          <cell r="AP235" t="str">
            <v xml:space="preserve"> </v>
          </cell>
          <cell r="AQ235" t="str">
            <v xml:space="preserve"> </v>
          </cell>
          <cell r="AR235" t="str">
            <v xml:space="preserve"> </v>
          </cell>
          <cell r="AS235" t="str">
            <v xml:space="preserve"> </v>
          </cell>
          <cell r="AT235">
            <v>13.696703999999999</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B235" t="str">
            <v xml:space="preserve"> </v>
          </cell>
          <cell r="BC235" t="str">
            <v xml:space="preserve"> </v>
          </cell>
          <cell r="BD235" t="str">
            <v xml:space="preserve"> </v>
          </cell>
          <cell r="BE235" t="str">
            <v xml:space="preserve"> </v>
          </cell>
          <cell r="BF235" t="str">
            <v xml:space="preserve"> </v>
          </cell>
          <cell r="BG235" t="str">
            <v xml:space="preserve"> </v>
          </cell>
          <cell r="BH235" t="str">
            <v xml:space="preserve"> </v>
          </cell>
          <cell r="BI235" t="str">
            <v xml:space="preserve"> </v>
          </cell>
          <cell r="BJ235" t="str">
            <v xml:space="preserve"> </v>
          </cell>
          <cell r="BK235" t="str">
            <v xml:space="preserve"> </v>
          </cell>
          <cell r="BL235" t="str">
            <v xml:space="preserve"> </v>
          </cell>
          <cell r="BM235" t="str">
            <v xml:space="preserve"> </v>
          </cell>
          <cell r="BN235" t="str">
            <v xml:space="preserve"> </v>
          </cell>
          <cell r="BO235" t="str">
            <v xml:space="preserve"> </v>
          </cell>
          <cell r="BP235" t="str">
            <v xml:space="preserve"> </v>
          </cell>
          <cell r="BQ235" t="str">
            <v xml:space="preserve"> </v>
          </cell>
          <cell r="BR235" t="str">
            <v xml:space="preserve"> </v>
          </cell>
          <cell r="BS235" t="str">
            <v xml:space="preserve"> </v>
          </cell>
          <cell r="BT235" t="str">
            <v xml:space="preserve"> </v>
          </cell>
          <cell r="BU235" t="str">
            <v xml:space="preserve"> </v>
          </cell>
        </row>
        <row r="236">
          <cell r="AO236" t="str">
            <v xml:space="preserve"> </v>
          </cell>
          <cell r="AP236" t="str">
            <v xml:space="preserve"> </v>
          </cell>
          <cell r="AQ236" t="str">
            <v xml:space="preserve"> </v>
          </cell>
          <cell r="AR236" t="str">
            <v xml:space="preserve"> </v>
          </cell>
          <cell r="AS236" t="str">
            <v xml:space="preserve"> </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B236" t="str">
            <v xml:space="preserve"> </v>
          </cell>
          <cell r="BC236" t="str">
            <v xml:space="preserve"> </v>
          </cell>
          <cell r="BD236" t="str">
            <v xml:space="preserve"> </v>
          </cell>
          <cell r="BE236" t="str">
            <v xml:space="preserve"> </v>
          </cell>
          <cell r="BF236" t="str">
            <v xml:space="preserve"> </v>
          </cell>
          <cell r="BG236" t="str">
            <v xml:space="preserve"> </v>
          </cell>
          <cell r="BH236" t="str">
            <v xml:space="preserve"> </v>
          </cell>
          <cell r="BI236" t="str">
            <v xml:space="preserve"> </v>
          </cell>
          <cell r="BJ236" t="str">
            <v xml:space="preserve"> </v>
          </cell>
          <cell r="BK236" t="str">
            <v xml:space="preserve"> </v>
          </cell>
          <cell r="BL236" t="str">
            <v xml:space="preserve"> </v>
          </cell>
          <cell r="BM236" t="str">
            <v xml:space="preserve"> </v>
          </cell>
          <cell r="BN236" t="str">
            <v xml:space="preserve"> </v>
          </cell>
          <cell r="BO236" t="str">
            <v xml:space="preserve"> </v>
          </cell>
          <cell r="BP236">
            <v>2.5327499999999996</v>
          </cell>
          <cell r="BQ236" t="str">
            <v xml:space="preserve"> </v>
          </cell>
          <cell r="BR236" t="str">
            <v xml:space="preserve"> </v>
          </cell>
          <cell r="BS236">
            <v>1.6614839999999997</v>
          </cell>
          <cell r="BT236" t="str">
            <v xml:space="preserve"> </v>
          </cell>
          <cell r="BU236" t="str">
            <v xml:space="preserve"> </v>
          </cell>
        </row>
        <row r="237">
          <cell r="AO237" t="str">
            <v xml:space="preserve"> </v>
          </cell>
          <cell r="AP237" t="str">
            <v xml:space="preserve"> </v>
          </cell>
          <cell r="AQ237" t="str">
            <v xml:space="preserve"> </v>
          </cell>
          <cell r="AR237" t="str">
            <v xml:space="preserve"> </v>
          </cell>
          <cell r="AS237" t="str">
            <v xml:space="preserve"> </v>
          </cell>
          <cell r="AT237" t="str">
            <v xml:space="preserve"> </v>
          </cell>
          <cell r="AU237">
            <v>2.7681499999999999</v>
          </cell>
          <cell r="AV237" t="str">
            <v xml:space="preserve"> </v>
          </cell>
          <cell r="AW237" t="str">
            <v xml:space="preserve"> </v>
          </cell>
          <cell r="AX237" t="str">
            <v xml:space="preserve"> </v>
          </cell>
          <cell r="AY237" t="str">
            <v xml:space="preserve"> </v>
          </cell>
          <cell r="AZ237" t="str">
            <v xml:space="preserve"> </v>
          </cell>
          <cell r="BA237" t="str">
            <v xml:space="preserve"> </v>
          </cell>
          <cell r="BB237" t="str">
            <v xml:space="preserve"> </v>
          </cell>
          <cell r="BC237" t="str">
            <v xml:space="preserve"> </v>
          </cell>
          <cell r="BD237" t="str">
            <v xml:space="preserve"> </v>
          </cell>
          <cell r="BE237" t="str">
            <v xml:space="preserve"> </v>
          </cell>
          <cell r="BF237" t="str">
            <v xml:space="preserve"> </v>
          </cell>
          <cell r="BG237" t="str">
            <v xml:space="preserve"> </v>
          </cell>
          <cell r="BH237" t="str">
            <v xml:space="preserve"> </v>
          </cell>
          <cell r="BI237" t="str">
            <v xml:space="preserve"> </v>
          </cell>
          <cell r="BJ237" t="str">
            <v xml:space="preserve"> </v>
          </cell>
          <cell r="BK237" t="str">
            <v xml:space="preserve"> </v>
          </cell>
          <cell r="BL237" t="str">
            <v xml:space="preserve"> </v>
          </cell>
          <cell r="BM237" t="str">
            <v xml:space="preserve"> </v>
          </cell>
          <cell r="BN237" t="str">
            <v xml:space="preserve"> </v>
          </cell>
          <cell r="BO237" t="str">
            <v xml:space="preserve"> </v>
          </cell>
          <cell r="BP237" t="str">
            <v xml:space="preserve"> </v>
          </cell>
          <cell r="BQ237">
            <v>1.9019769999999998</v>
          </cell>
          <cell r="BR237" t="str">
            <v xml:space="preserve"> </v>
          </cell>
          <cell r="BS237" t="str">
            <v xml:space="preserve"> </v>
          </cell>
          <cell r="BT237" t="str">
            <v xml:space="preserve"> </v>
          </cell>
          <cell r="BU237" t="str">
            <v xml:space="preserve"> </v>
          </cell>
        </row>
        <row r="238">
          <cell r="AO238" t="str">
            <v xml:space="preserve"> </v>
          </cell>
          <cell r="AP238" t="str">
            <v xml:space="preserve"> </v>
          </cell>
          <cell r="AQ238" t="str">
            <v xml:space="preserve"> </v>
          </cell>
          <cell r="AR238" t="str">
            <v xml:space="preserve"> </v>
          </cell>
          <cell r="AS238" t="str">
            <v xml:space="preserve"> </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B238" t="str">
            <v xml:space="preserve"> </v>
          </cell>
          <cell r="BC238" t="str">
            <v xml:space="preserve"> </v>
          </cell>
          <cell r="BD238" t="str">
            <v xml:space="preserve"> </v>
          </cell>
          <cell r="BE238" t="str">
            <v xml:space="preserve"> </v>
          </cell>
          <cell r="BF238" t="str">
            <v xml:space="preserve"> </v>
          </cell>
          <cell r="BG238" t="str">
            <v xml:space="preserve"> </v>
          </cell>
          <cell r="BH238" t="str">
            <v xml:space="preserve"> </v>
          </cell>
          <cell r="BI238" t="str">
            <v xml:space="preserve"> </v>
          </cell>
          <cell r="BJ238" t="str">
            <v xml:space="preserve"> </v>
          </cell>
          <cell r="BK238" t="str">
            <v xml:space="preserve"> </v>
          </cell>
          <cell r="BL238" t="str">
            <v xml:space="preserve"> </v>
          </cell>
          <cell r="BM238" t="str">
            <v xml:space="preserve"> </v>
          </cell>
          <cell r="BN238" t="str">
            <v xml:space="preserve"> </v>
          </cell>
          <cell r="BO238" t="str">
            <v xml:space="preserve"> </v>
          </cell>
          <cell r="BP238" t="str">
            <v xml:space="preserve"> </v>
          </cell>
          <cell r="BQ238" t="str">
            <v xml:space="preserve"> </v>
          </cell>
          <cell r="BR238" t="str">
            <v xml:space="preserve"> </v>
          </cell>
          <cell r="BS238" t="str">
            <v xml:space="preserve"> </v>
          </cell>
          <cell r="BT238" t="str">
            <v xml:space="preserve"> </v>
          </cell>
          <cell r="BU238" t="str">
            <v xml:space="preserve"> </v>
          </cell>
        </row>
        <row r="239">
          <cell r="AO239" t="str">
            <v xml:space="preserve"> </v>
          </cell>
          <cell r="AP239" t="str">
            <v xml:space="preserve"> </v>
          </cell>
          <cell r="AQ239" t="str">
            <v xml:space="preserve"> </v>
          </cell>
          <cell r="AR239" t="str">
            <v xml:space="preserve"> </v>
          </cell>
          <cell r="AS239" t="str">
            <v xml:space="preserve"> </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B239" t="str">
            <v xml:space="preserve"> </v>
          </cell>
          <cell r="BC239" t="str">
            <v xml:space="preserve"> </v>
          </cell>
          <cell r="BD239" t="str">
            <v xml:space="preserve"> </v>
          </cell>
          <cell r="BE239" t="str">
            <v xml:space="preserve"> </v>
          </cell>
          <cell r="BF239" t="str">
            <v xml:space="preserve"> </v>
          </cell>
          <cell r="BG239" t="str">
            <v xml:space="preserve"> </v>
          </cell>
          <cell r="BH239" t="str">
            <v xml:space="preserve"> </v>
          </cell>
          <cell r="BI239" t="str">
            <v xml:space="preserve"> </v>
          </cell>
          <cell r="BJ239" t="str">
            <v xml:space="preserve"> </v>
          </cell>
          <cell r="BK239" t="str">
            <v xml:space="preserve"> </v>
          </cell>
          <cell r="BL239" t="str">
            <v xml:space="preserve"> </v>
          </cell>
          <cell r="BM239" t="str">
            <v xml:space="preserve"> </v>
          </cell>
          <cell r="BN239" t="str">
            <v xml:space="preserve"> </v>
          </cell>
          <cell r="BO239" t="str">
            <v xml:space="preserve"> </v>
          </cell>
          <cell r="BP239" t="str">
            <v xml:space="preserve"> </v>
          </cell>
          <cell r="BQ239" t="str">
            <v xml:space="preserve"> </v>
          </cell>
          <cell r="BR239" t="str">
            <v xml:space="preserve"> </v>
          </cell>
          <cell r="BS239" t="str">
            <v xml:space="preserve"> </v>
          </cell>
          <cell r="BT239" t="str">
            <v xml:space="preserve"> </v>
          </cell>
          <cell r="BU239" t="str">
            <v xml:space="preserve"> </v>
          </cell>
        </row>
        <row r="240">
          <cell r="AO240" t="str">
            <v xml:space="preserve"> </v>
          </cell>
          <cell r="AP240" t="str">
            <v xml:space="preserve"> </v>
          </cell>
          <cell r="AQ240" t="str">
            <v xml:space="preserve"> </v>
          </cell>
          <cell r="AR240" t="str">
            <v xml:space="preserve"> </v>
          </cell>
          <cell r="AS240" t="str">
            <v xml:space="preserve"> </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B240" t="str">
            <v xml:space="preserve"> </v>
          </cell>
          <cell r="BC240" t="str">
            <v xml:space="preserve"> </v>
          </cell>
          <cell r="BD240" t="str">
            <v xml:space="preserve"> </v>
          </cell>
          <cell r="BE240" t="str">
            <v xml:space="preserve"> </v>
          </cell>
          <cell r="BF240" t="str">
            <v xml:space="preserve"> </v>
          </cell>
          <cell r="BG240" t="str">
            <v xml:space="preserve"> </v>
          </cell>
          <cell r="BH240" t="str">
            <v xml:space="preserve"> </v>
          </cell>
          <cell r="BI240" t="str">
            <v xml:space="preserve"> </v>
          </cell>
          <cell r="BJ240" t="str">
            <v xml:space="preserve"> </v>
          </cell>
          <cell r="BK240" t="str">
            <v xml:space="preserve"> </v>
          </cell>
          <cell r="BL240" t="str">
            <v xml:space="preserve"> </v>
          </cell>
          <cell r="BM240" t="str">
            <v xml:space="preserve"> </v>
          </cell>
          <cell r="BN240" t="str">
            <v xml:space="preserve"> </v>
          </cell>
          <cell r="BO240" t="str">
            <v xml:space="preserve"> </v>
          </cell>
          <cell r="BP240" t="str">
            <v xml:space="preserve"> </v>
          </cell>
          <cell r="BQ240" t="str">
            <v xml:space="preserve"> </v>
          </cell>
          <cell r="BR240" t="str">
            <v xml:space="preserve"> </v>
          </cell>
          <cell r="BS240" t="str">
            <v xml:space="preserve"> </v>
          </cell>
          <cell r="BT240" t="str">
            <v xml:space="preserve"> </v>
          </cell>
          <cell r="BU240" t="str">
            <v xml:space="preserve"> </v>
          </cell>
        </row>
        <row r="241">
          <cell r="AO241" t="str">
            <v xml:space="preserve"> </v>
          </cell>
          <cell r="AP241" t="str">
            <v xml:space="preserve"> </v>
          </cell>
          <cell r="AQ241" t="str">
            <v xml:space="preserve"> </v>
          </cell>
          <cell r="AR241" t="str">
            <v xml:space="preserve"> </v>
          </cell>
          <cell r="AS241" t="str">
            <v xml:space="preserve"> </v>
          </cell>
          <cell r="AT241" t="str">
            <v xml:space="preserve"> </v>
          </cell>
          <cell r="AU241">
            <v>2.6674899999999999</v>
          </cell>
          <cell r="AV241">
            <v>2.4460380000000002</v>
          </cell>
          <cell r="AW241">
            <v>2.5466979999999997</v>
          </cell>
          <cell r="AX241" t="str">
            <v xml:space="preserve"> </v>
          </cell>
          <cell r="AY241" t="str">
            <v xml:space="preserve"> </v>
          </cell>
          <cell r="AZ241" t="str">
            <v xml:space="preserve"> </v>
          </cell>
          <cell r="BA241" t="str">
            <v xml:space="preserve"> </v>
          </cell>
          <cell r="BB241" t="str">
            <v xml:space="preserve"> </v>
          </cell>
          <cell r="BC241" t="str">
            <v xml:space="preserve"> </v>
          </cell>
          <cell r="BD241" t="str">
            <v xml:space="preserve"> </v>
          </cell>
          <cell r="BE241" t="str">
            <v xml:space="preserve"> </v>
          </cell>
          <cell r="BF241" t="str">
            <v xml:space="preserve"> </v>
          </cell>
          <cell r="BG241" t="str">
            <v xml:space="preserve"> </v>
          </cell>
          <cell r="BH241" t="str">
            <v xml:space="preserve"> </v>
          </cell>
          <cell r="BI241" t="str">
            <v xml:space="preserve"> </v>
          </cell>
          <cell r="BJ241">
            <v>1.9870499999999998</v>
          </cell>
          <cell r="BK241" t="str">
            <v xml:space="preserve"> </v>
          </cell>
          <cell r="BL241" t="str">
            <v xml:space="preserve"> </v>
          </cell>
          <cell r="BM241" t="str">
            <v xml:space="preserve"> </v>
          </cell>
          <cell r="BN241" t="str">
            <v xml:space="preserve"> </v>
          </cell>
          <cell r="BO241" t="str">
            <v xml:space="preserve"> </v>
          </cell>
          <cell r="BP241" t="str">
            <v xml:space="preserve"> </v>
          </cell>
          <cell r="BQ241" t="str">
            <v xml:space="preserve"> </v>
          </cell>
          <cell r="BR241">
            <v>2.6171600000000002</v>
          </cell>
          <cell r="BS241" t="str">
            <v xml:space="preserve"> </v>
          </cell>
          <cell r="BT241" t="str">
            <v xml:space="preserve"> </v>
          </cell>
          <cell r="BU241" t="str">
            <v xml:space="preserve"> </v>
          </cell>
        </row>
        <row r="242">
          <cell r="AO242">
            <v>3.4591600000000002</v>
          </cell>
          <cell r="AP242">
            <v>3.2092960000000001</v>
          </cell>
          <cell r="AQ242">
            <v>3.4751309999999997</v>
          </cell>
          <cell r="AR242">
            <v>2.5994700000000002</v>
          </cell>
          <cell r="AS242">
            <v>2.8322317649999995</v>
          </cell>
          <cell r="AT242" t="str">
            <v xml:space="preserve"> </v>
          </cell>
          <cell r="AU242">
            <v>4.3283799999999992</v>
          </cell>
          <cell r="AV242">
            <v>3.3016479999999997</v>
          </cell>
          <cell r="AW242">
            <v>3.4325060000000001</v>
          </cell>
          <cell r="AX242">
            <v>3.1480500000000005</v>
          </cell>
          <cell r="AY242" t="str">
            <v xml:space="preserve"> </v>
          </cell>
          <cell r="AZ242" t="str">
            <v xml:space="preserve"> </v>
          </cell>
          <cell r="BA242" t="str">
            <v xml:space="preserve"> </v>
          </cell>
          <cell r="BB242" t="str">
            <v xml:space="preserve"> </v>
          </cell>
          <cell r="BC242" t="str">
            <v xml:space="preserve"> </v>
          </cell>
          <cell r="BD242">
            <v>3.1849640000000004</v>
          </cell>
          <cell r="BE242">
            <v>3.4693340000000004</v>
          </cell>
          <cell r="BF242" t="str">
            <v xml:space="preserve"> </v>
          </cell>
          <cell r="BG242" t="str">
            <v xml:space="preserve"> </v>
          </cell>
          <cell r="BH242" t="str">
            <v xml:space="preserve"> </v>
          </cell>
          <cell r="BI242" t="str">
            <v xml:space="preserve"> </v>
          </cell>
          <cell r="BJ242" t="str">
            <v xml:space="preserve"> </v>
          </cell>
          <cell r="BK242" t="str">
            <v xml:space="preserve"> </v>
          </cell>
          <cell r="BL242" t="str">
            <v xml:space="preserve"> </v>
          </cell>
          <cell r="BM242" t="str">
            <v xml:space="preserve"> </v>
          </cell>
          <cell r="BN242" t="str">
            <v xml:space="preserve"> </v>
          </cell>
          <cell r="BO242" t="str">
            <v xml:space="preserve"> </v>
          </cell>
          <cell r="BP242" t="str">
            <v xml:space="preserve"> </v>
          </cell>
          <cell r="BQ242">
            <v>3.0512999999999995</v>
          </cell>
          <cell r="BR242" t="str">
            <v xml:space="preserve"> </v>
          </cell>
          <cell r="BS242">
            <v>3.2115269999999998</v>
          </cell>
          <cell r="BT242">
            <v>3.4751309999999997</v>
          </cell>
          <cell r="BU242" t="str">
            <v xml:space="preserve"> </v>
          </cell>
        </row>
        <row r="243">
          <cell r="AO243" t="str">
            <v xml:space="preserve"> </v>
          </cell>
          <cell r="AP243" t="str">
            <v xml:space="preserve"> </v>
          </cell>
          <cell r="AQ243" t="str">
            <v xml:space="preserve"> </v>
          </cell>
          <cell r="AR243" t="str">
            <v xml:space="preserve"> </v>
          </cell>
          <cell r="AS243">
            <v>3.5132962949999995</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B243" t="str">
            <v xml:space="preserve"> </v>
          </cell>
          <cell r="BC243" t="str">
            <v xml:space="preserve"> </v>
          </cell>
          <cell r="BD243" t="str">
            <v xml:space="preserve"> </v>
          </cell>
          <cell r="BE243" t="str">
            <v xml:space="preserve"> </v>
          </cell>
          <cell r="BF243" t="str">
            <v xml:space="preserve"> </v>
          </cell>
          <cell r="BG243" t="str">
            <v xml:space="preserve"> </v>
          </cell>
          <cell r="BH243">
            <v>3.484845</v>
          </cell>
          <cell r="BI243" t="str">
            <v xml:space="preserve"> </v>
          </cell>
          <cell r="BJ243" t="str">
            <v xml:space="preserve"> </v>
          </cell>
          <cell r="BK243" t="str">
            <v xml:space="preserve"> </v>
          </cell>
          <cell r="BL243" t="str">
            <v xml:space="preserve"> </v>
          </cell>
          <cell r="BM243">
            <v>3.8986380000000005</v>
          </cell>
          <cell r="BN243" t="str">
            <v xml:space="preserve"> </v>
          </cell>
          <cell r="BO243" t="str">
            <v xml:space="preserve"> </v>
          </cell>
          <cell r="BP243" t="str">
            <v xml:space="preserve"> </v>
          </cell>
          <cell r="BQ243" t="str">
            <v xml:space="preserve"> </v>
          </cell>
          <cell r="BR243" t="str">
            <v xml:space="preserve"> </v>
          </cell>
          <cell r="BS243">
            <v>4.1030549999999995</v>
          </cell>
          <cell r="BT243" t="str">
            <v xml:space="preserve"> </v>
          </cell>
          <cell r="BU243">
            <v>4.25082</v>
          </cell>
        </row>
        <row r="244">
          <cell r="AO244" t="str">
            <v xml:space="preserve"> </v>
          </cell>
          <cell r="AP244" t="str">
            <v xml:space="preserve"> </v>
          </cell>
          <cell r="AQ244" t="str">
            <v xml:space="preserve"> </v>
          </cell>
          <cell r="AR244" t="str">
            <v xml:space="preserve"> </v>
          </cell>
          <cell r="AS244" t="str">
            <v xml:space="preserve"> </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B244" t="str">
            <v xml:space="preserve"> </v>
          </cell>
          <cell r="BC244" t="str">
            <v xml:space="preserve"> </v>
          </cell>
          <cell r="BD244" t="str">
            <v xml:space="preserve"> </v>
          </cell>
          <cell r="BE244" t="str">
            <v xml:space="preserve"> </v>
          </cell>
          <cell r="BF244" t="str">
            <v xml:space="preserve"> </v>
          </cell>
          <cell r="BG244" t="str">
            <v xml:space="preserve"> </v>
          </cell>
          <cell r="BH244" t="str">
            <v xml:space="preserve"> </v>
          </cell>
          <cell r="BI244" t="str">
            <v xml:space="preserve"> </v>
          </cell>
          <cell r="BJ244" t="str">
            <v xml:space="preserve"> </v>
          </cell>
          <cell r="BK244" t="str">
            <v xml:space="preserve"> </v>
          </cell>
          <cell r="BL244" t="str">
            <v xml:space="preserve"> </v>
          </cell>
          <cell r="BM244" t="str">
            <v xml:space="preserve"> </v>
          </cell>
          <cell r="BN244" t="str">
            <v xml:space="preserve"> </v>
          </cell>
          <cell r="BO244" t="str">
            <v xml:space="preserve"> </v>
          </cell>
          <cell r="BP244" t="str">
            <v xml:space="preserve"> </v>
          </cell>
          <cell r="BQ244" t="str">
            <v xml:space="preserve"> </v>
          </cell>
          <cell r="BR244" t="str">
            <v xml:space="preserve"> </v>
          </cell>
          <cell r="BS244" t="str">
            <v xml:space="preserve"> </v>
          </cell>
          <cell r="BT244" t="str">
            <v xml:space="preserve"> </v>
          </cell>
          <cell r="BU244" t="str">
            <v xml:space="preserve"> </v>
          </cell>
        </row>
        <row r="245">
          <cell r="AO245" t="str">
            <v xml:space="preserve"> </v>
          </cell>
          <cell r="AP245" t="str">
            <v xml:space="preserve"> </v>
          </cell>
          <cell r="AQ245" t="str">
            <v xml:space="preserve"> </v>
          </cell>
          <cell r="AR245" t="str">
            <v xml:space="preserve"> </v>
          </cell>
          <cell r="AS245" t="str">
            <v xml:space="preserve"> </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B245" t="str">
            <v xml:space="preserve"> </v>
          </cell>
          <cell r="BC245" t="str">
            <v xml:space="preserve"> </v>
          </cell>
          <cell r="BD245" t="str">
            <v xml:space="preserve"> </v>
          </cell>
          <cell r="BE245" t="str">
            <v xml:space="preserve"> </v>
          </cell>
          <cell r="BF245" t="str">
            <v xml:space="preserve"> </v>
          </cell>
          <cell r="BG245" t="str">
            <v xml:space="preserve"> </v>
          </cell>
          <cell r="BH245" t="str">
            <v xml:space="preserve"> </v>
          </cell>
          <cell r="BI245" t="str">
            <v xml:space="preserve"> </v>
          </cell>
          <cell r="BJ245" t="str">
            <v xml:space="preserve"> </v>
          </cell>
          <cell r="BK245" t="str">
            <v xml:space="preserve"> </v>
          </cell>
          <cell r="BL245" t="str">
            <v xml:space="preserve"> </v>
          </cell>
          <cell r="BM245" t="str">
            <v xml:space="preserve"> </v>
          </cell>
          <cell r="BN245" t="str">
            <v xml:space="preserve"> </v>
          </cell>
          <cell r="BO245" t="str">
            <v xml:space="preserve"> </v>
          </cell>
          <cell r="BP245" t="str">
            <v xml:space="preserve"> </v>
          </cell>
          <cell r="BQ245" t="str">
            <v xml:space="preserve"> </v>
          </cell>
          <cell r="BR245" t="str">
            <v xml:space="preserve"> </v>
          </cell>
          <cell r="BS245" t="str">
            <v xml:space="preserve"> </v>
          </cell>
          <cell r="BT245" t="str">
            <v xml:space="preserve"> </v>
          </cell>
          <cell r="BU245" t="str">
            <v xml:space="preserve"> </v>
          </cell>
        </row>
        <row r="246">
          <cell r="AO246" t="str">
            <v xml:space="preserve"> </v>
          </cell>
          <cell r="AP246" t="str">
            <v xml:space="preserve"> </v>
          </cell>
          <cell r="AQ246" t="str">
            <v xml:space="preserve"> </v>
          </cell>
          <cell r="AR246" t="str">
            <v xml:space="preserve"> </v>
          </cell>
          <cell r="AS246" t="str">
            <v xml:space="preserve"> </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B246" t="str">
            <v xml:space="preserve"> </v>
          </cell>
          <cell r="BC246" t="str">
            <v xml:space="preserve"> </v>
          </cell>
          <cell r="BD246" t="str">
            <v xml:space="preserve"> </v>
          </cell>
          <cell r="BE246" t="str">
            <v xml:space="preserve"> </v>
          </cell>
          <cell r="BF246" t="str">
            <v xml:space="preserve"> </v>
          </cell>
          <cell r="BG246" t="str">
            <v xml:space="preserve"> </v>
          </cell>
          <cell r="BH246" t="str">
            <v xml:space="preserve"> </v>
          </cell>
          <cell r="BI246" t="str">
            <v xml:space="preserve"> </v>
          </cell>
          <cell r="BJ246" t="str">
            <v xml:space="preserve"> </v>
          </cell>
          <cell r="BK246" t="str">
            <v xml:space="preserve"> </v>
          </cell>
          <cell r="BL246" t="str">
            <v xml:space="preserve"> </v>
          </cell>
          <cell r="BM246" t="str">
            <v xml:space="preserve"> </v>
          </cell>
          <cell r="BN246" t="str">
            <v xml:space="preserve"> </v>
          </cell>
          <cell r="BO246" t="str">
            <v xml:space="preserve"> </v>
          </cell>
          <cell r="BP246" t="str">
            <v xml:space="preserve"> </v>
          </cell>
          <cell r="BQ246" t="str">
            <v xml:space="preserve"> </v>
          </cell>
          <cell r="BR246" t="str">
            <v xml:space="preserve"> </v>
          </cell>
          <cell r="BS246" t="str">
            <v xml:space="preserve"> </v>
          </cell>
          <cell r="BT246" t="str">
            <v xml:space="preserve"> </v>
          </cell>
          <cell r="BU246" t="str">
            <v xml:space="preserve"> </v>
          </cell>
        </row>
        <row r="247">
          <cell r="AO247" t="str">
            <v xml:space="preserve"> </v>
          </cell>
          <cell r="AP247" t="str">
            <v xml:space="preserve"> </v>
          </cell>
          <cell r="AQ247" t="str">
            <v xml:space="preserve"> </v>
          </cell>
          <cell r="AR247" t="str">
            <v xml:space="preserve"> </v>
          </cell>
          <cell r="AS247" t="str">
            <v xml:space="preserve"> </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B247" t="str">
            <v xml:space="preserve"> </v>
          </cell>
          <cell r="BC247" t="str">
            <v xml:space="preserve"> </v>
          </cell>
          <cell r="BD247" t="str">
            <v xml:space="preserve"> </v>
          </cell>
          <cell r="BE247" t="str">
            <v xml:space="preserve"> </v>
          </cell>
          <cell r="BF247" t="str">
            <v xml:space="preserve"> </v>
          </cell>
          <cell r="BG247" t="str">
            <v xml:space="preserve"> </v>
          </cell>
          <cell r="BH247" t="str">
            <v xml:space="preserve"> </v>
          </cell>
          <cell r="BI247" t="str">
            <v xml:space="preserve"> </v>
          </cell>
          <cell r="BJ247" t="str">
            <v xml:space="preserve"> </v>
          </cell>
          <cell r="BK247" t="str">
            <v xml:space="preserve"> </v>
          </cell>
          <cell r="BL247" t="str">
            <v xml:space="preserve"> </v>
          </cell>
          <cell r="BM247" t="str">
            <v xml:space="preserve"> </v>
          </cell>
          <cell r="BN247" t="str">
            <v xml:space="preserve"> </v>
          </cell>
          <cell r="BO247" t="str">
            <v xml:space="preserve"> </v>
          </cell>
          <cell r="BP247" t="str">
            <v xml:space="preserve"> </v>
          </cell>
          <cell r="BQ247" t="str">
            <v xml:space="preserve"> </v>
          </cell>
          <cell r="BR247" t="str">
            <v xml:space="preserve"> </v>
          </cell>
          <cell r="BS247" t="str">
            <v xml:space="preserve"> </v>
          </cell>
          <cell r="BT247" t="str">
            <v xml:space="preserve"> </v>
          </cell>
          <cell r="BU247" t="str">
            <v xml:space="preserve"> </v>
          </cell>
        </row>
        <row r="248">
          <cell r="AO248" t="str">
            <v xml:space="preserve"> </v>
          </cell>
          <cell r="AP248" t="str">
            <v xml:space="preserve"> </v>
          </cell>
          <cell r="AQ248" t="str">
            <v xml:space="preserve"> </v>
          </cell>
          <cell r="AR248" t="str">
            <v xml:space="preserve"> </v>
          </cell>
          <cell r="AS248" t="str">
            <v xml:space="preserve"> </v>
          </cell>
          <cell r="AT248">
            <v>20.443145999999995</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B248" t="str">
            <v xml:space="preserve"> </v>
          </cell>
          <cell r="BC248" t="str">
            <v xml:space="preserve"> </v>
          </cell>
          <cell r="BD248" t="str">
            <v xml:space="preserve"> </v>
          </cell>
          <cell r="BE248" t="str">
            <v xml:space="preserve"> </v>
          </cell>
          <cell r="BF248" t="str">
            <v xml:space="preserve"> </v>
          </cell>
          <cell r="BG248" t="str">
            <v xml:space="preserve"> </v>
          </cell>
          <cell r="BH248" t="str">
            <v xml:space="preserve"> </v>
          </cell>
          <cell r="BI248" t="str">
            <v xml:space="preserve"> </v>
          </cell>
          <cell r="BJ248" t="str">
            <v xml:space="preserve"> </v>
          </cell>
          <cell r="BK248" t="str">
            <v xml:space="preserve"> </v>
          </cell>
          <cell r="BL248" t="str">
            <v xml:space="preserve"> </v>
          </cell>
          <cell r="BM248" t="str">
            <v xml:space="preserve"> </v>
          </cell>
          <cell r="BN248" t="str">
            <v xml:space="preserve"> </v>
          </cell>
          <cell r="BO248" t="str">
            <v xml:space="preserve"> </v>
          </cell>
          <cell r="BP248" t="str">
            <v xml:space="preserve"> </v>
          </cell>
          <cell r="BQ248" t="str">
            <v xml:space="preserve"> </v>
          </cell>
          <cell r="BR248" t="str">
            <v xml:space="preserve"> </v>
          </cell>
          <cell r="BS248" t="str">
            <v xml:space="preserve"> </v>
          </cell>
          <cell r="BT248" t="str">
            <v xml:space="preserve"> </v>
          </cell>
          <cell r="BU248" t="str">
            <v xml:space="preserve"> </v>
          </cell>
        </row>
        <row r="249">
          <cell r="AO249" t="str">
            <v xml:space="preserve"> </v>
          </cell>
          <cell r="AP249" t="str">
            <v xml:space="preserve"> </v>
          </cell>
          <cell r="AQ249" t="str">
            <v xml:space="preserve"> </v>
          </cell>
          <cell r="AR249" t="str">
            <v xml:space="preserve"> </v>
          </cell>
          <cell r="AS249" t="str">
            <v xml:space="preserve"> </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B249" t="str">
            <v xml:space="preserve"> </v>
          </cell>
          <cell r="BC249" t="str">
            <v xml:space="preserve"> </v>
          </cell>
          <cell r="BD249" t="str">
            <v xml:space="preserve"> </v>
          </cell>
          <cell r="BE249" t="str">
            <v xml:space="preserve"> </v>
          </cell>
          <cell r="BF249" t="str">
            <v xml:space="preserve"> </v>
          </cell>
          <cell r="BG249" t="str">
            <v xml:space="preserve"> </v>
          </cell>
          <cell r="BH249" t="str">
            <v xml:space="preserve"> </v>
          </cell>
          <cell r="BI249" t="str">
            <v xml:space="preserve"> </v>
          </cell>
          <cell r="BJ249" t="str">
            <v xml:space="preserve"> </v>
          </cell>
          <cell r="BK249" t="str">
            <v xml:space="preserve"> </v>
          </cell>
          <cell r="BL249" t="str">
            <v xml:space="preserve"> </v>
          </cell>
          <cell r="BM249" t="str">
            <v xml:space="preserve"> </v>
          </cell>
          <cell r="BN249" t="str">
            <v xml:space="preserve"> </v>
          </cell>
          <cell r="BO249" t="str">
            <v xml:space="preserve"> </v>
          </cell>
          <cell r="BP249" t="str">
            <v xml:space="preserve"> </v>
          </cell>
          <cell r="BQ249" t="str">
            <v xml:space="preserve"> </v>
          </cell>
          <cell r="BR249" t="str">
            <v xml:space="preserve"> </v>
          </cell>
          <cell r="BS249" t="str">
            <v xml:space="preserve"> </v>
          </cell>
          <cell r="BT249" t="str">
            <v xml:space="preserve"> </v>
          </cell>
          <cell r="BU249" t="str">
            <v xml:space="preserve"> </v>
          </cell>
        </row>
        <row r="250">
          <cell r="AO250" t="str">
            <v xml:space="preserve"> </v>
          </cell>
          <cell r="AP250" t="str">
            <v xml:space="preserve"> </v>
          </cell>
          <cell r="AQ250" t="str">
            <v xml:space="preserve"> </v>
          </cell>
          <cell r="AR250" t="str">
            <v xml:space="preserve"> </v>
          </cell>
          <cell r="AS250" t="str">
            <v xml:space="preserve"> </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B250" t="str">
            <v xml:space="preserve"> </v>
          </cell>
          <cell r="BC250" t="str">
            <v xml:space="preserve"> </v>
          </cell>
          <cell r="BD250" t="str">
            <v xml:space="preserve"> </v>
          </cell>
          <cell r="BE250" t="str">
            <v xml:space="preserve"> </v>
          </cell>
          <cell r="BF250" t="str">
            <v xml:space="preserve"> </v>
          </cell>
          <cell r="BG250" t="str">
            <v xml:space="preserve"> </v>
          </cell>
          <cell r="BH250" t="str">
            <v xml:space="preserve"> </v>
          </cell>
          <cell r="BI250" t="str">
            <v xml:space="preserve"> </v>
          </cell>
          <cell r="BJ250" t="str">
            <v xml:space="preserve"> </v>
          </cell>
          <cell r="BK250" t="str">
            <v xml:space="preserve"> </v>
          </cell>
          <cell r="BL250" t="str">
            <v xml:space="preserve"> </v>
          </cell>
          <cell r="BM250" t="str">
            <v xml:space="preserve"> </v>
          </cell>
          <cell r="BN250" t="str">
            <v xml:space="preserve"> </v>
          </cell>
          <cell r="BO250" t="str">
            <v xml:space="preserve"> </v>
          </cell>
          <cell r="BP250" t="str">
            <v xml:space="preserve"> </v>
          </cell>
          <cell r="BQ250" t="str">
            <v xml:space="preserve"> </v>
          </cell>
          <cell r="BR250" t="str">
            <v xml:space="preserve"> </v>
          </cell>
          <cell r="BS250" t="str">
            <v xml:space="preserve"> </v>
          </cell>
          <cell r="BT250" t="str">
            <v xml:space="preserve"> </v>
          </cell>
          <cell r="BU250" t="str">
            <v xml:space="preserve"> </v>
          </cell>
        </row>
        <row r="251">
          <cell r="AO251" t="str">
            <v xml:space="preserve"> </v>
          </cell>
          <cell r="AP251" t="str">
            <v xml:space="preserve"> </v>
          </cell>
          <cell r="AQ251" t="str">
            <v xml:space="preserve"> </v>
          </cell>
          <cell r="AR251" t="str">
            <v xml:space="preserve"> </v>
          </cell>
          <cell r="AS251" t="str">
            <v xml:space="preserve"> </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B251" t="str">
            <v xml:space="preserve"> </v>
          </cell>
          <cell r="BC251" t="str">
            <v xml:space="preserve"> </v>
          </cell>
          <cell r="BD251" t="str">
            <v xml:space="preserve"> </v>
          </cell>
          <cell r="BE251" t="str">
            <v xml:space="preserve"> </v>
          </cell>
          <cell r="BF251" t="str">
            <v xml:space="preserve"> </v>
          </cell>
          <cell r="BG251" t="str">
            <v xml:space="preserve"> </v>
          </cell>
          <cell r="BH251" t="str">
            <v xml:space="preserve"> </v>
          </cell>
          <cell r="BI251" t="str">
            <v xml:space="preserve"> </v>
          </cell>
          <cell r="BJ251" t="str">
            <v xml:space="preserve"> </v>
          </cell>
          <cell r="BK251" t="str">
            <v xml:space="preserve"> </v>
          </cell>
          <cell r="BL251" t="str">
            <v xml:space="preserve"> </v>
          </cell>
          <cell r="BM251" t="str">
            <v xml:space="preserve"> </v>
          </cell>
          <cell r="BN251" t="str">
            <v xml:space="preserve"> </v>
          </cell>
          <cell r="BO251" t="str">
            <v xml:space="preserve"> </v>
          </cell>
          <cell r="BP251" t="str">
            <v xml:space="preserve"> </v>
          </cell>
          <cell r="BQ251" t="str">
            <v xml:space="preserve"> </v>
          </cell>
          <cell r="BR251" t="str">
            <v xml:space="preserve"> </v>
          </cell>
          <cell r="BS251" t="str">
            <v xml:space="preserve"> </v>
          </cell>
          <cell r="BT251" t="str">
            <v xml:space="preserve"> </v>
          </cell>
          <cell r="BU251" t="str">
            <v xml:space="preserve"> </v>
          </cell>
        </row>
        <row r="252">
          <cell r="AO252" t="str">
            <v xml:space="preserve"> </v>
          </cell>
          <cell r="AP252" t="str">
            <v xml:space="preserve"> </v>
          </cell>
          <cell r="AQ252" t="str">
            <v xml:space="preserve"> </v>
          </cell>
          <cell r="AR252" t="str">
            <v xml:space="preserve"> </v>
          </cell>
          <cell r="AS252" t="str">
            <v xml:space="preserve"> </v>
          </cell>
          <cell r="AT252" t="str">
            <v xml:space="preserve"> </v>
          </cell>
          <cell r="AU252">
            <v>158.11672799999999</v>
          </cell>
          <cell r="AV252" t="str">
            <v xml:space="preserve"> </v>
          </cell>
          <cell r="AW252" t="str">
            <v xml:space="preserve"> </v>
          </cell>
          <cell r="AX252" t="str">
            <v xml:space="preserve"> </v>
          </cell>
          <cell r="AY252" t="str">
            <v xml:space="preserve"> </v>
          </cell>
          <cell r="AZ252" t="str">
            <v xml:space="preserve"> </v>
          </cell>
          <cell r="BA252" t="str">
            <v xml:space="preserve"> </v>
          </cell>
          <cell r="BB252" t="str">
            <v xml:space="preserve"> </v>
          </cell>
          <cell r="BC252" t="str">
            <v xml:space="preserve"> </v>
          </cell>
          <cell r="BD252" t="str">
            <v xml:space="preserve"> </v>
          </cell>
          <cell r="BE252" t="str">
            <v xml:space="preserve"> </v>
          </cell>
          <cell r="BF252" t="str">
            <v xml:space="preserve"> </v>
          </cell>
          <cell r="BG252" t="str">
            <v xml:space="preserve"> </v>
          </cell>
          <cell r="BH252">
            <v>116.1615</v>
          </cell>
          <cell r="BI252" t="str">
            <v xml:space="preserve"> </v>
          </cell>
          <cell r="BJ252" t="str">
            <v xml:space="preserve"> </v>
          </cell>
          <cell r="BK252" t="str">
            <v xml:space="preserve"> </v>
          </cell>
          <cell r="BL252" t="str">
            <v xml:space="preserve"> </v>
          </cell>
          <cell r="BM252" t="str">
            <v xml:space="preserve"> </v>
          </cell>
          <cell r="BN252" t="str">
            <v xml:space="preserve"> </v>
          </cell>
          <cell r="BO252" t="str">
            <v xml:space="preserve"> </v>
          </cell>
          <cell r="BP252" t="str">
            <v xml:space="preserve"> </v>
          </cell>
          <cell r="BQ252">
            <v>157.65049999999999</v>
          </cell>
          <cell r="BR252" t="str">
            <v xml:space="preserve"> </v>
          </cell>
          <cell r="BS252" t="str">
            <v xml:space="preserve"> </v>
          </cell>
          <cell r="BT252">
            <v>124.23848099999998</v>
          </cell>
          <cell r="BU252" t="str">
            <v xml:space="preserve"> </v>
          </cell>
        </row>
        <row r="253">
          <cell r="AO253" t="str">
            <v xml:space="preserve"> </v>
          </cell>
          <cell r="AP253" t="str">
            <v xml:space="preserve"> </v>
          </cell>
          <cell r="AQ253" t="str">
            <v xml:space="preserve"> </v>
          </cell>
          <cell r="AR253" t="str">
            <v xml:space="preserve"> </v>
          </cell>
          <cell r="AS253">
            <v>123.28098559499999</v>
          </cell>
          <cell r="AT253" t="str">
            <v xml:space="preserve"> </v>
          </cell>
          <cell r="AU253">
            <v>163.51210399999999</v>
          </cell>
          <cell r="AV253" t="str">
            <v xml:space="preserve"> </v>
          </cell>
          <cell r="AW253">
            <v>163.31078400000001</v>
          </cell>
          <cell r="AX253">
            <v>150.45648</v>
          </cell>
          <cell r="AY253" t="str">
            <v xml:space="preserve"> </v>
          </cell>
          <cell r="AZ253" t="str">
            <v xml:space="preserve"> </v>
          </cell>
          <cell r="BA253" t="str">
            <v xml:space="preserve"> </v>
          </cell>
          <cell r="BB253" t="str">
            <v xml:space="preserve"> </v>
          </cell>
          <cell r="BC253" t="str">
            <v xml:space="preserve"> </v>
          </cell>
          <cell r="BD253">
            <v>158.93575100000001</v>
          </cell>
          <cell r="BE253" t="str">
            <v xml:space="preserve"> </v>
          </cell>
          <cell r="BF253" t="str">
            <v xml:space="preserve"> </v>
          </cell>
          <cell r="BG253">
            <v>149.30083200000001</v>
          </cell>
          <cell r="BH253" t="str">
            <v xml:space="preserve"> </v>
          </cell>
          <cell r="BI253" t="str">
            <v xml:space="preserve"> </v>
          </cell>
          <cell r="BJ253" t="str">
            <v xml:space="preserve"> </v>
          </cell>
          <cell r="BK253" t="str">
            <v xml:space="preserve"> </v>
          </cell>
          <cell r="BL253" t="str">
            <v xml:space="preserve"> </v>
          </cell>
          <cell r="BM253">
            <v>142.20458400000001</v>
          </cell>
          <cell r="BN253" t="str">
            <v xml:space="preserve"> </v>
          </cell>
          <cell r="BO253" t="str">
            <v xml:space="preserve"> </v>
          </cell>
          <cell r="BP253">
            <v>131.60168999999999</v>
          </cell>
          <cell r="BQ253" t="str">
            <v xml:space="preserve"> </v>
          </cell>
          <cell r="BR253">
            <v>149.308978</v>
          </cell>
          <cell r="BS253" t="str">
            <v xml:space="preserve"> </v>
          </cell>
          <cell r="BT253" t="str">
            <v xml:space="preserve"> </v>
          </cell>
          <cell r="BU253">
            <v>146.75450000000001</v>
          </cell>
        </row>
        <row r="254">
          <cell r="AO254" t="str">
            <v xml:space="preserve"> </v>
          </cell>
          <cell r="AP254" t="str">
            <v xml:space="preserve"> </v>
          </cell>
          <cell r="AQ254" t="str">
            <v xml:space="preserve"> </v>
          </cell>
          <cell r="AR254">
            <v>124.19350200000001</v>
          </cell>
          <cell r="AS254" t="str">
            <v xml:space="preserve"> </v>
          </cell>
          <cell r="AT254" t="str">
            <v xml:space="preserve"> </v>
          </cell>
          <cell r="AU254" t="str">
            <v xml:space="preserve"> </v>
          </cell>
          <cell r="AV254">
            <v>157.64362600000001</v>
          </cell>
          <cell r="AW254" t="str">
            <v xml:space="preserve"> </v>
          </cell>
          <cell r="AX254" t="str">
            <v xml:space="preserve"> </v>
          </cell>
          <cell r="AY254" t="str">
            <v xml:space="preserve"> </v>
          </cell>
          <cell r="AZ254" t="str">
            <v xml:space="preserve"> </v>
          </cell>
          <cell r="BA254" t="str">
            <v xml:space="preserve"> </v>
          </cell>
          <cell r="BB254" t="str">
            <v xml:space="preserve"> </v>
          </cell>
          <cell r="BC254" t="str">
            <v xml:space="preserve"> </v>
          </cell>
          <cell r="BD254" t="str">
            <v xml:space="preserve"> </v>
          </cell>
          <cell r="BE254" t="str">
            <v xml:space="preserve"> </v>
          </cell>
          <cell r="BF254" t="str">
            <v xml:space="preserve"> </v>
          </cell>
          <cell r="BG254" t="str">
            <v xml:space="preserve"> </v>
          </cell>
          <cell r="BH254" t="str">
            <v xml:space="preserve"> </v>
          </cell>
          <cell r="BI254" t="str">
            <v xml:space="preserve"> </v>
          </cell>
          <cell r="BJ254" t="str">
            <v xml:space="preserve"> </v>
          </cell>
          <cell r="BK254" t="str">
            <v xml:space="preserve"> </v>
          </cell>
          <cell r="BL254" t="str">
            <v xml:space="preserve"> </v>
          </cell>
          <cell r="BM254" t="str">
            <v xml:space="preserve"> </v>
          </cell>
          <cell r="BN254" t="str">
            <v xml:space="preserve"> </v>
          </cell>
          <cell r="BO254" t="str">
            <v xml:space="preserve"> </v>
          </cell>
          <cell r="BP254" t="str">
            <v xml:space="preserve"> </v>
          </cell>
          <cell r="BQ254" t="str">
            <v xml:space="preserve"> </v>
          </cell>
          <cell r="BR254" t="str">
            <v xml:space="preserve"> </v>
          </cell>
          <cell r="BS254">
            <v>159.36062999999999</v>
          </cell>
          <cell r="BT254" t="str">
            <v xml:space="preserve"> </v>
          </cell>
          <cell r="BU254">
            <v>161.93600000000001</v>
          </cell>
        </row>
        <row r="255">
          <cell r="AO255" t="str">
            <v xml:space="preserve"> </v>
          </cell>
          <cell r="AP255" t="str">
            <v xml:space="preserve"> </v>
          </cell>
          <cell r="AQ255" t="str">
            <v xml:space="preserve"> </v>
          </cell>
          <cell r="AR255" t="str">
            <v xml:space="preserve"> </v>
          </cell>
          <cell r="AS255" t="str">
            <v xml:space="preserve"> </v>
          </cell>
          <cell r="AT255" t="str">
            <v xml:space="preserve"> </v>
          </cell>
          <cell r="AU255">
            <v>188.06307799999999</v>
          </cell>
          <cell r="AV255">
            <v>180.69476599999999</v>
          </cell>
          <cell r="AW255">
            <v>187.388656</v>
          </cell>
          <cell r="AX255">
            <v>197.42335500000002</v>
          </cell>
          <cell r="AY255" t="str">
            <v xml:space="preserve"> </v>
          </cell>
          <cell r="AZ255" t="str">
            <v xml:space="preserve"> </v>
          </cell>
          <cell r="BA255" t="str">
            <v xml:space="preserve"> </v>
          </cell>
          <cell r="BB255" t="str">
            <v xml:space="preserve"> </v>
          </cell>
          <cell r="BC255" t="str">
            <v xml:space="preserve"> </v>
          </cell>
          <cell r="BD255" t="str">
            <v xml:space="preserve"> </v>
          </cell>
          <cell r="BE255" t="str">
            <v xml:space="preserve"> </v>
          </cell>
          <cell r="BF255" t="str">
            <v xml:space="preserve"> </v>
          </cell>
          <cell r="BG255">
            <v>195.90695700000001</v>
          </cell>
          <cell r="BH255">
            <v>174.24225000000001</v>
          </cell>
          <cell r="BI255" t="str">
            <v xml:space="preserve"> </v>
          </cell>
          <cell r="BJ255" t="str">
            <v xml:space="preserve"> </v>
          </cell>
          <cell r="BK255" t="str">
            <v xml:space="preserve"> </v>
          </cell>
          <cell r="BL255" t="str">
            <v xml:space="preserve"> </v>
          </cell>
          <cell r="BM255" t="str">
            <v xml:space="preserve"> </v>
          </cell>
          <cell r="BN255" t="str">
            <v xml:space="preserve"> </v>
          </cell>
          <cell r="BO255" t="str">
            <v xml:space="preserve"> </v>
          </cell>
          <cell r="BP255">
            <v>174.90158399999996</v>
          </cell>
          <cell r="BQ255">
            <v>189.82137299999997</v>
          </cell>
          <cell r="BR255">
            <v>190.78089799999998</v>
          </cell>
          <cell r="BS255" t="str">
            <v xml:space="preserve"> </v>
          </cell>
          <cell r="BT255" t="str">
            <v xml:space="preserve"> </v>
          </cell>
          <cell r="BU255" t="str">
            <v xml:space="preserve"> </v>
          </cell>
        </row>
        <row r="256">
          <cell r="AO256" t="str">
            <v xml:space="preserve"> </v>
          </cell>
          <cell r="AP256" t="str">
            <v xml:space="preserve"> </v>
          </cell>
          <cell r="AQ256" t="str">
            <v xml:space="preserve"> </v>
          </cell>
          <cell r="AR256" t="str">
            <v xml:space="preserve"> </v>
          </cell>
          <cell r="AS256" t="str">
            <v xml:space="preserve"> </v>
          </cell>
          <cell r="AT256" t="str">
            <v xml:space="preserve"> </v>
          </cell>
          <cell r="AU256" t="str">
            <v xml:space="preserve"> </v>
          </cell>
          <cell r="AV256" t="str">
            <v xml:space="preserve"> </v>
          </cell>
          <cell r="AW256" t="str">
            <v xml:space="preserve"> </v>
          </cell>
          <cell r="AX256">
            <v>217.31700000000001</v>
          </cell>
          <cell r="AY256" t="str">
            <v xml:space="preserve"> </v>
          </cell>
          <cell r="AZ256" t="str">
            <v xml:space="preserve"> </v>
          </cell>
          <cell r="BA256" t="str">
            <v xml:space="preserve"> </v>
          </cell>
          <cell r="BB256" t="str">
            <v xml:space="preserve"> </v>
          </cell>
          <cell r="BC256" t="str">
            <v xml:space="preserve"> </v>
          </cell>
          <cell r="BD256" t="str">
            <v xml:space="preserve"> </v>
          </cell>
          <cell r="BE256" t="str">
            <v xml:space="preserve"> </v>
          </cell>
          <cell r="BF256" t="str">
            <v xml:space="preserve"> </v>
          </cell>
          <cell r="BG256" t="str">
            <v xml:space="preserve"> </v>
          </cell>
          <cell r="BH256" t="str">
            <v xml:space="preserve"> </v>
          </cell>
          <cell r="BI256" t="str">
            <v xml:space="preserve"> </v>
          </cell>
          <cell r="BJ256" t="str">
            <v xml:space="preserve"> </v>
          </cell>
          <cell r="BK256" t="str">
            <v xml:space="preserve"> </v>
          </cell>
          <cell r="BL256" t="str">
            <v xml:space="preserve"> </v>
          </cell>
          <cell r="BM256" t="str">
            <v xml:space="preserve"> </v>
          </cell>
          <cell r="BN256" t="str">
            <v xml:space="preserve"> </v>
          </cell>
          <cell r="BO256" t="str">
            <v xml:space="preserve"> </v>
          </cell>
          <cell r="BP256" t="str">
            <v xml:space="preserve"> </v>
          </cell>
          <cell r="BQ256">
            <v>212.25859899999998</v>
          </cell>
          <cell r="BR256" t="str">
            <v xml:space="preserve"> </v>
          </cell>
          <cell r="BS256" t="str">
            <v xml:space="preserve"> </v>
          </cell>
          <cell r="BT256" t="str">
            <v xml:space="preserve"> </v>
          </cell>
          <cell r="BU256">
            <v>202.42</v>
          </cell>
        </row>
        <row r="257">
          <cell r="AO257" t="str">
            <v xml:space="preserve"> </v>
          </cell>
          <cell r="AP257">
            <v>238.84880800000002</v>
          </cell>
          <cell r="AQ257" t="str">
            <v xml:space="preserve"> </v>
          </cell>
          <cell r="AR257" t="str">
            <v xml:space="preserve"> </v>
          </cell>
          <cell r="AS257" t="str">
            <v xml:space="preserve"> </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B257" t="str">
            <v xml:space="preserve"> </v>
          </cell>
          <cell r="BC257" t="str">
            <v xml:space="preserve"> </v>
          </cell>
          <cell r="BD257" t="str">
            <v xml:space="preserve"> </v>
          </cell>
          <cell r="BE257" t="str">
            <v xml:space="preserve"> </v>
          </cell>
          <cell r="BF257" t="str">
            <v xml:space="preserve"> </v>
          </cell>
          <cell r="BG257" t="str">
            <v xml:space="preserve"> </v>
          </cell>
          <cell r="BH257" t="str">
            <v xml:space="preserve"> </v>
          </cell>
          <cell r="BI257" t="str">
            <v xml:space="preserve"> </v>
          </cell>
          <cell r="BJ257" t="str">
            <v xml:space="preserve"> </v>
          </cell>
          <cell r="BK257" t="str">
            <v xml:space="preserve"> </v>
          </cell>
          <cell r="BL257" t="str">
            <v xml:space="preserve"> </v>
          </cell>
          <cell r="BM257" t="str">
            <v xml:space="preserve"> </v>
          </cell>
          <cell r="BN257" t="str">
            <v xml:space="preserve"> </v>
          </cell>
          <cell r="BO257" t="str">
            <v xml:space="preserve"> </v>
          </cell>
          <cell r="BP257" t="str">
            <v xml:space="preserve"> </v>
          </cell>
          <cell r="BQ257" t="str">
            <v xml:space="preserve"> </v>
          </cell>
          <cell r="BR257" t="str">
            <v xml:space="preserve"> </v>
          </cell>
          <cell r="BS257" t="str">
            <v xml:space="preserve"> </v>
          </cell>
          <cell r="BT257" t="str">
            <v xml:space="preserve"> </v>
          </cell>
          <cell r="BU257" t="str">
            <v xml:space="preserve"> </v>
          </cell>
        </row>
        <row r="258">
          <cell r="AO258" t="str">
            <v xml:space="preserve"> </v>
          </cell>
          <cell r="AP258" t="str">
            <v xml:space="preserve"> </v>
          </cell>
          <cell r="AQ258">
            <v>280.35440999999997</v>
          </cell>
          <cell r="AR258" t="str">
            <v xml:space="preserve"> </v>
          </cell>
          <cell r="AS258" t="str">
            <v xml:space="preserve"> </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B258" t="str">
            <v xml:space="preserve"> </v>
          </cell>
          <cell r="BC258" t="str">
            <v xml:space="preserve"> </v>
          </cell>
          <cell r="BD258" t="str">
            <v xml:space="preserve"> </v>
          </cell>
          <cell r="BE258" t="str">
            <v xml:space="preserve"> </v>
          </cell>
          <cell r="BF258" t="str">
            <v xml:space="preserve"> </v>
          </cell>
          <cell r="BG258" t="str">
            <v xml:space="preserve"> </v>
          </cell>
          <cell r="BH258" t="str">
            <v xml:space="preserve"> </v>
          </cell>
          <cell r="BI258" t="str">
            <v xml:space="preserve"> </v>
          </cell>
          <cell r="BJ258" t="str">
            <v xml:space="preserve"> </v>
          </cell>
          <cell r="BK258" t="str">
            <v xml:space="preserve"> </v>
          </cell>
          <cell r="BL258" t="str">
            <v xml:space="preserve"> </v>
          </cell>
          <cell r="BM258" t="str">
            <v xml:space="preserve"> </v>
          </cell>
          <cell r="BN258" t="str">
            <v xml:space="preserve"> </v>
          </cell>
          <cell r="BO258" t="str">
            <v xml:space="preserve"> </v>
          </cell>
          <cell r="BP258" t="str">
            <v xml:space="preserve"> </v>
          </cell>
          <cell r="BQ258" t="str">
            <v xml:space="preserve"> </v>
          </cell>
          <cell r="BR258" t="str">
            <v xml:space="preserve"> </v>
          </cell>
          <cell r="BS258" t="str">
            <v xml:space="preserve"> </v>
          </cell>
          <cell r="BT258" t="str">
            <v xml:space="preserve"> </v>
          </cell>
          <cell r="BU258" t="str">
            <v xml:space="preserve"> </v>
          </cell>
        </row>
        <row r="259">
          <cell r="AO259" t="str">
            <v xml:space="preserve"> </v>
          </cell>
          <cell r="AP259" t="str">
            <v xml:space="preserve"> </v>
          </cell>
          <cell r="AQ259" t="str">
            <v xml:space="preserve"> </v>
          </cell>
          <cell r="AR259" t="str">
            <v xml:space="preserve"> </v>
          </cell>
          <cell r="AS259" t="str">
            <v xml:space="preserve"> </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B259" t="str">
            <v xml:space="preserve"> </v>
          </cell>
          <cell r="BC259" t="str">
            <v xml:space="preserve"> </v>
          </cell>
          <cell r="BD259" t="str">
            <v xml:space="preserve"> </v>
          </cell>
          <cell r="BE259" t="str">
            <v xml:space="preserve"> </v>
          </cell>
          <cell r="BF259" t="str">
            <v xml:space="preserve"> </v>
          </cell>
          <cell r="BG259" t="str">
            <v xml:space="preserve"> </v>
          </cell>
          <cell r="BH259" t="str">
            <v xml:space="preserve"> </v>
          </cell>
          <cell r="BI259" t="str">
            <v xml:space="preserve"> </v>
          </cell>
          <cell r="BJ259">
            <v>266.52963999999997</v>
          </cell>
          <cell r="BK259" t="str">
            <v xml:space="preserve"> </v>
          </cell>
          <cell r="BL259" t="str">
            <v xml:space="preserve"> </v>
          </cell>
          <cell r="BM259" t="str">
            <v xml:space="preserve"> </v>
          </cell>
          <cell r="BN259" t="str">
            <v xml:space="preserve"> </v>
          </cell>
          <cell r="BO259" t="str">
            <v xml:space="preserve"> </v>
          </cell>
          <cell r="BP259" t="str">
            <v xml:space="preserve"> </v>
          </cell>
          <cell r="BQ259" t="str">
            <v xml:space="preserve"> </v>
          </cell>
          <cell r="BR259" t="str">
            <v xml:space="preserve"> </v>
          </cell>
          <cell r="BS259" t="str">
            <v xml:space="preserve"> </v>
          </cell>
          <cell r="BT259" t="str">
            <v xml:space="preserve"> </v>
          </cell>
          <cell r="BU259" t="str">
            <v xml:space="preserve"> </v>
          </cell>
        </row>
        <row r="260">
          <cell r="AO260" t="str">
            <v xml:space="preserve"> </v>
          </cell>
          <cell r="AP260" t="str">
            <v xml:space="preserve"> </v>
          </cell>
          <cell r="AQ260" t="str">
            <v xml:space="preserve"> </v>
          </cell>
          <cell r="AR260" t="str">
            <v xml:space="preserve"> </v>
          </cell>
          <cell r="AS260" t="str">
            <v xml:space="preserve"> </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B260" t="str">
            <v xml:space="preserve"> </v>
          </cell>
          <cell r="BC260" t="str">
            <v xml:space="preserve"> </v>
          </cell>
          <cell r="BD260" t="str">
            <v xml:space="preserve"> </v>
          </cell>
          <cell r="BE260" t="str">
            <v xml:space="preserve"> </v>
          </cell>
          <cell r="BF260" t="str">
            <v xml:space="preserve"> </v>
          </cell>
          <cell r="BG260" t="str">
            <v xml:space="preserve"> </v>
          </cell>
          <cell r="BH260" t="str">
            <v xml:space="preserve"> </v>
          </cell>
          <cell r="BI260" t="str">
            <v xml:space="preserve"> </v>
          </cell>
          <cell r="BJ260" t="str">
            <v xml:space="preserve"> </v>
          </cell>
          <cell r="BK260" t="str">
            <v xml:space="preserve"> </v>
          </cell>
          <cell r="BL260" t="str">
            <v xml:space="preserve"> </v>
          </cell>
          <cell r="BM260" t="str">
            <v xml:space="preserve"> </v>
          </cell>
          <cell r="BN260" t="str">
            <v xml:space="preserve"> </v>
          </cell>
          <cell r="BO260" t="str">
            <v xml:space="preserve"> </v>
          </cell>
          <cell r="BP260" t="str">
            <v xml:space="preserve"> </v>
          </cell>
          <cell r="BQ260" t="str">
            <v xml:space="preserve"> </v>
          </cell>
          <cell r="BR260">
            <v>70.461999999999989</v>
          </cell>
          <cell r="BS260" t="str">
            <v xml:space="preserve"> </v>
          </cell>
          <cell r="BT260" t="str">
            <v xml:space="preserve"> </v>
          </cell>
          <cell r="BU260" t="str">
            <v xml:space="preserve"> </v>
          </cell>
        </row>
        <row r="261">
          <cell r="AO261" t="str">
            <v xml:space="preserve"> </v>
          </cell>
          <cell r="AP261" t="str">
            <v xml:space="preserve"> </v>
          </cell>
          <cell r="AQ261" t="str">
            <v xml:space="preserve"> </v>
          </cell>
          <cell r="AR261" t="str">
            <v xml:space="preserve"> </v>
          </cell>
          <cell r="AS261" t="str">
            <v xml:space="preserve"> </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B261" t="str">
            <v xml:space="preserve"> </v>
          </cell>
          <cell r="BC261" t="str">
            <v xml:space="preserve"> </v>
          </cell>
          <cell r="BD261" t="str">
            <v xml:space="preserve"> </v>
          </cell>
          <cell r="BE261" t="str">
            <v xml:space="preserve"> </v>
          </cell>
          <cell r="BF261" t="str">
            <v xml:space="preserve"> </v>
          </cell>
          <cell r="BG261" t="str">
            <v xml:space="preserve"> </v>
          </cell>
          <cell r="BH261" t="str">
            <v xml:space="preserve"> </v>
          </cell>
          <cell r="BI261" t="str">
            <v xml:space="preserve"> </v>
          </cell>
          <cell r="BJ261" t="str">
            <v xml:space="preserve"> </v>
          </cell>
          <cell r="BK261" t="str">
            <v xml:space="preserve"> </v>
          </cell>
          <cell r="BL261" t="str">
            <v xml:space="preserve"> </v>
          </cell>
          <cell r="BM261" t="str">
            <v xml:space="preserve"> </v>
          </cell>
          <cell r="BN261" t="str">
            <v xml:space="preserve"> </v>
          </cell>
          <cell r="BO261" t="str">
            <v xml:space="preserve"> </v>
          </cell>
          <cell r="BP261" t="str">
            <v xml:space="preserve"> </v>
          </cell>
          <cell r="BQ261" t="str">
            <v xml:space="preserve"> </v>
          </cell>
          <cell r="BR261">
            <v>13.780353999999999</v>
          </cell>
          <cell r="BS261" t="str">
            <v xml:space="preserve"> </v>
          </cell>
          <cell r="BT261" t="str">
            <v xml:space="preserve"> </v>
          </cell>
          <cell r="BU261" t="str">
            <v xml:space="preserve"> </v>
          </cell>
        </row>
        <row r="262">
          <cell r="AO262" t="str">
            <v xml:space="preserve"> </v>
          </cell>
          <cell r="AP262" t="str">
            <v xml:space="preserve"> </v>
          </cell>
          <cell r="AQ262" t="str">
            <v xml:space="preserve"> </v>
          </cell>
          <cell r="AR262" t="str">
            <v xml:space="preserve"> </v>
          </cell>
          <cell r="AS262" t="str">
            <v xml:space="preserve"> </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B262" t="str">
            <v xml:space="preserve"> </v>
          </cell>
          <cell r="BC262" t="str">
            <v xml:space="preserve"> </v>
          </cell>
          <cell r="BD262" t="str">
            <v xml:space="preserve"> </v>
          </cell>
          <cell r="BE262" t="str">
            <v xml:space="preserve"> </v>
          </cell>
          <cell r="BF262" t="str">
            <v xml:space="preserve"> </v>
          </cell>
          <cell r="BG262" t="str">
            <v xml:space="preserve"> </v>
          </cell>
          <cell r="BH262" t="str">
            <v xml:space="preserve"> </v>
          </cell>
          <cell r="BI262" t="str">
            <v xml:space="preserve"> </v>
          </cell>
          <cell r="BJ262" t="str">
            <v xml:space="preserve"> </v>
          </cell>
          <cell r="BK262" t="str">
            <v xml:space="preserve"> </v>
          </cell>
          <cell r="BL262" t="str">
            <v xml:space="preserve"> </v>
          </cell>
          <cell r="BM262" t="str">
            <v xml:space="preserve"> </v>
          </cell>
          <cell r="BN262" t="str">
            <v xml:space="preserve"> </v>
          </cell>
          <cell r="BO262" t="str">
            <v xml:space="preserve"> </v>
          </cell>
          <cell r="BP262" t="str">
            <v xml:space="preserve"> </v>
          </cell>
          <cell r="BQ262" t="str">
            <v xml:space="preserve"> </v>
          </cell>
          <cell r="BR262" t="str">
            <v xml:space="preserve"> </v>
          </cell>
          <cell r="BS262" t="str">
            <v xml:space="preserve"> </v>
          </cell>
          <cell r="BT262" t="str">
            <v xml:space="preserve"> </v>
          </cell>
          <cell r="BU262" t="str">
            <v xml:space="preserve"> </v>
          </cell>
        </row>
        <row r="263">
          <cell r="AO263" t="str">
            <v xml:space="preserve"> </v>
          </cell>
          <cell r="AP263" t="str">
            <v xml:space="preserve"> </v>
          </cell>
          <cell r="AQ263" t="str">
            <v xml:space="preserve"> </v>
          </cell>
          <cell r="AR263" t="str">
            <v xml:space="preserve"> </v>
          </cell>
          <cell r="AS263" t="str">
            <v xml:space="preserve"> </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B263" t="str">
            <v xml:space="preserve"> </v>
          </cell>
          <cell r="BC263" t="str">
            <v xml:space="preserve"> </v>
          </cell>
          <cell r="BD263" t="str">
            <v xml:space="preserve"> </v>
          </cell>
          <cell r="BE263" t="str">
            <v xml:space="preserve"> </v>
          </cell>
          <cell r="BF263" t="str">
            <v xml:space="preserve"> </v>
          </cell>
          <cell r="BG263" t="str">
            <v xml:space="preserve"> </v>
          </cell>
          <cell r="BH263" t="str">
            <v xml:space="preserve"> </v>
          </cell>
          <cell r="BI263" t="str">
            <v xml:space="preserve"> </v>
          </cell>
          <cell r="BJ263" t="str">
            <v xml:space="preserve"> </v>
          </cell>
          <cell r="BK263" t="str">
            <v xml:space="preserve"> </v>
          </cell>
          <cell r="BL263" t="str">
            <v xml:space="preserve"> </v>
          </cell>
          <cell r="BM263" t="str">
            <v xml:space="preserve"> </v>
          </cell>
          <cell r="BN263" t="str">
            <v xml:space="preserve"> </v>
          </cell>
          <cell r="BO263" t="str">
            <v xml:space="preserve"> </v>
          </cell>
          <cell r="BP263" t="str">
            <v xml:space="preserve"> </v>
          </cell>
          <cell r="BQ263" t="str">
            <v xml:space="preserve"> </v>
          </cell>
          <cell r="BR263">
            <v>15.098999999999998</v>
          </cell>
          <cell r="BS263" t="str">
            <v xml:space="preserve"> </v>
          </cell>
          <cell r="BT263" t="str">
            <v xml:space="preserve"> </v>
          </cell>
          <cell r="BU263" t="str">
            <v xml:space="preserve"> </v>
          </cell>
        </row>
        <row r="264">
          <cell r="AO264" t="str">
            <v xml:space="preserve"> </v>
          </cell>
          <cell r="AP264" t="str">
            <v xml:space="preserve"> </v>
          </cell>
          <cell r="AQ264" t="str">
            <v xml:space="preserve"> </v>
          </cell>
          <cell r="AR264" t="str">
            <v xml:space="preserve"> </v>
          </cell>
          <cell r="AS264" t="str">
            <v xml:space="preserve"> </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B264" t="str">
            <v xml:space="preserve"> </v>
          </cell>
          <cell r="BC264" t="str">
            <v xml:space="preserve"> </v>
          </cell>
          <cell r="BD264" t="str">
            <v xml:space="preserve"> </v>
          </cell>
          <cell r="BE264" t="str">
            <v xml:space="preserve"> </v>
          </cell>
          <cell r="BF264" t="str">
            <v xml:space="preserve"> </v>
          </cell>
          <cell r="BG264" t="str">
            <v xml:space="preserve"> </v>
          </cell>
          <cell r="BH264" t="str">
            <v xml:space="preserve"> </v>
          </cell>
          <cell r="BI264" t="str">
            <v xml:space="preserve"> </v>
          </cell>
          <cell r="BJ264" t="str">
            <v xml:space="preserve"> </v>
          </cell>
          <cell r="BK264" t="str">
            <v xml:space="preserve"> </v>
          </cell>
          <cell r="BL264" t="str">
            <v xml:space="preserve"> </v>
          </cell>
          <cell r="BM264" t="str">
            <v xml:space="preserve"> </v>
          </cell>
          <cell r="BN264" t="str">
            <v xml:space="preserve"> </v>
          </cell>
          <cell r="BO264" t="str">
            <v xml:space="preserve"> </v>
          </cell>
          <cell r="BP264" t="str">
            <v xml:space="preserve"> </v>
          </cell>
          <cell r="BQ264" t="str">
            <v xml:space="preserve"> </v>
          </cell>
          <cell r="BR264">
            <v>13.085799999999999</v>
          </cell>
          <cell r="BS264" t="str">
            <v xml:space="preserve"> </v>
          </cell>
          <cell r="BT264" t="str">
            <v xml:space="preserve"> </v>
          </cell>
          <cell r="BU264" t="str">
            <v xml:space="preserve"> </v>
          </cell>
        </row>
        <row r="265">
          <cell r="AO265" t="str">
            <v xml:space="preserve"> </v>
          </cell>
          <cell r="AP265" t="str">
            <v xml:space="preserve"> </v>
          </cell>
          <cell r="AQ265" t="str">
            <v xml:space="preserve"> </v>
          </cell>
          <cell r="AR265" t="str">
            <v xml:space="preserve"> </v>
          </cell>
          <cell r="AS265" t="str">
            <v xml:space="preserve"> </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B265" t="str">
            <v xml:space="preserve"> </v>
          </cell>
          <cell r="BC265" t="str">
            <v xml:space="preserve"> </v>
          </cell>
          <cell r="BD265" t="str">
            <v xml:space="preserve"> </v>
          </cell>
          <cell r="BE265" t="str">
            <v xml:space="preserve"> </v>
          </cell>
          <cell r="BF265" t="str">
            <v xml:space="preserve"> </v>
          </cell>
          <cell r="BG265" t="str">
            <v xml:space="preserve"> </v>
          </cell>
          <cell r="BH265" t="str">
            <v xml:space="preserve"> </v>
          </cell>
          <cell r="BI265" t="str">
            <v xml:space="preserve"> </v>
          </cell>
          <cell r="BJ265" t="str">
            <v xml:space="preserve"> </v>
          </cell>
          <cell r="BK265" t="str">
            <v xml:space="preserve"> </v>
          </cell>
          <cell r="BL265" t="str">
            <v xml:space="preserve"> </v>
          </cell>
          <cell r="BM265" t="str">
            <v xml:space="preserve"> </v>
          </cell>
          <cell r="BN265" t="str">
            <v xml:space="preserve"> </v>
          </cell>
          <cell r="BO265" t="str">
            <v xml:space="preserve"> </v>
          </cell>
          <cell r="BP265" t="str">
            <v xml:space="preserve"> </v>
          </cell>
          <cell r="BQ265" t="str">
            <v xml:space="preserve"> </v>
          </cell>
          <cell r="BR265">
            <v>10.055933999999999</v>
          </cell>
          <cell r="BS265" t="str">
            <v xml:space="preserve"> </v>
          </cell>
          <cell r="BT265" t="str">
            <v xml:space="preserve"> </v>
          </cell>
          <cell r="BU265" t="str">
            <v xml:space="preserve"> </v>
          </cell>
        </row>
        <row r="266">
          <cell r="AO266" t="str">
            <v xml:space="preserve"> </v>
          </cell>
          <cell r="AP266" t="str">
            <v xml:space="preserve"> </v>
          </cell>
          <cell r="AQ266" t="str">
            <v xml:space="preserve"> </v>
          </cell>
          <cell r="AR266" t="str">
            <v xml:space="preserve"> </v>
          </cell>
          <cell r="AS266" t="str">
            <v xml:space="preserve"> </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B266" t="str">
            <v xml:space="preserve"> </v>
          </cell>
          <cell r="BC266" t="str">
            <v xml:space="preserve"> </v>
          </cell>
          <cell r="BD266" t="str">
            <v xml:space="preserve"> </v>
          </cell>
          <cell r="BE266" t="str">
            <v xml:space="preserve"> </v>
          </cell>
          <cell r="BF266" t="str">
            <v xml:space="preserve"> </v>
          </cell>
          <cell r="BG266" t="str">
            <v xml:space="preserve"> </v>
          </cell>
          <cell r="BH266" t="str">
            <v xml:space="preserve"> </v>
          </cell>
          <cell r="BI266" t="str">
            <v xml:space="preserve"> </v>
          </cell>
          <cell r="BJ266" t="str">
            <v xml:space="preserve"> </v>
          </cell>
          <cell r="BK266" t="str">
            <v xml:space="preserve"> </v>
          </cell>
          <cell r="BL266" t="str">
            <v xml:space="preserve"> </v>
          </cell>
          <cell r="BM266" t="str">
            <v xml:space="preserve"> </v>
          </cell>
          <cell r="BN266" t="str">
            <v xml:space="preserve"> </v>
          </cell>
          <cell r="BO266" t="str">
            <v xml:space="preserve"> </v>
          </cell>
          <cell r="BP266" t="str">
            <v xml:space="preserve"> </v>
          </cell>
          <cell r="BQ266" t="str">
            <v xml:space="preserve"> </v>
          </cell>
          <cell r="BR266" t="str">
            <v xml:space="preserve"> </v>
          </cell>
          <cell r="BS266" t="str">
            <v xml:space="preserve"> </v>
          </cell>
          <cell r="BT266" t="str">
            <v xml:space="preserve"> </v>
          </cell>
          <cell r="BU266" t="str">
            <v xml:space="preserve"> </v>
          </cell>
        </row>
        <row r="267">
          <cell r="AO267" t="str">
            <v xml:space="preserve"> </v>
          </cell>
          <cell r="AP267" t="str">
            <v xml:space="preserve"> </v>
          </cell>
          <cell r="AQ267" t="str">
            <v xml:space="preserve"> </v>
          </cell>
          <cell r="AR267" t="str">
            <v xml:space="preserve"> </v>
          </cell>
          <cell r="AS267" t="str">
            <v xml:space="preserve"> </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B267" t="str">
            <v xml:space="preserve"> </v>
          </cell>
          <cell r="BC267" t="str">
            <v xml:space="preserve"> </v>
          </cell>
          <cell r="BD267" t="str">
            <v xml:space="preserve"> </v>
          </cell>
          <cell r="BE267" t="str">
            <v xml:space="preserve"> </v>
          </cell>
          <cell r="BF267" t="str">
            <v xml:space="preserve"> </v>
          </cell>
          <cell r="BG267" t="str">
            <v xml:space="preserve"> </v>
          </cell>
          <cell r="BH267" t="str">
            <v xml:space="preserve"> </v>
          </cell>
          <cell r="BI267" t="str">
            <v xml:space="preserve"> </v>
          </cell>
          <cell r="BJ267" t="str">
            <v xml:space="preserve"> </v>
          </cell>
          <cell r="BK267" t="str">
            <v xml:space="preserve"> </v>
          </cell>
          <cell r="BL267" t="str">
            <v xml:space="preserve"> </v>
          </cell>
          <cell r="BM267" t="str">
            <v xml:space="preserve"> </v>
          </cell>
          <cell r="BN267">
            <v>13.784019000000002</v>
          </cell>
          <cell r="BO267" t="str">
            <v xml:space="preserve"> </v>
          </cell>
          <cell r="BP267" t="str">
            <v xml:space="preserve"> </v>
          </cell>
          <cell r="BQ267" t="str">
            <v xml:space="preserve"> </v>
          </cell>
          <cell r="BS267" t="str">
            <v xml:space="preserve"> </v>
          </cell>
          <cell r="BT267" t="str">
            <v xml:space="preserve"> </v>
          </cell>
          <cell r="BU267" t="str">
            <v xml:space="preserve"> </v>
          </cell>
        </row>
        <row r="268">
          <cell r="AO268" t="str">
            <v xml:space="preserve"> </v>
          </cell>
          <cell r="AP268" t="str">
            <v xml:space="preserve"> </v>
          </cell>
          <cell r="AQ268" t="str">
            <v xml:space="preserve"> </v>
          </cell>
          <cell r="AR268" t="str">
            <v xml:space="preserve"> </v>
          </cell>
          <cell r="AS268" t="str">
            <v xml:space="preserve"> </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B268" t="str">
            <v xml:space="preserve"> </v>
          </cell>
          <cell r="BC268" t="str">
            <v xml:space="preserve"> </v>
          </cell>
          <cell r="BD268" t="str">
            <v xml:space="preserve"> </v>
          </cell>
          <cell r="BE268" t="str">
            <v xml:space="preserve"> </v>
          </cell>
          <cell r="BF268" t="str">
            <v xml:space="preserve"> </v>
          </cell>
          <cell r="BG268" t="str">
            <v xml:space="preserve"> </v>
          </cell>
          <cell r="BH268" t="str">
            <v xml:space="preserve"> </v>
          </cell>
          <cell r="BI268" t="str">
            <v xml:space="preserve"> </v>
          </cell>
          <cell r="BJ268" t="str">
            <v xml:space="preserve"> </v>
          </cell>
          <cell r="BK268" t="str">
            <v xml:space="preserve"> </v>
          </cell>
          <cell r="BL268" t="str">
            <v xml:space="preserve"> </v>
          </cell>
          <cell r="BM268" t="str">
            <v xml:space="preserve"> </v>
          </cell>
          <cell r="BN268">
            <v>16.939275000000002</v>
          </cell>
          <cell r="BO268" t="str">
            <v xml:space="preserve"> </v>
          </cell>
          <cell r="BP268" t="str">
            <v xml:space="preserve"> </v>
          </cell>
          <cell r="BQ268" t="str">
            <v xml:space="preserve"> </v>
          </cell>
          <cell r="BR268" t="str">
            <v xml:space="preserve"> </v>
          </cell>
          <cell r="BS268" t="str">
            <v xml:space="preserve"> </v>
          </cell>
          <cell r="BT268" t="str">
            <v xml:space="preserve"> </v>
          </cell>
          <cell r="BU268" t="str">
            <v xml:space="preserve"> </v>
          </cell>
        </row>
        <row r="269">
          <cell r="AO269" t="str">
            <v xml:space="preserve"> </v>
          </cell>
          <cell r="AP269" t="str">
            <v xml:space="preserve"> </v>
          </cell>
          <cell r="AQ269" t="str">
            <v xml:space="preserve"> </v>
          </cell>
          <cell r="AR269" t="str">
            <v xml:space="preserve"> </v>
          </cell>
          <cell r="AS269" t="str">
            <v xml:space="preserve"> </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B269" t="str">
            <v xml:space="preserve"> </v>
          </cell>
          <cell r="BC269" t="str">
            <v xml:space="preserve"> </v>
          </cell>
          <cell r="BD269" t="str">
            <v xml:space="preserve"> </v>
          </cell>
          <cell r="BE269" t="str">
            <v xml:space="preserve"> </v>
          </cell>
          <cell r="BF269" t="str">
            <v xml:space="preserve"> </v>
          </cell>
          <cell r="BG269" t="str">
            <v xml:space="preserve"> </v>
          </cell>
          <cell r="BH269" t="str">
            <v xml:space="preserve"> </v>
          </cell>
          <cell r="BI269" t="str">
            <v xml:space="preserve"> </v>
          </cell>
          <cell r="BJ269" t="str">
            <v xml:space="preserve"> </v>
          </cell>
          <cell r="BK269" t="str">
            <v xml:space="preserve"> </v>
          </cell>
          <cell r="BL269" t="str">
            <v xml:space="preserve"> </v>
          </cell>
          <cell r="BM269" t="str">
            <v xml:space="preserve"> </v>
          </cell>
          <cell r="BN269">
            <v>27.426456000000002</v>
          </cell>
          <cell r="BO269" t="str">
            <v xml:space="preserve"> </v>
          </cell>
          <cell r="BP269" t="str">
            <v xml:space="preserve"> </v>
          </cell>
          <cell r="BQ269" t="str">
            <v xml:space="preserve"> </v>
          </cell>
          <cell r="BR269" t="str">
            <v xml:space="preserve"> </v>
          </cell>
          <cell r="BS269" t="str">
            <v xml:space="preserve"> </v>
          </cell>
          <cell r="BT269" t="str">
            <v xml:space="preserve"> </v>
          </cell>
          <cell r="BU269" t="str">
            <v xml:space="preserve"> </v>
          </cell>
        </row>
        <row r="270">
          <cell r="AO270" t="str">
            <v xml:space="preserve"> </v>
          </cell>
          <cell r="AP270" t="str">
            <v xml:space="preserve"> </v>
          </cell>
          <cell r="AQ270" t="str">
            <v xml:space="preserve"> </v>
          </cell>
          <cell r="AR270" t="str">
            <v xml:space="preserve"> </v>
          </cell>
          <cell r="AS270" t="str">
            <v xml:space="preserve"> </v>
          </cell>
          <cell r="AT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B270" t="str">
            <v xml:space="preserve"> </v>
          </cell>
          <cell r="BC270" t="str">
            <v xml:space="preserve"> </v>
          </cell>
          <cell r="BD270" t="str">
            <v xml:space="preserve"> </v>
          </cell>
          <cell r="BE270" t="str">
            <v xml:space="preserve"> </v>
          </cell>
          <cell r="BF270" t="str">
            <v xml:space="preserve"> </v>
          </cell>
          <cell r="BG270" t="str">
            <v xml:space="preserve"> </v>
          </cell>
          <cell r="BH270" t="str">
            <v xml:space="preserve"> </v>
          </cell>
          <cell r="BI270" t="str">
            <v xml:space="preserve"> </v>
          </cell>
          <cell r="BJ270" t="str">
            <v xml:space="preserve"> </v>
          </cell>
          <cell r="BK270" t="str">
            <v xml:space="preserve"> </v>
          </cell>
          <cell r="BL270" t="str">
            <v xml:space="preserve"> </v>
          </cell>
          <cell r="BM270" t="str">
            <v xml:space="preserve"> </v>
          </cell>
          <cell r="BN270" t="str">
            <v xml:space="preserve"> </v>
          </cell>
          <cell r="BO270" t="str">
            <v xml:space="preserve"> </v>
          </cell>
          <cell r="BP270" t="str">
            <v xml:space="preserve"> </v>
          </cell>
          <cell r="BQ270" t="str">
            <v xml:space="preserve"> </v>
          </cell>
          <cell r="BR270" t="str">
            <v xml:space="preserve"> </v>
          </cell>
          <cell r="BS270" t="str">
            <v xml:space="preserve"> </v>
          </cell>
          <cell r="BT270" t="str">
            <v xml:space="preserve"> </v>
          </cell>
          <cell r="BU270" t="str">
            <v xml:space="preserve"> </v>
          </cell>
        </row>
        <row r="271">
          <cell r="AO271" t="str">
            <v xml:space="preserve"> </v>
          </cell>
          <cell r="AP271" t="str">
            <v xml:space="preserve"> </v>
          </cell>
          <cell r="AQ271" t="str">
            <v xml:space="preserve"> </v>
          </cell>
          <cell r="AR271" t="str">
            <v xml:space="preserve"> </v>
          </cell>
          <cell r="AS271" t="str">
            <v xml:space="preserve"> </v>
          </cell>
          <cell r="AT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B271" t="str">
            <v xml:space="preserve"> </v>
          </cell>
          <cell r="BC271" t="str">
            <v xml:space="preserve"> </v>
          </cell>
          <cell r="BD271" t="str">
            <v xml:space="preserve"> </v>
          </cell>
          <cell r="BE271" t="str">
            <v xml:space="preserve"> </v>
          </cell>
          <cell r="BF271" t="str">
            <v xml:space="preserve"> </v>
          </cell>
          <cell r="BG271" t="str">
            <v xml:space="preserve"> </v>
          </cell>
          <cell r="BH271" t="str">
            <v xml:space="preserve"> </v>
          </cell>
          <cell r="BI271" t="str">
            <v xml:space="preserve"> </v>
          </cell>
          <cell r="BJ271" t="str">
            <v xml:space="preserve"> </v>
          </cell>
          <cell r="BK271" t="str">
            <v xml:space="preserve"> </v>
          </cell>
          <cell r="BL271" t="str">
            <v xml:space="preserve"> </v>
          </cell>
          <cell r="BM271" t="str">
            <v xml:space="preserve"> </v>
          </cell>
          <cell r="BN271" t="str">
            <v xml:space="preserve"> </v>
          </cell>
          <cell r="BO271" t="str">
            <v xml:space="preserve"> </v>
          </cell>
          <cell r="BP271" t="str">
            <v xml:space="preserve"> </v>
          </cell>
          <cell r="BQ271" t="str">
            <v xml:space="preserve"> </v>
          </cell>
          <cell r="BR271" t="str">
            <v xml:space="preserve"> </v>
          </cell>
          <cell r="BS271" t="str">
            <v xml:space="preserve"> </v>
          </cell>
          <cell r="BT271" t="str">
            <v xml:space="preserve"> </v>
          </cell>
          <cell r="BU271" t="str">
            <v xml:space="preserve"> </v>
          </cell>
        </row>
        <row r="272">
          <cell r="AO272" t="str">
            <v xml:space="preserve"> </v>
          </cell>
          <cell r="AP272" t="str">
            <v xml:space="preserve"> </v>
          </cell>
          <cell r="AQ272" t="str">
            <v xml:space="preserve"> </v>
          </cell>
          <cell r="AR272" t="str">
            <v xml:space="preserve"> </v>
          </cell>
          <cell r="AS272" t="str">
            <v xml:space="preserve"> </v>
          </cell>
          <cell r="AT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B272" t="str">
            <v xml:space="preserve"> </v>
          </cell>
          <cell r="BC272" t="str">
            <v xml:space="preserve"> </v>
          </cell>
          <cell r="BD272" t="str">
            <v xml:space="preserve"> </v>
          </cell>
          <cell r="BE272" t="str">
            <v xml:space="preserve"> </v>
          </cell>
          <cell r="BF272" t="str">
            <v xml:space="preserve"> </v>
          </cell>
          <cell r="BG272" t="str">
            <v xml:space="preserve"> </v>
          </cell>
          <cell r="BH272" t="str">
            <v xml:space="preserve"> </v>
          </cell>
          <cell r="BI272" t="str">
            <v xml:space="preserve"> </v>
          </cell>
          <cell r="BJ272" t="str">
            <v xml:space="preserve"> </v>
          </cell>
          <cell r="BK272" t="str">
            <v xml:space="preserve"> </v>
          </cell>
          <cell r="BL272" t="str">
            <v xml:space="preserve"> </v>
          </cell>
          <cell r="BM272" t="str">
            <v xml:space="preserve"> </v>
          </cell>
          <cell r="BN272" t="str">
            <v xml:space="preserve"> </v>
          </cell>
          <cell r="BO272" t="str">
            <v xml:space="preserve"> </v>
          </cell>
          <cell r="BP272" t="str">
            <v xml:space="preserve"> </v>
          </cell>
          <cell r="BQ272" t="str">
            <v xml:space="preserve"> </v>
          </cell>
          <cell r="BR272" t="str">
            <v xml:space="preserve"> </v>
          </cell>
          <cell r="BS272" t="str">
            <v xml:space="preserve"> </v>
          </cell>
          <cell r="BT272" t="str">
            <v xml:space="preserve"> </v>
          </cell>
          <cell r="BU272" t="str">
            <v xml:space="preserve"> </v>
          </cell>
        </row>
        <row r="273">
          <cell r="AO273" t="str">
            <v xml:space="preserve"> </v>
          </cell>
          <cell r="AP273" t="str">
            <v xml:space="preserve"> </v>
          </cell>
          <cell r="AQ273" t="str">
            <v xml:space="preserve"> </v>
          </cell>
          <cell r="AR273" t="str">
            <v xml:space="preserve"> </v>
          </cell>
          <cell r="AS273" t="str">
            <v xml:space="preserve"> </v>
          </cell>
          <cell r="AT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B273" t="str">
            <v xml:space="preserve"> </v>
          </cell>
          <cell r="BC273" t="str">
            <v xml:space="preserve"> </v>
          </cell>
          <cell r="BD273" t="str">
            <v xml:space="preserve"> </v>
          </cell>
          <cell r="BE273" t="str">
            <v xml:space="preserve"> </v>
          </cell>
          <cell r="BF273" t="str">
            <v xml:space="preserve"> </v>
          </cell>
          <cell r="BG273" t="str">
            <v xml:space="preserve"> </v>
          </cell>
          <cell r="BH273" t="str">
            <v xml:space="preserve"> </v>
          </cell>
          <cell r="BI273" t="str">
            <v xml:space="preserve"> </v>
          </cell>
          <cell r="BJ273" t="str">
            <v xml:space="preserve"> </v>
          </cell>
          <cell r="BK273" t="str">
            <v xml:space="preserve"> </v>
          </cell>
          <cell r="BL273" t="str">
            <v xml:space="preserve"> </v>
          </cell>
          <cell r="BM273" t="str">
            <v xml:space="preserve"> </v>
          </cell>
          <cell r="BN273" t="str">
            <v xml:space="preserve"> </v>
          </cell>
          <cell r="BO273" t="str">
            <v xml:space="preserve"> </v>
          </cell>
          <cell r="BP273" t="str">
            <v xml:space="preserve"> </v>
          </cell>
          <cell r="BQ273" t="str">
            <v xml:space="preserve"> </v>
          </cell>
          <cell r="BR273" t="str">
            <v xml:space="preserve"> </v>
          </cell>
          <cell r="BS273" t="str">
            <v xml:space="preserve"> </v>
          </cell>
          <cell r="BT273" t="str">
            <v xml:space="preserve"> </v>
          </cell>
          <cell r="BU273" t="str">
            <v xml:space="preserve"> </v>
          </cell>
        </row>
        <row r="274">
          <cell r="AO274" t="str">
            <v xml:space="preserve"> </v>
          </cell>
          <cell r="AP274" t="str">
            <v xml:space="preserve"> </v>
          </cell>
          <cell r="AQ274" t="str">
            <v xml:space="preserve"> </v>
          </cell>
          <cell r="AR274" t="str">
            <v xml:space="preserve"> </v>
          </cell>
          <cell r="AS274" t="str">
            <v xml:space="preserve"> </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B274" t="str">
            <v xml:space="preserve"> </v>
          </cell>
          <cell r="BC274" t="str">
            <v xml:space="preserve"> </v>
          </cell>
          <cell r="BD274" t="str">
            <v xml:space="preserve"> </v>
          </cell>
          <cell r="BE274" t="str">
            <v xml:space="preserve"> </v>
          </cell>
          <cell r="BF274" t="str">
            <v xml:space="preserve"> </v>
          </cell>
          <cell r="BG274" t="str">
            <v xml:space="preserve"> </v>
          </cell>
          <cell r="BH274" t="str">
            <v xml:space="preserve"> </v>
          </cell>
          <cell r="BI274" t="str">
            <v xml:space="preserve"> </v>
          </cell>
          <cell r="BJ274" t="str">
            <v xml:space="preserve"> </v>
          </cell>
          <cell r="BK274" t="str">
            <v xml:space="preserve"> </v>
          </cell>
          <cell r="BL274" t="str">
            <v xml:space="preserve"> </v>
          </cell>
          <cell r="BM274" t="str">
            <v xml:space="preserve"> </v>
          </cell>
          <cell r="BN274" t="str">
            <v xml:space="preserve"> </v>
          </cell>
          <cell r="BO274" t="str">
            <v xml:space="preserve"> </v>
          </cell>
          <cell r="BP274" t="str">
            <v xml:space="preserve"> </v>
          </cell>
          <cell r="BQ274" t="str">
            <v xml:space="preserve"> </v>
          </cell>
          <cell r="BR274">
            <v>30.107405999999997</v>
          </cell>
          <cell r="BS274" t="str">
            <v xml:space="preserve"> </v>
          </cell>
          <cell r="BT274" t="str">
            <v xml:space="preserve"> </v>
          </cell>
          <cell r="BU274" t="str">
            <v xml:space="preserve"> </v>
          </cell>
        </row>
        <row r="275">
          <cell r="AO275" t="str">
            <v xml:space="preserve"> </v>
          </cell>
          <cell r="AP275" t="str">
            <v xml:space="preserve"> </v>
          </cell>
          <cell r="AQ275" t="str">
            <v xml:space="preserve"> </v>
          </cell>
          <cell r="AR275" t="str">
            <v xml:space="preserve"> </v>
          </cell>
          <cell r="AS275" t="str">
            <v xml:space="preserve"> </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B275" t="str">
            <v xml:space="preserve"> </v>
          </cell>
          <cell r="BC275" t="str">
            <v xml:space="preserve"> </v>
          </cell>
          <cell r="BD275" t="str">
            <v xml:space="preserve"> </v>
          </cell>
          <cell r="BE275" t="str">
            <v xml:space="preserve"> </v>
          </cell>
          <cell r="BF275" t="str">
            <v xml:space="preserve"> </v>
          </cell>
          <cell r="BG275" t="str">
            <v xml:space="preserve"> </v>
          </cell>
          <cell r="BH275" t="str">
            <v xml:space="preserve"> </v>
          </cell>
          <cell r="BI275" t="str">
            <v xml:space="preserve"> </v>
          </cell>
          <cell r="BJ275" t="str">
            <v xml:space="preserve"> </v>
          </cell>
          <cell r="BK275" t="str">
            <v xml:space="preserve"> </v>
          </cell>
          <cell r="BL275" t="str">
            <v xml:space="preserve"> </v>
          </cell>
          <cell r="BM275" t="str">
            <v xml:space="preserve"> </v>
          </cell>
          <cell r="BN275">
            <v>1.9012440000000002</v>
          </cell>
          <cell r="BO275" t="str">
            <v xml:space="preserve"> </v>
          </cell>
          <cell r="BP275" t="str">
            <v xml:space="preserve"> </v>
          </cell>
          <cell r="BQ275" t="str">
            <v xml:space="preserve"> </v>
          </cell>
          <cell r="BR275" t="str">
            <v xml:space="preserve"> </v>
          </cell>
          <cell r="BS275" t="str">
            <v xml:space="preserve"> </v>
          </cell>
          <cell r="BT275" t="str">
            <v xml:space="preserve"> </v>
          </cell>
          <cell r="BU275" t="str">
            <v xml:space="preserve"> </v>
          </cell>
        </row>
        <row r="276">
          <cell r="AO276" t="str">
            <v xml:space="preserve"> </v>
          </cell>
          <cell r="AP276" t="str">
            <v xml:space="preserve"> </v>
          </cell>
          <cell r="AQ276" t="str">
            <v xml:space="preserve"> </v>
          </cell>
          <cell r="AR276" t="str">
            <v xml:space="preserve"> </v>
          </cell>
          <cell r="AS276" t="str">
            <v xml:space="preserve"> </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B276" t="str">
            <v xml:space="preserve"> </v>
          </cell>
          <cell r="BC276" t="str">
            <v xml:space="preserve"> </v>
          </cell>
          <cell r="BD276" t="str">
            <v xml:space="preserve"> </v>
          </cell>
          <cell r="BE276" t="str">
            <v xml:space="preserve"> </v>
          </cell>
          <cell r="BF276" t="str">
            <v xml:space="preserve"> </v>
          </cell>
          <cell r="BG276" t="str">
            <v xml:space="preserve"> </v>
          </cell>
          <cell r="BH276" t="str">
            <v xml:space="preserve"> </v>
          </cell>
          <cell r="BI276" t="str">
            <v xml:space="preserve"> </v>
          </cell>
          <cell r="BJ276" t="str">
            <v xml:space="preserve"> </v>
          </cell>
          <cell r="BK276" t="str">
            <v xml:space="preserve"> </v>
          </cell>
          <cell r="BL276" t="str">
            <v xml:space="preserve"> </v>
          </cell>
          <cell r="BM276" t="str">
            <v xml:space="preserve"> </v>
          </cell>
          <cell r="BN276" t="str">
            <v xml:space="preserve"> </v>
          </cell>
          <cell r="BO276" t="str">
            <v xml:space="preserve"> </v>
          </cell>
          <cell r="BP276" t="str">
            <v xml:space="preserve"> </v>
          </cell>
          <cell r="BQ276" t="str">
            <v xml:space="preserve"> </v>
          </cell>
          <cell r="BR276" t="str">
            <v xml:space="preserve"> </v>
          </cell>
          <cell r="BS276" t="str">
            <v xml:space="preserve"> </v>
          </cell>
          <cell r="BT276" t="str">
            <v xml:space="preserve"> </v>
          </cell>
          <cell r="BU276" t="str">
            <v xml:space="preserve"> </v>
          </cell>
        </row>
        <row r="277">
          <cell r="AO277" t="str">
            <v xml:space="preserve"> </v>
          </cell>
          <cell r="AP277" t="str">
            <v xml:space="preserve"> </v>
          </cell>
          <cell r="AQ277" t="str">
            <v xml:space="preserve"> </v>
          </cell>
          <cell r="AR277" t="str">
            <v xml:space="preserve"> </v>
          </cell>
          <cell r="AS277" t="str">
            <v xml:space="preserve"> </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B277" t="str">
            <v xml:space="preserve"> </v>
          </cell>
          <cell r="BC277" t="str">
            <v xml:space="preserve"> </v>
          </cell>
          <cell r="BD277" t="str">
            <v xml:space="preserve"> </v>
          </cell>
          <cell r="BE277" t="str">
            <v xml:space="preserve"> </v>
          </cell>
          <cell r="BF277" t="str">
            <v xml:space="preserve"> </v>
          </cell>
          <cell r="BG277" t="str">
            <v xml:space="preserve"> </v>
          </cell>
          <cell r="BH277" t="str">
            <v xml:space="preserve"> </v>
          </cell>
          <cell r="BI277" t="str">
            <v xml:space="preserve"> </v>
          </cell>
          <cell r="BJ277" t="str">
            <v xml:space="preserve"> </v>
          </cell>
          <cell r="BK277" t="str">
            <v xml:space="preserve"> </v>
          </cell>
          <cell r="BL277" t="str">
            <v xml:space="preserve"> </v>
          </cell>
          <cell r="BM277" t="str">
            <v xml:space="preserve"> </v>
          </cell>
          <cell r="BN277" t="str">
            <v xml:space="preserve"> </v>
          </cell>
          <cell r="BO277" t="str">
            <v xml:space="preserve"> </v>
          </cell>
          <cell r="BP277" t="str">
            <v xml:space="preserve"> </v>
          </cell>
          <cell r="BQ277" t="str">
            <v xml:space="preserve"> </v>
          </cell>
          <cell r="BR277" t="str">
            <v xml:space="preserve"> </v>
          </cell>
          <cell r="BS277" t="str">
            <v xml:space="preserve"> </v>
          </cell>
          <cell r="BT277" t="str">
            <v xml:space="preserve"> </v>
          </cell>
          <cell r="BU277" t="str">
            <v xml:space="preserve"> </v>
          </cell>
        </row>
        <row r="278">
          <cell r="AO278" t="str">
            <v xml:space="preserve"> </v>
          </cell>
          <cell r="AP278" t="str">
            <v xml:space="preserve"> </v>
          </cell>
          <cell r="AQ278" t="str">
            <v xml:space="preserve"> </v>
          </cell>
          <cell r="AR278" t="str">
            <v xml:space="preserve"> </v>
          </cell>
          <cell r="AS278" t="str">
            <v xml:space="preserve"> </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B278" t="str">
            <v xml:space="preserve"> </v>
          </cell>
          <cell r="BC278" t="str">
            <v xml:space="preserve"> </v>
          </cell>
          <cell r="BD278" t="str">
            <v xml:space="preserve"> </v>
          </cell>
          <cell r="BE278" t="str">
            <v xml:space="preserve"> </v>
          </cell>
          <cell r="BF278" t="str">
            <v xml:space="preserve"> </v>
          </cell>
          <cell r="BG278" t="str">
            <v xml:space="preserve"> </v>
          </cell>
          <cell r="BH278" t="str">
            <v xml:space="preserve"> </v>
          </cell>
          <cell r="BI278" t="str">
            <v xml:space="preserve"> </v>
          </cell>
          <cell r="BJ278" t="str">
            <v xml:space="preserve"> </v>
          </cell>
          <cell r="BK278" t="str">
            <v xml:space="preserve"> </v>
          </cell>
          <cell r="BL278" t="str">
            <v xml:space="preserve"> </v>
          </cell>
          <cell r="BM278" t="str">
            <v xml:space="preserve"> </v>
          </cell>
          <cell r="BN278" t="str">
            <v xml:space="preserve"> </v>
          </cell>
          <cell r="BO278" t="str">
            <v xml:space="preserve"> </v>
          </cell>
          <cell r="BP278" t="str">
            <v xml:space="preserve"> </v>
          </cell>
          <cell r="BQ278" t="str">
            <v xml:space="preserve"> </v>
          </cell>
          <cell r="BR278" t="str">
            <v xml:space="preserve"> </v>
          </cell>
          <cell r="BS278" t="str">
            <v xml:space="preserve"> </v>
          </cell>
          <cell r="BT278" t="str">
            <v xml:space="preserve"> </v>
          </cell>
          <cell r="BU278" t="str">
            <v xml:space="preserve"> </v>
          </cell>
        </row>
        <row r="279">
          <cell r="AO279" t="str">
            <v xml:space="preserve"> </v>
          </cell>
          <cell r="AP279" t="str">
            <v xml:space="preserve"> </v>
          </cell>
          <cell r="AQ279" t="str">
            <v xml:space="preserve"> </v>
          </cell>
          <cell r="AR279" t="str">
            <v xml:space="preserve"> </v>
          </cell>
          <cell r="AS279" t="str">
            <v xml:space="preserve"> </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B279" t="str">
            <v xml:space="preserve"> </v>
          </cell>
          <cell r="BC279" t="str">
            <v xml:space="preserve"> </v>
          </cell>
          <cell r="BD279" t="str">
            <v xml:space="preserve"> </v>
          </cell>
          <cell r="BE279" t="str">
            <v xml:space="preserve"> </v>
          </cell>
          <cell r="BF279" t="str">
            <v xml:space="preserve"> </v>
          </cell>
          <cell r="BG279" t="str">
            <v xml:space="preserve"> </v>
          </cell>
          <cell r="BH279" t="str">
            <v xml:space="preserve"> </v>
          </cell>
          <cell r="BI279" t="str">
            <v xml:space="preserve"> </v>
          </cell>
          <cell r="BJ279" t="str">
            <v xml:space="preserve"> </v>
          </cell>
          <cell r="BK279" t="str">
            <v xml:space="preserve"> </v>
          </cell>
          <cell r="BL279" t="str">
            <v xml:space="preserve"> </v>
          </cell>
          <cell r="BM279" t="str">
            <v xml:space="preserve"> </v>
          </cell>
          <cell r="BN279" t="str">
            <v xml:space="preserve"> </v>
          </cell>
          <cell r="BO279" t="str">
            <v xml:space="preserve"> </v>
          </cell>
          <cell r="BP279" t="str">
            <v xml:space="preserve"> </v>
          </cell>
          <cell r="BQ279" t="str">
            <v xml:space="preserve"> </v>
          </cell>
          <cell r="BR279" t="str">
            <v xml:space="preserve"> </v>
          </cell>
          <cell r="BS279" t="str">
            <v xml:space="preserve"> </v>
          </cell>
          <cell r="BT279" t="str">
            <v xml:space="preserve"> </v>
          </cell>
          <cell r="BU279" t="str">
            <v xml:space="preserve"> </v>
          </cell>
        </row>
        <row r="280">
          <cell r="AO280" t="str">
            <v xml:space="preserve"> </v>
          </cell>
          <cell r="AP280" t="str">
            <v xml:space="preserve"> </v>
          </cell>
          <cell r="AQ280" t="str">
            <v xml:space="preserve"> </v>
          </cell>
          <cell r="AR280" t="str">
            <v xml:space="preserve"> </v>
          </cell>
          <cell r="AS280" t="str">
            <v xml:space="preserve"> </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B280" t="str">
            <v xml:space="preserve"> </v>
          </cell>
          <cell r="BC280" t="str">
            <v xml:space="preserve"> </v>
          </cell>
          <cell r="BD280" t="str">
            <v xml:space="preserve"> </v>
          </cell>
          <cell r="BE280" t="str">
            <v xml:space="preserve"> </v>
          </cell>
          <cell r="BF280" t="str">
            <v xml:space="preserve"> </v>
          </cell>
          <cell r="BG280" t="str">
            <v xml:space="preserve"> </v>
          </cell>
          <cell r="BH280" t="str">
            <v xml:space="preserve"> </v>
          </cell>
          <cell r="BI280" t="str">
            <v xml:space="preserve"> </v>
          </cell>
          <cell r="BJ280" t="str">
            <v xml:space="preserve"> </v>
          </cell>
          <cell r="BK280" t="str">
            <v xml:space="preserve"> </v>
          </cell>
          <cell r="BL280" t="str">
            <v xml:space="preserve"> </v>
          </cell>
          <cell r="BM280" t="str">
            <v xml:space="preserve"> </v>
          </cell>
          <cell r="BN280" t="str">
            <v xml:space="preserve"> </v>
          </cell>
          <cell r="BO280" t="str">
            <v xml:space="preserve"> </v>
          </cell>
          <cell r="BP280" t="str">
            <v xml:space="preserve"> </v>
          </cell>
          <cell r="BQ280" t="str">
            <v xml:space="preserve"> </v>
          </cell>
          <cell r="BR280" t="str">
            <v xml:space="preserve"> </v>
          </cell>
          <cell r="BS280" t="str">
            <v xml:space="preserve"> </v>
          </cell>
          <cell r="BT280" t="str">
            <v xml:space="preserve"> </v>
          </cell>
          <cell r="BU280" t="str">
            <v xml:space="preserve"> </v>
          </cell>
        </row>
        <row r="281">
          <cell r="AO281" t="str">
            <v xml:space="preserve"> </v>
          </cell>
          <cell r="AP281" t="str">
            <v xml:space="preserve"> </v>
          </cell>
          <cell r="AQ281" t="str">
            <v xml:space="preserve"> </v>
          </cell>
          <cell r="AR281" t="str">
            <v xml:space="preserve"> </v>
          </cell>
          <cell r="AS281" t="str">
            <v xml:space="preserve"> </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B281" t="str">
            <v xml:space="preserve"> </v>
          </cell>
          <cell r="BC281" t="str">
            <v xml:space="preserve"> </v>
          </cell>
          <cell r="BD281" t="str">
            <v xml:space="preserve"> </v>
          </cell>
          <cell r="BE281" t="str">
            <v xml:space="preserve"> </v>
          </cell>
          <cell r="BF281" t="str">
            <v xml:space="preserve"> </v>
          </cell>
          <cell r="BG281" t="str">
            <v xml:space="preserve"> </v>
          </cell>
          <cell r="BH281" t="str">
            <v xml:space="preserve"> </v>
          </cell>
          <cell r="BI281" t="str">
            <v xml:space="preserve"> </v>
          </cell>
          <cell r="BJ281" t="str">
            <v xml:space="preserve"> </v>
          </cell>
          <cell r="BK281" t="str">
            <v xml:space="preserve"> </v>
          </cell>
          <cell r="BL281" t="str">
            <v xml:space="preserve"> </v>
          </cell>
          <cell r="BM281" t="str">
            <v xml:space="preserve"> </v>
          </cell>
          <cell r="BN281" t="str">
            <v xml:space="preserve"> </v>
          </cell>
          <cell r="BO281" t="str">
            <v xml:space="preserve"> </v>
          </cell>
          <cell r="BP281" t="str">
            <v xml:space="preserve"> </v>
          </cell>
          <cell r="BQ281" t="str">
            <v xml:space="preserve"> </v>
          </cell>
          <cell r="BR281" t="str">
            <v xml:space="preserve"> </v>
          </cell>
          <cell r="BS281" t="str">
            <v xml:space="preserve"> </v>
          </cell>
          <cell r="BT281" t="str">
            <v xml:space="preserve"> </v>
          </cell>
          <cell r="BU281" t="str">
            <v xml:space="preserve"> </v>
          </cell>
        </row>
        <row r="282">
          <cell r="AO282" t="str">
            <v xml:space="preserve"> </v>
          </cell>
          <cell r="AP282" t="str">
            <v xml:space="preserve"> </v>
          </cell>
          <cell r="AQ282" t="str">
            <v xml:space="preserve"> </v>
          </cell>
          <cell r="AR282" t="str">
            <v xml:space="preserve"> </v>
          </cell>
          <cell r="AS282" t="str">
            <v xml:space="preserve"> </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B282" t="str">
            <v xml:space="preserve"> </v>
          </cell>
          <cell r="BC282" t="str">
            <v xml:space="preserve"> </v>
          </cell>
          <cell r="BD282" t="str">
            <v xml:space="preserve"> </v>
          </cell>
          <cell r="BE282" t="str">
            <v xml:space="preserve"> </v>
          </cell>
          <cell r="BF282" t="str">
            <v xml:space="preserve"> </v>
          </cell>
          <cell r="BG282" t="str">
            <v xml:space="preserve"> </v>
          </cell>
          <cell r="BH282" t="str">
            <v xml:space="preserve"> </v>
          </cell>
          <cell r="BI282" t="str">
            <v xml:space="preserve"> </v>
          </cell>
          <cell r="BJ282" t="str">
            <v xml:space="preserve"> </v>
          </cell>
          <cell r="BK282" t="str">
            <v xml:space="preserve"> </v>
          </cell>
          <cell r="BL282" t="str">
            <v xml:space="preserve"> </v>
          </cell>
          <cell r="BM282" t="str">
            <v xml:space="preserve"> </v>
          </cell>
          <cell r="BN282" t="str">
            <v xml:space="preserve"> </v>
          </cell>
          <cell r="BO282" t="str">
            <v xml:space="preserve"> </v>
          </cell>
          <cell r="BP282" t="str">
            <v xml:space="preserve"> </v>
          </cell>
          <cell r="BQ282" t="str">
            <v xml:space="preserve"> </v>
          </cell>
          <cell r="BR282">
            <v>6.5328340000000003</v>
          </cell>
          <cell r="BS282">
            <v>6.1393859999999991</v>
          </cell>
          <cell r="BT282">
            <v>6.4305209999999988</v>
          </cell>
          <cell r="BU282">
            <v>6.3863509999999994</v>
          </cell>
        </row>
        <row r="283">
          <cell r="AO283">
            <v>0.86479000000000006</v>
          </cell>
          <cell r="AP283">
            <v>0.93435200000000007</v>
          </cell>
          <cell r="AQ283">
            <v>0.86623499999999987</v>
          </cell>
          <cell r="AR283">
            <v>0.591252</v>
          </cell>
          <cell r="AS283">
            <v>0.70598152499999989</v>
          </cell>
          <cell r="AT283">
            <v>0.79489799999999999</v>
          </cell>
          <cell r="AU283">
            <v>2.3353119999999996</v>
          </cell>
          <cell r="AV283">
            <v>0.82541199999999992</v>
          </cell>
          <cell r="AW283">
            <v>1.2079199999999999</v>
          </cell>
          <cell r="AX283">
            <v>0.83271000000000006</v>
          </cell>
          <cell r="AY283">
            <v>0.81534600000000002</v>
          </cell>
          <cell r="AZ283" t="str">
            <v xml:space="preserve"> </v>
          </cell>
          <cell r="BA283" t="str">
            <v xml:space="preserve"> </v>
          </cell>
          <cell r="BB283" t="str">
            <v xml:space="preserve"> </v>
          </cell>
          <cell r="BC283" t="str">
            <v xml:space="preserve"> </v>
          </cell>
          <cell r="BD283" t="str">
            <v xml:space="preserve"> </v>
          </cell>
          <cell r="BE283">
            <v>0.84444200000000003</v>
          </cell>
          <cell r="BF283" t="str">
            <v xml:space="preserve"> </v>
          </cell>
          <cell r="BG283">
            <v>0.82631399999999999</v>
          </cell>
          <cell r="BH283">
            <v>3.484845</v>
          </cell>
          <cell r="BI283" t="str">
            <v xml:space="preserve"> </v>
          </cell>
          <cell r="BJ283">
            <v>0.67253999999999992</v>
          </cell>
          <cell r="BK283" t="str">
            <v xml:space="preserve"> </v>
          </cell>
          <cell r="BL283" t="str">
            <v xml:space="preserve"> </v>
          </cell>
          <cell r="BM283" t="str">
            <v xml:space="preserve"> </v>
          </cell>
          <cell r="BN283" t="str">
            <v xml:space="preserve"> </v>
          </cell>
          <cell r="BO283" t="str">
            <v xml:space="preserve"> </v>
          </cell>
          <cell r="BP283">
            <v>0.83074199999999987</v>
          </cell>
          <cell r="BQ283">
            <v>1.0170999999999999</v>
          </cell>
          <cell r="BR283">
            <v>0.90593999999999997</v>
          </cell>
          <cell r="BS283">
            <v>0.80034899999999998</v>
          </cell>
          <cell r="BT283">
            <v>0.86623499999999987</v>
          </cell>
          <cell r="BU283">
            <v>0.82992199999999994</v>
          </cell>
        </row>
        <row r="284">
          <cell r="AO284" t="str">
            <v xml:space="preserve"> </v>
          </cell>
          <cell r="AP284" t="str">
            <v xml:space="preserve"> </v>
          </cell>
          <cell r="AQ284" t="str">
            <v xml:space="preserve"> </v>
          </cell>
          <cell r="AR284">
            <v>1.253862</v>
          </cell>
          <cell r="AS284">
            <v>2.5498391549999999</v>
          </cell>
          <cell r="AT284">
            <v>2.8840529999999998</v>
          </cell>
          <cell r="AU284">
            <v>3.0902619999999996</v>
          </cell>
          <cell r="AV284">
            <v>2.9694699999999998</v>
          </cell>
          <cell r="AW284">
            <v>2.7580840000000002</v>
          </cell>
          <cell r="AX284">
            <v>3.2394450000000004</v>
          </cell>
          <cell r="AY284">
            <v>3.0701299999999998</v>
          </cell>
          <cell r="AZ284" t="str">
            <v xml:space="preserve"> </v>
          </cell>
          <cell r="BA284" t="str">
            <v xml:space="preserve"> </v>
          </cell>
          <cell r="BB284" t="str">
            <v xml:space="preserve"> </v>
          </cell>
          <cell r="BC284" t="str">
            <v xml:space="preserve"> </v>
          </cell>
          <cell r="BD284" t="str">
            <v xml:space="preserve"> </v>
          </cell>
          <cell r="BE284">
            <v>3.0623740000000002</v>
          </cell>
          <cell r="BF284" t="str">
            <v xml:space="preserve"> </v>
          </cell>
          <cell r="BG284">
            <v>3.2145630000000001</v>
          </cell>
          <cell r="BH284">
            <v>6.9696899999999999</v>
          </cell>
          <cell r="BI284" t="str">
            <v xml:space="preserve"> </v>
          </cell>
          <cell r="BJ284" t="str">
            <v xml:space="preserve"> </v>
          </cell>
          <cell r="BK284" t="str">
            <v xml:space="preserve"> </v>
          </cell>
          <cell r="BL284" t="str">
            <v xml:space="preserve"> </v>
          </cell>
          <cell r="BM284" t="str">
            <v xml:space="preserve"> </v>
          </cell>
          <cell r="BN284" t="str">
            <v xml:space="preserve"> </v>
          </cell>
          <cell r="BO284" t="str">
            <v xml:space="preserve"> </v>
          </cell>
          <cell r="BP284">
            <v>3.029169</v>
          </cell>
          <cell r="BQ284">
            <v>3.0512999999999995</v>
          </cell>
          <cell r="BR284">
            <v>3.1808559999999999</v>
          </cell>
          <cell r="BS284">
            <v>2.9987759999999994</v>
          </cell>
          <cell r="BT284">
            <v>3.1286369999999994</v>
          </cell>
          <cell r="BU284">
            <v>3.0362999999999998</v>
          </cell>
        </row>
        <row r="285">
          <cell r="AO285">
            <v>6.2061400000000004</v>
          </cell>
          <cell r="AP285">
            <v>3.5038200000000006</v>
          </cell>
          <cell r="AQ285">
            <v>6.2165099999999986</v>
          </cell>
          <cell r="AR285" t="str">
            <v xml:space="preserve"> </v>
          </cell>
          <cell r="AS285" t="str">
            <v xml:space="preserve"> </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B285" t="str">
            <v xml:space="preserve"> </v>
          </cell>
          <cell r="BC285" t="str">
            <v xml:space="preserve"> </v>
          </cell>
          <cell r="BD285" t="str">
            <v xml:space="preserve"> </v>
          </cell>
          <cell r="BE285" t="str">
            <v xml:space="preserve"> </v>
          </cell>
          <cell r="BF285" t="str">
            <v xml:space="preserve"> </v>
          </cell>
          <cell r="BG285" t="str">
            <v xml:space="preserve"> </v>
          </cell>
          <cell r="BH285" t="str">
            <v xml:space="preserve"> </v>
          </cell>
          <cell r="BI285" t="str">
            <v xml:space="preserve"> </v>
          </cell>
          <cell r="BJ285" t="str">
            <v xml:space="preserve"> </v>
          </cell>
          <cell r="BK285" t="str">
            <v xml:space="preserve"> </v>
          </cell>
          <cell r="BL285" t="str">
            <v xml:space="preserve"> </v>
          </cell>
          <cell r="BM285" t="str">
            <v xml:space="preserve"> </v>
          </cell>
          <cell r="BN285" t="str">
            <v xml:space="preserve"> </v>
          </cell>
          <cell r="BO285" t="str">
            <v xml:space="preserve"> </v>
          </cell>
          <cell r="BP285" t="str">
            <v xml:space="preserve"> </v>
          </cell>
          <cell r="BQ285" t="str">
            <v xml:space="preserve"> </v>
          </cell>
          <cell r="BR285" t="str">
            <v xml:space="preserve"> </v>
          </cell>
          <cell r="BS285" t="str">
            <v xml:space="preserve"> </v>
          </cell>
          <cell r="BT285" t="str">
            <v xml:space="preserve"> </v>
          </cell>
          <cell r="BU285" t="str">
            <v xml:space="preserve"> </v>
          </cell>
        </row>
        <row r="286">
          <cell r="AO286">
            <v>12.839588000000001</v>
          </cell>
          <cell r="AP286">
            <v>9.9325679999999998</v>
          </cell>
          <cell r="AQ286">
            <v>12.861041999999998</v>
          </cell>
          <cell r="AR286">
            <v>9.4702260000000003</v>
          </cell>
          <cell r="AS286">
            <v>10.323941594999999</v>
          </cell>
          <cell r="AT286">
            <v>11.811368999999999</v>
          </cell>
          <cell r="AU286">
            <v>8.2742520000000006</v>
          </cell>
          <cell r="AV286">
            <v>12.220124</v>
          </cell>
          <cell r="AW286">
            <v>10.549168</v>
          </cell>
          <cell r="AX286">
            <v>12.419565</v>
          </cell>
          <cell r="AY286">
            <v>12.129530000000001</v>
          </cell>
          <cell r="AZ286" t="str">
            <v xml:space="preserve"> </v>
          </cell>
          <cell r="BA286" t="str">
            <v xml:space="preserve"> </v>
          </cell>
          <cell r="BB286" t="str">
            <v xml:space="preserve"> </v>
          </cell>
          <cell r="BC286" t="str">
            <v xml:space="preserve"> </v>
          </cell>
          <cell r="BD286" t="str">
            <v xml:space="preserve"> </v>
          </cell>
          <cell r="BE286">
            <v>12.585238</v>
          </cell>
          <cell r="BF286" t="str">
            <v xml:space="preserve"> </v>
          </cell>
          <cell r="BG286">
            <v>12.324171000000002</v>
          </cell>
          <cell r="BH286">
            <v>11.616149999999999</v>
          </cell>
          <cell r="BI286" t="str">
            <v xml:space="preserve"> </v>
          </cell>
          <cell r="BJ286" t="str">
            <v xml:space="preserve"> </v>
          </cell>
          <cell r="BK286" t="str">
            <v xml:space="preserve"> </v>
          </cell>
          <cell r="BL286" t="str">
            <v xml:space="preserve"> </v>
          </cell>
          <cell r="BM286">
            <v>11.746284000000001</v>
          </cell>
          <cell r="BN286" t="str">
            <v xml:space="preserve"> </v>
          </cell>
          <cell r="BO286" t="str">
            <v xml:space="preserve"> </v>
          </cell>
          <cell r="BP286">
            <v>12.359819999999997</v>
          </cell>
          <cell r="BQ286">
            <v>12.835801999999997</v>
          </cell>
          <cell r="BR286" t="str">
            <v xml:space="preserve"> </v>
          </cell>
          <cell r="BS286" t="str">
            <v xml:space="preserve"> </v>
          </cell>
          <cell r="BT286" t="str">
            <v xml:space="preserve"> </v>
          </cell>
          <cell r="BU286" t="str">
            <v xml:space="preserve"> </v>
          </cell>
        </row>
        <row r="287">
          <cell r="AO287" t="str">
            <v xml:space="preserve"> </v>
          </cell>
          <cell r="AP287" t="str">
            <v xml:space="preserve"> </v>
          </cell>
          <cell r="AQ287" t="str">
            <v xml:space="preserve"> </v>
          </cell>
          <cell r="AR287" t="str">
            <v xml:space="preserve"> </v>
          </cell>
          <cell r="AS287" t="str">
            <v xml:space="preserve"> </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B287" t="str">
            <v xml:space="preserve"> </v>
          </cell>
          <cell r="BC287" t="str">
            <v xml:space="preserve"> </v>
          </cell>
          <cell r="BD287" t="str">
            <v xml:space="preserve"> </v>
          </cell>
          <cell r="BE287" t="str">
            <v xml:space="preserve"> </v>
          </cell>
          <cell r="BF287" t="str">
            <v xml:space="preserve"> </v>
          </cell>
          <cell r="BG287" t="str">
            <v xml:space="preserve"> </v>
          </cell>
          <cell r="BH287" t="str">
            <v xml:space="preserve"> </v>
          </cell>
          <cell r="BI287" t="str">
            <v xml:space="preserve"> </v>
          </cell>
          <cell r="BJ287" t="str">
            <v xml:space="preserve"> </v>
          </cell>
          <cell r="BK287" t="str">
            <v xml:space="preserve"> </v>
          </cell>
          <cell r="BL287" t="str">
            <v xml:space="preserve"> </v>
          </cell>
          <cell r="BM287" t="str">
            <v xml:space="preserve"> </v>
          </cell>
          <cell r="BN287" t="str">
            <v xml:space="preserve"> </v>
          </cell>
          <cell r="BO287" t="str">
            <v xml:space="preserve"> </v>
          </cell>
          <cell r="BP287" t="str">
            <v xml:space="preserve"> </v>
          </cell>
          <cell r="BQ287" t="str">
            <v xml:space="preserve"> </v>
          </cell>
          <cell r="BR287" t="str">
            <v xml:space="preserve"> </v>
          </cell>
          <cell r="BS287" t="str">
            <v xml:space="preserve"> </v>
          </cell>
          <cell r="BT287" t="str">
            <v xml:space="preserve"> </v>
          </cell>
          <cell r="BU287" t="str">
            <v xml:space="preserve"> </v>
          </cell>
        </row>
        <row r="288">
          <cell r="AO288" t="str">
            <v xml:space="preserve"> </v>
          </cell>
          <cell r="AP288" t="str">
            <v xml:space="preserve"> </v>
          </cell>
          <cell r="AQ288" t="str">
            <v xml:space="preserve"> </v>
          </cell>
          <cell r="AR288" t="str">
            <v xml:space="preserve"> </v>
          </cell>
          <cell r="AS288" t="str">
            <v xml:space="preserve"> </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B288" t="str">
            <v xml:space="preserve"> </v>
          </cell>
          <cell r="BC288" t="str">
            <v xml:space="preserve"> </v>
          </cell>
          <cell r="BD288" t="str">
            <v xml:space="preserve"> </v>
          </cell>
          <cell r="BE288" t="str">
            <v xml:space="preserve"> </v>
          </cell>
          <cell r="BF288" t="str">
            <v xml:space="preserve"> </v>
          </cell>
          <cell r="BG288" t="str">
            <v xml:space="preserve"> </v>
          </cell>
          <cell r="BH288" t="str">
            <v xml:space="preserve"> </v>
          </cell>
          <cell r="BI288" t="str">
            <v xml:space="preserve"> </v>
          </cell>
          <cell r="BJ288" t="str">
            <v xml:space="preserve"> </v>
          </cell>
          <cell r="BK288" t="str">
            <v xml:space="preserve"> </v>
          </cell>
          <cell r="BL288" t="str">
            <v xml:space="preserve"> </v>
          </cell>
          <cell r="BM288" t="str">
            <v xml:space="preserve"> </v>
          </cell>
          <cell r="BN288" t="str">
            <v xml:space="preserve"> </v>
          </cell>
          <cell r="BO288" t="str">
            <v xml:space="preserve"> </v>
          </cell>
          <cell r="BP288">
            <v>20.657108999999998</v>
          </cell>
          <cell r="BQ288" t="str">
            <v xml:space="preserve"> </v>
          </cell>
          <cell r="BR288">
            <v>7.4991699999999994</v>
          </cell>
          <cell r="BS288" t="str">
            <v xml:space="preserve"> </v>
          </cell>
          <cell r="BT288" t="str">
            <v xml:space="preserve"> </v>
          </cell>
          <cell r="BU288" t="str">
            <v xml:space="preserve"> </v>
          </cell>
        </row>
        <row r="289">
          <cell r="AO289" t="str">
            <v xml:space="preserve"> </v>
          </cell>
          <cell r="AP289" t="str">
            <v xml:space="preserve"> </v>
          </cell>
          <cell r="AQ289" t="str">
            <v xml:space="preserve"> </v>
          </cell>
          <cell r="AR289" t="str">
            <v xml:space="preserve"> </v>
          </cell>
          <cell r="AS289" t="str">
            <v xml:space="preserve"> </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B289" t="str">
            <v xml:space="preserve"> </v>
          </cell>
          <cell r="BC289" t="str">
            <v xml:space="preserve"> </v>
          </cell>
          <cell r="BD289" t="str">
            <v xml:space="preserve"> </v>
          </cell>
          <cell r="BE289" t="str">
            <v xml:space="preserve"> </v>
          </cell>
          <cell r="BF289" t="str">
            <v xml:space="preserve"> </v>
          </cell>
          <cell r="BG289" t="str">
            <v xml:space="preserve"> </v>
          </cell>
          <cell r="BH289" t="str">
            <v xml:space="preserve"> </v>
          </cell>
          <cell r="BI289" t="str">
            <v xml:space="preserve"> </v>
          </cell>
          <cell r="BJ289" t="str">
            <v xml:space="preserve"> </v>
          </cell>
          <cell r="BK289" t="str">
            <v xml:space="preserve"> </v>
          </cell>
          <cell r="BL289" t="str">
            <v xml:space="preserve"> </v>
          </cell>
          <cell r="BM289" t="str">
            <v xml:space="preserve"> </v>
          </cell>
          <cell r="BN289" t="str">
            <v xml:space="preserve"> </v>
          </cell>
          <cell r="BO289" t="str">
            <v xml:space="preserve"> </v>
          </cell>
          <cell r="BP289" t="str">
            <v xml:space="preserve"> </v>
          </cell>
          <cell r="BQ289" t="str">
            <v xml:space="preserve"> </v>
          </cell>
          <cell r="BR289" t="str">
            <v xml:space="preserve"> </v>
          </cell>
          <cell r="BS289" t="str">
            <v xml:space="preserve"> </v>
          </cell>
          <cell r="BT289" t="str">
            <v xml:space="preserve"> </v>
          </cell>
          <cell r="BU289" t="str">
            <v xml:space="preserve"> </v>
          </cell>
        </row>
        <row r="290">
          <cell r="AO290" t="str">
            <v xml:space="preserve"> </v>
          </cell>
          <cell r="AP290" t="str">
            <v xml:space="preserve"> </v>
          </cell>
          <cell r="AQ290" t="str">
            <v xml:space="preserve"> </v>
          </cell>
          <cell r="AR290" t="str">
            <v xml:space="preserve"> </v>
          </cell>
          <cell r="AS290" t="str">
            <v xml:space="preserve"> </v>
          </cell>
          <cell r="AT290" t="str">
            <v xml:space="preserve"> </v>
          </cell>
          <cell r="AU290">
            <v>11.364513999999998</v>
          </cell>
          <cell r="AV290">
            <v>10.921609999999999</v>
          </cell>
          <cell r="AW290">
            <v>15.320452</v>
          </cell>
          <cell r="AX290">
            <v>11.94228</v>
          </cell>
          <cell r="AY290">
            <v>11.434975999999999</v>
          </cell>
          <cell r="AZ290" t="str">
            <v xml:space="preserve"> </v>
          </cell>
          <cell r="BA290" t="str">
            <v xml:space="preserve"> </v>
          </cell>
          <cell r="BB290" t="str">
            <v xml:space="preserve"> </v>
          </cell>
          <cell r="BC290" t="str">
            <v xml:space="preserve"> </v>
          </cell>
          <cell r="BD290" t="str">
            <v xml:space="preserve"> </v>
          </cell>
          <cell r="BE290">
            <v>11.252444000000001</v>
          </cell>
          <cell r="BF290" t="str">
            <v xml:space="preserve"> </v>
          </cell>
          <cell r="BG290" t="str">
            <v xml:space="preserve"> </v>
          </cell>
          <cell r="BH290" t="str">
            <v xml:space="preserve"> </v>
          </cell>
          <cell r="BI290" t="str">
            <v xml:space="preserve"> </v>
          </cell>
          <cell r="BJ290" t="str">
            <v xml:space="preserve"> </v>
          </cell>
          <cell r="BK290" t="str">
            <v xml:space="preserve"> </v>
          </cell>
          <cell r="BL290" t="str">
            <v xml:space="preserve"> </v>
          </cell>
          <cell r="BM290" t="str">
            <v xml:space="preserve"> </v>
          </cell>
          <cell r="BN290" t="str">
            <v xml:space="preserve"> </v>
          </cell>
          <cell r="BO290" t="str">
            <v xml:space="preserve"> </v>
          </cell>
          <cell r="BP290">
            <v>11.073182999999998</v>
          </cell>
          <cell r="BQ290">
            <v>11.483058999999997</v>
          </cell>
          <cell r="BR290">
            <v>11.716823999999999</v>
          </cell>
          <cell r="BS290">
            <v>11.164361999999999</v>
          </cell>
          <cell r="BT290">
            <v>11.505638999999999</v>
          </cell>
          <cell r="BU290">
            <v>11.416487999999999</v>
          </cell>
        </row>
        <row r="291">
          <cell r="AO291" t="str">
            <v xml:space="preserve"> </v>
          </cell>
          <cell r="AP291" t="str">
            <v xml:space="preserve"> </v>
          </cell>
          <cell r="AQ291" t="str">
            <v xml:space="preserve"> </v>
          </cell>
          <cell r="AR291" t="str">
            <v xml:space="preserve"> </v>
          </cell>
          <cell r="AS291" t="str">
            <v xml:space="preserve"> </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B291" t="str">
            <v xml:space="preserve"> </v>
          </cell>
          <cell r="BC291" t="str">
            <v xml:space="preserve"> </v>
          </cell>
          <cell r="BD291" t="str">
            <v xml:space="preserve"> </v>
          </cell>
          <cell r="BE291" t="str">
            <v xml:space="preserve"> </v>
          </cell>
          <cell r="BF291" t="str">
            <v xml:space="preserve"> </v>
          </cell>
          <cell r="BG291" t="str">
            <v xml:space="preserve"> </v>
          </cell>
          <cell r="BH291" t="str">
            <v xml:space="preserve"> </v>
          </cell>
          <cell r="BI291" t="str">
            <v xml:space="preserve"> </v>
          </cell>
          <cell r="BJ291" t="str">
            <v xml:space="preserve"> </v>
          </cell>
          <cell r="BK291" t="str">
            <v xml:space="preserve"> </v>
          </cell>
          <cell r="BL291" t="str">
            <v xml:space="preserve"> </v>
          </cell>
          <cell r="BM291" t="str">
            <v xml:space="preserve"> </v>
          </cell>
          <cell r="BN291" t="str">
            <v xml:space="preserve"> </v>
          </cell>
          <cell r="BO291" t="str">
            <v xml:space="preserve"> </v>
          </cell>
          <cell r="BP291">
            <v>18.965231999999997</v>
          </cell>
          <cell r="BQ291" t="str">
            <v xml:space="preserve"> </v>
          </cell>
          <cell r="BR291" t="str">
            <v xml:space="preserve"> </v>
          </cell>
          <cell r="BS291" t="str">
            <v xml:space="preserve"> </v>
          </cell>
          <cell r="BT291" t="str">
            <v xml:space="preserve"> </v>
          </cell>
          <cell r="BU291" t="str">
            <v xml:space="preserve"> </v>
          </cell>
        </row>
        <row r="292">
          <cell r="AO292" t="str">
            <v xml:space="preserve"> </v>
          </cell>
          <cell r="AP292" t="str">
            <v xml:space="preserve"> </v>
          </cell>
          <cell r="AQ292" t="str">
            <v xml:space="preserve"> </v>
          </cell>
          <cell r="AR292" t="str">
            <v xml:space="preserve"> </v>
          </cell>
          <cell r="AS292">
            <v>7.9734383999999991</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B292" t="str">
            <v xml:space="preserve"> </v>
          </cell>
          <cell r="BC292" t="str">
            <v xml:space="preserve"> </v>
          </cell>
          <cell r="BD292" t="str">
            <v xml:space="preserve"> </v>
          </cell>
          <cell r="BE292" t="str">
            <v xml:space="preserve"> </v>
          </cell>
          <cell r="BF292" t="str">
            <v xml:space="preserve"> </v>
          </cell>
          <cell r="BG292">
            <v>9.8049210000000002</v>
          </cell>
          <cell r="BH292">
            <v>11.616149999999999</v>
          </cell>
          <cell r="BI292" t="str">
            <v xml:space="preserve"> </v>
          </cell>
          <cell r="BJ292">
            <v>7.5304099999999989</v>
          </cell>
          <cell r="BK292" t="str">
            <v xml:space="preserve"> </v>
          </cell>
          <cell r="BL292" t="str">
            <v xml:space="preserve"> </v>
          </cell>
          <cell r="BM292" t="str">
            <v xml:space="preserve"> </v>
          </cell>
          <cell r="BN292" t="str">
            <v xml:space="preserve"> </v>
          </cell>
          <cell r="BO292" t="str">
            <v xml:space="preserve"> </v>
          </cell>
          <cell r="BP292" t="str">
            <v xml:space="preserve"> </v>
          </cell>
          <cell r="BQ292" t="str">
            <v xml:space="preserve"> </v>
          </cell>
          <cell r="BR292" t="str">
            <v xml:space="preserve"> </v>
          </cell>
          <cell r="BS292" t="str">
            <v xml:space="preserve"> </v>
          </cell>
          <cell r="BT292" t="str">
            <v xml:space="preserve"> </v>
          </cell>
          <cell r="BU292" t="str">
            <v xml:space="preserve"> </v>
          </cell>
        </row>
        <row r="293">
          <cell r="AO293" t="str">
            <v xml:space="preserve"> </v>
          </cell>
          <cell r="AP293" t="str">
            <v xml:space="preserve"> </v>
          </cell>
          <cell r="AQ293" t="str">
            <v xml:space="preserve"> </v>
          </cell>
          <cell r="AR293">
            <v>9.8168220000000019</v>
          </cell>
          <cell r="AS293" t="str">
            <v xml:space="preserve"> </v>
          </cell>
          <cell r="AT293">
            <v>8.8254059999999992</v>
          </cell>
          <cell r="AU293" t="str">
            <v xml:space="preserve"> </v>
          </cell>
          <cell r="AV293" t="str">
            <v xml:space="preserve"> </v>
          </cell>
          <cell r="AW293" t="str">
            <v xml:space="preserve"> </v>
          </cell>
          <cell r="AX293" t="str">
            <v xml:space="preserve"> </v>
          </cell>
          <cell r="AY293">
            <v>9.2607199999999992</v>
          </cell>
          <cell r="AZ293" t="str">
            <v xml:space="preserve"> </v>
          </cell>
          <cell r="BA293" t="str">
            <v xml:space="preserve"> </v>
          </cell>
          <cell r="BB293" t="str">
            <v xml:space="preserve"> </v>
          </cell>
          <cell r="BC293" t="str">
            <v xml:space="preserve"> </v>
          </cell>
          <cell r="BD293" t="str">
            <v xml:space="preserve"> </v>
          </cell>
          <cell r="BE293" t="str">
            <v xml:space="preserve"> </v>
          </cell>
          <cell r="BF293" t="str">
            <v xml:space="preserve"> </v>
          </cell>
          <cell r="BG293" t="str">
            <v xml:space="preserve"> </v>
          </cell>
          <cell r="BH293" t="str">
            <v xml:space="preserve"> </v>
          </cell>
          <cell r="BI293" t="str">
            <v xml:space="preserve"> </v>
          </cell>
          <cell r="BJ293" t="str">
            <v xml:space="preserve"> </v>
          </cell>
          <cell r="BK293" t="str">
            <v xml:space="preserve"> </v>
          </cell>
          <cell r="BL293" t="str">
            <v xml:space="preserve"> </v>
          </cell>
          <cell r="BM293" t="str">
            <v xml:space="preserve"> </v>
          </cell>
          <cell r="BN293" t="str">
            <v xml:space="preserve"> </v>
          </cell>
          <cell r="BO293" t="str">
            <v xml:space="preserve"> </v>
          </cell>
          <cell r="BP293" t="str">
            <v xml:space="preserve"> </v>
          </cell>
          <cell r="BQ293" t="str">
            <v xml:space="preserve"> </v>
          </cell>
          <cell r="BR293" t="str">
            <v xml:space="preserve"> </v>
          </cell>
          <cell r="BS293" t="str">
            <v xml:space="preserve"> </v>
          </cell>
          <cell r="BT293" t="str">
            <v xml:space="preserve"> </v>
          </cell>
          <cell r="BU293" t="str">
            <v xml:space="preserve"> </v>
          </cell>
        </row>
        <row r="294">
          <cell r="AO294" t="str">
            <v xml:space="preserve"> </v>
          </cell>
          <cell r="AP294" t="str">
            <v xml:space="preserve"> </v>
          </cell>
          <cell r="AQ294" t="str">
            <v xml:space="preserve"> </v>
          </cell>
          <cell r="AR294" t="str">
            <v xml:space="preserve"> </v>
          </cell>
          <cell r="AS294" t="str">
            <v xml:space="preserve"> </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B294" t="str">
            <v xml:space="preserve"> </v>
          </cell>
          <cell r="BC294" t="str">
            <v xml:space="preserve"> </v>
          </cell>
          <cell r="BD294" t="str">
            <v xml:space="preserve"> </v>
          </cell>
          <cell r="BE294" t="str">
            <v xml:space="preserve"> </v>
          </cell>
          <cell r="BF294" t="str">
            <v xml:space="preserve"> </v>
          </cell>
          <cell r="BG294" t="str">
            <v xml:space="preserve"> </v>
          </cell>
          <cell r="BH294" t="str">
            <v xml:space="preserve"> </v>
          </cell>
          <cell r="BI294" t="str">
            <v xml:space="preserve"> </v>
          </cell>
          <cell r="BJ294" t="str">
            <v xml:space="preserve"> </v>
          </cell>
          <cell r="BK294" t="str">
            <v xml:space="preserve"> </v>
          </cell>
          <cell r="BL294" t="str">
            <v xml:space="preserve"> </v>
          </cell>
          <cell r="BM294" t="str">
            <v xml:space="preserve"> </v>
          </cell>
          <cell r="BN294" t="str">
            <v xml:space="preserve"> </v>
          </cell>
          <cell r="BO294" t="str">
            <v xml:space="preserve"> </v>
          </cell>
          <cell r="BP294" t="str">
            <v xml:space="preserve"> </v>
          </cell>
          <cell r="BQ294" t="str">
            <v xml:space="preserve"> </v>
          </cell>
          <cell r="BR294" t="str">
            <v xml:space="preserve"> </v>
          </cell>
          <cell r="BS294" t="str">
            <v xml:space="preserve"> </v>
          </cell>
          <cell r="BT294" t="str">
            <v xml:space="preserve"> </v>
          </cell>
          <cell r="BU294" t="str">
            <v xml:space="preserve"> </v>
          </cell>
        </row>
        <row r="295">
          <cell r="AO295">
            <v>16.410662000000002</v>
          </cell>
          <cell r="AP295">
            <v>14.015280000000002</v>
          </cell>
          <cell r="AQ295">
            <v>16.458464999999997</v>
          </cell>
          <cell r="AR295" t="str">
            <v xml:space="preserve"> </v>
          </cell>
          <cell r="AS295" t="str">
            <v xml:space="preserve"> </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B295" t="str">
            <v xml:space="preserve"> </v>
          </cell>
          <cell r="BC295" t="str">
            <v xml:space="preserve"> </v>
          </cell>
          <cell r="BD295" t="str">
            <v xml:space="preserve"> </v>
          </cell>
          <cell r="BE295" t="str">
            <v xml:space="preserve"> </v>
          </cell>
          <cell r="BF295" t="str">
            <v xml:space="preserve"> </v>
          </cell>
          <cell r="BG295" t="str">
            <v xml:space="preserve"> </v>
          </cell>
          <cell r="BH295" t="str">
            <v xml:space="preserve"> </v>
          </cell>
          <cell r="BI295" t="str">
            <v xml:space="preserve"> </v>
          </cell>
          <cell r="BJ295" t="str">
            <v xml:space="preserve"> </v>
          </cell>
          <cell r="BK295" t="str">
            <v xml:space="preserve"> </v>
          </cell>
          <cell r="BL295" t="str">
            <v xml:space="preserve"> </v>
          </cell>
          <cell r="BM295">
            <v>16.692618000000003</v>
          </cell>
          <cell r="BN295" t="str">
            <v xml:space="preserve"> </v>
          </cell>
          <cell r="BO295" t="str">
            <v xml:space="preserve"> </v>
          </cell>
          <cell r="BP295" t="str">
            <v xml:space="preserve"> </v>
          </cell>
          <cell r="BQ295" t="str">
            <v xml:space="preserve"> </v>
          </cell>
          <cell r="BR295" t="str">
            <v xml:space="preserve"> </v>
          </cell>
          <cell r="BS295" t="str">
            <v xml:space="preserve"> </v>
          </cell>
          <cell r="BT295" t="str">
            <v xml:space="preserve"> </v>
          </cell>
          <cell r="BU295" t="str">
            <v xml:space="preserve"> </v>
          </cell>
        </row>
        <row r="296">
          <cell r="AO296" t="str">
            <v xml:space="preserve"> </v>
          </cell>
          <cell r="AP296" t="str">
            <v xml:space="preserve"> </v>
          </cell>
          <cell r="AQ296" t="str">
            <v xml:space="preserve"> </v>
          </cell>
          <cell r="AR296" t="str">
            <v xml:space="preserve"> </v>
          </cell>
          <cell r="AS296" t="str">
            <v xml:space="preserve"> </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B296" t="str">
            <v xml:space="preserve"> </v>
          </cell>
          <cell r="BC296" t="str">
            <v xml:space="preserve"> </v>
          </cell>
          <cell r="BD296">
            <v>2.0964320000000001</v>
          </cell>
          <cell r="BE296" t="str">
            <v xml:space="preserve"> </v>
          </cell>
          <cell r="BF296" t="str">
            <v xml:space="preserve"> </v>
          </cell>
          <cell r="BG296" t="str">
            <v xml:space="preserve"> </v>
          </cell>
          <cell r="BH296" t="str">
            <v xml:space="preserve"> </v>
          </cell>
          <cell r="BI296" t="str">
            <v xml:space="preserve"> </v>
          </cell>
          <cell r="BJ296" t="str">
            <v xml:space="preserve"> </v>
          </cell>
          <cell r="BK296" t="str">
            <v xml:space="preserve"> </v>
          </cell>
          <cell r="BL296" t="str">
            <v xml:space="preserve"> </v>
          </cell>
          <cell r="BM296" t="str">
            <v xml:space="preserve"> </v>
          </cell>
          <cell r="BN296" t="str">
            <v xml:space="preserve"> </v>
          </cell>
          <cell r="BO296" t="str">
            <v xml:space="preserve"> </v>
          </cell>
          <cell r="BP296" t="str">
            <v xml:space="preserve"> </v>
          </cell>
          <cell r="BQ296" t="str">
            <v xml:space="preserve"> </v>
          </cell>
          <cell r="BR296" t="str">
            <v xml:space="preserve"> </v>
          </cell>
          <cell r="BS296" t="str">
            <v xml:space="preserve"> </v>
          </cell>
          <cell r="BT296" t="str">
            <v xml:space="preserve"> </v>
          </cell>
          <cell r="BU296" t="str">
            <v xml:space="preserve"> </v>
          </cell>
        </row>
        <row r="297">
          <cell r="AO297">
            <v>2.4926300000000006</v>
          </cell>
          <cell r="AP297">
            <v>2.924928</v>
          </cell>
          <cell r="AQ297">
            <v>2.4967950000000001</v>
          </cell>
          <cell r="AR297">
            <v>2.7116040000000003</v>
          </cell>
          <cell r="AS297">
            <v>2.0348879249999996</v>
          </cell>
          <cell r="AT297">
            <v>2.2929749999999998</v>
          </cell>
          <cell r="AU297">
            <v>3.8250799999999994</v>
          </cell>
          <cell r="AV297">
            <v>2.3755759999999997</v>
          </cell>
          <cell r="AW297">
            <v>2.2346520000000001</v>
          </cell>
          <cell r="AX297">
            <v>2.4270450000000001</v>
          </cell>
          <cell r="AY297">
            <v>2.4359719999999996</v>
          </cell>
          <cell r="AZ297" t="str">
            <v xml:space="preserve"> </v>
          </cell>
          <cell r="BA297" t="str">
            <v xml:space="preserve"> </v>
          </cell>
          <cell r="BB297" t="str">
            <v xml:space="preserve"> </v>
          </cell>
          <cell r="BC297" t="str">
            <v xml:space="preserve"> </v>
          </cell>
          <cell r="BD297">
            <v>2.4895130000000001</v>
          </cell>
          <cell r="BE297">
            <v>2.4417599999999999</v>
          </cell>
          <cell r="BF297" t="str">
            <v xml:space="preserve"> </v>
          </cell>
          <cell r="BG297">
            <v>2.4084030000000003</v>
          </cell>
          <cell r="BH297">
            <v>3.484845</v>
          </cell>
          <cell r="BI297" t="str">
            <v xml:space="preserve"> </v>
          </cell>
          <cell r="BJ297">
            <v>1.9157199999999996</v>
          </cell>
          <cell r="BK297" t="str">
            <v xml:space="preserve"> </v>
          </cell>
          <cell r="BL297" t="str">
            <v xml:space="preserve"> </v>
          </cell>
          <cell r="BM297" t="str">
            <v xml:space="preserve"> </v>
          </cell>
          <cell r="BN297" t="str">
            <v xml:space="preserve"> </v>
          </cell>
          <cell r="BO297" t="str">
            <v xml:space="preserve"> </v>
          </cell>
          <cell r="BP297">
            <v>2.4010469999999997</v>
          </cell>
          <cell r="BQ297" t="str">
            <v xml:space="preserve"> </v>
          </cell>
          <cell r="BR297" t="str">
            <v xml:space="preserve"> </v>
          </cell>
          <cell r="BS297">
            <v>2.3807849999999999</v>
          </cell>
          <cell r="BT297">
            <v>2.4967950000000001</v>
          </cell>
          <cell r="BU297">
            <v>2.4189190000000003</v>
          </cell>
        </row>
        <row r="298">
          <cell r="AO298" t="str">
            <v xml:space="preserve"> </v>
          </cell>
          <cell r="AP298" t="str">
            <v xml:space="preserve"> </v>
          </cell>
          <cell r="AQ298" t="str">
            <v xml:space="preserve"> </v>
          </cell>
          <cell r="AR298" t="str">
            <v xml:space="preserve"> </v>
          </cell>
          <cell r="AS298" t="str">
            <v xml:space="preserve"> </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B298" t="str">
            <v xml:space="preserve"> </v>
          </cell>
          <cell r="BC298" t="str">
            <v xml:space="preserve"> </v>
          </cell>
          <cell r="BD298">
            <v>4.495234</v>
          </cell>
          <cell r="BE298" t="str">
            <v xml:space="preserve"> </v>
          </cell>
          <cell r="BF298" t="str">
            <v xml:space="preserve"> </v>
          </cell>
          <cell r="BG298" t="str">
            <v xml:space="preserve"> </v>
          </cell>
          <cell r="BH298" t="str">
            <v xml:space="preserve"> </v>
          </cell>
          <cell r="BI298" t="str">
            <v xml:space="preserve"> </v>
          </cell>
          <cell r="BJ298" t="str">
            <v xml:space="preserve"> </v>
          </cell>
          <cell r="BK298" t="str">
            <v xml:space="preserve"> </v>
          </cell>
          <cell r="BL298" t="str">
            <v xml:space="preserve"> </v>
          </cell>
          <cell r="BM298" t="str">
            <v xml:space="preserve"> </v>
          </cell>
          <cell r="BN298" t="str">
            <v xml:space="preserve"> </v>
          </cell>
          <cell r="BO298" t="str">
            <v xml:space="preserve"> </v>
          </cell>
          <cell r="BP298" t="str">
            <v xml:space="preserve"> </v>
          </cell>
          <cell r="BQ298" t="str">
            <v xml:space="preserve"> </v>
          </cell>
          <cell r="BR298" t="str">
            <v xml:space="preserve"> </v>
          </cell>
          <cell r="BS298" t="str">
            <v xml:space="preserve"> </v>
          </cell>
          <cell r="BT298" t="str">
            <v xml:space="preserve"> </v>
          </cell>
          <cell r="BU298" t="str">
            <v xml:space="preserve"> </v>
          </cell>
        </row>
        <row r="299">
          <cell r="AO299" t="str">
            <v xml:space="preserve"> </v>
          </cell>
          <cell r="AP299" t="str">
            <v xml:space="preserve"> </v>
          </cell>
          <cell r="AQ299" t="str">
            <v xml:space="preserve"> </v>
          </cell>
          <cell r="AR299">
            <v>8.9605259999999998</v>
          </cell>
          <cell r="AS299">
            <v>8.1229403699999985</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B299" t="str">
            <v xml:space="preserve"> </v>
          </cell>
          <cell r="BC299" t="str">
            <v xml:space="preserve"> </v>
          </cell>
          <cell r="BD299">
            <v>9.8572620000000004</v>
          </cell>
          <cell r="BE299" t="str">
            <v xml:space="preserve"> </v>
          </cell>
          <cell r="BF299" t="str">
            <v xml:space="preserve"> </v>
          </cell>
          <cell r="BG299" t="str">
            <v xml:space="preserve"> </v>
          </cell>
          <cell r="BH299" t="str">
            <v xml:space="preserve"> </v>
          </cell>
          <cell r="BI299" t="str">
            <v xml:space="preserve"> </v>
          </cell>
          <cell r="BJ299" t="str">
            <v xml:space="preserve"> </v>
          </cell>
          <cell r="BK299" t="str">
            <v xml:space="preserve"> </v>
          </cell>
          <cell r="BL299" t="str">
            <v xml:space="preserve"> </v>
          </cell>
          <cell r="BM299" t="str">
            <v xml:space="preserve"> </v>
          </cell>
          <cell r="BN299" t="str">
            <v xml:space="preserve"> </v>
          </cell>
          <cell r="BO299" t="str">
            <v xml:space="preserve"> </v>
          </cell>
          <cell r="BP299" t="str">
            <v xml:space="preserve"> </v>
          </cell>
          <cell r="BQ299" t="str">
            <v xml:space="preserve"> </v>
          </cell>
          <cell r="BR299" t="str">
            <v xml:space="preserve"> </v>
          </cell>
          <cell r="BS299" t="str">
            <v xml:space="preserve"> </v>
          </cell>
          <cell r="BT299" t="str">
            <v xml:space="preserve"> </v>
          </cell>
          <cell r="BU299" t="str">
            <v xml:space="preserve"> </v>
          </cell>
        </row>
        <row r="300">
          <cell r="AO300" t="str">
            <v xml:space="preserve"> </v>
          </cell>
          <cell r="AP300" t="str">
            <v xml:space="preserve"> </v>
          </cell>
          <cell r="AQ300" t="str">
            <v xml:space="preserve"> </v>
          </cell>
          <cell r="AR300" t="str">
            <v xml:space="preserve"> </v>
          </cell>
          <cell r="AS300" t="str">
            <v xml:space="preserve"> </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B300" t="str">
            <v xml:space="preserve"> </v>
          </cell>
          <cell r="BC300" t="str">
            <v xml:space="preserve"> </v>
          </cell>
          <cell r="BD300">
            <v>13.848546000000001</v>
          </cell>
          <cell r="BE300" t="str">
            <v xml:space="preserve"> </v>
          </cell>
          <cell r="BF300" t="str">
            <v xml:space="preserve"> </v>
          </cell>
          <cell r="BG300" t="str">
            <v xml:space="preserve"> </v>
          </cell>
          <cell r="BH300" t="str">
            <v xml:space="preserve"> </v>
          </cell>
          <cell r="BI300" t="str">
            <v xml:space="preserve"> </v>
          </cell>
          <cell r="BJ300" t="str">
            <v xml:space="preserve"> </v>
          </cell>
          <cell r="BK300" t="str">
            <v xml:space="preserve"> </v>
          </cell>
          <cell r="BL300" t="str">
            <v xml:space="preserve"> </v>
          </cell>
          <cell r="BM300" t="str">
            <v xml:space="preserve"> </v>
          </cell>
          <cell r="BN300" t="str">
            <v xml:space="preserve"> </v>
          </cell>
          <cell r="BO300" t="str">
            <v xml:space="preserve"> </v>
          </cell>
          <cell r="BP300" t="str">
            <v xml:space="preserve"> </v>
          </cell>
          <cell r="BQ300" t="str">
            <v xml:space="preserve"> </v>
          </cell>
          <cell r="BR300" t="str">
            <v xml:space="preserve"> </v>
          </cell>
          <cell r="BS300" t="str">
            <v xml:space="preserve"> </v>
          </cell>
          <cell r="BT300" t="str">
            <v xml:space="preserve"> </v>
          </cell>
          <cell r="BU300" t="str">
            <v xml:space="preserve"> </v>
          </cell>
        </row>
        <row r="301">
          <cell r="AO301" t="str">
            <v xml:space="preserve"> </v>
          </cell>
          <cell r="AP301" t="str">
            <v xml:space="preserve"> </v>
          </cell>
          <cell r="AQ301" t="str">
            <v xml:space="preserve"> </v>
          </cell>
          <cell r="AR301" t="str">
            <v xml:space="preserve"> </v>
          </cell>
          <cell r="AS301" t="str">
            <v xml:space="preserve"> </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B301" t="str">
            <v xml:space="preserve"> </v>
          </cell>
          <cell r="BC301" t="str">
            <v xml:space="preserve"> </v>
          </cell>
          <cell r="BD301">
            <v>17.779356</v>
          </cell>
          <cell r="BE301" t="str">
            <v xml:space="preserve"> </v>
          </cell>
          <cell r="BF301" t="str">
            <v xml:space="preserve"> </v>
          </cell>
          <cell r="BG301" t="str">
            <v xml:space="preserve"> </v>
          </cell>
          <cell r="BH301" t="str">
            <v xml:space="preserve"> </v>
          </cell>
          <cell r="BI301" t="str">
            <v xml:space="preserve"> </v>
          </cell>
          <cell r="BJ301" t="str">
            <v xml:space="preserve"> </v>
          </cell>
          <cell r="BK301" t="str">
            <v xml:space="preserve"> </v>
          </cell>
          <cell r="BL301" t="str">
            <v xml:space="preserve"> </v>
          </cell>
          <cell r="BM301" t="str">
            <v xml:space="preserve"> </v>
          </cell>
          <cell r="BN301" t="str">
            <v xml:space="preserve"> </v>
          </cell>
          <cell r="BO301" t="str">
            <v xml:space="preserve"> </v>
          </cell>
          <cell r="BP301" t="str">
            <v xml:space="preserve"> </v>
          </cell>
          <cell r="BQ301" t="str">
            <v xml:space="preserve"> </v>
          </cell>
          <cell r="BR301" t="str">
            <v xml:space="preserve"> </v>
          </cell>
          <cell r="BS301" t="str">
            <v xml:space="preserve"> </v>
          </cell>
          <cell r="BT301" t="str">
            <v xml:space="preserve"> </v>
          </cell>
          <cell r="BU301" t="str">
            <v xml:space="preserve"> </v>
          </cell>
        </row>
        <row r="302">
          <cell r="AO302" t="str">
            <v xml:space="preserve"> </v>
          </cell>
          <cell r="AP302" t="str">
            <v xml:space="preserve"> </v>
          </cell>
          <cell r="AQ302" t="str">
            <v xml:space="preserve"> </v>
          </cell>
          <cell r="AR302" t="str">
            <v xml:space="preserve"> </v>
          </cell>
          <cell r="AS302" t="str">
            <v xml:space="preserve"> </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B302" t="str">
            <v xml:space="preserve"> </v>
          </cell>
          <cell r="BC302" t="str">
            <v xml:space="preserve"> </v>
          </cell>
          <cell r="BD302">
            <v>20.541001999999999</v>
          </cell>
          <cell r="BE302" t="str">
            <v xml:space="preserve"> </v>
          </cell>
          <cell r="BF302" t="str">
            <v xml:space="preserve"> </v>
          </cell>
          <cell r="BG302" t="str">
            <v xml:space="preserve"> </v>
          </cell>
          <cell r="BH302" t="str">
            <v xml:space="preserve"> </v>
          </cell>
          <cell r="BI302" t="str">
            <v xml:space="preserve"> </v>
          </cell>
          <cell r="BJ302" t="str">
            <v xml:space="preserve"> </v>
          </cell>
          <cell r="BK302" t="str">
            <v xml:space="preserve"> </v>
          </cell>
          <cell r="BL302" t="str">
            <v xml:space="preserve"> </v>
          </cell>
          <cell r="BM302" t="str">
            <v xml:space="preserve"> </v>
          </cell>
          <cell r="BN302" t="str">
            <v xml:space="preserve"> </v>
          </cell>
          <cell r="BO302" t="str">
            <v xml:space="preserve"> </v>
          </cell>
          <cell r="BP302" t="str">
            <v xml:space="preserve"> </v>
          </cell>
          <cell r="BQ302" t="str">
            <v xml:space="preserve"> </v>
          </cell>
          <cell r="BR302" t="str">
            <v xml:space="preserve"> </v>
          </cell>
          <cell r="BS302" t="str">
            <v xml:space="preserve"> </v>
          </cell>
          <cell r="BT302" t="str">
            <v xml:space="preserve"> </v>
          </cell>
          <cell r="BU302" t="str">
            <v xml:space="preserve"> </v>
          </cell>
        </row>
        <row r="303">
          <cell r="AO303">
            <v>8.2307660000000009</v>
          </cell>
          <cell r="AP303">
            <v>10.51146</v>
          </cell>
          <cell r="AQ303">
            <v>8.2547099999999993</v>
          </cell>
          <cell r="AR303" t="str">
            <v xml:space="preserve"> </v>
          </cell>
          <cell r="AS303" t="str">
            <v xml:space="preserve"> </v>
          </cell>
          <cell r="AT303">
            <v>7.5922949999999991</v>
          </cell>
          <cell r="AU303">
            <v>11.525569999999998</v>
          </cell>
          <cell r="AV303" t="str">
            <v xml:space="preserve"> </v>
          </cell>
          <cell r="AW303">
            <v>18.601967999999999</v>
          </cell>
          <cell r="AX303" t="str">
            <v xml:space="preserve"> </v>
          </cell>
          <cell r="AY303">
            <v>8.0729319999999998</v>
          </cell>
          <cell r="AZ303" t="str">
            <v xml:space="preserve"> </v>
          </cell>
          <cell r="BA303" t="str">
            <v xml:space="preserve"> </v>
          </cell>
          <cell r="BB303" t="str">
            <v xml:space="preserve"> </v>
          </cell>
          <cell r="BC303" t="str">
            <v xml:space="preserve"> </v>
          </cell>
          <cell r="BD303" t="str">
            <v xml:space="preserve"> </v>
          </cell>
          <cell r="BE303" t="str">
            <v xml:space="preserve"> </v>
          </cell>
          <cell r="BF303" t="str">
            <v xml:space="preserve"> </v>
          </cell>
          <cell r="BG303">
            <v>10.510311</v>
          </cell>
          <cell r="BH303">
            <v>11.616149999999999</v>
          </cell>
          <cell r="BI303" t="str">
            <v xml:space="preserve"> </v>
          </cell>
          <cell r="BJ303">
            <v>6.3585599999999998</v>
          </cell>
          <cell r="BK303" t="str">
            <v xml:space="preserve"> </v>
          </cell>
          <cell r="BL303" t="str">
            <v xml:space="preserve"> </v>
          </cell>
          <cell r="BM303" t="str">
            <v xml:space="preserve"> </v>
          </cell>
          <cell r="BN303" t="str">
            <v xml:space="preserve"> </v>
          </cell>
          <cell r="BO303" t="str">
            <v xml:space="preserve"> </v>
          </cell>
          <cell r="BP303" t="str">
            <v xml:space="preserve"> </v>
          </cell>
          <cell r="BQ303" t="str">
            <v xml:space="preserve"> </v>
          </cell>
          <cell r="BR303" t="str">
            <v xml:space="preserve"> </v>
          </cell>
          <cell r="BS303" t="str">
            <v xml:space="preserve"> </v>
          </cell>
          <cell r="BT303" t="str">
            <v xml:space="preserve"> </v>
          </cell>
          <cell r="BU303" t="str">
            <v xml:space="preserve"> </v>
          </cell>
        </row>
        <row r="304">
          <cell r="AO304" t="str">
            <v xml:space="preserve"> </v>
          </cell>
          <cell r="AP304" t="str">
            <v xml:space="preserve"> </v>
          </cell>
          <cell r="AQ304" t="str">
            <v xml:space="preserve"> </v>
          </cell>
          <cell r="AR304">
            <v>10.826028000000001</v>
          </cell>
          <cell r="AS304">
            <v>9.0116465249999997</v>
          </cell>
          <cell r="AT304" t="str">
            <v xml:space="preserve"> </v>
          </cell>
          <cell r="AU304" t="str">
            <v xml:space="preserve"> </v>
          </cell>
          <cell r="AV304">
            <v>10.498837999999999</v>
          </cell>
          <cell r="AW304" t="str">
            <v xml:space="preserve"> </v>
          </cell>
          <cell r="AX304" t="str">
            <v xml:space="preserve"> </v>
          </cell>
          <cell r="AY304" t="str">
            <v xml:space="preserve"> </v>
          </cell>
          <cell r="AZ304" t="str">
            <v xml:space="preserve"> </v>
          </cell>
          <cell r="BA304" t="str">
            <v xml:space="preserve"> </v>
          </cell>
          <cell r="BB304" t="str">
            <v xml:space="preserve"> </v>
          </cell>
          <cell r="BC304" t="str">
            <v xml:space="preserve"> </v>
          </cell>
          <cell r="BD304">
            <v>11.036505</v>
          </cell>
          <cell r="BE304">
            <v>11.425402000000002</v>
          </cell>
          <cell r="BF304" t="str">
            <v xml:space="preserve"> </v>
          </cell>
          <cell r="BG304" t="str">
            <v xml:space="preserve"> </v>
          </cell>
          <cell r="BH304" t="str">
            <v xml:space="preserve"> </v>
          </cell>
          <cell r="BI304" t="str">
            <v xml:space="preserve"> </v>
          </cell>
          <cell r="BJ304" t="str">
            <v xml:space="preserve"> </v>
          </cell>
          <cell r="BK304" t="str">
            <v xml:space="preserve"> </v>
          </cell>
          <cell r="BL304" t="str">
            <v xml:space="preserve"> </v>
          </cell>
          <cell r="BM304">
            <v>9.4594860000000018</v>
          </cell>
          <cell r="BN304" t="str">
            <v xml:space="preserve"> </v>
          </cell>
          <cell r="BO304" t="str">
            <v xml:space="preserve"> </v>
          </cell>
          <cell r="BP304">
            <v>10.657811999999998</v>
          </cell>
          <cell r="BQ304">
            <v>11.035534999999998</v>
          </cell>
          <cell r="BR304">
            <v>8.3849780000000003</v>
          </cell>
          <cell r="BS304">
            <v>10.212047999999999</v>
          </cell>
          <cell r="BT304">
            <v>11.057234999999999</v>
          </cell>
          <cell r="BU304">
            <v>10.556203</v>
          </cell>
        </row>
        <row r="305">
          <cell r="AO305">
            <v>2.4926300000000006</v>
          </cell>
          <cell r="AP305" t="str">
            <v xml:space="preserve"> </v>
          </cell>
          <cell r="AQ305" t="str">
            <v xml:space="preserve"> </v>
          </cell>
          <cell r="AR305" t="str">
            <v xml:space="preserve"> </v>
          </cell>
          <cell r="AS305" t="str">
            <v xml:space="preserve"> </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B305" t="str">
            <v xml:space="preserve"> </v>
          </cell>
          <cell r="BC305" t="str">
            <v xml:space="preserve"> </v>
          </cell>
          <cell r="BD305">
            <v>2.4895130000000001</v>
          </cell>
          <cell r="BE305" t="str">
            <v xml:space="preserve"> </v>
          </cell>
          <cell r="BF305" t="str">
            <v xml:space="preserve"> </v>
          </cell>
          <cell r="BG305" t="str">
            <v xml:space="preserve"> </v>
          </cell>
          <cell r="BH305" t="str">
            <v xml:space="preserve"> </v>
          </cell>
          <cell r="BI305" t="str">
            <v xml:space="preserve"> </v>
          </cell>
          <cell r="BJ305" t="str">
            <v xml:space="preserve"> </v>
          </cell>
          <cell r="BK305" t="str">
            <v xml:space="preserve"> </v>
          </cell>
          <cell r="BL305" t="str">
            <v xml:space="preserve"> </v>
          </cell>
          <cell r="BM305" t="str">
            <v xml:space="preserve"> </v>
          </cell>
          <cell r="BN305" t="str">
            <v xml:space="preserve"> </v>
          </cell>
          <cell r="BO305" t="str">
            <v xml:space="preserve"> </v>
          </cell>
          <cell r="BP305" t="str">
            <v xml:space="preserve"> </v>
          </cell>
          <cell r="BQ305" t="str">
            <v xml:space="preserve"> </v>
          </cell>
          <cell r="BR305" t="str">
            <v xml:space="preserve"> </v>
          </cell>
          <cell r="BS305" t="str">
            <v xml:space="preserve"> </v>
          </cell>
          <cell r="BT305" t="str">
            <v xml:space="preserve"> </v>
          </cell>
          <cell r="BU305" t="str">
            <v xml:space="preserve"> </v>
          </cell>
        </row>
        <row r="306">
          <cell r="AO306" t="str">
            <v xml:space="preserve"> </v>
          </cell>
          <cell r="AP306" t="str">
            <v xml:space="preserve"> </v>
          </cell>
          <cell r="AQ306" t="str">
            <v xml:space="preserve"> </v>
          </cell>
          <cell r="AR306" t="str">
            <v xml:space="preserve"> </v>
          </cell>
          <cell r="AS306" t="str">
            <v xml:space="preserve"> </v>
          </cell>
          <cell r="AT306" t="str">
            <v xml:space="preserve"> </v>
          </cell>
          <cell r="AU306">
            <v>8.5057699999999983</v>
          </cell>
          <cell r="AV306">
            <v>8.1232620000000004</v>
          </cell>
          <cell r="AW306">
            <v>8.4353080000000009</v>
          </cell>
          <cell r="AX306" t="str">
            <v xml:space="preserve"> </v>
          </cell>
          <cell r="AY306" t="str">
            <v xml:space="preserve"> </v>
          </cell>
          <cell r="AZ306" t="str">
            <v xml:space="preserve"> </v>
          </cell>
          <cell r="BA306" t="str">
            <v xml:space="preserve"> </v>
          </cell>
          <cell r="BB306" t="str">
            <v xml:space="preserve"> </v>
          </cell>
          <cell r="BC306" t="str">
            <v xml:space="preserve"> </v>
          </cell>
          <cell r="BD306" t="str">
            <v xml:space="preserve"> </v>
          </cell>
          <cell r="BE306">
            <v>11.425402000000002</v>
          </cell>
          <cell r="BF306" t="str">
            <v xml:space="preserve"> </v>
          </cell>
          <cell r="BG306">
            <v>8.4546030000000005</v>
          </cell>
          <cell r="BH306">
            <v>11.616149999999999</v>
          </cell>
          <cell r="BI306" t="str">
            <v xml:space="preserve"> </v>
          </cell>
          <cell r="BJ306" t="str">
            <v xml:space="preserve"> </v>
          </cell>
          <cell r="BK306" t="str">
            <v xml:space="preserve"> </v>
          </cell>
          <cell r="BL306" t="str">
            <v xml:space="preserve"> </v>
          </cell>
          <cell r="BM306" t="str">
            <v xml:space="preserve"> </v>
          </cell>
          <cell r="BN306" t="str">
            <v xml:space="preserve"> </v>
          </cell>
          <cell r="BO306" t="str">
            <v xml:space="preserve"> </v>
          </cell>
          <cell r="BP306">
            <v>8.6417429999999982</v>
          </cell>
          <cell r="BQ306" t="str">
            <v xml:space="preserve"> </v>
          </cell>
          <cell r="BR306" t="str">
            <v xml:space="preserve"> </v>
          </cell>
          <cell r="BS306" t="str">
            <v xml:space="preserve"> </v>
          </cell>
          <cell r="BT306">
            <v>8.5400580000000001</v>
          </cell>
          <cell r="BU306">
            <v>8.19801</v>
          </cell>
        </row>
        <row r="307">
          <cell r="AO307">
            <v>14.050294000000001</v>
          </cell>
          <cell r="AP307">
            <v>8.1755800000000018</v>
          </cell>
          <cell r="AQ307">
            <v>14.073770999999999</v>
          </cell>
          <cell r="AR307">
            <v>12.650754000000001</v>
          </cell>
          <cell r="AS307">
            <v>11.470123364999999</v>
          </cell>
          <cell r="AT307">
            <v>12.932378999999997</v>
          </cell>
          <cell r="AU307">
            <v>13.891080000000001</v>
          </cell>
          <cell r="AV307">
            <v>13.357581999999999</v>
          </cell>
          <cell r="AW307">
            <v>13.901145999999999</v>
          </cell>
          <cell r="AX307">
            <v>12.013365</v>
          </cell>
          <cell r="AY307" t="str">
            <v xml:space="preserve"> </v>
          </cell>
          <cell r="AZ307" t="str">
            <v xml:space="preserve"> </v>
          </cell>
          <cell r="BA307" t="str">
            <v xml:space="preserve"> </v>
          </cell>
          <cell r="BB307" t="str">
            <v xml:space="preserve"> </v>
          </cell>
          <cell r="BC307" t="str">
            <v xml:space="preserve"> </v>
          </cell>
          <cell r="BD307" t="str">
            <v xml:space="preserve"> </v>
          </cell>
          <cell r="BE307" t="str">
            <v xml:space="preserve"> </v>
          </cell>
          <cell r="BF307" t="str">
            <v xml:space="preserve"> </v>
          </cell>
          <cell r="BG307">
            <v>11.921091000000001</v>
          </cell>
          <cell r="BH307">
            <v>11.616149999999999</v>
          </cell>
          <cell r="BI307" t="str">
            <v xml:space="preserve"> </v>
          </cell>
          <cell r="BJ307" t="str">
            <v xml:space="preserve"> </v>
          </cell>
          <cell r="BK307" t="str">
            <v xml:space="preserve"> </v>
          </cell>
          <cell r="BL307" t="str">
            <v xml:space="preserve"> </v>
          </cell>
          <cell r="BM307" t="str">
            <v xml:space="preserve"> </v>
          </cell>
          <cell r="BN307" t="str">
            <v xml:space="preserve"> </v>
          </cell>
          <cell r="BO307" t="str">
            <v xml:space="preserve"> </v>
          </cell>
          <cell r="BP307">
            <v>12.167330999999999</v>
          </cell>
          <cell r="BQ307" t="str">
            <v xml:space="preserve"> </v>
          </cell>
          <cell r="BR307">
            <v>14.303786000000001</v>
          </cell>
          <cell r="BS307">
            <v>12.542178</v>
          </cell>
          <cell r="BT307">
            <v>14.073770999999999</v>
          </cell>
          <cell r="BU307">
            <v>12.145199999999999</v>
          </cell>
        </row>
        <row r="308">
          <cell r="AO308" t="str">
            <v xml:space="preserve"> </v>
          </cell>
          <cell r="AP308">
            <v>14.015280000000002</v>
          </cell>
          <cell r="AQ308">
            <v>5.0853089999999996</v>
          </cell>
          <cell r="AR308">
            <v>7.3906500000000008</v>
          </cell>
          <cell r="AS308">
            <v>4.1445268349999989</v>
          </cell>
          <cell r="AT308" t="str">
            <v xml:space="preserve"> </v>
          </cell>
          <cell r="AU308">
            <v>5.0229340000000002</v>
          </cell>
          <cell r="AV308">
            <v>4.8316799999999995</v>
          </cell>
          <cell r="AW308">
            <v>18.873749999999998</v>
          </cell>
          <cell r="AX308">
            <v>5.0673450000000004</v>
          </cell>
          <cell r="AY308" t="str">
            <v xml:space="preserve"> </v>
          </cell>
          <cell r="AZ308" t="str">
            <v xml:space="preserve"> </v>
          </cell>
          <cell r="BA308" t="str">
            <v xml:space="preserve"> </v>
          </cell>
          <cell r="BB308" t="str">
            <v xml:space="preserve"> </v>
          </cell>
          <cell r="BC308" t="str">
            <v xml:space="preserve"> </v>
          </cell>
          <cell r="BD308" t="str">
            <v xml:space="preserve"> </v>
          </cell>
          <cell r="BE308" t="str">
            <v xml:space="preserve"> </v>
          </cell>
          <cell r="BF308" t="str">
            <v xml:space="preserve"> </v>
          </cell>
          <cell r="BG308">
            <v>5.0284230000000001</v>
          </cell>
          <cell r="BH308">
            <v>6.9696899999999999</v>
          </cell>
          <cell r="BI308" t="str">
            <v xml:space="preserve"> </v>
          </cell>
          <cell r="BJ308" t="str">
            <v xml:space="preserve"> </v>
          </cell>
          <cell r="BK308" t="str">
            <v xml:space="preserve"> </v>
          </cell>
          <cell r="BL308" t="str">
            <v xml:space="preserve"> </v>
          </cell>
          <cell r="BM308">
            <v>6.7999500000000008</v>
          </cell>
          <cell r="BN308" t="str">
            <v xml:space="preserve"> </v>
          </cell>
          <cell r="BO308" t="str">
            <v xml:space="preserve"> </v>
          </cell>
          <cell r="BP308">
            <v>4.9034039999999992</v>
          </cell>
          <cell r="BQ308">
            <v>15.256499999999999</v>
          </cell>
          <cell r="BR308">
            <v>13.488439999999999</v>
          </cell>
          <cell r="BS308" t="str">
            <v xml:space="preserve"> </v>
          </cell>
          <cell r="BT308" t="str">
            <v xml:space="preserve"> </v>
          </cell>
          <cell r="BU308" t="str">
            <v xml:space="preserve"> </v>
          </cell>
        </row>
        <row r="309">
          <cell r="AO309" t="str">
            <v xml:space="preserve"> </v>
          </cell>
          <cell r="AP309" t="str">
            <v xml:space="preserve"> </v>
          </cell>
          <cell r="AQ309" t="str">
            <v xml:space="preserve"> </v>
          </cell>
          <cell r="AR309" t="str">
            <v xml:space="preserve"> </v>
          </cell>
          <cell r="AS309" t="str">
            <v xml:space="preserve"> </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B309" t="str">
            <v xml:space="preserve"> </v>
          </cell>
          <cell r="BC309" t="str">
            <v xml:space="preserve"> </v>
          </cell>
          <cell r="BD309" t="str">
            <v xml:space="preserve"> </v>
          </cell>
          <cell r="BE309" t="str">
            <v xml:space="preserve"> </v>
          </cell>
          <cell r="BF309" t="str">
            <v xml:space="preserve"> </v>
          </cell>
          <cell r="BG309" t="str">
            <v xml:space="preserve"> </v>
          </cell>
          <cell r="BH309">
            <v>3.484845</v>
          </cell>
          <cell r="BI309" t="str">
            <v xml:space="preserve"> </v>
          </cell>
          <cell r="BJ309" t="str">
            <v xml:space="preserve"> </v>
          </cell>
          <cell r="BK309" t="str">
            <v xml:space="preserve"> </v>
          </cell>
          <cell r="BL309" t="str">
            <v xml:space="preserve"> </v>
          </cell>
          <cell r="BM309" t="str">
            <v xml:space="preserve"> </v>
          </cell>
          <cell r="BN309" t="str">
            <v xml:space="preserve"> </v>
          </cell>
          <cell r="BO309" t="str">
            <v xml:space="preserve"> </v>
          </cell>
          <cell r="BP309">
            <v>2.5834049999999995</v>
          </cell>
          <cell r="BQ309">
            <v>0.61025999999999991</v>
          </cell>
          <cell r="BR309" t="str">
            <v xml:space="preserve"> </v>
          </cell>
          <cell r="BS309">
            <v>1.2765059999999999</v>
          </cell>
          <cell r="BT309" t="str">
            <v xml:space="preserve"> </v>
          </cell>
          <cell r="BU309" t="str">
            <v xml:space="preserve"> </v>
          </cell>
        </row>
        <row r="310">
          <cell r="AO310">
            <v>0.61043999999999998</v>
          </cell>
          <cell r="AP310" t="str">
            <v xml:space="preserve"> </v>
          </cell>
          <cell r="AQ310" t="str">
            <v xml:space="preserve"> </v>
          </cell>
          <cell r="AR310">
            <v>0.89707200000000009</v>
          </cell>
          <cell r="AS310">
            <v>0.49833989999999995</v>
          </cell>
          <cell r="AT310" t="str">
            <v xml:space="preserve"> </v>
          </cell>
          <cell r="AU310">
            <v>0.62409199999999998</v>
          </cell>
          <cell r="AV310">
            <v>0.5838279999999999</v>
          </cell>
          <cell r="AW310">
            <v>0.89587399999999995</v>
          </cell>
          <cell r="AX310" t="str">
            <v xml:space="preserve"> </v>
          </cell>
          <cell r="AY310" t="str">
            <v xml:space="preserve"> </v>
          </cell>
          <cell r="AZ310" t="str">
            <v xml:space="preserve"> </v>
          </cell>
          <cell r="BA310" t="str">
            <v xml:space="preserve"> </v>
          </cell>
          <cell r="BB310" t="str">
            <v xml:space="preserve"> </v>
          </cell>
          <cell r="BC310" t="str">
            <v xml:space="preserve"> </v>
          </cell>
          <cell r="BD310" t="str">
            <v xml:space="preserve"> </v>
          </cell>
          <cell r="BE310">
            <v>0.60026599999999997</v>
          </cell>
          <cell r="BF310" t="str">
            <v xml:space="preserve"> </v>
          </cell>
          <cell r="BG310" t="str">
            <v xml:space="preserve"> </v>
          </cell>
          <cell r="BH310">
            <v>1.1616149999999998</v>
          </cell>
          <cell r="BI310" t="str">
            <v xml:space="preserve"> </v>
          </cell>
          <cell r="BJ310" t="str">
            <v xml:space="preserve"> </v>
          </cell>
          <cell r="BK310" t="str">
            <v xml:space="preserve"> </v>
          </cell>
          <cell r="BL310" t="str">
            <v xml:space="preserve"> </v>
          </cell>
          <cell r="BM310">
            <v>0.92680800000000008</v>
          </cell>
          <cell r="BN310" t="str">
            <v xml:space="preserve"> </v>
          </cell>
          <cell r="BO310" t="str">
            <v xml:space="preserve"> </v>
          </cell>
          <cell r="BP310">
            <v>0.63825299999999996</v>
          </cell>
          <cell r="BQ310" t="str">
            <v xml:space="preserve"> </v>
          </cell>
          <cell r="BR310">
            <v>0.59389399999999992</v>
          </cell>
          <cell r="BS310">
            <v>0.62812199999999996</v>
          </cell>
          <cell r="BT310">
            <v>0.64203299999999996</v>
          </cell>
          <cell r="BU310">
            <v>0.63762300000000005</v>
          </cell>
        </row>
        <row r="311">
          <cell r="AO311" t="str">
            <v xml:space="preserve"> </v>
          </cell>
          <cell r="AP311" t="str">
            <v xml:space="preserve"> </v>
          </cell>
          <cell r="AQ311" t="str">
            <v xml:space="preserve"> </v>
          </cell>
          <cell r="AR311" t="str">
            <v xml:space="preserve"> </v>
          </cell>
          <cell r="AS311" t="str">
            <v xml:space="preserve"> </v>
          </cell>
          <cell r="AT311" t="str">
            <v xml:space="preserve"> </v>
          </cell>
          <cell r="AU311" t="str">
            <v xml:space="preserve"> </v>
          </cell>
          <cell r="AV311" t="str">
            <v xml:space="preserve"> </v>
          </cell>
          <cell r="AW311" t="str">
            <v xml:space="preserve"> </v>
          </cell>
          <cell r="AX311">
            <v>1.9599150000000001</v>
          </cell>
          <cell r="AY311" t="str">
            <v xml:space="preserve"> </v>
          </cell>
          <cell r="AZ311" t="str">
            <v xml:space="preserve"> </v>
          </cell>
          <cell r="BA311" t="str">
            <v xml:space="preserve"> </v>
          </cell>
          <cell r="BB311" t="str">
            <v xml:space="preserve"> </v>
          </cell>
          <cell r="BC311" t="str">
            <v xml:space="preserve"> </v>
          </cell>
          <cell r="BD311" t="str">
            <v xml:space="preserve"> </v>
          </cell>
          <cell r="BE311" t="str">
            <v xml:space="preserve"> </v>
          </cell>
          <cell r="BF311" t="str">
            <v xml:space="preserve"> </v>
          </cell>
          <cell r="BG311" t="str">
            <v xml:space="preserve"> </v>
          </cell>
          <cell r="BH311" t="str">
            <v xml:space="preserve"> </v>
          </cell>
          <cell r="BI311" t="str">
            <v xml:space="preserve"> </v>
          </cell>
          <cell r="BJ311" t="str">
            <v xml:space="preserve"> </v>
          </cell>
          <cell r="BK311" t="str">
            <v xml:space="preserve"> </v>
          </cell>
          <cell r="BL311" t="str">
            <v xml:space="preserve"> </v>
          </cell>
          <cell r="BM311" t="str">
            <v xml:space="preserve"> </v>
          </cell>
          <cell r="BN311" t="str">
            <v xml:space="preserve"> </v>
          </cell>
          <cell r="BO311" t="str">
            <v xml:space="preserve"> </v>
          </cell>
          <cell r="BP311" t="str">
            <v xml:space="preserve"> </v>
          </cell>
          <cell r="BQ311" t="str">
            <v xml:space="preserve"> </v>
          </cell>
          <cell r="BR311" t="str">
            <v xml:space="preserve"> </v>
          </cell>
          <cell r="BS311" t="str">
            <v xml:space="preserve"> </v>
          </cell>
          <cell r="BT311" t="str">
            <v xml:space="preserve"> </v>
          </cell>
          <cell r="BU311" t="str">
            <v xml:space="preserve"> </v>
          </cell>
        </row>
        <row r="312">
          <cell r="AO312" t="str">
            <v xml:space="preserve"> </v>
          </cell>
          <cell r="AP312" t="str">
            <v xml:space="preserve"> </v>
          </cell>
          <cell r="AQ312" t="str">
            <v xml:space="preserve"> </v>
          </cell>
          <cell r="AR312">
            <v>2.0082180000000003</v>
          </cell>
          <cell r="AS312" t="str">
            <v xml:space="preserve"> </v>
          </cell>
          <cell r="AT312" t="str">
            <v xml:space="preserve"> </v>
          </cell>
          <cell r="AU312">
            <v>10.518969999999999</v>
          </cell>
          <cell r="AV312" t="str">
            <v xml:space="preserve"> </v>
          </cell>
          <cell r="AW312" t="str">
            <v xml:space="preserve"> </v>
          </cell>
          <cell r="AX312" t="str">
            <v xml:space="preserve"> </v>
          </cell>
          <cell r="AY312" t="str">
            <v xml:space="preserve"> </v>
          </cell>
          <cell r="AZ312" t="str">
            <v xml:space="preserve"> </v>
          </cell>
          <cell r="BA312" t="str">
            <v xml:space="preserve"> </v>
          </cell>
          <cell r="BB312" t="str">
            <v xml:space="preserve"> </v>
          </cell>
          <cell r="BC312" t="str">
            <v xml:space="preserve"> </v>
          </cell>
          <cell r="BD312" t="str">
            <v xml:space="preserve"> </v>
          </cell>
          <cell r="BE312" t="str">
            <v xml:space="preserve"> </v>
          </cell>
          <cell r="BF312" t="str">
            <v xml:space="preserve"> </v>
          </cell>
          <cell r="BG312" t="str">
            <v xml:space="preserve"> </v>
          </cell>
          <cell r="BH312" t="str">
            <v xml:space="preserve"> </v>
          </cell>
          <cell r="BI312" t="str">
            <v xml:space="preserve"> </v>
          </cell>
          <cell r="BJ312" t="str">
            <v xml:space="preserve"> </v>
          </cell>
          <cell r="BK312" t="str">
            <v xml:space="preserve"> </v>
          </cell>
          <cell r="BL312" t="str">
            <v xml:space="preserve"> </v>
          </cell>
          <cell r="BM312" t="str">
            <v xml:space="preserve"> </v>
          </cell>
          <cell r="BN312" t="str">
            <v xml:space="preserve"> </v>
          </cell>
          <cell r="BO312" t="str">
            <v xml:space="preserve"> </v>
          </cell>
          <cell r="BP312" t="str">
            <v xml:space="preserve"> </v>
          </cell>
          <cell r="BQ312" t="str">
            <v xml:space="preserve"> </v>
          </cell>
          <cell r="BR312" t="str">
            <v xml:space="preserve"> </v>
          </cell>
          <cell r="BS312" t="str">
            <v xml:space="preserve"> </v>
          </cell>
          <cell r="BT312" t="str">
            <v xml:space="preserve"> </v>
          </cell>
          <cell r="BU312" t="str">
            <v xml:space="preserve"> </v>
          </cell>
        </row>
        <row r="313">
          <cell r="AO313">
            <v>4.1001220000000007</v>
          </cell>
          <cell r="AP313" t="str">
            <v xml:space="preserve"> </v>
          </cell>
          <cell r="AQ313">
            <v>3.3222659999999995</v>
          </cell>
          <cell r="AR313" t="str">
            <v xml:space="preserve"> </v>
          </cell>
          <cell r="AS313" t="str">
            <v xml:space="preserve"> </v>
          </cell>
          <cell r="AT313" t="str">
            <v xml:space="preserve"> </v>
          </cell>
          <cell r="AU313">
            <v>9.9150099999999988</v>
          </cell>
          <cell r="AV313">
            <v>3.1607240000000001</v>
          </cell>
          <cell r="AW313">
            <v>1.580362</v>
          </cell>
          <cell r="AX313" t="str">
            <v xml:space="preserve"> </v>
          </cell>
          <cell r="AY313" t="str">
            <v xml:space="preserve"> </v>
          </cell>
          <cell r="AZ313" t="str">
            <v xml:space="preserve"> </v>
          </cell>
          <cell r="BA313" t="str">
            <v xml:space="preserve"> </v>
          </cell>
          <cell r="BB313" t="str">
            <v xml:space="preserve"> </v>
          </cell>
          <cell r="BC313" t="str">
            <v xml:space="preserve"> </v>
          </cell>
          <cell r="BD313" t="str">
            <v xml:space="preserve"> </v>
          </cell>
          <cell r="BE313" t="str">
            <v xml:space="preserve"> </v>
          </cell>
          <cell r="BF313" t="str">
            <v xml:space="preserve"> </v>
          </cell>
          <cell r="BG313" t="str">
            <v xml:space="preserve"> </v>
          </cell>
          <cell r="BH313" t="str">
            <v xml:space="preserve"> </v>
          </cell>
          <cell r="BI313" t="str">
            <v xml:space="preserve"> </v>
          </cell>
          <cell r="BJ313" t="str">
            <v xml:space="preserve"> </v>
          </cell>
          <cell r="BK313" t="str">
            <v xml:space="preserve"> </v>
          </cell>
          <cell r="BL313" t="str">
            <v xml:space="preserve"> </v>
          </cell>
          <cell r="BM313" t="str">
            <v xml:space="preserve"> </v>
          </cell>
          <cell r="BN313" t="str">
            <v xml:space="preserve"> </v>
          </cell>
          <cell r="BO313" t="str">
            <v xml:space="preserve"> </v>
          </cell>
          <cell r="BP313" t="str">
            <v xml:space="preserve"> </v>
          </cell>
          <cell r="BQ313" t="str">
            <v xml:space="preserve"> </v>
          </cell>
          <cell r="BR313" t="str">
            <v xml:space="preserve"> </v>
          </cell>
          <cell r="BS313">
            <v>3.029169</v>
          </cell>
          <cell r="BT313">
            <v>3.3222659999999995</v>
          </cell>
          <cell r="BU313">
            <v>3.1678729999999997</v>
          </cell>
        </row>
        <row r="314">
          <cell r="AO314" t="str">
            <v xml:space="preserve"> </v>
          </cell>
          <cell r="AP314" t="str">
            <v xml:space="preserve"> </v>
          </cell>
          <cell r="AQ314" t="str">
            <v xml:space="preserve"> </v>
          </cell>
          <cell r="AR314" t="str">
            <v xml:space="preserve"> </v>
          </cell>
          <cell r="AS314">
            <v>2.0681105849999999</v>
          </cell>
          <cell r="AT314">
            <v>3.4445579999999993</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B314" t="str">
            <v xml:space="preserve"> </v>
          </cell>
          <cell r="BC314" t="str">
            <v xml:space="preserve"> </v>
          </cell>
          <cell r="BD314" t="str">
            <v xml:space="preserve"> </v>
          </cell>
          <cell r="BE314" t="str">
            <v xml:space="preserve"> </v>
          </cell>
          <cell r="BF314" t="str">
            <v xml:space="preserve"> </v>
          </cell>
          <cell r="BG314" t="str">
            <v xml:space="preserve"> </v>
          </cell>
          <cell r="BH314" t="str">
            <v xml:space="preserve"> </v>
          </cell>
          <cell r="BI314" t="str">
            <v xml:space="preserve"> </v>
          </cell>
          <cell r="BJ314" t="str">
            <v xml:space="preserve"> </v>
          </cell>
          <cell r="BK314" t="str">
            <v xml:space="preserve"> </v>
          </cell>
          <cell r="BL314" t="str">
            <v xml:space="preserve"> </v>
          </cell>
          <cell r="BM314" t="str">
            <v xml:space="preserve"> </v>
          </cell>
          <cell r="BN314" t="str">
            <v xml:space="preserve"> </v>
          </cell>
          <cell r="BO314" t="str">
            <v xml:space="preserve"> </v>
          </cell>
          <cell r="BP314" t="str">
            <v xml:space="preserve"> </v>
          </cell>
          <cell r="BQ314" t="str">
            <v xml:space="preserve"> </v>
          </cell>
          <cell r="BR314" t="str">
            <v xml:space="preserve"> </v>
          </cell>
          <cell r="BS314" t="str">
            <v xml:space="preserve"> </v>
          </cell>
          <cell r="BT314" t="str">
            <v xml:space="preserve"> </v>
          </cell>
          <cell r="BU314" t="str">
            <v xml:space="preserve"> </v>
          </cell>
        </row>
        <row r="315">
          <cell r="AO315" t="str">
            <v xml:space="preserve"> </v>
          </cell>
          <cell r="AP315" t="str">
            <v xml:space="preserve"> </v>
          </cell>
          <cell r="AQ315" t="str">
            <v xml:space="preserve"> </v>
          </cell>
          <cell r="AR315" t="str">
            <v xml:space="preserve"> </v>
          </cell>
          <cell r="AS315" t="str">
            <v xml:space="preserve"> </v>
          </cell>
          <cell r="AT315" t="str">
            <v xml:space="preserve"> </v>
          </cell>
          <cell r="AU315" t="str">
            <v xml:space="preserve"> </v>
          </cell>
          <cell r="AV315" t="str">
            <v xml:space="preserve"> </v>
          </cell>
          <cell r="AW315" t="str">
            <v xml:space="preserve"> </v>
          </cell>
          <cell r="AX315" t="str">
            <v xml:space="preserve"> </v>
          </cell>
          <cell r="AY315">
            <v>4.5196339999999999</v>
          </cell>
          <cell r="AZ315" t="str">
            <v xml:space="preserve"> </v>
          </cell>
          <cell r="BA315" t="str">
            <v xml:space="preserve"> </v>
          </cell>
          <cell r="BB315" t="str">
            <v xml:space="preserve"> </v>
          </cell>
          <cell r="BC315" t="str">
            <v xml:space="preserve"> </v>
          </cell>
          <cell r="BD315" t="str">
            <v xml:space="preserve"> </v>
          </cell>
          <cell r="BE315" t="str">
            <v xml:space="preserve"> </v>
          </cell>
          <cell r="BF315" t="str">
            <v xml:space="preserve"> </v>
          </cell>
          <cell r="BG315" t="str">
            <v xml:space="preserve"> </v>
          </cell>
          <cell r="BH315" t="str">
            <v xml:space="preserve"> </v>
          </cell>
          <cell r="BI315" t="str">
            <v xml:space="preserve"> </v>
          </cell>
          <cell r="BJ315" t="str">
            <v xml:space="preserve"> </v>
          </cell>
          <cell r="BK315" t="str">
            <v xml:space="preserve"> </v>
          </cell>
          <cell r="BL315" t="str">
            <v xml:space="preserve"> </v>
          </cell>
          <cell r="BM315" t="str">
            <v xml:space="preserve"> </v>
          </cell>
          <cell r="BN315" t="str">
            <v xml:space="preserve"> </v>
          </cell>
          <cell r="BO315" t="str">
            <v xml:space="preserve"> </v>
          </cell>
          <cell r="BP315" t="str">
            <v xml:space="preserve"> </v>
          </cell>
          <cell r="BQ315" t="str">
            <v xml:space="preserve"> </v>
          </cell>
          <cell r="BR315" t="str">
            <v xml:space="preserve"> </v>
          </cell>
          <cell r="BS315" t="str">
            <v xml:space="preserve"> </v>
          </cell>
          <cell r="BT315" t="str">
            <v xml:space="preserve"> </v>
          </cell>
          <cell r="BU315" t="str">
            <v xml:space="preserve"> </v>
          </cell>
        </row>
        <row r="316">
          <cell r="AO316" t="str">
            <v xml:space="preserve"> </v>
          </cell>
          <cell r="AP316" t="str">
            <v xml:space="preserve"> </v>
          </cell>
          <cell r="AQ316" t="str">
            <v xml:space="preserve"> </v>
          </cell>
          <cell r="AR316" t="str">
            <v xml:space="preserve"> </v>
          </cell>
          <cell r="AS316" t="str">
            <v xml:space="preserve"> </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B316" t="str">
            <v xml:space="preserve"> </v>
          </cell>
          <cell r="BC316" t="str">
            <v xml:space="preserve"> </v>
          </cell>
          <cell r="BD316" t="str">
            <v xml:space="preserve"> </v>
          </cell>
          <cell r="BE316" t="str">
            <v xml:space="preserve"> </v>
          </cell>
          <cell r="BF316" t="str">
            <v xml:space="preserve"> </v>
          </cell>
          <cell r="BG316" t="str">
            <v xml:space="preserve"> </v>
          </cell>
          <cell r="BH316" t="str">
            <v xml:space="preserve"> </v>
          </cell>
          <cell r="BI316" t="str">
            <v xml:space="preserve"> </v>
          </cell>
          <cell r="BJ316" t="str">
            <v xml:space="preserve"> </v>
          </cell>
          <cell r="BK316" t="str">
            <v xml:space="preserve"> </v>
          </cell>
          <cell r="BL316" t="str">
            <v xml:space="preserve"> </v>
          </cell>
          <cell r="BM316" t="str">
            <v xml:space="preserve"> </v>
          </cell>
          <cell r="BN316" t="str">
            <v xml:space="preserve"> </v>
          </cell>
          <cell r="BO316" t="str">
            <v xml:space="preserve"> </v>
          </cell>
          <cell r="BP316" t="str">
            <v xml:space="preserve"> </v>
          </cell>
          <cell r="BQ316" t="str">
            <v xml:space="preserve"> </v>
          </cell>
          <cell r="BR316" t="str">
            <v xml:space="preserve"> </v>
          </cell>
          <cell r="BS316" t="str">
            <v xml:space="preserve"> </v>
          </cell>
          <cell r="BT316" t="str">
            <v xml:space="preserve"> </v>
          </cell>
          <cell r="BU316" t="str">
            <v xml:space="preserve"> </v>
          </cell>
        </row>
        <row r="317">
          <cell r="AO317" t="str">
            <v xml:space="preserve"> </v>
          </cell>
          <cell r="AP317" t="str">
            <v xml:space="preserve"> </v>
          </cell>
          <cell r="AQ317" t="str">
            <v xml:space="preserve"> </v>
          </cell>
          <cell r="AR317" t="str">
            <v xml:space="preserve"> </v>
          </cell>
          <cell r="AS317" t="str">
            <v xml:space="preserve"> </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B317" t="str">
            <v xml:space="preserve"> </v>
          </cell>
          <cell r="BC317" t="str">
            <v xml:space="preserve"> </v>
          </cell>
          <cell r="BD317" t="str">
            <v xml:space="preserve"> </v>
          </cell>
          <cell r="BE317" t="str">
            <v xml:space="preserve"> </v>
          </cell>
          <cell r="BF317" t="str">
            <v xml:space="preserve"> </v>
          </cell>
          <cell r="BG317" t="str">
            <v xml:space="preserve"> </v>
          </cell>
          <cell r="BH317" t="str">
            <v xml:space="preserve"> </v>
          </cell>
          <cell r="BI317" t="str">
            <v xml:space="preserve"> </v>
          </cell>
          <cell r="BJ317" t="str">
            <v xml:space="preserve"> </v>
          </cell>
          <cell r="BK317" t="str">
            <v xml:space="preserve"> </v>
          </cell>
          <cell r="BL317" t="str">
            <v xml:space="preserve"> </v>
          </cell>
          <cell r="BM317" t="str">
            <v xml:space="preserve"> </v>
          </cell>
          <cell r="BN317" t="str">
            <v xml:space="preserve"> </v>
          </cell>
          <cell r="BO317" t="str">
            <v xml:space="preserve"> </v>
          </cell>
          <cell r="BP317" t="str">
            <v xml:space="preserve"> </v>
          </cell>
          <cell r="BQ317" t="str">
            <v xml:space="preserve"> </v>
          </cell>
          <cell r="BR317" t="str">
            <v xml:space="preserve"> </v>
          </cell>
          <cell r="BS317" t="str">
            <v xml:space="preserve"> </v>
          </cell>
          <cell r="BT317" t="str">
            <v xml:space="preserve"> </v>
          </cell>
          <cell r="BU317" t="str">
            <v xml:space="preserve"> </v>
          </cell>
        </row>
        <row r="318">
          <cell r="AO318" t="str">
            <v xml:space="preserve"> </v>
          </cell>
          <cell r="AP318" t="str">
            <v xml:space="preserve"> </v>
          </cell>
          <cell r="AQ318" t="str">
            <v xml:space="preserve"> </v>
          </cell>
          <cell r="AR318">
            <v>1.6412340000000003</v>
          </cell>
          <cell r="AS318" t="str">
            <v xml:space="preserve"> </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B318" t="str">
            <v xml:space="preserve"> </v>
          </cell>
          <cell r="BC318" t="str">
            <v xml:space="preserve"> </v>
          </cell>
          <cell r="BD318" t="str">
            <v xml:space="preserve"> </v>
          </cell>
          <cell r="BE318" t="str">
            <v xml:space="preserve"> </v>
          </cell>
          <cell r="BF318" t="str">
            <v xml:space="preserve"> </v>
          </cell>
          <cell r="BG318" t="str">
            <v xml:space="preserve"> </v>
          </cell>
          <cell r="BH318" t="str">
            <v xml:space="preserve"> </v>
          </cell>
          <cell r="BI318" t="str">
            <v xml:space="preserve"> </v>
          </cell>
          <cell r="BJ318" t="str">
            <v xml:space="preserve"> </v>
          </cell>
          <cell r="BK318" t="str">
            <v xml:space="preserve"> </v>
          </cell>
          <cell r="BL318" t="str">
            <v xml:space="preserve"> </v>
          </cell>
          <cell r="BM318" t="str">
            <v xml:space="preserve"> </v>
          </cell>
          <cell r="BN318" t="str">
            <v xml:space="preserve"> </v>
          </cell>
          <cell r="BO318" t="str">
            <v xml:space="preserve"> </v>
          </cell>
          <cell r="BP318" t="str">
            <v xml:space="preserve"> </v>
          </cell>
          <cell r="BQ318" t="str">
            <v xml:space="preserve"> </v>
          </cell>
          <cell r="BR318" t="str">
            <v xml:space="preserve"> </v>
          </cell>
          <cell r="BS318" t="str">
            <v xml:space="preserve"> </v>
          </cell>
          <cell r="BT318" t="str">
            <v xml:space="preserve"> </v>
          </cell>
          <cell r="BU318" t="str">
            <v xml:space="preserve"> </v>
          </cell>
        </row>
        <row r="319">
          <cell r="AO319">
            <v>2.8588940000000003</v>
          </cell>
          <cell r="AP319" t="str">
            <v xml:space="preserve"> </v>
          </cell>
          <cell r="AQ319">
            <v>2.8636709999999996</v>
          </cell>
          <cell r="AR319" t="str">
            <v xml:space="preserve"> </v>
          </cell>
          <cell r="AS319" t="str">
            <v xml:space="preserve"> </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B319" t="str">
            <v xml:space="preserve"> </v>
          </cell>
          <cell r="BC319" t="str">
            <v xml:space="preserve"> </v>
          </cell>
          <cell r="BD319" t="str">
            <v xml:space="preserve"> </v>
          </cell>
          <cell r="BE319" t="str">
            <v xml:space="preserve"> </v>
          </cell>
          <cell r="BF319" t="str">
            <v xml:space="preserve"> </v>
          </cell>
          <cell r="BG319" t="str">
            <v xml:space="preserve"> </v>
          </cell>
          <cell r="BH319" t="str">
            <v xml:space="preserve"> </v>
          </cell>
          <cell r="BI319" t="str">
            <v xml:space="preserve"> </v>
          </cell>
          <cell r="BJ319" t="str">
            <v xml:space="preserve"> </v>
          </cell>
          <cell r="BK319" t="str">
            <v xml:space="preserve"> </v>
          </cell>
          <cell r="BL319" t="str">
            <v xml:space="preserve"> </v>
          </cell>
          <cell r="BM319" t="str">
            <v xml:space="preserve"> </v>
          </cell>
          <cell r="BN319" t="str">
            <v xml:space="preserve"> </v>
          </cell>
          <cell r="BO319" t="str">
            <v xml:space="preserve"> </v>
          </cell>
          <cell r="BP319" t="str">
            <v xml:space="preserve"> </v>
          </cell>
          <cell r="BQ319" t="str">
            <v xml:space="preserve"> </v>
          </cell>
          <cell r="BR319" t="str">
            <v xml:space="preserve"> </v>
          </cell>
          <cell r="BS319" t="str">
            <v xml:space="preserve"> </v>
          </cell>
          <cell r="BT319" t="str">
            <v xml:space="preserve"> </v>
          </cell>
          <cell r="BU319" t="str">
            <v xml:space="preserve"> </v>
          </cell>
        </row>
        <row r="320">
          <cell r="AO320" t="str">
            <v xml:space="preserve"> </v>
          </cell>
          <cell r="AP320" t="str">
            <v xml:space="preserve"> </v>
          </cell>
          <cell r="AQ320" t="str">
            <v xml:space="preserve"> </v>
          </cell>
          <cell r="AR320" t="str">
            <v xml:space="preserve"> </v>
          </cell>
          <cell r="AS320" t="str">
            <v xml:space="preserve"> </v>
          </cell>
          <cell r="AT320">
            <v>2.7311879999999999</v>
          </cell>
          <cell r="AU320" t="str">
            <v xml:space="preserve"> </v>
          </cell>
          <cell r="AV320" t="str">
            <v xml:space="preserve"> </v>
          </cell>
          <cell r="AW320" t="str">
            <v xml:space="preserve"> </v>
          </cell>
          <cell r="AX320" t="str">
            <v xml:space="preserve"> </v>
          </cell>
          <cell r="AY320" t="str">
            <v xml:space="preserve"> </v>
          </cell>
          <cell r="AZ320" t="str">
            <v xml:space="preserve"> </v>
          </cell>
          <cell r="BA320" t="str">
            <v xml:space="preserve"> </v>
          </cell>
          <cell r="BB320" t="str">
            <v xml:space="preserve"> </v>
          </cell>
          <cell r="BC320" t="str">
            <v xml:space="preserve"> </v>
          </cell>
          <cell r="BD320" t="str">
            <v xml:space="preserve"> </v>
          </cell>
          <cell r="BE320" t="str">
            <v xml:space="preserve"> </v>
          </cell>
          <cell r="BF320" t="str">
            <v xml:space="preserve"> </v>
          </cell>
          <cell r="BG320" t="str">
            <v xml:space="preserve"> </v>
          </cell>
          <cell r="BH320" t="str">
            <v xml:space="preserve"> </v>
          </cell>
          <cell r="BI320" t="str">
            <v xml:space="preserve"> </v>
          </cell>
          <cell r="BJ320" t="str">
            <v xml:space="preserve"> </v>
          </cell>
          <cell r="BK320" t="str">
            <v xml:space="preserve"> </v>
          </cell>
          <cell r="BL320" t="str">
            <v xml:space="preserve"> </v>
          </cell>
          <cell r="BM320" t="str">
            <v xml:space="preserve"> </v>
          </cell>
          <cell r="BN320" t="str">
            <v xml:space="preserve"> </v>
          </cell>
          <cell r="BO320" t="str">
            <v xml:space="preserve"> </v>
          </cell>
          <cell r="BP320" t="str">
            <v xml:space="preserve"> </v>
          </cell>
          <cell r="BQ320" t="str">
            <v xml:space="preserve"> </v>
          </cell>
          <cell r="BR320" t="str">
            <v xml:space="preserve"> </v>
          </cell>
          <cell r="BS320" t="str">
            <v xml:space="preserve"> </v>
          </cell>
          <cell r="BT320" t="str">
            <v xml:space="preserve"> </v>
          </cell>
          <cell r="BU320" t="str">
            <v xml:space="preserve"> </v>
          </cell>
        </row>
        <row r="321">
          <cell r="AO321" t="str">
            <v xml:space="preserve"> </v>
          </cell>
          <cell r="AP321" t="str">
            <v xml:space="preserve"> </v>
          </cell>
          <cell r="AQ321" t="str">
            <v xml:space="preserve"> </v>
          </cell>
          <cell r="AR321" t="str">
            <v xml:space="preserve"> </v>
          </cell>
          <cell r="AS321" t="str">
            <v xml:space="preserve"> </v>
          </cell>
          <cell r="AT321" t="str">
            <v xml:space="preserve"> </v>
          </cell>
          <cell r="AU321" t="str">
            <v xml:space="preserve"> </v>
          </cell>
          <cell r="AV321" t="str">
            <v xml:space="preserve"> </v>
          </cell>
          <cell r="AW321" t="str">
            <v xml:space="preserve"> </v>
          </cell>
          <cell r="AX321" t="str">
            <v xml:space="preserve"> </v>
          </cell>
          <cell r="AY321">
            <v>3.4526379999999999</v>
          </cell>
          <cell r="AZ321" t="str">
            <v xml:space="preserve"> </v>
          </cell>
          <cell r="BA321" t="str">
            <v xml:space="preserve"> </v>
          </cell>
          <cell r="BB321" t="str">
            <v xml:space="preserve"> </v>
          </cell>
          <cell r="BC321" t="str">
            <v xml:space="preserve"> </v>
          </cell>
          <cell r="BD321" t="str">
            <v xml:space="preserve"> </v>
          </cell>
          <cell r="BE321" t="str">
            <v xml:space="preserve"> </v>
          </cell>
          <cell r="BF321" t="str">
            <v xml:space="preserve"> </v>
          </cell>
          <cell r="BG321" t="str">
            <v xml:space="preserve"> </v>
          </cell>
          <cell r="BH321" t="str">
            <v xml:space="preserve"> </v>
          </cell>
          <cell r="BI321" t="str">
            <v xml:space="preserve"> </v>
          </cell>
          <cell r="BJ321" t="str">
            <v xml:space="preserve"> </v>
          </cell>
          <cell r="BK321" t="str">
            <v xml:space="preserve"> </v>
          </cell>
          <cell r="BL321" t="str">
            <v xml:space="preserve"> </v>
          </cell>
          <cell r="BM321" t="str">
            <v xml:space="preserve"> </v>
          </cell>
          <cell r="BN321" t="str">
            <v xml:space="preserve"> </v>
          </cell>
          <cell r="BO321" t="str">
            <v xml:space="preserve"> </v>
          </cell>
          <cell r="BP321" t="str">
            <v xml:space="preserve"> </v>
          </cell>
          <cell r="BQ321" t="str">
            <v xml:space="preserve"> </v>
          </cell>
          <cell r="BR321" t="str">
            <v xml:space="preserve"> </v>
          </cell>
          <cell r="BS321" t="str">
            <v xml:space="preserve"> </v>
          </cell>
          <cell r="BT321" t="str">
            <v xml:space="preserve"> </v>
          </cell>
          <cell r="BU321" t="str">
            <v xml:space="preserve"> </v>
          </cell>
        </row>
        <row r="322">
          <cell r="AO322" t="str">
            <v xml:space="preserve"> </v>
          </cell>
          <cell r="AP322" t="str">
            <v xml:space="preserve"> </v>
          </cell>
          <cell r="AQ322" t="str">
            <v xml:space="preserve"> </v>
          </cell>
          <cell r="AR322" t="str">
            <v xml:space="preserve"> </v>
          </cell>
          <cell r="AS322" t="str">
            <v xml:space="preserve"> </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B322" t="str">
            <v xml:space="preserve"> </v>
          </cell>
          <cell r="BC322" t="str">
            <v xml:space="preserve"> </v>
          </cell>
          <cell r="BD322" t="str">
            <v xml:space="preserve"> </v>
          </cell>
          <cell r="BE322" t="str">
            <v xml:space="preserve"> </v>
          </cell>
          <cell r="BF322" t="str">
            <v xml:space="preserve"> </v>
          </cell>
          <cell r="BG322" t="str">
            <v xml:space="preserve"> </v>
          </cell>
          <cell r="BH322">
            <v>6.9696899999999999</v>
          </cell>
          <cell r="BI322" t="str">
            <v xml:space="preserve"> </v>
          </cell>
          <cell r="BJ322" t="str">
            <v xml:space="preserve"> </v>
          </cell>
          <cell r="BK322" t="str">
            <v xml:space="preserve"> </v>
          </cell>
          <cell r="BL322" t="str">
            <v xml:space="preserve"> </v>
          </cell>
          <cell r="BM322" t="str">
            <v xml:space="preserve"> </v>
          </cell>
          <cell r="BN322" t="str">
            <v xml:space="preserve"> </v>
          </cell>
          <cell r="BO322" t="str">
            <v xml:space="preserve"> </v>
          </cell>
          <cell r="BP322" t="str">
            <v xml:space="preserve"> </v>
          </cell>
          <cell r="BQ322" t="str">
            <v xml:space="preserve"> </v>
          </cell>
          <cell r="BR322" t="str">
            <v xml:space="preserve"> </v>
          </cell>
          <cell r="BS322" t="str">
            <v xml:space="preserve"> </v>
          </cell>
          <cell r="BT322" t="str">
            <v xml:space="preserve"> </v>
          </cell>
          <cell r="BU322" t="str">
            <v xml:space="preserve"> </v>
          </cell>
        </row>
        <row r="323">
          <cell r="AO323" t="str">
            <v xml:space="preserve"> </v>
          </cell>
          <cell r="AP323" t="str">
            <v xml:space="preserve"> </v>
          </cell>
          <cell r="AQ323" t="str">
            <v xml:space="preserve"> </v>
          </cell>
          <cell r="AR323" t="str">
            <v xml:space="preserve"> </v>
          </cell>
          <cell r="AS323" t="str">
            <v xml:space="preserve"> </v>
          </cell>
          <cell r="AT323" t="str">
            <v xml:space="preserve"> </v>
          </cell>
          <cell r="AU323" t="str">
            <v xml:space="preserve"> </v>
          </cell>
          <cell r="AV323" t="str">
            <v xml:space="preserve"> </v>
          </cell>
          <cell r="AW323" t="str">
            <v xml:space="preserve"> </v>
          </cell>
          <cell r="AX323">
            <v>4.5494400000000006</v>
          </cell>
          <cell r="AY323" t="str">
            <v xml:space="preserve"> </v>
          </cell>
          <cell r="AZ323" t="str">
            <v xml:space="preserve"> </v>
          </cell>
          <cell r="BA323" t="str">
            <v xml:space="preserve"> </v>
          </cell>
          <cell r="BB323" t="str">
            <v xml:space="preserve"> </v>
          </cell>
          <cell r="BC323" t="str">
            <v xml:space="preserve"> </v>
          </cell>
          <cell r="BD323" t="str">
            <v xml:space="preserve"> </v>
          </cell>
          <cell r="BE323" t="str">
            <v xml:space="preserve"> </v>
          </cell>
          <cell r="BF323" t="str">
            <v xml:space="preserve"> </v>
          </cell>
          <cell r="BG323" t="str">
            <v xml:space="preserve"> </v>
          </cell>
          <cell r="BH323" t="str">
            <v xml:space="preserve"> </v>
          </cell>
          <cell r="BI323" t="str">
            <v xml:space="preserve"> </v>
          </cell>
          <cell r="BJ323" t="str">
            <v xml:space="preserve"> </v>
          </cell>
          <cell r="BK323" t="str">
            <v xml:space="preserve"> </v>
          </cell>
          <cell r="BL323" t="str">
            <v xml:space="preserve"> </v>
          </cell>
          <cell r="BM323">
            <v>4.2613020000000006</v>
          </cell>
          <cell r="BN323" t="str">
            <v xml:space="preserve"> </v>
          </cell>
          <cell r="BO323" t="str">
            <v xml:space="preserve"> </v>
          </cell>
          <cell r="BP323" t="str">
            <v xml:space="preserve"> </v>
          </cell>
          <cell r="BQ323">
            <v>0.10170999999999999</v>
          </cell>
          <cell r="BR323" t="str">
            <v xml:space="preserve"> </v>
          </cell>
          <cell r="BS323" t="str">
            <v xml:space="preserve"> </v>
          </cell>
          <cell r="BT323" t="str">
            <v xml:space="preserve"> </v>
          </cell>
          <cell r="BU323" t="str">
            <v xml:space="preserve"> </v>
          </cell>
        </row>
        <row r="324">
          <cell r="AO324" t="str">
            <v xml:space="preserve"> </v>
          </cell>
          <cell r="AP324" t="str">
            <v xml:space="preserve"> </v>
          </cell>
          <cell r="AQ324" t="str">
            <v xml:space="preserve"> </v>
          </cell>
          <cell r="AR324" t="str">
            <v xml:space="preserve"> </v>
          </cell>
          <cell r="AS324" t="str">
            <v xml:space="preserve"> </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B324" t="str">
            <v xml:space="preserve"> </v>
          </cell>
          <cell r="BC324" t="str">
            <v xml:space="preserve"> </v>
          </cell>
          <cell r="BD324" t="str">
            <v xml:space="preserve"> </v>
          </cell>
          <cell r="BE324" t="str">
            <v xml:space="preserve"> </v>
          </cell>
          <cell r="BF324" t="str">
            <v xml:space="preserve"> </v>
          </cell>
          <cell r="BG324" t="str">
            <v xml:space="preserve"> </v>
          </cell>
          <cell r="BH324" t="str">
            <v xml:space="preserve"> </v>
          </cell>
          <cell r="BI324" t="str">
            <v xml:space="preserve"> </v>
          </cell>
          <cell r="BJ324" t="str">
            <v xml:space="preserve"> </v>
          </cell>
          <cell r="BK324" t="str">
            <v xml:space="preserve"> </v>
          </cell>
          <cell r="BL324" t="str">
            <v xml:space="preserve"> </v>
          </cell>
          <cell r="BM324" t="str">
            <v xml:space="preserve"> </v>
          </cell>
          <cell r="BN324" t="str">
            <v xml:space="preserve"> </v>
          </cell>
          <cell r="BO324" t="str">
            <v xml:space="preserve"> </v>
          </cell>
          <cell r="BP324" t="str">
            <v xml:space="preserve"> </v>
          </cell>
          <cell r="BQ324" t="str">
            <v xml:space="preserve"> </v>
          </cell>
          <cell r="BR324" t="str">
            <v xml:space="preserve"> </v>
          </cell>
          <cell r="BS324" t="str">
            <v xml:space="preserve"> </v>
          </cell>
          <cell r="BT324" t="str">
            <v xml:space="preserve"> </v>
          </cell>
          <cell r="BU324" t="str">
            <v xml:space="preserve"> </v>
          </cell>
        </row>
        <row r="325">
          <cell r="AO325" t="str">
            <v xml:space="preserve"> </v>
          </cell>
          <cell r="AP325" t="str">
            <v xml:space="preserve"> </v>
          </cell>
          <cell r="AQ325" t="str">
            <v xml:space="preserve"> </v>
          </cell>
          <cell r="AR325" t="str">
            <v xml:space="preserve"> </v>
          </cell>
          <cell r="AS325" t="str">
            <v xml:space="preserve"> </v>
          </cell>
          <cell r="AT325" t="str">
            <v xml:space="preserve"> </v>
          </cell>
          <cell r="AU325" t="str">
            <v xml:space="preserve"> </v>
          </cell>
          <cell r="AV325" t="str">
            <v xml:space="preserve"> </v>
          </cell>
          <cell r="AW325" t="str">
            <v xml:space="preserve"> </v>
          </cell>
          <cell r="AX325" t="str">
            <v xml:space="preserve"> </v>
          </cell>
          <cell r="AY325" t="str">
            <v xml:space="preserve"> </v>
          </cell>
          <cell r="AZ325" t="str">
            <v xml:space="preserve"> </v>
          </cell>
          <cell r="BA325" t="str">
            <v xml:space="preserve"> </v>
          </cell>
          <cell r="BB325" t="str">
            <v xml:space="preserve"> </v>
          </cell>
          <cell r="BC325" t="str">
            <v xml:space="preserve"> </v>
          </cell>
          <cell r="BD325" t="str">
            <v xml:space="preserve"> </v>
          </cell>
          <cell r="BE325" t="str">
            <v xml:space="preserve"> </v>
          </cell>
          <cell r="BF325" t="str">
            <v xml:space="preserve"> </v>
          </cell>
          <cell r="BG325" t="str">
            <v xml:space="preserve"> </v>
          </cell>
          <cell r="BH325" t="str">
            <v xml:space="preserve"> </v>
          </cell>
          <cell r="BI325" t="str">
            <v xml:space="preserve"> </v>
          </cell>
          <cell r="BJ325" t="str">
            <v xml:space="preserve"> </v>
          </cell>
          <cell r="BK325" t="str">
            <v xml:space="preserve"> </v>
          </cell>
          <cell r="BL325" t="str">
            <v xml:space="preserve"> </v>
          </cell>
          <cell r="BM325" t="str">
            <v xml:space="preserve"> </v>
          </cell>
          <cell r="BN325" t="str">
            <v xml:space="preserve"> </v>
          </cell>
          <cell r="BO325" t="str">
            <v xml:space="preserve"> </v>
          </cell>
          <cell r="BP325" t="str">
            <v xml:space="preserve"> </v>
          </cell>
          <cell r="BQ325" t="str">
            <v xml:space="preserve"> </v>
          </cell>
          <cell r="BR325" t="str">
            <v xml:space="preserve"> </v>
          </cell>
          <cell r="BS325" t="str">
            <v xml:space="preserve"> </v>
          </cell>
          <cell r="BT325" t="str">
            <v xml:space="preserve"> </v>
          </cell>
          <cell r="BU325" t="str">
            <v xml:space="preserve"> </v>
          </cell>
        </row>
        <row r="326">
          <cell r="AO326" t="str">
            <v xml:space="preserve"> </v>
          </cell>
          <cell r="AP326" t="str">
            <v xml:space="preserve"> </v>
          </cell>
          <cell r="AQ326" t="str">
            <v xml:space="preserve"> </v>
          </cell>
          <cell r="AR326" t="str">
            <v xml:space="preserve"> </v>
          </cell>
          <cell r="AS326" t="str">
            <v xml:space="preserve"> </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B326" t="str">
            <v xml:space="preserve"> </v>
          </cell>
          <cell r="BC326" t="str">
            <v xml:space="preserve"> </v>
          </cell>
          <cell r="BD326" t="str">
            <v xml:space="preserve"> </v>
          </cell>
          <cell r="BE326" t="str">
            <v xml:space="preserve"> </v>
          </cell>
          <cell r="BF326" t="str">
            <v xml:space="preserve"> </v>
          </cell>
          <cell r="BG326" t="str">
            <v xml:space="preserve"> </v>
          </cell>
          <cell r="BH326" t="str">
            <v xml:space="preserve"> </v>
          </cell>
          <cell r="BI326" t="str">
            <v xml:space="preserve"> </v>
          </cell>
          <cell r="BJ326" t="str">
            <v xml:space="preserve"> </v>
          </cell>
          <cell r="BK326" t="str">
            <v xml:space="preserve"> </v>
          </cell>
          <cell r="BL326" t="str">
            <v xml:space="preserve"> </v>
          </cell>
          <cell r="BM326" t="str">
            <v xml:space="preserve"> </v>
          </cell>
          <cell r="BN326" t="str">
            <v xml:space="preserve"> </v>
          </cell>
          <cell r="BO326" t="str">
            <v xml:space="preserve"> </v>
          </cell>
          <cell r="BP326" t="str">
            <v xml:space="preserve"> </v>
          </cell>
          <cell r="BQ326" t="str">
            <v xml:space="preserve"> </v>
          </cell>
          <cell r="BR326" t="str">
            <v xml:space="preserve"> </v>
          </cell>
          <cell r="BS326" t="str">
            <v xml:space="preserve"> </v>
          </cell>
          <cell r="BT326" t="str">
            <v xml:space="preserve"> </v>
          </cell>
          <cell r="BU326" t="str">
            <v xml:space="preserve"> </v>
          </cell>
        </row>
        <row r="327">
          <cell r="AO327" t="str">
            <v xml:space="preserve"> </v>
          </cell>
          <cell r="AP327" t="str">
            <v xml:space="preserve"> </v>
          </cell>
          <cell r="AQ327" t="str">
            <v xml:space="preserve"> </v>
          </cell>
          <cell r="AR327" t="str">
            <v xml:space="preserve"> </v>
          </cell>
          <cell r="AS327" t="str">
            <v xml:space="preserve"> </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B327" t="str">
            <v xml:space="preserve"> </v>
          </cell>
          <cell r="BC327" t="str">
            <v xml:space="preserve"> </v>
          </cell>
          <cell r="BD327" t="str">
            <v xml:space="preserve"> </v>
          </cell>
          <cell r="BE327">
            <v>0.20348000000000002</v>
          </cell>
          <cell r="BF327" t="str">
            <v xml:space="preserve"> </v>
          </cell>
          <cell r="BG327">
            <v>0.15115500000000001</v>
          </cell>
          <cell r="BH327" t="str">
            <v xml:space="preserve"> </v>
          </cell>
          <cell r="BI327" t="str">
            <v xml:space="preserve"> </v>
          </cell>
          <cell r="BJ327" t="str">
            <v xml:space="preserve"> </v>
          </cell>
          <cell r="BK327" t="str">
            <v xml:space="preserve"> </v>
          </cell>
          <cell r="BL327" t="str">
            <v xml:space="preserve"> </v>
          </cell>
          <cell r="BM327" t="str">
            <v xml:space="preserve"> </v>
          </cell>
          <cell r="BN327" t="str">
            <v xml:space="preserve"> </v>
          </cell>
          <cell r="BO327" t="str">
            <v xml:space="preserve"> </v>
          </cell>
          <cell r="BP327" t="str">
            <v xml:space="preserve"> </v>
          </cell>
          <cell r="BQ327" t="str">
            <v xml:space="preserve"> </v>
          </cell>
          <cell r="BR327" t="str">
            <v xml:space="preserve"> </v>
          </cell>
          <cell r="BS327" t="str">
            <v xml:space="preserve"> </v>
          </cell>
          <cell r="BT327" t="str">
            <v xml:space="preserve"> </v>
          </cell>
          <cell r="BU327" t="str">
            <v xml:space="preserve"> </v>
          </cell>
        </row>
        <row r="328">
          <cell r="AO328">
            <v>0.19330600000000001</v>
          </cell>
          <cell r="AP328">
            <v>0.15234</v>
          </cell>
          <cell r="AQ328">
            <v>0.15286499999999997</v>
          </cell>
          <cell r="AR328">
            <v>0.10194000000000002</v>
          </cell>
          <cell r="AS328">
            <v>0.15780763499999997</v>
          </cell>
          <cell r="AT328" t="str">
            <v xml:space="preserve"> </v>
          </cell>
          <cell r="AU328" t="str">
            <v xml:space="preserve"> </v>
          </cell>
          <cell r="AV328" t="str">
            <v xml:space="preserve"> </v>
          </cell>
          <cell r="AW328" t="str">
            <v xml:space="preserve"> </v>
          </cell>
          <cell r="AX328">
            <v>0.15232500000000002</v>
          </cell>
          <cell r="AY328" t="str">
            <v xml:space="preserve"> </v>
          </cell>
          <cell r="AZ328" t="str">
            <v xml:space="preserve"> </v>
          </cell>
          <cell r="BA328" t="str">
            <v xml:space="preserve"> </v>
          </cell>
          <cell r="BB328" t="str">
            <v xml:space="preserve"> </v>
          </cell>
          <cell r="BC328" t="str">
            <v xml:space="preserve"> </v>
          </cell>
          <cell r="BD328" t="str">
            <v xml:space="preserve"> </v>
          </cell>
          <cell r="BE328" t="str">
            <v xml:space="preserve"> </v>
          </cell>
          <cell r="BF328" t="str">
            <v xml:space="preserve"> </v>
          </cell>
          <cell r="BG328">
            <v>0.19146300000000002</v>
          </cell>
          <cell r="BH328">
            <v>0.121212</v>
          </cell>
          <cell r="BI328" t="str">
            <v xml:space="preserve"> </v>
          </cell>
          <cell r="BJ328">
            <v>0.15284999999999999</v>
          </cell>
          <cell r="BK328" t="str">
            <v xml:space="preserve"> </v>
          </cell>
          <cell r="BL328" t="str">
            <v xml:space="preserve"> </v>
          </cell>
          <cell r="BM328">
            <v>0.18133199999999999</v>
          </cell>
          <cell r="BN328" t="str">
            <v xml:space="preserve"> </v>
          </cell>
          <cell r="BO328" t="str">
            <v xml:space="preserve"> </v>
          </cell>
          <cell r="BP328">
            <v>0.18235799999999996</v>
          </cell>
          <cell r="BQ328">
            <v>0.10170999999999999</v>
          </cell>
          <cell r="BR328">
            <v>0.161056</v>
          </cell>
          <cell r="BS328">
            <v>0.17222699999999999</v>
          </cell>
          <cell r="BT328">
            <v>0.193629</v>
          </cell>
          <cell r="BU328">
            <v>0.192299</v>
          </cell>
        </row>
        <row r="329">
          <cell r="AO329" t="str">
            <v xml:space="preserve"> </v>
          </cell>
          <cell r="AP329" t="str">
            <v xml:space="preserve"> </v>
          </cell>
          <cell r="AQ329" t="str">
            <v xml:space="preserve"> </v>
          </cell>
          <cell r="AR329" t="str">
            <v xml:space="preserve"> </v>
          </cell>
          <cell r="AS329" t="str">
            <v xml:space="preserve"> </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B329" t="str">
            <v xml:space="preserve"> </v>
          </cell>
          <cell r="BC329" t="str">
            <v xml:space="preserve"> </v>
          </cell>
          <cell r="BD329" t="str">
            <v xml:space="preserve"> </v>
          </cell>
          <cell r="BE329" t="str">
            <v xml:space="preserve"> </v>
          </cell>
          <cell r="BF329" t="str">
            <v xml:space="preserve"> </v>
          </cell>
          <cell r="BG329" t="str">
            <v xml:space="preserve"> </v>
          </cell>
          <cell r="BH329" t="str">
            <v xml:space="preserve"> </v>
          </cell>
          <cell r="BI329" t="str">
            <v xml:space="preserve"> </v>
          </cell>
          <cell r="BJ329" t="str">
            <v xml:space="preserve"> </v>
          </cell>
          <cell r="BK329" t="str">
            <v xml:space="preserve"> </v>
          </cell>
          <cell r="BL329" t="str">
            <v xml:space="preserve"> </v>
          </cell>
          <cell r="BM329" t="str">
            <v xml:space="preserve"> </v>
          </cell>
          <cell r="BN329" t="str">
            <v xml:space="preserve"> </v>
          </cell>
          <cell r="BO329" t="str">
            <v xml:space="preserve"> </v>
          </cell>
          <cell r="BP329" t="str">
            <v xml:space="preserve"> </v>
          </cell>
          <cell r="BQ329" t="str">
            <v xml:space="preserve"> </v>
          </cell>
          <cell r="BR329" t="str">
            <v xml:space="preserve"> </v>
          </cell>
          <cell r="BS329" t="str">
            <v xml:space="preserve"> </v>
          </cell>
          <cell r="BT329" t="str">
            <v xml:space="preserve"> </v>
          </cell>
          <cell r="BU329" t="str">
            <v xml:space="preserve"> </v>
          </cell>
        </row>
        <row r="330">
          <cell r="AO330" t="str">
            <v xml:space="preserve"> </v>
          </cell>
          <cell r="AP330">
            <v>0.76170000000000004</v>
          </cell>
          <cell r="AQ330">
            <v>0.61145999999999989</v>
          </cell>
          <cell r="AR330" t="str">
            <v xml:space="preserve"> </v>
          </cell>
          <cell r="AS330" t="str">
            <v xml:space="preserve"> </v>
          </cell>
          <cell r="AT330" t="str">
            <v xml:space="preserve"> </v>
          </cell>
          <cell r="AU330" t="str">
            <v xml:space="preserve"> </v>
          </cell>
          <cell r="AV330" t="str">
            <v xml:space="preserve"> </v>
          </cell>
          <cell r="AW330" t="str">
            <v xml:space="preserve"> </v>
          </cell>
          <cell r="AX330">
            <v>0.66007500000000008</v>
          </cell>
          <cell r="AY330" t="str">
            <v xml:space="preserve"> </v>
          </cell>
          <cell r="AZ330" t="str">
            <v xml:space="preserve"> </v>
          </cell>
          <cell r="BA330" t="str">
            <v xml:space="preserve"> </v>
          </cell>
          <cell r="BB330" t="str">
            <v xml:space="preserve"> </v>
          </cell>
          <cell r="BC330" t="str">
            <v xml:space="preserve"> </v>
          </cell>
          <cell r="BD330" t="str">
            <v xml:space="preserve"> </v>
          </cell>
          <cell r="BE330" t="str">
            <v xml:space="preserve"> </v>
          </cell>
          <cell r="BF330" t="str">
            <v xml:space="preserve"> </v>
          </cell>
          <cell r="BG330">
            <v>0.65500500000000006</v>
          </cell>
          <cell r="BH330" t="str">
            <v xml:space="preserve"> </v>
          </cell>
          <cell r="BI330" t="str">
            <v xml:space="preserve"> </v>
          </cell>
          <cell r="BJ330">
            <v>0.49930999999999992</v>
          </cell>
          <cell r="BK330" t="str">
            <v xml:space="preserve"> </v>
          </cell>
          <cell r="BL330" t="str">
            <v xml:space="preserve"> </v>
          </cell>
          <cell r="BM330">
            <v>1.0476960000000002</v>
          </cell>
          <cell r="BN330" t="str">
            <v xml:space="preserve"> </v>
          </cell>
          <cell r="BO330" t="str">
            <v xml:space="preserve"> </v>
          </cell>
          <cell r="BP330" t="str">
            <v xml:space="preserve"> </v>
          </cell>
          <cell r="BQ330" t="str">
            <v xml:space="preserve"> </v>
          </cell>
          <cell r="BR330" t="str">
            <v xml:space="preserve"> </v>
          </cell>
          <cell r="BS330" t="str">
            <v xml:space="preserve"> </v>
          </cell>
          <cell r="BT330" t="str">
            <v xml:space="preserve"> </v>
          </cell>
          <cell r="BU330" t="str">
            <v xml:space="preserve"> </v>
          </cell>
        </row>
        <row r="331">
          <cell r="AO331" t="str">
            <v xml:space="preserve"> </v>
          </cell>
          <cell r="AP331" t="str">
            <v xml:space="preserve"> </v>
          </cell>
          <cell r="AQ331" t="str">
            <v xml:space="preserve"> </v>
          </cell>
          <cell r="AR331" t="str">
            <v xml:space="preserve"> </v>
          </cell>
          <cell r="AS331" t="str">
            <v xml:space="preserve"> </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B331" t="str">
            <v xml:space="preserve"> </v>
          </cell>
          <cell r="BC331" t="str">
            <v xml:space="preserve"> </v>
          </cell>
          <cell r="BD331" t="str">
            <v xml:space="preserve"> </v>
          </cell>
          <cell r="BE331" t="str">
            <v xml:space="preserve"> </v>
          </cell>
          <cell r="BF331" t="str">
            <v xml:space="preserve"> </v>
          </cell>
          <cell r="BG331" t="str">
            <v xml:space="preserve"> </v>
          </cell>
          <cell r="BH331" t="str">
            <v xml:space="preserve"> </v>
          </cell>
          <cell r="BI331" t="str">
            <v xml:space="preserve"> </v>
          </cell>
          <cell r="BJ331" t="str">
            <v xml:space="preserve"> </v>
          </cell>
          <cell r="BK331" t="str">
            <v xml:space="preserve"> </v>
          </cell>
          <cell r="BL331" t="str">
            <v xml:space="preserve"> </v>
          </cell>
          <cell r="BM331" t="str">
            <v xml:space="preserve"> </v>
          </cell>
          <cell r="BN331" t="str">
            <v xml:space="preserve"> </v>
          </cell>
          <cell r="BO331" t="str">
            <v xml:space="preserve"> </v>
          </cell>
          <cell r="BP331" t="str">
            <v xml:space="preserve"> </v>
          </cell>
          <cell r="BQ331" t="str">
            <v xml:space="preserve"> </v>
          </cell>
          <cell r="BR331" t="str">
            <v xml:space="preserve"> </v>
          </cell>
          <cell r="BS331" t="str">
            <v xml:space="preserve"> </v>
          </cell>
          <cell r="BT331" t="str">
            <v xml:space="preserve"> </v>
          </cell>
          <cell r="BU331" t="str">
            <v xml:space="preserve"> </v>
          </cell>
        </row>
        <row r="332">
          <cell r="AO332" t="str">
            <v xml:space="preserve"> </v>
          </cell>
          <cell r="AP332" t="str">
            <v xml:space="preserve"> </v>
          </cell>
          <cell r="AQ332" t="str">
            <v xml:space="preserve"> </v>
          </cell>
          <cell r="AR332" t="str">
            <v xml:space="preserve"> </v>
          </cell>
          <cell r="AS332" t="str">
            <v xml:space="preserve"> </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B332" t="str">
            <v xml:space="preserve"> </v>
          </cell>
          <cell r="BC332" t="str">
            <v xml:space="preserve"> </v>
          </cell>
          <cell r="BD332" t="str">
            <v xml:space="preserve"> </v>
          </cell>
          <cell r="BE332" t="str">
            <v xml:space="preserve"> </v>
          </cell>
          <cell r="BF332" t="str">
            <v xml:space="preserve"> </v>
          </cell>
          <cell r="BG332" t="str">
            <v xml:space="preserve"> </v>
          </cell>
          <cell r="BH332" t="str">
            <v xml:space="preserve"> </v>
          </cell>
          <cell r="BI332" t="str">
            <v xml:space="preserve"> </v>
          </cell>
          <cell r="BJ332" t="str">
            <v xml:space="preserve"> </v>
          </cell>
          <cell r="BK332" t="str">
            <v xml:space="preserve"> </v>
          </cell>
          <cell r="BL332" t="str">
            <v xml:space="preserve"> </v>
          </cell>
          <cell r="BM332" t="str">
            <v xml:space="preserve"> </v>
          </cell>
          <cell r="BN332" t="str">
            <v xml:space="preserve"> </v>
          </cell>
          <cell r="BO332" t="str">
            <v xml:space="preserve"> </v>
          </cell>
          <cell r="BP332" t="str">
            <v xml:space="preserve"> </v>
          </cell>
          <cell r="BQ332" t="str">
            <v xml:space="preserve"> </v>
          </cell>
          <cell r="BR332" t="str">
            <v xml:space="preserve"> </v>
          </cell>
          <cell r="BS332" t="str">
            <v xml:space="preserve"> </v>
          </cell>
          <cell r="BT332" t="str">
            <v xml:space="preserve"> </v>
          </cell>
          <cell r="BU332" t="str">
            <v xml:space="preserve"> </v>
          </cell>
        </row>
        <row r="333">
          <cell r="AO333" t="str">
            <v xml:space="preserve"> </v>
          </cell>
          <cell r="AP333" t="str">
            <v xml:space="preserve"> </v>
          </cell>
          <cell r="AQ333" t="str">
            <v xml:space="preserve"> </v>
          </cell>
          <cell r="AR333" t="str">
            <v xml:space="preserve"> </v>
          </cell>
          <cell r="AS333" t="str">
            <v xml:space="preserve"> </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B333" t="str">
            <v xml:space="preserve"> </v>
          </cell>
          <cell r="BC333" t="str">
            <v xml:space="preserve"> </v>
          </cell>
          <cell r="BD333" t="str">
            <v xml:space="preserve"> </v>
          </cell>
          <cell r="BE333" t="str">
            <v xml:space="preserve"> </v>
          </cell>
          <cell r="BF333" t="str">
            <v xml:space="preserve"> </v>
          </cell>
          <cell r="BG333" t="str">
            <v xml:space="preserve"> </v>
          </cell>
          <cell r="BH333" t="str">
            <v xml:space="preserve"> </v>
          </cell>
          <cell r="BI333" t="str">
            <v xml:space="preserve"> </v>
          </cell>
          <cell r="BJ333" t="str">
            <v xml:space="preserve"> </v>
          </cell>
          <cell r="BK333" t="str">
            <v xml:space="preserve"> </v>
          </cell>
          <cell r="BL333" t="str">
            <v xml:space="preserve"> </v>
          </cell>
          <cell r="BM333">
            <v>6.1854360000000002</v>
          </cell>
          <cell r="BN333" t="str">
            <v xml:space="preserve"> </v>
          </cell>
          <cell r="BO333" t="str">
            <v xml:space="preserve"> </v>
          </cell>
          <cell r="BP333" t="str">
            <v xml:space="preserve"> </v>
          </cell>
          <cell r="BQ333" t="str">
            <v xml:space="preserve"> </v>
          </cell>
          <cell r="BR333" t="str">
            <v xml:space="preserve"> </v>
          </cell>
          <cell r="BS333" t="str">
            <v xml:space="preserve"> </v>
          </cell>
          <cell r="BT333" t="str">
            <v xml:space="preserve"> </v>
          </cell>
          <cell r="BU333" t="str">
            <v xml:space="preserve"> </v>
          </cell>
        </row>
        <row r="334">
          <cell r="AO334" t="str">
            <v xml:space="preserve"> </v>
          </cell>
          <cell r="AP334" t="str">
            <v xml:space="preserve"> </v>
          </cell>
          <cell r="AQ334" t="str">
            <v xml:space="preserve"> </v>
          </cell>
          <cell r="AR334" t="str">
            <v xml:space="preserve"> </v>
          </cell>
          <cell r="AS334" t="str">
            <v xml:space="preserve"> </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B334" t="str">
            <v xml:space="preserve"> </v>
          </cell>
          <cell r="BC334" t="str">
            <v xml:space="preserve"> </v>
          </cell>
          <cell r="BD334" t="str">
            <v xml:space="preserve"> </v>
          </cell>
          <cell r="BE334" t="str">
            <v xml:space="preserve"> </v>
          </cell>
          <cell r="BF334" t="str">
            <v xml:space="preserve"> </v>
          </cell>
          <cell r="BG334" t="str">
            <v xml:space="preserve"> </v>
          </cell>
          <cell r="BH334" t="str">
            <v xml:space="preserve"> </v>
          </cell>
          <cell r="BI334" t="str">
            <v xml:space="preserve"> </v>
          </cell>
          <cell r="BJ334" t="str">
            <v xml:space="preserve"> </v>
          </cell>
          <cell r="BK334" t="str">
            <v xml:space="preserve"> </v>
          </cell>
          <cell r="BL334" t="str">
            <v xml:space="preserve"> </v>
          </cell>
          <cell r="BM334" t="str">
            <v xml:space="preserve"> </v>
          </cell>
          <cell r="BN334" t="str">
            <v xml:space="preserve"> </v>
          </cell>
          <cell r="BO334" t="str">
            <v xml:space="preserve"> </v>
          </cell>
          <cell r="BP334" t="str">
            <v xml:space="preserve"> </v>
          </cell>
          <cell r="BQ334" t="str">
            <v xml:space="preserve"> </v>
          </cell>
          <cell r="BR334" t="str">
            <v xml:space="preserve"> </v>
          </cell>
          <cell r="BS334" t="str">
            <v xml:space="preserve"> </v>
          </cell>
          <cell r="BT334" t="str">
            <v xml:space="preserve"> </v>
          </cell>
          <cell r="BU334" t="str">
            <v xml:space="preserve"> </v>
          </cell>
        </row>
        <row r="335">
          <cell r="AO335" t="str">
            <v xml:space="preserve"> </v>
          </cell>
          <cell r="AP335" t="str">
            <v xml:space="preserve"> </v>
          </cell>
          <cell r="AQ335" t="str">
            <v xml:space="preserve"> </v>
          </cell>
          <cell r="AR335" t="str">
            <v xml:space="preserve"> </v>
          </cell>
          <cell r="AS335" t="str">
            <v xml:space="preserve"> </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B335" t="str">
            <v xml:space="preserve"> </v>
          </cell>
          <cell r="BC335" t="str">
            <v xml:space="preserve"> </v>
          </cell>
          <cell r="BD335" t="str">
            <v xml:space="preserve"> </v>
          </cell>
          <cell r="BE335" t="str">
            <v xml:space="preserve"> </v>
          </cell>
          <cell r="BF335" t="str">
            <v xml:space="preserve"> </v>
          </cell>
          <cell r="BG335" t="str">
            <v xml:space="preserve"> </v>
          </cell>
          <cell r="BH335" t="str">
            <v xml:space="preserve"> </v>
          </cell>
          <cell r="BI335" t="str">
            <v xml:space="preserve"> </v>
          </cell>
          <cell r="BJ335" t="str">
            <v xml:space="preserve"> </v>
          </cell>
          <cell r="BK335" t="str">
            <v xml:space="preserve"> </v>
          </cell>
          <cell r="BL335" t="str">
            <v xml:space="preserve"> </v>
          </cell>
          <cell r="BM335" t="str">
            <v xml:space="preserve"> </v>
          </cell>
          <cell r="BN335" t="str">
            <v xml:space="preserve"> </v>
          </cell>
          <cell r="BO335" t="str">
            <v xml:space="preserve"> </v>
          </cell>
          <cell r="BP335" t="str">
            <v xml:space="preserve"> </v>
          </cell>
          <cell r="BQ335" t="str">
            <v xml:space="preserve"> </v>
          </cell>
          <cell r="BR335" t="str">
            <v xml:space="preserve"> </v>
          </cell>
          <cell r="BS335" t="str">
            <v xml:space="preserve"> </v>
          </cell>
          <cell r="BT335" t="str">
            <v xml:space="preserve"> </v>
          </cell>
          <cell r="BU335" t="str">
            <v xml:space="preserve"> </v>
          </cell>
        </row>
        <row r="336">
          <cell r="AO336" t="str">
            <v xml:space="preserve"> </v>
          </cell>
          <cell r="AP336" t="str">
            <v xml:space="preserve"> </v>
          </cell>
          <cell r="AQ336" t="str">
            <v xml:space="preserve"> </v>
          </cell>
          <cell r="AR336" t="str">
            <v xml:space="preserve"> </v>
          </cell>
          <cell r="AS336" t="str">
            <v xml:space="preserve"> </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B336" t="str">
            <v xml:space="preserve"> </v>
          </cell>
          <cell r="BC336" t="str">
            <v xml:space="preserve"> </v>
          </cell>
          <cell r="BD336" t="str">
            <v xml:space="preserve"> </v>
          </cell>
          <cell r="BE336" t="str">
            <v xml:space="preserve"> </v>
          </cell>
          <cell r="BF336" t="str">
            <v xml:space="preserve"> </v>
          </cell>
          <cell r="BG336" t="str">
            <v xml:space="preserve"> </v>
          </cell>
          <cell r="BH336" t="str">
            <v xml:space="preserve"> </v>
          </cell>
          <cell r="BI336" t="str">
            <v xml:space="preserve"> </v>
          </cell>
          <cell r="BJ336" t="str">
            <v xml:space="preserve"> </v>
          </cell>
          <cell r="BK336" t="str">
            <v xml:space="preserve"> </v>
          </cell>
          <cell r="BL336" t="str">
            <v xml:space="preserve"> </v>
          </cell>
          <cell r="BM336" t="str">
            <v xml:space="preserve"> </v>
          </cell>
          <cell r="BN336" t="str">
            <v xml:space="preserve"> </v>
          </cell>
          <cell r="BO336" t="str">
            <v xml:space="preserve"> </v>
          </cell>
          <cell r="BP336" t="str">
            <v xml:space="preserve"> </v>
          </cell>
          <cell r="BQ336" t="str">
            <v xml:space="preserve"> </v>
          </cell>
          <cell r="BR336" t="str">
            <v xml:space="preserve"> </v>
          </cell>
          <cell r="BS336" t="str">
            <v xml:space="preserve"> </v>
          </cell>
          <cell r="BT336" t="str">
            <v xml:space="preserve"> </v>
          </cell>
          <cell r="BU336" t="str">
            <v xml:space="preserve"> </v>
          </cell>
        </row>
        <row r="337">
          <cell r="AO337" t="str">
            <v xml:space="preserve"> </v>
          </cell>
          <cell r="AP337" t="str">
            <v xml:space="preserve"> </v>
          </cell>
          <cell r="AQ337" t="str">
            <v xml:space="preserve"> </v>
          </cell>
          <cell r="AR337" t="str">
            <v xml:space="preserve"> </v>
          </cell>
          <cell r="AS337" t="str">
            <v xml:space="preserve"> </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B337" t="str">
            <v xml:space="preserve"> </v>
          </cell>
          <cell r="BC337" t="str">
            <v xml:space="preserve"> </v>
          </cell>
          <cell r="BD337" t="str">
            <v xml:space="preserve"> </v>
          </cell>
          <cell r="BE337" t="str">
            <v xml:space="preserve"> </v>
          </cell>
          <cell r="BF337" t="str">
            <v xml:space="preserve"> </v>
          </cell>
          <cell r="BG337" t="str">
            <v xml:space="preserve"> </v>
          </cell>
          <cell r="BH337" t="str">
            <v xml:space="preserve"> </v>
          </cell>
          <cell r="BI337" t="str">
            <v xml:space="preserve"> </v>
          </cell>
          <cell r="BJ337" t="str">
            <v xml:space="preserve"> </v>
          </cell>
          <cell r="BK337" t="str">
            <v xml:space="preserve"> </v>
          </cell>
          <cell r="BL337" t="str">
            <v xml:space="preserve"> </v>
          </cell>
          <cell r="BM337" t="str">
            <v xml:space="preserve"> </v>
          </cell>
          <cell r="BN337" t="str">
            <v xml:space="preserve"> </v>
          </cell>
          <cell r="BO337" t="str">
            <v xml:space="preserve"> </v>
          </cell>
          <cell r="BP337" t="str">
            <v xml:space="preserve"> </v>
          </cell>
          <cell r="BQ337" t="str">
            <v xml:space="preserve"> </v>
          </cell>
          <cell r="BR337" t="str">
            <v xml:space="preserve"> </v>
          </cell>
          <cell r="BS337" t="str">
            <v xml:space="preserve"> </v>
          </cell>
          <cell r="BT337" t="str">
            <v xml:space="preserve"> </v>
          </cell>
          <cell r="BU337" t="str">
            <v xml:space="preserve"> </v>
          </cell>
        </row>
        <row r="338">
          <cell r="AO338" t="str">
            <v xml:space="preserve"> </v>
          </cell>
          <cell r="AP338" t="str">
            <v xml:space="preserve"> </v>
          </cell>
          <cell r="AQ338" t="str">
            <v xml:space="preserve"> </v>
          </cell>
          <cell r="AR338" t="str">
            <v xml:space="preserve"> </v>
          </cell>
          <cell r="AS338" t="str">
            <v xml:space="preserve"> </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B338" t="str">
            <v xml:space="preserve"> </v>
          </cell>
          <cell r="BC338" t="str">
            <v xml:space="preserve"> </v>
          </cell>
          <cell r="BD338" t="str">
            <v xml:space="preserve"> </v>
          </cell>
          <cell r="BE338" t="str">
            <v xml:space="preserve"> </v>
          </cell>
          <cell r="BF338" t="str">
            <v xml:space="preserve"> </v>
          </cell>
          <cell r="BG338" t="str">
            <v xml:space="preserve"> </v>
          </cell>
          <cell r="BH338" t="str">
            <v xml:space="preserve"> </v>
          </cell>
          <cell r="BI338" t="str">
            <v xml:space="preserve"> </v>
          </cell>
          <cell r="BJ338" t="str">
            <v xml:space="preserve"> </v>
          </cell>
          <cell r="BK338" t="str">
            <v xml:space="preserve"> </v>
          </cell>
          <cell r="BL338" t="str">
            <v xml:space="preserve"> </v>
          </cell>
          <cell r="BM338" t="str">
            <v xml:space="preserve"> </v>
          </cell>
          <cell r="BN338" t="str">
            <v xml:space="preserve"> </v>
          </cell>
          <cell r="BO338" t="str">
            <v xml:space="preserve"> </v>
          </cell>
          <cell r="BP338" t="str">
            <v xml:space="preserve"> </v>
          </cell>
          <cell r="BQ338" t="str">
            <v xml:space="preserve"> </v>
          </cell>
          <cell r="BR338" t="str">
            <v xml:space="preserve"> </v>
          </cell>
          <cell r="BS338" t="str">
            <v xml:space="preserve"> </v>
          </cell>
          <cell r="BT338" t="str">
            <v xml:space="preserve"> </v>
          </cell>
          <cell r="BU338" t="str">
            <v xml:space="preserve"> </v>
          </cell>
        </row>
        <row r="339">
          <cell r="AO339" t="str">
            <v xml:space="preserve"> </v>
          </cell>
          <cell r="AP339" t="str">
            <v xml:space="preserve"> </v>
          </cell>
          <cell r="AQ339" t="str">
            <v xml:space="preserve"> </v>
          </cell>
          <cell r="AR339" t="str">
            <v xml:space="preserve"> </v>
          </cell>
          <cell r="AS339">
            <v>6.5697810149999993</v>
          </cell>
          <cell r="AT339" t="str">
            <v xml:space="preserve"> </v>
          </cell>
          <cell r="AU339">
            <v>7.9622059999999992</v>
          </cell>
          <cell r="AV339">
            <v>7.6602259999999998</v>
          </cell>
          <cell r="AW339" t="str">
            <v xml:space="preserve"> </v>
          </cell>
          <cell r="AX339" t="str">
            <v xml:space="preserve"> </v>
          </cell>
          <cell r="AY339" t="str">
            <v xml:space="preserve"> </v>
          </cell>
          <cell r="AZ339" t="str">
            <v xml:space="preserve"> </v>
          </cell>
          <cell r="BA339" t="str">
            <v xml:space="preserve"> </v>
          </cell>
          <cell r="BB339" t="str">
            <v xml:space="preserve"> </v>
          </cell>
          <cell r="BC339" t="str">
            <v xml:space="preserve"> </v>
          </cell>
          <cell r="BD339" t="str">
            <v xml:space="preserve"> </v>
          </cell>
          <cell r="BE339" t="str">
            <v xml:space="preserve"> </v>
          </cell>
          <cell r="BF339" t="str">
            <v xml:space="preserve"> </v>
          </cell>
          <cell r="BG339" t="str">
            <v xml:space="preserve"> </v>
          </cell>
          <cell r="BH339" t="str">
            <v xml:space="preserve"> </v>
          </cell>
          <cell r="BI339" t="str">
            <v xml:space="preserve"> </v>
          </cell>
          <cell r="BJ339" t="str">
            <v xml:space="preserve"> </v>
          </cell>
          <cell r="BK339" t="str">
            <v xml:space="preserve"> </v>
          </cell>
          <cell r="BL339" t="str">
            <v xml:space="preserve"> </v>
          </cell>
          <cell r="BM339" t="str">
            <v xml:space="preserve"> </v>
          </cell>
          <cell r="BN339" t="str">
            <v xml:space="preserve"> </v>
          </cell>
          <cell r="BO339" t="str">
            <v xml:space="preserve"> </v>
          </cell>
          <cell r="BP339">
            <v>9.2698649999999994</v>
          </cell>
          <cell r="BQ339" t="str">
            <v xml:space="preserve"> </v>
          </cell>
          <cell r="BR339" t="str">
            <v xml:space="preserve"> </v>
          </cell>
          <cell r="BS339" t="str">
            <v xml:space="preserve"> </v>
          </cell>
          <cell r="BT339" t="str">
            <v xml:space="preserve"> </v>
          </cell>
          <cell r="BU339" t="str">
            <v xml:space="preserve"> </v>
          </cell>
        </row>
        <row r="340">
          <cell r="AO340" t="str">
            <v xml:space="preserve"> </v>
          </cell>
          <cell r="AP340" t="str">
            <v xml:space="preserve"> </v>
          </cell>
          <cell r="AQ340" t="str">
            <v xml:space="preserve"> </v>
          </cell>
          <cell r="AR340" t="str">
            <v xml:space="preserve"> </v>
          </cell>
          <cell r="AS340" t="str">
            <v xml:space="preserve"> </v>
          </cell>
          <cell r="AT340" t="str">
            <v xml:space="preserve"> </v>
          </cell>
          <cell r="AU340">
            <v>9.8143499999999992</v>
          </cell>
          <cell r="AV340">
            <v>9.4419079999999997</v>
          </cell>
          <cell r="AW340">
            <v>7.2978499999999995</v>
          </cell>
          <cell r="AX340" t="str">
            <v xml:space="preserve"> </v>
          </cell>
          <cell r="AY340" t="str">
            <v xml:space="preserve"> </v>
          </cell>
          <cell r="AZ340" t="str">
            <v xml:space="preserve"> </v>
          </cell>
          <cell r="BA340" t="str">
            <v xml:space="preserve"> </v>
          </cell>
          <cell r="BB340" t="str">
            <v xml:space="preserve"> </v>
          </cell>
          <cell r="BC340" t="str">
            <v xml:space="preserve"> </v>
          </cell>
          <cell r="BD340" t="str">
            <v xml:space="preserve"> </v>
          </cell>
          <cell r="BE340" t="str">
            <v xml:space="preserve"> </v>
          </cell>
          <cell r="BF340" t="str">
            <v xml:space="preserve"> </v>
          </cell>
          <cell r="BG340" t="str">
            <v xml:space="preserve"> </v>
          </cell>
          <cell r="BH340" t="str">
            <v xml:space="preserve"> </v>
          </cell>
          <cell r="BI340" t="str">
            <v xml:space="preserve"> </v>
          </cell>
          <cell r="BJ340" t="str">
            <v xml:space="preserve"> </v>
          </cell>
          <cell r="BK340" t="str">
            <v xml:space="preserve"> </v>
          </cell>
          <cell r="BL340" t="str">
            <v xml:space="preserve"> </v>
          </cell>
          <cell r="BM340" t="str">
            <v xml:space="preserve"> </v>
          </cell>
          <cell r="BN340" t="str">
            <v xml:space="preserve"> </v>
          </cell>
          <cell r="BO340" t="str">
            <v xml:space="preserve"> </v>
          </cell>
          <cell r="BP340" t="str">
            <v xml:space="preserve"> </v>
          </cell>
          <cell r="BQ340" t="str">
            <v xml:space="preserve"> </v>
          </cell>
          <cell r="BR340" t="str">
            <v xml:space="preserve"> </v>
          </cell>
          <cell r="BS340" t="str">
            <v xml:space="preserve"> </v>
          </cell>
          <cell r="BT340" t="str">
            <v xml:space="preserve"> </v>
          </cell>
          <cell r="BU340" t="str">
            <v xml:space="preserve"> </v>
          </cell>
        </row>
        <row r="341">
          <cell r="AO341">
            <v>1.4650560000000001</v>
          </cell>
          <cell r="AP341">
            <v>1.462464</v>
          </cell>
          <cell r="AQ341">
            <v>1.4675039999999997</v>
          </cell>
          <cell r="AR341">
            <v>1.3863840000000003</v>
          </cell>
          <cell r="AS341">
            <v>1.1960157599999999</v>
          </cell>
          <cell r="AT341">
            <v>1.3452119999999999</v>
          </cell>
          <cell r="AU341">
            <v>1.4495039999999999</v>
          </cell>
          <cell r="AV341">
            <v>1.3891079999999998</v>
          </cell>
          <cell r="AW341">
            <v>1.5501639999999999</v>
          </cell>
          <cell r="AX341">
            <v>1.52325</v>
          </cell>
          <cell r="AY341">
            <v>1.4595699999999998</v>
          </cell>
          <cell r="AZ341" t="str">
            <v xml:space="preserve"> </v>
          </cell>
          <cell r="BA341" t="str">
            <v xml:space="preserve"> </v>
          </cell>
          <cell r="BB341" t="str">
            <v xml:space="preserve"> </v>
          </cell>
          <cell r="BC341" t="str">
            <v xml:space="preserve"> </v>
          </cell>
          <cell r="BD341" t="str">
            <v xml:space="preserve"> </v>
          </cell>
          <cell r="BE341">
            <v>1.434534</v>
          </cell>
          <cell r="BF341" t="str">
            <v xml:space="preserve"> </v>
          </cell>
          <cell r="BG341">
            <v>1.5115500000000002</v>
          </cell>
          <cell r="BH341">
            <v>3.484845</v>
          </cell>
          <cell r="BI341" t="str">
            <v xml:space="preserve"> </v>
          </cell>
          <cell r="BJ341">
            <v>1.1310899999999999</v>
          </cell>
          <cell r="BK341" t="str">
            <v xml:space="preserve"> </v>
          </cell>
          <cell r="BL341" t="str">
            <v xml:space="preserve"> </v>
          </cell>
          <cell r="BM341">
            <v>1.420434</v>
          </cell>
          <cell r="BN341" t="str">
            <v xml:space="preserve"> </v>
          </cell>
          <cell r="BO341">
            <v>1.037296</v>
          </cell>
          <cell r="BP341">
            <v>1.367685</v>
          </cell>
          <cell r="BQ341">
            <v>1.4646239999999997</v>
          </cell>
          <cell r="BR341">
            <v>1.489768</v>
          </cell>
          <cell r="BS341">
            <v>1.4284709999999998</v>
          </cell>
          <cell r="BT341">
            <v>1.4675039999999997</v>
          </cell>
          <cell r="BU341">
            <v>1.4574240000000001</v>
          </cell>
        </row>
        <row r="342">
          <cell r="AO342" t="str">
            <v xml:space="preserve"> </v>
          </cell>
          <cell r="AP342" t="str">
            <v xml:space="preserve"> </v>
          </cell>
          <cell r="AQ342" t="str">
            <v xml:space="preserve"> </v>
          </cell>
          <cell r="AR342" t="str">
            <v xml:space="preserve"> </v>
          </cell>
          <cell r="AS342" t="str">
            <v xml:space="preserve"> </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B342" t="str">
            <v xml:space="preserve"> </v>
          </cell>
          <cell r="BC342" t="str">
            <v xml:space="preserve"> </v>
          </cell>
          <cell r="BD342" t="str">
            <v xml:space="preserve"> </v>
          </cell>
          <cell r="BE342" t="str">
            <v xml:space="preserve"> </v>
          </cell>
          <cell r="BF342" t="str">
            <v xml:space="preserve"> </v>
          </cell>
          <cell r="BG342" t="str">
            <v xml:space="preserve"> </v>
          </cell>
          <cell r="BH342" t="str">
            <v xml:space="preserve"> </v>
          </cell>
          <cell r="BI342" t="str">
            <v xml:space="preserve"> </v>
          </cell>
          <cell r="BJ342" t="str">
            <v xml:space="preserve"> </v>
          </cell>
          <cell r="BK342" t="str">
            <v xml:space="preserve"> </v>
          </cell>
          <cell r="BL342" t="str">
            <v xml:space="preserve"> </v>
          </cell>
          <cell r="BM342" t="str">
            <v xml:space="preserve"> </v>
          </cell>
          <cell r="BN342" t="str">
            <v xml:space="preserve"> </v>
          </cell>
          <cell r="BO342" t="str">
            <v xml:space="preserve"> </v>
          </cell>
          <cell r="BP342" t="str">
            <v xml:space="preserve"> </v>
          </cell>
          <cell r="BQ342" t="str">
            <v xml:space="preserve"> </v>
          </cell>
          <cell r="BR342" t="str">
            <v xml:space="preserve"> </v>
          </cell>
          <cell r="BS342" t="str">
            <v xml:space="preserve"> </v>
          </cell>
          <cell r="BT342" t="str">
            <v xml:space="preserve"> </v>
          </cell>
          <cell r="BU342" t="str">
            <v xml:space="preserve"> </v>
          </cell>
        </row>
        <row r="343">
          <cell r="AO343">
            <v>14.131686000000002</v>
          </cell>
          <cell r="AP343">
            <v>12.847340000000001</v>
          </cell>
          <cell r="AQ343">
            <v>14.175680999999999</v>
          </cell>
          <cell r="AR343">
            <v>10.387686</v>
          </cell>
          <cell r="AS343">
            <v>11.553180014999999</v>
          </cell>
          <cell r="AT343">
            <v>13.024097999999999</v>
          </cell>
          <cell r="AU343">
            <v>14.001805999999998</v>
          </cell>
          <cell r="AV343">
            <v>13.478374000000001</v>
          </cell>
          <cell r="AW343">
            <v>11.505438</v>
          </cell>
          <cell r="AX343" t="str">
            <v xml:space="preserve"> </v>
          </cell>
          <cell r="AY343" t="str">
            <v xml:space="preserve"> </v>
          </cell>
          <cell r="AZ343" t="str">
            <v xml:space="preserve"> </v>
          </cell>
          <cell r="BA343" t="str">
            <v xml:space="preserve"> </v>
          </cell>
          <cell r="BB343" t="str">
            <v xml:space="preserve"> </v>
          </cell>
          <cell r="BC343" t="str">
            <v xml:space="preserve"> </v>
          </cell>
          <cell r="BD343" t="str">
            <v xml:space="preserve"> </v>
          </cell>
          <cell r="BE343">
            <v>13.867162000000002</v>
          </cell>
          <cell r="BF343" t="str">
            <v xml:space="preserve"> </v>
          </cell>
          <cell r="BG343">
            <v>13.886106</v>
          </cell>
          <cell r="BH343">
            <v>11.616149999999999</v>
          </cell>
          <cell r="BI343" t="str">
            <v xml:space="preserve"> </v>
          </cell>
          <cell r="BJ343" t="str">
            <v xml:space="preserve"> </v>
          </cell>
          <cell r="BK343" t="str">
            <v xml:space="preserve"> </v>
          </cell>
          <cell r="BL343" t="str">
            <v xml:space="preserve"> </v>
          </cell>
          <cell r="BM343">
            <v>13.599900000000002</v>
          </cell>
          <cell r="BN343" t="str">
            <v xml:space="preserve"> </v>
          </cell>
          <cell r="BO343" t="str">
            <v xml:space="preserve"> </v>
          </cell>
          <cell r="BP343">
            <v>13.646457</v>
          </cell>
          <cell r="BQ343">
            <v>10.170999999999999</v>
          </cell>
          <cell r="BR343" t="str">
            <v xml:space="preserve"> </v>
          </cell>
          <cell r="BS343">
            <v>13.595801999999999</v>
          </cell>
          <cell r="BT343">
            <v>14.175680999999999</v>
          </cell>
          <cell r="BU343">
            <v>13.946738</v>
          </cell>
        </row>
        <row r="344">
          <cell r="AO344">
            <v>15.240652000000003</v>
          </cell>
          <cell r="AP344">
            <v>16.351160000000004</v>
          </cell>
          <cell r="AQ344">
            <v>15.266117999999999</v>
          </cell>
          <cell r="AR344">
            <v>13.721124000000001</v>
          </cell>
          <cell r="AS344">
            <v>12.441886169999998</v>
          </cell>
          <cell r="AT344">
            <v>14.022815999999999</v>
          </cell>
          <cell r="AU344">
            <v>14.001805999999998</v>
          </cell>
          <cell r="AV344">
            <v>14.495039999999999</v>
          </cell>
          <cell r="AW344">
            <v>12.17986</v>
          </cell>
          <cell r="AX344" t="str">
            <v xml:space="preserve"> </v>
          </cell>
          <cell r="AY344" t="str">
            <v xml:space="preserve"> </v>
          </cell>
          <cell r="AZ344" t="str">
            <v xml:space="preserve"> </v>
          </cell>
          <cell r="BA344" t="str">
            <v xml:space="preserve"> </v>
          </cell>
          <cell r="BB344" t="str">
            <v xml:space="preserve"> </v>
          </cell>
          <cell r="BC344" t="str">
            <v xml:space="preserve"> </v>
          </cell>
          <cell r="BD344" t="str">
            <v xml:space="preserve"> </v>
          </cell>
          <cell r="BE344">
            <v>15.291522000000001</v>
          </cell>
          <cell r="BF344" t="str">
            <v xml:space="preserve"> </v>
          </cell>
          <cell r="BG344" t="str">
            <v xml:space="preserve"> </v>
          </cell>
          <cell r="BH344" t="str">
            <v xml:space="preserve"> </v>
          </cell>
          <cell r="BI344" t="str">
            <v xml:space="preserve"> </v>
          </cell>
          <cell r="BJ344" t="str">
            <v xml:space="preserve"> </v>
          </cell>
          <cell r="BK344" t="str">
            <v xml:space="preserve"> </v>
          </cell>
          <cell r="BL344" t="str">
            <v xml:space="preserve"> </v>
          </cell>
          <cell r="BM344" t="str">
            <v xml:space="preserve"> </v>
          </cell>
          <cell r="BN344" t="str">
            <v xml:space="preserve"> </v>
          </cell>
          <cell r="BO344" t="str">
            <v xml:space="preserve"> </v>
          </cell>
          <cell r="BP344">
            <v>14.710211999999999</v>
          </cell>
          <cell r="BQ344">
            <v>11.696649999999998</v>
          </cell>
          <cell r="BR344" t="str">
            <v xml:space="preserve"> </v>
          </cell>
          <cell r="BS344">
            <v>14.467067999999998</v>
          </cell>
          <cell r="BT344">
            <v>15.266117999999999</v>
          </cell>
          <cell r="BU344" t="str">
            <v xml:space="preserve"> </v>
          </cell>
        </row>
        <row r="345">
          <cell r="AO345" t="str">
            <v xml:space="preserve"> </v>
          </cell>
          <cell r="AP345" t="str">
            <v xml:space="preserve"> </v>
          </cell>
          <cell r="AQ345" t="str">
            <v xml:space="preserve"> </v>
          </cell>
          <cell r="AR345" t="str">
            <v xml:space="preserve"> </v>
          </cell>
          <cell r="AS345">
            <v>3.7707719099999997</v>
          </cell>
          <cell r="AT345">
            <v>4.2496469999999995</v>
          </cell>
          <cell r="AU345" t="str">
            <v xml:space="preserve"> </v>
          </cell>
          <cell r="AV345" t="str">
            <v xml:space="preserve"> </v>
          </cell>
          <cell r="AW345">
            <v>4.5699639999999997</v>
          </cell>
          <cell r="AX345">
            <v>4.4478900000000001</v>
          </cell>
          <cell r="AY345">
            <v>4.2679840000000002</v>
          </cell>
          <cell r="AZ345" t="str">
            <v xml:space="preserve"> </v>
          </cell>
          <cell r="BA345" t="str">
            <v xml:space="preserve"> </v>
          </cell>
          <cell r="BB345" t="str">
            <v xml:space="preserve"> </v>
          </cell>
          <cell r="BC345" t="str">
            <v xml:space="preserve"> </v>
          </cell>
          <cell r="BD345" t="str">
            <v xml:space="preserve"> </v>
          </cell>
          <cell r="BE345">
            <v>4.5274300000000007</v>
          </cell>
          <cell r="BF345" t="str">
            <v xml:space="preserve"> </v>
          </cell>
          <cell r="BG345">
            <v>4.4137260000000005</v>
          </cell>
          <cell r="BH345">
            <v>6.9696899999999999</v>
          </cell>
          <cell r="BI345" t="str">
            <v xml:space="preserve"> </v>
          </cell>
          <cell r="BJ345" t="str">
            <v xml:space="preserve"> </v>
          </cell>
          <cell r="BK345" t="str">
            <v xml:space="preserve"> </v>
          </cell>
          <cell r="BL345" t="str">
            <v xml:space="preserve"> </v>
          </cell>
          <cell r="BM345" t="str">
            <v xml:space="preserve"> </v>
          </cell>
          <cell r="BN345" t="str">
            <v xml:space="preserve"> </v>
          </cell>
          <cell r="BO345" t="str">
            <v xml:space="preserve"> </v>
          </cell>
          <cell r="BP345" t="str">
            <v xml:space="preserve"> </v>
          </cell>
          <cell r="BQ345">
            <v>5.0448159999999991</v>
          </cell>
          <cell r="BR345" t="str">
            <v xml:space="preserve"> </v>
          </cell>
          <cell r="BS345">
            <v>4.1638409999999997</v>
          </cell>
          <cell r="BT345" t="str">
            <v xml:space="preserve"> </v>
          </cell>
          <cell r="BU345">
            <v>4.4329979999999995</v>
          </cell>
        </row>
        <row r="346">
          <cell r="AO346">
            <v>4.3748200000000006</v>
          </cell>
          <cell r="AP346">
            <v>4.6717599999999999</v>
          </cell>
          <cell r="AQ346">
            <v>4.3821299999999992</v>
          </cell>
          <cell r="AR346">
            <v>3.4659600000000004</v>
          </cell>
          <cell r="AS346">
            <v>3.5714359499999997</v>
          </cell>
          <cell r="AT346">
            <v>4.0356359999999993</v>
          </cell>
          <cell r="AU346">
            <v>5.3853099999999996</v>
          </cell>
          <cell r="AV346">
            <v>4.1673239999999998</v>
          </cell>
          <cell r="AW346">
            <v>2.6574239999999998</v>
          </cell>
          <cell r="AX346">
            <v>4.2955650000000007</v>
          </cell>
          <cell r="AY346">
            <v>4.1270599999999993</v>
          </cell>
          <cell r="AZ346" t="str">
            <v xml:space="preserve"> </v>
          </cell>
          <cell r="BA346" t="str">
            <v xml:space="preserve"> </v>
          </cell>
          <cell r="BB346" t="str">
            <v xml:space="preserve"> </v>
          </cell>
          <cell r="BC346" t="str">
            <v xml:space="preserve"> </v>
          </cell>
          <cell r="BD346" t="str">
            <v xml:space="preserve"> </v>
          </cell>
          <cell r="BE346">
            <v>4.2832540000000003</v>
          </cell>
          <cell r="BF346" t="str">
            <v xml:space="preserve"> </v>
          </cell>
          <cell r="BG346">
            <v>4.2625710000000003</v>
          </cell>
          <cell r="BH346">
            <v>6.9696899999999999</v>
          </cell>
          <cell r="BI346" t="str">
            <v xml:space="preserve"> </v>
          </cell>
          <cell r="BJ346" t="str">
            <v xml:space="preserve"> </v>
          </cell>
          <cell r="BK346" t="str">
            <v xml:space="preserve"> </v>
          </cell>
          <cell r="BL346" t="str">
            <v xml:space="preserve"> </v>
          </cell>
          <cell r="BM346">
            <v>3.4150860000000005</v>
          </cell>
          <cell r="BN346" t="str">
            <v xml:space="preserve"> </v>
          </cell>
          <cell r="BO346" t="str">
            <v xml:space="preserve"> </v>
          </cell>
          <cell r="BP346">
            <v>4.2144959999999996</v>
          </cell>
          <cell r="BQ346">
            <v>3.5598499999999995</v>
          </cell>
          <cell r="BR346">
            <v>4.4592379999999991</v>
          </cell>
          <cell r="BS346">
            <v>4.0321379999999998</v>
          </cell>
          <cell r="BT346">
            <v>4.3821299999999992</v>
          </cell>
          <cell r="BU346">
            <v>4.2811830000000004</v>
          </cell>
        </row>
        <row r="347">
          <cell r="AO347">
            <v>1.5261</v>
          </cell>
          <cell r="AP347">
            <v>1.16794</v>
          </cell>
          <cell r="AQ347">
            <v>1.5286499999999998</v>
          </cell>
          <cell r="AR347" t="str">
            <v xml:space="preserve"> </v>
          </cell>
          <cell r="AS347" t="str">
            <v xml:space="preserve"> </v>
          </cell>
          <cell r="AT347">
            <v>1.4063579999999998</v>
          </cell>
          <cell r="AU347">
            <v>4.4793700000000003</v>
          </cell>
          <cell r="AV347">
            <v>1.4495039999999999</v>
          </cell>
          <cell r="AW347">
            <v>0.83547799999999994</v>
          </cell>
          <cell r="AX347" t="str">
            <v xml:space="preserve"> </v>
          </cell>
          <cell r="AY347">
            <v>1.5099</v>
          </cell>
          <cell r="AZ347" t="str">
            <v xml:space="preserve"> </v>
          </cell>
          <cell r="BA347" t="str">
            <v xml:space="preserve"> </v>
          </cell>
          <cell r="BB347" t="str">
            <v xml:space="preserve"> </v>
          </cell>
          <cell r="BC347" t="str">
            <v xml:space="preserve"> </v>
          </cell>
          <cell r="BD347" t="str">
            <v xml:space="preserve"> </v>
          </cell>
          <cell r="BE347">
            <v>1.4955780000000001</v>
          </cell>
          <cell r="BF347" t="str">
            <v xml:space="preserve"> </v>
          </cell>
          <cell r="BG347">
            <v>1.5115500000000002</v>
          </cell>
          <cell r="BH347">
            <v>3.484845</v>
          </cell>
          <cell r="BI347" t="str">
            <v xml:space="preserve"> </v>
          </cell>
          <cell r="BJ347" t="str">
            <v xml:space="preserve"> </v>
          </cell>
          <cell r="BK347" t="str">
            <v xml:space="preserve"> </v>
          </cell>
          <cell r="BL347" t="str">
            <v xml:space="preserve"> </v>
          </cell>
          <cell r="BM347">
            <v>1.2391020000000001</v>
          </cell>
          <cell r="BN347" t="str">
            <v xml:space="preserve"> </v>
          </cell>
          <cell r="BO347" t="str">
            <v xml:space="preserve"> </v>
          </cell>
          <cell r="BP347" t="str">
            <v xml:space="preserve"> </v>
          </cell>
          <cell r="BQ347">
            <v>1.9630029999999998</v>
          </cell>
          <cell r="BR347" t="str">
            <v xml:space="preserve"> </v>
          </cell>
          <cell r="BS347" t="str">
            <v xml:space="preserve"> </v>
          </cell>
          <cell r="BT347" t="str">
            <v xml:space="preserve"> </v>
          </cell>
          <cell r="BU347" t="str">
            <v xml:space="preserve"> </v>
          </cell>
        </row>
        <row r="348">
          <cell r="AO348" t="str">
            <v xml:space="preserve"> </v>
          </cell>
          <cell r="AP348" t="str">
            <v xml:space="preserve"> </v>
          </cell>
          <cell r="AQ348" t="str">
            <v xml:space="preserve"> </v>
          </cell>
          <cell r="AR348">
            <v>1.3456080000000001</v>
          </cell>
          <cell r="AS348">
            <v>1.602993345</v>
          </cell>
          <cell r="AT348" t="str">
            <v xml:space="preserve"> </v>
          </cell>
          <cell r="AU348" t="str">
            <v xml:space="preserve"> </v>
          </cell>
          <cell r="AV348" t="str">
            <v xml:space="preserve"> </v>
          </cell>
          <cell r="AW348" t="str">
            <v xml:space="preserve"> </v>
          </cell>
          <cell r="AX348">
            <v>1.52325</v>
          </cell>
          <cell r="AY348">
            <v>1.8219459999999998</v>
          </cell>
          <cell r="AZ348" t="str">
            <v xml:space="preserve"> </v>
          </cell>
          <cell r="BA348" t="str">
            <v xml:space="preserve"> </v>
          </cell>
          <cell r="BB348" t="str">
            <v xml:space="preserve"> </v>
          </cell>
          <cell r="BC348" t="str">
            <v xml:space="preserve"> </v>
          </cell>
          <cell r="BD348" t="str">
            <v xml:space="preserve"> </v>
          </cell>
          <cell r="BE348" t="str">
            <v xml:space="preserve"> </v>
          </cell>
          <cell r="BF348" t="str">
            <v xml:space="preserve"> </v>
          </cell>
          <cell r="BG348" t="str">
            <v xml:space="preserve"> </v>
          </cell>
          <cell r="BH348" t="str">
            <v xml:space="preserve"> </v>
          </cell>
          <cell r="BI348" t="str">
            <v xml:space="preserve"> </v>
          </cell>
          <cell r="BJ348" t="str">
            <v xml:space="preserve"> </v>
          </cell>
          <cell r="BK348" t="str">
            <v xml:space="preserve"> </v>
          </cell>
          <cell r="BL348" t="str">
            <v xml:space="preserve"> </v>
          </cell>
          <cell r="BM348" t="str">
            <v xml:space="preserve"> </v>
          </cell>
          <cell r="BN348" t="str">
            <v xml:space="preserve"> </v>
          </cell>
          <cell r="BO348" t="str">
            <v xml:space="preserve"> </v>
          </cell>
          <cell r="BP348">
            <v>1.8944969999999999</v>
          </cell>
          <cell r="BQ348" t="str">
            <v xml:space="preserve"> </v>
          </cell>
          <cell r="BR348">
            <v>1.56023</v>
          </cell>
          <cell r="BS348">
            <v>1.7830559999999998</v>
          </cell>
          <cell r="BT348">
            <v>1.9668629999999998</v>
          </cell>
          <cell r="BU348">
            <v>1.447303</v>
          </cell>
        </row>
        <row r="349">
          <cell r="AO349" t="str">
            <v xml:space="preserve"> </v>
          </cell>
          <cell r="AP349" t="str">
            <v xml:space="preserve"> </v>
          </cell>
          <cell r="AQ349" t="str">
            <v xml:space="preserve"> </v>
          </cell>
          <cell r="AR349" t="str">
            <v xml:space="preserve"> </v>
          </cell>
          <cell r="AS349" t="str">
            <v xml:space="preserve"> </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B349" t="str">
            <v xml:space="preserve"> </v>
          </cell>
          <cell r="BC349" t="str">
            <v xml:space="preserve"> </v>
          </cell>
          <cell r="BD349" t="str">
            <v xml:space="preserve"> </v>
          </cell>
          <cell r="BE349" t="str">
            <v xml:space="preserve"> </v>
          </cell>
          <cell r="BF349" t="str">
            <v xml:space="preserve"> </v>
          </cell>
          <cell r="BG349" t="str">
            <v xml:space="preserve"> </v>
          </cell>
          <cell r="BH349" t="str">
            <v xml:space="preserve"> </v>
          </cell>
          <cell r="BI349" t="str">
            <v xml:space="preserve"> </v>
          </cell>
          <cell r="BJ349" t="str">
            <v xml:space="preserve"> </v>
          </cell>
          <cell r="BK349" t="str">
            <v xml:space="preserve"> </v>
          </cell>
          <cell r="BL349" t="str">
            <v xml:space="preserve"> </v>
          </cell>
          <cell r="BM349" t="str">
            <v xml:space="preserve"> </v>
          </cell>
          <cell r="BN349" t="str">
            <v xml:space="preserve"> </v>
          </cell>
          <cell r="BO349" t="str">
            <v xml:space="preserve"> </v>
          </cell>
          <cell r="BP349" t="str">
            <v xml:space="preserve"> </v>
          </cell>
          <cell r="BQ349" t="str">
            <v xml:space="preserve"> </v>
          </cell>
          <cell r="BR349" t="str">
            <v xml:space="preserve"> </v>
          </cell>
          <cell r="BS349" t="str">
            <v xml:space="preserve"> </v>
          </cell>
          <cell r="BT349" t="str">
            <v xml:space="preserve"> </v>
          </cell>
          <cell r="BU349" t="str">
            <v xml:space="preserve"> </v>
          </cell>
        </row>
        <row r="350">
          <cell r="AO350" t="str">
            <v xml:space="preserve"> </v>
          </cell>
          <cell r="AP350" t="str">
            <v xml:space="preserve"> </v>
          </cell>
          <cell r="AQ350" t="str">
            <v xml:space="preserve"> </v>
          </cell>
          <cell r="AR350" t="str">
            <v xml:space="preserve"> </v>
          </cell>
          <cell r="AS350" t="str">
            <v xml:space="preserve"> </v>
          </cell>
          <cell r="AT350">
            <v>4.5248039999999996</v>
          </cell>
          <cell r="AU350" t="str">
            <v xml:space="preserve"> </v>
          </cell>
          <cell r="AV350" t="str">
            <v xml:space="preserve"> </v>
          </cell>
          <cell r="AW350">
            <v>4.8719439999999992</v>
          </cell>
          <cell r="AX350" t="str">
            <v xml:space="preserve"> </v>
          </cell>
          <cell r="AY350">
            <v>4.318314</v>
          </cell>
          <cell r="AZ350" t="str">
            <v xml:space="preserve"> </v>
          </cell>
          <cell r="BA350" t="str">
            <v xml:space="preserve"> </v>
          </cell>
          <cell r="BB350" t="str">
            <v xml:space="preserve"> </v>
          </cell>
          <cell r="BC350" t="str">
            <v xml:space="preserve"> </v>
          </cell>
          <cell r="BD350" t="str">
            <v xml:space="preserve"> </v>
          </cell>
          <cell r="BE350" t="str">
            <v xml:space="preserve"> </v>
          </cell>
          <cell r="BF350" t="str">
            <v xml:space="preserve"> </v>
          </cell>
          <cell r="BG350">
            <v>4.867191</v>
          </cell>
          <cell r="BH350">
            <v>3.484845</v>
          </cell>
          <cell r="BI350" t="str">
            <v xml:space="preserve"> </v>
          </cell>
          <cell r="BJ350" t="str">
            <v xml:space="preserve"> </v>
          </cell>
          <cell r="BK350" t="str">
            <v xml:space="preserve"> </v>
          </cell>
          <cell r="BL350" t="str">
            <v xml:space="preserve"> </v>
          </cell>
          <cell r="BM350" t="str">
            <v xml:space="preserve"> </v>
          </cell>
          <cell r="BN350" t="str">
            <v xml:space="preserve"> </v>
          </cell>
          <cell r="BO350" t="str">
            <v xml:space="preserve"> </v>
          </cell>
          <cell r="BP350" t="str">
            <v xml:space="preserve"> </v>
          </cell>
          <cell r="BQ350" t="str">
            <v xml:space="preserve"> </v>
          </cell>
          <cell r="BR350" t="str">
            <v xml:space="preserve"> </v>
          </cell>
          <cell r="BS350">
            <v>4.2144959999999996</v>
          </cell>
          <cell r="BT350" t="str">
            <v xml:space="preserve"> </v>
          </cell>
          <cell r="BU350" t="str">
            <v xml:space="preserve"> </v>
          </cell>
        </row>
        <row r="351">
          <cell r="AO351" t="str">
            <v xml:space="preserve"> </v>
          </cell>
          <cell r="AP351" t="str">
            <v xml:space="preserve"> </v>
          </cell>
          <cell r="AQ351" t="str">
            <v xml:space="preserve"> </v>
          </cell>
          <cell r="AR351" t="str">
            <v xml:space="preserve"> </v>
          </cell>
          <cell r="AS351">
            <v>4.0199418599999994</v>
          </cell>
          <cell r="AT351">
            <v>8.9375069999999983</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B351" t="str">
            <v xml:space="preserve"> </v>
          </cell>
          <cell r="BC351" t="str">
            <v xml:space="preserve"> </v>
          </cell>
          <cell r="BD351" t="str">
            <v xml:space="preserve"> </v>
          </cell>
          <cell r="BE351" t="str">
            <v xml:space="preserve"> </v>
          </cell>
          <cell r="BF351" t="str">
            <v xml:space="preserve"> </v>
          </cell>
          <cell r="BG351" t="str">
            <v xml:space="preserve"> </v>
          </cell>
          <cell r="BH351" t="str">
            <v xml:space="preserve"> </v>
          </cell>
          <cell r="BI351" t="str">
            <v xml:space="preserve"> </v>
          </cell>
          <cell r="BJ351" t="str">
            <v xml:space="preserve"> </v>
          </cell>
          <cell r="BK351" t="str">
            <v xml:space="preserve"> </v>
          </cell>
          <cell r="BL351" t="str">
            <v xml:space="preserve"> </v>
          </cell>
          <cell r="BM351" t="str">
            <v xml:space="preserve"> </v>
          </cell>
          <cell r="BN351" t="str">
            <v xml:space="preserve"> </v>
          </cell>
          <cell r="BO351" t="str">
            <v xml:space="preserve"> </v>
          </cell>
          <cell r="BP351" t="str">
            <v xml:space="preserve"> </v>
          </cell>
          <cell r="BQ351">
            <v>3.3055749999999997</v>
          </cell>
          <cell r="BR351" t="str">
            <v xml:space="preserve"> </v>
          </cell>
          <cell r="BS351" t="str">
            <v xml:space="preserve"> </v>
          </cell>
          <cell r="BT351" t="str">
            <v xml:space="preserve"> </v>
          </cell>
          <cell r="BU351" t="str">
            <v xml:space="preserve"> </v>
          </cell>
        </row>
        <row r="352">
          <cell r="AO352" t="str">
            <v xml:space="preserve"> </v>
          </cell>
          <cell r="AP352" t="str">
            <v xml:space="preserve"> </v>
          </cell>
          <cell r="AQ352" t="str">
            <v xml:space="preserve"> </v>
          </cell>
          <cell r="AR352" t="str">
            <v xml:space="preserve"> </v>
          </cell>
          <cell r="AS352">
            <v>4.4518364400000001</v>
          </cell>
          <cell r="AT352">
            <v>5.0241629999999988</v>
          </cell>
          <cell r="AU352" t="str">
            <v xml:space="preserve"> </v>
          </cell>
          <cell r="AV352" t="str">
            <v xml:space="preserve"> </v>
          </cell>
          <cell r="AW352">
            <v>5.3953759999999997</v>
          </cell>
          <cell r="AX352">
            <v>5.6664900000000005</v>
          </cell>
          <cell r="AY352">
            <v>5.2242540000000002</v>
          </cell>
          <cell r="AZ352" t="str">
            <v xml:space="preserve"> </v>
          </cell>
          <cell r="BA352" t="str">
            <v xml:space="preserve"> </v>
          </cell>
          <cell r="BB352" t="str">
            <v xml:space="preserve"> </v>
          </cell>
          <cell r="BC352" t="str">
            <v xml:space="preserve"> </v>
          </cell>
          <cell r="BD352" t="str">
            <v xml:space="preserve"> </v>
          </cell>
          <cell r="BE352" t="str">
            <v xml:space="preserve"> </v>
          </cell>
          <cell r="BF352" t="str">
            <v xml:space="preserve"> </v>
          </cell>
          <cell r="BG352">
            <v>5.6229659999999999</v>
          </cell>
          <cell r="BH352">
            <v>3.484845</v>
          </cell>
          <cell r="BI352" t="str">
            <v xml:space="preserve"> </v>
          </cell>
          <cell r="BJ352" t="str">
            <v xml:space="preserve"> </v>
          </cell>
          <cell r="BK352" t="str">
            <v xml:space="preserve"> </v>
          </cell>
          <cell r="BL352" t="str">
            <v xml:space="preserve"> </v>
          </cell>
          <cell r="BM352" t="str">
            <v xml:space="preserve"> </v>
          </cell>
          <cell r="BN352" t="str">
            <v xml:space="preserve"> </v>
          </cell>
          <cell r="BO352" t="str">
            <v xml:space="preserve"> </v>
          </cell>
          <cell r="BP352" t="str">
            <v xml:space="preserve"> </v>
          </cell>
          <cell r="BQ352">
            <v>5.4516559999999998</v>
          </cell>
          <cell r="BR352" t="str">
            <v xml:space="preserve"> </v>
          </cell>
          <cell r="BS352" t="str">
            <v xml:space="preserve"> </v>
          </cell>
          <cell r="BT352" t="str">
            <v xml:space="preserve"> </v>
          </cell>
          <cell r="BU352" t="str">
            <v xml:space="preserve"> </v>
          </cell>
        </row>
        <row r="353">
          <cell r="AO353" t="str">
            <v xml:space="preserve"> </v>
          </cell>
          <cell r="AP353">
            <v>10.51146</v>
          </cell>
          <cell r="AQ353">
            <v>10.568066999999997</v>
          </cell>
          <cell r="AR353" t="str">
            <v xml:space="preserve"> </v>
          </cell>
          <cell r="AS353">
            <v>8.612974604999998</v>
          </cell>
          <cell r="AT353">
            <v>9.7120229999999985</v>
          </cell>
          <cell r="AU353">
            <v>13.478374000000001</v>
          </cell>
          <cell r="AV353" t="str">
            <v xml:space="preserve"> </v>
          </cell>
          <cell r="AW353" t="str">
            <v xml:space="preserve"> </v>
          </cell>
          <cell r="AX353" t="str">
            <v xml:space="preserve"> </v>
          </cell>
          <cell r="AY353" t="str">
            <v xml:space="preserve"> </v>
          </cell>
          <cell r="AZ353" t="str">
            <v xml:space="preserve"> </v>
          </cell>
          <cell r="BA353" t="str">
            <v xml:space="preserve"> </v>
          </cell>
          <cell r="BB353" t="str">
            <v xml:space="preserve"> </v>
          </cell>
          <cell r="BC353" t="str">
            <v xml:space="preserve"> </v>
          </cell>
          <cell r="BD353" t="str">
            <v xml:space="preserve"> </v>
          </cell>
          <cell r="BE353" t="str">
            <v xml:space="preserve"> </v>
          </cell>
          <cell r="BF353" t="str">
            <v xml:space="preserve"> </v>
          </cell>
          <cell r="BG353">
            <v>13.341948</v>
          </cell>
          <cell r="BH353">
            <v>11.616149999999999</v>
          </cell>
          <cell r="BI353" t="str">
            <v xml:space="preserve"> </v>
          </cell>
          <cell r="BJ353" t="str">
            <v xml:space="preserve"> </v>
          </cell>
          <cell r="BK353" t="str">
            <v xml:space="preserve"> </v>
          </cell>
          <cell r="BL353" t="str">
            <v xml:space="preserve"> </v>
          </cell>
          <cell r="BM353" t="str">
            <v xml:space="preserve"> </v>
          </cell>
          <cell r="BN353" t="str">
            <v xml:space="preserve"> </v>
          </cell>
          <cell r="BO353" t="str">
            <v xml:space="preserve"> </v>
          </cell>
          <cell r="BP353" t="str">
            <v xml:space="preserve"> </v>
          </cell>
          <cell r="BQ353" t="str">
            <v xml:space="preserve"> </v>
          </cell>
          <cell r="BR353" t="str">
            <v xml:space="preserve"> </v>
          </cell>
          <cell r="BS353" t="str">
            <v xml:space="preserve"> </v>
          </cell>
          <cell r="BT353" t="str">
            <v xml:space="preserve"> </v>
          </cell>
          <cell r="BU353" t="str">
            <v xml:space="preserve"> </v>
          </cell>
        </row>
        <row r="354">
          <cell r="AO354">
            <v>2.7876760000000003</v>
          </cell>
          <cell r="AP354" t="str">
            <v xml:space="preserve"> </v>
          </cell>
          <cell r="AQ354" t="str">
            <v xml:space="preserve"> </v>
          </cell>
          <cell r="AR354" t="str">
            <v xml:space="preserve"> </v>
          </cell>
          <cell r="AS354" t="str">
            <v xml:space="preserve"> </v>
          </cell>
          <cell r="AT354" t="str">
            <v xml:space="preserve"> </v>
          </cell>
          <cell r="AU354">
            <v>2.8889420000000001</v>
          </cell>
          <cell r="AV354">
            <v>2.6473579999999997</v>
          </cell>
          <cell r="AW354">
            <v>2.1440579999999998</v>
          </cell>
          <cell r="AX354" t="str">
            <v xml:space="preserve"> </v>
          </cell>
          <cell r="AY354" t="str">
            <v xml:space="preserve"> </v>
          </cell>
          <cell r="AZ354" t="str">
            <v xml:space="preserve"> </v>
          </cell>
          <cell r="BA354" t="str">
            <v xml:space="preserve"> </v>
          </cell>
          <cell r="BB354" t="str">
            <v xml:space="preserve"> </v>
          </cell>
          <cell r="BC354" t="str">
            <v xml:space="preserve"> </v>
          </cell>
          <cell r="BD354" t="str">
            <v xml:space="preserve"> </v>
          </cell>
          <cell r="BE354">
            <v>2.7368060000000001</v>
          </cell>
          <cell r="BF354" t="str">
            <v xml:space="preserve"> </v>
          </cell>
          <cell r="BG354" t="str">
            <v xml:space="preserve"> </v>
          </cell>
          <cell r="BH354" t="str">
            <v xml:space="preserve"> </v>
          </cell>
          <cell r="BI354" t="str">
            <v xml:space="preserve"> </v>
          </cell>
          <cell r="BJ354" t="str">
            <v xml:space="preserve"> </v>
          </cell>
          <cell r="BK354" t="str">
            <v xml:space="preserve"> </v>
          </cell>
          <cell r="BL354" t="str">
            <v xml:space="preserve"> </v>
          </cell>
          <cell r="BM354" t="str">
            <v xml:space="preserve"> </v>
          </cell>
          <cell r="BN354" t="str">
            <v xml:space="preserve"> </v>
          </cell>
          <cell r="BO354" t="str">
            <v xml:space="preserve"> </v>
          </cell>
          <cell r="BP354" t="str">
            <v xml:space="preserve"> </v>
          </cell>
          <cell r="BQ354" t="str">
            <v xml:space="preserve"> </v>
          </cell>
          <cell r="BR354" t="str">
            <v xml:space="preserve"> </v>
          </cell>
          <cell r="BS354">
            <v>2.4719639999999998</v>
          </cell>
          <cell r="BT354">
            <v>2.7923339999999999</v>
          </cell>
          <cell r="BU354">
            <v>2.6719440000000003</v>
          </cell>
        </row>
        <row r="355">
          <cell r="AO355">
            <v>26.981448</v>
          </cell>
          <cell r="AP355">
            <v>24.52674</v>
          </cell>
          <cell r="AQ355">
            <v>27.026531999999996</v>
          </cell>
          <cell r="AR355">
            <v>20.377806</v>
          </cell>
          <cell r="AS355">
            <v>22.026623579999999</v>
          </cell>
          <cell r="AT355">
            <v>24.825275999999995</v>
          </cell>
          <cell r="AU355" t="str">
            <v xml:space="preserve"> </v>
          </cell>
          <cell r="AV355" t="str">
            <v xml:space="preserve"> </v>
          </cell>
          <cell r="AW355" t="str">
            <v xml:space="preserve"> </v>
          </cell>
          <cell r="AX355">
            <v>26.687340000000003</v>
          </cell>
          <cell r="AY355">
            <v>24.832822</v>
          </cell>
          <cell r="AZ355" t="str">
            <v xml:space="preserve"> </v>
          </cell>
          <cell r="BA355" t="str">
            <v xml:space="preserve"> </v>
          </cell>
          <cell r="BB355" t="str">
            <v xml:space="preserve"> </v>
          </cell>
          <cell r="BC355" t="str">
            <v xml:space="preserve"> </v>
          </cell>
          <cell r="BD355" t="str">
            <v xml:space="preserve"> </v>
          </cell>
          <cell r="BE355">
            <v>26.442226000000002</v>
          </cell>
          <cell r="BF355" t="str">
            <v xml:space="preserve"> </v>
          </cell>
          <cell r="BG355">
            <v>26.482356000000003</v>
          </cell>
          <cell r="BH355">
            <v>29.040375000000001</v>
          </cell>
          <cell r="BI355" t="str">
            <v xml:space="preserve"> </v>
          </cell>
          <cell r="BJ355" t="str">
            <v xml:space="preserve"> </v>
          </cell>
          <cell r="BK355" t="str">
            <v xml:space="preserve"> </v>
          </cell>
          <cell r="BL355" t="str">
            <v xml:space="preserve"> </v>
          </cell>
          <cell r="BM355">
            <v>27.209874000000003</v>
          </cell>
          <cell r="BN355" t="str">
            <v xml:space="preserve"> </v>
          </cell>
          <cell r="BO355" t="str">
            <v xml:space="preserve"> </v>
          </cell>
          <cell r="BP355">
            <v>26.056931999999996</v>
          </cell>
          <cell r="BQ355">
            <v>26.973491999999997</v>
          </cell>
          <cell r="BR355" t="str">
            <v xml:space="preserve"> </v>
          </cell>
          <cell r="BS355" t="str">
            <v xml:space="preserve"> </v>
          </cell>
          <cell r="BT355" t="str">
            <v xml:space="preserve"> </v>
          </cell>
          <cell r="BU355">
            <v>25.302499999999998</v>
          </cell>
        </row>
        <row r="356">
          <cell r="AO356">
            <v>6.9488420000000009</v>
          </cell>
          <cell r="AP356">
            <v>5.8397000000000006</v>
          </cell>
          <cell r="AQ356">
            <v>6.9604529999999993</v>
          </cell>
          <cell r="AR356">
            <v>4.8217620000000005</v>
          </cell>
          <cell r="AS356" t="str">
            <v xml:space="preserve"> </v>
          </cell>
          <cell r="AT356">
            <v>6.3897569999999986</v>
          </cell>
          <cell r="AU356" t="str">
            <v xml:space="preserve"> </v>
          </cell>
          <cell r="AV356">
            <v>6.6133619999999995</v>
          </cell>
          <cell r="AW356">
            <v>3.0499979999999995</v>
          </cell>
          <cell r="AX356">
            <v>7.1288099999999996</v>
          </cell>
          <cell r="AY356">
            <v>6.7744179999999998</v>
          </cell>
          <cell r="AZ356" t="str">
            <v xml:space="preserve"> </v>
          </cell>
          <cell r="BA356" t="str">
            <v xml:space="preserve"> </v>
          </cell>
          <cell r="BB356" t="str">
            <v xml:space="preserve"> </v>
          </cell>
          <cell r="BC356" t="str">
            <v xml:space="preserve"> </v>
          </cell>
          <cell r="BD356" t="str">
            <v xml:space="preserve"> </v>
          </cell>
          <cell r="BE356">
            <v>6.8064060000000008</v>
          </cell>
          <cell r="BF356" t="str">
            <v xml:space="preserve"> </v>
          </cell>
          <cell r="BG356">
            <v>7.0740540000000003</v>
          </cell>
          <cell r="BH356">
            <v>6.9696899999999999</v>
          </cell>
          <cell r="BI356" t="str">
            <v xml:space="preserve"> </v>
          </cell>
          <cell r="BJ356">
            <v>5.359939999999999</v>
          </cell>
          <cell r="BK356" t="str">
            <v xml:space="preserve"> </v>
          </cell>
          <cell r="BL356" t="str">
            <v xml:space="preserve"> </v>
          </cell>
          <cell r="BM356">
            <v>4.6340399999999997</v>
          </cell>
          <cell r="BN356" t="str">
            <v xml:space="preserve"> </v>
          </cell>
          <cell r="BO356" t="str">
            <v xml:space="preserve"> </v>
          </cell>
          <cell r="BP356">
            <v>6.7067219999999992</v>
          </cell>
          <cell r="BQ356">
            <v>6.9467929999999996</v>
          </cell>
          <cell r="BR356">
            <v>7.056265999999999</v>
          </cell>
          <cell r="BS356">
            <v>6.6155429999999997</v>
          </cell>
          <cell r="BT356">
            <v>6.9604529999999993</v>
          </cell>
          <cell r="BU356">
            <v>6.8822799999999997</v>
          </cell>
        </row>
        <row r="357">
          <cell r="AO357" t="str">
            <v xml:space="preserve"> </v>
          </cell>
          <cell r="AP357" t="str">
            <v xml:space="preserve"> </v>
          </cell>
          <cell r="AQ357" t="str">
            <v xml:space="preserve"> </v>
          </cell>
          <cell r="AR357" t="str">
            <v xml:space="preserve"> </v>
          </cell>
          <cell r="AS357" t="str">
            <v xml:space="preserve"> </v>
          </cell>
          <cell r="AT357" t="str">
            <v xml:space="preserve"> </v>
          </cell>
          <cell r="AU357" t="str">
            <v xml:space="preserve"> </v>
          </cell>
          <cell r="AV357" t="str">
            <v xml:space="preserve"> </v>
          </cell>
          <cell r="AW357" t="str">
            <v xml:space="preserve"> </v>
          </cell>
          <cell r="AX357">
            <v>13.292895000000001</v>
          </cell>
          <cell r="AY357" t="str">
            <v xml:space="preserve"> </v>
          </cell>
          <cell r="AZ357" t="str">
            <v xml:space="preserve"> </v>
          </cell>
          <cell r="BA357" t="str">
            <v xml:space="preserve"> </v>
          </cell>
          <cell r="BB357" t="str">
            <v xml:space="preserve"> </v>
          </cell>
          <cell r="BC357" t="str">
            <v xml:space="preserve"> </v>
          </cell>
          <cell r="BD357" t="str">
            <v xml:space="preserve"> </v>
          </cell>
          <cell r="BE357" t="str">
            <v xml:space="preserve"> </v>
          </cell>
          <cell r="BF357" t="str">
            <v xml:space="preserve"> </v>
          </cell>
          <cell r="BG357" t="str">
            <v xml:space="preserve"> </v>
          </cell>
          <cell r="BH357" t="str">
            <v xml:space="preserve"> </v>
          </cell>
          <cell r="BI357" t="str">
            <v xml:space="preserve"> </v>
          </cell>
          <cell r="BJ357" t="str">
            <v xml:space="preserve"> </v>
          </cell>
          <cell r="BK357" t="str">
            <v xml:space="preserve"> </v>
          </cell>
          <cell r="BL357" t="str">
            <v xml:space="preserve"> </v>
          </cell>
          <cell r="BM357" t="str">
            <v xml:space="preserve"> </v>
          </cell>
          <cell r="BN357" t="str">
            <v xml:space="preserve"> </v>
          </cell>
          <cell r="BO357" t="str">
            <v xml:space="preserve"> </v>
          </cell>
          <cell r="BP357">
            <v>12.542178</v>
          </cell>
          <cell r="BQ357" t="str">
            <v xml:space="preserve"> </v>
          </cell>
          <cell r="BR357" t="str">
            <v xml:space="preserve"> </v>
          </cell>
          <cell r="BS357" t="str">
            <v xml:space="preserve"> </v>
          </cell>
          <cell r="BT357" t="str">
            <v xml:space="preserve"> </v>
          </cell>
          <cell r="BU357" t="str">
            <v xml:space="preserve"> </v>
          </cell>
        </row>
        <row r="358">
          <cell r="AO358" t="str">
            <v xml:space="preserve"> </v>
          </cell>
          <cell r="AP358" t="str">
            <v xml:space="preserve"> </v>
          </cell>
          <cell r="AQ358" t="str">
            <v xml:space="preserve"> </v>
          </cell>
          <cell r="AR358" t="str">
            <v xml:space="preserve"> </v>
          </cell>
          <cell r="AS358" t="str">
            <v xml:space="preserve"> </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B358" t="str">
            <v xml:space="preserve"> </v>
          </cell>
          <cell r="BC358" t="str">
            <v xml:space="preserve"> </v>
          </cell>
          <cell r="BD358" t="str">
            <v xml:space="preserve"> </v>
          </cell>
          <cell r="BE358" t="str">
            <v xml:space="preserve"> </v>
          </cell>
          <cell r="BF358" t="str">
            <v xml:space="preserve"> </v>
          </cell>
          <cell r="BG358" t="str">
            <v xml:space="preserve"> </v>
          </cell>
          <cell r="BH358" t="str">
            <v xml:space="preserve"> </v>
          </cell>
          <cell r="BI358" t="str">
            <v xml:space="preserve"> </v>
          </cell>
          <cell r="BJ358" t="str">
            <v xml:space="preserve"> </v>
          </cell>
          <cell r="BK358" t="str">
            <v xml:space="preserve"> </v>
          </cell>
          <cell r="BL358" t="str">
            <v xml:space="preserve"> </v>
          </cell>
          <cell r="BM358" t="str">
            <v xml:space="preserve"> </v>
          </cell>
          <cell r="BN358" t="str">
            <v xml:space="preserve"> </v>
          </cell>
          <cell r="BO358" t="str">
            <v xml:space="preserve"> </v>
          </cell>
          <cell r="BP358" t="str">
            <v xml:space="preserve"> </v>
          </cell>
          <cell r="BQ358" t="str">
            <v xml:space="preserve"> </v>
          </cell>
          <cell r="BR358" t="str">
            <v xml:space="preserve"> </v>
          </cell>
          <cell r="BS358" t="str">
            <v xml:space="preserve"> </v>
          </cell>
          <cell r="BT358" t="str">
            <v xml:space="preserve"> </v>
          </cell>
          <cell r="BU358" t="str">
            <v xml:space="preserve"> </v>
          </cell>
        </row>
        <row r="359">
          <cell r="AO359" t="str">
            <v xml:space="preserve"> </v>
          </cell>
          <cell r="AP359" t="str">
            <v xml:space="preserve"> </v>
          </cell>
          <cell r="AQ359" t="str">
            <v xml:space="preserve"> </v>
          </cell>
          <cell r="AR359" t="str">
            <v xml:space="preserve"> </v>
          </cell>
          <cell r="AS359" t="str">
            <v xml:space="preserve"> </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B359" t="str">
            <v xml:space="preserve"> </v>
          </cell>
          <cell r="BC359" t="str">
            <v xml:space="preserve"> </v>
          </cell>
          <cell r="BD359" t="str">
            <v xml:space="preserve"> </v>
          </cell>
          <cell r="BE359" t="str">
            <v xml:space="preserve"> </v>
          </cell>
          <cell r="BF359" t="str">
            <v xml:space="preserve"> </v>
          </cell>
          <cell r="BG359" t="str">
            <v xml:space="preserve"> </v>
          </cell>
          <cell r="BH359" t="str">
            <v xml:space="preserve"> </v>
          </cell>
          <cell r="BI359" t="str">
            <v xml:space="preserve"> </v>
          </cell>
          <cell r="BJ359" t="str">
            <v xml:space="preserve"> </v>
          </cell>
          <cell r="BK359" t="str">
            <v xml:space="preserve"> </v>
          </cell>
          <cell r="BL359" t="str">
            <v xml:space="preserve"> </v>
          </cell>
          <cell r="BM359" t="str">
            <v xml:space="preserve"> </v>
          </cell>
          <cell r="BN359" t="str">
            <v xml:space="preserve"> </v>
          </cell>
          <cell r="BO359" t="str">
            <v xml:space="preserve"> </v>
          </cell>
          <cell r="BP359" t="str">
            <v xml:space="preserve"> </v>
          </cell>
          <cell r="BQ359" t="str">
            <v xml:space="preserve"> </v>
          </cell>
          <cell r="BR359" t="str">
            <v xml:space="preserve"> </v>
          </cell>
          <cell r="BS359" t="str">
            <v xml:space="preserve"> </v>
          </cell>
          <cell r="BT359" t="str">
            <v xml:space="preserve"> </v>
          </cell>
          <cell r="BU359" t="str">
            <v xml:space="preserve"> </v>
          </cell>
        </row>
        <row r="360">
          <cell r="AO360">
            <v>10.774266000000001</v>
          </cell>
          <cell r="AP360">
            <v>11.222380000000001</v>
          </cell>
          <cell r="AQ360" t="str">
            <v xml:space="preserve"> </v>
          </cell>
          <cell r="AR360" t="str">
            <v xml:space="preserve"> </v>
          </cell>
          <cell r="AS360">
            <v>10.59802854</v>
          </cell>
          <cell r="AT360">
            <v>11.943852</v>
          </cell>
          <cell r="AU360">
            <v>9.7136899999999997</v>
          </cell>
          <cell r="AV360">
            <v>12.350981999999998</v>
          </cell>
          <cell r="AW360">
            <v>9.7438879999999983</v>
          </cell>
          <cell r="AX360">
            <v>13.495995000000001</v>
          </cell>
          <cell r="AY360" t="str">
            <v xml:space="preserve"> </v>
          </cell>
          <cell r="AZ360" t="str">
            <v xml:space="preserve"> </v>
          </cell>
          <cell r="BA360" t="str">
            <v xml:space="preserve"> </v>
          </cell>
          <cell r="BB360" t="str">
            <v xml:space="preserve"> </v>
          </cell>
          <cell r="BC360" t="str">
            <v xml:space="preserve"> </v>
          </cell>
          <cell r="BD360" t="str">
            <v xml:space="preserve"> </v>
          </cell>
          <cell r="BE360">
            <v>12.717500000000001</v>
          </cell>
          <cell r="BF360" t="str">
            <v xml:space="preserve"> </v>
          </cell>
          <cell r="BG360">
            <v>13.392332999999999</v>
          </cell>
          <cell r="BH360">
            <v>17.424225</v>
          </cell>
          <cell r="BI360" t="str">
            <v xml:space="preserve"> </v>
          </cell>
          <cell r="BJ360">
            <v>9.9862000000000002</v>
          </cell>
          <cell r="BK360" t="str">
            <v xml:space="preserve"> </v>
          </cell>
          <cell r="BL360" t="str">
            <v xml:space="preserve"> </v>
          </cell>
          <cell r="BM360" t="str">
            <v xml:space="preserve"> </v>
          </cell>
          <cell r="BN360" t="str">
            <v xml:space="preserve"> </v>
          </cell>
          <cell r="BO360" t="str">
            <v xml:space="preserve"> </v>
          </cell>
          <cell r="BP360" t="str">
            <v xml:space="preserve"> </v>
          </cell>
          <cell r="BQ360">
            <v>12.978195999999999</v>
          </cell>
          <cell r="BR360" t="str">
            <v xml:space="preserve"> </v>
          </cell>
          <cell r="BS360">
            <v>12.359819999999997</v>
          </cell>
          <cell r="BT360">
            <v>13.003715999999999</v>
          </cell>
          <cell r="BU360">
            <v>12.914396</v>
          </cell>
        </row>
        <row r="361">
          <cell r="AO361" t="str">
            <v xml:space="preserve"> </v>
          </cell>
          <cell r="AP361" t="str">
            <v xml:space="preserve"> </v>
          </cell>
          <cell r="AQ361">
            <v>10.792268999999999</v>
          </cell>
          <cell r="AR361">
            <v>11.458056000000001</v>
          </cell>
          <cell r="AS361" t="str">
            <v xml:space="preserve"> </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B361" t="str">
            <v xml:space="preserve"> </v>
          </cell>
          <cell r="BC361" t="str">
            <v xml:space="preserve"> </v>
          </cell>
          <cell r="BD361" t="str">
            <v xml:space="preserve"> </v>
          </cell>
          <cell r="BE361" t="str">
            <v xml:space="preserve"> </v>
          </cell>
          <cell r="BF361" t="str">
            <v xml:space="preserve"> </v>
          </cell>
          <cell r="BG361" t="str">
            <v xml:space="preserve"> </v>
          </cell>
          <cell r="BH361" t="str">
            <v xml:space="preserve"> </v>
          </cell>
          <cell r="BI361" t="str">
            <v xml:space="preserve"> </v>
          </cell>
          <cell r="BJ361" t="str">
            <v xml:space="preserve"> </v>
          </cell>
          <cell r="BK361" t="str">
            <v xml:space="preserve"> </v>
          </cell>
          <cell r="BL361" t="str">
            <v xml:space="preserve"> </v>
          </cell>
          <cell r="BM361" t="str">
            <v xml:space="preserve"> </v>
          </cell>
          <cell r="BN361" t="str">
            <v xml:space="preserve"> </v>
          </cell>
          <cell r="BO361" t="str">
            <v xml:space="preserve"> </v>
          </cell>
          <cell r="BP361" t="str">
            <v xml:space="preserve"> </v>
          </cell>
          <cell r="BQ361" t="str">
            <v xml:space="preserve"> </v>
          </cell>
          <cell r="BR361" t="str">
            <v xml:space="preserve"> </v>
          </cell>
          <cell r="BS361" t="str">
            <v xml:space="preserve"> </v>
          </cell>
          <cell r="BT361" t="str">
            <v xml:space="preserve"> </v>
          </cell>
          <cell r="BU361" t="str">
            <v xml:space="preserve"> </v>
          </cell>
        </row>
        <row r="362">
          <cell r="AO362" t="str">
            <v xml:space="preserve"> </v>
          </cell>
          <cell r="AP362" t="str">
            <v xml:space="preserve"> </v>
          </cell>
          <cell r="AQ362" t="str">
            <v xml:space="preserve"> </v>
          </cell>
          <cell r="AR362">
            <v>7.9513200000000008</v>
          </cell>
          <cell r="AS362" t="str">
            <v xml:space="preserve"> </v>
          </cell>
          <cell r="AT362" t="str">
            <v xml:space="preserve"> </v>
          </cell>
          <cell r="AU362">
            <v>9.7136899999999997</v>
          </cell>
          <cell r="AV362">
            <v>9.170125999999998</v>
          </cell>
          <cell r="AW362">
            <v>9.5325020000000009</v>
          </cell>
          <cell r="AX362" t="str">
            <v xml:space="preserve"> </v>
          </cell>
          <cell r="AY362" t="str">
            <v xml:space="preserve"> </v>
          </cell>
          <cell r="AZ362" t="str">
            <v xml:space="preserve"> </v>
          </cell>
          <cell r="BA362" t="str">
            <v xml:space="preserve"> </v>
          </cell>
          <cell r="BB362" t="str">
            <v xml:space="preserve"> </v>
          </cell>
          <cell r="BC362" t="str">
            <v xml:space="preserve"> </v>
          </cell>
          <cell r="BD362" t="str">
            <v xml:space="preserve"> </v>
          </cell>
          <cell r="BE362" t="str">
            <v xml:space="preserve"> </v>
          </cell>
          <cell r="BF362" t="str">
            <v xml:space="preserve"> </v>
          </cell>
          <cell r="BG362" t="str">
            <v xml:space="preserve"> </v>
          </cell>
          <cell r="BH362" t="str">
            <v xml:space="preserve"> </v>
          </cell>
          <cell r="BI362" t="str">
            <v xml:space="preserve"> </v>
          </cell>
          <cell r="BJ362" t="str">
            <v xml:space="preserve"> </v>
          </cell>
          <cell r="BK362" t="str">
            <v xml:space="preserve"> </v>
          </cell>
          <cell r="BL362" t="str">
            <v xml:space="preserve"> </v>
          </cell>
          <cell r="BM362" t="str">
            <v xml:space="preserve"> </v>
          </cell>
          <cell r="BN362" t="str">
            <v xml:space="preserve"> </v>
          </cell>
          <cell r="BO362" t="str">
            <v xml:space="preserve"> </v>
          </cell>
          <cell r="BP362" t="str">
            <v xml:space="preserve"> </v>
          </cell>
          <cell r="BQ362" t="str">
            <v xml:space="preserve"> </v>
          </cell>
          <cell r="BR362" t="str">
            <v xml:space="preserve"> </v>
          </cell>
          <cell r="BS362" t="str">
            <v xml:space="preserve"> </v>
          </cell>
          <cell r="BT362" t="str">
            <v xml:space="preserve"> </v>
          </cell>
          <cell r="BU362" t="str">
            <v xml:space="preserve"> </v>
          </cell>
        </row>
        <row r="363">
          <cell r="AO363" t="str">
            <v xml:space="preserve"> </v>
          </cell>
          <cell r="AP363" t="str">
            <v xml:space="preserve"> </v>
          </cell>
          <cell r="AQ363" t="str">
            <v xml:space="preserve"> </v>
          </cell>
          <cell r="AR363" t="str">
            <v xml:space="preserve"> </v>
          </cell>
          <cell r="AS363" t="str">
            <v xml:space="preserve"> </v>
          </cell>
          <cell r="AT363" t="str">
            <v xml:space="preserve"> </v>
          </cell>
          <cell r="AU363" t="str">
            <v xml:space="preserve"> </v>
          </cell>
          <cell r="AV363" t="str">
            <v xml:space="preserve"> </v>
          </cell>
          <cell r="AW363" t="str">
            <v xml:space="preserve"> </v>
          </cell>
          <cell r="AX363" t="str">
            <v xml:space="preserve"> </v>
          </cell>
          <cell r="AY363">
            <v>13.146196</v>
          </cell>
          <cell r="AZ363" t="str">
            <v xml:space="preserve"> </v>
          </cell>
          <cell r="BA363" t="str">
            <v xml:space="preserve"> </v>
          </cell>
          <cell r="BB363" t="str">
            <v xml:space="preserve"> </v>
          </cell>
          <cell r="BC363" t="str">
            <v xml:space="preserve"> </v>
          </cell>
          <cell r="BD363" t="str">
            <v xml:space="preserve"> </v>
          </cell>
          <cell r="BE363" t="str">
            <v xml:space="preserve"> </v>
          </cell>
          <cell r="BF363" t="str">
            <v xml:space="preserve"> </v>
          </cell>
          <cell r="BG363" t="str">
            <v xml:space="preserve"> </v>
          </cell>
          <cell r="BH363" t="str">
            <v xml:space="preserve"> </v>
          </cell>
          <cell r="BI363" t="str">
            <v xml:space="preserve"> </v>
          </cell>
          <cell r="BJ363" t="str">
            <v xml:space="preserve"> </v>
          </cell>
          <cell r="BK363" t="str">
            <v xml:space="preserve"> </v>
          </cell>
          <cell r="BL363" t="str">
            <v xml:space="preserve"> </v>
          </cell>
          <cell r="BM363" t="str">
            <v xml:space="preserve"> </v>
          </cell>
          <cell r="BN363" t="str">
            <v xml:space="preserve"> </v>
          </cell>
          <cell r="BO363">
            <v>11.9688</v>
          </cell>
          <cell r="BP363" t="str">
            <v xml:space="preserve"> </v>
          </cell>
          <cell r="BQ363" t="str">
            <v xml:space="preserve"> </v>
          </cell>
          <cell r="BR363" t="str">
            <v xml:space="preserve"> </v>
          </cell>
          <cell r="BS363" t="str">
            <v xml:space="preserve"> </v>
          </cell>
          <cell r="BT363" t="str">
            <v xml:space="preserve"> </v>
          </cell>
          <cell r="BU363" t="str">
            <v xml:space="preserve"> </v>
          </cell>
        </row>
        <row r="364">
          <cell r="AO364" t="str">
            <v xml:space="preserve"> </v>
          </cell>
          <cell r="AP364" t="str">
            <v xml:space="preserve"> </v>
          </cell>
          <cell r="AQ364" t="str">
            <v xml:space="preserve"> </v>
          </cell>
          <cell r="AR364" t="str">
            <v xml:space="preserve"> </v>
          </cell>
          <cell r="AS364" t="str">
            <v xml:space="preserve"> </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B364" t="str">
            <v xml:space="preserve"> </v>
          </cell>
          <cell r="BC364" t="str">
            <v xml:space="preserve"> </v>
          </cell>
          <cell r="BD364" t="str">
            <v xml:space="preserve"> </v>
          </cell>
          <cell r="BE364" t="str">
            <v xml:space="preserve"> </v>
          </cell>
          <cell r="BF364" t="str">
            <v xml:space="preserve"> </v>
          </cell>
          <cell r="BG364" t="str">
            <v xml:space="preserve"> </v>
          </cell>
          <cell r="BH364" t="str">
            <v xml:space="preserve"> </v>
          </cell>
          <cell r="BI364" t="str">
            <v xml:space="preserve"> </v>
          </cell>
          <cell r="BJ364" t="str">
            <v xml:space="preserve"> </v>
          </cell>
          <cell r="BK364" t="str">
            <v xml:space="preserve"> </v>
          </cell>
          <cell r="BL364" t="str">
            <v xml:space="preserve"> </v>
          </cell>
          <cell r="BM364" t="str">
            <v xml:space="preserve"> </v>
          </cell>
          <cell r="BN364" t="str">
            <v xml:space="preserve"> </v>
          </cell>
          <cell r="BO364" t="str">
            <v xml:space="preserve"> </v>
          </cell>
          <cell r="BP364" t="str">
            <v xml:space="preserve"> </v>
          </cell>
          <cell r="BQ364" t="str">
            <v xml:space="preserve"> </v>
          </cell>
          <cell r="BR364" t="str">
            <v xml:space="preserve"> </v>
          </cell>
          <cell r="BS364" t="str">
            <v xml:space="preserve"> </v>
          </cell>
          <cell r="BT364" t="str">
            <v xml:space="preserve"> </v>
          </cell>
          <cell r="BU364" t="str">
            <v xml:space="preserve"> </v>
          </cell>
        </row>
        <row r="365">
          <cell r="AO365" t="str">
            <v xml:space="preserve"> </v>
          </cell>
          <cell r="AP365" t="str">
            <v xml:space="preserve"> </v>
          </cell>
          <cell r="AQ365" t="str">
            <v xml:space="preserve"> </v>
          </cell>
          <cell r="AR365" t="str">
            <v xml:space="preserve"> </v>
          </cell>
          <cell r="AS365" t="str">
            <v xml:space="preserve"> </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B365" t="str">
            <v xml:space="preserve"> </v>
          </cell>
          <cell r="BC365" t="str">
            <v xml:space="preserve"> </v>
          </cell>
          <cell r="BD365" t="str">
            <v xml:space="preserve"> </v>
          </cell>
          <cell r="BE365" t="str">
            <v xml:space="preserve"> </v>
          </cell>
          <cell r="BF365" t="str">
            <v xml:space="preserve"> </v>
          </cell>
          <cell r="BG365" t="str">
            <v xml:space="preserve"> </v>
          </cell>
          <cell r="BH365" t="str">
            <v xml:space="preserve"> </v>
          </cell>
          <cell r="BI365" t="str">
            <v xml:space="preserve"> </v>
          </cell>
          <cell r="BJ365" t="str">
            <v xml:space="preserve"> </v>
          </cell>
          <cell r="BK365" t="str">
            <v xml:space="preserve"> </v>
          </cell>
          <cell r="BL365" t="str">
            <v xml:space="preserve"> </v>
          </cell>
          <cell r="BM365" t="str">
            <v xml:space="preserve"> </v>
          </cell>
          <cell r="BN365" t="str">
            <v xml:space="preserve"> </v>
          </cell>
          <cell r="BO365" t="str">
            <v xml:space="preserve"> </v>
          </cell>
          <cell r="BP365" t="str">
            <v xml:space="preserve"> </v>
          </cell>
          <cell r="BQ365" t="str">
            <v xml:space="preserve"> </v>
          </cell>
          <cell r="BR365" t="str">
            <v xml:space="preserve"> </v>
          </cell>
          <cell r="BS365" t="str">
            <v xml:space="preserve"> </v>
          </cell>
          <cell r="BT365" t="str">
            <v xml:space="preserve"> </v>
          </cell>
          <cell r="BU365" t="str">
            <v xml:space="preserve"> </v>
          </cell>
        </row>
        <row r="366">
          <cell r="AO366">
            <v>2.9199380000000001</v>
          </cell>
          <cell r="AP366" t="str">
            <v xml:space="preserve"> </v>
          </cell>
          <cell r="AQ366" t="str">
            <v xml:space="preserve"> </v>
          </cell>
          <cell r="AR366" t="str">
            <v xml:space="preserve"> </v>
          </cell>
          <cell r="AS366" t="str">
            <v xml:space="preserve"> </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B366" t="str">
            <v xml:space="preserve"> </v>
          </cell>
          <cell r="BC366" t="str">
            <v xml:space="preserve"> </v>
          </cell>
          <cell r="BD366" t="str">
            <v xml:space="preserve"> </v>
          </cell>
          <cell r="BE366">
            <v>8.1595480000000009</v>
          </cell>
          <cell r="BF366" t="str">
            <v xml:space="preserve"> </v>
          </cell>
          <cell r="BG366">
            <v>2.9324070000000004</v>
          </cell>
          <cell r="BH366">
            <v>3.484845</v>
          </cell>
          <cell r="BI366" t="str">
            <v xml:space="preserve"> </v>
          </cell>
          <cell r="BJ366" t="str">
            <v xml:space="preserve"> </v>
          </cell>
          <cell r="BK366" t="str">
            <v xml:space="preserve"> </v>
          </cell>
          <cell r="BL366" t="str">
            <v xml:space="preserve"> </v>
          </cell>
          <cell r="BM366">
            <v>2.780424</v>
          </cell>
          <cell r="BN366" t="str">
            <v xml:space="preserve"> </v>
          </cell>
          <cell r="BO366" t="str">
            <v xml:space="preserve"> </v>
          </cell>
          <cell r="BP366" t="str">
            <v xml:space="preserve"> </v>
          </cell>
          <cell r="BQ366" t="str">
            <v xml:space="preserve"> </v>
          </cell>
          <cell r="BR366" t="str">
            <v xml:space="preserve"> </v>
          </cell>
          <cell r="BS366">
            <v>2.8265489999999995</v>
          </cell>
          <cell r="BT366">
            <v>2.9350079999999994</v>
          </cell>
          <cell r="BU366">
            <v>2.8338799999999997</v>
          </cell>
        </row>
        <row r="367">
          <cell r="AO367" t="str">
            <v xml:space="preserve"> </v>
          </cell>
          <cell r="AP367">
            <v>2.33588</v>
          </cell>
          <cell r="AQ367">
            <v>2.5069859999999995</v>
          </cell>
          <cell r="AR367">
            <v>1.5902640000000001</v>
          </cell>
          <cell r="AS367">
            <v>2.04319359</v>
          </cell>
          <cell r="AT367" t="str">
            <v xml:space="preserve"> </v>
          </cell>
          <cell r="AU367">
            <v>2.46617</v>
          </cell>
          <cell r="AV367">
            <v>2.3856419999999998</v>
          </cell>
          <cell r="AW367">
            <v>2.4762359999999997</v>
          </cell>
          <cell r="AX367">
            <v>2.5793700000000004</v>
          </cell>
          <cell r="AY367" t="str">
            <v xml:space="preserve"> </v>
          </cell>
          <cell r="AZ367" t="str">
            <v xml:space="preserve"> </v>
          </cell>
          <cell r="BA367" t="str">
            <v xml:space="preserve"> </v>
          </cell>
          <cell r="BB367" t="str">
            <v xml:space="preserve"> </v>
          </cell>
          <cell r="BC367" t="str">
            <v xml:space="preserve"> </v>
          </cell>
          <cell r="BD367" t="str">
            <v xml:space="preserve"> </v>
          </cell>
          <cell r="BE367">
            <v>2.4519340000000005</v>
          </cell>
          <cell r="BF367" t="str">
            <v xml:space="preserve"> </v>
          </cell>
          <cell r="BG367" t="str">
            <v xml:space="preserve"> </v>
          </cell>
          <cell r="BH367" t="str">
            <v xml:space="preserve"> </v>
          </cell>
          <cell r="BI367" t="str">
            <v xml:space="preserve"> </v>
          </cell>
          <cell r="BJ367">
            <v>1.9259099999999998</v>
          </cell>
          <cell r="BK367" t="str">
            <v xml:space="preserve"> </v>
          </cell>
          <cell r="BL367" t="str">
            <v xml:space="preserve"> </v>
          </cell>
          <cell r="BM367">
            <v>2.4076860000000004</v>
          </cell>
          <cell r="BN367" t="str">
            <v xml:space="preserve"> </v>
          </cell>
          <cell r="BO367" t="str">
            <v xml:space="preserve"> </v>
          </cell>
          <cell r="BP367" t="str">
            <v xml:space="preserve"> </v>
          </cell>
          <cell r="BQ367">
            <v>6.5196109999999994</v>
          </cell>
          <cell r="BR367" t="str">
            <v xml:space="preserve"> </v>
          </cell>
          <cell r="BS367">
            <v>2.3807849999999999</v>
          </cell>
          <cell r="BT367">
            <v>2.5069859999999995</v>
          </cell>
          <cell r="BU367">
            <v>2.4897659999999999</v>
          </cell>
        </row>
        <row r="368">
          <cell r="AO368" t="str">
            <v xml:space="preserve"> </v>
          </cell>
          <cell r="AP368">
            <v>9.3435199999999998</v>
          </cell>
          <cell r="AQ368">
            <v>8.336237999999998</v>
          </cell>
          <cell r="AR368">
            <v>7.4925899999999999</v>
          </cell>
          <cell r="AS368">
            <v>6.7940339699999992</v>
          </cell>
          <cell r="AT368" t="str">
            <v xml:space="preserve"> </v>
          </cell>
          <cell r="AU368">
            <v>9.2204560000000004</v>
          </cell>
          <cell r="AV368">
            <v>7.9118759999999995</v>
          </cell>
          <cell r="AW368">
            <v>6.0798639999999997</v>
          </cell>
          <cell r="AX368" t="str">
            <v xml:space="preserve"> </v>
          </cell>
          <cell r="AY368" t="str">
            <v xml:space="preserve"> </v>
          </cell>
          <cell r="AZ368" t="str">
            <v xml:space="preserve"> </v>
          </cell>
          <cell r="BA368" t="str">
            <v xml:space="preserve"> </v>
          </cell>
          <cell r="BB368" t="str">
            <v xml:space="preserve"> </v>
          </cell>
          <cell r="BC368" t="str">
            <v xml:space="preserve"> </v>
          </cell>
          <cell r="BD368" t="str">
            <v xml:space="preserve"> </v>
          </cell>
          <cell r="BE368" t="str">
            <v xml:space="preserve"> </v>
          </cell>
          <cell r="BF368" t="str">
            <v xml:space="preserve"> </v>
          </cell>
          <cell r="BG368">
            <v>8.3639100000000006</v>
          </cell>
          <cell r="BH368" t="str">
            <v xml:space="preserve"> </v>
          </cell>
          <cell r="BI368" t="str">
            <v xml:space="preserve"> </v>
          </cell>
          <cell r="BJ368">
            <v>6.4196999999999989</v>
          </cell>
          <cell r="BK368" t="str">
            <v xml:space="preserve"> </v>
          </cell>
          <cell r="BL368" t="str">
            <v xml:space="preserve"> </v>
          </cell>
          <cell r="BM368">
            <v>7.9181640000000009</v>
          </cell>
          <cell r="BN368" t="str">
            <v xml:space="preserve"> </v>
          </cell>
          <cell r="BO368" t="str">
            <v xml:space="preserve"> </v>
          </cell>
          <cell r="BP368">
            <v>8.0338829999999994</v>
          </cell>
          <cell r="BQ368">
            <v>3.7022439999999999</v>
          </cell>
          <cell r="BR368" t="str">
            <v xml:space="preserve"> </v>
          </cell>
          <cell r="BS368" t="str">
            <v xml:space="preserve"> </v>
          </cell>
          <cell r="BT368" t="str">
            <v xml:space="preserve"> </v>
          </cell>
          <cell r="BU368" t="str">
            <v xml:space="preserve"> </v>
          </cell>
        </row>
        <row r="369">
          <cell r="AO369">
            <v>3.6829880000000004</v>
          </cell>
          <cell r="AP369">
            <v>3.3819480000000004</v>
          </cell>
          <cell r="AQ369">
            <v>3.7095239999999996</v>
          </cell>
          <cell r="AR369">
            <v>3.3334380000000001</v>
          </cell>
          <cell r="AS369">
            <v>3.02326206</v>
          </cell>
          <cell r="AT369" t="str">
            <v xml:space="preserve"> </v>
          </cell>
          <cell r="AU369">
            <v>3.6539579999999998</v>
          </cell>
          <cell r="AV369">
            <v>3.4325060000000001</v>
          </cell>
          <cell r="AW369">
            <v>4.1471919999999995</v>
          </cell>
          <cell r="AX369">
            <v>2.9551050000000005</v>
          </cell>
          <cell r="AY369" t="str">
            <v xml:space="preserve"> </v>
          </cell>
          <cell r="AZ369" t="str">
            <v xml:space="preserve"> </v>
          </cell>
          <cell r="BA369" t="str">
            <v xml:space="preserve"> </v>
          </cell>
          <cell r="BB369" t="str">
            <v xml:space="preserve"> </v>
          </cell>
          <cell r="BC369" t="str">
            <v xml:space="preserve"> </v>
          </cell>
          <cell r="BD369" t="str">
            <v xml:space="preserve"> </v>
          </cell>
          <cell r="BE369">
            <v>3.6321180000000002</v>
          </cell>
          <cell r="BF369" t="str">
            <v xml:space="preserve"> </v>
          </cell>
          <cell r="BG369">
            <v>3.5269500000000003</v>
          </cell>
          <cell r="BH369">
            <v>3.484845</v>
          </cell>
          <cell r="BI369" t="str">
            <v xml:space="preserve"> </v>
          </cell>
          <cell r="BJ369" t="str">
            <v xml:space="preserve"> </v>
          </cell>
          <cell r="BK369" t="str">
            <v xml:space="preserve"> </v>
          </cell>
          <cell r="BL369" t="str">
            <v xml:space="preserve"> </v>
          </cell>
          <cell r="BM369">
            <v>3.364716</v>
          </cell>
          <cell r="BN369" t="str">
            <v xml:space="preserve"> </v>
          </cell>
          <cell r="BO369" t="str">
            <v xml:space="preserve"> </v>
          </cell>
          <cell r="BP369" t="str">
            <v xml:space="preserve"> </v>
          </cell>
          <cell r="BQ369" t="str">
            <v xml:space="preserve"> </v>
          </cell>
          <cell r="BR369" t="str">
            <v xml:space="preserve"> </v>
          </cell>
          <cell r="BS369">
            <v>2.2896059999999996</v>
          </cell>
          <cell r="BT369">
            <v>3.7095239999999996</v>
          </cell>
          <cell r="BU369">
            <v>3.5423499999999999</v>
          </cell>
        </row>
        <row r="370">
          <cell r="AO370">
            <v>6.5113600000000007</v>
          </cell>
          <cell r="AP370" t="str">
            <v xml:space="preserve"> </v>
          </cell>
          <cell r="AQ370" t="str">
            <v xml:space="preserve"> </v>
          </cell>
          <cell r="AR370">
            <v>5.8717440000000005</v>
          </cell>
          <cell r="AS370">
            <v>5.3239312649999997</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B370" t="str">
            <v xml:space="preserve"> </v>
          </cell>
          <cell r="BC370" t="str">
            <v xml:space="preserve"> </v>
          </cell>
          <cell r="BD370" t="str">
            <v xml:space="preserve"> </v>
          </cell>
          <cell r="BE370" t="str">
            <v xml:space="preserve"> </v>
          </cell>
          <cell r="BF370" t="str">
            <v xml:space="preserve"> </v>
          </cell>
          <cell r="BG370">
            <v>6.5298960000000008</v>
          </cell>
          <cell r="BH370">
            <v>6.9696899999999999</v>
          </cell>
          <cell r="BI370" t="str">
            <v xml:space="preserve"> </v>
          </cell>
          <cell r="BJ370" t="str">
            <v xml:space="preserve"> </v>
          </cell>
          <cell r="BK370" t="str">
            <v xml:space="preserve"> </v>
          </cell>
          <cell r="BL370" t="str">
            <v xml:space="preserve"> </v>
          </cell>
          <cell r="BM370" t="str">
            <v xml:space="preserve"> </v>
          </cell>
          <cell r="BN370" t="str">
            <v xml:space="preserve"> </v>
          </cell>
          <cell r="BO370" t="str">
            <v xml:space="preserve"> </v>
          </cell>
          <cell r="BP370" t="str">
            <v xml:space="preserve"> </v>
          </cell>
          <cell r="BQ370" t="str">
            <v xml:space="preserve"> </v>
          </cell>
          <cell r="BR370" t="str">
            <v xml:space="preserve"> </v>
          </cell>
          <cell r="BS370" t="str">
            <v xml:space="preserve"> </v>
          </cell>
          <cell r="BT370" t="str">
            <v xml:space="preserve"> </v>
          </cell>
          <cell r="BU370" t="str">
            <v xml:space="preserve"> </v>
          </cell>
        </row>
        <row r="371">
          <cell r="AO371" t="str">
            <v xml:space="preserve"> </v>
          </cell>
          <cell r="AP371" t="str">
            <v xml:space="preserve"> </v>
          </cell>
          <cell r="AQ371">
            <v>6.5324309999999999</v>
          </cell>
          <cell r="AR371" t="str">
            <v xml:space="preserve"> </v>
          </cell>
          <cell r="AS371" t="str">
            <v xml:space="preserve"> </v>
          </cell>
          <cell r="AT371">
            <v>6.8483519999999993</v>
          </cell>
          <cell r="AU371">
            <v>8.5057699999999983</v>
          </cell>
          <cell r="AV371" t="str">
            <v xml:space="preserve"> </v>
          </cell>
          <cell r="AW371" t="str">
            <v xml:space="preserve"> </v>
          </cell>
          <cell r="AX371" t="str">
            <v xml:space="preserve"> </v>
          </cell>
          <cell r="AY371" t="str">
            <v xml:space="preserve"> </v>
          </cell>
          <cell r="AZ371" t="str">
            <v xml:space="preserve"> </v>
          </cell>
          <cell r="BA371" t="str">
            <v xml:space="preserve"> </v>
          </cell>
          <cell r="BB371" t="str">
            <v xml:space="preserve"> </v>
          </cell>
          <cell r="BC371" t="str">
            <v xml:space="preserve"> </v>
          </cell>
          <cell r="BD371" t="str">
            <v xml:space="preserve"> </v>
          </cell>
          <cell r="BE371" t="str">
            <v xml:space="preserve"> </v>
          </cell>
          <cell r="BF371" t="str">
            <v xml:space="preserve"> </v>
          </cell>
          <cell r="BG371" t="str">
            <v xml:space="preserve"> </v>
          </cell>
          <cell r="BH371">
            <v>6.9696899999999999</v>
          </cell>
          <cell r="BI371" t="str">
            <v xml:space="preserve"> </v>
          </cell>
          <cell r="BJ371" t="str">
            <v xml:space="preserve"> </v>
          </cell>
          <cell r="BK371" t="str">
            <v xml:space="preserve"> </v>
          </cell>
          <cell r="BL371" t="str">
            <v xml:space="preserve"> </v>
          </cell>
          <cell r="BM371" t="str">
            <v xml:space="preserve"> </v>
          </cell>
          <cell r="BN371" t="str">
            <v xml:space="preserve"> </v>
          </cell>
          <cell r="BO371" t="str">
            <v xml:space="preserve"> </v>
          </cell>
          <cell r="BP371">
            <v>2.4111779999999996</v>
          </cell>
          <cell r="BQ371" t="str">
            <v xml:space="preserve"> </v>
          </cell>
          <cell r="BR371" t="str">
            <v xml:space="preserve"> </v>
          </cell>
          <cell r="BS371" t="str">
            <v xml:space="preserve"> </v>
          </cell>
          <cell r="BT371" t="str">
            <v xml:space="preserve"> </v>
          </cell>
          <cell r="BU371" t="str">
            <v xml:space="preserve"> </v>
          </cell>
        </row>
        <row r="372">
          <cell r="AO372" t="str">
            <v xml:space="preserve"> </v>
          </cell>
          <cell r="AP372" t="str">
            <v xml:space="preserve"> </v>
          </cell>
          <cell r="AQ372" t="str">
            <v xml:space="preserve"> </v>
          </cell>
          <cell r="AR372" t="str">
            <v xml:space="preserve"> </v>
          </cell>
          <cell r="AS372" t="str">
            <v xml:space="preserve"> </v>
          </cell>
          <cell r="AT372">
            <v>14.980769999999998</v>
          </cell>
          <cell r="AU372" t="str">
            <v xml:space="preserve"> </v>
          </cell>
          <cell r="AV372" t="str">
            <v xml:space="preserve"> </v>
          </cell>
          <cell r="AW372" t="str">
            <v xml:space="preserve"> </v>
          </cell>
          <cell r="AX372" t="str">
            <v xml:space="preserve"> </v>
          </cell>
          <cell r="AY372" t="str">
            <v xml:space="preserve"> </v>
          </cell>
          <cell r="AZ372" t="str">
            <v xml:space="preserve"> </v>
          </cell>
          <cell r="BA372" t="str">
            <v xml:space="preserve"> </v>
          </cell>
          <cell r="BB372" t="str">
            <v xml:space="preserve"> </v>
          </cell>
          <cell r="BC372" t="str">
            <v xml:space="preserve"> </v>
          </cell>
          <cell r="BD372" t="str">
            <v xml:space="preserve"> </v>
          </cell>
          <cell r="BE372" t="str">
            <v xml:space="preserve"> </v>
          </cell>
          <cell r="BF372" t="str">
            <v xml:space="preserve"> </v>
          </cell>
          <cell r="BG372" t="str">
            <v xml:space="preserve"> </v>
          </cell>
          <cell r="BH372" t="str">
            <v xml:space="preserve"> </v>
          </cell>
          <cell r="BI372" t="str">
            <v xml:space="preserve"> </v>
          </cell>
          <cell r="BJ372" t="str">
            <v xml:space="preserve"> </v>
          </cell>
          <cell r="BK372" t="str">
            <v xml:space="preserve"> </v>
          </cell>
          <cell r="BL372" t="str">
            <v xml:space="preserve"> </v>
          </cell>
          <cell r="BM372" t="str">
            <v xml:space="preserve"> </v>
          </cell>
          <cell r="BN372" t="str">
            <v xml:space="preserve"> </v>
          </cell>
          <cell r="BO372" t="str">
            <v xml:space="preserve"> </v>
          </cell>
          <cell r="BP372" t="str">
            <v xml:space="preserve"> </v>
          </cell>
          <cell r="BQ372" t="str">
            <v xml:space="preserve"> </v>
          </cell>
          <cell r="BR372" t="str">
            <v xml:space="preserve"> </v>
          </cell>
          <cell r="BS372" t="str">
            <v xml:space="preserve"> </v>
          </cell>
          <cell r="BT372" t="str">
            <v xml:space="preserve"> </v>
          </cell>
          <cell r="BU372" t="str">
            <v xml:space="preserve"> </v>
          </cell>
        </row>
        <row r="373">
          <cell r="AO373" t="str">
            <v xml:space="preserve"> </v>
          </cell>
          <cell r="AP373" t="str">
            <v xml:space="preserve"> </v>
          </cell>
          <cell r="AQ373" t="str">
            <v xml:space="preserve"> </v>
          </cell>
          <cell r="AR373" t="str">
            <v xml:space="preserve"> </v>
          </cell>
          <cell r="AS373" t="str">
            <v xml:space="preserve"> </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B373" t="str">
            <v xml:space="preserve"> </v>
          </cell>
          <cell r="BC373" t="str">
            <v xml:space="preserve"> </v>
          </cell>
          <cell r="BD373" t="str">
            <v xml:space="preserve"> </v>
          </cell>
          <cell r="BE373" t="str">
            <v xml:space="preserve"> </v>
          </cell>
          <cell r="BF373" t="str">
            <v xml:space="preserve"> </v>
          </cell>
          <cell r="BG373" t="str">
            <v xml:space="preserve"> </v>
          </cell>
          <cell r="BH373" t="str">
            <v xml:space="preserve"> </v>
          </cell>
          <cell r="BI373" t="str">
            <v xml:space="preserve"> </v>
          </cell>
          <cell r="BJ373">
            <v>2.4761699999999998</v>
          </cell>
          <cell r="BK373" t="str">
            <v xml:space="preserve"> </v>
          </cell>
          <cell r="BL373" t="str">
            <v xml:space="preserve"> </v>
          </cell>
          <cell r="BM373" t="str">
            <v xml:space="preserve"> </v>
          </cell>
          <cell r="BN373" t="str">
            <v xml:space="preserve"> </v>
          </cell>
          <cell r="BO373" t="str">
            <v xml:space="preserve"> </v>
          </cell>
          <cell r="BP373" t="str">
            <v xml:space="preserve"> </v>
          </cell>
          <cell r="BQ373" t="str">
            <v xml:space="preserve"> </v>
          </cell>
          <cell r="BR373" t="str">
            <v xml:space="preserve"> </v>
          </cell>
          <cell r="BS373" t="str">
            <v xml:space="preserve"> </v>
          </cell>
          <cell r="BT373" t="str">
            <v xml:space="preserve"> </v>
          </cell>
          <cell r="BU373" t="str">
            <v xml:space="preserve"> </v>
          </cell>
        </row>
        <row r="374">
          <cell r="AO374" t="str">
            <v xml:space="preserve"> </v>
          </cell>
          <cell r="AP374">
            <v>4.6717599999999999</v>
          </cell>
          <cell r="AQ374" t="str">
            <v xml:space="preserve"> </v>
          </cell>
          <cell r="AR374" t="str">
            <v xml:space="preserve"> </v>
          </cell>
          <cell r="AS374" t="str">
            <v xml:space="preserve"> </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B374" t="str">
            <v xml:space="preserve"> </v>
          </cell>
          <cell r="BC374" t="str">
            <v xml:space="preserve"> </v>
          </cell>
          <cell r="BD374" t="str">
            <v xml:space="preserve"> </v>
          </cell>
          <cell r="BE374" t="str">
            <v xml:space="preserve"> </v>
          </cell>
          <cell r="BF374" t="str">
            <v xml:space="preserve"> </v>
          </cell>
          <cell r="BG374" t="str">
            <v xml:space="preserve"> </v>
          </cell>
          <cell r="BH374" t="str">
            <v xml:space="preserve"> </v>
          </cell>
          <cell r="BI374" t="str">
            <v xml:space="preserve"> </v>
          </cell>
          <cell r="BJ374" t="str">
            <v xml:space="preserve"> </v>
          </cell>
          <cell r="BK374" t="str">
            <v xml:space="preserve"> </v>
          </cell>
          <cell r="BL374" t="str">
            <v xml:space="preserve"> </v>
          </cell>
          <cell r="BM374" t="str">
            <v xml:space="preserve"> </v>
          </cell>
          <cell r="BN374" t="str">
            <v xml:space="preserve"> </v>
          </cell>
          <cell r="BO374" t="str">
            <v xml:space="preserve"> </v>
          </cell>
          <cell r="BP374" t="str">
            <v xml:space="preserve"> </v>
          </cell>
          <cell r="BQ374" t="str">
            <v xml:space="preserve"> </v>
          </cell>
          <cell r="BR374" t="str">
            <v xml:space="preserve"> </v>
          </cell>
          <cell r="BS374">
            <v>5.5517880000000002</v>
          </cell>
          <cell r="BT374">
            <v>5.8700159999999988</v>
          </cell>
          <cell r="BU374">
            <v>5.5665500000000003</v>
          </cell>
        </row>
        <row r="375">
          <cell r="AO375" t="str">
            <v xml:space="preserve"> </v>
          </cell>
          <cell r="AP375" t="str">
            <v xml:space="preserve"> </v>
          </cell>
          <cell r="AQ375" t="str">
            <v xml:space="preserve"> </v>
          </cell>
          <cell r="AR375">
            <v>2.9154840000000002</v>
          </cell>
          <cell r="AS375" t="str">
            <v xml:space="preserve"> </v>
          </cell>
          <cell r="AT375">
            <v>2.9859629999999999</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B375" t="str">
            <v xml:space="preserve"> </v>
          </cell>
          <cell r="BC375" t="str">
            <v xml:space="preserve"> </v>
          </cell>
          <cell r="BD375" t="str">
            <v xml:space="preserve"> </v>
          </cell>
          <cell r="BE375" t="str">
            <v xml:space="preserve"> </v>
          </cell>
          <cell r="BF375" t="str">
            <v xml:space="preserve"> </v>
          </cell>
          <cell r="BG375" t="str">
            <v xml:space="preserve"> </v>
          </cell>
          <cell r="BH375" t="str">
            <v xml:space="preserve"> </v>
          </cell>
          <cell r="BI375" t="str">
            <v xml:space="preserve"> </v>
          </cell>
          <cell r="BJ375" t="str">
            <v xml:space="preserve"> </v>
          </cell>
          <cell r="BK375" t="str">
            <v xml:space="preserve"> </v>
          </cell>
          <cell r="BL375" t="str">
            <v xml:space="preserve"> </v>
          </cell>
          <cell r="BM375" t="str">
            <v xml:space="preserve"> </v>
          </cell>
          <cell r="BN375" t="str">
            <v xml:space="preserve"> </v>
          </cell>
          <cell r="BO375" t="str">
            <v xml:space="preserve"> </v>
          </cell>
          <cell r="BP375" t="str">
            <v xml:space="preserve"> </v>
          </cell>
          <cell r="BQ375" t="str">
            <v xml:space="preserve"> </v>
          </cell>
          <cell r="BR375" t="str">
            <v xml:space="preserve"> </v>
          </cell>
          <cell r="BS375" t="str">
            <v xml:space="preserve"> </v>
          </cell>
          <cell r="BT375" t="str">
            <v xml:space="preserve"> </v>
          </cell>
          <cell r="BU375" t="str">
            <v xml:space="preserve"> </v>
          </cell>
        </row>
        <row r="376">
          <cell r="AO376">
            <v>3.86612</v>
          </cell>
          <cell r="AP376">
            <v>2.924928</v>
          </cell>
          <cell r="AQ376">
            <v>3.2407379999999999</v>
          </cell>
          <cell r="AR376" t="str">
            <v xml:space="preserve"> </v>
          </cell>
          <cell r="AS376" t="str">
            <v xml:space="preserve"> </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B376" t="str">
            <v xml:space="preserve"> </v>
          </cell>
          <cell r="BC376" t="str">
            <v xml:space="preserve"> </v>
          </cell>
          <cell r="BD376" t="str">
            <v xml:space="preserve"> </v>
          </cell>
          <cell r="BE376" t="str">
            <v xml:space="preserve"> </v>
          </cell>
          <cell r="BF376" t="str">
            <v xml:space="preserve"> </v>
          </cell>
          <cell r="BG376" t="str">
            <v xml:space="preserve"> </v>
          </cell>
          <cell r="BH376" t="str">
            <v xml:space="preserve"> </v>
          </cell>
          <cell r="BI376" t="str">
            <v xml:space="preserve"> </v>
          </cell>
          <cell r="BJ376" t="str">
            <v xml:space="preserve"> </v>
          </cell>
          <cell r="BK376" t="str">
            <v xml:space="preserve"> </v>
          </cell>
          <cell r="BL376" t="str">
            <v xml:space="preserve"> </v>
          </cell>
          <cell r="BM376" t="str">
            <v xml:space="preserve"> </v>
          </cell>
          <cell r="BN376" t="str">
            <v xml:space="preserve"> </v>
          </cell>
          <cell r="BO376" t="str">
            <v xml:space="preserve"> </v>
          </cell>
          <cell r="BP376" t="str">
            <v xml:space="preserve"> </v>
          </cell>
          <cell r="BQ376" t="str">
            <v xml:space="preserve"> </v>
          </cell>
          <cell r="BR376" t="str">
            <v xml:space="preserve"> </v>
          </cell>
          <cell r="BS376" t="str">
            <v xml:space="preserve"> </v>
          </cell>
          <cell r="BT376" t="str">
            <v xml:space="preserve"> </v>
          </cell>
          <cell r="BU376" t="str">
            <v xml:space="preserve"> </v>
          </cell>
        </row>
        <row r="377">
          <cell r="AO377" t="str">
            <v xml:space="preserve"> </v>
          </cell>
          <cell r="AP377" t="str">
            <v xml:space="preserve"> </v>
          </cell>
          <cell r="AQ377" t="str">
            <v xml:space="preserve"> </v>
          </cell>
          <cell r="AR377" t="str">
            <v xml:space="preserve"> </v>
          </cell>
          <cell r="AS377" t="str">
            <v xml:space="preserve"> </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B377" t="str">
            <v xml:space="preserve"> </v>
          </cell>
          <cell r="BC377" t="str">
            <v xml:space="preserve"> </v>
          </cell>
          <cell r="BD377" t="str">
            <v xml:space="preserve"> </v>
          </cell>
          <cell r="BE377" t="str">
            <v xml:space="preserve"> </v>
          </cell>
          <cell r="BF377" t="str">
            <v xml:space="preserve"> </v>
          </cell>
          <cell r="BG377" t="str">
            <v xml:space="preserve"> </v>
          </cell>
          <cell r="BH377" t="str">
            <v xml:space="preserve"> </v>
          </cell>
          <cell r="BI377" t="str">
            <v xml:space="preserve"> </v>
          </cell>
          <cell r="BJ377" t="str">
            <v xml:space="preserve"> </v>
          </cell>
          <cell r="BK377" t="str">
            <v xml:space="preserve"> </v>
          </cell>
          <cell r="BL377" t="str">
            <v xml:space="preserve"> </v>
          </cell>
          <cell r="BM377" t="str">
            <v xml:space="preserve"> </v>
          </cell>
          <cell r="BN377" t="str">
            <v xml:space="preserve"> </v>
          </cell>
          <cell r="BO377" t="str">
            <v xml:space="preserve"> </v>
          </cell>
          <cell r="BP377" t="str">
            <v xml:space="preserve"> </v>
          </cell>
          <cell r="BQ377" t="str">
            <v xml:space="preserve"> </v>
          </cell>
          <cell r="BR377" t="str">
            <v xml:space="preserve"> </v>
          </cell>
          <cell r="BS377" t="str">
            <v xml:space="preserve"> </v>
          </cell>
          <cell r="BT377" t="str">
            <v xml:space="preserve"> </v>
          </cell>
          <cell r="BU377" t="str">
            <v xml:space="preserve"> </v>
          </cell>
        </row>
        <row r="378">
          <cell r="AO378" t="str">
            <v xml:space="preserve"> </v>
          </cell>
          <cell r="AP378" t="str">
            <v xml:space="preserve"> </v>
          </cell>
          <cell r="AQ378" t="str">
            <v xml:space="preserve"> </v>
          </cell>
          <cell r="AR378" t="str">
            <v xml:space="preserve"> </v>
          </cell>
          <cell r="AS378" t="str">
            <v xml:space="preserve"> </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B378" t="str">
            <v xml:space="preserve"> </v>
          </cell>
          <cell r="BC378" t="str">
            <v xml:space="preserve"> </v>
          </cell>
          <cell r="BD378" t="str">
            <v xml:space="preserve"> </v>
          </cell>
          <cell r="BE378" t="str">
            <v xml:space="preserve"> </v>
          </cell>
          <cell r="BF378" t="str">
            <v xml:space="preserve"> </v>
          </cell>
          <cell r="BG378" t="str">
            <v xml:space="preserve"> </v>
          </cell>
          <cell r="BH378" t="str">
            <v xml:space="preserve"> </v>
          </cell>
          <cell r="BI378" t="str">
            <v xml:space="preserve"> </v>
          </cell>
          <cell r="BJ378" t="str">
            <v xml:space="preserve"> </v>
          </cell>
          <cell r="BK378" t="str">
            <v xml:space="preserve"> </v>
          </cell>
          <cell r="BL378" t="str">
            <v xml:space="preserve"> </v>
          </cell>
          <cell r="BM378" t="str">
            <v xml:space="preserve"> </v>
          </cell>
          <cell r="BN378" t="str">
            <v xml:space="preserve"> </v>
          </cell>
          <cell r="BO378" t="str">
            <v xml:space="preserve"> </v>
          </cell>
          <cell r="BP378" t="str">
            <v xml:space="preserve"> </v>
          </cell>
          <cell r="BQ378" t="str">
            <v xml:space="preserve"> </v>
          </cell>
          <cell r="BR378" t="str">
            <v xml:space="preserve"> </v>
          </cell>
          <cell r="BS378" t="str">
            <v xml:space="preserve"> </v>
          </cell>
          <cell r="BT378" t="str">
            <v xml:space="preserve"> </v>
          </cell>
          <cell r="BU378" t="str">
            <v xml:space="preserve"> </v>
          </cell>
        </row>
        <row r="379">
          <cell r="AO379" t="str">
            <v xml:space="preserve"> </v>
          </cell>
          <cell r="AP379" t="str">
            <v xml:space="preserve"> </v>
          </cell>
          <cell r="AQ379" t="str">
            <v xml:space="preserve"> </v>
          </cell>
          <cell r="AR379" t="str">
            <v xml:space="preserve"> </v>
          </cell>
          <cell r="AS379" t="str">
            <v xml:space="preserve"> </v>
          </cell>
          <cell r="AT379">
            <v>5.0445449999999994</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B379" t="str">
            <v xml:space="preserve"> </v>
          </cell>
          <cell r="BC379" t="str">
            <v xml:space="preserve"> </v>
          </cell>
          <cell r="BD379" t="str">
            <v xml:space="preserve"> </v>
          </cell>
          <cell r="BE379" t="str">
            <v xml:space="preserve"> </v>
          </cell>
          <cell r="BF379" t="str">
            <v xml:space="preserve"> </v>
          </cell>
          <cell r="BG379" t="str">
            <v xml:space="preserve"> </v>
          </cell>
          <cell r="BH379" t="str">
            <v xml:space="preserve"> </v>
          </cell>
          <cell r="BI379" t="str">
            <v xml:space="preserve"> </v>
          </cell>
          <cell r="BJ379" t="str">
            <v xml:space="preserve"> </v>
          </cell>
          <cell r="BK379" t="str">
            <v xml:space="preserve"> </v>
          </cell>
          <cell r="BL379" t="str">
            <v xml:space="preserve"> </v>
          </cell>
          <cell r="BM379" t="str">
            <v xml:space="preserve"> </v>
          </cell>
          <cell r="BN379" t="str">
            <v xml:space="preserve"> </v>
          </cell>
          <cell r="BO379" t="str">
            <v xml:space="preserve"> </v>
          </cell>
          <cell r="BP379" t="str">
            <v xml:space="preserve"> </v>
          </cell>
          <cell r="BQ379" t="str">
            <v xml:space="preserve"> </v>
          </cell>
          <cell r="BR379" t="str">
            <v xml:space="preserve"> </v>
          </cell>
          <cell r="BS379" t="str">
            <v xml:space="preserve"> </v>
          </cell>
          <cell r="BT379" t="str">
            <v xml:space="preserve"> </v>
          </cell>
          <cell r="BU379" t="str">
            <v xml:space="preserve"> </v>
          </cell>
        </row>
        <row r="380">
          <cell r="AO380" t="str">
            <v xml:space="preserve"> </v>
          </cell>
          <cell r="AP380" t="str">
            <v xml:space="preserve"> </v>
          </cell>
          <cell r="AQ380" t="str">
            <v xml:space="preserve"> </v>
          </cell>
          <cell r="AR380" t="str">
            <v xml:space="preserve"> </v>
          </cell>
          <cell r="AS380" t="str">
            <v xml:space="preserve"> </v>
          </cell>
          <cell r="AT380" t="str">
            <v xml:space="preserve"> </v>
          </cell>
          <cell r="AU380">
            <v>8.2037899999999997</v>
          </cell>
          <cell r="AV380" t="str">
            <v xml:space="preserve"> </v>
          </cell>
          <cell r="AW380" t="str">
            <v xml:space="preserve"> </v>
          </cell>
          <cell r="AX380" t="str">
            <v xml:space="preserve"> </v>
          </cell>
          <cell r="AY380" t="str">
            <v xml:space="preserve"> </v>
          </cell>
          <cell r="AZ380" t="str">
            <v xml:space="preserve"> </v>
          </cell>
          <cell r="BA380" t="str">
            <v xml:space="preserve"> </v>
          </cell>
          <cell r="BB380" t="str">
            <v xml:space="preserve"> </v>
          </cell>
          <cell r="BC380" t="str">
            <v xml:space="preserve"> </v>
          </cell>
          <cell r="BD380" t="str">
            <v xml:space="preserve"> </v>
          </cell>
          <cell r="BE380" t="str">
            <v xml:space="preserve"> </v>
          </cell>
          <cell r="BF380" t="str">
            <v xml:space="preserve"> </v>
          </cell>
          <cell r="BG380" t="str">
            <v xml:space="preserve"> </v>
          </cell>
          <cell r="BH380" t="str">
            <v xml:space="preserve"> </v>
          </cell>
          <cell r="BI380" t="str">
            <v xml:space="preserve"> </v>
          </cell>
          <cell r="BJ380" t="str">
            <v xml:space="preserve"> </v>
          </cell>
          <cell r="BK380" t="str">
            <v xml:space="preserve"> </v>
          </cell>
          <cell r="BL380" t="str">
            <v xml:space="preserve"> </v>
          </cell>
          <cell r="BM380" t="str">
            <v xml:space="preserve"> </v>
          </cell>
          <cell r="BN380" t="str">
            <v xml:space="preserve"> </v>
          </cell>
          <cell r="BO380" t="str">
            <v xml:space="preserve"> </v>
          </cell>
          <cell r="BP380" t="str">
            <v xml:space="preserve"> </v>
          </cell>
          <cell r="BQ380" t="str">
            <v xml:space="preserve"> </v>
          </cell>
          <cell r="BR380" t="str">
            <v xml:space="preserve"> </v>
          </cell>
          <cell r="BS380" t="str">
            <v xml:space="preserve"> </v>
          </cell>
          <cell r="BT380" t="str">
            <v xml:space="preserve"> </v>
          </cell>
          <cell r="BU380" t="str">
            <v xml:space="preserve"> </v>
          </cell>
        </row>
        <row r="381">
          <cell r="AO381" t="str">
            <v xml:space="preserve"> </v>
          </cell>
          <cell r="AP381" t="str">
            <v xml:space="preserve"> </v>
          </cell>
          <cell r="AQ381" t="str">
            <v xml:space="preserve"> </v>
          </cell>
          <cell r="AR381" t="str">
            <v xml:space="preserve"> </v>
          </cell>
          <cell r="AS381" t="str">
            <v xml:space="preserve"> </v>
          </cell>
          <cell r="AT381" t="str">
            <v xml:space="preserve"> </v>
          </cell>
          <cell r="AU381">
            <v>6.1704579999999991</v>
          </cell>
          <cell r="AV381">
            <v>3.6841559999999998</v>
          </cell>
          <cell r="AW381">
            <v>3.8351459999999999</v>
          </cell>
          <cell r="AX381" t="str">
            <v xml:space="preserve"> </v>
          </cell>
          <cell r="AY381" t="str">
            <v xml:space="preserve"> </v>
          </cell>
          <cell r="AZ381" t="str">
            <v xml:space="preserve"> </v>
          </cell>
          <cell r="BA381" t="str">
            <v xml:space="preserve"> </v>
          </cell>
          <cell r="BB381" t="str">
            <v xml:space="preserve"> </v>
          </cell>
          <cell r="BC381" t="str">
            <v xml:space="preserve"> </v>
          </cell>
          <cell r="BD381" t="str">
            <v xml:space="preserve"> </v>
          </cell>
          <cell r="BE381" t="str">
            <v xml:space="preserve"> </v>
          </cell>
          <cell r="BF381" t="str">
            <v xml:space="preserve"> </v>
          </cell>
          <cell r="BG381" t="str">
            <v xml:space="preserve"> </v>
          </cell>
          <cell r="BH381" t="str">
            <v xml:space="preserve"> </v>
          </cell>
          <cell r="BI381" t="str">
            <v xml:space="preserve"> </v>
          </cell>
          <cell r="BJ381" t="str">
            <v xml:space="preserve"> </v>
          </cell>
          <cell r="BK381" t="str">
            <v xml:space="preserve"> </v>
          </cell>
          <cell r="BL381" t="str">
            <v xml:space="preserve"> </v>
          </cell>
          <cell r="BM381" t="str">
            <v xml:space="preserve"> </v>
          </cell>
          <cell r="BN381" t="str">
            <v xml:space="preserve"> </v>
          </cell>
          <cell r="BO381" t="str">
            <v xml:space="preserve"> </v>
          </cell>
          <cell r="BP381" t="str">
            <v xml:space="preserve"> </v>
          </cell>
          <cell r="BQ381" t="str">
            <v xml:space="preserve"> </v>
          </cell>
          <cell r="BR381" t="str">
            <v xml:space="preserve"> </v>
          </cell>
          <cell r="BS381" t="str">
            <v xml:space="preserve"> </v>
          </cell>
          <cell r="BT381" t="str">
            <v xml:space="preserve"> </v>
          </cell>
          <cell r="BU381" t="str">
            <v xml:space="preserve"> </v>
          </cell>
        </row>
        <row r="382">
          <cell r="AO382" t="str">
            <v xml:space="preserve"> </v>
          </cell>
          <cell r="AP382" t="str">
            <v xml:space="preserve"> </v>
          </cell>
          <cell r="AQ382" t="str">
            <v xml:space="preserve"> </v>
          </cell>
          <cell r="AR382" t="str">
            <v xml:space="preserve"> </v>
          </cell>
          <cell r="AS382" t="str">
            <v xml:space="preserve"> </v>
          </cell>
          <cell r="AT382">
            <v>5.7069599999999987</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B382" t="str">
            <v xml:space="preserve"> </v>
          </cell>
          <cell r="BC382" t="str">
            <v xml:space="preserve"> </v>
          </cell>
          <cell r="BD382" t="str">
            <v xml:space="preserve"> </v>
          </cell>
          <cell r="BE382" t="str">
            <v xml:space="preserve"> </v>
          </cell>
          <cell r="BF382" t="str">
            <v xml:space="preserve"> </v>
          </cell>
          <cell r="BG382" t="str">
            <v xml:space="preserve"> </v>
          </cell>
          <cell r="BH382" t="str">
            <v xml:space="preserve"> </v>
          </cell>
          <cell r="BI382" t="str">
            <v xml:space="preserve"> </v>
          </cell>
          <cell r="BJ382" t="str">
            <v xml:space="preserve"> </v>
          </cell>
          <cell r="BK382" t="str">
            <v xml:space="preserve"> </v>
          </cell>
          <cell r="BL382" t="str">
            <v xml:space="preserve"> </v>
          </cell>
          <cell r="BM382" t="str">
            <v xml:space="preserve"> </v>
          </cell>
          <cell r="BN382" t="str">
            <v xml:space="preserve"> </v>
          </cell>
          <cell r="BO382" t="str">
            <v xml:space="preserve"> </v>
          </cell>
          <cell r="BP382" t="str">
            <v xml:space="preserve"> </v>
          </cell>
          <cell r="BQ382" t="str">
            <v xml:space="preserve"> </v>
          </cell>
          <cell r="BR382" t="str">
            <v xml:space="preserve"> </v>
          </cell>
          <cell r="BS382" t="str">
            <v xml:space="preserve"> </v>
          </cell>
          <cell r="BT382" t="str">
            <v xml:space="preserve"> </v>
          </cell>
          <cell r="BU382" t="str">
            <v xml:space="preserve"> </v>
          </cell>
        </row>
        <row r="383">
          <cell r="AO383" t="str">
            <v xml:space="preserve"> </v>
          </cell>
          <cell r="AP383" t="str">
            <v xml:space="preserve"> </v>
          </cell>
          <cell r="AQ383" t="str">
            <v xml:space="preserve"> </v>
          </cell>
          <cell r="AR383" t="str">
            <v xml:space="preserve"> </v>
          </cell>
          <cell r="AS383" t="str">
            <v xml:space="preserve"> </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B383" t="str">
            <v xml:space="preserve"> </v>
          </cell>
          <cell r="BC383" t="str">
            <v xml:space="preserve"> </v>
          </cell>
          <cell r="BD383" t="str">
            <v xml:space="preserve"> </v>
          </cell>
          <cell r="BE383" t="str">
            <v xml:space="preserve"> </v>
          </cell>
          <cell r="BF383" t="str">
            <v xml:space="preserve"> </v>
          </cell>
          <cell r="BG383" t="str">
            <v xml:space="preserve"> </v>
          </cell>
          <cell r="BH383" t="str">
            <v xml:space="preserve"> </v>
          </cell>
          <cell r="BI383" t="str">
            <v xml:space="preserve"> </v>
          </cell>
          <cell r="BJ383" t="str">
            <v xml:space="preserve"> </v>
          </cell>
          <cell r="BK383" t="str">
            <v xml:space="preserve"> </v>
          </cell>
          <cell r="BL383" t="str">
            <v xml:space="preserve"> </v>
          </cell>
          <cell r="BM383" t="str">
            <v xml:space="preserve"> </v>
          </cell>
          <cell r="BN383" t="str">
            <v xml:space="preserve"> </v>
          </cell>
          <cell r="BO383" t="str">
            <v xml:space="preserve"> </v>
          </cell>
          <cell r="BP383" t="str">
            <v xml:space="preserve"> </v>
          </cell>
          <cell r="BQ383" t="str">
            <v xml:space="preserve"> </v>
          </cell>
          <cell r="BR383" t="str">
            <v xml:space="preserve"> </v>
          </cell>
          <cell r="BS383" t="str">
            <v xml:space="preserve"> </v>
          </cell>
          <cell r="BT383" t="str">
            <v xml:space="preserve"> </v>
          </cell>
          <cell r="BU383" t="str">
            <v xml:space="preserve"> </v>
          </cell>
        </row>
        <row r="384">
          <cell r="AO384" t="str">
            <v xml:space="preserve"> </v>
          </cell>
          <cell r="AP384" t="str">
            <v xml:space="preserve"> </v>
          </cell>
          <cell r="AQ384" t="str">
            <v xml:space="preserve"> </v>
          </cell>
          <cell r="AR384" t="str">
            <v xml:space="preserve"> </v>
          </cell>
          <cell r="AS384" t="str">
            <v xml:space="preserve"> </v>
          </cell>
          <cell r="AT384" t="str">
            <v xml:space="preserve"> </v>
          </cell>
          <cell r="AU384" t="str">
            <v xml:space="preserve"> </v>
          </cell>
          <cell r="AV384" t="str">
            <v xml:space="preserve"> </v>
          </cell>
          <cell r="AW384" t="str">
            <v xml:space="preserve"> </v>
          </cell>
          <cell r="AX384">
            <v>5.1790500000000002</v>
          </cell>
          <cell r="AY384">
            <v>5.0933959999999994</v>
          </cell>
          <cell r="AZ384" t="str">
            <v xml:space="preserve"> </v>
          </cell>
          <cell r="BA384" t="str">
            <v xml:space="preserve"> </v>
          </cell>
          <cell r="BB384" t="str">
            <v xml:space="preserve"> </v>
          </cell>
          <cell r="BC384" t="str">
            <v xml:space="preserve"> </v>
          </cell>
          <cell r="BD384" t="str">
            <v xml:space="preserve"> </v>
          </cell>
          <cell r="BE384">
            <v>4.8835199999999999</v>
          </cell>
          <cell r="BF384" t="str">
            <v xml:space="preserve"> </v>
          </cell>
          <cell r="BG384" t="str">
            <v xml:space="preserve"> </v>
          </cell>
          <cell r="BH384" t="str">
            <v xml:space="preserve"> </v>
          </cell>
          <cell r="BI384" t="str">
            <v xml:space="preserve"> </v>
          </cell>
          <cell r="BJ384" t="str">
            <v xml:space="preserve"> </v>
          </cell>
          <cell r="BK384" t="str">
            <v xml:space="preserve"> </v>
          </cell>
          <cell r="BL384" t="str">
            <v xml:space="preserve"> </v>
          </cell>
          <cell r="BM384">
            <v>6.1854360000000002</v>
          </cell>
          <cell r="BN384" t="str">
            <v xml:space="preserve"> </v>
          </cell>
          <cell r="BO384" t="str">
            <v xml:space="preserve"> </v>
          </cell>
          <cell r="BP384" t="str">
            <v xml:space="preserve"> </v>
          </cell>
          <cell r="BQ384">
            <v>4.9837899999999999</v>
          </cell>
          <cell r="BR384">
            <v>5.0128680000000001</v>
          </cell>
          <cell r="BS384">
            <v>4.9743209999999998</v>
          </cell>
          <cell r="BT384" t="str">
            <v xml:space="preserve"> </v>
          </cell>
          <cell r="BU384">
            <v>4.9086849999999993</v>
          </cell>
        </row>
        <row r="385">
          <cell r="AO385">
            <v>7.3354540000000004</v>
          </cell>
          <cell r="AP385">
            <v>6.4287480000000006</v>
          </cell>
          <cell r="AQ385">
            <v>7.3477109999999994</v>
          </cell>
          <cell r="AR385">
            <v>5.8207740000000001</v>
          </cell>
          <cell r="AS385">
            <v>5.9883844649999993</v>
          </cell>
          <cell r="AT385" t="str">
            <v xml:space="preserve"> </v>
          </cell>
          <cell r="AU385">
            <v>7.2575859999999999</v>
          </cell>
          <cell r="AV385">
            <v>7.3179819999999989</v>
          </cell>
          <cell r="AW385">
            <v>6.7240879999999992</v>
          </cell>
          <cell r="AX385">
            <v>7.6264050000000001</v>
          </cell>
          <cell r="AY385" t="str">
            <v xml:space="preserve"> </v>
          </cell>
          <cell r="AZ385" t="str">
            <v xml:space="preserve"> </v>
          </cell>
          <cell r="BA385" t="str">
            <v xml:space="preserve"> </v>
          </cell>
          <cell r="BB385" t="str">
            <v xml:space="preserve"> </v>
          </cell>
          <cell r="BC385" t="str">
            <v xml:space="preserve"> </v>
          </cell>
          <cell r="BD385" t="str">
            <v xml:space="preserve"> </v>
          </cell>
          <cell r="BE385" t="str">
            <v xml:space="preserve"> </v>
          </cell>
          <cell r="BF385" t="str">
            <v xml:space="preserve"> </v>
          </cell>
          <cell r="BG385" t="str">
            <v xml:space="preserve"> </v>
          </cell>
          <cell r="BH385" t="str">
            <v xml:space="preserve"> </v>
          </cell>
          <cell r="BI385" t="str">
            <v xml:space="preserve"> </v>
          </cell>
          <cell r="BJ385" t="str">
            <v xml:space="preserve"> </v>
          </cell>
          <cell r="BK385" t="str">
            <v xml:space="preserve"> </v>
          </cell>
          <cell r="BL385" t="str">
            <v xml:space="preserve"> </v>
          </cell>
          <cell r="BM385">
            <v>7.2331320000000003</v>
          </cell>
          <cell r="BN385" t="str">
            <v xml:space="preserve"> </v>
          </cell>
          <cell r="BO385" t="str">
            <v xml:space="preserve"> </v>
          </cell>
          <cell r="BP385" t="str">
            <v xml:space="preserve"> </v>
          </cell>
          <cell r="BQ385">
            <v>6.6925179999999997</v>
          </cell>
          <cell r="BR385">
            <v>6.8146819999999995</v>
          </cell>
          <cell r="BS385">
            <v>7.0106519999999994</v>
          </cell>
          <cell r="BT385">
            <v>7.3477109999999994</v>
          </cell>
          <cell r="BU385">
            <v>7.1859099999999998</v>
          </cell>
        </row>
        <row r="386">
          <cell r="AO386" t="str">
            <v xml:space="preserve"> </v>
          </cell>
          <cell r="AP386" t="str">
            <v xml:space="preserve"> </v>
          </cell>
          <cell r="AQ386" t="str">
            <v xml:space="preserve"> </v>
          </cell>
          <cell r="AR386" t="str">
            <v xml:space="preserve"> </v>
          </cell>
          <cell r="AS386" t="str">
            <v xml:space="preserve"> </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B386" t="str">
            <v xml:space="preserve"> </v>
          </cell>
          <cell r="BC386" t="str">
            <v xml:space="preserve"> </v>
          </cell>
          <cell r="BD386" t="str">
            <v xml:space="preserve"> </v>
          </cell>
          <cell r="BE386" t="str">
            <v xml:space="preserve"> </v>
          </cell>
          <cell r="BF386" t="str">
            <v xml:space="preserve"> </v>
          </cell>
          <cell r="BG386" t="str">
            <v xml:space="preserve"> </v>
          </cell>
          <cell r="BH386" t="str">
            <v xml:space="preserve"> </v>
          </cell>
          <cell r="BI386" t="str">
            <v xml:space="preserve"> </v>
          </cell>
          <cell r="BJ386" t="str">
            <v xml:space="preserve"> </v>
          </cell>
          <cell r="BK386" t="str">
            <v xml:space="preserve"> </v>
          </cell>
          <cell r="BL386" t="str">
            <v xml:space="preserve"> </v>
          </cell>
          <cell r="BM386" t="str">
            <v xml:space="preserve"> </v>
          </cell>
          <cell r="BN386" t="str">
            <v xml:space="preserve"> </v>
          </cell>
          <cell r="BO386" t="str">
            <v xml:space="preserve"> </v>
          </cell>
          <cell r="BP386" t="str">
            <v xml:space="preserve"> </v>
          </cell>
          <cell r="BQ386" t="str">
            <v xml:space="preserve"> </v>
          </cell>
          <cell r="BR386" t="str">
            <v xml:space="preserve"> </v>
          </cell>
          <cell r="BS386" t="str">
            <v xml:space="preserve"> </v>
          </cell>
          <cell r="BT386" t="str">
            <v xml:space="preserve"> </v>
          </cell>
          <cell r="BU386" t="str">
            <v xml:space="preserve"> </v>
          </cell>
        </row>
        <row r="387">
          <cell r="AO387">
            <v>6.6944920000000003</v>
          </cell>
          <cell r="AP387">
            <v>5.8397000000000006</v>
          </cell>
          <cell r="AQ387">
            <v>6.7056779999999998</v>
          </cell>
          <cell r="AR387">
            <v>3.7208100000000002</v>
          </cell>
          <cell r="AS387">
            <v>5.4651275699999999</v>
          </cell>
          <cell r="AT387">
            <v>6.1655549999999995</v>
          </cell>
          <cell r="AU387">
            <v>6.5630319999999989</v>
          </cell>
          <cell r="AV387">
            <v>6.3717779999999999</v>
          </cell>
          <cell r="AW387">
            <v>6.6234279999999996</v>
          </cell>
          <cell r="AX387" t="str">
            <v xml:space="preserve"> </v>
          </cell>
          <cell r="AY387">
            <v>6.4321739999999989</v>
          </cell>
          <cell r="AZ387" t="str">
            <v xml:space="preserve"> </v>
          </cell>
          <cell r="BA387" t="str">
            <v xml:space="preserve"> </v>
          </cell>
          <cell r="BB387" t="str">
            <v xml:space="preserve"> </v>
          </cell>
          <cell r="BC387" t="str">
            <v xml:space="preserve"> </v>
          </cell>
          <cell r="BD387" t="str">
            <v xml:space="preserve"> </v>
          </cell>
          <cell r="BE387" t="str">
            <v xml:space="preserve"> </v>
          </cell>
          <cell r="BF387" t="str">
            <v xml:space="preserve"> </v>
          </cell>
          <cell r="BG387">
            <v>6.519819</v>
          </cell>
          <cell r="BH387">
            <v>6.9696899999999999</v>
          </cell>
          <cell r="BI387" t="str">
            <v xml:space="preserve"> </v>
          </cell>
          <cell r="BJ387">
            <v>5.1663299999999994</v>
          </cell>
          <cell r="BK387" t="str">
            <v xml:space="preserve"> </v>
          </cell>
          <cell r="BL387" t="str">
            <v xml:space="preserve"> </v>
          </cell>
          <cell r="BM387" t="str">
            <v xml:space="preserve"> </v>
          </cell>
          <cell r="BN387" t="str">
            <v xml:space="preserve"> </v>
          </cell>
          <cell r="BO387" t="str">
            <v xml:space="preserve"> </v>
          </cell>
          <cell r="BP387">
            <v>4.8122249999999998</v>
          </cell>
          <cell r="BQ387">
            <v>7.3332909999999991</v>
          </cell>
          <cell r="BR387" t="str">
            <v xml:space="preserve"> </v>
          </cell>
          <cell r="BS387">
            <v>7.4260229999999989</v>
          </cell>
          <cell r="BT387">
            <v>6.7056779999999998</v>
          </cell>
          <cell r="BU387">
            <v>6.5482869999999993</v>
          </cell>
        </row>
        <row r="388">
          <cell r="AO388">
            <v>6.4604900000000001</v>
          </cell>
          <cell r="AP388">
            <v>5.8397000000000006</v>
          </cell>
          <cell r="AQ388">
            <v>6.4712849999999991</v>
          </cell>
          <cell r="AR388">
            <v>3.9450780000000005</v>
          </cell>
          <cell r="AS388">
            <v>5.2740972749999999</v>
          </cell>
          <cell r="AT388">
            <v>5.9413529999999994</v>
          </cell>
          <cell r="AU388" t="str">
            <v xml:space="preserve"> </v>
          </cell>
          <cell r="AV388" t="str">
            <v xml:space="preserve"> </v>
          </cell>
          <cell r="AW388" t="str">
            <v xml:space="preserve"> </v>
          </cell>
          <cell r="AX388" t="str">
            <v xml:space="preserve"> </v>
          </cell>
          <cell r="AY388">
            <v>6.5127019999999991</v>
          </cell>
          <cell r="AZ388" t="str">
            <v xml:space="preserve"> </v>
          </cell>
          <cell r="BA388" t="str">
            <v xml:space="preserve"> </v>
          </cell>
          <cell r="BB388" t="str">
            <v xml:space="preserve"> </v>
          </cell>
          <cell r="BC388" t="str">
            <v xml:space="preserve"> </v>
          </cell>
          <cell r="BD388" t="str">
            <v xml:space="preserve"> </v>
          </cell>
          <cell r="BE388" t="str">
            <v xml:space="preserve"> </v>
          </cell>
          <cell r="BF388" t="str">
            <v xml:space="preserve"> </v>
          </cell>
          <cell r="BG388">
            <v>6.6709740000000002</v>
          </cell>
          <cell r="BH388">
            <v>6.9696899999999999</v>
          </cell>
          <cell r="BI388" t="str">
            <v xml:space="preserve"> </v>
          </cell>
          <cell r="BJ388" t="str">
            <v xml:space="preserve"> </v>
          </cell>
          <cell r="BK388" t="str">
            <v xml:space="preserve"> </v>
          </cell>
          <cell r="BL388" t="str">
            <v xml:space="preserve"> </v>
          </cell>
          <cell r="BM388" t="str">
            <v xml:space="preserve"> </v>
          </cell>
          <cell r="BN388" t="str">
            <v xml:space="preserve"> </v>
          </cell>
          <cell r="BO388" t="str">
            <v xml:space="preserve"> </v>
          </cell>
          <cell r="BP388" t="str">
            <v xml:space="preserve"> </v>
          </cell>
          <cell r="BQ388" t="str">
            <v xml:space="preserve"> </v>
          </cell>
          <cell r="BR388">
            <v>7.8212819999999992</v>
          </cell>
          <cell r="BS388">
            <v>6.3622679999999994</v>
          </cell>
          <cell r="BT388">
            <v>6.4712849999999991</v>
          </cell>
          <cell r="BU388">
            <v>6.4268349999999996</v>
          </cell>
        </row>
        <row r="389">
          <cell r="AO389">
            <v>7.6406740000000006</v>
          </cell>
          <cell r="AP389">
            <v>7.0076400000000012</v>
          </cell>
          <cell r="AQ389">
            <v>7.6534409999999991</v>
          </cell>
          <cell r="AR389">
            <v>3.8941080000000001</v>
          </cell>
          <cell r="AS389">
            <v>6.2707770749999989</v>
          </cell>
          <cell r="AT389">
            <v>7.0725539999999993</v>
          </cell>
          <cell r="AU389">
            <v>6.5630319999999989</v>
          </cell>
          <cell r="AV389">
            <v>6.9757379999999989</v>
          </cell>
          <cell r="AW389">
            <v>7.599829999999999</v>
          </cell>
          <cell r="AX389" t="str">
            <v xml:space="preserve"> </v>
          </cell>
          <cell r="AY389" t="str">
            <v xml:space="preserve"> </v>
          </cell>
          <cell r="AZ389" t="str">
            <v xml:space="preserve"> </v>
          </cell>
          <cell r="BA389" t="str">
            <v xml:space="preserve"> </v>
          </cell>
          <cell r="BB389" t="str">
            <v xml:space="preserve"> </v>
          </cell>
          <cell r="BC389" t="str">
            <v xml:space="preserve"> </v>
          </cell>
          <cell r="BD389" t="str">
            <v xml:space="preserve"> </v>
          </cell>
          <cell r="BE389" t="str">
            <v xml:space="preserve"> </v>
          </cell>
          <cell r="BF389" t="str">
            <v xml:space="preserve"> </v>
          </cell>
          <cell r="BG389">
            <v>7.3562099999999999</v>
          </cell>
          <cell r="BH389">
            <v>6.9696899999999999</v>
          </cell>
          <cell r="BI389" t="str">
            <v xml:space="preserve"> </v>
          </cell>
          <cell r="BJ389" t="str">
            <v xml:space="preserve"> </v>
          </cell>
          <cell r="BK389" t="str">
            <v xml:space="preserve"> </v>
          </cell>
          <cell r="BL389" t="str">
            <v xml:space="preserve"> </v>
          </cell>
          <cell r="BM389" t="str">
            <v xml:space="preserve"> </v>
          </cell>
          <cell r="BN389" t="str">
            <v xml:space="preserve"> </v>
          </cell>
          <cell r="BO389" t="str">
            <v xml:space="preserve"> </v>
          </cell>
          <cell r="BP389">
            <v>6.4635779999999992</v>
          </cell>
          <cell r="BQ389">
            <v>7.6384209999999992</v>
          </cell>
          <cell r="BR389">
            <v>7.8716119999999998</v>
          </cell>
          <cell r="BS389" t="str">
            <v xml:space="preserve"> </v>
          </cell>
          <cell r="BT389">
            <v>7.6534409999999991</v>
          </cell>
          <cell r="BU389">
            <v>7.5907499999999999</v>
          </cell>
        </row>
        <row r="390">
          <cell r="AO390" t="str">
            <v xml:space="preserve"> </v>
          </cell>
          <cell r="AP390" t="str">
            <v xml:space="preserve"> </v>
          </cell>
          <cell r="AQ390" t="str">
            <v xml:space="preserve"> </v>
          </cell>
          <cell r="AR390" t="str">
            <v xml:space="preserve"> </v>
          </cell>
          <cell r="AS390" t="str">
            <v xml:space="preserve"> </v>
          </cell>
          <cell r="AT390" t="str">
            <v xml:space="preserve"> </v>
          </cell>
          <cell r="AU390" t="str">
            <v xml:space="preserve"> </v>
          </cell>
          <cell r="AV390" t="str">
            <v xml:space="preserve"> </v>
          </cell>
          <cell r="AW390" t="str">
            <v xml:space="preserve"> </v>
          </cell>
          <cell r="AX390">
            <v>7.4131499999999999</v>
          </cell>
          <cell r="AY390" t="str">
            <v xml:space="preserve"> </v>
          </cell>
          <cell r="AZ390" t="str">
            <v xml:space="preserve"> </v>
          </cell>
          <cell r="BA390" t="str">
            <v xml:space="preserve"> </v>
          </cell>
          <cell r="BB390" t="str">
            <v xml:space="preserve"> </v>
          </cell>
          <cell r="BC390" t="str">
            <v xml:space="preserve"> </v>
          </cell>
          <cell r="BD390" t="str">
            <v xml:space="preserve"> </v>
          </cell>
          <cell r="BE390" t="str">
            <v xml:space="preserve"> </v>
          </cell>
          <cell r="BF390" t="str">
            <v xml:space="preserve"> </v>
          </cell>
          <cell r="BG390" t="str">
            <v xml:space="preserve"> </v>
          </cell>
          <cell r="BH390" t="str">
            <v xml:space="preserve"> </v>
          </cell>
          <cell r="BI390" t="str">
            <v xml:space="preserve"> </v>
          </cell>
          <cell r="BJ390" t="str">
            <v xml:space="preserve"> </v>
          </cell>
          <cell r="BK390" t="str">
            <v xml:space="preserve"> </v>
          </cell>
          <cell r="BL390" t="str">
            <v xml:space="preserve"> </v>
          </cell>
          <cell r="BM390" t="str">
            <v xml:space="preserve"> </v>
          </cell>
          <cell r="BN390" t="str">
            <v xml:space="preserve"> </v>
          </cell>
          <cell r="BO390" t="str">
            <v xml:space="preserve"> </v>
          </cell>
          <cell r="BP390">
            <v>7.375367999999999</v>
          </cell>
          <cell r="BQ390">
            <v>7.6384209999999992</v>
          </cell>
          <cell r="BR390" t="str">
            <v xml:space="preserve"> </v>
          </cell>
          <cell r="BS390" t="str">
            <v xml:space="preserve"> </v>
          </cell>
          <cell r="BT390" t="str">
            <v xml:space="preserve"> </v>
          </cell>
          <cell r="BU390" t="str">
            <v xml:space="preserve"> </v>
          </cell>
        </row>
        <row r="391">
          <cell r="AO391">
            <v>7.73224</v>
          </cell>
          <cell r="AP391" t="str">
            <v xml:space="preserve"> </v>
          </cell>
          <cell r="AQ391" t="str">
            <v xml:space="preserve"> </v>
          </cell>
          <cell r="AR391">
            <v>4.0164360000000006</v>
          </cell>
          <cell r="AS391">
            <v>6.3123053999999996</v>
          </cell>
          <cell r="AT391">
            <v>7.1133179999999996</v>
          </cell>
          <cell r="AU391" t="str">
            <v xml:space="preserve"> </v>
          </cell>
          <cell r="AV391" t="str">
            <v xml:space="preserve"> </v>
          </cell>
          <cell r="AW391" t="str">
            <v xml:space="preserve"> </v>
          </cell>
          <cell r="AX391" t="str">
            <v xml:space="preserve"> </v>
          </cell>
          <cell r="AY391">
            <v>7.7608859999999993</v>
          </cell>
          <cell r="AZ391" t="str">
            <v xml:space="preserve"> </v>
          </cell>
          <cell r="BA391" t="str">
            <v xml:space="preserve"> </v>
          </cell>
          <cell r="BB391" t="str">
            <v xml:space="preserve"> </v>
          </cell>
          <cell r="BC391" t="str">
            <v xml:space="preserve"> </v>
          </cell>
          <cell r="BD391" t="str">
            <v xml:space="preserve"> </v>
          </cell>
          <cell r="BE391">
            <v>7.5796300000000008</v>
          </cell>
          <cell r="BF391" t="str">
            <v xml:space="preserve"> </v>
          </cell>
          <cell r="BG391">
            <v>7.7592900000000009</v>
          </cell>
          <cell r="BH391">
            <v>6.9696899999999999</v>
          </cell>
          <cell r="BI391" t="str">
            <v xml:space="preserve"> </v>
          </cell>
          <cell r="BJ391" t="str">
            <v xml:space="preserve"> </v>
          </cell>
          <cell r="BK391" t="str">
            <v xml:space="preserve"> </v>
          </cell>
          <cell r="BL391" t="str">
            <v xml:space="preserve"> </v>
          </cell>
          <cell r="BM391" t="str">
            <v xml:space="preserve"> </v>
          </cell>
          <cell r="BN391" t="str">
            <v xml:space="preserve"> </v>
          </cell>
          <cell r="BO391" t="str">
            <v xml:space="preserve"> </v>
          </cell>
          <cell r="BP391" t="str">
            <v xml:space="preserve"> </v>
          </cell>
          <cell r="BQ391" t="str">
            <v xml:space="preserve"> </v>
          </cell>
          <cell r="BR391" t="str">
            <v xml:space="preserve"> </v>
          </cell>
          <cell r="BS391">
            <v>7.5779879999999995</v>
          </cell>
          <cell r="BT391">
            <v>7.7451599999999985</v>
          </cell>
          <cell r="BU391">
            <v>7.6919599999999999</v>
          </cell>
        </row>
        <row r="392">
          <cell r="AO392">
            <v>50.524084000000002</v>
          </cell>
          <cell r="AP392">
            <v>29.198500000000003</v>
          </cell>
          <cell r="AQ392">
            <v>50.608505999999991</v>
          </cell>
          <cell r="AR392">
            <v>39.77698800000001</v>
          </cell>
          <cell r="AS392" t="str">
            <v xml:space="preserve"> </v>
          </cell>
          <cell r="AT392" t="str">
            <v xml:space="preserve"> </v>
          </cell>
          <cell r="AU392">
            <v>49.98775599999999</v>
          </cell>
          <cell r="AV392">
            <v>48.085281999999999</v>
          </cell>
          <cell r="AW392">
            <v>26.201798</v>
          </cell>
          <cell r="AX392">
            <v>52.531815000000002</v>
          </cell>
          <cell r="AY392" t="str">
            <v xml:space="preserve"> </v>
          </cell>
          <cell r="AZ392" t="str">
            <v xml:space="preserve"> </v>
          </cell>
          <cell r="BA392" t="str">
            <v xml:space="preserve"> </v>
          </cell>
          <cell r="BB392" t="str">
            <v xml:space="preserve"> </v>
          </cell>
          <cell r="BC392" t="str">
            <v xml:space="preserve"> </v>
          </cell>
          <cell r="BD392" t="str">
            <v xml:space="preserve"> </v>
          </cell>
          <cell r="BE392" t="str">
            <v xml:space="preserve"> </v>
          </cell>
          <cell r="BF392" t="str">
            <v xml:space="preserve"> </v>
          </cell>
          <cell r="BG392">
            <v>52.128321</v>
          </cell>
          <cell r="BH392" t="str">
            <v xml:space="preserve"> </v>
          </cell>
          <cell r="BI392" t="str">
            <v xml:space="preserve"> </v>
          </cell>
          <cell r="BJ392" t="str">
            <v xml:space="preserve"> </v>
          </cell>
          <cell r="BK392" t="str">
            <v xml:space="preserve"> </v>
          </cell>
          <cell r="BL392" t="str">
            <v xml:space="preserve"> </v>
          </cell>
          <cell r="BM392" t="str">
            <v xml:space="preserve"> </v>
          </cell>
          <cell r="BN392" t="str">
            <v xml:space="preserve"> </v>
          </cell>
          <cell r="BO392" t="str">
            <v xml:space="preserve"> </v>
          </cell>
          <cell r="BP392">
            <v>24.547412999999999</v>
          </cell>
          <cell r="BQ392">
            <v>25.427499999999998</v>
          </cell>
          <cell r="BR392">
            <v>51.497655999999992</v>
          </cell>
          <cell r="BS392">
            <v>48.112119</v>
          </cell>
          <cell r="BT392">
            <v>50.608505999999991</v>
          </cell>
          <cell r="BU392" t="str">
            <v xml:space="preserve"> </v>
          </cell>
        </row>
        <row r="393">
          <cell r="AO393" t="str">
            <v xml:space="preserve"> </v>
          </cell>
          <cell r="AP393" t="str">
            <v xml:space="preserve"> </v>
          </cell>
          <cell r="AQ393" t="str">
            <v xml:space="preserve"> </v>
          </cell>
          <cell r="AR393" t="str">
            <v xml:space="preserve"> </v>
          </cell>
          <cell r="AS393" t="str">
            <v xml:space="preserve"> </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B393" t="str">
            <v xml:space="preserve"> </v>
          </cell>
          <cell r="BC393" t="str">
            <v xml:space="preserve"> </v>
          </cell>
          <cell r="BD393" t="str">
            <v xml:space="preserve"> </v>
          </cell>
          <cell r="BE393" t="str">
            <v xml:space="preserve"> </v>
          </cell>
          <cell r="BF393" t="str">
            <v xml:space="preserve"> </v>
          </cell>
          <cell r="BG393" t="str">
            <v xml:space="preserve"> </v>
          </cell>
          <cell r="BH393" t="str">
            <v xml:space="preserve"> </v>
          </cell>
          <cell r="BI393" t="str">
            <v xml:space="preserve"> </v>
          </cell>
          <cell r="BJ393" t="str">
            <v xml:space="preserve"> </v>
          </cell>
          <cell r="BK393" t="str">
            <v xml:space="preserve"> </v>
          </cell>
          <cell r="BL393" t="str">
            <v xml:space="preserve"> </v>
          </cell>
          <cell r="BM393" t="str">
            <v xml:space="preserve"> </v>
          </cell>
          <cell r="BN393" t="str">
            <v xml:space="preserve"> </v>
          </cell>
          <cell r="BO393" t="str">
            <v xml:space="preserve"> </v>
          </cell>
          <cell r="BP393" t="str">
            <v xml:space="preserve"> </v>
          </cell>
          <cell r="BQ393" t="str">
            <v xml:space="preserve"> </v>
          </cell>
          <cell r="BR393" t="str">
            <v xml:space="preserve"> </v>
          </cell>
          <cell r="BS393" t="str">
            <v xml:space="preserve"> </v>
          </cell>
          <cell r="BT393" t="str">
            <v xml:space="preserve"> </v>
          </cell>
          <cell r="BU393" t="str">
            <v xml:space="preserve"> </v>
          </cell>
        </row>
        <row r="394">
          <cell r="AO394" t="str">
            <v xml:space="preserve"> </v>
          </cell>
          <cell r="AP394" t="str">
            <v xml:space="preserve"> </v>
          </cell>
          <cell r="AQ394" t="str">
            <v xml:space="preserve"> </v>
          </cell>
          <cell r="AR394" t="str">
            <v xml:space="preserve"> </v>
          </cell>
          <cell r="AS394" t="str">
            <v xml:space="preserve"> </v>
          </cell>
          <cell r="AT394" t="str">
            <v xml:space="preserve"> </v>
          </cell>
          <cell r="AU394" t="str">
            <v xml:space="preserve"> </v>
          </cell>
          <cell r="AV394" t="str">
            <v xml:space="preserve"> </v>
          </cell>
          <cell r="AW394" t="str">
            <v xml:space="preserve"> </v>
          </cell>
          <cell r="AX394">
            <v>69.642989999999998</v>
          </cell>
          <cell r="AY394" t="str">
            <v xml:space="preserve"> </v>
          </cell>
          <cell r="AZ394" t="str">
            <v xml:space="preserve"> </v>
          </cell>
          <cell r="BA394" t="str">
            <v xml:space="preserve"> </v>
          </cell>
          <cell r="BB394" t="str">
            <v xml:space="preserve"> </v>
          </cell>
          <cell r="BC394" t="str">
            <v xml:space="preserve"> </v>
          </cell>
          <cell r="BD394" t="str">
            <v xml:space="preserve"> </v>
          </cell>
          <cell r="BE394" t="str">
            <v xml:space="preserve"> </v>
          </cell>
          <cell r="BF394" t="str">
            <v xml:space="preserve"> </v>
          </cell>
          <cell r="BG394" t="str">
            <v xml:space="preserve"> </v>
          </cell>
          <cell r="BH394">
            <v>46.464599999999997</v>
          </cell>
          <cell r="BI394" t="str">
            <v xml:space="preserve"> </v>
          </cell>
          <cell r="BJ394" t="str">
            <v xml:space="preserve"> </v>
          </cell>
          <cell r="BK394" t="str">
            <v xml:space="preserve"> </v>
          </cell>
          <cell r="BL394" t="str">
            <v xml:space="preserve"> </v>
          </cell>
          <cell r="BM394" t="str">
            <v xml:space="preserve"> </v>
          </cell>
          <cell r="BN394" t="str">
            <v xml:space="preserve"> </v>
          </cell>
          <cell r="BO394" t="str">
            <v xml:space="preserve"> </v>
          </cell>
          <cell r="BP394" t="str">
            <v xml:space="preserve"> </v>
          </cell>
          <cell r="BQ394" t="str">
            <v xml:space="preserve"> </v>
          </cell>
          <cell r="BR394">
            <v>68.257546000000005</v>
          </cell>
          <cell r="BS394">
            <v>63.166784999999997</v>
          </cell>
          <cell r="BT394" t="str">
            <v xml:space="preserve"> </v>
          </cell>
          <cell r="BU394">
            <v>66.63666400000001</v>
          </cell>
        </row>
        <row r="395">
          <cell r="AO395" t="str">
            <v xml:space="preserve"> </v>
          </cell>
          <cell r="AP395" t="str">
            <v xml:space="preserve"> </v>
          </cell>
          <cell r="AQ395" t="str">
            <v xml:space="preserve"> </v>
          </cell>
          <cell r="AR395" t="str">
            <v xml:space="preserve"> </v>
          </cell>
          <cell r="AS395">
            <v>59.103112139999993</v>
          </cell>
          <cell r="AT395">
            <v>66.618566999999999</v>
          </cell>
          <cell r="AU395" t="str">
            <v xml:space="preserve"> </v>
          </cell>
          <cell r="AV395" t="str">
            <v xml:space="preserve"> </v>
          </cell>
          <cell r="AW395">
            <v>72.233615999999998</v>
          </cell>
          <cell r="AX395">
            <v>75.279015000000001</v>
          </cell>
          <cell r="AY395">
            <v>69.837907999999985</v>
          </cell>
          <cell r="AZ395" t="str">
            <v xml:space="preserve"> </v>
          </cell>
          <cell r="BA395" t="str">
            <v xml:space="preserve"> </v>
          </cell>
          <cell r="BB395" t="str">
            <v xml:space="preserve"> </v>
          </cell>
          <cell r="BC395" t="str">
            <v xml:space="preserve"> </v>
          </cell>
          <cell r="BD395" t="str">
            <v xml:space="preserve"> </v>
          </cell>
          <cell r="BE395">
            <v>70.953475999999995</v>
          </cell>
          <cell r="BF395" t="str">
            <v xml:space="preserve"> </v>
          </cell>
          <cell r="BG395">
            <v>74.700800999999998</v>
          </cell>
          <cell r="BH395">
            <v>52.272675</v>
          </cell>
          <cell r="BI395" t="str">
            <v xml:space="preserve"> </v>
          </cell>
          <cell r="BJ395" t="str">
            <v xml:space="preserve"> </v>
          </cell>
          <cell r="BK395" t="str">
            <v xml:space="preserve"> </v>
          </cell>
          <cell r="BL395" t="str">
            <v xml:space="preserve"> </v>
          </cell>
          <cell r="BM395">
            <v>70.789997999999997</v>
          </cell>
          <cell r="BN395" t="str">
            <v xml:space="preserve"> </v>
          </cell>
          <cell r="BO395" t="str">
            <v xml:space="preserve"> </v>
          </cell>
          <cell r="BP395">
            <v>45.589499999999994</v>
          </cell>
          <cell r="BQ395">
            <v>42.718199999999996</v>
          </cell>
          <cell r="BR395">
            <v>73.783779999999993</v>
          </cell>
          <cell r="BS395" t="str">
            <v xml:space="preserve"> </v>
          </cell>
          <cell r="BT395" t="str">
            <v xml:space="preserve"> </v>
          </cell>
          <cell r="BU395">
            <v>60.725999999999999</v>
          </cell>
        </row>
        <row r="396">
          <cell r="AO396" t="str">
            <v xml:space="preserve"> </v>
          </cell>
          <cell r="AP396" t="str">
            <v xml:space="preserve"> </v>
          </cell>
          <cell r="AQ396" t="str">
            <v xml:space="preserve"> </v>
          </cell>
          <cell r="AR396" t="str">
            <v xml:space="preserve"> </v>
          </cell>
          <cell r="AS396" t="str">
            <v xml:space="preserve"> </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B396" t="str">
            <v xml:space="preserve"> </v>
          </cell>
          <cell r="BC396" t="str">
            <v xml:space="preserve"> </v>
          </cell>
          <cell r="BD396" t="str">
            <v xml:space="preserve"> </v>
          </cell>
          <cell r="BE396" t="str">
            <v xml:space="preserve"> </v>
          </cell>
          <cell r="BF396" t="str">
            <v xml:space="preserve"> </v>
          </cell>
          <cell r="BG396" t="str">
            <v xml:space="preserve"> </v>
          </cell>
          <cell r="BH396" t="str">
            <v xml:space="preserve"> </v>
          </cell>
          <cell r="BI396" t="str">
            <v xml:space="preserve"> </v>
          </cell>
          <cell r="BJ396" t="str">
            <v xml:space="preserve"> </v>
          </cell>
          <cell r="BK396" t="str">
            <v xml:space="preserve"> </v>
          </cell>
          <cell r="BL396" t="str">
            <v xml:space="preserve"> </v>
          </cell>
          <cell r="BM396" t="str">
            <v xml:space="preserve"> </v>
          </cell>
          <cell r="BN396" t="str">
            <v xml:space="preserve"> </v>
          </cell>
          <cell r="BO396" t="str">
            <v xml:space="preserve"> </v>
          </cell>
          <cell r="BP396" t="str">
            <v xml:space="preserve"> </v>
          </cell>
          <cell r="BQ396" t="str">
            <v xml:space="preserve"> </v>
          </cell>
          <cell r="BR396" t="str">
            <v xml:space="preserve"> </v>
          </cell>
          <cell r="BS396" t="str">
            <v xml:space="preserve"> </v>
          </cell>
          <cell r="BT396" t="str">
            <v xml:space="preserve"> </v>
          </cell>
          <cell r="BU396" t="str">
            <v xml:space="preserve"> </v>
          </cell>
        </row>
        <row r="397">
          <cell r="AO397" t="str">
            <v xml:space="preserve"> </v>
          </cell>
          <cell r="AP397" t="str">
            <v xml:space="preserve"> </v>
          </cell>
          <cell r="AQ397" t="str">
            <v xml:space="preserve"> </v>
          </cell>
          <cell r="AR397" t="str">
            <v xml:space="preserve"> </v>
          </cell>
          <cell r="AS397" t="str">
            <v xml:space="preserve"> </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B397" t="str">
            <v xml:space="preserve"> </v>
          </cell>
          <cell r="BC397" t="str">
            <v xml:space="preserve"> </v>
          </cell>
          <cell r="BD397" t="str">
            <v xml:space="preserve"> </v>
          </cell>
          <cell r="BE397" t="str">
            <v xml:space="preserve"> </v>
          </cell>
          <cell r="BF397" t="str">
            <v xml:space="preserve"> </v>
          </cell>
          <cell r="BG397" t="str">
            <v xml:space="preserve"> </v>
          </cell>
          <cell r="BH397" t="str">
            <v xml:space="preserve"> </v>
          </cell>
          <cell r="BI397" t="str">
            <v xml:space="preserve"> </v>
          </cell>
          <cell r="BJ397" t="str">
            <v xml:space="preserve"> </v>
          </cell>
          <cell r="BK397" t="str">
            <v xml:space="preserve"> </v>
          </cell>
          <cell r="BL397" t="str">
            <v xml:space="preserve"> </v>
          </cell>
          <cell r="BM397" t="str">
            <v xml:space="preserve"> </v>
          </cell>
          <cell r="BN397" t="str">
            <v xml:space="preserve"> </v>
          </cell>
          <cell r="BO397" t="str">
            <v xml:space="preserve"> </v>
          </cell>
          <cell r="BP397" t="str">
            <v xml:space="preserve"> </v>
          </cell>
          <cell r="BQ397" t="str">
            <v xml:space="preserve"> </v>
          </cell>
          <cell r="BR397" t="str">
            <v xml:space="preserve"> </v>
          </cell>
          <cell r="BS397" t="str">
            <v xml:space="preserve"> </v>
          </cell>
          <cell r="BT397" t="str">
            <v xml:space="preserve"> </v>
          </cell>
          <cell r="BU397" t="str">
            <v xml:space="preserve"> </v>
          </cell>
        </row>
        <row r="398">
          <cell r="AO398" t="str">
            <v xml:space="preserve"> </v>
          </cell>
          <cell r="AP398" t="str">
            <v xml:space="preserve"> </v>
          </cell>
          <cell r="AQ398" t="str">
            <v xml:space="preserve"> </v>
          </cell>
          <cell r="AR398" t="str">
            <v xml:space="preserve"> </v>
          </cell>
          <cell r="AS398" t="str">
            <v xml:space="preserve"> </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B398" t="str">
            <v xml:space="preserve"> </v>
          </cell>
          <cell r="BC398" t="str">
            <v xml:space="preserve"> </v>
          </cell>
          <cell r="BD398" t="str">
            <v xml:space="preserve"> </v>
          </cell>
          <cell r="BE398" t="str">
            <v xml:space="preserve"> </v>
          </cell>
          <cell r="BF398" t="str">
            <v xml:space="preserve"> </v>
          </cell>
          <cell r="BG398" t="str">
            <v xml:space="preserve"> </v>
          </cell>
          <cell r="BH398" t="str">
            <v xml:space="preserve"> </v>
          </cell>
          <cell r="BI398" t="str">
            <v xml:space="preserve"> </v>
          </cell>
          <cell r="BJ398" t="str">
            <v xml:space="preserve"> </v>
          </cell>
          <cell r="BK398" t="str">
            <v xml:space="preserve"> </v>
          </cell>
          <cell r="BL398" t="str">
            <v xml:space="preserve"> </v>
          </cell>
          <cell r="BM398" t="str">
            <v xml:space="preserve"> </v>
          </cell>
          <cell r="BN398" t="str">
            <v xml:space="preserve"> </v>
          </cell>
          <cell r="BO398" t="str">
            <v xml:space="preserve"> </v>
          </cell>
          <cell r="BP398" t="str">
            <v xml:space="preserve"> </v>
          </cell>
          <cell r="BQ398" t="str">
            <v xml:space="preserve"> </v>
          </cell>
          <cell r="BR398" t="str">
            <v xml:space="preserve"> </v>
          </cell>
          <cell r="BS398" t="str">
            <v xml:space="preserve"> </v>
          </cell>
          <cell r="BT398" t="str">
            <v xml:space="preserve"> </v>
          </cell>
          <cell r="BU398" t="str">
            <v xml:space="preserve"> </v>
          </cell>
        </row>
        <row r="399">
          <cell r="AO399">
            <v>6.0433560000000011</v>
          </cell>
          <cell r="AP399">
            <v>7.0076400000000012</v>
          </cell>
          <cell r="AQ399">
            <v>6.0534539999999994</v>
          </cell>
          <cell r="AR399">
            <v>5.8411620000000006</v>
          </cell>
          <cell r="AS399">
            <v>4.9335650099999997</v>
          </cell>
          <cell r="AT399">
            <v>5.6947307999999994</v>
          </cell>
          <cell r="AU399">
            <v>6.1905900000000003</v>
          </cell>
          <cell r="AV399">
            <v>5.7476859999999999</v>
          </cell>
          <cell r="AW399">
            <v>5.7275540000000005</v>
          </cell>
          <cell r="AX399">
            <v>5.7985050000000005</v>
          </cell>
          <cell r="AY399">
            <v>5.8181479999999999</v>
          </cell>
          <cell r="AZ399" t="str">
            <v xml:space="preserve"> </v>
          </cell>
          <cell r="BA399" t="str">
            <v xml:space="preserve"> </v>
          </cell>
          <cell r="BB399" t="str">
            <v xml:space="preserve"> </v>
          </cell>
          <cell r="BC399" t="str">
            <v xml:space="preserve"> </v>
          </cell>
          <cell r="BD399" t="str">
            <v xml:space="preserve"> </v>
          </cell>
          <cell r="BE399">
            <v>5.9212680000000004</v>
          </cell>
          <cell r="BF399" t="str">
            <v xml:space="preserve"> </v>
          </cell>
          <cell r="BG399">
            <v>5.7539670000000003</v>
          </cell>
          <cell r="BH399">
            <v>6.9696899999999999</v>
          </cell>
          <cell r="BI399" t="str">
            <v xml:space="preserve"> </v>
          </cell>
          <cell r="BJ399" t="str">
            <v xml:space="preserve"> </v>
          </cell>
          <cell r="BK399" t="str">
            <v xml:space="preserve"> </v>
          </cell>
          <cell r="BL399" t="str">
            <v xml:space="preserve"> </v>
          </cell>
          <cell r="BM399">
            <v>5.3795160000000006</v>
          </cell>
          <cell r="BN399" t="str">
            <v xml:space="preserve"> </v>
          </cell>
          <cell r="BO399" t="str">
            <v xml:space="preserve"> </v>
          </cell>
          <cell r="BP399">
            <v>5.8050629999999996</v>
          </cell>
          <cell r="BQ399">
            <v>6.0415739999999998</v>
          </cell>
          <cell r="BR399">
            <v>6.1603919999999999</v>
          </cell>
          <cell r="BS399">
            <v>5.6834910000000001</v>
          </cell>
          <cell r="BT399">
            <v>6.0534539999999994</v>
          </cell>
          <cell r="BU399">
            <v>5.7790910000000002</v>
          </cell>
        </row>
        <row r="400">
          <cell r="AO400" t="str">
            <v xml:space="preserve"> </v>
          </cell>
          <cell r="AP400" t="str">
            <v xml:space="preserve"> </v>
          </cell>
          <cell r="AQ400" t="str">
            <v xml:space="preserve"> </v>
          </cell>
          <cell r="AR400" t="str">
            <v xml:space="preserve"> </v>
          </cell>
          <cell r="AS400" t="str">
            <v xml:space="preserve"> </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B400" t="str">
            <v xml:space="preserve"> </v>
          </cell>
          <cell r="BC400" t="str">
            <v xml:space="preserve"> </v>
          </cell>
          <cell r="BD400" t="str">
            <v xml:space="preserve"> </v>
          </cell>
          <cell r="BE400" t="str">
            <v xml:space="preserve"> </v>
          </cell>
          <cell r="BF400" t="str">
            <v xml:space="preserve"> </v>
          </cell>
          <cell r="BG400" t="str">
            <v xml:space="preserve"> </v>
          </cell>
          <cell r="BH400" t="str">
            <v xml:space="preserve"> </v>
          </cell>
          <cell r="BI400" t="str">
            <v xml:space="preserve"> </v>
          </cell>
          <cell r="BJ400" t="str">
            <v xml:space="preserve"> </v>
          </cell>
          <cell r="BK400" t="str">
            <v xml:space="preserve"> </v>
          </cell>
          <cell r="BL400" t="str">
            <v xml:space="preserve"> </v>
          </cell>
          <cell r="BM400" t="str">
            <v xml:space="preserve"> </v>
          </cell>
          <cell r="BN400" t="str">
            <v xml:space="preserve"> </v>
          </cell>
          <cell r="BO400" t="str">
            <v xml:space="preserve"> </v>
          </cell>
          <cell r="BP400" t="str">
            <v xml:space="preserve"> </v>
          </cell>
          <cell r="BQ400" t="str">
            <v xml:space="preserve"> </v>
          </cell>
          <cell r="BR400" t="str">
            <v xml:space="preserve"> </v>
          </cell>
          <cell r="BS400" t="str">
            <v xml:space="preserve"> </v>
          </cell>
          <cell r="BT400" t="str">
            <v xml:space="preserve"> </v>
          </cell>
          <cell r="BU400" t="str">
            <v xml:space="preserve"> </v>
          </cell>
        </row>
        <row r="401">
          <cell r="AO401" t="str">
            <v xml:space="preserve"> </v>
          </cell>
          <cell r="AP401" t="str">
            <v xml:space="preserve"> </v>
          </cell>
          <cell r="AQ401" t="str">
            <v xml:space="preserve"> </v>
          </cell>
          <cell r="AR401" t="str">
            <v xml:space="preserve"> </v>
          </cell>
          <cell r="AS401">
            <v>12.715973114999999</v>
          </cell>
          <cell r="AT401">
            <v>14.338736999999998</v>
          </cell>
          <cell r="AU401" t="str">
            <v xml:space="preserve"> </v>
          </cell>
          <cell r="AV401" t="str">
            <v xml:space="preserve"> </v>
          </cell>
          <cell r="AW401">
            <v>15.411045999999999</v>
          </cell>
          <cell r="AX401">
            <v>14.948160000000001</v>
          </cell>
          <cell r="AY401">
            <v>14.736623999999999</v>
          </cell>
          <cell r="AZ401" t="str">
            <v xml:space="preserve"> </v>
          </cell>
          <cell r="BA401" t="str">
            <v xml:space="preserve"> </v>
          </cell>
          <cell r="BB401" t="str">
            <v xml:space="preserve"> </v>
          </cell>
          <cell r="BC401" t="str">
            <v xml:space="preserve"> </v>
          </cell>
          <cell r="BD401" t="str">
            <v xml:space="preserve"> </v>
          </cell>
          <cell r="BE401" t="str">
            <v xml:space="preserve"> </v>
          </cell>
          <cell r="BF401" t="str">
            <v xml:space="preserve"> </v>
          </cell>
          <cell r="BG401">
            <v>14.833344000000002</v>
          </cell>
          <cell r="BH401">
            <v>11.616149999999999</v>
          </cell>
          <cell r="BI401" t="str">
            <v xml:space="preserve"> </v>
          </cell>
          <cell r="BJ401" t="str">
            <v xml:space="preserve"> </v>
          </cell>
          <cell r="BK401" t="str">
            <v xml:space="preserve"> </v>
          </cell>
          <cell r="BL401" t="str">
            <v xml:space="preserve"> </v>
          </cell>
          <cell r="BM401">
            <v>13.29768</v>
          </cell>
          <cell r="BN401" t="str">
            <v xml:space="preserve"> </v>
          </cell>
          <cell r="BO401" t="str">
            <v xml:space="preserve"> </v>
          </cell>
          <cell r="BP401" t="str">
            <v xml:space="preserve"> </v>
          </cell>
          <cell r="BQ401">
            <v>15.571800999999999</v>
          </cell>
          <cell r="BR401" t="str">
            <v xml:space="preserve"> </v>
          </cell>
          <cell r="BS401">
            <v>14.386019999999998</v>
          </cell>
          <cell r="BT401" t="str">
            <v xml:space="preserve"> </v>
          </cell>
          <cell r="BU401">
            <v>15.495251</v>
          </cell>
        </row>
        <row r="402">
          <cell r="AO402" t="str">
            <v xml:space="preserve"> </v>
          </cell>
          <cell r="AP402" t="str">
            <v xml:space="preserve"> </v>
          </cell>
          <cell r="AQ402" t="str">
            <v xml:space="preserve"> </v>
          </cell>
          <cell r="AR402" t="str">
            <v xml:space="preserve"> </v>
          </cell>
          <cell r="AS402" t="str">
            <v xml:space="preserve"> </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B402" t="str">
            <v xml:space="preserve"> </v>
          </cell>
          <cell r="BC402" t="str">
            <v xml:space="preserve"> </v>
          </cell>
          <cell r="BD402" t="str">
            <v xml:space="preserve"> </v>
          </cell>
          <cell r="BE402" t="str">
            <v xml:space="preserve"> </v>
          </cell>
          <cell r="BF402" t="str">
            <v xml:space="preserve"> </v>
          </cell>
          <cell r="BG402" t="str">
            <v xml:space="preserve"> </v>
          </cell>
          <cell r="BH402" t="str">
            <v xml:space="preserve"> </v>
          </cell>
          <cell r="BI402" t="str">
            <v xml:space="preserve"> </v>
          </cell>
          <cell r="BJ402" t="str">
            <v xml:space="preserve"> </v>
          </cell>
          <cell r="BK402" t="str">
            <v xml:space="preserve"> </v>
          </cell>
          <cell r="BL402" t="str">
            <v xml:space="preserve"> </v>
          </cell>
          <cell r="BM402" t="str">
            <v xml:space="preserve"> </v>
          </cell>
          <cell r="BN402" t="str">
            <v xml:space="preserve"> </v>
          </cell>
          <cell r="BO402" t="str">
            <v xml:space="preserve"> </v>
          </cell>
          <cell r="BP402" t="str">
            <v xml:space="preserve"> </v>
          </cell>
          <cell r="BQ402" t="str">
            <v xml:space="preserve"> </v>
          </cell>
          <cell r="BR402" t="str">
            <v xml:space="preserve"> </v>
          </cell>
          <cell r="BS402" t="str">
            <v xml:space="preserve"> </v>
          </cell>
          <cell r="BT402" t="str">
            <v xml:space="preserve"> </v>
          </cell>
          <cell r="BU402" t="str">
            <v xml:space="preserve"> </v>
          </cell>
        </row>
        <row r="403">
          <cell r="AO403" t="str">
            <v xml:space="preserve"> </v>
          </cell>
          <cell r="AP403" t="str">
            <v xml:space="preserve"> </v>
          </cell>
          <cell r="AQ403" t="str">
            <v xml:space="preserve"> </v>
          </cell>
          <cell r="AR403" t="str">
            <v xml:space="preserve"> </v>
          </cell>
          <cell r="AS403" t="str">
            <v xml:space="preserve"> </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B403" t="str">
            <v xml:space="preserve"> </v>
          </cell>
          <cell r="BC403" t="str">
            <v xml:space="preserve"> </v>
          </cell>
          <cell r="BD403" t="str">
            <v xml:space="preserve"> </v>
          </cell>
          <cell r="BE403" t="str">
            <v xml:space="preserve"> </v>
          </cell>
          <cell r="BF403" t="str">
            <v xml:space="preserve"> </v>
          </cell>
          <cell r="BG403" t="str">
            <v xml:space="preserve"> </v>
          </cell>
          <cell r="BH403" t="str">
            <v xml:space="preserve"> </v>
          </cell>
          <cell r="BI403" t="str">
            <v xml:space="preserve"> </v>
          </cell>
          <cell r="BJ403" t="str">
            <v xml:space="preserve"> </v>
          </cell>
          <cell r="BK403" t="str">
            <v xml:space="preserve"> </v>
          </cell>
          <cell r="BL403" t="str">
            <v xml:space="preserve"> </v>
          </cell>
          <cell r="BM403" t="str">
            <v xml:space="preserve"> </v>
          </cell>
          <cell r="BN403" t="str">
            <v xml:space="preserve"> </v>
          </cell>
          <cell r="BO403" t="str">
            <v xml:space="preserve"> </v>
          </cell>
          <cell r="BP403" t="str">
            <v xml:space="preserve"> </v>
          </cell>
          <cell r="BQ403" t="str">
            <v xml:space="preserve"> </v>
          </cell>
          <cell r="BR403" t="str">
            <v xml:space="preserve"> </v>
          </cell>
          <cell r="BS403" t="str">
            <v xml:space="preserve"> </v>
          </cell>
          <cell r="BT403" t="str">
            <v xml:space="preserve"> </v>
          </cell>
          <cell r="BU403" t="str">
            <v xml:space="preserve"> </v>
          </cell>
        </row>
        <row r="404">
          <cell r="AO404">
            <v>190.33519200000003</v>
          </cell>
          <cell r="AP404" t="str">
            <v xml:space="preserve"> </v>
          </cell>
          <cell r="AQ404" t="str">
            <v xml:space="preserve"> </v>
          </cell>
          <cell r="AR404">
            <v>179.07799800000001</v>
          </cell>
          <cell r="AS404">
            <v>155.38238081999998</v>
          </cell>
          <cell r="AT404" t="str">
            <v xml:space="preserve"> </v>
          </cell>
          <cell r="AU404">
            <v>188.314728</v>
          </cell>
          <cell r="AV404">
            <v>181.12760399999999</v>
          </cell>
          <cell r="AW404">
            <v>221.452</v>
          </cell>
          <cell r="AX404" t="str">
            <v xml:space="preserve"> </v>
          </cell>
          <cell r="AY404" t="str">
            <v xml:space="preserve"> </v>
          </cell>
          <cell r="AZ404" t="str">
            <v xml:space="preserve"> </v>
          </cell>
          <cell r="BA404" t="str">
            <v xml:space="preserve"> </v>
          </cell>
          <cell r="BB404" t="str">
            <v xml:space="preserve"> </v>
          </cell>
          <cell r="BC404" t="str">
            <v xml:space="preserve"> </v>
          </cell>
          <cell r="BD404">
            <v>199.75570099999999</v>
          </cell>
          <cell r="BE404" t="str">
            <v xml:space="preserve"> </v>
          </cell>
          <cell r="BF404" t="str">
            <v xml:space="preserve"> </v>
          </cell>
          <cell r="BG404">
            <v>196.38057599999999</v>
          </cell>
          <cell r="BH404">
            <v>232.32300000000001</v>
          </cell>
          <cell r="BI404" t="str">
            <v xml:space="preserve"> </v>
          </cell>
          <cell r="BJ404" t="str">
            <v xml:space="preserve"> </v>
          </cell>
          <cell r="BK404" t="str">
            <v xml:space="preserve"> </v>
          </cell>
          <cell r="BL404" t="str">
            <v xml:space="preserve"> </v>
          </cell>
          <cell r="BM404" t="str">
            <v xml:space="preserve"> </v>
          </cell>
          <cell r="BN404" t="str">
            <v xml:space="preserve"> </v>
          </cell>
          <cell r="BO404" t="str">
            <v xml:space="preserve"> </v>
          </cell>
          <cell r="BP404">
            <v>172.22699999999998</v>
          </cell>
          <cell r="BQ404" t="str">
            <v xml:space="preserve"> </v>
          </cell>
          <cell r="BR404">
            <v>181.18799999999999</v>
          </cell>
          <cell r="BS404">
            <v>178.27520699999997</v>
          </cell>
          <cell r="BT404">
            <v>190.65322799999998</v>
          </cell>
          <cell r="BU404">
            <v>187.23849999999999</v>
          </cell>
        </row>
        <row r="405">
          <cell r="AO405">
            <v>268.47151200000002</v>
          </cell>
          <cell r="AP405">
            <v>256.9468</v>
          </cell>
          <cell r="AQ405">
            <v>268.92010799999997</v>
          </cell>
          <cell r="AR405">
            <v>251.63889</v>
          </cell>
          <cell r="AS405">
            <v>219.16988801999997</v>
          </cell>
          <cell r="AT405">
            <v>253.34825999999998</v>
          </cell>
          <cell r="AU405">
            <v>265.62160799999998</v>
          </cell>
          <cell r="AV405">
            <v>255.47507999999999</v>
          </cell>
          <cell r="AW405">
            <v>281.84799999999996</v>
          </cell>
          <cell r="AX405">
            <v>279.13048500000002</v>
          </cell>
          <cell r="AY405" t="str">
            <v xml:space="preserve"> </v>
          </cell>
          <cell r="AZ405" t="str">
            <v xml:space="preserve"> </v>
          </cell>
          <cell r="BA405" t="str">
            <v xml:space="preserve"> </v>
          </cell>
          <cell r="BB405" t="str">
            <v xml:space="preserve"> </v>
          </cell>
          <cell r="BC405" t="str">
            <v xml:space="preserve"> </v>
          </cell>
          <cell r="BD405">
            <v>281.75844499999999</v>
          </cell>
          <cell r="BE405">
            <v>263.09964000000002</v>
          </cell>
          <cell r="BF405" t="str">
            <v xml:space="preserve"> </v>
          </cell>
          <cell r="BG405">
            <v>276.98649900000004</v>
          </cell>
          <cell r="BH405">
            <v>232.32300000000001</v>
          </cell>
          <cell r="BI405" t="str">
            <v xml:space="preserve"> </v>
          </cell>
          <cell r="BJ405">
            <v>207.05060999999998</v>
          </cell>
          <cell r="BK405" t="str">
            <v xml:space="preserve"> </v>
          </cell>
          <cell r="BL405" t="str">
            <v xml:space="preserve"> </v>
          </cell>
          <cell r="BM405">
            <v>259.68757199999999</v>
          </cell>
          <cell r="BN405" t="str">
            <v xml:space="preserve"> </v>
          </cell>
          <cell r="BO405" t="str">
            <v xml:space="preserve"> </v>
          </cell>
          <cell r="BP405">
            <v>243.14399999999998</v>
          </cell>
          <cell r="BQ405">
            <v>230.88169999999997</v>
          </cell>
          <cell r="BR405">
            <v>251.64999999999998</v>
          </cell>
          <cell r="BS405">
            <v>251.83639799999997</v>
          </cell>
          <cell r="BT405">
            <v>268.92010799999997</v>
          </cell>
          <cell r="BU405">
            <v>266.1823</v>
          </cell>
        </row>
        <row r="406">
          <cell r="AO406" t="str">
            <v xml:space="preserve"> </v>
          </cell>
          <cell r="AP406" t="str">
            <v xml:space="preserve"> </v>
          </cell>
          <cell r="AQ406" t="str">
            <v xml:space="preserve"> </v>
          </cell>
          <cell r="AR406" t="str">
            <v xml:space="preserve"> </v>
          </cell>
          <cell r="AS406" t="str">
            <v xml:space="preserve"> </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B406" t="str">
            <v xml:space="preserve"> </v>
          </cell>
          <cell r="BC406" t="str">
            <v xml:space="preserve"> </v>
          </cell>
          <cell r="BD406" t="str">
            <v xml:space="preserve"> </v>
          </cell>
          <cell r="BE406" t="str">
            <v xml:space="preserve"> </v>
          </cell>
          <cell r="BF406" t="str">
            <v xml:space="preserve"> </v>
          </cell>
          <cell r="BG406">
            <v>388.13580900000005</v>
          </cell>
          <cell r="BH406" t="str">
            <v xml:space="preserve"> </v>
          </cell>
          <cell r="BI406" t="str">
            <v xml:space="preserve"> </v>
          </cell>
          <cell r="BJ406" t="str">
            <v xml:space="preserve"> </v>
          </cell>
          <cell r="BK406" t="str">
            <v xml:space="preserve"> </v>
          </cell>
          <cell r="BL406" t="str">
            <v xml:space="preserve"> </v>
          </cell>
          <cell r="BM406" t="str">
            <v xml:space="preserve"> </v>
          </cell>
          <cell r="BN406" t="str">
            <v xml:space="preserve"> </v>
          </cell>
          <cell r="BO406" t="str">
            <v xml:space="preserve"> </v>
          </cell>
          <cell r="BP406" t="str">
            <v xml:space="preserve"> </v>
          </cell>
          <cell r="BQ406" t="str">
            <v xml:space="preserve"> </v>
          </cell>
          <cell r="BR406" t="str">
            <v xml:space="preserve"> </v>
          </cell>
          <cell r="BS406">
            <v>344.02849799999996</v>
          </cell>
          <cell r="BT406" t="str">
            <v xml:space="preserve"> </v>
          </cell>
          <cell r="BU406" t="str">
            <v xml:space="preserve"> </v>
          </cell>
        </row>
        <row r="407">
          <cell r="AO407" t="str">
            <v xml:space="preserve"> </v>
          </cell>
          <cell r="AP407" t="str">
            <v xml:space="preserve"> </v>
          </cell>
          <cell r="AQ407" t="str">
            <v xml:space="preserve"> </v>
          </cell>
          <cell r="AR407" t="str">
            <v xml:space="preserve"> </v>
          </cell>
          <cell r="AS407" t="str">
            <v xml:space="preserve"> </v>
          </cell>
          <cell r="AT407">
            <v>518.2123499999999</v>
          </cell>
          <cell r="AU407" t="str">
            <v xml:space="preserve"> </v>
          </cell>
          <cell r="AV407" t="str">
            <v xml:space="preserve"> </v>
          </cell>
          <cell r="AW407" t="str">
            <v xml:space="preserve"> </v>
          </cell>
          <cell r="AX407">
            <v>582.57204000000002</v>
          </cell>
          <cell r="AY407" t="str">
            <v xml:space="preserve"> </v>
          </cell>
          <cell r="AZ407" t="str">
            <v xml:space="preserve"> </v>
          </cell>
          <cell r="BA407" t="str">
            <v xml:space="preserve"> </v>
          </cell>
          <cell r="BB407" t="str">
            <v xml:space="preserve"> </v>
          </cell>
          <cell r="BC407" t="str">
            <v xml:space="preserve"> </v>
          </cell>
          <cell r="BD407" t="str">
            <v xml:space="preserve"> </v>
          </cell>
          <cell r="BE407" t="str">
            <v xml:space="preserve"> </v>
          </cell>
          <cell r="BF407" t="str">
            <v xml:space="preserve"> </v>
          </cell>
          <cell r="BG407" t="str">
            <v xml:space="preserve"> </v>
          </cell>
          <cell r="BH407">
            <v>696.96900000000005</v>
          </cell>
          <cell r="BI407" t="str">
            <v xml:space="preserve"> </v>
          </cell>
          <cell r="BJ407">
            <v>432.12732999999997</v>
          </cell>
          <cell r="BK407" t="str">
            <v xml:space="preserve"> </v>
          </cell>
          <cell r="BL407" t="str">
            <v xml:space="preserve"> </v>
          </cell>
          <cell r="BM407" t="str">
            <v xml:space="preserve"> </v>
          </cell>
          <cell r="BN407" t="str">
            <v xml:space="preserve"> </v>
          </cell>
          <cell r="BO407" t="str">
            <v xml:space="preserve"> </v>
          </cell>
          <cell r="BP407" t="str">
            <v xml:space="preserve"> </v>
          </cell>
          <cell r="BQ407">
            <v>560.15765399999998</v>
          </cell>
          <cell r="BR407" t="str">
            <v xml:space="preserve"> </v>
          </cell>
          <cell r="BS407" t="str">
            <v xml:space="preserve"> </v>
          </cell>
          <cell r="BT407" t="str">
            <v xml:space="preserve"> </v>
          </cell>
          <cell r="BU407" t="str">
            <v xml:space="preserve"> </v>
          </cell>
        </row>
        <row r="408">
          <cell r="AO408" t="str">
            <v xml:space="preserve"> </v>
          </cell>
          <cell r="AP408" t="str">
            <v xml:space="preserve"> </v>
          </cell>
          <cell r="AQ408" t="str">
            <v xml:space="preserve"> </v>
          </cell>
          <cell r="AR408" t="str">
            <v xml:space="preserve"> </v>
          </cell>
          <cell r="AS408" t="str">
            <v xml:space="preserve"> </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B408" t="str">
            <v xml:space="preserve"> </v>
          </cell>
          <cell r="BC408" t="str">
            <v xml:space="preserve"> </v>
          </cell>
          <cell r="BD408" t="str">
            <v xml:space="preserve"> </v>
          </cell>
          <cell r="BE408" t="str">
            <v xml:space="preserve"> </v>
          </cell>
          <cell r="BF408" t="str">
            <v xml:space="preserve"> </v>
          </cell>
          <cell r="BG408" t="str">
            <v xml:space="preserve"> </v>
          </cell>
          <cell r="BH408" t="str">
            <v xml:space="preserve"> </v>
          </cell>
          <cell r="BI408" t="str">
            <v xml:space="preserve"> </v>
          </cell>
          <cell r="BJ408" t="str">
            <v xml:space="preserve"> </v>
          </cell>
          <cell r="BK408" t="str">
            <v xml:space="preserve"> </v>
          </cell>
          <cell r="BL408" t="str">
            <v xml:space="preserve"> </v>
          </cell>
          <cell r="BM408" t="str">
            <v xml:space="preserve"> </v>
          </cell>
          <cell r="BN408" t="str">
            <v xml:space="preserve"> </v>
          </cell>
          <cell r="BO408" t="str">
            <v xml:space="preserve"> </v>
          </cell>
          <cell r="BP408" t="str">
            <v xml:space="preserve"> </v>
          </cell>
          <cell r="BQ408" t="str">
            <v xml:space="preserve"> </v>
          </cell>
          <cell r="BR408" t="str">
            <v xml:space="preserve"> </v>
          </cell>
          <cell r="BS408" t="str">
            <v xml:space="preserve"> </v>
          </cell>
          <cell r="BT408" t="str">
            <v xml:space="preserve"> </v>
          </cell>
          <cell r="BU408" t="str">
            <v xml:space="preserve"> </v>
          </cell>
        </row>
        <row r="409">
          <cell r="AO409" t="str">
            <v xml:space="preserve"> </v>
          </cell>
          <cell r="AP409" t="str">
            <v xml:space="preserve"> </v>
          </cell>
          <cell r="AQ409" t="str">
            <v xml:space="preserve"> </v>
          </cell>
          <cell r="AR409" t="str">
            <v xml:space="preserve"> </v>
          </cell>
          <cell r="AS409" t="str">
            <v xml:space="preserve"> </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B409" t="str">
            <v xml:space="preserve"> </v>
          </cell>
          <cell r="BC409" t="str">
            <v xml:space="preserve"> </v>
          </cell>
          <cell r="BD409">
            <v>829.48154199999999</v>
          </cell>
          <cell r="BE409" t="str">
            <v xml:space="preserve"> </v>
          </cell>
          <cell r="BF409" t="str">
            <v xml:space="preserve"> </v>
          </cell>
          <cell r="BG409" t="str">
            <v xml:space="preserve"> </v>
          </cell>
          <cell r="BH409" t="str">
            <v xml:space="preserve"> </v>
          </cell>
          <cell r="BI409" t="str">
            <v xml:space="preserve"> </v>
          </cell>
          <cell r="BJ409" t="str">
            <v xml:space="preserve"> </v>
          </cell>
          <cell r="BK409" t="str">
            <v xml:space="preserve"> </v>
          </cell>
          <cell r="BL409" t="str">
            <v xml:space="preserve"> </v>
          </cell>
          <cell r="BM409" t="str">
            <v xml:space="preserve"> </v>
          </cell>
          <cell r="BN409" t="str">
            <v xml:space="preserve"> </v>
          </cell>
          <cell r="BO409" t="str">
            <v xml:space="preserve"> </v>
          </cell>
          <cell r="BP409" t="str">
            <v xml:space="preserve"> </v>
          </cell>
          <cell r="BQ409" t="str">
            <v xml:space="preserve"> </v>
          </cell>
          <cell r="BR409" t="str">
            <v xml:space="preserve"> </v>
          </cell>
          <cell r="BS409" t="str">
            <v xml:space="preserve"> </v>
          </cell>
          <cell r="BT409" t="str">
            <v xml:space="preserve"> </v>
          </cell>
          <cell r="BU409" t="str">
            <v xml:space="preserve"> </v>
          </cell>
        </row>
        <row r="410">
          <cell r="AO410" t="str">
            <v xml:space="preserve"> </v>
          </cell>
          <cell r="AP410" t="str">
            <v xml:space="preserve"> </v>
          </cell>
          <cell r="AQ410" t="str">
            <v xml:space="preserve"> </v>
          </cell>
          <cell r="AR410" t="str">
            <v xml:space="preserve"> </v>
          </cell>
          <cell r="AS410" t="str">
            <v xml:space="preserve"> </v>
          </cell>
          <cell r="AT410">
            <v>846.41350499999987</v>
          </cell>
          <cell r="AU410" t="str">
            <v xml:space="preserve"> </v>
          </cell>
          <cell r="AV410" t="str">
            <v xml:space="preserve"> </v>
          </cell>
          <cell r="AW410" t="str">
            <v xml:space="preserve"> </v>
          </cell>
          <cell r="AX410">
            <v>951.37117500000011</v>
          </cell>
          <cell r="AY410" t="str">
            <v xml:space="preserve"> </v>
          </cell>
          <cell r="AZ410" t="str">
            <v xml:space="preserve"> </v>
          </cell>
          <cell r="BA410" t="str">
            <v xml:space="preserve"> </v>
          </cell>
          <cell r="BB410" t="str">
            <v xml:space="preserve"> </v>
          </cell>
          <cell r="BC410" t="str">
            <v xml:space="preserve"> </v>
          </cell>
          <cell r="BD410">
            <v>960.306962</v>
          </cell>
          <cell r="BE410" t="str">
            <v xml:space="preserve"> </v>
          </cell>
          <cell r="BF410" t="str">
            <v xml:space="preserve"> </v>
          </cell>
          <cell r="BG410">
            <v>944.06374500000004</v>
          </cell>
          <cell r="BH410">
            <v>638.88824999999997</v>
          </cell>
          <cell r="BI410" t="str">
            <v xml:space="preserve"> </v>
          </cell>
          <cell r="BJ410" t="str">
            <v xml:space="preserve"> </v>
          </cell>
          <cell r="BK410" t="str">
            <v xml:space="preserve"> </v>
          </cell>
          <cell r="BL410" t="str">
            <v xml:space="preserve"> </v>
          </cell>
          <cell r="BM410" t="str">
            <v xml:space="preserve"> </v>
          </cell>
          <cell r="BN410" t="str">
            <v xml:space="preserve"> </v>
          </cell>
          <cell r="BO410" t="str">
            <v xml:space="preserve"> </v>
          </cell>
          <cell r="BP410" t="str">
            <v xml:space="preserve"> </v>
          </cell>
          <cell r="BQ410">
            <v>914.75939799999992</v>
          </cell>
          <cell r="BR410" t="str">
            <v xml:space="preserve"> </v>
          </cell>
          <cell r="BS410">
            <v>853.8102869999999</v>
          </cell>
          <cell r="BT410" t="str">
            <v xml:space="preserve"> </v>
          </cell>
          <cell r="BU410">
            <v>900.76900000000001</v>
          </cell>
        </row>
        <row r="411">
          <cell r="AO411" t="str">
            <v xml:space="preserve"> </v>
          </cell>
          <cell r="AP411" t="str">
            <v xml:space="preserve"> </v>
          </cell>
          <cell r="AQ411" t="str">
            <v xml:space="preserve"> </v>
          </cell>
          <cell r="AR411" t="str">
            <v xml:space="preserve"> </v>
          </cell>
          <cell r="AS411" t="str">
            <v xml:space="preserve"> </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B411" t="str">
            <v xml:space="preserve"> </v>
          </cell>
          <cell r="BC411" t="str">
            <v xml:space="preserve"> </v>
          </cell>
          <cell r="BD411" t="str">
            <v xml:space="preserve"> </v>
          </cell>
          <cell r="BE411" t="str">
            <v xml:space="preserve"> </v>
          </cell>
          <cell r="BF411" t="str">
            <v xml:space="preserve"> </v>
          </cell>
          <cell r="BG411" t="str">
            <v xml:space="preserve"> </v>
          </cell>
          <cell r="BH411" t="str">
            <v xml:space="preserve"> </v>
          </cell>
          <cell r="BI411" t="str">
            <v xml:space="preserve"> </v>
          </cell>
          <cell r="BJ411" t="str">
            <v xml:space="preserve"> </v>
          </cell>
          <cell r="BK411" t="str">
            <v xml:space="preserve"> </v>
          </cell>
          <cell r="BL411" t="str">
            <v xml:space="preserve"> </v>
          </cell>
          <cell r="BM411" t="str">
            <v xml:space="preserve"> </v>
          </cell>
          <cell r="BN411" t="str">
            <v xml:space="preserve"> </v>
          </cell>
          <cell r="BO411" t="str">
            <v xml:space="preserve"> </v>
          </cell>
          <cell r="BP411" t="str">
            <v xml:space="preserve"> </v>
          </cell>
          <cell r="BQ411" t="str">
            <v xml:space="preserve"> </v>
          </cell>
          <cell r="BR411" t="str">
            <v xml:space="preserve"> </v>
          </cell>
          <cell r="BS411" t="str">
            <v xml:space="preserve"> </v>
          </cell>
          <cell r="BT411" t="str">
            <v xml:space="preserve"> </v>
          </cell>
          <cell r="BU411" t="str">
            <v xml:space="preserve"> </v>
          </cell>
        </row>
        <row r="412">
          <cell r="AO412">
            <v>495.44327800000008</v>
          </cell>
          <cell r="AP412" t="str">
            <v xml:space="preserve"> </v>
          </cell>
          <cell r="AQ412" t="str">
            <v xml:space="preserve"> </v>
          </cell>
          <cell r="AR412">
            <v>446.05885800000004</v>
          </cell>
          <cell r="AS412" t="str">
            <v xml:space="preserve"> </v>
          </cell>
          <cell r="AT412" t="str">
            <v xml:space="preserve"> </v>
          </cell>
          <cell r="AU412">
            <v>489.92228599999993</v>
          </cell>
          <cell r="AV412">
            <v>471.47130799999996</v>
          </cell>
          <cell r="AW412">
            <v>704.62</v>
          </cell>
          <cell r="AX412" t="str">
            <v xml:space="preserve"> </v>
          </cell>
          <cell r="AY412" t="str">
            <v xml:space="preserve"> </v>
          </cell>
          <cell r="AZ412" t="str">
            <v xml:space="preserve"> </v>
          </cell>
          <cell r="BA412" t="str">
            <v xml:space="preserve"> </v>
          </cell>
          <cell r="BB412" t="str">
            <v xml:space="preserve"> </v>
          </cell>
          <cell r="BC412" t="str">
            <v xml:space="preserve"> </v>
          </cell>
          <cell r="BD412" t="str">
            <v xml:space="preserve"> </v>
          </cell>
          <cell r="BE412" t="str">
            <v xml:space="preserve"> </v>
          </cell>
          <cell r="BF412" t="str">
            <v xml:space="preserve"> </v>
          </cell>
          <cell r="BG412" t="str">
            <v xml:space="preserve"> </v>
          </cell>
          <cell r="BH412" t="str">
            <v xml:space="preserve"> </v>
          </cell>
          <cell r="BI412" t="str">
            <v xml:space="preserve"> </v>
          </cell>
          <cell r="BJ412" t="str">
            <v xml:space="preserve"> </v>
          </cell>
          <cell r="BK412" t="str">
            <v xml:space="preserve"> </v>
          </cell>
          <cell r="BL412" t="str">
            <v xml:space="preserve"> </v>
          </cell>
          <cell r="BM412" t="str">
            <v xml:space="preserve"> </v>
          </cell>
          <cell r="BN412" t="str">
            <v xml:space="preserve"> </v>
          </cell>
          <cell r="BO412" t="str">
            <v xml:space="preserve"> </v>
          </cell>
          <cell r="BP412">
            <v>572.11783200000002</v>
          </cell>
          <cell r="BQ412" t="str">
            <v xml:space="preserve"> </v>
          </cell>
          <cell r="BR412" t="str">
            <v xml:space="preserve"> </v>
          </cell>
          <cell r="BS412" t="str">
            <v xml:space="preserve"> </v>
          </cell>
          <cell r="BT412">
            <v>496.27112699999998</v>
          </cell>
          <cell r="BU412" t="str">
            <v xml:space="preserve"> </v>
          </cell>
        </row>
        <row r="413">
          <cell r="AO413">
            <v>582.65480600000012</v>
          </cell>
          <cell r="AP413" t="str">
            <v xml:space="preserve"> </v>
          </cell>
          <cell r="AQ413" t="str">
            <v xml:space="preserve"> </v>
          </cell>
          <cell r="AR413">
            <v>524.58324000000005</v>
          </cell>
          <cell r="AS413" t="str">
            <v xml:space="preserve"> </v>
          </cell>
          <cell r="AT413" t="str">
            <v xml:space="preserve"> </v>
          </cell>
          <cell r="AU413">
            <v>576.16777399999989</v>
          </cell>
          <cell r="AV413">
            <v>554.45541200000002</v>
          </cell>
          <cell r="AW413">
            <v>805.28</v>
          </cell>
          <cell r="AX413">
            <v>605.80668000000003</v>
          </cell>
          <cell r="AY413" t="str">
            <v xml:space="preserve"> </v>
          </cell>
          <cell r="AZ413" t="str">
            <v xml:space="preserve"> </v>
          </cell>
          <cell r="BA413" t="str">
            <v xml:space="preserve"> </v>
          </cell>
          <cell r="BB413" t="str">
            <v xml:space="preserve"> </v>
          </cell>
          <cell r="BC413" t="str">
            <v xml:space="preserve"> </v>
          </cell>
          <cell r="BD413" t="str">
            <v xml:space="preserve"> </v>
          </cell>
          <cell r="BE413" t="str">
            <v xml:space="preserve"> </v>
          </cell>
          <cell r="BF413" t="str">
            <v xml:space="preserve"> </v>
          </cell>
          <cell r="BG413">
            <v>601.15351199999998</v>
          </cell>
          <cell r="BH413" t="str">
            <v xml:space="preserve"> </v>
          </cell>
          <cell r="BI413" t="str">
            <v xml:space="preserve"> </v>
          </cell>
          <cell r="BJ413" t="str">
            <v xml:space="preserve"> </v>
          </cell>
          <cell r="BK413" t="str">
            <v xml:space="preserve"> </v>
          </cell>
          <cell r="BL413" t="str">
            <v xml:space="preserve"> </v>
          </cell>
          <cell r="BM413" t="str">
            <v xml:space="preserve"> </v>
          </cell>
          <cell r="BN413" t="str">
            <v xml:space="preserve"> </v>
          </cell>
          <cell r="BO413" t="str">
            <v xml:space="preserve"> </v>
          </cell>
          <cell r="BP413">
            <v>614.26279199999999</v>
          </cell>
          <cell r="BQ413">
            <v>582.48299899999995</v>
          </cell>
          <cell r="BR413" t="str">
            <v xml:space="preserve"> </v>
          </cell>
          <cell r="BS413" t="str">
            <v xml:space="preserve"> </v>
          </cell>
          <cell r="BT413">
            <v>583.628379</v>
          </cell>
          <cell r="BU413" t="str">
            <v xml:space="preserve"> </v>
          </cell>
        </row>
        <row r="414">
          <cell r="AO414" t="str">
            <v xml:space="preserve"> </v>
          </cell>
          <cell r="AP414" t="str">
            <v xml:space="preserve"> </v>
          </cell>
          <cell r="AQ414" t="str">
            <v xml:space="preserve"> </v>
          </cell>
          <cell r="AR414" t="str">
            <v xml:space="preserve"> </v>
          </cell>
          <cell r="AS414" t="str">
            <v xml:space="preserve"> </v>
          </cell>
          <cell r="AT414" t="str">
            <v xml:space="preserve"> </v>
          </cell>
          <cell r="AU414" t="str">
            <v xml:space="preserve"> </v>
          </cell>
          <cell r="AV414">
            <v>1309.1436959999999</v>
          </cell>
          <cell r="AW414" t="str">
            <v xml:space="preserve"> </v>
          </cell>
          <cell r="AX414" t="str">
            <v xml:space="preserve"> </v>
          </cell>
          <cell r="AY414" t="str">
            <v xml:space="preserve"> </v>
          </cell>
          <cell r="AZ414" t="str">
            <v xml:space="preserve"> </v>
          </cell>
          <cell r="BA414" t="str">
            <v xml:space="preserve"> </v>
          </cell>
          <cell r="BB414" t="str">
            <v xml:space="preserve"> </v>
          </cell>
          <cell r="BC414" t="str">
            <v xml:space="preserve"> </v>
          </cell>
          <cell r="BD414" t="str">
            <v xml:space="preserve"> </v>
          </cell>
          <cell r="BE414" t="str">
            <v xml:space="preserve"> </v>
          </cell>
          <cell r="BF414" t="str">
            <v xml:space="preserve"> </v>
          </cell>
          <cell r="BG414" t="str">
            <v xml:space="preserve"> </v>
          </cell>
          <cell r="BH414" t="str">
            <v xml:space="preserve"> </v>
          </cell>
          <cell r="BI414" t="str">
            <v xml:space="preserve"> </v>
          </cell>
          <cell r="BJ414" t="str">
            <v xml:space="preserve"> </v>
          </cell>
          <cell r="BK414" t="str">
            <v xml:space="preserve"> </v>
          </cell>
          <cell r="BL414" t="str">
            <v xml:space="preserve"> </v>
          </cell>
          <cell r="BM414" t="str">
            <v xml:space="preserve"> </v>
          </cell>
          <cell r="BN414" t="str">
            <v xml:space="preserve"> </v>
          </cell>
          <cell r="BO414" t="str">
            <v xml:space="preserve"> </v>
          </cell>
          <cell r="BP414" t="str">
            <v xml:space="preserve"> </v>
          </cell>
          <cell r="BQ414" t="str">
            <v xml:space="preserve"> </v>
          </cell>
          <cell r="BR414" t="str">
            <v xml:space="preserve"> </v>
          </cell>
          <cell r="BS414" t="str">
            <v xml:space="preserve"> </v>
          </cell>
          <cell r="BT414" t="str">
            <v xml:space="preserve"> </v>
          </cell>
          <cell r="BU414" t="str">
            <v xml:space="preserve"> </v>
          </cell>
        </row>
        <row r="415">
          <cell r="AO415" t="str">
            <v xml:space="preserve"> </v>
          </cell>
          <cell r="AP415" t="str">
            <v xml:space="preserve"> </v>
          </cell>
          <cell r="AQ415" t="str">
            <v xml:space="preserve"> </v>
          </cell>
          <cell r="AR415" t="str">
            <v xml:space="preserve"> </v>
          </cell>
          <cell r="AS415" t="str">
            <v xml:space="preserve"> </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B415" t="str">
            <v xml:space="preserve"> </v>
          </cell>
          <cell r="BC415" t="str">
            <v xml:space="preserve"> </v>
          </cell>
          <cell r="BD415" t="str">
            <v xml:space="preserve"> </v>
          </cell>
          <cell r="BE415" t="str">
            <v xml:space="preserve"> </v>
          </cell>
          <cell r="BF415" t="str">
            <v xml:space="preserve"> </v>
          </cell>
          <cell r="BG415" t="str">
            <v xml:space="preserve"> </v>
          </cell>
          <cell r="BH415" t="str">
            <v xml:space="preserve"> </v>
          </cell>
          <cell r="BI415" t="str">
            <v xml:space="preserve"> </v>
          </cell>
          <cell r="BJ415" t="str">
            <v xml:space="preserve"> </v>
          </cell>
          <cell r="BK415" t="str">
            <v xml:space="preserve"> </v>
          </cell>
          <cell r="BL415" t="str">
            <v xml:space="preserve"> </v>
          </cell>
          <cell r="BM415" t="str">
            <v xml:space="preserve"> </v>
          </cell>
          <cell r="BN415" t="str">
            <v xml:space="preserve"> </v>
          </cell>
          <cell r="BO415" t="str">
            <v xml:space="preserve"> </v>
          </cell>
          <cell r="BP415" t="str">
            <v xml:space="preserve"> </v>
          </cell>
          <cell r="BQ415" t="str">
            <v xml:space="preserve"> </v>
          </cell>
          <cell r="BR415" t="str">
            <v xml:space="preserve"> </v>
          </cell>
          <cell r="BS415" t="str">
            <v xml:space="preserve"> </v>
          </cell>
          <cell r="BT415" t="str">
            <v xml:space="preserve"> </v>
          </cell>
          <cell r="BU415" t="str">
            <v xml:space="preserve"> </v>
          </cell>
        </row>
        <row r="416">
          <cell r="AO416" t="str">
            <v xml:space="preserve"> </v>
          </cell>
          <cell r="AP416" t="str">
            <v xml:space="preserve"> </v>
          </cell>
          <cell r="AQ416" t="str">
            <v xml:space="preserve"> </v>
          </cell>
          <cell r="AR416" t="str">
            <v xml:space="preserve"> </v>
          </cell>
          <cell r="AS416" t="str">
            <v xml:space="preserve"> </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B416" t="str">
            <v xml:space="preserve"> </v>
          </cell>
          <cell r="BC416" t="str">
            <v xml:space="preserve"> </v>
          </cell>
          <cell r="BD416" t="str">
            <v xml:space="preserve"> </v>
          </cell>
          <cell r="BE416" t="str">
            <v xml:space="preserve"> </v>
          </cell>
          <cell r="BF416" t="str">
            <v xml:space="preserve"> </v>
          </cell>
          <cell r="BG416" t="str">
            <v xml:space="preserve"> </v>
          </cell>
          <cell r="BH416" t="str">
            <v xml:space="preserve"> </v>
          </cell>
          <cell r="BI416" t="str">
            <v xml:space="preserve"> </v>
          </cell>
          <cell r="BJ416" t="str">
            <v xml:space="preserve"> </v>
          </cell>
          <cell r="BK416" t="str">
            <v xml:space="preserve"> </v>
          </cell>
          <cell r="BL416" t="str">
            <v xml:space="preserve"> </v>
          </cell>
          <cell r="BM416" t="str">
            <v xml:space="preserve"> </v>
          </cell>
          <cell r="BN416" t="str">
            <v xml:space="preserve"> </v>
          </cell>
          <cell r="BO416" t="str">
            <v xml:space="preserve"> </v>
          </cell>
          <cell r="BP416" t="str">
            <v xml:space="preserve"> </v>
          </cell>
          <cell r="BQ416" t="str">
            <v xml:space="preserve"> </v>
          </cell>
          <cell r="BR416" t="str">
            <v xml:space="preserve"> </v>
          </cell>
          <cell r="BS416" t="str">
            <v xml:space="preserve"> </v>
          </cell>
          <cell r="BT416" t="str">
            <v xml:space="preserve"> </v>
          </cell>
          <cell r="BU416" t="str">
            <v xml:space="preserve"> </v>
          </cell>
        </row>
        <row r="417">
          <cell r="AO417" t="str">
            <v xml:space="preserve"> </v>
          </cell>
          <cell r="AP417" t="str">
            <v xml:space="preserve"> </v>
          </cell>
          <cell r="AQ417" t="str">
            <v xml:space="preserve"> </v>
          </cell>
          <cell r="AR417" t="str">
            <v xml:space="preserve"> </v>
          </cell>
          <cell r="AS417" t="str">
            <v xml:space="preserve"> </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B417" t="str">
            <v xml:space="preserve"> </v>
          </cell>
          <cell r="BC417" t="str">
            <v xml:space="preserve"> </v>
          </cell>
          <cell r="BD417" t="str">
            <v xml:space="preserve"> </v>
          </cell>
          <cell r="BE417" t="str">
            <v xml:space="preserve"> </v>
          </cell>
          <cell r="BF417" t="str">
            <v xml:space="preserve"> </v>
          </cell>
          <cell r="BG417" t="str">
            <v xml:space="preserve"> </v>
          </cell>
          <cell r="BH417" t="str">
            <v xml:space="preserve"> </v>
          </cell>
          <cell r="BI417" t="str">
            <v xml:space="preserve"> </v>
          </cell>
          <cell r="BJ417" t="str">
            <v xml:space="preserve"> </v>
          </cell>
          <cell r="BK417" t="str">
            <v xml:space="preserve"> </v>
          </cell>
          <cell r="BL417" t="str">
            <v xml:space="preserve"> </v>
          </cell>
          <cell r="BM417" t="str">
            <v xml:space="preserve"> </v>
          </cell>
          <cell r="BN417" t="str">
            <v xml:space="preserve"> </v>
          </cell>
          <cell r="BO417" t="str">
            <v xml:space="preserve"> </v>
          </cell>
          <cell r="BP417" t="str">
            <v xml:space="preserve"> </v>
          </cell>
          <cell r="BQ417" t="str">
            <v xml:space="preserve"> </v>
          </cell>
          <cell r="BR417" t="str">
            <v xml:space="preserve"> </v>
          </cell>
          <cell r="BS417" t="str">
            <v xml:space="preserve"> </v>
          </cell>
          <cell r="BT417" t="str">
            <v xml:space="preserve"> </v>
          </cell>
          <cell r="BU417" t="str">
            <v xml:space="preserve"> </v>
          </cell>
        </row>
        <row r="418">
          <cell r="AO418" t="str">
            <v xml:space="preserve"> </v>
          </cell>
          <cell r="AP418" t="str">
            <v xml:space="preserve"> </v>
          </cell>
          <cell r="AQ418" t="str">
            <v xml:space="preserve"> </v>
          </cell>
          <cell r="AR418" t="str">
            <v xml:space="preserve"> </v>
          </cell>
          <cell r="AS418" t="str">
            <v xml:space="preserve"> </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B418" t="str">
            <v xml:space="preserve"> </v>
          </cell>
          <cell r="BC418" t="str">
            <v xml:space="preserve"> </v>
          </cell>
          <cell r="BD418" t="str">
            <v xml:space="preserve"> </v>
          </cell>
          <cell r="BE418" t="str">
            <v xml:space="preserve"> </v>
          </cell>
          <cell r="BF418" t="str">
            <v xml:space="preserve"> </v>
          </cell>
          <cell r="BG418" t="str">
            <v xml:space="preserve"> </v>
          </cell>
          <cell r="BH418" t="str">
            <v xml:space="preserve"> </v>
          </cell>
          <cell r="BI418" t="str">
            <v xml:space="preserve"> </v>
          </cell>
          <cell r="BJ418" t="str">
            <v xml:space="preserve"> </v>
          </cell>
          <cell r="BK418" t="str">
            <v xml:space="preserve"> </v>
          </cell>
          <cell r="BL418" t="str">
            <v xml:space="preserve"> </v>
          </cell>
          <cell r="BM418" t="str">
            <v xml:space="preserve"> </v>
          </cell>
          <cell r="BN418" t="str">
            <v xml:space="preserve"> </v>
          </cell>
          <cell r="BO418" t="str">
            <v xml:space="preserve"> </v>
          </cell>
          <cell r="BP418" t="str">
            <v xml:space="preserve"> </v>
          </cell>
          <cell r="BQ418" t="str">
            <v xml:space="preserve"> </v>
          </cell>
          <cell r="BR418" t="str">
            <v xml:space="preserve"> </v>
          </cell>
          <cell r="BS418" t="str">
            <v xml:space="preserve"> </v>
          </cell>
          <cell r="BT418" t="str">
            <v xml:space="preserve"> </v>
          </cell>
          <cell r="BU418" t="str">
            <v xml:space="preserve"> </v>
          </cell>
        </row>
        <row r="419">
          <cell r="AO419" t="str">
            <v xml:space="preserve"> </v>
          </cell>
          <cell r="AP419" t="str">
            <v xml:space="preserve"> </v>
          </cell>
          <cell r="AQ419" t="str">
            <v xml:space="preserve"> </v>
          </cell>
          <cell r="AR419" t="str">
            <v xml:space="preserve"> </v>
          </cell>
          <cell r="AS419" t="str">
            <v xml:space="preserve"> </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B419" t="str">
            <v xml:space="preserve"> </v>
          </cell>
          <cell r="BC419" t="str">
            <v xml:space="preserve"> </v>
          </cell>
          <cell r="BD419" t="str">
            <v xml:space="preserve"> </v>
          </cell>
          <cell r="BE419" t="str">
            <v xml:space="preserve"> </v>
          </cell>
          <cell r="BF419" t="str">
            <v xml:space="preserve"> </v>
          </cell>
          <cell r="BG419" t="str">
            <v xml:space="preserve"> </v>
          </cell>
          <cell r="BH419" t="str">
            <v xml:space="preserve"> </v>
          </cell>
          <cell r="BI419" t="str">
            <v xml:space="preserve"> </v>
          </cell>
          <cell r="BJ419" t="str">
            <v xml:space="preserve"> </v>
          </cell>
          <cell r="BK419" t="str">
            <v xml:space="preserve"> </v>
          </cell>
          <cell r="BL419" t="str">
            <v xml:space="preserve"> </v>
          </cell>
          <cell r="BM419" t="str">
            <v xml:space="preserve"> </v>
          </cell>
          <cell r="BN419" t="str">
            <v xml:space="preserve"> </v>
          </cell>
          <cell r="BO419" t="str">
            <v xml:space="preserve"> </v>
          </cell>
          <cell r="BP419" t="str">
            <v xml:space="preserve"> </v>
          </cell>
          <cell r="BQ419" t="str">
            <v xml:space="preserve"> </v>
          </cell>
          <cell r="BR419" t="str">
            <v xml:space="preserve"> </v>
          </cell>
          <cell r="BS419" t="str">
            <v xml:space="preserve"> </v>
          </cell>
          <cell r="BT419" t="str">
            <v xml:space="preserve"> </v>
          </cell>
          <cell r="BU419" t="str">
            <v xml:space="preserve"> </v>
          </cell>
        </row>
        <row r="420">
          <cell r="AO420">
            <v>0.95635599999999998</v>
          </cell>
          <cell r="AP420">
            <v>1.0359120000000002</v>
          </cell>
          <cell r="AQ420">
            <v>0.95795399999999986</v>
          </cell>
          <cell r="AR420">
            <v>0.93784800000000013</v>
          </cell>
          <cell r="AS420">
            <v>0.78073250999999988</v>
          </cell>
          <cell r="AT420" t="str">
            <v xml:space="preserve"> </v>
          </cell>
          <cell r="AU420">
            <v>1.3589100000000001</v>
          </cell>
          <cell r="AV420">
            <v>0.88580799999999993</v>
          </cell>
          <cell r="AW420">
            <v>0.99653399999999992</v>
          </cell>
          <cell r="AX420">
            <v>0.91395000000000004</v>
          </cell>
          <cell r="AY420" t="str">
            <v xml:space="preserve"> </v>
          </cell>
          <cell r="AZ420" t="str">
            <v xml:space="preserve"> </v>
          </cell>
          <cell r="BA420" t="str">
            <v xml:space="preserve"> </v>
          </cell>
          <cell r="BB420" t="str">
            <v xml:space="preserve"> </v>
          </cell>
          <cell r="BC420" t="str">
            <v xml:space="preserve"> </v>
          </cell>
          <cell r="BD420" t="str">
            <v xml:space="preserve"> </v>
          </cell>
          <cell r="BE420">
            <v>0.93600800000000006</v>
          </cell>
          <cell r="BF420" t="str">
            <v xml:space="preserve"> </v>
          </cell>
          <cell r="BG420">
            <v>0.90693000000000001</v>
          </cell>
          <cell r="BH420">
            <v>1.1616149999999998</v>
          </cell>
          <cell r="BI420" t="str">
            <v xml:space="preserve"> </v>
          </cell>
          <cell r="BJ420">
            <v>0.73367999999999989</v>
          </cell>
          <cell r="BK420" t="str">
            <v xml:space="preserve"> </v>
          </cell>
          <cell r="BL420" t="str">
            <v xml:space="preserve"> </v>
          </cell>
          <cell r="BM420">
            <v>0.87643800000000005</v>
          </cell>
          <cell r="BN420" t="str">
            <v xml:space="preserve"> </v>
          </cell>
          <cell r="BO420" t="str">
            <v xml:space="preserve"> </v>
          </cell>
          <cell r="BP420" t="str">
            <v xml:space="preserve"> </v>
          </cell>
          <cell r="BQ420" t="str">
            <v xml:space="preserve"> </v>
          </cell>
          <cell r="BR420" t="str">
            <v xml:space="preserve"> </v>
          </cell>
          <cell r="BS420">
            <v>0.88139699999999988</v>
          </cell>
          <cell r="BT420">
            <v>0.95795399999999986</v>
          </cell>
          <cell r="BU420">
            <v>0.91088999999999998</v>
          </cell>
        </row>
        <row r="421">
          <cell r="AO421" t="str">
            <v xml:space="preserve"> </v>
          </cell>
          <cell r="AP421" t="str">
            <v xml:space="preserve"> </v>
          </cell>
          <cell r="AQ421" t="str">
            <v xml:space="preserve"> </v>
          </cell>
          <cell r="AR421" t="str">
            <v xml:space="preserve"> </v>
          </cell>
          <cell r="AS421" t="str">
            <v xml:space="preserve"> </v>
          </cell>
          <cell r="AT421">
            <v>1.7834249999999998</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B421" t="str">
            <v xml:space="preserve"> </v>
          </cell>
          <cell r="BC421" t="str">
            <v xml:space="preserve"> </v>
          </cell>
          <cell r="BD421" t="str">
            <v xml:space="preserve"> </v>
          </cell>
          <cell r="BE421" t="str">
            <v xml:space="preserve"> </v>
          </cell>
          <cell r="BF421" t="str">
            <v xml:space="preserve"> </v>
          </cell>
          <cell r="BG421" t="str">
            <v xml:space="preserve"> </v>
          </cell>
          <cell r="BH421" t="str">
            <v xml:space="preserve"> </v>
          </cell>
          <cell r="BI421" t="str">
            <v xml:space="preserve"> </v>
          </cell>
          <cell r="BJ421" t="str">
            <v xml:space="preserve"> </v>
          </cell>
          <cell r="BK421" t="str">
            <v xml:space="preserve"> </v>
          </cell>
          <cell r="BL421" t="str">
            <v xml:space="preserve"> </v>
          </cell>
          <cell r="BM421" t="str">
            <v xml:space="preserve"> </v>
          </cell>
          <cell r="BN421" t="str">
            <v xml:space="preserve"> </v>
          </cell>
          <cell r="BO421" t="str">
            <v xml:space="preserve"> </v>
          </cell>
          <cell r="BP421" t="str">
            <v xml:space="preserve"> </v>
          </cell>
          <cell r="BQ421" t="str">
            <v xml:space="preserve"> </v>
          </cell>
          <cell r="BR421" t="str">
            <v xml:space="preserve"> </v>
          </cell>
          <cell r="BS421" t="str">
            <v xml:space="preserve"> </v>
          </cell>
          <cell r="BT421" t="str">
            <v xml:space="preserve"> </v>
          </cell>
          <cell r="BU421" t="str">
            <v xml:space="preserve"> </v>
          </cell>
        </row>
        <row r="422">
          <cell r="AO422">
            <v>4.893694</v>
          </cell>
          <cell r="AP422">
            <v>4.0928680000000002</v>
          </cell>
          <cell r="AQ422">
            <v>4.901870999999999</v>
          </cell>
          <cell r="AR422">
            <v>4.5771060000000006</v>
          </cell>
          <cell r="AS422" t="str">
            <v xml:space="preserve"> </v>
          </cell>
          <cell r="AT422" t="str">
            <v xml:space="preserve"> </v>
          </cell>
          <cell r="AU422" t="str">
            <v xml:space="preserve"> </v>
          </cell>
          <cell r="AV422">
            <v>4.6504919999999998</v>
          </cell>
          <cell r="AW422">
            <v>3.4526379999999999</v>
          </cell>
          <cell r="AX422">
            <v>4.965795</v>
          </cell>
          <cell r="AY422" t="str">
            <v xml:space="preserve"> </v>
          </cell>
          <cell r="AZ422" t="str">
            <v xml:space="preserve"> </v>
          </cell>
          <cell r="BA422" t="str">
            <v xml:space="preserve"> </v>
          </cell>
          <cell r="BB422" t="str">
            <v xml:space="preserve"> </v>
          </cell>
          <cell r="BC422" t="str">
            <v xml:space="preserve"> </v>
          </cell>
          <cell r="BD422" t="str">
            <v xml:space="preserve"> </v>
          </cell>
          <cell r="BE422">
            <v>0.86479000000000006</v>
          </cell>
          <cell r="BF422" t="str">
            <v xml:space="preserve"> </v>
          </cell>
          <cell r="BG422" t="str">
            <v xml:space="preserve"> </v>
          </cell>
          <cell r="BH422" t="str">
            <v xml:space="preserve"> </v>
          </cell>
          <cell r="BI422" t="str">
            <v xml:space="preserve"> </v>
          </cell>
          <cell r="BJ422">
            <v>3.7702999999999998</v>
          </cell>
          <cell r="BK422" t="str">
            <v xml:space="preserve"> </v>
          </cell>
          <cell r="BL422" t="str">
            <v xml:space="preserve"> </v>
          </cell>
          <cell r="BM422" t="str">
            <v xml:space="preserve"> </v>
          </cell>
          <cell r="BN422" t="str">
            <v xml:space="preserve"> </v>
          </cell>
          <cell r="BO422" t="str">
            <v xml:space="preserve"> </v>
          </cell>
          <cell r="BP422" t="str">
            <v xml:space="preserve"> </v>
          </cell>
          <cell r="BQ422" t="str">
            <v xml:space="preserve"> </v>
          </cell>
          <cell r="BR422" t="str">
            <v xml:space="preserve"> </v>
          </cell>
          <cell r="BS422">
            <v>4.7413079999999992</v>
          </cell>
          <cell r="BT422">
            <v>4.9324439999999994</v>
          </cell>
          <cell r="BU422">
            <v>4.8580800000000002</v>
          </cell>
        </row>
        <row r="423">
          <cell r="AO423" t="str">
            <v xml:space="preserve"> </v>
          </cell>
          <cell r="AP423" t="str">
            <v xml:space="preserve"> </v>
          </cell>
          <cell r="AQ423" t="str">
            <v xml:space="preserve"> </v>
          </cell>
          <cell r="AR423" t="str">
            <v xml:space="preserve"> </v>
          </cell>
          <cell r="AS423" t="str">
            <v xml:space="preserve"> </v>
          </cell>
          <cell r="AT423" t="str">
            <v xml:space="preserve"> </v>
          </cell>
          <cell r="AU423">
            <v>5.68729</v>
          </cell>
          <cell r="AV423" t="str">
            <v xml:space="preserve"> </v>
          </cell>
          <cell r="AW423" t="str">
            <v xml:space="preserve"> </v>
          </cell>
          <cell r="AX423" t="str">
            <v xml:space="preserve"> </v>
          </cell>
          <cell r="AY423" t="str">
            <v xml:space="preserve"> </v>
          </cell>
          <cell r="AZ423" t="str">
            <v xml:space="preserve"> </v>
          </cell>
          <cell r="BA423" t="str">
            <v xml:space="preserve"> </v>
          </cell>
          <cell r="BB423" t="str">
            <v xml:space="preserve"> </v>
          </cell>
          <cell r="BC423" t="str">
            <v xml:space="preserve"> </v>
          </cell>
          <cell r="BD423" t="str">
            <v xml:space="preserve"> </v>
          </cell>
          <cell r="BE423" t="str">
            <v xml:space="preserve"> </v>
          </cell>
          <cell r="BF423" t="str">
            <v xml:space="preserve"> </v>
          </cell>
          <cell r="BG423" t="str">
            <v xml:space="preserve"> </v>
          </cell>
          <cell r="BH423" t="str">
            <v xml:space="preserve"> </v>
          </cell>
          <cell r="BI423" t="str">
            <v xml:space="preserve"> </v>
          </cell>
          <cell r="BJ423" t="str">
            <v xml:space="preserve"> </v>
          </cell>
          <cell r="BK423" t="str">
            <v xml:space="preserve"> </v>
          </cell>
          <cell r="BL423" t="str">
            <v xml:space="preserve"> </v>
          </cell>
          <cell r="BM423" t="str">
            <v xml:space="preserve"> </v>
          </cell>
          <cell r="BN423" t="str">
            <v xml:space="preserve"> </v>
          </cell>
          <cell r="BO423" t="str">
            <v xml:space="preserve"> </v>
          </cell>
          <cell r="BP423" t="str">
            <v xml:space="preserve"> </v>
          </cell>
          <cell r="BQ423" t="str">
            <v xml:space="preserve"> </v>
          </cell>
          <cell r="BR423" t="str">
            <v xml:space="preserve"> </v>
          </cell>
          <cell r="BS423" t="str">
            <v xml:space="preserve"> </v>
          </cell>
          <cell r="BT423" t="str">
            <v xml:space="preserve"> </v>
          </cell>
          <cell r="BU423" t="str">
            <v xml:space="preserve"> </v>
          </cell>
        </row>
        <row r="424">
          <cell r="AO424">
            <v>0.88513800000000009</v>
          </cell>
          <cell r="AP424">
            <v>0.87341600000000008</v>
          </cell>
          <cell r="AQ424">
            <v>0.88661699999999988</v>
          </cell>
          <cell r="AR424">
            <v>0.85629600000000006</v>
          </cell>
          <cell r="AS424">
            <v>0.72259285499999992</v>
          </cell>
          <cell r="AT424">
            <v>0.81528</v>
          </cell>
          <cell r="AU424">
            <v>0.87574199999999991</v>
          </cell>
          <cell r="AV424">
            <v>0.84554399999999996</v>
          </cell>
          <cell r="AW424">
            <v>0.634158</v>
          </cell>
          <cell r="AX424">
            <v>0.92410500000000007</v>
          </cell>
          <cell r="AY424">
            <v>0.87574199999999991</v>
          </cell>
          <cell r="AZ424" t="str">
            <v xml:space="preserve"> </v>
          </cell>
          <cell r="BA424" t="str">
            <v xml:space="preserve"> </v>
          </cell>
          <cell r="BB424" t="str">
            <v xml:space="preserve"> </v>
          </cell>
          <cell r="BC424" t="str">
            <v xml:space="preserve"> </v>
          </cell>
          <cell r="BD424" t="str">
            <v xml:space="preserve"> </v>
          </cell>
          <cell r="BE424">
            <v>1.0072260000000002</v>
          </cell>
          <cell r="BF424" t="str">
            <v xml:space="preserve"> </v>
          </cell>
          <cell r="BG424">
            <v>0.91700700000000002</v>
          </cell>
          <cell r="BH424">
            <v>1.1616149999999998</v>
          </cell>
          <cell r="BI424" t="str">
            <v xml:space="preserve"> </v>
          </cell>
          <cell r="BJ424">
            <v>0.68272999999999995</v>
          </cell>
          <cell r="BK424" t="str">
            <v xml:space="preserve"> </v>
          </cell>
          <cell r="BL424" t="str">
            <v xml:space="preserve"> </v>
          </cell>
          <cell r="BM424">
            <v>0.86636400000000002</v>
          </cell>
          <cell r="BN424" t="str">
            <v xml:space="preserve"> </v>
          </cell>
          <cell r="BO424" t="str">
            <v xml:space="preserve"> </v>
          </cell>
          <cell r="BP424">
            <v>0.85100399999999987</v>
          </cell>
          <cell r="BQ424">
            <v>0.88487699999999991</v>
          </cell>
          <cell r="BR424">
            <v>0.91600599999999999</v>
          </cell>
          <cell r="BS424">
            <v>0.85100399999999987</v>
          </cell>
          <cell r="BT424">
            <v>0.88661699999999988</v>
          </cell>
          <cell r="BU424">
            <v>0.86028499999999997</v>
          </cell>
        </row>
        <row r="425">
          <cell r="AO425" t="str">
            <v xml:space="preserve"> </v>
          </cell>
          <cell r="AP425" t="str">
            <v xml:space="preserve"> </v>
          </cell>
          <cell r="AQ425" t="str">
            <v xml:space="preserve"> </v>
          </cell>
          <cell r="AR425" t="str">
            <v xml:space="preserve"> </v>
          </cell>
          <cell r="AS425" t="str">
            <v xml:space="preserve"> </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B425" t="str">
            <v xml:space="preserve"> </v>
          </cell>
          <cell r="BC425" t="str">
            <v xml:space="preserve"> </v>
          </cell>
          <cell r="BD425">
            <v>2.5096710000000004</v>
          </cell>
          <cell r="BE425" t="str">
            <v xml:space="preserve"> </v>
          </cell>
          <cell r="BF425" t="str">
            <v xml:space="preserve"> </v>
          </cell>
          <cell r="BG425" t="str">
            <v xml:space="preserve"> </v>
          </cell>
          <cell r="BH425" t="str">
            <v xml:space="preserve"> </v>
          </cell>
          <cell r="BI425" t="str">
            <v xml:space="preserve"> </v>
          </cell>
          <cell r="BJ425" t="str">
            <v xml:space="preserve"> </v>
          </cell>
          <cell r="BK425" t="str">
            <v xml:space="preserve"> </v>
          </cell>
          <cell r="BL425" t="str">
            <v xml:space="preserve"> </v>
          </cell>
          <cell r="BM425" t="str">
            <v xml:space="preserve"> </v>
          </cell>
          <cell r="BN425" t="str">
            <v xml:space="preserve"> </v>
          </cell>
          <cell r="BO425" t="str">
            <v xml:space="preserve"> </v>
          </cell>
          <cell r="BP425" t="str">
            <v xml:space="preserve"> </v>
          </cell>
          <cell r="BQ425" t="str">
            <v xml:space="preserve"> </v>
          </cell>
          <cell r="BR425" t="str">
            <v xml:space="preserve"> </v>
          </cell>
          <cell r="BS425" t="str">
            <v xml:space="preserve"> </v>
          </cell>
          <cell r="BT425" t="str">
            <v xml:space="preserve"> </v>
          </cell>
          <cell r="BU425" t="str">
            <v xml:space="preserve"> </v>
          </cell>
        </row>
        <row r="426">
          <cell r="AO426">
            <v>9.878954000000002</v>
          </cell>
          <cell r="AP426">
            <v>9.3435199999999998</v>
          </cell>
          <cell r="AQ426">
            <v>9.8954609999999992</v>
          </cell>
          <cell r="AR426">
            <v>8.41005</v>
          </cell>
          <cell r="AS426">
            <v>8.0648007149999987</v>
          </cell>
          <cell r="AT426">
            <v>9.0903719999999986</v>
          </cell>
          <cell r="AU426">
            <v>9.8042839999999991</v>
          </cell>
          <cell r="AV426">
            <v>9.4016439999999992</v>
          </cell>
          <cell r="AW426">
            <v>12.0792</v>
          </cell>
          <cell r="AX426">
            <v>10.19562</v>
          </cell>
          <cell r="AY426">
            <v>9.8848120000000002</v>
          </cell>
          <cell r="AZ426" t="str">
            <v xml:space="preserve"> </v>
          </cell>
          <cell r="BA426" t="str">
            <v xml:space="preserve"> </v>
          </cell>
          <cell r="BB426" t="str">
            <v xml:space="preserve"> </v>
          </cell>
          <cell r="BC426" t="str">
            <v xml:space="preserve"> </v>
          </cell>
          <cell r="BD426">
            <v>9.8774200000000008</v>
          </cell>
          <cell r="BE426">
            <v>9.6856480000000005</v>
          </cell>
          <cell r="BF426" t="str">
            <v xml:space="preserve"> </v>
          </cell>
          <cell r="BG426">
            <v>10.117308</v>
          </cell>
          <cell r="BH426">
            <v>11.616149999999999</v>
          </cell>
          <cell r="BI426" t="str">
            <v xml:space="preserve"> </v>
          </cell>
          <cell r="BJ426">
            <v>7.6221199999999998</v>
          </cell>
          <cell r="BK426" t="str">
            <v xml:space="preserve"> </v>
          </cell>
          <cell r="BL426" t="str">
            <v xml:space="preserve"> </v>
          </cell>
          <cell r="BM426">
            <v>9.5803740000000008</v>
          </cell>
          <cell r="BN426" t="str">
            <v xml:space="preserve"> </v>
          </cell>
          <cell r="BO426">
            <v>8.8479354000000008</v>
          </cell>
          <cell r="BP426">
            <v>9.5332709999999992</v>
          </cell>
          <cell r="BQ426">
            <v>9.876040999999999</v>
          </cell>
          <cell r="BR426">
            <v>10.045868</v>
          </cell>
          <cell r="BS426">
            <v>9.6548429999999978</v>
          </cell>
          <cell r="BT426">
            <v>9.8954609999999992</v>
          </cell>
          <cell r="BU426">
            <v>9.8173699999999986</v>
          </cell>
        </row>
        <row r="427">
          <cell r="AO427">
            <v>8.3528540000000007</v>
          </cell>
          <cell r="AP427">
            <v>7.0076400000000012</v>
          </cell>
          <cell r="AQ427">
            <v>8.3668110000000002</v>
          </cell>
          <cell r="AR427">
            <v>7.5231720000000006</v>
          </cell>
          <cell r="AS427">
            <v>6.818950965</v>
          </cell>
          <cell r="AT427">
            <v>7.6942049999999993</v>
          </cell>
          <cell r="AU427">
            <v>8.2641860000000005</v>
          </cell>
          <cell r="AV427">
            <v>7.942073999999999</v>
          </cell>
          <cell r="AW427">
            <v>6.9153419999999999</v>
          </cell>
          <cell r="AX427">
            <v>8.6825250000000018</v>
          </cell>
          <cell r="AY427" t="str">
            <v xml:space="preserve"> </v>
          </cell>
          <cell r="AZ427" t="str">
            <v xml:space="preserve"> </v>
          </cell>
          <cell r="BA427" t="str">
            <v xml:space="preserve"> </v>
          </cell>
          <cell r="BB427" t="str">
            <v xml:space="preserve"> </v>
          </cell>
          <cell r="BC427" t="str">
            <v xml:space="preserve"> </v>
          </cell>
          <cell r="BD427">
            <v>8.3454119999999996</v>
          </cell>
          <cell r="BE427">
            <v>8.1900700000000022</v>
          </cell>
          <cell r="BF427" t="str">
            <v xml:space="preserve"> </v>
          </cell>
          <cell r="BG427">
            <v>8.6158350000000006</v>
          </cell>
          <cell r="BH427">
            <v>11.616149999999999</v>
          </cell>
          <cell r="BI427" t="str">
            <v xml:space="preserve"> </v>
          </cell>
          <cell r="BJ427">
            <v>6.44008</v>
          </cell>
          <cell r="BK427" t="str">
            <v xml:space="preserve"> </v>
          </cell>
          <cell r="BL427" t="str">
            <v xml:space="preserve"> </v>
          </cell>
          <cell r="BM427">
            <v>8.3513459999999995</v>
          </cell>
          <cell r="BN427" t="str">
            <v xml:space="preserve"> </v>
          </cell>
          <cell r="BO427" t="str">
            <v xml:space="preserve"> </v>
          </cell>
          <cell r="BP427">
            <v>8.0642759999999996</v>
          </cell>
          <cell r="BQ427">
            <v>8.3503910000000001</v>
          </cell>
          <cell r="BR427">
            <v>8.5057699999999983</v>
          </cell>
          <cell r="BS427">
            <v>7.8211319999999986</v>
          </cell>
          <cell r="BT427">
            <v>8.3668110000000002</v>
          </cell>
          <cell r="BU427">
            <v>8.19801</v>
          </cell>
        </row>
        <row r="428">
          <cell r="AO428" t="str">
            <v xml:space="preserve"> </v>
          </cell>
          <cell r="AP428" t="str">
            <v xml:space="preserve"> </v>
          </cell>
          <cell r="AQ428" t="str">
            <v xml:space="preserve"> </v>
          </cell>
          <cell r="AR428" t="str">
            <v xml:space="preserve"> </v>
          </cell>
          <cell r="AS428" t="str">
            <v xml:space="preserve"> </v>
          </cell>
          <cell r="AT428" t="str">
            <v xml:space="preserve"> </v>
          </cell>
          <cell r="AU428" t="str">
            <v xml:space="preserve"> </v>
          </cell>
          <cell r="AV428" t="str">
            <v xml:space="preserve"> </v>
          </cell>
          <cell r="AW428" t="str">
            <v xml:space="preserve"> </v>
          </cell>
          <cell r="AX428" t="str">
            <v xml:space="preserve"> </v>
          </cell>
          <cell r="AY428">
            <v>5.8382799999999992</v>
          </cell>
          <cell r="AZ428" t="str">
            <v xml:space="preserve"> </v>
          </cell>
          <cell r="BA428" t="str">
            <v xml:space="preserve"> </v>
          </cell>
          <cell r="BB428" t="str">
            <v xml:space="preserve"> </v>
          </cell>
          <cell r="BC428" t="str">
            <v xml:space="preserve"> </v>
          </cell>
          <cell r="BD428">
            <v>5.8962149999999998</v>
          </cell>
          <cell r="BE428" t="str">
            <v xml:space="preserve"> </v>
          </cell>
          <cell r="BF428" t="str">
            <v xml:space="preserve"> </v>
          </cell>
          <cell r="BG428" t="str">
            <v xml:space="preserve"> </v>
          </cell>
          <cell r="BH428" t="str">
            <v xml:space="preserve"> </v>
          </cell>
          <cell r="BI428" t="str">
            <v xml:space="preserve"> </v>
          </cell>
          <cell r="BJ428" t="str">
            <v xml:space="preserve"> </v>
          </cell>
          <cell r="BK428" t="str">
            <v xml:space="preserve"> </v>
          </cell>
          <cell r="BL428" t="str">
            <v xml:space="preserve"> </v>
          </cell>
          <cell r="BM428" t="str">
            <v xml:space="preserve"> </v>
          </cell>
          <cell r="BN428" t="str">
            <v xml:space="preserve"> </v>
          </cell>
          <cell r="BO428" t="str">
            <v xml:space="preserve"> </v>
          </cell>
          <cell r="BP428" t="str">
            <v xml:space="preserve"> </v>
          </cell>
          <cell r="BQ428" t="str">
            <v xml:space="preserve"> </v>
          </cell>
          <cell r="BR428" t="str">
            <v xml:space="preserve"> </v>
          </cell>
          <cell r="BS428" t="str">
            <v xml:space="preserve"> </v>
          </cell>
          <cell r="BT428" t="str">
            <v xml:space="preserve"> </v>
          </cell>
          <cell r="BU428" t="str">
            <v xml:space="preserve"> </v>
          </cell>
        </row>
        <row r="429">
          <cell r="AO429" t="str">
            <v xml:space="preserve"> </v>
          </cell>
          <cell r="AP429" t="str">
            <v xml:space="preserve"> </v>
          </cell>
          <cell r="AQ429" t="str">
            <v xml:space="preserve"> </v>
          </cell>
          <cell r="AR429" t="str">
            <v xml:space="preserve"> </v>
          </cell>
          <cell r="AS429" t="str">
            <v xml:space="preserve"> </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B429" t="str">
            <v xml:space="preserve"> </v>
          </cell>
          <cell r="BC429" t="str">
            <v xml:space="preserve"> </v>
          </cell>
          <cell r="BD429" t="str">
            <v xml:space="preserve"> </v>
          </cell>
          <cell r="BE429" t="str">
            <v xml:space="preserve"> </v>
          </cell>
          <cell r="BF429" t="str">
            <v xml:space="preserve"> </v>
          </cell>
          <cell r="BG429" t="str">
            <v xml:space="preserve"> </v>
          </cell>
          <cell r="BH429" t="str">
            <v xml:space="preserve"> </v>
          </cell>
          <cell r="BI429" t="str">
            <v xml:space="preserve"> </v>
          </cell>
          <cell r="BJ429" t="str">
            <v xml:space="preserve"> </v>
          </cell>
          <cell r="BK429" t="str">
            <v xml:space="preserve"> </v>
          </cell>
          <cell r="BL429" t="str">
            <v xml:space="preserve"> </v>
          </cell>
          <cell r="BM429" t="str">
            <v xml:space="preserve"> </v>
          </cell>
          <cell r="BN429" t="str">
            <v xml:space="preserve"> </v>
          </cell>
          <cell r="BO429" t="str">
            <v xml:space="preserve"> </v>
          </cell>
          <cell r="BP429" t="str">
            <v xml:space="preserve"> </v>
          </cell>
          <cell r="BQ429" t="str">
            <v xml:space="preserve"> </v>
          </cell>
          <cell r="BR429" t="str">
            <v xml:space="preserve"> </v>
          </cell>
          <cell r="BS429" t="str">
            <v xml:space="preserve"> </v>
          </cell>
          <cell r="BT429" t="str">
            <v xml:space="preserve"> </v>
          </cell>
          <cell r="BU429" t="str">
            <v xml:space="preserve"> </v>
          </cell>
        </row>
        <row r="430">
          <cell r="AO430" t="str">
            <v xml:space="preserve"> </v>
          </cell>
          <cell r="AP430" t="str">
            <v xml:space="preserve"> </v>
          </cell>
          <cell r="AQ430" t="str">
            <v xml:space="preserve"> </v>
          </cell>
          <cell r="AR430" t="str">
            <v xml:space="preserve"> </v>
          </cell>
          <cell r="AS430" t="str">
            <v xml:space="preserve"> </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B430" t="str">
            <v xml:space="preserve"> </v>
          </cell>
          <cell r="BC430" t="str">
            <v xml:space="preserve"> </v>
          </cell>
          <cell r="BD430" t="str">
            <v xml:space="preserve"> </v>
          </cell>
          <cell r="BE430" t="str">
            <v xml:space="preserve"> </v>
          </cell>
          <cell r="BF430" t="str">
            <v xml:space="preserve"> </v>
          </cell>
          <cell r="BG430" t="str">
            <v xml:space="preserve"> </v>
          </cell>
          <cell r="BH430" t="str">
            <v xml:space="preserve"> </v>
          </cell>
          <cell r="BI430" t="str">
            <v xml:space="preserve"> </v>
          </cell>
          <cell r="BJ430" t="str">
            <v xml:space="preserve"> </v>
          </cell>
          <cell r="BK430" t="str">
            <v xml:space="preserve"> </v>
          </cell>
          <cell r="BL430" t="str">
            <v xml:space="preserve"> </v>
          </cell>
          <cell r="BM430" t="str">
            <v xml:space="preserve"> </v>
          </cell>
          <cell r="BN430" t="str">
            <v xml:space="preserve"> </v>
          </cell>
          <cell r="BO430" t="str">
            <v xml:space="preserve"> </v>
          </cell>
          <cell r="BP430" t="str">
            <v xml:space="preserve"> </v>
          </cell>
          <cell r="BQ430" t="str">
            <v xml:space="preserve"> </v>
          </cell>
          <cell r="BR430" t="str">
            <v xml:space="preserve"> </v>
          </cell>
          <cell r="BS430" t="str">
            <v xml:space="preserve"> </v>
          </cell>
          <cell r="BT430" t="str">
            <v xml:space="preserve"> </v>
          </cell>
          <cell r="BU430" t="str">
            <v xml:space="preserve"> </v>
          </cell>
        </row>
        <row r="431">
          <cell r="AO431" t="str">
            <v xml:space="preserve"> </v>
          </cell>
          <cell r="AP431" t="str">
            <v xml:space="preserve"> </v>
          </cell>
          <cell r="AQ431" t="str">
            <v xml:space="preserve"> </v>
          </cell>
          <cell r="AR431" t="str">
            <v xml:space="preserve"> </v>
          </cell>
          <cell r="AS431" t="str">
            <v xml:space="preserve"> </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B431" t="str">
            <v xml:space="preserve"> </v>
          </cell>
          <cell r="BC431" t="str">
            <v xml:space="preserve"> </v>
          </cell>
          <cell r="BD431" t="str">
            <v xml:space="preserve"> </v>
          </cell>
          <cell r="BE431" t="str">
            <v xml:space="preserve"> </v>
          </cell>
          <cell r="BF431" t="str">
            <v xml:space="preserve"> </v>
          </cell>
          <cell r="BG431" t="str">
            <v xml:space="preserve"> </v>
          </cell>
          <cell r="BH431" t="str">
            <v xml:space="preserve"> </v>
          </cell>
          <cell r="BI431" t="str">
            <v xml:space="preserve"> </v>
          </cell>
          <cell r="BJ431" t="str">
            <v xml:space="preserve"> </v>
          </cell>
          <cell r="BK431" t="str">
            <v xml:space="preserve"> </v>
          </cell>
          <cell r="BL431" t="str">
            <v xml:space="preserve"> </v>
          </cell>
          <cell r="BM431" t="str">
            <v xml:space="preserve"> </v>
          </cell>
          <cell r="BN431" t="str">
            <v xml:space="preserve"> </v>
          </cell>
          <cell r="BO431" t="str">
            <v xml:space="preserve"> </v>
          </cell>
          <cell r="BP431" t="str">
            <v xml:space="preserve"> </v>
          </cell>
          <cell r="BQ431" t="str">
            <v xml:space="preserve"> </v>
          </cell>
          <cell r="BR431" t="str">
            <v xml:space="preserve"> </v>
          </cell>
          <cell r="BS431" t="str">
            <v xml:space="preserve"> </v>
          </cell>
          <cell r="BT431" t="str">
            <v xml:space="preserve"> </v>
          </cell>
          <cell r="BU431" t="str">
            <v xml:space="preserve"> </v>
          </cell>
        </row>
        <row r="432">
          <cell r="AO432" t="str">
            <v xml:space="preserve"> </v>
          </cell>
          <cell r="AP432" t="str">
            <v xml:space="preserve"> </v>
          </cell>
          <cell r="AQ432" t="str">
            <v xml:space="preserve"> </v>
          </cell>
          <cell r="AR432" t="str">
            <v xml:space="preserve"> </v>
          </cell>
          <cell r="AS432" t="str">
            <v xml:space="preserve"> </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B432" t="str">
            <v xml:space="preserve"> </v>
          </cell>
          <cell r="BC432" t="str">
            <v xml:space="preserve"> </v>
          </cell>
          <cell r="BD432" t="str">
            <v xml:space="preserve"> </v>
          </cell>
          <cell r="BE432" t="str">
            <v xml:space="preserve"> </v>
          </cell>
          <cell r="BF432" t="str">
            <v xml:space="preserve"> </v>
          </cell>
          <cell r="BG432" t="str">
            <v xml:space="preserve"> </v>
          </cell>
          <cell r="BH432" t="str">
            <v xml:space="preserve"> </v>
          </cell>
          <cell r="BI432" t="str">
            <v xml:space="preserve"> </v>
          </cell>
          <cell r="BJ432" t="str">
            <v xml:space="preserve"> </v>
          </cell>
          <cell r="BK432" t="str">
            <v xml:space="preserve"> </v>
          </cell>
          <cell r="BL432" t="str">
            <v xml:space="preserve"> </v>
          </cell>
          <cell r="BM432" t="str">
            <v xml:space="preserve"> </v>
          </cell>
          <cell r="BN432" t="str">
            <v xml:space="preserve"> </v>
          </cell>
          <cell r="BO432" t="str">
            <v xml:space="preserve"> </v>
          </cell>
          <cell r="BP432" t="str">
            <v xml:space="preserve"> </v>
          </cell>
          <cell r="BQ432" t="str">
            <v xml:space="preserve"> </v>
          </cell>
          <cell r="BR432" t="str">
            <v xml:space="preserve"> </v>
          </cell>
          <cell r="BS432" t="str">
            <v xml:space="preserve"> </v>
          </cell>
          <cell r="BT432" t="str">
            <v xml:space="preserve"> </v>
          </cell>
          <cell r="BU432" t="str">
            <v xml:space="preserve"> </v>
          </cell>
        </row>
        <row r="433">
          <cell r="AO433" t="str">
            <v xml:space="preserve"> </v>
          </cell>
          <cell r="AP433" t="str">
            <v xml:space="preserve"> </v>
          </cell>
          <cell r="AQ433" t="str">
            <v xml:space="preserve"> </v>
          </cell>
          <cell r="AR433" t="str">
            <v xml:space="preserve"> </v>
          </cell>
          <cell r="AS433" t="str">
            <v xml:space="preserve"> </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B433" t="str">
            <v xml:space="preserve"> </v>
          </cell>
          <cell r="BC433" t="str">
            <v xml:space="preserve"> </v>
          </cell>
          <cell r="BD433" t="str">
            <v xml:space="preserve"> </v>
          </cell>
          <cell r="BE433" t="str">
            <v xml:space="preserve"> </v>
          </cell>
          <cell r="BF433" t="str">
            <v xml:space="preserve"> </v>
          </cell>
          <cell r="BG433" t="str">
            <v xml:space="preserve"> </v>
          </cell>
          <cell r="BH433" t="str">
            <v xml:space="preserve"> </v>
          </cell>
          <cell r="BI433" t="str">
            <v xml:space="preserve"> </v>
          </cell>
          <cell r="BJ433" t="str">
            <v xml:space="preserve"> </v>
          </cell>
          <cell r="BK433" t="str">
            <v xml:space="preserve"> </v>
          </cell>
          <cell r="BL433" t="str">
            <v xml:space="preserve"> </v>
          </cell>
          <cell r="BM433" t="str">
            <v xml:space="preserve"> </v>
          </cell>
          <cell r="BN433" t="str">
            <v xml:space="preserve"> </v>
          </cell>
          <cell r="BO433" t="str">
            <v xml:space="preserve"> </v>
          </cell>
          <cell r="BP433" t="str">
            <v xml:space="preserve"> </v>
          </cell>
          <cell r="BQ433" t="str">
            <v xml:space="preserve"> </v>
          </cell>
          <cell r="BR433" t="str">
            <v xml:space="preserve"> </v>
          </cell>
          <cell r="BS433" t="str">
            <v xml:space="preserve"> </v>
          </cell>
          <cell r="BT433" t="str">
            <v xml:space="preserve"> </v>
          </cell>
          <cell r="BU433" t="str">
            <v xml:space="preserve"> </v>
          </cell>
        </row>
        <row r="434">
          <cell r="AO434" t="str">
            <v xml:space="preserve"> </v>
          </cell>
          <cell r="AP434" t="str">
            <v xml:space="preserve"> </v>
          </cell>
          <cell r="AQ434" t="str">
            <v xml:space="preserve"> </v>
          </cell>
          <cell r="AR434" t="str">
            <v xml:space="preserve"> </v>
          </cell>
          <cell r="AS434" t="str">
            <v xml:space="preserve"> </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B434" t="str">
            <v xml:space="preserve"> </v>
          </cell>
          <cell r="BC434" t="str">
            <v xml:space="preserve"> </v>
          </cell>
          <cell r="BD434" t="str">
            <v xml:space="preserve"> </v>
          </cell>
          <cell r="BE434" t="str">
            <v xml:space="preserve"> </v>
          </cell>
          <cell r="BF434" t="str">
            <v xml:space="preserve"> </v>
          </cell>
          <cell r="BG434" t="str">
            <v xml:space="preserve"> </v>
          </cell>
          <cell r="BH434" t="str">
            <v xml:space="preserve"> </v>
          </cell>
          <cell r="BI434" t="str">
            <v xml:space="preserve"> </v>
          </cell>
          <cell r="BJ434" t="str">
            <v xml:space="preserve"> </v>
          </cell>
          <cell r="BK434" t="str">
            <v xml:space="preserve"> </v>
          </cell>
          <cell r="BL434" t="str">
            <v xml:space="preserve"> </v>
          </cell>
          <cell r="BM434" t="str">
            <v xml:space="preserve"> </v>
          </cell>
          <cell r="BN434" t="str">
            <v xml:space="preserve"> </v>
          </cell>
          <cell r="BO434" t="str">
            <v xml:space="preserve"> </v>
          </cell>
          <cell r="BP434" t="str">
            <v xml:space="preserve"> </v>
          </cell>
          <cell r="BQ434" t="str">
            <v xml:space="preserve"> </v>
          </cell>
          <cell r="BR434" t="str">
            <v xml:space="preserve"> </v>
          </cell>
          <cell r="BS434" t="str">
            <v xml:space="preserve"> </v>
          </cell>
          <cell r="BT434" t="str">
            <v xml:space="preserve"> </v>
          </cell>
          <cell r="BU434" t="str">
            <v xml:space="preserve"> </v>
          </cell>
        </row>
        <row r="435">
          <cell r="AO435" t="str">
            <v xml:space="preserve"> </v>
          </cell>
          <cell r="AP435" t="str">
            <v xml:space="preserve"> </v>
          </cell>
          <cell r="AQ435" t="str">
            <v xml:space="preserve"> </v>
          </cell>
          <cell r="AR435" t="str">
            <v xml:space="preserve"> </v>
          </cell>
          <cell r="AS435" t="str">
            <v xml:space="preserve"> </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B435" t="str">
            <v xml:space="preserve"> </v>
          </cell>
          <cell r="BC435" t="str">
            <v xml:space="preserve"> </v>
          </cell>
          <cell r="BD435" t="str">
            <v xml:space="preserve"> </v>
          </cell>
          <cell r="BE435" t="str">
            <v xml:space="preserve"> </v>
          </cell>
          <cell r="BF435" t="str">
            <v xml:space="preserve"> </v>
          </cell>
          <cell r="BG435" t="str">
            <v xml:space="preserve"> </v>
          </cell>
          <cell r="BH435" t="str">
            <v xml:space="preserve"> </v>
          </cell>
          <cell r="BI435" t="str">
            <v xml:space="preserve"> </v>
          </cell>
          <cell r="BJ435" t="str">
            <v xml:space="preserve"> </v>
          </cell>
          <cell r="BK435" t="str">
            <v xml:space="preserve"> </v>
          </cell>
          <cell r="BL435" t="str">
            <v xml:space="preserve"> </v>
          </cell>
          <cell r="BM435" t="str">
            <v xml:space="preserve"> </v>
          </cell>
          <cell r="BN435" t="str">
            <v xml:space="preserve"> </v>
          </cell>
          <cell r="BO435" t="str">
            <v xml:space="preserve"> </v>
          </cell>
          <cell r="BP435" t="str">
            <v xml:space="preserve"> </v>
          </cell>
          <cell r="BQ435" t="str">
            <v xml:space="preserve"> </v>
          </cell>
          <cell r="BR435" t="str">
            <v xml:space="preserve"> </v>
          </cell>
          <cell r="BS435">
            <v>0.60785999999999996</v>
          </cell>
          <cell r="BT435">
            <v>0.62165099999999995</v>
          </cell>
          <cell r="BU435">
            <v>0.61738099999999996</v>
          </cell>
        </row>
        <row r="436">
          <cell r="AO436" t="str">
            <v xml:space="preserve"> </v>
          </cell>
          <cell r="AP436" t="str">
            <v xml:space="preserve"> </v>
          </cell>
          <cell r="AQ436" t="str">
            <v xml:space="preserve"> </v>
          </cell>
          <cell r="AR436" t="str">
            <v xml:space="preserve"> </v>
          </cell>
          <cell r="AS436" t="str">
            <v xml:space="preserve"> </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B436" t="str">
            <v xml:space="preserve"> </v>
          </cell>
          <cell r="BC436" t="str">
            <v xml:space="preserve"> </v>
          </cell>
          <cell r="BD436" t="str">
            <v xml:space="preserve"> </v>
          </cell>
          <cell r="BE436" t="str">
            <v xml:space="preserve"> </v>
          </cell>
          <cell r="BF436" t="str">
            <v xml:space="preserve"> </v>
          </cell>
          <cell r="BG436" t="str">
            <v xml:space="preserve"> </v>
          </cell>
          <cell r="BH436" t="str">
            <v xml:space="preserve"> </v>
          </cell>
          <cell r="BI436" t="str">
            <v xml:space="preserve"> </v>
          </cell>
          <cell r="BJ436" t="str">
            <v xml:space="preserve"> </v>
          </cell>
          <cell r="BK436" t="str">
            <v xml:space="preserve"> </v>
          </cell>
          <cell r="BL436" t="str">
            <v xml:space="preserve"> </v>
          </cell>
          <cell r="BM436" t="str">
            <v xml:space="preserve"> </v>
          </cell>
          <cell r="BN436" t="str">
            <v xml:space="preserve"> </v>
          </cell>
          <cell r="BO436" t="str">
            <v xml:space="preserve"> </v>
          </cell>
          <cell r="BP436" t="str">
            <v xml:space="preserve"> </v>
          </cell>
          <cell r="BQ436" t="str">
            <v xml:space="preserve"> </v>
          </cell>
          <cell r="BR436" t="str">
            <v xml:space="preserve"> </v>
          </cell>
          <cell r="BS436" t="str">
            <v xml:space="preserve"> </v>
          </cell>
          <cell r="BT436" t="str">
            <v xml:space="preserve"> </v>
          </cell>
          <cell r="BU436" t="str">
            <v xml:space="preserve"> </v>
          </cell>
        </row>
        <row r="437">
          <cell r="AO437" t="str">
            <v xml:space="preserve"> </v>
          </cell>
          <cell r="AP437" t="str">
            <v xml:space="preserve"> </v>
          </cell>
          <cell r="AQ437" t="str">
            <v xml:space="preserve"> </v>
          </cell>
          <cell r="AR437" t="str">
            <v xml:space="preserve"> </v>
          </cell>
          <cell r="AS437" t="str">
            <v xml:space="preserve"> </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B437" t="str">
            <v xml:space="preserve"> </v>
          </cell>
          <cell r="BC437" t="str">
            <v xml:space="preserve"> </v>
          </cell>
          <cell r="BD437" t="str">
            <v xml:space="preserve"> </v>
          </cell>
          <cell r="BE437" t="str">
            <v xml:space="preserve"> </v>
          </cell>
          <cell r="BF437" t="str">
            <v xml:space="preserve"> </v>
          </cell>
          <cell r="BG437" t="str">
            <v xml:space="preserve"> </v>
          </cell>
          <cell r="BH437" t="str">
            <v xml:space="preserve"> </v>
          </cell>
          <cell r="BI437" t="str">
            <v xml:space="preserve"> </v>
          </cell>
          <cell r="BJ437" t="str">
            <v xml:space="preserve"> </v>
          </cell>
          <cell r="BK437" t="str">
            <v xml:space="preserve"> </v>
          </cell>
          <cell r="BL437" t="str">
            <v xml:space="preserve"> </v>
          </cell>
          <cell r="BM437" t="str">
            <v xml:space="preserve"> </v>
          </cell>
          <cell r="BN437" t="str">
            <v xml:space="preserve"> </v>
          </cell>
          <cell r="BO437" t="str">
            <v xml:space="preserve"> </v>
          </cell>
          <cell r="BP437" t="str">
            <v xml:space="preserve"> </v>
          </cell>
          <cell r="BQ437" t="str">
            <v xml:space="preserve"> </v>
          </cell>
          <cell r="BR437" t="str">
            <v xml:space="preserve"> </v>
          </cell>
          <cell r="BS437">
            <v>68.181629999999984</v>
          </cell>
          <cell r="BT437" t="str">
            <v xml:space="preserve"> </v>
          </cell>
          <cell r="BU437" t="str">
            <v xml:space="preserve"> </v>
          </cell>
        </row>
        <row r="438">
          <cell r="AO438" t="str">
            <v xml:space="preserve"> </v>
          </cell>
          <cell r="AP438" t="str">
            <v xml:space="preserve"> </v>
          </cell>
          <cell r="AQ438" t="str">
            <v xml:space="preserve"> </v>
          </cell>
          <cell r="AR438" t="str">
            <v xml:space="preserve"> </v>
          </cell>
          <cell r="AS438" t="str">
            <v xml:space="preserve"> </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B438" t="str">
            <v xml:space="preserve"> </v>
          </cell>
          <cell r="BC438" t="str">
            <v xml:space="preserve"> </v>
          </cell>
          <cell r="BD438" t="str">
            <v xml:space="preserve"> </v>
          </cell>
          <cell r="BE438" t="str">
            <v xml:space="preserve"> </v>
          </cell>
          <cell r="BF438" t="str">
            <v xml:space="preserve"> </v>
          </cell>
          <cell r="BG438" t="str">
            <v xml:space="preserve"> </v>
          </cell>
          <cell r="BH438" t="str">
            <v xml:space="preserve"> </v>
          </cell>
          <cell r="BI438" t="str">
            <v xml:space="preserve"> </v>
          </cell>
          <cell r="BJ438" t="str">
            <v xml:space="preserve"> </v>
          </cell>
          <cell r="BK438" t="str">
            <v xml:space="preserve"> </v>
          </cell>
          <cell r="BL438" t="str">
            <v xml:space="preserve"> </v>
          </cell>
          <cell r="BM438" t="str">
            <v xml:space="preserve"> </v>
          </cell>
          <cell r="BN438" t="str">
            <v xml:space="preserve"> </v>
          </cell>
          <cell r="BO438" t="str">
            <v xml:space="preserve"> </v>
          </cell>
          <cell r="BP438" t="str">
            <v xml:space="preserve"> </v>
          </cell>
          <cell r="BQ438" t="str">
            <v xml:space="preserve"> </v>
          </cell>
          <cell r="BR438" t="str">
            <v xml:space="preserve"> </v>
          </cell>
          <cell r="BS438" t="str">
            <v xml:space="preserve"> </v>
          </cell>
          <cell r="BT438" t="str">
            <v xml:space="preserve"> </v>
          </cell>
          <cell r="BU438" t="str">
            <v xml:space="preserve"> </v>
          </cell>
        </row>
        <row r="439">
          <cell r="AO439" t="str">
            <v xml:space="preserve"> </v>
          </cell>
          <cell r="AP439" t="str">
            <v xml:space="preserve"> </v>
          </cell>
          <cell r="AQ439" t="str">
            <v xml:space="preserve"> </v>
          </cell>
          <cell r="AR439" t="str">
            <v xml:space="preserve"> </v>
          </cell>
          <cell r="AS439" t="str">
            <v xml:space="preserve"> </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B439" t="str">
            <v xml:space="preserve"> </v>
          </cell>
          <cell r="BC439" t="str">
            <v xml:space="preserve"> </v>
          </cell>
          <cell r="BD439" t="str">
            <v xml:space="preserve"> </v>
          </cell>
          <cell r="BE439" t="str">
            <v xml:space="preserve"> </v>
          </cell>
          <cell r="BF439" t="str">
            <v xml:space="preserve"> </v>
          </cell>
          <cell r="BG439" t="str">
            <v xml:space="preserve"> </v>
          </cell>
          <cell r="BH439" t="str">
            <v xml:space="preserve"> </v>
          </cell>
          <cell r="BI439" t="str">
            <v xml:space="preserve"> </v>
          </cell>
          <cell r="BJ439" t="str">
            <v xml:space="preserve"> </v>
          </cell>
          <cell r="BK439" t="str">
            <v xml:space="preserve"> </v>
          </cell>
          <cell r="BL439" t="str">
            <v xml:space="preserve"> </v>
          </cell>
          <cell r="BM439" t="str">
            <v xml:space="preserve"> </v>
          </cell>
          <cell r="BN439" t="str">
            <v xml:space="preserve"> </v>
          </cell>
          <cell r="BO439" t="str">
            <v xml:space="preserve"> </v>
          </cell>
          <cell r="BP439" t="str">
            <v xml:space="preserve"> </v>
          </cell>
          <cell r="BQ439" t="str">
            <v xml:space="preserve"> </v>
          </cell>
          <cell r="BR439" t="str">
            <v xml:space="preserve"> </v>
          </cell>
          <cell r="BS439" t="str">
            <v xml:space="preserve"> </v>
          </cell>
          <cell r="BT439" t="str">
            <v xml:space="preserve"> </v>
          </cell>
          <cell r="BU439" t="str">
            <v xml:space="preserve"> </v>
          </cell>
        </row>
        <row r="440">
          <cell r="AO440" t="str">
            <v xml:space="preserve"> </v>
          </cell>
          <cell r="AP440" t="str">
            <v xml:space="preserve"> </v>
          </cell>
          <cell r="AQ440" t="str">
            <v xml:space="preserve"> </v>
          </cell>
          <cell r="AR440" t="str">
            <v xml:space="preserve"> </v>
          </cell>
          <cell r="AS440" t="str">
            <v xml:space="preserve"> </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B440" t="str">
            <v xml:space="preserve"> </v>
          </cell>
          <cell r="BC440" t="str">
            <v xml:space="preserve"> </v>
          </cell>
          <cell r="BD440" t="str">
            <v xml:space="preserve"> </v>
          </cell>
          <cell r="BE440" t="str">
            <v xml:space="preserve"> </v>
          </cell>
          <cell r="BF440" t="str">
            <v xml:space="preserve"> </v>
          </cell>
          <cell r="BG440" t="str">
            <v xml:space="preserve"> </v>
          </cell>
          <cell r="BH440" t="str">
            <v xml:space="preserve"> </v>
          </cell>
          <cell r="BI440" t="str">
            <v xml:space="preserve"> </v>
          </cell>
          <cell r="BJ440" t="str">
            <v xml:space="preserve"> </v>
          </cell>
          <cell r="BK440" t="str">
            <v xml:space="preserve"> </v>
          </cell>
          <cell r="BL440" t="str">
            <v xml:space="preserve"> </v>
          </cell>
          <cell r="BM440" t="str">
            <v xml:space="preserve"> </v>
          </cell>
          <cell r="BN440" t="str">
            <v xml:space="preserve"> </v>
          </cell>
          <cell r="BO440" t="str">
            <v xml:space="preserve"> </v>
          </cell>
          <cell r="BP440" t="str">
            <v xml:space="preserve"> </v>
          </cell>
          <cell r="BQ440" t="str">
            <v xml:space="preserve"> </v>
          </cell>
          <cell r="BR440" t="str">
            <v xml:space="preserve"> </v>
          </cell>
          <cell r="BS440" t="str">
            <v xml:space="preserve"> </v>
          </cell>
          <cell r="BT440" t="str">
            <v xml:space="preserve"> </v>
          </cell>
          <cell r="BU440" t="str">
            <v xml:space="preserve"> </v>
          </cell>
        </row>
        <row r="441">
          <cell r="AO441" t="str">
            <v xml:space="preserve"> </v>
          </cell>
          <cell r="AP441" t="str">
            <v xml:space="preserve"> </v>
          </cell>
          <cell r="AQ441" t="str">
            <v xml:space="preserve"> </v>
          </cell>
          <cell r="AR441" t="str">
            <v xml:space="preserve"> </v>
          </cell>
          <cell r="AS441" t="str">
            <v xml:space="preserve"> </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B441" t="str">
            <v xml:space="preserve"> </v>
          </cell>
          <cell r="BC441" t="str">
            <v xml:space="preserve"> </v>
          </cell>
          <cell r="BD441" t="str">
            <v xml:space="preserve"> </v>
          </cell>
          <cell r="BE441" t="str">
            <v xml:space="preserve"> </v>
          </cell>
          <cell r="BF441" t="str">
            <v xml:space="preserve"> </v>
          </cell>
          <cell r="BG441" t="str">
            <v xml:space="preserve"> </v>
          </cell>
          <cell r="BH441" t="str">
            <v xml:space="preserve"> </v>
          </cell>
          <cell r="BI441" t="str">
            <v xml:space="preserve"> </v>
          </cell>
          <cell r="BJ441" t="str">
            <v xml:space="preserve"> </v>
          </cell>
          <cell r="BK441" t="str">
            <v xml:space="preserve"> </v>
          </cell>
          <cell r="BL441" t="str">
            <v xml:space="preserve"> </v>
          </cell>
          <cell r="BM441" t="str">
            <v xml:space="preserve"> </v>
          </cell>
          <cell r="BN441" t="str">
            <v xml:space="preserve"> </v>
          </cell>
          <cell r="BO441" t="str">
            <v xml:space="preserve"> </v>
          </cell>
          <cell r="BP441" t="str">
            <v xml:space="preserve"> </v>
          </cell>
          <cell r="BQ441" t="str">
            <v xml:space="preserve"> </v>
          </cell>
          <cell r="BR441" t="str">
            <v xml:space="preserve"> </v>
          </cell>
          <cell r="BS441" t="str">
            <v xml:space="preserve"> </v>
          </cell>
          <cell r="BT441" t="str">
            <v xml:space="preserve"> </v>
          </cell>
          <cell r="BU441" t="str">
            <v xml:space="preserve"> </v>
          </cell>
        </row>
        <row r="442">
          <cell r="AO442" t="str">
            <v xml:space="preserve"> </v>
          </cell>
          <cell r="AP442" t="str">
            <v xml:space="preserve"> </v>
          </cell>
          <cell r="AQ442" t="str">
            <v xml:space="preserve"> </v>
          </cell>
          <cell r="AR442" t="str">
            <v xml:space="preserve"> </v>
          </cell>
          <cell r="AS442" t="str">
            <v xml:space="preserve"> </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B442" t="str">
            <v xml:space="preserve"> </v>
          </cell>
          <cell r="BC442" t="str">
            <v xml:space="preserve"> </v>
          </cell>
          <cell r="BD442" t="str">
            <v xml:space="preserve"> </v>
          </cell>
          <cell r="BE442" t="str">
            <v xml:space="preserve"> </v>
          </cell>
          <cell r="BF442" t="str">
            <v xml:space="preserve"> </v>
          </cell>
          <cell r="BG442" t="str">
            <v xml:space="preserve"> </v>
          </cell>
          <cell r="BH442" t="str">
            <v xml:space="preserve"> </v>
          </cell>
          <cell r="BI442" t="str">
            <v xml:space="preserve"> </v>
          </cell>
          <cell r="BJ442" t="str">
            <v xml:space="preserve"> </v>
          </cell>
          <cell r="BK442" t="str">
            <v xml:space="preserve"> </v>
          </cell>
          <cell r="BL442" t="str">
            <v xml:space="preserve"> </v>
          </cell>
          <cell r="BM442" t="str">
            <v xml:space="preserve"> </v>
          </cell>
          <cell r="BN442" t="str">
            <v xml:space="preserve"> </v>
          </cell>
          <cell r="BO442" t="str">
            <v xml:space="preserve"> </v>
          </cell>
          <cell r="BP442" t="str">
            <v xml:space="preserve"> </v>
          </cell>
          <cell r="BQ442" t="str">
            <v xml:space="preserve"> </v>
          </cell>
          <cell r="BR442" t="str">
            <v xml:space="preserve"> </v>
          </cell>
          <cell r="BS442" t="str">
            <v xml:space="preserve"> </v>
          </cell>
          <cell r="BT442" t="str">
            <v xml:space="preserve"> </v>
          </cell>
          <cell r="BU442" t="str">
            <v xml:space="preserve"> </v>
          </cell>
        </row>
        <row r="443">
          <cell r="AO443" t="str">
            <v xml:space="preserve"> </v>
          </cell>
          <cell r="AP443" t="str">
            <v xml:space="preserve"> </v>
          </cell>
          <cell r="AQ443" t="str">
            <v xml:space="preserve"> </v>
          </cell>
          <cell r="AR443" t="str">
            <v xml:space="preserve"> </v>
          </cell>
          <cell r="AS443" t="str">
            <v xml:space="preserve"> </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B443" t="str">
            <v xml:space="preserve"> </v>
          </cell>
          <cell r="BC443" t="str">
            <v xml:space="preserve"> </v>
          </cell>
          <cell r="BD443" t="str">
            <v xml:space="preserve"> </v>
          </cell>
          <cell r="BE443" t="str">
            <v xml:space="preserve"> </v>
          </cell>
          <cell r="BF443" t="str">
            <v xml:space="preserve"> </v>
          </cell>
          <cell r="BG443" t="str">
            <v xml:space="preserve"> </v>
          </cell>
          <cell r="BH443" t="str">
            <v xml:space="preserve"> </v>
          </cell>
          <cell r="BI443" t="str">
            <v xml:space="preserve"> </v>
          </cell>
          <cell r="BJ443" t="str">
            <v xml:space="preserve"> </v>
          </cell>
          <cell r="BK443" t="str">
            <v xml:space="preserve"> </v>
          </cell>
          <cell r="BL443" t="str">
            <v xml:space="preserve"> </v>
          </cell>
          <cell r="BM443" t="str">
            <v xml:space="preserve"> </v>
          </cell>
          <cell r="BN443" t="str">
            <v xml:space="preserve"> </v>
          </cell>
          <cell r="BO443" t="str">
            <v xml:space="preserve"> </v>
          </cell>
          <cell r="BP443" t="str">
            <v xml:space="preserve"> </v>
          </cell>
          <cell r="BQ443" t="str">
            <v xml:space="preserve"> </v>
          </cell>
          <cell r="BR443" t="str">
            <v xml:space="preserve"> </v>
          </cell>
          <cell r="BS443" t="str">
            <v xml:space="preserve"> </v>
          </cell>
          <cell r="BT443" t="str">
            <v xml:space="preserve"> </v>
          </cell>
          <cell r="BU443" t="str">
            <v xml:space="preserve"> </v>
          </cell>
        </row>
        <row r="444">
          <cell r="AO444" t="str">
            <v xml:space="preserve"> </v>
          </cell>
          <cell r="AP444" t="str">
            <v xml:space="preserve"> </v>
          </cell>
          <cell r="AQ444" t="str">
            <v xml:space="preserve"> </v>
          </cell>
          <cell r="AR444" t="str">
            <v xml:space="preserve"> </v>
          </cell>
          <cell r="AS444" t="str">
            <v xml:space="preserve"> </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B444" t="str">
            <v xml:space="preserve"> </v>
          </cell>
          <cell r="BC444" t="str">
            <v xml:space="preserve"> </v>
          </cell>
          <cell r="BD444" t="str">
            <v xml:space="preserve"> </v>
          </cell>
          <cell r="BE444" t="str">
            <v xml:space="preserve"> </v>
          </cell>
          <cell r="BF444" t="str">
            <v xml:space="preserve"> </v>
          </cell>
          <cell r="BG444" t="str">
            <v xml:space="preserve"> </v>
          </cell>
          <cell r="BH444" t="str">
            <v xml:space="preserve"> </v>
          </cell>
          <cell r="BI444" t="str">
            <v xml:space="preserve"> </v>
          </cell>
          <cell r="BJ444" t="str">
            <v xml:space="preserve"> </v>
          </cell>
          <cell r="BK444" t="str">
            <v xml:space="preserve"> </v>
          </cell>
          <cell r="BL444" t="str">
            <v xml:space="preserve"> </v>
          </cell>
          <cell r="BM444" t="str">
            <v xml:space="preserve"> </v>
          </cell>
          <cell r="BN444" t="str">
            <v xml:space="preserve"> </v>
          </cell>
          <cell r="BO444" t="str">
            <v xml:space="preserve"> </v>
          </cell>
          <cell r="BP444" t="str">
            <v xml:space="preserve"> </v>
          </cell>
          <cell r="BQ444" t="str">
            <v xml:space="preserve"> </v>
          </cell>
          <cell r="BR444" t="str">
            <v xml:space="preserve"> </v>
          </cell>
          <cell r="BS444" t="str">
            <v xml:space="preserve"> </v>
          </cell>
          <cell r="BT444" t="str">
            <v xml:space="preserve"> </v>
          </cell>
          <cell r="BU444" t="str">
            <v xml:space="preserve"> </v>
          </cell>
        </row>
        <row r="445">
          <cell r="AO445" t="str">
            <v xml:space="preserve"> </v>
          </cell>
          <cell r="AP445" t="str">
            <v xml:space="preserve"> </v>
          </cell>
          <cell r="AQ445" t="str">
            <v xml:space="preserve"> </v>
          </cell>
          <cell r="AR445" t="str">
            <v xml:space="preserve"> </v>
          </cell>
          <cell r="AS445" t="str">
            <v xml:space="preserve"> </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B445" t="str">
            <v xml:space="preserve"> </v>
          </cell>
          <cell r="BC445" t="str">
            <v xml:space="preserve"> </v>
          </cell>
          <cell r="BD445" t="str">
            <v xml:space="preserve"> </v>
          </cell>
          <cell r="BE445" t="str">
            <v xml:space="preserve"> </v>
          </cell>
          <cell r="BF445" t="str">
            <v xml:space="preserve"> </v>
          </cell>
          <cell r="BG445" t="str">
            <v xml:space="preserve"> </v>
          </cell>
          <cell r="BH445" t="str">
            <v xml:space="preserve"> </v>
          </cell>
          <cell r="BI445" t="str">
            <v xml:space="preserve"> </v>
          </cell>
          <cell r="BJ445" t="str">
            <v xml:space="preserve"> </v>
          </cell>
          <cell r="BK445" t="str">
            <v xml:space="preserve"> </v>
          </cell>
          <cell r="BL445" t="str">
            <v xml:space="preserve"> </v>
          </cell>
          <cell r="BM445" t="str">
            <v xml:space="preserve"> </v>
          </cell>
          <cell r="BN445" t="str">
            <v xml:space="preserve"> </v>
          </cell>
          <cell r="BO445" t="str">
            <v xml:space="preserve"> </v>
          </cell>
          <cell r="BP445" t="str">
            <v xml:space="preserve"> </v>
          </cell>
          <cell r="BQ445" t="str">
            <v xml:space="preserve"> </v>
          </cell>
          <cell r="BR445" t="str">
            <v xml:space="preserve"> </v>
          </cell>
          <cell r="BS445" t="str">
            <v xml:space="preserve"> </v>
          </cell>
          <cell r="BT445" t="str">
            <v xml:space="preserve"> </v>
          </cell>
          <cell r="BU445" t="str">
            <v xml:space="preserve"> </v>
          </cell>
        </row>
        <row r="446">
          <cell r="AO446" t="str">
            <v xml:space="preserve"> </v>
          </cell>
          <cell r="AP446" t="str">
            <v xml:space="preserve"> </v>
          </cell>
          <cell r="AQ446" t="str">
            <v xml:space="preserve"> </v>
          </cell>
          <cell r="AR446" t="str">
            <v xml:space="preserve"> </v>
          </cell>
          <cell r="AS446" t="str">
            <v xml:space="preserve"> </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B446" t="str">
            <v xml:space="preserve"> </v>
          </cell>
          <cell r="BC446" t="str">
            <v xml:space="preserve"> </v>
          </cell>
          <cell r="BD446" t="str">
            <v xml:space="preserve"> </v>
          </cell>
          <cell r="BE446" t="str">
            <v xml:space="preserve"> </v>
          </cell>
          <cell r="BF446" t="str">
            <v xml:space="preserve"> </v>
          </cell>
          <cell r="BG446" t="str">
            <v xml:space="preserve"> </v>
          </cell>
          <cell r="BH446" t="str">
            <v xml:space="preserve"> </v>
          </cell>
          <cell r="BI446" t="str">
            <v xml:space="preserve"> </v>
          </cell>
          <cell r="BJ446" t="str">
            <v xml:space="preserve"> </v>
          </cell>
          <cell r="BK446" t="str">
            <v xml:space="preserve"> </v>
          </cell>
          <cell r="BL446" t="str">
            <v xml:space="preserve"> </v>
          </cell>
          <cell r="BM446" t="str">
            <v xml:space="preserve"> </v>
          </cell>
          <cell r="BN446" t="str">
            <v xml:space="preserve"> </v>
          </cell>
          <cell r="BO446" t="str">
            <v xml:space="preserve"> </v>
          </cell>
          <cell r="BP446" t="str">
            <v xml:space="preserve"> </v>
          </cell>
          <cell r="BQ446" t="str">
            <v xml:space="preserve"> </v>
          </cell>
          <cell r="BR446" t="str">
            <v xml:space="preserve"> </v>
          </cell>
          <cell r="BS446" t="str">
            <v xml:space="preserve"> </v>
          </cell>
          <cell r="BT446" t="str">
            <v xml:space="preserve"> </v>
          </cell>
          <cell r="BU446" t="str">
            <v xml:space="preserve"> </v>
          </cell>
        </row>
        <row r="447">
          <cell r="AO447" t="str">
            <v xml:space="preserve"> </v>
          </cell>
          <cell r="AP447" t="str">
            <v xml:space="preserve"> </v>
          </cell>
          <cell r="AQ447" t="str">
            <v xml:space="preserve"> </v>
          </cell>
          <cell r="AR447" t="str">
            <v xml:space="preserve"> </v>
          </cell>
          <cell r="AS447" t="str">
            <v xml:space="preserve"> </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B447" t="str">
            <v xml:space="preserve"> </v>
          </cell>
          <cell r="BC447" t="str">
            <v xml:space="preserve"> </v>
          </cell>
          <cell r="BD447" t="str">
            <v xml:space="preserve"> </v>
          </cell>
          <cell r="BE447" t="str">
            <v xml:space="preserve"> </v>
          </cell>
          <cell r="BF447" t="str">
            <v xml:space="preserve"> </v>
          </cell>
          <cell r="BG447" t="str">
            <v xml:space="preserve"> </v>
          </cell>
          <cell r="BH447" t="str">
            <v xml:space="preserve"> </v>
          </cell>
          <cell r="BI447" t="str">
            <v xml:space="preserve"> </v>
          </cell>
          <cell r="BJ447" t="str">
            <v xml:space="preserve"> </v>
          </cell>
          <cell r="BK447" t="str">
            <v xml:space="preserve"> </v>
          </cell>
          <cell r="BL447" t="str">
            <v xml:space="preserve"> </v>
          </cell>
          <cell r="BM447" t="str">
            <v xml:space="preserve"> </v>
          </cell>
          <cell r="BN447" t="str">
            <v xml:space="preserve"> </v>
          </cell>
          <cell r="BO447" t="str">
            <v xml:space="preserve"> </v>
          </cell>
          <cell r="BP447" t="str">
            <v xml:space="preserve"> </v>
          </cell>
          <cell r="BQ447" t="str">
            <v xml:space="preserve"> </v>
          </cell>
          <cell r="BR447" t="str">
            <v xml:space="preserve"> </v>
          </cell>
          <cell r="BS447" t="str">
            <v xml:space="preserve"> </v>
          </cell>
          <cell r="BT447" t="str">
            <v xml:space="preserve"> </v>
          </cell>
          <cell r="BU447" t="str">
            <v xml:space="preserve"> </v>
          </cell>
        </row>
        <row r="448">
          <cell r="AO448" t="str">
            <v xml:space="preserve"> </v>
          </cell>
          <cell r="AP448" t="str">
            <v xml:space="preserve"> </v>
          </cell>
          <cell r="AQ448" t="str">
            <v xml:space="preserve"> </v>
          </cell>
          <cell r="AR448" t="str">
            <v xml:space="preserve"> </v>
          </cell>
          <cell r="AS448" t="str">
            <v xml:space="preserve"> </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B448" t="str">
            <v xml:space="preserve"> </v>
          </cell>
          <cell r="BC448" t="str">
            <v xml:space="preserve"> </v>
          </cell>
          <cell r="BD448" t="str">
            <v xml:space="preserve"> </v>
          </cell>
          <cell r="BE448" t="str">
            <v xml:space="preserve"> </v>
          </cell>
          <cell r="BF448" t="str">
            <v xml:space="preserve"> </v>
          </cell>
          <cell r="BG448" t="str">
            <v xml:space="preserve"> </v>
          </cell>
          <cell r="BH448" t="str">
            <v xml:space="preserve"> </v>
          </cell>
          <cell r="BI448" t="str">
            <v xml:space="preserve"> </v>
          </cell>
          <cell r="BJ448" t="str">
            <v xml:space="preserve"> </v>
          </cell>
          <cell r="BK448" t="str">
            <v xml:space="preserve"> </v>
          </cell>
          <cell r="BL448" t="str">
            <v xml:space="preserve"> </v>
          </cell>
          <cell r="BM448" t="str">
            <v xml:space="preserve"> </v>
          </cell>
          <cell r="BN448" t="str">
            <v xml:space="preserve"> </v>
          </cell>
          <cell r="BO448" t="str">
            <v xml:space="preserve"> </v>
          </cell>
          <cell r="BP448" t="str">
            <v xml:space="preserve"> </v>
          </cell>
          <cell r="BQ448" t="str">
            <v xml:space="preserve"> </v>
          </cell>
          <cell r="BR448" t="str">
            <v xml:space="preserve"> </v>
          </cell>
          <cell r="BS448" t="str">
            <v xml:space="preserve"> </v>
          </cell>
          <cell r="BT448" t="str">
            <v xml:space="preserve"> </v>
          </cell>
          <cell r="BU448" t="str">
            <v xml:space="preserve"> </v>
          </cell>
        </row>
        <row r="449">
          <cell r="AO449" t="str">
            <v xml:space="preserve"> </v>
          </cell>
          <cell r="AP449" t="str">
            <v xml:space="preserve"> </v>
          </cell>
          <cell r="AQ449" t="str">
            <v xml:space="preserve"> </v>
          </cell>
          <cell r="AR449" t="str">
            <v xml:space="preserve"> </v>
          </cell>
          <cell r="AS449" t="str">
            <v xml:space="preserve"> </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B449" t="str">
            <v xml:space="preserve"> </v>
          </cell>
          <cell r="BC449" t="str">
            <v xml:space="preserve"> </v>
          </cell>
          <cell r="BD449" t="str">
            <v xml:space="preserve"> </v>
          </cell>
          <cell r="BE449" t="str">
            <v xml:space="preserve"> </v>
          </cell>
          <cell r="BF449" t="str">
            <v xml:space="preserve"> </v>
          </cell>
          <cell r="BG449" t="str">
            <v xml:space="preserve"> </v>
          </cell>
          <cell r="BH449" t="str">
            <v xml:space="preserve"> </v>
          </cell>
          <cell r="BI449" t="str">
            <v xml:space="preserve"> </v>
          </cell>
          <cell r="BJ449" t="str">
            <v xml:space="preserve"> </v>
          </cell>
          <cell r="BK449" t="str">
            <v xml:space="preserve"> </v>
          </cell>
          <cell r="BL449" t="str">
            <v xml:space="preserve"> </v>
          </cell>
          <cell r="BM449" t="str">
            <v xml:space="preserve"> </v>
          </cell>
          <cell r="BN449" t="str">
            <v xml:space="preserve"> </v>
          </cell>
          <cell r="BO449" t="str">
            <v xml:space="preserve"> </v>
          </cell>
          <cell r="BP449" t="str">
            <v xml:space="preserve"> </v>
          </cell>
          <cell r="BQ449" t="str">
            <v xml:space="preserve"> </v>
          </cell>
          <cell r="BR449" t="str">
            <v xml:space="preserve"> </v>
          </cell>
          <cell r="BS449" t="str">
            <v xml:space="preserve"> </v>
          </cell>
          <cell r="BT449" t="str">
            <v xml:space="preserve"> </v>
          </cell>
          <cell r="BU449" t="str">
            <v xml:space="preserve"> </v>
          </cell>
        </row>
        <row r="450">
          <cell r="AO450" t="str">
            <v xml:space="preserve"> </v>
          </cell>
          <cell r="AP450" t="str">
            <v xml:space="preserve"> </v>
          </cell>
          <cell r="AQ450" t="str">
            <v xml:space="preserve"> </v>
          </cell>
          <cell r="AR450" t="str">
            <v xml:space="preserve"> </v>
          </cell>
          <cell r="AS450" t="str">
            <v xml:space="preserve"> </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B450" t="str">
            <v xml:space="preserve"> </v>
          </cell>
          <cell r="BC450" t="str">
            <v xml:space="preserve"> </v>
          </cell>
          <cell r="BD450" t="str">
            <v xml:space="preserve"> </v>
          </cell>
          <cell r="BE450" t="str">
            <v xml:space="preserve"> </v>
          </cell>
          <cell r="BF450" t="str">
            <v xml:space="preserve"> </v>
          </cell>
          <cell r="BG450" t="str">
            <v xml:space="preserve"> </v>
          </cell>
          <cell r="BH450" t="str">
            <v xml:space="preserve"> </v>
          </cell>
          <cell r="BI450" t="str">
            <v xml:space="preserve"> </v>
          </cell>
          <cell r="BJ450" t="str">
            <v xml:space="preserve"> </v>
          </cell>
          <cell r="BK450" t="str">
            <v xml:space="preserve"> </v>
          </cell>
          <cell r="BL450" t="str">
            <v xml:space="preserve"> </v>
          </cell>
          <cell r="BM450" t="str">
            <v xml:space="preserve"> </v>
          </cell>
          <cell r="BN450" t="str">
            <v xml:space="preserve"> </v>
          </cell>
          <cell r="BO450" t="str">
            <v xml:space="preserve"> </v>
          </cell>
          <cell r="BP450" t="str">
            <v xml:space="preserve"> </v>
          </cell>
          <cell r="BQ450" t="str">
            <v xml:space="preserve"> </v>
          </cell>
          <cell r="BR450" t="str">
            <v xml:space="preserve"> </v>
          </cell>
          <cell r="BS450" t="str">
            <v xml:space="preserve"> </v>
          </cell>
          <cell r="BT450" t="str">
            <v xml:space="preserve"> </v>
          </cell>
          <cell r="BU450" t="str">
            <v xml:space="preserve"> </v>
          </cell>
        </row>
        <row r="451">
          <cell r="AO451" t="str">
            <v xml:space="preserve"> </v>
          </cell>
          <cell r="AP451" t="str">
            <v xml:space="preserve"> </v>
          </cell>
          <cell r="AQ451" t="str">
            <v xml:space="preserve"> </v>
          </cell>
          <cell r="AR451" t="str">
            <v xml:space="preserve"> </v>
          </cell>
          <cell r="AS451" t="str">
            <v xml:space="preserve"> </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B451" t="str">
            <v xml:space="preserve"> </v>
          </cell>
          <cell r="BC451" t="str">
            <v xml:space="preserve"> </v>
          </cell>
          <cell r="BD451" t="str">
            <v xml:space="preserve"> </v>
          </cell>
          <cell r="BE451" t="str">
            <v xml:space="preserve"> </v>
          </cell>
          <cell r="BF451" t="str">
            <v xml:space="preserve"> </v>
          </cell>
          <cell r="BG451" t="str">
            <v xml:space="preserve"> </v>
          </cell>
          <cell r="BH451" t="str">
            <v xml:space="preserve"> </v>
          </cell>
          <cell r="BI451" t="str">
            <v xml:space="preserve"> </v>
          </cell>
          <cell r="BJ451" t="str">
            <v xml:space="preserve"> </v>
          </cell>
          <cell r="BK451" t="str">
            <v xml:space="preserve"> </v>
          </cell>
          <cell r="BL451" t="str">
            <v xml:space="preserve"> </v>
          </cell>
          <cell r="BM451" t="str">
            <v xml:space="preserve"> </v>
          </cell>
          <cell r="BN451" t="str">
            <v xml:space="preserve"> </v>
          </cell>
          <cell r="BO451">
            <v>4.1202594000000001</v>
          </cell>
          <cell r="BP451" t="str">
            <v xml:space="preserve"> </v>
          </cell>
          <cell r="BQ451" t="str">
            <v xml:space="preserve"> </v>
          </cell>
          <cell r="BR451" t="str">
            <v xml:space="preserve"> </v>
          </cell>
          <cell r="BS451">
            <v>5.0958929999999993</v>
          </cell>
          <cell r="BT451" t="str">
            <v xml:space="preserve"> </v>
          </cell>
          <cell r="BU451">
            <v>5.4248560000000001</v>
          </cell>
        </row>
        <row r="452">
          <cell r="AO452" t="str">
            <v xml:space="preserve"> </v>
          </cell>
          <cell r="AP452" t="str">
            <v xml:space="preserve"> </v>
          </cell>
          <cell r="AQ452" t="str">
            <v xml:space="preserve"> </v>
          </cell>
          <cell r="AR452" t="str">
            <v xml:space="preserve"> </v>
          </cell>
          <cell r="AS452" t="str">
            <v xml:space="preserve"> </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B452" t="str">
            <v xml:space="preserve"> </v>
          </cell>
          <cell r="BC452" t="str">
            <v xml:space="preserve"> </v>
          </cell>
          <cell r="BD452" t="str">
            <v xml:space="preserve"> </v>
          </cell>
          <cell r="BE452" t="str">
            <v xml:space="preserve"> </v>
          </cell>
          <cell r="BF452" t="str">
            <v xml:space="preserve"> </v>
          </cell>
          <cell r="BG452" t="str">
            <v xml:space="preserve"> </v>
          </cell>
          <cell r="BH452" t="str">
            <v xml:space="preserve"> </v>
          </cell>
          <cell r="BI452" t="str">
            <v xml:space="preserve"> </v>
          </cell>
          <cell r="BJ452" t="str">
            <v xml:space="preserve"> </v>
          </cell>
          <cell r="BK452" t="str">
            <v xml:space="preserve"> </v>
          </cell>
          <cell r="BL452" t="str">
            <v xml:space="preserve"> </v>
          </cell>
          <cell r="BM452" t="str">
            <v xml:space="preserve"> </v>
          </cell>
          <cell r="BN452" t="str">
            <v xml:space="preserve"> </v>
          </cell>
          <cell r="BO452" t="str">
            <v xml:space="preserve"> </v>
          </cell>
          <cell r="BP452" t="str">
            <v xml:space="preserve"> </v>
          </cell>
          <cell r="BQ452" t="str">
            <v xml:space="preserve"> </v>
          </cell>
          <cell r="BR452" t="str">
            <v xml:space="preserve"> </v>
          </cell>
          <cell r="BS452" t="str">
            <v xml:space="preserve"> </v>
          </cell>
          <cell r="BT452" t="str">
            <v xml:space="preserve"> </v>
          </cell>
          <cell r="BU452">
            <v>4.8884429999999996</v>
          </cell>
        </row>
        <row r="453">
          <cell r="AO453" t="str">
            <v xml:space="preserve"> </v>
          </cell>
          <cell r="AP453" t="str">
            <v xml:space="preserve"> </v>
          </cell>
          <cell r="AQ453" t="str">
            <v xml:space="preserve"> </v>
          </cell>
          <cell r="AR453" t="str">
            <v xml:space="preserve"> </v>
          </cell>
          <cell r="AS453" t="str">
            <v xml:space="preserve"> </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B453" t="str">
            <v xml:space="preserve"> </v>
          </cell>
          <cell r="BC453" t="str">
            <v xml:space="preserve"> </v>
          </cell>
          <cell r="BD453" t="str">
            <v xml:space="preserve"> </v>
          </cell>
          <cell r="BE453" t="str">
            <v xml:space="preserve"> </v>
          </cell>
          <cell r="BF453" t="str">
            <v xml:space="preserve"> </v>
          </cell>
          <cell r="BG453" t="str">
            <v xml:space="preserve"> </v>
          </cell>
          <cell r="BH453" t="str">
            <v xml:space="preserve"> </v>
          </cell>
          <cell r="BI453" t="str">
            <v xml:space="preserve"> </v>
          </cell>
          <cell r="BJ453" t="str">
            <v xml:space="preserve"> </v>
          </cell>
          <cell r="BK453" t="str">
            <v xml:space="preserve"> </v>
          </cell>
          <cell r="BL453" t="str">
            <v xml:space="preserve"> </v>
          </cell>
          <cell r="BM453" t="str">
            <v xml:space="preserve"> </v>
          </cell>
          <cell r="BN453" t="str">
            <v xml:space="preserve"> </v>
          </cell>
          <cell r="BO453" t="str">
            <v xml:space="preserve"> </v>
          </cell>
          <cell r="BP453" t="str">
            <v xml:space="preserve"> </v>
          </cell>
          <cell r="BQ453" t="str">
            <v xml:space="preserve"> </v>
          </cell>
          <cell r="BR453" t="str">
            <v xml:space="preserve"> </v>
          </cell>
          <cell r="BS453" t="str">
            <v xml:space="preserve"> </v>
          </cell>
          <cell r="BT453" t="str">
            <v xml:space="preserve"> </v>
          </cell>
          <cell r="BU453" t="str">
            <v xml:space="preserve"> </v>
          </cell>
        </row>
        <row r="454">
          <cell r="AO454" t="str">
            <v xml:space="preserve"> </v>
          </cell>
          <cell r="AP454" t="str">
            <v xml:space="preserve"> </v>
          </cell>
          <cell r="AQ454" t="str">
            <v xml:space="preserve"> </v>
          </cell>
          <cell r="AR454" t="str">
            <v xml:space="preserve"> </v>
          </cell>
          <cell r="AS454" t="str">
            <v xml:space="preserve"> </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B454" t="str">
            <v xml:space="preserve"> </v>
          </cell>
          <cell r="BC454" t="str">
            <v xml:space="preserve"> </v>
          </cell>
          <cell r="BD454" t="str">
            <v xml:space="preserve"> </v>
          </cell>
          <cell r="BE454" t="str">
            <v xml:space="preserve"> </v>
          </cell>
          <cell r="BF454" t="str">
            <v xml:space="preserve"> </v>
          </cell>
          <cell r="BG454" t="str">
            <v xml:space="preserve"> </v>
          </cell>
          <cell r="BH454" t="str">
            <v xml:space="preserve"> </v>
          </cell>
          <cell r="BI454" t="str">
            <v xml:space="preserve"> </v>
          </cell>
          <cell r="BJ454" t="str">
            <v xml:space="preserve"> </v>
          </cell>
          <cell r="BK454" t="str">
            <v xml:space="preserve"> </v>
          </cell>
          <cell r="BL454" t="str">
            <v xml:space="preserve"> </v>
          </cell>
          <cell r="BM454" t="str">
            <v xml:space="preserve"> </v>
          </cell>
          <cell r="BN454" t="str">
            <v xml:space="preserve"> </v>
          </cell>
          <cell r="BO454" t="str">
            <v xml:space="preserve"> </v>
          </cell>
          <cell r="BP454" t="str">
            <v xml:space="preserve"> </v>
          </cell>
          <cell r="BQ454" t="str">
            <v xml:space="preserve"> </v>
          </cell>
          <cell r="BR454" t="str">
            <v xml:space="preserve"> </v>
          </cell>
          <cell r="BS454" t="str">
            <v xml:space="preserve"> </v>
          </cell>
          <cell r="BT454" t="str">
            <v xml:space="preserve"> </v>
          </cell>
          <cell r="BU454" t="str">
            <v xml:space="preserve"> </v>
          </cell>
        </row>
        <row r="455">
          <cell r="AO455" t="str">
            <v xml:space="preserve"> </v>
          </cell>
          <cell r="AP455" t="str">
            <v xml:space="preserve"> </v>
          </cell>
          <cell r="AQ455" t="str">
            <v xml:space="preserve"> </v>
          </cell>
          <cell r="AR455" t="str">
            <v xml:space="preserve"> </v>
          </cell>
          <cell r="AS455" t="str">
            <v xml:space="preserve"> </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B455" t="str">
            <v xml:space="preserve"> </v>
          </cell>
          <cell r="BC455" t="str">
            <v xml:space="preserve"> </v>
          </cell>
          <cell r="BD455" t="str">
            <v xml:space="preserve"> </v>
          </cell>
          <cell r="BE455" t="str">
            <v xml:space="preserve"> </v>
          </cell>
          <cell r="BF455" t="str">
            <v xml:space="preserve"> </v>
          </cell>
          <cell r="BG455" t="str">
            <v xml:space="preserve"> </v>
          </cell>
          <cell r="BH455" t="str">
            <v xml:space="preserve"> </v>
          </cell>
          <cell r="BI455" t="str">
            <v xml:space="preserve"> </v>
          </cell>
          <cell r="BJ455" t="str">
            <v xml:space="preserve"> </v>
          </cell>
          <cell r="BK455" t="str">
            <v xml:space="preserve"> </v>
          </cell>
          <cell r="BL455" t="str">
            <v xml:space="preserve"> </v>
          </cell>
          <cell r="BM455" t="str">
            <v xml:space="preserve"> </v>
          </cell>
          <cell r="BN455" t="str">
            <v xml:space="preserve"> </v>
          </cell>
          <cell r="BO455" t="str">
            <v xml:space="preserve"> </v>
          </cell>
          <cell r="BP455" t="str">
            <v xml:space="preserve"> </v>
          </cell>
          <cell r="BQ455" t="str">
            <v xml:space="preserve"> </v>
          </cell>
          <cell r="BR455" t="str">
            <v xml:space="preserve"> </v>
          </cell>
          <cell r="BS455" t="str">
            <v xml:space="preserve"> </v>
          </cell>
          <cell r="BT455" t="str">
            <v xml:space="preserve"> </v>
          </cell>
          <cell r="BU455" t="str">
            <v xml:space="preserve"> </v>
          </cell>
        </row>
        <row r="456">
          <cell r="AO456" t="str">
            <v xml:space="preserve"> </v>
          </cell>
          <cell r="AP456" t="str">
            <v xml:space="preserve"> </v>
          </cell>
          <cell r="AQ456" t="str">
            <v xml:space="preserve"> </v>
          </cell>
          <cell r="AR456" t="str">
            <v xml:space="preserve"> </v>
          </cell>
          <cell r="AS456" t="str">
            <v xml:space="preserve"> </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B456" t="str">
            <v xml:space="preserve"> </v>
          </cell>
          <cell r="BC456" t="str">
            <v xml:space="preserve"> </v>
          </cell>
          <cell r="BD456" t="str">
            <v xml:space="preserve"> </v>
          </cell>
          <cell r="BE456" t="str">
            <v xml:space="preserve"> </v>
          </cell>
          <cell r="BF456" t="str">
            <v xml:space="preserve"> </v>
          </cell>
          <cell r="BG456" t="str">
            <v xml:space="preserve"> </v>
          </cell>
          <cell r="BH456" t="str">
            <v xml:space="preserve"> </v>
          </cell>
          <cell r="BI456" t="str">
            <v xml:space="preserve"> </v>
          </cell>
          <cell r="BJ456" t="str">
            <v xml:space="preserve"> </v>
          </cell>
          <cell r="BK456" t="str">
            <v xml:space="preserve"> </v>
          </cell>
          <cell r="BL456" t="str">
            <v xml:space="preserve"> </v>
          </cell>
          <cell r="BM456" t="str">
            <v xml:space="preserve"> </v>
          </cell>
          <cell r="BN456" t="str">
            <v xml:space="preserve"> </v>
          </cell>
          <cell r="BO456" t="str">
            <v xml:space="preserve"> </v>
          </cell>
          <cell r="BP456" t="str">
            <v xml:space="preserve"> </v>
          </cell>
          <cell r="BQ456" t="str">
            <v xml:space="preserve"> </v>
          </cell>
          <cell r="BR456" t="str">
            <v xml:space="preserve"> </v>
          </cell>
          <cell r="BS456" t="str">
            <v xml:space="preserve"> </v>
          </cell>
          <cell r="BT456" t="str">
            <v xml:space="preserve"> </v>
          </cell>
          <cell r="BU456" t="str">
            <v xml:space="preserve"> </v>
          </cell>
        </row>
        <row r="457">
          <cell r="AO457" t="str">
            <v xml:space="preserve"> </v>
          </cell>
          <cell r="AP457" t="str">
            <v xml:space="preserve"> </v>
          </cell>
          <cell r="AQ457" t="str">
            <v xml:space="preserve"> </v>
          </cell>
          <cell r="AR457" t="str">
            <v xml:space="preserve"> </v>
          </cell>
          <cell r="AS457" t="str">
            <v xml:space="preserve"> </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B457" t="str">
            <v xml:space="preserve"> </v>
          </cell>
          <cell r="BC457" t="str">
            <v xml:space="preserve"> </v>
          </cell>
          <cell r="BD457" t="str">
            <v xml:space="preserve"> </v>
          </cell>
          <cell r="BE457" t="str">
            <v xml:space="preserve"> </v>
          </cell>
          <cell r="BF457" t="str">
            <v xml:space="preserve"> </v>
          </cell>
          <cell r="BG457" t="str">
            <v xml:space="preserve"> </v>
          </cell>
          <cell r="BH457" t="str">
            <v xml:space="preserve"> </v>
          </cell>
          <cell r="BI457" t="str">
            <v xml:space="preserve"> </v>
          </cell>
          <cell r="BJ457" t="str">
            <v xml:space="preserve"> </v>
          </cell>
          <cell r="BK457" t="str">
            <v xml:space="preserve"> </v>
          </cell>
          <cell r="BL457" t="str">
            <v xml:space="preserve"> </v>
          </cell>
          <cell r="BM457" t="str">
            <v xml:space="preserve"> </v>
          </cell>
          <cell r="BN457" t="str">
            <v xml:space="preserve"> </v>
          </cell>
          <cell r="BO457" t="str">
            <v xml:space="preserve"> </v>
          </cell>
          <cell r="BP457" t="str">
            <v xml:space="preserve"> </v>
          </cell>
          <cell r="BQ457" t="str">
            <v xml:space="preserve"> </v>
          </cell>
          <cell r="BR457" t="str">
            <v xml:space="preserve"> </v>
          </cell>
          <cell r="BS457" t="str">
            <v xml:space="preserve"> </v>
          </cell>
          <cell r="BT457" t="str">
            <v xml:space="preserve"> </v>
          </cell>
          <cell r="BU457" t="str">
            <v xml:space="preserve"> </v>
          </cell>
        </row>
        <row r="458">
          <cell r="AO458" t="str">
            <v xml:space="preserve"> </v>
          </cell>
          <cell r="AP458" t="str">
            <v xml:space="preserve"> </v>
          </cell>
          <cell r="AQ458" t="str">
            <v xml:space="preserve"> </v>
          </cell>
          <cell r="AR458" t="str">
            <v xml:space="preserve"> </v>
          </cell>
          <cell r="AS458" t="str">
            <v xml:space="preserve"> </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B458" t="str">
            <v xml:space="preserve"> </v>
          </cell>
          <cell r="BC458" t="str">
            <v xml:space="preserve"> </v>
          </cell>
          <cell r="BD458" t="str">
            <v xml:space="preserve"> </v>
          </cell>
          <cell r="BE458" t="str">
            <v xml:space="preserve"> </v>
          </cell>
          <cell r="BF458" t="str">
            <v xml:space="preserve"> </v>
          </cell>
          <cell r="BG458" t="str">
            <v xml:space="preserve"> </v>
          </cell>
          <cell r="BH458" t="str">
            <v xml:space="preserve"> </v>
          </cell>
          <cell r="BI458" t="str">
            <v xml:space="preserve"> </v>
          </cell>
          <cell r="BJ458" t="str">
            <v xml:space="preserve"> </v>
          </cell>
          <cell r="BK458" t="str">
            <v xml:space="preserve"> </v>
          </cell>
          <cell r="BL458" t="str">
            <v xml:space="preserve"> </v>
          </cell>
          <cell r="BM458" t="str">
            <v xml:space="preserve"> </v>
          </cell>
          <cell r="BN458" t="str">
            <v xml:space="preserve"> </v>
          </cell>
          <cell r="BO458" t="str">
            <v xml:space="preserve"> </v>
          </cell>
          <cell r="BP458" t="str">
            <v xml:space="preserve"> </v>
          </cell>
          <cell r="BQ458" t="str">
            <v xml:space="preserve"> </v>
          </cell>
          <cell r="BR458" t="str">
            <v xml:space="preserve"> </v>
          </cell>
          <cell r="BS458" t="str">
            <v xml:space="preserve"> </v>
          </cell>
          <cell r="BT458" t="str">
            <v xml:space="preserve"> </v>
          </cell>
          <cell r="BU458" t="str">
            <v xml:space="preserve"> </v>
          </cell>
        </row>
        <row r="459">
          <cell r="AO459" t="str">
            <v xml:space="preserve"> </v>
          </cell>
          <cell r="AP459" t="str">
            <v xml:space="preserve"> </v>
          </cell>
          <cell r="AQ459" t="str">
            <v xml:space="preserve"> </v>
          </cell>
          <cell r="AR459" t="str">
            <v xml:space="preserve"> </v>
          </cell>
          <cell r="AS459" t="str">
            <v xml:space="preserve"> </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B459" t="str">
            <v xml:space="preserve"> </v>
          </cell>
          <cell r="BC459" t="str">
            <v xml:space="preserve"> </v>
          </cell>
          <cell r="BD459" t="str">
            <v xml:space="preserve"> </v>
          </cell>
          <cell r="BE459" t="str">
            <v xml:space="preserve"> </v>
          </cell>
          <cell r="BF459" t="str">
            <v xml:space="preserve"> </v>
          </cell>
          <cell r="BG459" t="str">
            <v xml:space="preserve"> </v>
          </cell>
          <cell r="BH459" t="str">
            <v xml:space="preserve"> </v>
          </cell>
          <cell r="BI459" t="str">
            <v xml:space="preserve"> </v>
          </cell>
          <cell r="BJ459" t="str">
            <v xml:space="preserve"> </v>
          </cell>
          <cell r="BK459" t="str">
            <v xml:space="preserve"> </v>
          </cell>
          <cell r="BL459" t="str">
            <v xml:space="preserve"> </v>
          </cell>
          <cell r="BM459" t="str">
            <v xml:space="preserve"> </v>
          </cell>
          <cell r="BN459" t="str">
            <v xml:space="preserve"> </v>
          </cell>
          <cell r="BO459" t="str">
            <v xml:space="preserve"> </v>
          </cell>
          <cell r="BP459" t="str">
            <v xml:space="preserve"> </v>
          </cell>
          <cell r="BQ459" t="str">
            <v xml:space="preserve"> </v>
          </cell>
          <cell r="BR459" t="str">
            <v xml:space="preserve"> </v>
          </cell>
          <cell r="BS459" t="str">
            <v xml:space="preserve"> </v>
          </cell>
          <cell r="BT459" t="str">
            <v xml:space="preserve"> </v>
          </cell>
          <cell r="BU459" t="str">
            <v xml:space="preserve"> </v>
          </cell>
        </row>
        <row r="460">
          <cell r="AO460" t="str">
            <v xml:space="preserve"> </v>
          </cell>
          <cell r="AP460" t="str">
            <v xml:space="preserve"> </v>
          </cell>
          <cell r="AQ460" t="str">
            <v xml:space="preserve"> </v>
          </cell>
          <cell r="AR460" t="str">
            <v xml:space="preserve"> </v>
          </cell>
          <cell r="AS460" t="str">
            <v xml:space="preserve"> </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B460" t="str">
            <v xml:space="preserve"> </v>
          </cell>
          <cell r="BC460" t="str">
            <v xml:space="preserve"> </v>
          </cell>
          <cell r="BD460" t="str">
            <v xml:space="preserve"> </v>
          </cell>
          <cell r="BE460" t="str">
            <v xml:space="preserve"> </v>
          </cell>
          <cell r="BF460" t="str">
            <v xml:space="preserve"> </v>
          </cell>
          <cell r="BG460" t="str">
            <v xml:space="preserve"> </v>
          </cell>
          <cell r="BH460" t="str">
            <v xml:space="preserve"> </v>
          </cell>
          <cell r="BI460" t="str">
            <v xml:space="preserve"> </v>
          </cell>
          <cell r="BJ460" t="str">
            <v xml:space="preserve"> </v>
          </cell>
          <cell r="BK460" t="str">
            <v xml:space="preserve"> </v>
          </cell>
          <cell r="BL460" t="str">
            <v xml:space="preserve"> </v>
          </cell>
          <cell r="BM460" t="str">
            <v xml:space="preserve"> </v>
          </cell>
          <cell r="BN460" t="str">
            <v xml:space="preserve"> </v>
          </cell>
          <cell r="BO460" t="str">
            <v xml:space="preserve"> </v>
          </cell>
          <cell r="BP460" t="str">
            <v xml:space="preserve"> </v>
          </cell>
          <cell r="BQ460" t="str">
            <v xml:space="preserve"> </v>
          </cell>
          <cell r="BR460" t="str">
            <v xml:space="preserve"> </v>
          </cell>
          <cell r="BS460" t="str">
            <v xml:space="preserve"> </v>
          </cell>
          <cell r="BT460" t="str">
            <v xml:space="preserve"> </v>
          </cell>
          <cell r="BU460" t="str">
            <v xml:space="preserve"> </v>
          </cell>
        </row>
        <row r="461">
          <cell r="AO461" t="str">
            <v xml:space="preserve"> </v>
          </cell>
          <cell r="AP461" t="str">
            <v xml:space="preserve"> </v>
          </cell>
          <cell r="AQ461" t="str">
            <v xml:space="preserve"> </v>
          </cell>
          <cell r="AR461" t="str">
            <v xml:space="preserve"> </v>
          </cell>
          <cell r="AS461" t="str">
            <v xml:space="preserve"> </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B461" t="str">
            <v xml:space="preserve"> </v>
          </cell>
          <cell r="BC461" t="str">
            <v xml:space="preserve"> </v>
          </cell>
          <cell r="BD461" t="str">
            <v xml:space="preserve"> </v>
          </cell>
          <cell r="BE461" t="str">
            <v xml:space="preserve"> </v>
          </cell>
          <cell r="BF461" t="str">
            <v xml:space="preserve"> </v>
          </cell>
          <cell r="BG461" t="str">
            <v xml:space="preserve"> </v>
          </cell>
          <cell r="BH461" t="str">
            <v xml:space="preserve"> </v>
          </cell>
          <cell r="BI461" t="str">
            <v xml:space="preserve"> </v>
          </cell>
          <cell r="BJ461" t="str">
            <v xml:space="preserve"> </v>
          </cell>
          <cell r="BK461" t="str">
            <v xml:space="preserve"> </v>
          </cell>
          <cell r="BL461" t="str">
            <v xml:space="preserve"> </v>
          </cell>
          <cell r="BM461" t="str">
            <v xml:space="preserve"> </v>
          </cell>
          <cell r="BN461" t="str">
            <v xml:space="preserve"> </v>
          </cell>
          <cell r="BO461" t="str">
            <v xml:space="preserve"> </v>
          </cell>
          <cell r="BP461" t="str">
            <v xml:space="preserve"> </v>
          </cell>
          <cell r="BQ461" t="str">
            <v xml:space="preserve"> </v>
          </cell>
          <cell r="BR461" t="str">
            <v xml:space="preserve"> </v>
          </cell>
          <cell r="BS461" t="str">
            <v xml:space="preserve"> </v>
          </cell>
          <cell r="BT461" t="str">
            <v xml:space="preserve"> </v>
          </cell>
          <cell r="BU461" t="str">
            <v xml:space="preserve"> </v>
          </cell>
        </row>
        <row r="462">
          <cell r="AO462" t="str">
            <v xml:space="preserve"> </v>
          </cell>
          <cell r="AP462" t="str">
            <v xml:space="preserve"> </v>
          </cell>
          <cell r="AQ462" t="str">
            <v xml:space="preserve"> </v>
          </cell>
          <cell r="AR462" t="str">
            <v xml:space="preserve"> </v>
          </cell>
          <cell r="AS462" t="str">
            <v xml:space="preserve"> </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B462" t="str">
            <v xml:space="preserve"> </v>
          </cell>
          <cell r="BC462" t="str">
            <v xml:space="preserve"> </v>
          </cell>
          <cell r="BD462" t="str">
            <v xml:space="preserve"> </v>
          </cell>
          <cell r="BE462" t="str">
            <v xml:space="preserve"> </v>
          </cell>
          <cell r="BF462" t="str">
            <v xml:space="preserve"> </v>
          </cell>
          <cell r="BG462" t="str">
            <v xml:space="preserve"> </v>
          </cell>
          <cell r="BH462" t="str">
            <v xml:space="preserve"> </v>
          </cell>
          <cell r="BI462" t="str">
            <v xml:space="preserve"> </v>
          </cell>
          <cell r="BJ462" t="str">
            <v xml:space="preserve"> </v>
          </cell>
          <cell r="BK462" t="str">
            <v xml:space="preserve"> </v>
          </cell>
          <cell r="BL462" t="str">
            <v xml:space="preserve"> </v>
          </cell>
          <cell r="BM462" t="str">
            <v xml:space="preserve"> </v>
          </cell>
          <cell r="BN462" t="str">
            <v xml:space="preserve"> </v>
          </cell>
          <cell r="BO462" t="str">
            <v xml:space="preserve"> </v>
          </cell>
          <cell r="BP462" t="str">
            <v xml:space="preserve"> </v>
          </cell>
          <cell r="BQ462" t="str">
            <v xml:space="preserve"> </v>
          </cell>
          <cell r="BR462" t="str">
            <v xml:space="preserve"> </v>
          </cell>
          <cell r="BS462" t="str">
            <v xml:space="preserve"> </v>
          </cell>
          <cell r="BT462" t="str">
            <v xml:space="preserve"> </v>
          </cell>
          <cell r="BU462" t="str">
            <v xml:space="preserve"> </v>
          </cell>
        </row>
        <row r="463">
          <cell r="AO463" t="str">
            <v xml:space="preserve"> </v>
          </cell>
          <cell r="AP463" t="str">
            <v xml:space="preserve"> </v>
          </cell>
          <cell r="AQ463" t="str">
            <v xml:space="preserve"> </v>
          </cell>
          <cell r="AR463" t="str">
            <v xml:space="preserve"> </v>
          </cell>
          <cell r="AS463" t="str">
            <v xml:space="preserve"> </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B463" t="str">
            <v xml:space="preserve"> </v>
          </cell>
          <cell r="BC463" t="str">
            <v xml:space="preserve"> </v>
          </cell>
          <cell r="BD463" t="str">
            <v xml:space="preserve"> </v>
          </cell>
          <cell r="BE463" t="str">
            <v xml:space="preserve"> </v>
          </cell>
          <cell r="BF463" t="str">
            <v xml:space="preserve"> </v>
          </cell>
          <cell r="BG463" t="str">
            <v xml:space="preserve"> </v>
          </cell>
          <cell r="BH463" t="str">
            <v xml:space="preserve"> </v>
          </cell>
          <cell r="BI463" t="str">
            <v xml:space="preserve"> </v>
          </cell>
          <cell r="BJ463" t="str">
            <v xml:space="preserve"> </v>
          </cell>
          <cell r="BK463" t="str">
            <v xml:space="preserve"> </v>
          </cell>
          <cell r="BL463" t="str">
            <v xml:space="preserve"> </v>
          </cell>
          <cell r="BM463" t="str">
            <v xml:space="preserve"> </v>
          </cell>
          <cell r="BN463" t="str">
            <v xml:space="preserve"> </v>
          </cell>
          <cell r="BO463" t="str">
            <v xml:space="preserve"> </v>
          </cell>
          <cell r="BP463" t="str">
            <v xml:space="preserve"> </v>
          </cell>
          <cell r="BQ463" t="str">
            <v xml:space="preserve"> </v>
          </cell>
          <cell r="BR463" t="str">
            <v xml:space="preserve"> </v>
          </cell>
          <cell r="BS463" t="str">
            <v xml:space="preserve"> </v>
          </cell>
          <cell r="BT463" t="str">
            <v xml:space="preserve"> </v>
          </cell>
          <cell r="BU463" t="str">
            <v xml:space="preserve"> </v>
          </cell>
        </row>
      </sheetData>
      <sheetData sheetId="2">
        <row r="50">
          <cell r="G50">
            <v>1.2847972668856178E-2</v>
          </cell>
        </row>
      </sheetData>
      <sheetData sheetId="3">
        <row r="2">
          <cell r="A2" t="str">
            <v>ENERO</v>
          </cell>
          <cell r="B2">
            <v>2019</v>
          </cell>
        </row>
        <row r="3">
          <cell r="A3" t="str">
            <v>FEBRERO</v>
          </cell>
          <cell r="B3">
            <v>2020</v>
          </cell>
        </row>
        <row r="4">
          <cell r="A4" t="str">
            <v>MARZO</v>
          </cell>
          <cell r="B4">
            <v>2021</v>
          </cell>
        </row>
        <row r="5">
          <cell r="A5" t="str">
            <v>ABRIL</v>
          </cell>
          <cell r="B5">
            <v>2022</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2021"/>
      <sheetName val="Inflación"/>
      <sheetName val="RENDIMIENTOS"/>
      <sheetName val="RMO"/>
      <sheetName val="VEHÍCULOS"/>
      <sheetName val="Sueldos CGE 2022"/>
      <sheetName val="SUELDOS 2022"/>
      <sheetName val="DEPREC EQU ELECTRICOS Y CIVIL "/>
      <sheetName val="RESUMEN "/>
      <sheetName val="O-001"/>
      <sheetName val="O-002"/>
      <sheetName val="O-003"/>
      <sheetName val="O-004"/>
      <sheetName val="O-005"/>
      <sheetName val="O-006"/>
      <sheetName val="O-007"/>
      <sheetName val="O-008"/>
      <sheetName val="O-009"/>
      <sheetName val="O-010"/>
      <sheetName val="O-011"/>
      <sheetName val="O-012"/>
      <sheetName val="O-013"/>
      <sheetName val="O-014"/>
      <sheetName val="O-015"/>
      <sheetName val="O-016"/>
      <sheetName val="O-017"/>
      <sheetName val="O-018"/>
      <sheetName val="O-019"/>
      <sheetName val="O-020"/>
      <sheetName val="O-021"/>
      <sheetName val="O-022"/>
      <sheetName val="O-023"/>
      <sheetName val="O-024"/>
      <sheetName val="O-025"/>
      <sheetName val="O-026"/>
      <sheetName val="O-027"/>
      <sheetName val="O-028"/>
      <sheetName val="O-029"/>
      <sheetName val="O-030"/>
      <sheetName val="O-031"/>
      <sheetName val="O-032"/>
      <sheetName val="O-033"/>
      <sheetName val="O-034"/>
      <sheetName val="O-035"/>
      <sheetName val="O-036"/>
      <sheetName val="O-037"/>
      <sheetName val="O-038"/>
      <sheetName val="O-039"/>
      <sheetName val="O-040"/>
      <sheetName val="O-041"/>
      <sheetName val="O-042"/>
      <sheetName val="O-043"/>
      <sheetName val="O-044"/>
      <sheetName val="O-045"/>
      <sheetName val="O-046"/>
      <sheetName val="O-047"/>
      <sheetName val="O-048"/>
      <sheetName val="O-049"/>
      <sheetName val="O-050"/>
      <sheetName val="O-051"/>
      <sheetName val="O-052"/>
      <sheetName val="O-053"/>
      <sheetName val="O-054"/>
      <sheetName val="O-055"/>
      <sheetName val="O-056"/>
      <sheetName val="O-057"/>
      <sheetName val="O-058"/>
      <sheetName val="O-059"/>
      <sheetName val="O-060"/>
      <sheetName val="O-061"/>
      <sheetName val="O-062"/>
      <sheetName val="O-063"/>
      <sheetName val="O-064"/>
      <sheetName val="O-065"/>
      <sheetName val="O-066"/>
      <sheetName val="O-067"/>
      <sheetName val="O-068"/>
      <sheetName val="O-069"/>
      <sheetName val="O-070"/>
      <sheetName val="O-071"/>
      <sheetName val="O-072"/>
      <sheetName val="O-073"/>
      <sheetName val="O-074"/>
      <sheetName val="O-075"/>
      <sheetName val="O-076"/>
      <sheetName val="O-077"/>
      <sheetName val="O-078"/>
      <sheetName val="O-079"/>
      <sheetName val="O-080"/>
      <sheetName val="O-081"/>
      <sheetName val="O-082"/>
      <sheetName val="O-083"/>
      <sheetName val="O-084"/>
      <sheetName val="O-085"/>
      <sheetName val="O-086"/>
      <sheetName val="O-087"/>
      <sheetName val="O-088"/>
      <sheetName val="O-089"/>
      <sheetName val="O-090"/>
      <sheetName val="O-091"/>
      <sheetName val="O-092"/>
      <sheetName val="O-093"/>
      <sheetName val="O-094"/>
      <sheetName val="O-095"/>
      <sheetName val="O-096"/>
      <sheetName val="O-097"/>
      <sheetName val="O-098"/>
      <sheetName val="O-099"/>
      <sheetName val="O-100"/>
      <sheetName val="O-101"/>
      <sheetName val="O-102"/>
      <sheetName val="O-103"/>
      <sheetName val="O-104"/>
      <sheetName val="O-105"/>
      <sheetName val="O-106"/>
      <sheetName val="O-107"/>
      <sheetName val="O-108"/>
      <sheetName val="O-109"/>
      <sheetName val="O-110"/>
      <sheetName val="O-111"/>
      <sheetName val="O-112"/>
      <sheetName val="O-113"/>
      <sheetName val="O-114"/>
      <sheetName val="O-115"/>
      <sheetName val="O-116"/>
      <sheetName val="O-117"/>
      <sheetName val="O-118"/>
      <sheetName val="O-119"/>
      <sheetName val="O-120"/>
      <sheetName val="O-121"/>
      <sheetName val="O-122"/>
      <sheetName val="O-123"/>
      <sheetName val="O-124"/>
      <sheetName val="O-125"/>
      <sheetName val="O-126"/>
      <sheetName val="O-127"/>
      <sheetName val="O-128"/>
      <sheetName val="O-129"/>
      <sheetName val="O-130"/>
      <sheetName val="O-131"/>
      <sheetName val="O-132"/>
      <sheetName val="O-133"/>
      <sheetName val="O-134"/>
      <sheetName val="O-135"/>
      <sheetName val="O-136"/>
      <sheetName val="O-137"/>
      <sheetName val="O-138"/>
      <sheetName val="O-139"/>
      <sheetName val="O-140"/>
      <sheetName val="O-141"/>
      <sheetName val="O-142"/>
      <sheetName val="O-143"/>
      <sheetName val="O-144"/>
      <sheetName val="O-145"/>
      <sheetName val="O-146"/>
      <sheetName val="O-147"/>
      <sheetName val="O-148"/>
      <sheetName val="O-149"/>
      <sheetName val="O-150"/>
      <sheetName val="O-151"/>
      <sheetName val="O-152"/>
      <sheetName val="O-153"/>
      <sheetName val="O-154"/>
      <sheetName val="O-155"/>
      <sheetName val="O-156"/>
      <sheetName val="O-157"/>
      <sheetName val="O-158"/>
      <sheetName val="O-159"/>
      <sheetName val="O-160"/>
      <sheetName val="O-161"/>
      <sheetName val="Mano de obra GD APUs 2022 2023"/>
    </sheetNames>
    <sheetDataSet>
      <sheetData sheetId="0" refreshError="1"/>
      <sheetData sheetId="1">
        <row r="52">
          <cell r="F52">
            <v>1.2773020000330648E-2</v>
          </cell>
        </row>
      </sheetData>
      <sheetData sheetId="2" refreshError="1"/>
      <sheetData sheetId="3">
        <row r="4">
          <cell r="B4" t="str">
            <v>O-001</v>
          </cell>
        </row>
        <row r="5">
          <cell r="B5" t="str">
            <v>O-002</v>
          </cell>
        </row>
        <row r="6">
          <cell r="B6" t="str">
            <v>O-003</v>
          </cell>
        </row>
        <row r="7">
          <cell r="B7" t="str">
            <v>O-004</v>
          </cell>
        </row>
        <row r="8">
          <cell r="B8" t="str">
            <v>O-005</v>
          </cell>
        </row>
        <row r="9">
          <cell r="B9" t="str">
            <v>O-006</v>
          </cell>
        </row>
        <row r="10">
          <cell r="B10" t="str">
            <v>O-007</v>
          </cell>
        </row>
        <row r="11">
          <cell r="B11" t="str">
            <v>O-008</v>
          </cell>
        </row>
        <row r="12">
          <cell r="B12" t="str">
            <v>O-009</v>
          </cell>
        </row>
        <row r="13">
          <cell r="B13" t="str">
            <v>O-010</v>
          </cell>
        </row>
        <row r="14">
          <cell r="B14" t="str">
            <v>O-011</v>
          </cell>
        </row>
        <row r="15">
          <cell r="B15" t="str">
            <v>O-012</v>
          </cell>
        </row>
        <row r="16">
          <cell r="B16" t="str">
            <v>O-013</v>
          </cell>
        </row>
        <row r="17">
          <cell r="B17" t="str">
            <v>O-014</v>
          </cell>
        </row>
        <row r="18">
          <cell r="B18" t="str">
            <v>O-015</v>
          </cell>
        </row>
        <row r="19">
          <cell r="B19" t="str">
            <v>O-016</v>
          </cell>
        </row>
        <row r="20">
          <cell r="B20" t="str">
            <v>O-017</v>
          </cell>
        </row>
        <row r="21">
          <cell r="B21" t="str">
            <v>O-018</v>
          </cell>
        </row>
        <row r="22">
          <cell r="B22" t="str">
            <v>O-019</v>
          </cell>
        </row>
        <row r="23">
          <cell r="B23" t="str">
            <v>O-020</v>
          </cell>
        </row>
        <row r="24">
          <cell r="B24" t="str">
            <v>O-021</v>
          </cell>
        </row>
        <row r="25">
          <cell r="B25" t="str">
            <v>O-022</v>
          </cell>
        </row>
        <row r="26">
          <cell r="B26" t="str">
            <v>O-023</v>
          </cell>
        </row>
        <row r="27">
          <cell r="B27" t="str">
            <v>O-024</v>
          </cell>
        </row>
        <row r="28">
          <cell r="B28" t="str">
            <v>O-025</v>
          </cell>
        </row>
        <row r="29">
          <cell r="B29" t="str">
            <v>O-026</v>
          </cell>
        </row>
        <row r="30">
          <cell r="B30" t="str">
            <v>O-027</v>
          </cell>
        </row>
        <row r="31">
          <cell r="B31" t="str">
            <v>O-028</v>
          </cell>
        </row>
        <row r="32">
          <cell r="B32" t="str">
            <v>O-029</v>
          </cell>
        </row>
        <row r="33">
          <cell r="B33" t="str">
            <v>O-030</v>
          </cell>
        </row>
        <row r="34">
          <cell r="B34" t="str">
            <v>O-031</v>
          </cell>
        </row>
        <row r="35">
          <cell r="B35" t="str">
            <v>O-032</v>
          </cell>
        </row>
        <row r="36">
          <cell r="B36" t="str">
            <v>O-033</v>
          </cell>
        </row>
        <row r="37">
          <cell r="B37" t="str">
            <v>O-034</v>
          </cell>
        </row>
        <row r="38">
          <cell r="B38" t="str">
            <v>O-035</v>
          </cell>
        </row>
        <row r="39">
          <cell r="B39" t="str">
            <v>O-036</v>
          </cell>
        </row>
        <row r="40">
          <cell r="B40" t="str">
            <v>O-037</v>
          </cell>
        </row>
        <row r="41">
          <cell r="B41" t="str">
            <v>O-038</v>
          </cell>
        </row>
        <row r="42">
          <cell r="B42" t="str">
            <v>O-039</v>
          </cell>
        </row>
        <row r="43">
          <cell r="B43" t="str">
            <v>O-040</v>
          </cell>
        </row>
        <row r="44">
          <cell r="B44" t="str">
            <v>O-041</v>
          </cell>
        </row>
        <row r="45">
          <cell r="B45" t="str">
            <v>O-042</v>
          </cell>
        </row>
        <row r="46">
          <cell r="B46" t="str">
            <v>O-043</v>
          </cell>
        </row>
        <row r="47">
          <cell r="B47" t="str">
            <v>O-044</v>
          </cell>
        </row>
        <row r="48">
          <cell r="B48" t="str">
            <v>O-045</v>
          </cell>
        </row>
        <row r="49">
          <cell r="B49" t="str">
            <v>O-046</v>
          </cell>
        </row>
        <row r="50">
          <cell r="B50" t="str">
            <v>O-047</v>
          </cell>
        </row>
        <row r="51">
          <cell r="B51" t="str">
            <v>O-048</v>
          </cell>
        </row>
        <row r="52">
          <cell r="B52" t="str">
            <v>O-049</v>
          </cell>
        </row>
        <row r="53">
          <cell r="B53" t="str">
            <v>O-050</v>
          </cell>
        </row>
        <row r="54">
          <cell r="B54" t="str">
            <v>O-051</v>
          </cell>
        </row>
        <row r="55">
          <cell r="B55" t="str">
            <v>O-052</v>
          </cell>
        </row>
        <row r="56">
          <cell r="B56" t="str">
            <v>O-053</v>
          </cell>
        </row>
        <row r="57">
          <cell r="B57" t="str">
            <v>O-054</v>
          </cell>
        </row>
        <row r="58">
          <cell r="B58" t="str">
            <v>O-055</v>
          </cell>
        </row>
        <row r="59">
          <cell r="B59" t="str">
            <v>O-056</v>
          </cell>
        </row>
        <row r="60">
          <cell r="B60" t="str">
            <v>O-057</v>
          </cell>
        </row>
        <row r="61">
          <cell r="B61" t="str">
            <v>O-058</v>
          </cell>
        </row>
        <row r="62">
          <cell r="B62" t="str">
            <v>O-059</v>
          </cell>
        </row>
        <row r="63">
          <cell r="B63" t="str">
            <v>O-060</v>
          </cell>
        </row>
        <row r="64">
          <cell r="B64" t="str">
            <v>O-061</v>
          </cell>
        </row>
        <row r="65">
          <cell r="B65" t="str">
            <v>O-062</v>
          </cell>
        </row>
        <row r="66">
          <cell r="B66" t="str">
            <v>O-063</v>
          </cell>
        </row>
        <row r="67">
          <cell r="B67" t="str">
            <v>O-064</v>
          </cell>
        </row>
        <row r="68">
          <cell r="B68" t="str">
            <v>O-065</v>
          </cell>
        </row>
        <row r="69">
          <cell r="B69" t="str">
            <v>O-066</v>
          </cell>
        </row>
        <row r="70">
          <cell r="B70" t="str">
            <v>O-067</v>
          </cell>
        </row>
        <row r="71">
          <cell r="B71" t="str">
            <v>O-068</v>
          </cell>
        </row>
        <row r="72">
          <cell r="B72" t="str">
            <v>O-069</v>
          </cell>
        </row>
        <row r="73">
          <cell r="B73" t="str">
            <v>O-070</v>
          </cell>
        </row>
        <row r="74">
          <cell r="B74" t="str">
            <v>O-071</v>
          </cell>
        </row>
        <row r="75">
          <cell r="B75" t="str">
            <v>O-072</v>
          </cell>
        </row>
        <row r="76">
          <cell r="B76" t="str">
            <v>O-073</v>
          </cell>
        </row>
        <row r="77">
          <cell r="B77" t="str">
            <v>O-074</v>
          </cell>
        </row>
        <row r="78">
          <cell r="B78" t="str">
            <v>O-075</v>
          </cell>
        </row>
        <row r="79">
          <cell r="B79" t="str">
            <v>O-076</v>
          </cell>
        </row>
        <row r="80">
          <cell r="B80" t="str">
            <v>O-077</v>
          </cell>
        </row>
        <row r="81">
          <cell r="B81" t="str">
            <v>O-078</v>
          </cell>
        </row>
        <row r="82">
          <cell r="B82" t="str">
            <v>O-079</v>
          </cell>
        </row>
        <row r="83">
          <cell r="B83" t="str">
            <v>O-080</v>
          </cell>
        </row>
        <row r="84">
          <cell r="B84" t="str">
            <v>O-081</v>
          </cell>
        </row>
        <row r="85">
          <cell r="B85" t="str">
            <v>O-082</v>
          </cell>
        </row>
        <row r="86">
          <cell r="B86" t="str">
            <v>O-083</v>
          </cell>
        </row>
        <row r="87">
          <cell r="B87" t="str">
            <v>O-084</v>
          </cell>
        </row>
        <row r="88">
          <cell r="B88" t="str">
            <v>O-085</v>
          </cell>
        </row>
        <row r="89">
          <cell r="B89" t="str">
            <v>O-086</v>
          </cell>
        </row>
        <row r="90">
          <cell r="B90" t="str">
            <v>O-087</v>
          </cell>
        </row>
        <row r="91">
          <cell r="B91" t="str">
            <v>O-088</v>
          </cell>
        </row>
        <row r="92">
          <cell r="B92" t="str">
            <v>O-089</v>
          </cell>
        </row>
        <row r="93">
          <cell r="B93" t="str">
            <v>O-090</v>
          </cell>
        </row>
        <row r="94">
          <cell r="B94" t="str">
            <v>O-091</v>
          </cell>
        </row>
        <row r="95">
          <cell r="B95" t="str">
            <v>O-092</v>
          </cell>
        </row>
        <row r="96">
          <cell r="B96" t="str">
            <v>O-093</v>
          </cell>
        </row>
        <row r="97">
          <cell r="B97" t="str">
            <v>O-094</v>
          </cell>
        </row>
        <row r="99">
          <cell r="B99" t="str">
            <v>O-096</v>
          </cell>
        </row>
        <row r="100">
          <cell r="B100" t="str">
            <v>O-097</v>
          </cell>
        </row>
        <row r="101">
          <cell r="B101" t="str">
            <v>O-098</v>
          </cell>
        </row>
        <row r="102">
          <cell r="B102" t="str">
            <v>O-099</v>
          </cell>
        </row>
        <row r="103">
          <cell r="B103" t="str">
            <v>O-100</v>
          </cell>
        </row>
        <row r="104">
          <cell r="B104" t="str">
            <v>O-101</v>
          </cell>
        </row>
        <row r="105">
          <cell r="B105" t="str">
            <v>O-102</v>
          </cell>
        </row>
        <row r="106">
          <cell r="B106" t="str">
            <v>O-103</v>
          </cell>
        </row>
        <row r="107">
          <cell r="B107" t="str">
            <v>O-104</v>
          </cell>
        </row>
        <row r="108">
          <cell r="B108" t="str">
            <v>O-105</v>
          </cell>
        </row>
        <row r="109">
          <cell r="B109" t="str">
            <v>O-106</v>
          </cell>
        </row>
        <row r="110">
          <cell r="B110" t="str">
            <v>O-107</v>
          </cell>
        </row>
        <row r="111">
          <cell r="B111" t="str">
            <v>O-108</v>
          </cell>
        </row>
        <row r="112">
          <cell r="B112" t="str">
            <v>O-109</v>
          </cell>
        </row>
        <row r="113">
          <cell r="B113" t="str">
            <v>O-110</v>
          </cell>
        </row>
        <row r="114">
          <cell r="B114" t="str">
            <v>O-111</v>
          </cell>
        </row>
        <row r="115">
          <cell r="B115" t="str">
            <v>O-112</v>
          </cell>
        </row>
        <row r="116">
          <cell r="B116" t="str">
            <v>O-113</v>
          </cell>
        </row>
        <row r="117">
          <cell r="B117" t="str">
            <v>O-114</v>
          </cell>
        </row>
        <row r="118">
          <cell r="B118" t="str">
            <v>O-115</v>
          </cell>
        </row>
        <row r="119">
          <cell r="B119" t="str">
            <v>O-116</v>
          </cell>
        </row>
        <row r="120">
          <cell r="B120" t="str">
            <v>O-117</v>
          </cell>
        </row>
        <row r="121">
          <cell r="B121" t="str">
            <v>O-118</v>
          </cell>
        </row>
        <row r="122">
          <cell r="B122" t="str">
            <v>O-119</v>
          </cell>
        </row>
        <row r="123">
          <cell r="B123" t="str">
            <v>O-120</v>
          </cell>
        </row>
        <row r="124">
          <cell r="B124" t="str">
            <v>O-121</v>
          </cell>
        </row>
        <row r="125">
          <cell r="B125" t="str">
            <v>O-122</v>
          </cell>
        </row>
        <row r="126">
          <cell r="B126" t="str">
            <v>O-123</v>
          </cell>
        </row>
        <row r="127">
          <cell r="B127" t="str">
            <v>O-124</v>
          </cell>
        </row>
        <row r="128">
          <cell r="B128" t="str">
            <v>O-125</v>
          </cell>
        </row>
        <row r="129">
          <cell r="B129" t="str">
            <v>O-126</v>
          </cell>
        </row>
        <row r="130">
          <cell r="B130" t="str">
            <v>O-127</v>
          </cell>
        </row>
        <row r="131">
          <cell r="B131" t="str">
            <v>O-128</v>
          </cell>
        </row>
        <row r="132">
          <cell r="B132" t="str">
            <v>O-129</v>
          </cell>
        </row>
        <row r="133">
          <cell r="B133" t="str">
            <v>O-130</v>
          </cell>
        </row>
        <row r="134">
          <cell r="B134" t="str">
            <v>O-131</v>
          </cell>
        </row>
        <row r="135">
          <cell r="B135" t="str">
            <v>O-132</v>
          </cell>
        </row>
        <row r="136">
          <cell r="B136" t="str">
            <v>O-133</v>
          </cell>
        </row>
        <row r="137">
          <cell r="B137" t="str">
            <v>O-134</v>
          </cell>
        </row>
        <row r="138">
          <cell r="B138" t="str">
            <v>O-135</v>
          </cell>
        </row>
        <row r="139">
          <cell r="B139" t="str">
            <v>O-136</v>
          </cell>
        </row>
        <row r="140">
          <cell r="B140" t="str">
            <v>O-137</v>
          </cell>
        </row>
        <row r="141">
          <cell r="B141" t="str">
            <v>O-138</v>
          </cell>
        </row>
        <row r="142">
          <cell r="B142" t="str">
            <v>O-139</v>
          </cell>
        </row>
        <row r="143">
          <cell r="B143" t="str">
            <v>O-140</v>
          </cell>
        </row>
        <row r="144">
          <cell r="B144" t="str">
            <v>O-141</v>
          </cell>
        </row>
        <row r="145">
          <cell r="B145" t="str">
            <v>O-142</v>
          </cell>
        </row>
        <row r="146">
          <cell r="B146" t="str">
            <v>O-143</v>
          </cell>
        </row>
        <row r="147">
          <cell r="B147" t="str">
            <v>O-144</v>
          </cell>
        </row>
        <row r="148">
          <cell r="B148" t="str">
            <v>O-145</v>
          </cell>
        </row>
        <row r="149">
          <cell r="B149" t="str">
            <v>O-146</v>
          </cell>
        </row>
        <row r="150">
          <cell r="B150" t="str">
            <v>O-147</v>
          </cell>
        </row>
        <row r="151">
          <cell r="B151" t="str">
            <v>O-148</v>
          </cell>
        </row>
        <row r="152">
          <cell r="B152" t="str">
            <v>O-149</v>
          </cell>
        </row>
        <row r="153">
          <cell r="B153" t="str">
            <v>O-150</v>
          </cell>
        </row>
        <row r="154">
          <cell r="B154" t="str">
            <v>O-151</v>
          </cell>
        </row>
        <row r="155">
          <cell r="B155" t="str">
            <v>O-152</v>
          </cell>
        </row>
        <row r="156">
          <cell r="B156" t="str">
            <v>O-153</v>
          </cell>
        </row>
        <row r="157">
          <cell r="B157" t="str">
            <v>O-154</v>
          </cell>
        </row>
        <row r="158">
          <cell r="B158" t="str">
            <v>O-155</v>
          </cell>
        </row>
        <row r="159">
          <cell r="B159" t="str">
            <v>O-156</v>
          </cell>
        </row>
        <row r="160">
          <cell r="B160" t="str">
            <v>O-157</v>
          </cell>
        </row>
        <row r="161">
          <cell r="B161" t="str">
            <v>O-158</v>
          </cell>
        </row>
        <row r="162">
          <cell r="B162" t="str">
            <v>O-159</v>
          </cell>
        </row>
        <row r="163">
          <cell r="B163" t="str">
            <v>O-160</v>
          </cell>
        </row>
      </sheetData>
      <sheetData sheetId="4" refreshError="1"/>
      <sheetData sheetId="5" refreshError="1"/>
      <sheetData sheetId="6" refreshError="1"/>
      <sheetData sheetId="7" refreshError="1"/>
      <sheetData sheetId="8" refreshError="1"/>
      <sheetData sheetId="9">
        <row r="39">
          <cell r="H39">
            <v>3.66</v>
          </cell>
        </row>
        <row r="51">
          <cell r="H51">
            <v>197.9</v>
          </cell>
        </row>
        <row r="57">
          <cell r="H57">
            <v>0</v>
          </cell>
        </row>
        <row r="63">
          <cell r="H63">
            <v>10.24</v>
          </cell>
        </row>
        <row r="65">
          <cell r="H65">
            <v>211.8</v>
          </cell>
        </row>
        <row r="66">
          <cell r="H66">
            <v>25.42</v>
          </cell>
        </row>
        <row r="67">
          <cell r="H67">
            <v>21.18</v>
          </cell>
        </row>
        <row r="69">
          <cell r="H69">
            <v>258.39999999999998</v>
          </cell>
        </row>
      </sheetData>
      <sheetData sheetId="10">
        <row r="40">
          <cell r="H40">
            <v>1.71</v>
          </cell>
        </row>
        <row r="52">
          <cell r="H52">
            <v>100.79</v>
          </cell>
        </row>
        <row r="58">
          <cell r="H58">
            <v>0</v>
          </cell>
        </row>
        <row r="64">
          <cell r="H64">
            <v>7.34</v>
          </cell>
        </row>
        <row r="66">
          <cell r="H66">
            <v>109.84</v>
          </cell>
        </row>
        <row r="67">
          <cell r="H67">
            <v>13.18</v>
          </cell>
        </row>
        <row r="68">
          <cell r="H68">
            <v>10.98</v>
          </cell>
        </row>
        <row r="70">
          <cell r="H70">
            <v>134</v>
          </cell>
        </row>
      </sheetData>
      <sheetData sheetId="11">
        <row r="34">
          <cell r="H34">
            <v>1.5</v>
          </cell>
        </row>
        <row r="45">
          <cell r="H45">
            <v>85.05</v>
          </cell>
        </row>
        <row r="51">
          <cell r="H51">
            <v>0</v>
          </cell>
        </row>
        <row r="57">
          <cell r="H57">
            <v>7.08</v>
          </cell>
        </row>
        <row r="59">
          <cell r="H59">
            <v>93.63</v>
          </cell>
        </row>
        <row r="60">
          <cell r="H60">
            <v>11.24</v>
          </cell>
        </row>
        <row r="61">
          <cell r="H61">
            <v>9.36</v>
          </cell>
        </row>
        <row r="62">
          <cell r="H62">
            <v>114.23</v>
          </cell>
        </row>
      </sheetData>
      <sheetData sheetId="12">
        <row r="34">
          <cell r="H34">
            <v>1.28</v>
          </cell>
        </row>
        <row r="45">
          <cell r="H45">
            <v>64.2</v>
          </cell>
        </row>
        <row r="51">
          <cell r="H51">
            <v>0</v>
          </cell>
        </row>
        <row r="57">
          <cell r="H57">
            <v>6.24</v>
          </cell>
        </row>
        <row r="59">
          <cell r="H59">
            <v>71.72</v>
          </cell>
        </row>
        <row r="60">
          <cell r="H60">
            <v>8.61</v>
          </cell>
        </row>
        <row r="61">
          <cell r="H61">
            <v>7.17</v>
          </cell>
        </row>
        <row r="63">
          <cell r="H63">
            <v>87.5</v>
          </cell>
        </row>
      </sheetData>
      <sheetData sheetId="13">
        <row r="29">
          <cell r="H29">
            <v>1.99</v>
          </cell>
        </row>
        <row r="40">
          <cell r="H40">
            <v>105.37</v>
          </cell>
        </row>
        <row r="46">
          <cell r="H46">
            <v>0</v>
          </cell>
        </row>
        <row r="52">
          <cell r="H52">
            <v>9.9700000000000006</v>
          </cell>
        </row>
        <row r="54">
          <cell r="H54">
            <v>117.33</v>
          </cell>
        </row>
        <row r="55">
          <cell r="H55">
            <v>14.08</v>
          </cell>
        </row>
        <row r="56">
          <cell r="H56">
            <v>11.73</v>
          </cell>
        </row>
        <row r="58">
          <cell r="H58">
            <v>143.13999999999999</v>
          </cell>
        </row>
      </sheetData>
      <sheetData sheetId="14">
        <row r="39">
          <cell r="H39">
            <v>3.69</v>
          </cell>
        </row>
        <row r="50">
          <cell r="H50">
            <v>208.7</v>
          </cell>
        </row>
        <row r="56">
          <cell r="H56">
            <v>0</v>
          </cell>
        </row>
        <row r="62">
          <cell r="H62">
            <v>11.08</v>
          </cell>
        </row>
        <row r="64">
          <cell r="H64">
            <v>223.47</v>
          </cell>
        </row>
        <row r="65">
          <cell r="H65">
            <v>26.82</v>
          </cell>
        </row>
        <row r="66">
          <cell r="H66">
            <v>22.35</v>
          </cell>
        </row>
        <row r="68">
          <cell r="H68">
            <v>272.64</v>
          </cell>
        </row>
      </sheetData>
      <sheetData sheetId="15">
        <row r="40">
          <cell r="H40">
            <v>2.0699999999999998</v>
          </cell>
        </row>
        <row r="51">
          <cell r="H51">
            <v>114.71</v>
          </cell>
        </row>
        <row r="57">
          <cell r="H57">
            <v>0</v>
          </cell>
        </row>
        <row r="63">
          <cell r="H63">
            <v>8.35</v>
          </cell>
        </row>
        <row r="65">
          <cell r="H65">
            <v>125.13</v>
          </cell>
        </row>
        <row r="66">
          <cell r="H66">
            <v>15.02</v>
          </cell>
        </row>
        <row r="67">
          <cell r="H67">
            <v>12.51</v>
          </cell>
        </row>
        <row r="69">
          <cell r="H69">
            <v>152.66</v>
          </cell>
        </row>
      </sheetData>
      <sheetData sheetId="16">
        <row r="39">
          <cell r="H39">
            <v>4.63</v>
          </cell>
        </row>
        <row r="50">
          <cell r="H50">
            <v>232.15</v>
          </cell>
        </row>
        <row r="56">
          <cell r="H56">
            <v>0</v>
          </cell>
        </row>
        <row r="62">
          <cell r="H62">
            <v>12.44</v>
          </cell>
        </row>
        <row r="64">
          <cell r="H64">
            <v>249.22</v>
          </cell>
        </row>
        <row r="65">
          <cell r="H65">
            <v>29.91</v>
          </cell>
        </row>
        <row r="66">
          <cell r="H66">
            <v>24.92</v>
          </cell>
        </row>
        <row r="68">
          <cell r="H68">
            <v>304.05</v>
          </cell>
        </row>
      </sheetData>
      <sheetData sheetId="17">
        <row r="39">
          <cell r="H39">
            <v>2.59</v>
          </cell>
        </row>
        <row r="50">
          <cell r="H50">
            <v>160.13999999999999</v>
          </cell>
        </row>
        <row r="56">
          <cell r="H56">
            <v>0</v>
          </cell>
        </row>
        <row r="62">
          <cell r="H62">
            <v>8.2899999999999991</v>
          </cell>
        </row>
        <row r="64">
          <cell r="H64">
            <v>171.02</v>
          </cell>
        </row>
        <row r="65">
          <cell r="H65">
            <v>20.52</v>
          </cell>
        </row>
        <row r="66">
          <cell r="H66">
            <v>17.100000000000001</v>
          </cell>
        </row>
        <row r="68">
          <cell r="H68">
            <v>208.64</v>
          </cell>
        </row>
      </sheetData>
      <sheetData sheetId="18">
        <row r="30">
          <cell r="H30">
            <v>1.24</v>
          </cell>
        </row>
        <row r="41">
          <cell r="H41">
            <v>78.42</v>
          </cell>
        </row>
        <row r="47">
          <cell r="H47">
            <v>0</v>
          </cell>
        </row>
        <row r="53">
          <cell r="H53">
            <v>4.29</v>
          </cell>
        </row>
        <row r="55">
          <cell r="H55">
            <v>83.95</v>
          </cell>
        </row>
        <row r="56">
          <cell r="H56">
            <v>10.07</v>
          </cell>
        </row>
        <row r="57">
          <cell r="H57">
            <v>8.4</v>
          </cell>
        </row>
        <row r="59">
          <cell r="H59">
            <v>102.42</v>
          </cell>
        </row>
      </sheetData>
      <sheetData sheetId="19">
        <row r="30">
          <cell r="H30">
            <v>1.53</v>
          </cell>
        </row>
        <row r="41">
          <cell r="H41">
            <v>87.77</v>
          </cell>
        </row>
        <row r="47">
          <cell r="H47">
            <v>0</v>
          </cell>
        </row>
        <row r="53">
          <cell r="H53">
            <v>6.1</v>
          </cell>
        </row>
        <row r="55">
          <cell r="H55">
            <v>95.4</v>
          </cell>
        </row>
        <row r="56">
          <cell r="H56">
            <v>11.45</v>
          </cell>
        </row>
        <row r="57">
          <cell r="H57">
            <v>9.5399999999999991</v>
          </cell>
        </row>
        <row r="59">
          <cell r="H59">
            <v>116.39</v>
          </cell>
        </row>
      </sheetData>
      <sheetData sheetId="20">
        <row r="30">
          <cell r="H30">
            <v>2.2200000000000002</v>
          </cell>
        </row>
        <row r="41">
          <cell r="H41">
            <v>127.38</v>
          </cell>
        </row>
        <row r="47">
          <cell r="H47">
            <v>0</v>
          </cell>
        </row>
        <row r="53">
          <cell r="H53">
            <v>8.85</v>
          </cell>
        </row>
        <row r="55">
          <cell r="H55">
            <v>138.44999999999999</v>
          </cell>
        </row>
        <row r="56">
          <cell r="H56">
            <v>16.61</v>
          </cell>
        </row>
        <row r="57">
          <cell r="H57">
            <v>13.85</v>
          </cell>
        </row>
        <row r="59">
          <cell r="H59">
            <v>168.91</v>
          </cell>
        </row>
      </sheetData>
      <sheetData sheetId="21">
        <row r="30">
          <cell r="H30">
            <v>0.21</v>
          </cell>
        </row>
        <row r="40">
          <cell r="H40">
            <v>14.5</v>
          </cell>
        </row>
        <row r="46">
          <cell r="H46">
            <v>0</v>
          </cell>
        </row>
        <row r="52">
          <cell r="H52">
            <v>1.97</v>
          </cell>
        </row>
        <row r="54">
          <cell r="H54">
            <v>16.68</v>
          </cell>
        </row>
        <row r="55">
          <cell r="H55">
            <v>2</v>
          </cell>
        </row>
        <row r="56">
          <cell r="H56">
            <v>1.67</v>
          </cell>
        </row>
        <row r="58">
          <cell r="H58">
            <v>20.350000000000001</v>
          </cell>
        </row>
      </sheetData>
      <sheetData sheetId="22">
        <row r="30">
          <cell r="H30">
            <v>0.28999999999999998</v>
          </cell>
        </row>
        <row r="40">
          <cell r="H40">
            <v>18.7</v>
          </cell>
        </row>
        <row r="46">
          <cell r="H46">
            <v>0</v>
          </cell>
        </row>
        <row r="52">
          <cell r="H52">
            <v>2.72</v>
          </cell>
        </row>
        <row r="54">
          <cell r="H54">
            <v>21.71</v>
          </cell>
        </row>
        <row r="55">
          <cell r="H55">
            <v>2.61</v>
          </cell>
        </row>
        <row r="56">
          <cell r="H56">
            <v>2.17</v>
          </cell>
        </row>
        <row r="58">
          <cell r="H58">
            <v>26.49</v>
          </cell>
        </row>
      </sheetData>
      <sheetData sheetId="23">
        <row r="30">
          <cell r="H30">
            <v>0.39</v>
          </cell>
        </row>
        <row r="40">
          <cell r="H40">
            <v>23.14</v>
          </cell>
        </row>
        <row r="46">
          <cell r="H46">
            <v>0</v>
          </cell>
        </row>
        <row r="52">
          <cell r="H52">
            <v>3.61</v>
          </cell>
        </row>
        <row r="54">
          <cell r="H54">
            <v>27.14</v>
          </cell>
        </row>
        <row r="55">
          <cell r="H55">
            <v>3.26</v>
          </cell>
        </row>
        <row r="56">
          <cell r="H56">
            <v>2.71</v>
          </cell>
        </row>
        <row r="58">
          <cell r="H58">
            <v>33.11</v>
          </cell>
        </row>
      </sheetData>
      <sheetData sheetId="24">
        <row r="30">
          <cell r="H30">
            <v>0.7</v>
          </cell>
        </row>
        <row r="40">
          <cell r="H40">
            <v>41.7</v>
          </cell>
        </row>
        <row r="46">
          <cell r="H46">
            <v>0</v>
          </cell>
        </row>
        <row r="52">
          <cell r="H52">
            <v>6.51</v>
          </cell>
        </row>
        <row r="54">
          <cell r="H54">
            <v>48.91</v>
          </cell>
        </row>
        <row r="55">
          <cell r="H55">
            <v>5.87</v>
          </cell>
        </row>
        <row r="56">
          <cell r="H56">
            <v>4.8899999999999997</v>
          </cell>
        </row>
        <row r="58">
          <cell r="H58">
            <v>59.67</v>
          </cell>
        </row>
      </sheetData>
      <sheetData sheetId="25">
        <row r="30">
          <cell r="H30">
            <v>0.61</v>
          </cell>
        </row>
        <row r="40">
          <cell r="H40">
            <v>47.36</v>
          </cell>
        </row>
        <row r="46">
          <cell r="H46">
            <v>0</v>
          </cell>
        </row>
        <row r="52">
          <cell r="H52">
            <v>4.75</v>
          </cell>
        </row>
        <row r="54">
          <cell r="H54">
            <v>52.72</v>
          </cell>
        </row>
        <row r="55">
          <cell r="H55">
            <v>6.33</v>
          </cell>
        </row>
        <row r="56">
          <cell r="H56">
            <v>5.27</v>
          </cell>
        </row>
        <row r="58">
          <cell r="H58">
            <v>64.319999999999993</v>
          </cell>
        </row>
      </sheetData>
      <sheetData sheetId="26">
        <row r="30">
          <cell r="H30">
            <v>0.1</v>
          </cell>
        </row>
        <row r="40">
          <cell r="H40">
            <v>4.7699999999999996</v>
          </cell>
        </row>
        <row r="46">
          <cell r="H46">
            <v>0</v>
          </cell>
        </row>
        <row r="52">
          <cell r="H52">
            <v>1.1299999999999999</v>
          </cell>
        </row>
        <row r="54">
          <cell r="H54">
            <v>6</v>
          </cell>
        </row>
        <row r="55">
          <cell r="H55">
            <v>0.72</v>
          </cell>
        </row>
        <row r="56">
          <cell r="H56">
            <v>0.6</v>
          </cell>
        </row>
        <row r="58">
          <cell r="H58">
            <v>7.32</v>
          </cell>
        </row>
      </sheetData>
      <sheetData sheetId="27">
        <row r="45">
          <cell r="H45">
            <v>0.28999999999999998</v>
          </cell>
        </row>
        <row r="55">
          <cell r="H55">
            <v>7.23</v>
          </cell>
        </row>
        <row r="61">
          <cell r="H61">
            <v>0</v>
          </cell>
        </row>
        <row r="67">
          <cell r="H67">
            <v>20.95</v>
          </cell>
        </row>
        <row r="69">
          <cell r="H69">
            <v>28.47</v>
          </cell>
        </row>
        <row r="70">
          <cell r="H70">
            <v>3.42</v>
          </cell>
        </row>
        <row r="71">
          <cell r="H71">
            <v>2.85</v>
          </cell>
        </row>
        <row r="73">
          <cell r="H73">
            <v>34.74</v>
          </cell>
        </row>
      </sheetData>
      <sheetData sheetId="28">
        <row r="44">
          <cell r="H44">
            <v>0.32</v>
          </cell>
        </row>
        <row r="54">
          <cell r="H54">
            <v>13.56</v>
          </cell>
        </row>
        <row r="60">
          <cell r="H60">
            <v>0</v>
          </cell>
        </row>
        <row r="66">
          <cell r="H66">
            <v>27.92</v>
          </cell>
        </row>
        <row r="68">
          <cell r="H68">
            <v>41.8</v>
          </cell>
        </row>
        <row r="69">
          <cell r="H69">
            <v>5.0199999999999996</v>
          </cell>
        </row>
        <row r="70">
          <cell r="H70">
            <v>4.18</v>
          </cell>
        </row>
        <row r="72">
          <cell r="H72">
            <v>51</v>
          </cell>
        </row>
      </sheetData>
      <sheetData sheetId="29">
        <row r="45">
          <cell r="H45">
            <v>1.05</v>
          </cell>
        </row>
        <row r="54">
          <cell r="H54">
            <v>65.989999999999995</v>
          </cell>
        </row>
        <row r="60">
          <cell r="H60">
            <v>0</v>
          </cell>
        </row>
        <row r="66">
          <cell r="H66">
            <v>3.25</v>
          </cell>
        </row>
        <row r="68">
          <cell r="H68">
            <v>70.290000000000006</v>
          </cell>
        </row>
        <row r="69">
          <cell r="H69">
            <v>8.43</v>
          </cell>
        </row>
        <row r="70">
          <cell r="H70">
            <v>7.03</v>
          </cell>
        </row>
        <row r="72">
          <cell r="H72">
            <v>85.75</v>
          </cell>
        </row>
      </sheetData>
      <sheetData sheetId="30">
        <row r="45">
          <cell r="H45">
            <v>1.36</v>
          </cell>
        </row>
        <row r="54">
          <cell r="H54">
            <v>101.35</v>
          </cell>
        </row>
        <row r="60">
          <cell r="H60">
            <v>0</v>
          </cell>
        </row>
        <row r="66">
          <cell r="H66">
            <v>3.96</v>
          </cell>
        </row>
        <row r="68">
          <cell r="H68">
            <v>106.67</v>
          </cell>
        </row>
        <row r="69">
          <cell r="H69">
            <v>12.8</v>
          </cell>
        </row>
        <row r="70">
          <cell r="H70">
            <v>10.67</v>
          </cell>
        </row>
        <row r="72">
          <cell r="H72">
            <v>130.13999999999999</v>
          </cell>
        </row>
      </sheetData>
      <sheetData sheetId="31">
        <row r="34">
          <cell r="H34">
            <v>0.08</v>
          </cell>
        </row>
        <row r="44">
          <cell r="H44">
            <v>2.66</v>
          </cell>
        </row>
        <row r="50">
          <cell r="H50">
            <v>0</v>
          </cell>
        </row>
        <row r="56">
          <cell r="H56">
            <v>0.08</v>
          </cell>
        </row>
        <row r="58">
          <cell r="H58">
            <v>2.82</v>
          </cell>
        </row>
        <row r="59">
          <cell r="H59">
            <v>0.34</v>
          </cell>
        </row>
        <row r="60">
          <cell r="H60">
            <v>0.28000000000000003</v>
          </cell>
        </row>
        <row r="62">
          <cell r="H62">
            <v>3.44</v>
          </cell>
        </row>
      </sheetData>
      <sheetData sheetId="32">
        <row r="34">
          <cell r="H34">
            <v>0.1</v>
          </cell>
        </row>
        <row r="44">
          <cell r="H44">
            <v>4.54</v>
          </cell>
        </row>
        <row r="50">
          <cell r="H50">
            <v>0</v>
          </cell>
        </row>
        <row r="56">
          <cell r="H56">
            <v>0.1</v>
          </cell>
        </row>
        <row r="58">
          <cell r="H58">
            <v>4.74</v>
          </cell>
        </row>
        <row r="59">
          <cell r="H59">
            <v>0.56999999999999995</v>
          </cell>
        </row>
        <row r="60">
          <cell r="H60">
            <v>0.47</v>
          </cell>
        </row>
        <row r="62">
          <cell r="H62">
            <v>5.78</v>
          </cell>
        </row>
      </sheetData>
      <sheetData sheetId="33">
        <row r="45">
          <cell r="H45">
            <v>0.38</v>
          </cell>
        </row>
        <row r="55">
          <cell r="H55">
            <v>17.59</v>
          </cell>
        </row>
        <row r="61">
          <cell r="H61">
            <v>0</v>
          </cell>
        </row>
        <row r="67">
          <cell r="H67">
            <v>1.79</v>
          </cell>
        </row>
        <row r="69">
          <cell r="H69">
            <v>19.760000000000002</v>
          </cell>
        </row>
        <row r="70">
          <cell r="H70">
            <v>2.37</v>
          </cell>
        </row>
        <row r="71">
          <cell r="H71">
            <v>1.98</v>
          </cell>
        </row>
        <row r="73">
          <cell r="H73">
            <v>24.11</v>
          </cell>
        </row>
      </sheetData>
      <sheetData sheetId="34">
        <row r="45">
          <cell r="H45">
            <v>0.56999999999999995</v>
          </cell>
        </row>
        <row r="55">
          <cell r="H55">
            <v>26.95</v>
          </cell>
        </row>
        <row r="61">
          <cell r="H61">
            <v>0</v>
          </cell>
        </row>
        <row r="67">
          <cell r="H67">
            <v>2.75</v>
          </cell>
        </row>
        <row r="69">
          <cell r="H69">
            <v>30.27</v>
          </cell>
        </row>
        <row r="70">
          <cell r="H70">
            <v>3.63</v>
          </cell>
        </row>
        <row r="71">
          <cell r="H71">
            <v>3.03</v>
          </cell>
        </row>
        <row r="73">
          <cell r="H73">
            <v>36.93</v>
          </cell>
        </row>
      </sheetData>
      <sheetData sheetId="35">
        <row r="22">
          <cell r="H22">
            <v>0.02</v>
          </cell>
        </row>
        <row r="31">
          <cell r="H31">
            <v>0.93</v>
          </cell>
        </row>
        <row r="37">
          <cell r="H37">
            <v>0</v>
          </cell>
        </row>
        <row r="43">
          <cell r="H43">
            <v>0.11</v>
          </cell>
        </row>
        <row r="45">
          <cell r="H45">
            <v>1.06</v>
          </cell>
        </row>
        <row r="46">
          <cell r="H46">
            <v>0.13</v>
          </cell>
        </row>
        <row r="47">
          <cell r="H47">
            <v>0.11</v>
          </cell>
        </row>
        <row r="49">
          <cell r="H49">
            <v>1.3</v>
          </cell>
        </row>
      </sheetData>
      <sheetData sheetId="36">
        <row r="22">
          <cell r="H22">
            <v>0.03</v>
          </cell>
        </row>
        <row r="31">
          <cell r="H31">
            <v>1.1599999999999999</v>
          </cell>
        </row>
        <row r="37">
          <cell r="H37">
            <v>0</v>
          </cell>
        </row>
        <row r="43">
          <cell r="H43">
            <v>0.15</v>
          </cell>
        </row>
        <row r="45">
          <cell r="H45">
            <v>1.34</v>
          </cell>
        </row>
        <row r="46">
          <cell r="H46">
            <v>0.16</v>
          </cell>
        </row>
        <row r="47">
          <cell r="H47">
            <v>0.13</v>
          </cell>
        </row>
        <row r="49">
          <cell r="H49">
            <v>1.63</v>
          </cell>
        </row>
      </sheetData>
      <sheetData sheetId="37">
        <row r="33">
          <cell r="H33">
            <v>0.44</v>
          </cell>
        </row>
        <row r="43">
          <cell r="H43">
            <v>25.26</v>
          </cell>
        </row>
        <row r="49">
          <cell r="H49">
            <v>0</v>
          </cell>
        </row>
        <row r="55">
          <cell r="H55">
            <v>3.12</v>
          </cell>
        </row>
        <row r="57">
          <cell r="H57">
            <v>28.82</v>
          </cell>
        </row>
        <row r="58">
          <cell r="H58">
            <v>3.46</v>
          </cell>
        </row>
        <row r="59">
          <cell r="H59">
            <v>2.88</v>
          </cell>
        </row>
        <row r="61">
          <cell r="H61">
            <v>35.159999999999997</v>
          </cell>
        </row>
      </sheetData>
      <sheetData sheetId="38">
        <row r="22">
          <cell r="H22">
            <v>0.03</v>
          </cell>
        </row>
        <row r="32">
          <cell r="H32">
            <v>1.1399999999999999</v>
          </cell>
        </row>
        <row r="38">
          <cell r="H38">
            <v>0</v>
          </cell>
        </row>
        <row r="44">
          <cell r="H44">
            <v>0</v>
          </cell>
        </row>
        <row r="46">
          <cell r="H46">
            <v>1.17</v>
          </cell>
        </row>
        <row r="47">
          <cell r="H47">
            <v>0.14000000000000001</v>
          </cell>
        </row>
        <row r="48">
          <cell r="H48">
            <v>0.12</v>
          </cell>
        </row>
        <row r="50">
          <cell r="H50">
            <v>1.43</v>
          </cell>
        </row>
      </sheetData>
      <sheetData sheetId="39">
        <row r="23">
          <cell r="H23">
            <v>0.21</v>
          </cell>
        </row>
        <row r="33">
          <cell r="H33">
            <v>12.68</v>
          </cell>
        </row>
        <row r="39">
          <cell r="H39">
            <v>0</v>
          </cell>
        </row>
        <row r="45">
          <cell r="H45">
            <v>17.100000000000001</v>
          </cell>
        </row>
        <row r="47">
          <cell r="H47">
            <v>29.99</v>
          </cell>
        </row>
        <row r="48">
          <cell r="H48">
            <v>3.6</v>
          </cell>
        </row>
        <row r="49">
          <cell r="H49">
            <v>3</v>
          </cell>
        </row>
        <row r="51">
          <cell r="H51">
            <v>36.590000000000003</v>
          </cell>
        </row>
      </sheetData>
      <sheetData sheetId="40">
        <row r="23">
          <cell r="H23">
            <v>0.27</v>
          </cell>
        </row>
        <row r="33">
          <cell r="H33">
            <v>16.489999999999998</v>
          </cell>
        </row>
        <row r="39">
          <cell r="H39">
            <v>0</v>
          </cell>
        </row>
        <row r="47">
          <cell r="H47">
            <v>39.01</v>
          </cell>
        </row>
        <row r="48">
          <cell r="H48">
            <v>4.68</v>
          </cell>
        </row>
        <row r="49">
          <cell r="H49">
            <v>3.9</v>
          </cell>
        </row>
        <row r="51">
          <cell r="H51">
            <v>47.59</v>
          </cell>
        </row>
      </sheetData>
      <sheetData sheetId="41">
        <row r="23">
          <cell r="H23">
            <v>0.18</v>
          </cell>
        </row>
        <row r="33">
          <cell r="H33">
            <v>10.56</v>
          </cell>
        </row>
        <row r="39">
          <cell r="H39">
            <v>0</v>
          </cell>
        </row>
        <row r="45">
          <cell r="H45">
            <v>14.25</v>
          </cell>
        </row>
        <row r="47">
          <cell r="H47">
            <v>24.99</v>
          </cell>
        </row>
        <row r="48">
          <cell r="H48">
            <v>3</v>
          </cell>
        </row>
        <row r="49">
          <cell r="H49">
            <v>2.5</v>
          </cell>
        </row>
        <row r="51">
          <cell r="H51">
            <v>30.49</v>
          </cell>
        </row>
      </sheetData>
      <sheetData sheetId="42">
        <row r="32">
          <cell r="H32">
            <v>0.35</v>
          </cell>
        </row>
        <row r="41">
          <cell r="H41">
            <v>7.87</v>
          </cell>
        </row>
        <row r="47">
          <cell r="H47">
            <v>0</v>
          </cell>
        </row>
        <row r="53">
          <cell r="H53">
            <v>1.35</v>
          </cell>
        </row>
        <row r="55">
          <cell r="H55">
            <v>9.57</v>
          </cell>
        </row>
        <row r="56">
          <cell r="H56">
            <v>1.1499999999999999</v>
          </cell>
        </row>
        <row r="57">
          <cell r="H57">
            <v>0.96</v>
          </cell>
        </row>
        <row r="59">
          <cell r="H59">
            <v>11.68</v>
          </cell>
        </row>
      </sheetData>
      <sheetData sheetId="43">
        <row r="32">
          <cell r="H32">
            <v>0.08</v>
          </cell>
        </row>
        <row r="41">
          <cell r="H41">
            <v>2.78</v>
          </cell>
        </row>
        <row r="47">
          <cell r="H47">
            <v>0</v>
          </cell>
        </row>
        <row r="54">
          <cell r="H54">
            <v>8</v>
          </cell>
        </row>
        <row r="56">
          <cell r="H56">
            <v>10.86</v>
          </cell>
        </row>
        <row r="57">
          <cell r="H57">
            <v>1.3</v>
          </cell>
        </row>
        <row r="58">
          <cell r="H58">
            <v>1.0900000000000001</v>
          </cell>
        </row>
        <row r="60">
          <cell r="H60">
            <v>13.25</v>
          </cell>
        </row>
      </sheetData>
      <sheetData sheetId="44">
        <row r="32">
          <cell r="H32">
            <v>0.05</v>
          </cell>
        </row>
        <row r="41">
          <cell r="H41">
            <v>1.87</v>
          </cell>
        </row>
        <row r="47">
          <cell r="H47">
            <v>0</v>
          </cell>
        </row>
        <row r="54">
          <cell r="H54">
            <v>1.7</v>
          </cell>
        </row>
        <row r="56">
          <cell r="H56">
            <v>3.62</v>
          </cell>
        </row>
        <row r="57">
          <cell r="H57">
            <v>0.43</v>
          </cell>
        </row>
        <row r="58">
          <cell r="H58">
            <v>0.36</v>
          </cell>
        </row>
        <row r="60">
          <cell r="H60">
            <v>4.41</v>
          </cell>
        </row>
      </sheetData>
      <sheetData sheetId="45">
        <row r="30">
          <cell r="H30">
            <v>0.2</v>
          </cell>
        </row>
        <row r="40">
          <cell r="H40">
            <v>10.029999999999999</v>
          </cell>
        </row>
        <row r="46">
          <cell r="H46">
            <v>0</v>
          </cell>
        </row>
        <row r="52">
          <cell r="H52">
            <v>1.69</v>
          </cell>
        </row>
        <row r="54">
          <cell r="H54">
            <v>11.92</v>
          </cell>
        </row>
        <row r="55">
          <cell r="H55">
            <v>1.43</v>
          </cell>
        </row>
        <row r="56">
          <cell r="H56">
            <v>1.19</v>
          </cell>
        </row>
        <row r="58">
          <cell r="H58">
            <v>14.54</v>
          </cell>
        </row>
      </sheetData>
      <sheetData sheetId="46">
        <row r="30">
          <cell r="H30">
            <v>0.23</v>
          </cell>
        </row>
        <row r="40">
          <cell r="H40">
            <v>11.32</v>
          </cell>
        </row>
        <row r="46">
          <cell r="H46">
            <v>0</v>
          </cell>
        </row>
        <row r="52">
          <cell r="H52">
            <v>1.9</v>
          </cell>
        </row>
        <row r="54">
          <cell r="H54">
            <v>13.45</v>
          </cell>
        </row>
        <row r="55">
          <cell r="H55">
            <v>1.61</v>
          </cell>
        </row>
        <row r="56">
          <cell r="H56">
            <v>1.35</v>
          </cell>
        </row>
        <row r="58">
          <cell r="H58">
            <v>16.41</v>
          </cell>
        </row>
      </sheetData>
      <sheetData sheetId="47">
        <row r="30">
          <cell r="H30">
            <v>0.27</v>
          </cell>
        </row>
        <row r="40">
          <cell r="H40">
            <v>14.08</v>
          </cell>
        </row>
        <row r="46">
          <cell r="H46">
            <v>0</v>
          </cell>
        </row>
        <row r="52">
          <cell r="H52">
            <v>2.19</v>
          </cell>
        </row>
        <row r="54">
          <cell r="H54">
            <v>16.54</v>
          </cell>
        </row>
        <row r="55">
          <cell r="H55">
            <v>1.98</v>
          </cell>
        </row>
        <row r="56">
          <cell r="H56">
            <v>1.65</v>
          </cell>
        </row>
        <row r="58">
          <cell r="H58">
            <v>20.170000000000002</v>
          </cell>
        </row>
      </sheetData>
      <sheetData sheetId="48">
        <row r="30">
          <cell r="H30">
            <v>0.26</v>
          </cell>
        </row>
        <row r="40">
          <cell r="H40">
            <v>12.7</v>
          </cell>
        </row>
        <row r="46">
          <cell r="H46">
            <v>0</v>
          </cell>
        </row>
        <row r="52">
          <cell r="H52">
            <v>2.14</v>
          </cell>
        </row>
        <row r="54">
          <cell r="H54">
            <v>15.1</v>
          </cell>
        </row>
        <row r="55">
          <cell r="H55">
            <v>1.81</v>
          </cell>
        </row>
        <row r="56">
          <cell r="H56">
            <v>1.51</v>
          </cell>
        </row>
        <row r="58">
          <cell r="H58">
            <v>18.420000000000002</v>
          </cell>
        </row>
      </sheetData>
      <sheetData sheetId="49">
        <row r="30">
          <cell r="H30">
            <v>0.24</v>
          </cell>
        </row>
        <row r="40">
          <cell r="H40">
            <v>12.72</v>
          </cell>
        </row>
        <row r="46">
          <cell r="H46">
            <v>0</v>
          </cell>
        </row>
        <row r="52">
          <cell r="H52">
            <v>1.98</v>
          </cell>
        </row>
        <row r="54">
          <cell r="H54">
            <v>14.94</v>
          </cell>
        </row>
        <row r="55">
          <cell r="H55">
            <v>1.79</v>
          </cell>
        </row>
        <row r="56">
          <cell r="H56">
            <v>1.49</v>
          </cell>
        </row>
        <row r="58">
          <cell r="H58">
            <v>18.22</v>
          </cell>
        </row>
      </sheetData>
      <sheetData sheetId="50">
        <row r="30">
          <cell r="H30">
            <v>0.3</v>
          </cell>
        </row>
        <row r="40">
          <cell r="H40">
            <v>15.83</v>
          </cell>
        </row>
        <row r="46">
          <cell r="H46">
            <v>0</v>
          </cell>
        </row>
        <row r="52">
          <cell r="H52">
            <v>2.4700000000000002</v>
          </cell>
        </row>
        <row r="54">
          <cell r="H54">
            <v>18.600000000000001</v>
          </cell>
        </row>
        <row r="55">
          <cell r="H55">
            <v>2.23</v>
          </cell>
        </row>
        <row r="56">
          <cell r="H56">
            <v>1.86</v>
          </cell>
        </row>
        <row r="58">
          <cell r="H58">
            <v>22.69</v>
          </cell>
        </row>
      </sheetData>
      <sheetData sheetId="51">
        <row r="30">
          <cell r="H30">
            <v>0.39</v>
          </cell>
        </row>
        <row r="40">
          <cell r="H40">
            <v>22.12</v>
          </cell>
        </row>
        <row r="46">
          <cell r="H46">
            <v>0</v>
          </cell>
        </row>
        <row r="52">
          <cell r="H52">
            <v>3.21</v>
          </cell>
        </row>
        <row r="54">
          <cell r="H54">
            <v>25.72</v>
          </cell>
        </row>
        <row r="55">
          <cell r="H55">
            <v>3.09</v>
          </cell>
        </row>
        <row r="56">
          <cell r="H56">
            <v>2.57</v>
          </cell>
        </row>
        <row r="58">
          <cell r="H58">
            <v>31.38</v>
          </cell>
        </row>
      </sheetData>
      <sheetData sheetId="52">
        <row r="30">
          <cell r="H30">
            <v>0.41</v>
          </cell>
        </row>
        <row r="40">
          <cell r="H40">
            <v>23.57</v>
          </cell>
        </row>
        <row r="46">
          <cell r="H46">
            <v>0</v>
          </cell>
        </row>
        <row r="52">
          <cell r="H52">
            <v>3.42</v>
          </cell>
        </row>
        <row r="54">
          <cell r="H54">
            <v>27.4</v>
          </cell>
        </row>
        <row r="55">
          <cell r="H55">
            <v>3.29</v>
          </cell>
        </row>
        <row r="56">
          <cell r="H56">
            <v>2.74</v>
          </cell>
        </row>
        <row r="58">
          <cell r="H58">
            <v>33.43</v>
          </cell>
        </row>
      </sheetData>
      <sheetData sheetId="53">
        <row r="30">
          <cell r="H30">
            <v>0.42</v>
          </cell>
        </row>
        <row r="40">
          <cell r="H40">
            <v>22.16</v>
          </cell>
        </row>
        <row r="46">
          <cell r="H46">
            <v>0</v>
          </cell>
        </row>
        <row r="52">
          <cell r="H52">
            <v>3.45</v>
          </cell>
        </row>
        <row r="54">
          <cell r="H54">
            <v>26.03</v>
          </cell>
        </row>
        <row r="55">
          <cell r="H55">
            <v>3.12</v>
          </cell>
        </row>
        <row r="56">
          <cell r="H56">
            <v>2.6</v>
          </cell>
        </row>
        <row r="58">
          <cell r="H58">
            <v>31.75</v>
          </cell>
        </row>
      </sheetData>
      <sheetData sheetId="54">
        <row r="30">
          <cell r="H30">
            <v>0.47</v>
          </cell>
        </row>
        <row r="40">
          <cell r="H40">
            <v>24.97</v>
          </cell>
        </row>
        <row r="46">
          <cell r="H46">
            <v>0</v>
          </cell>
        </row>
        <row r="52">
          <cell r="H52">
            <v>3.89</v>
          </cell>
        </row>
        <row r="54">
          <cell r="H54">
            <v>29.33</v>
          </cell>
        </row>
        <row r="55">
          <cell r="H55">
            <v>3.52</v>
          </cell>
        </row>
        <row r="56">
          <cell r="H56">
            <v>2.93</v>
          </cell>
        </row>
        <row r="58">
          <cell r="H58">
            <v>35.78</v>
          </cell>
        </row>
      </sheetData>
      <sheetData sheetId="55">
        <row r="30">
          <cell r="H30">
            <v>0.24</v>
          </cell>
        </row>
        <row r="40">
          <cell r="H40">
            <v>14.86</v>
          </cell>
        </row>
        <row r="46">
          <cell r="H46">
            <v>0</v>
          </cell>
        </row>
        <row r="52">
          <cell r="H52">
            <v>1.44</v>
          </cell>
        </row>
        <row r="54">
          <cell r="H54">
            <v>16.54</v>
          </cell>
        </row>
        <row r="55">
          <cell r="H55">
            <v>1.98</v>
          </cell>
        </row>
        <row r="56">
          <cell r="H56">
            <v>1.65</v>
          </cell>
        </row>
        <row r="58">
          <cell r="H58">
            <v>20.170000000000002</v>
          </cell>
        </row>
      </sheetData>
      <sheetData sheetId="56">
        <row r="30">
          <cell r="H30">
            <v>0.25</v>
          </cell>
        </row>
        <row r="40">
          <cell r="H40">
            <v>14.06</v>
          </cell>
        </row>
        <row r="46">
          <cell r="H46">
            <v>0</v>
          </cell>
        </row>
        <row r="52">
          <cell r="H52">
            <v>1.5</v>
          </cell>
        </row>
        <row r="54">
          <cell r="H54">
            <v>15.81</v>
          </cell>
        </row>
        <row r="55">
          <cell r="H55">
            <v>1.9</v>
          </cell>
        </row>
        <row r="56">
          <cell r="H56">
            <v>1.58</v>
          </cell>
        </row>
        <row r="58">
          <cell r="H58">
            <v>19.29</v>
          </cell>
        </row>
      </sheetData>
      <sheetData sheetId="57">
        <row r="30">
          <cell r="H30">
            <v>0.28999999999999998</v>
          </cell>
        </row>
        <row r="40">
          <cell r="H40">
            <v>16.8</v>
          </cell>
        </row>
        <row r="46">
          <cell r="H46">
            <v>0</v>
          </cell>
        </row>
        <row r="52">
          <cell r="H52">
            <v>1.71</v>
          </cell>
        </row>
        <row r="54">
          <cell r="H54">
            <v>18.8</v>
          </cell>
        </row>
        <row r="55">
          <cell r="H55">
            <v>2.2599999999999998</v>
          </cell>
        </row>
        <row r="56">
          <cell r="H56">
            <v>1.88</v>
          </cell>
        </row>
        <row r="58">
          <cell r="H58">
            <v>22.94</v>
          </cell>
        </row>
      </sheetData>
      <sheetData sheetId="58">
        <row r="30">
          <cell r="H30">
            <v>0.38</v>
          </cell>
        </row>
        <row r="40">
          <cell r="H40">
            <v>21.54</v>
          </cell>
        </row>
        <row r="46">
          <cell r="H46">
            <v>0</v>
          </cell>
        </row>
        <row r="52">
          <cell r="H52">
            <v>4.53</v>
          </cell>
        </row>
        <row r="54">
          <cell r="H54">
            <v>26.45</v>
          </cell>
        </row>
        <row r="55">
          <cell r="H55">
            <v>3.17</v>
          </cell>
        </row>
        <row r="56">
          <cell r="H56">
            <v>2.65</v>
          </cell>
        </row>
        <row r="58">
          <cell r="H58">
            <v>32.270000000000003</v>
          </cell>
        </row>
      </sheetData>
      <sheetData sheetId="59">
        <row r="30">
          <cell r="H30">
            <v>0.3</v>
          </cell>
        </row>
        <row r="40">
          <cell r="H40">
            <v>20.440000000000001</v>
          </cell>
        </row>
        <row r="52">
          <cell r="H52">
            <v>3.58</v>
          </cell>
        </row>
        <row r="54">
          <cell r="H54">
            <v>24.32</v>
          </cell>
        </row>
        <row r="55">
          <cell r="H55">
            <v>2.92</v>
          </cell>
        </row>
        <row r="56">
          <cell r="H56">
            <v>2.4300000000000002</v>
          </cell>
        </row>
        <row r="58">
          <cell r="H58">
            <v>29.67</v>
          </cell>
        </row>
      </sheetData>
      <sheetData sheetId="60">
        <row r="30">
          <cell r="H30">
            <v>0.38</v>
          </cell>
        </row>
        <row r="40">
          <cell r="H40">
            <v>25.93</v>
          </cell>
        </row>
        <row r="46">
          <cell r="H46">
            <v>0</v>
          </cell>
        </row>
        <row r="52">
          <cell r="H52">
            <v>4.54</v>
          </cell>
        </row>
        <row r="54">
          <cell r="H54">
            <v>30.85</v>
          </cell>
        </row>
        <row r="55">
          <cell r="H55">
            <v>3.7</v>
          </cell>
        </row>
        <row r="56">
          <cell r="H56">
            <v>3.09</v>
          </cell>
        </row>
        <row r="58">
          <cell r="H58">
            <v>37.64</v>
          </cell>
        </row>
      </sheetData>
      <sheetData sheetId="61">
        <row r="30">
          <cell r="H30">
            <v>0.42</v>
          </cell>
        </row>
        <row r="40">
          <cell r="H40">
            <v>28.22</v>
          </cell>
        </row>
        <row r="46">
          <cell r="H46">
            <v>0</v>
          </cell>
        </row>
        <row r="52">
          <cell r="H52">
            <v>4.95</v>
          </cell>
        </row>
        <row r="54">
          <cell r="H54">
            <v>33.590000000000003</v>
          </cell>
        </row>
        <row r="55">
          <cell r="H55">
            <v>4.03</v>
          </cell>
        </row>
        <row r="56">
          <cell r="H56">
            <v>3.36</v>
          </cell>
        </row>
        <row r="58">
          <cell r="H58">
            <v>40.98</v>
          </cell>
        </row>
      </sheetData>
      <sheetData sheetId="62">
        <row r="30">
          <cell r="H30">
            <v>0.45</v>
          </cell>
        </row>
        <row r="40">
          <cell r="H40">
            <v>27.67</v>
          </cell>
        </row>
        <row r="46">
          <cell r="H46">
            <v>0</v>
          </cell>
        </row>
        <row r="52">
          <cell r="H52">
            <v>5.29</v>
          </cell>
        </row>
        <row r="54">
          <cell r="H54">
            <v>33.409999999999997</v>
          </cell>
        </row>
        <row r="55">
          <cell r="H55">
            <v>4.01</v>
          </cell>
        </row>
        <row r="56">
          <cell r="H56">
            <v>3.34</v>
          </cell>
        </row>
        <row r="58">
          <cell r="H58">
            <v>40.76</v>
          </cell>
        </row>
      </sheetData>
      <sheetData sheetId="63">
        <row r="30">
          <cell r="H30">
            <v>0.23</v>
          </cell>
        </row>
        <row r="40">
          <cell r="H40">
            <v>15.27</v>
          </cell>
        </row>
        <row r="46">
          <cell r="H46">
            <v>0</v>
          </cell>
        </row>
        <row r="52">
          <cell r="H52">
            <v>2.68</v>
          </cell>
        </row>
        <row r="54">
          <cell r="H54">
            <v>18.18</v>
          </cell>
        </row>
        <row r="55">
          <cell r="H55">
            <v>2.1800000000000002</v>
          </cell>
        </row>
        <row r="56">
          <cell r="H56">
            <v>1.82</v>
          </cell>
        </row>
        <row r="58">
          <cell r="H58">
            <v>22.18</v>
          </cell>
        </row>
      </sheetData>
      <sheetData sheetId="64">
        <row r="30">
          <cell r="H30">
            <v>0.26</v>
          </cell>
        </row>
        <row r="40">
          <cell r="H40">
            <v>14.93</v>
          </cell>
        </row>
        <row r="46">
          <cell r="H46">
            <v>0</v>
          </cell>
        </row>
        <row r="52">
          <cell r="H52">
            <v>1.52</v>
          </cell>
        </row>
        <row r="54">
          <cell r="H54">
            <v>16.71</v>
          </cell>
        </row>
        <row r="55">
          <cell r="H55">
            <v>2.0099999999999998</v>
          </cell>
        </row>
        <row r="56">
          <cell r="H56">
            <v>1.67</v>
          </cell>
        </row>
        <row r="58">
          <cell r="H58">
            <v>20.39</v>
          </cell>
        </row>
      </sheetData>
      <sheetData sheetId="65">
        <row r="30">
          <cell r="H30">
            <v>0.27</v>
          </cell>
        </row>
        <row r="40">
          <cell r="H40">
            <v>15.98</v>
          </cell>
        </row>
        <row r="46">
          <cell r="H46">
            <v>0</v>
          </cell>
        </row>
        <row r="52">
          <cell r="H52">
            <v>1.62</v>
          </cell>
        </row>
        <row r="54">
          <cell r="H54">
            <v>17.87</v>
          </cell>
        </row>
        <row r="55">
          <cell r="H55">
            <v>2.14</v>
          </cell>
        </row>
        <row r="56">
          <cell r="H56">
            <v>1.79</v>
          </cell>
        </row>
        <row r="58">
          <cell r="H58">
            <v>21.8</v>
          </cell>
        </row>
      </sheetData>
      <sheetData sheetId="66">
        <row r="30">
          <cell r="H30">
            <v>0.69</v>
          </cell>
        </row>
        <row r="40">
          <cell r="H40">
            <v>46.78</v>
          </cell>
        </row>
        <row r="46">
          <cell r="H46">
            <v>0</v>
          </cell>
        </row>
        <row r="52">
          <cell r="H52">
            <v>8.19</v>
          </cell>
        </row>
        <row r="54">
          <cell r="H54">
            <v>55.66</v>
          </cell>
        </row>
        <row r="55">
          <cell r="H55">
            <v>6.68</v>
          </cell>
        </row>
        <row r="56">
          <cell r="H56">
            <v>5.57</v>
          </cell>
        </row>
        <row r="58">
          <cell r="H58">
            <v>67.91</v>
          </cell>
        </row>
      </sheetData>
      <sheetData sheetId="67">
        <row r="30">
          <cell r="H30">
            <v>0.32</v>
          </cell>
        </row>
        <row r="40">
          <cell r="H40">
            <v>16.97</v>
          </cell>
        </row>
        <row r="46">
          <cell r="H46">
            <v>0</v>
          </cell>
        </row>
        <row r="52">
          <cell r="H52">
            <v>1.91</v>
          </cell>
        </row>
        <row r="54">
          <cell r="H54">
            <v>19.2</v>
          </cell>
        </row>
        <row r="55">
          <cell r="H55">
            <v>2.2999999999999998</v>
          </cell>
        </row>
        <row r="56">
          <cell r="H56">
            <v>1.92</v>
          </cell>
        </row>
        <row r="58">
          <cell r="H58">
            <v>23.42</v>
          </cell>
        </row>
      </sheetData>
      <sheetData sheetId="68">
        <row r="30">
          <cell r="H30">
            <v>0.85</v>
          </cell>
        </row>
        <row r="40">
          <cell r="H40">
            <v>54.71</v>
          </cell>
        </row>
        <row r="46">
          <cell r="H46">
            <v>0</v>
          </cell>
        </row>
        <row r="52">
          <cell r="H52">
            <v>5.07</v>
          </cell>
        </row>
        <row r="54">
          <cell r="H54">
            <v>60.63</v>
          </cell>
        </row>
        <row r="55">
          <cell r="H55">
            <v>7.28</v>
          </cell>
        </row>
        <row r="56">
          <cell r="H56">
            <v>6.06</v>
          </cell>
        </row>
        <row r="58">
          <cell r="H58">
            <v>73.97</v>
          </cell>
        </row>
      </sheetData>
      <sheetData sheetId="69">
        <row r="30">
          <cell r="H30">
            <v>0.73</v>
          </cell>
        </row>
        <row r="40">
          <cell r="H40">
            <v>47</v>
          </cell>
        </row>
        <row r="46">
          <cell r="H46">
            <v>0</v>
          </cell>
        </row>
        <row r="52">
          <cell r="H52">
            <v>4.3499999999999996</v>
          </cell>
        </row>
        <row r="54">
          <cell r="H54">
            <v>52.08</v>
          </cell>
        </row>
        <row r="55">
          <cell r="H55">
            <v>6.25</v>
          </cell>
        </row>
        <row r="56">
          <cell r="H56">
            <v>5.21</v>
          </cell>
        </row>
        <row r="58">
          <cell r="H58">
            <v>63.54</v>
          </cell>
        </row>
      </sheetData>
      <sheetData sheetId="70">
        <row r="30">
          <cell r="H30">
            <v>0.28999999999999998</v>
          </cell>
        </row>
        <row r="40">
          <cell r="H40">
            <v>18.71</v>
          </cell>
        </row>
        <row r="46">
          <cell r="H46">
            <v>0</v>
          </cell>
        </row>
        <row r="52">
          <cell r="H52">
            <v>1.81</v>
          </cell>
        </row>
        <row r="54">
          <cell r="H54">
            <v>20.81</v>
          </cell>
        </row>
        <row r="55">
          <cell r="H55">
            <v>2.5</v>
          </cell>
        </row>
        <row r="56">
          <cell r="H56">
            <v>2.08</v>
          </cell>
        </row>
        <row r="58">
          <cell r="H58">
            <v>25.39</v>
          </cell>
        </row>
      </sheetData>
      <sheetData sheetId="71">
        <row r="30">
          <cell r="H30">
            <v>0.31</v>
          </cell>
        </row>
        <row r="40">
          <cell r="H40">
            <v>18.79</v>
          </cell>
        </row>
        <row r="46">
          <cell r="H46">
            <v>0</v>
          </cell>
        </row>
        <row r="52">
          <cell r="H52">
            <v>2.1800000000000002</v>
          </cell>
        </row>
        <row r="54">
          <cell r="H54">
            <v>21.28</v>
          </cell>
        </row>
        <row r="55">
          <cell r="H55">
            <v>2.5499999999999998</v>
          </cell>
        </row>
        <row r="56">
          <cell r="H56">
            <v>2.13</v>
          </cell>
        </row>
        <row r="58">
          <cell r="H58">
            <v>25.96</v>
          </cell>
        </row>
      </sheetData>
      <sheetData sheetId="72">
        <row r="30">
          <cell r="H30">
            <v>0.13</v>
          </cell>
        </row>
        <row r="40">
          <cell r="H40">
            <v>6.87</v>
          </cell>
        </row>
        <row r="46">
          <cell r="H46">
            <v>0</v>
          </cell>
        </row>
        <row r="52">
          <cell r="H52">
            <v>1.07</v>
          </cell>
        </row>
        <row r="54">
          <cell r="H54">
            <v>8.07</v>
          </cell>
        </row>
        <row r="55">
          <cell r="H55">
            <v>0.97</v>
          </cell>
        </row>
        <row r="56">
          <cell r="H56">
            <v>0.81</v>
          </cell>
        </row>
        <row r="58">
          <cell r="H58">
            <v>9.85</v>
          </cell>
        </row>
      </sheetData>
      <sheetData sheetId="73">
        <row r="30">
          <cell r="H30">
            <v>0.17</v>
          </cell>
        </row>
        <row r="40">
          <cell r="H40">
            <v>8.93</v>
          </cell>
        </row>
        <row r="46">
          <cell r="H46">
            <v>0</v>
          </cell>
        </row>
        <row r="52">
          <cell r="H52">
            <v>1.39</v>
          </cell>
        </row>
        <row r="54">
          <cell r="H54">
            <v>10.49</v>
          </cell>
        </row>
        <row r="55">
          <cell r="H55">
            <v>1.26</v>
          </cell>
        </row>
        <row r="56">
          <cell r="H56">
            <v>1.05</v>
          </cell>
        </row>
        <row r="58">
          <cell r="H58">
            <v>12.8</v>
          </cell>
        </row>
      </sheetData>
      <sheetData sheetId="74">
        <row r="30">
          <cell r="H30">
            <v>0.27</v>
          </cell>
        </row>
        <row r="40">
          <cell r="H40">
            <v>13.9</v>
          </cell>
        </row>
        <row r="46">
          <cell r="H46">
            <v>0</v>
          </cell>
        </row>
        <row r="52">
          <cell r="H52">
            <v>1.93</v>
          </cell>
        </row>
        <row r="54">
          <cell r="H54">
            <v>16.100000000000001</v>
          </cell>
        </row>
        <row r="55">
          <cell r="H55">
            <v>1.93</v>
          </cell>
        </row>
        <row r="56">
          <cell r="H56">
            <v>1.61</v>
          </cell>
        </row>
        <row r="58">
          <cell r="H58">
            <v>19.64</v>
          </cell>
        </row>
      </sheetData>
      <sheetData sheetId="75">
        <row r="30">
          <cell r="H30">
            <v>0.32</v>
          </cell>
        </row>
        <row r="40">
          <cell r="H40">
            <v>17.489999999999998</v>
          </cell>
        </row>
        <row r="46">
          <cell r="H46">
            <v>0</v>
          </cell>
        </row>
        <row r="52">
          <cell r="H52">
            <v>2.2799999999999998</v>
          </cell>
        </row>
        <row r="54">
          <cell r="H54">
            <v>20.09</v>
          </cell>
        </row>
        <row r="55">
          <cell r="H55">
            <v>2.41</v>
          </cell>
        </row>
        <row r="56">
          <cell r="H56">
            <v>2.0099999999999998</v>
          </cell>
        </row>
        <row r="57">
          <cell r="H57">
            <v>24.51</v>
          </cell>
        </row>
      </sheetData>
      <sheetData sheetId="76">
        <row r="30">
          <cell r="H30">
            <v>0.36</v>
          </cell>
        </row>
        <row r="40">
          <cell r="H40">
            <v>18.350000000000001</v>
          </cell>
        </row>
        <row r="46">
          <cell r="H46">
            <v>0</v>
          </cell>
        </row>
        <row r="52">
          <cell r="H52">
            <v>2.5499999999999998</v>
          </cell>
        </row>
        <row r="54">
          <cell r="H54">
            <v>21.26</v>
          </cell>
        </row>
        <row r="55">
          <cell r="H55">
            <v>2.5499999999999998</v>
          </cell>
        </row>
        <row r="56">
          <cell r="H56">
            <v>2.13</v>
          </cell>
        </row>
        <row r="58">
          <cell r="H58">
            <v>25.94</v>
          </cell>
        </row>
      </sheetData>
      <sheetData sheetId="77">
        <row r="30">
          <cell r="H30">
            <v>0.38</v>
          </cell>
        </row>
        <row r="40">
          <cell r="H40">
            <v>19.28</v>
          </cell>
        </row>
        <row r="46">
          <cell r="H46">
            <v>0</v>
          </cell>
        </row>
        <row r="52">
          <cell r="H52">
            <v>2.68</v>
          </cell>
        </row>
        <row r="54">
          <cell r="H54">
            <v>22.34</v>
          </cell>
        </row>
        <row r="55">
          <cell r="H55">
            <v>2.68</v>
          </cell>
        </row>
        <row r="56">
          <cell r="H56">
            <v>2.23</v>
          </cell>
        </row>
        <row r="58">
          <cell r="H58">
            <v>27.25</v>
          </cell>
        </row>
      </sheetData>
      <sheetData sheetId="78">
        <row r="30">
          <cell r="H30">
            <v>0.34</v>
          </cell>
        </row>
        <row r="40">
          <cell r="H40">
            <v>23.49</v>
          </cell>
        </row>
        <row r="46">
          <cell r="H46">
            <v>0</v>
          </cell>
        </row>
        <row r="52">
          <cell r="H52">
            <v>4.8499999999999996</v>
          </cell>
        </row>
        <row r="54">
          <cell r="H54">
            <v>28.68</v>
          </cell>
        </row>
        <row r="55">
          <cell r="H55">
            <v>3.44</v>
          </cell>
        </row>
        <row r="56">
          <cell r="H56">
            <v>2.87</v>
          </cell>
        </row>
        <row r="58">
          <cell r="H58">
            <v>34.99</v>
          </cell>
        </row>
      </sheetData>
      <sheetData sheetId="79">
        <row r="30">
          <cell r="H30">
            <v>0.35</v>
          </cell>
        </row>
        <row r="40">
          <cell r="H40">
            <v>21.85</v>
          </cell>
        </row>
        <row r="46">
          <cell r="H46">
            <v>0</v>
          </cell>
        </row>
        <row r="52">
          <cell r="H52">
            <v>5</v>
          </cell>
        </row>
        <row r="54">
          <cell r="H54">
            <v>27.2</v>
          </cell>
        </row>
        <row r="55">
          <cell r="H55">
            <v>3.26</v>
          </cell>
        </row>
        <row r="56">
          <cell r="H56">
            <v>2.72</v>
          </cell>
        </row>
        <row r="58">
          <cell r="H58">
            <v>33.18</v>
          </cell>
        </row>
      </sheetData>
      <sheetData sheetId="80">
        <row r="30">
          <cell r="H30">
            <v>0.36</v>
          </cell>
        </row>
        <row r="40">
          <cell r="H40">
            <v>22.58</v>
          </cell>
        </row>
        <row r="46">
          <cell r="H46">
            <v>0</v>
          </cell>
        </row>
        <row r="52">
          <cell r="H52">
            <v>5.17</v>
          </cell>
        </row>
        <row r="54">
          <cell r="H54">
            <v>28.11</v>
          </cell>
        </row>
        <row r="55">
          <cell r="H55">
            <v>3.37</v>
          </cell>
        </row>
        <row r="56">
          <cell r="H56">
            <v>2.81</v>
          </cell>
        </row>
        <row r="58">
          <cell r="H58">
            <v>34.29</v>
          </cell>
        </row>
      </sheetData>
      <sheetData sheetId="81">
        <row r="30">
          <cell r="H30">
            <v>0.37</v>
          </cell>
        </row>
        <row r="40">
          <cell r="H40">
            <v>24.44</v>
          </cell>
        </row>
        <row r="46">
          <cell r="H46">
            <v>0</v>
          </cell>
        </row>
        <row r="52">
          <cell r="H52">
            <v>5.3</v>
          </cell>
        </row>
        <row r="54">
          <cell r="H54">
            <v>30.11</v>
          </cell>
        </row>
        <row r="55">
          <cell r="H55">
            <v>3.61</v>
          </cell>
        </row>
        <row r="56">
          <cell r="H56">
            <v>3.01</v>
          </cell>
        </row>
        <row r="58">
          <cell r="H58">
            <v>36.729999999999997</v>
          </cell>
        </row>
      </sheetData>
      <sheetData sheetId="82">
        <row r="30">
          <cell r="H30">
            <v>0.39</v>
          </cell>
        </row>
        <row r="40">
          <cell r="H40">
            <v>25.2</v>
          </cell>
        </row>
        <row r="46">
          <cell r="H46">
            <v>0</v>
          </cell>
        </row>
        <row r="52">
          <cell r="H52">
            <v>5.47</v>
          </cell>
        </row>
        <row r="54">
          <cell r="H54">
            <v>31.06</v>
          </cell>
        </row>
        <row r="55">
          <cell r="H55">
            <v>3.73</v>
          </cell>
        </row>
        <row r="56">
          <cell r="H56">
            <v>3.11</v>
          </cell>
        </row>
        <row r="58">
          <cell r="H58">
            <v>37.9</v>
          </cell>
        </row>
      </sheetData>
      <sheetData sheetId="83">
        <row r="30">
          <cell r="H30">
            <v>0.4</v>
          </cell>
        </row>
        <row r="40">
          <cell r="H40">
            <v>26.02</v>
          </cell>
        </row>
        <row r="46">
          <cell r="H46">
            <v>0</v>
          </cell>
        </row>
        <row r="52">
          <cell r="H52">
            <v>5.65</v>
          </cell>
        </row>
        <row r="54">
          <cell r="H54">
            <v>32.07</v>
          </cell>
        </row>
        <row r="55">
          <cell r="H55">
            <v>3.85</v>
          </cell>
        </row>
        <row r="56">
          <cell r="H56">
            <v>3.21</v>
          </cell>
        </row>
        <row r="58">
          <cell r="H58">
            <v>39.130000000000003</v>
          </cell>
        </row>
      </sheetData>
      <sheetData sheetId="84">
        <row r="30">
          <cell r="H30">
            <v>0.37</v>
          </cell>
        </row>
        <row r="40">
          <cell r="H40">
            <v>25.28</v>
          </cell>
        </row>
        <row r="46">
          <cell r="H46">
            <v>0</v>
          </cell>
        </row>
        <row r="52">
          <cell r="H52">
            <v>5.21</v>
          </cell>
        </row>
        <row r="54">
          <cell r="H54">
            <v>30.86</v>
          </cell>
        </row>
        <row r="55">
          <cell r="H55">
            <v>3.7</v>
          </cell>
        </row>
        <row r="56">
          <cell r="H56">
            <v>3.09</v>
          </cell>
        </row>
        <row r="58">
          <cell r="H58">
            <v>37.65</v>
          </cell>
        </row>
      </sheetData>
      <sheetData sheetId="85">
        <row r="30">
          <cell r="H30">
            <v>0.23</v>
          </cell>
        </row>
        <row r="40">
          <cell r="H40">
            <v>16.03</v>
          </cell>
        </row>
        <row r="46">
          <cell r="H46">
            <v>0</v>
          </cell>
        </row>
        <row r="52">
          <cell r="H52">
            <v>3.31</v>
          </cell>
        </row>
        <row r="54">
          <cell r="H54">
            <v>19.57</v>
          </cell>
        </row>
        <row r="55">
          <cell r="H55">
            <v>2.35</v>
          </cell>
        </row>
        <row r="56">
          <cell r="H56">
            <v>1.96</v>
          </cell>
        </row>
        <row r="58">
          <cell r="H58">
            <v>23.88</v>
          </cell>
        </row>
      </sheetData>
      <sheetData sheetId="86">
        <row r="30">
          <cell r="H30">
            <v>0.26</v>
          </cell>
        </row>
        <row r="40">
          <cell r="H40">
            <v>18.100000000000001</v>
          </cell>
        </row>
        <row r="46">
          <cell r="H46">
            <v>0</v>
          </cell>
        </row>
        <row r="52">
          <cell r="H52">
            <v>3.17</v>
          </cell>
        </row>
        <row r="54">
          <cell r="H54">
            <v>21.53</v>
          </cell>
        </row>
        <row r="55">
          <cell r="H55">
            <v>2.58</v>
          </cell>
        </row>
        <row r="56">
          <cell r="H56">
            <v>2.15</v>
          </cell>
        </row>
        <row r="58">
          <cell r="H58">
            <v>26.26</v>
          </cell>
        </row>
      </sheetData>
      <sheetData sheetId="87">
        <row r="30">
          <cell r="H30">
            <v>0.28999999999999998</v>
          </cell>
        </row>
        <row r="40">
          <cell r="H40">
            <v>19.97</v>
          </cell>
        </row>
        <row r="46">
          <cell r="H46">
            <v>0</v>
          </cell>
        </row>
        <row r="52">
          <cell r="H52">
            <v>4.12</v>
          </cell>
        </row>
        <row r="54">
          <cell r="H54">
            <v>24.38</v>
          </cell>
        </row>
        <row r="55">
          <cell r="H55">
            <v>2.93</v>
          </cell>
        </row>
        <row r="56">
          <cell r="H56">
            <v>2.44</v>
          </cell>
        </row>
        <row r="57">
          <cell r="H57">
            <v>29.75</v>
          </cell>
        </row>
      </sheetData>
      <sheetData sheetId="88">
        <row r="30">
          <cell r="H30">
            <v>0.34</v>
          </cell>
        </row>
        <row r="40">
          <cell r="H40">
            <v>23.51</v>
          </cell>
        </row>
        <row r="46">
          <cell r="H46">
            <v>0</v>
          </cell>
        </row>
        <row r="52">
          <cell r="H52">
            <v>4.8499999999999996</v>
          </cell>
        </row>
        <row r="54">
          <cell r="H54">
            <v>28.7</v>
          </cell>
        </row>
        <row r="55">
          <cell r="H55">
            <v>3.44</v>
          </cell>
        </row>
        <row r="56">
          <cell r="H56">
            <v>2.87</v>
          </cell>
        </row>
        <row r="58">
          <cell r="H58">
            <v>35.01</v>
          </cell>
        </row>
      </sheetData>
      <sheetData sheetId="89">
        <row r="30">
          <cell r="H30">
            <v>0.28999999999999998</v>
          </cell>
        </row>
        <row r="40">
          <cell r="H40">
            <v>19.73</v>
          </cell>
        </row>
        <row r="46">
          <cell r="H46">
            <v>0</v>
          </cell>
        </row>
        <row r="52">
          <cell r="H52">
            <v>4.07</v>
          </cell>
        </row>
        <row r="54">
          <cell r="H54">
            <v>24.09</v>
          </cell>
        </row>
        <row r="55">
          <cell r="H55">
            <v>2.89</v>
          </cell>
        </row>
        <row r="56">
          <cell r="H56">
            <v>2.41</v>
          </cell>
        </row>
        <row r="58">
          <cell r="H58">
            <v>29.39</v>
          </cell>
        </row>
      </sheetData>
      <sheetData sheetId="90">
        <row r="30">
          <cell r="H30">
            <v>0.3</v>
          </cell>
        </row>
        <row r="40">
          <cell r="H40">
            <v>20.55</v>
          </cell>
        </row>
        <row r="46">
          <cell r="H46">
            <v>0</v>
          </cell>
        </row>
        <row r="52">
          <cell r="H52">
            <v>4.24</v>
          </cell>
        </row>
        <row r="54">
          <cell r="H54">
            <v>25.09</v>
          </cell>
        </row>
        <row r="55">
          <cell r="H55">
            <v>3.01</v>
          </cell>
        </row>
        <row r="56">
          <cell r="H56">
            <v>2.5099999999999998</v>
          </cell>
        </row>
        <row r="58">
          <cell r="H58">
            <v>30.61</v>
          </cell>
        </row>
      </sheetData>
      <sheetData sheetId="91">
        <row r="30">
          <cell r="H30">
            <v>0.33</v>
          </cell>
        </row>
        <row r="40">
          <cell r="H40">
            <v>22.38</v>
          </cell>
        </row>
        <row r="46">
          <cell r="H46">
            <v>0</v>
          </cell>
        </row>
        <row r="52">
          <cell r="H52">
            <v>4.6100000000000003</v>
          </cell>
        </row>
        <row r="54">
          <cell r="H54">
            <v>27.32</v>
          </cell>
        </row>
        <row r="55">
          <cell r="H55">
            <v>3.28</v>
          </cell>
        </row>
        <row r="56">
          <cell r="H56">
            <v>2.73</v>
          </cell>
        </row>
        <row r="58">
          <cell r="H58">
            <v>33.33</v>
          </cell>
        </row>
      </sheetData>
      <sheetData sheetId="92">
        <row r="30">
          <cell r="H30">
            <v>0.41</v>
          </cell>
        </row>
        <row r="40">
          <cell r="H40">
            <v>28.28</v>
          </cell>
        </row>
        <row r="46">
          <cell r="H46">
            <v>0</v>
          </cell>
        </row>
        <row r="52">
          <cell r="H52">
            <v>5.83</v>
          </cell>
        </row>
        <row r="54">
          <cell r="H54">
            <v>34.520000000000003</v>
          </cell>
        </row>
        <row r="55">
          <cell r="H55">
            <v>4.1399999999999997</v>
          </cell>
        </row>
        <row r="56">
          <cell r="H56">
            <v>3.45</v>
          </cell>
        </row>
        <row r="58">
          <cell r="H58">
            <v>42.11</v>
          </cell>
        </row>
      </sheetData>
      <sheetData sheetId="93">
        <row r="30">
          <cell r="H30">
            <v>0.5</v>
          </cell>
        </row>
        <row r="40">
          <cell r="H40">
            <v>35.159999999999997</v>
          </cell>
        </row>
        <row r="46">
          <cell r="H46">
            <v>0</v>
          </cell>
        </row>
        <row r="52">
          <cell r="H52">
            <v>6.16</v>
          </cell>
        </row>
        <row r="54">
          <cell r="H54">
            <v>41.82</v>
          </cell>
        </row>
        <row r="55">
          <cell r="H55">
            <v>5.0199999999999996</v>
          </cell>
        </row>
        <row r="56">
          <cell r="H56">
            <v>4.18</v>
          </cell>
        </row>
        <row r="58">
          <cell r="H58">
            <v>51.02</v>
          </cell>
        </row>
      </sheetData>
      <sheetData sheetId="94">
        <row r="30">
          <cell r="H30">
            <v>0.57999999999999996</v>
          </cell>
        </row>
        <row r="40">
          <cell r="H40">
            <v>38.5</v>
          </cell>
        </row>
        <row r="46">
          <cell r="H46">
            <v>0</v>
          </cell>
        </row>
        <row r="52">
          <cell r="H52">
            <v>3.56</v>
          </cell>
        </row>
        <row r="54">
          <cell r="H54">
            <v>42.64</v>
          </cell>
        </row>
        <row r="55">
          <cell r="H55">
            <v>5.12</v>
          </cell>
        </row>
        <row r="56">
          <cell r="H56">
            <v>4.26</v>
          </cell>
        </row>
        <row r="58">
          <cell r="H58">
            <v>52.02</v>
          </cell>
        </row>
      </sheetData>
      <sheetData sheetId="95">
        <row r="33">
          <cell r="H33">
            <v>0.78</v>
          </cell>
        </row>
        <row r="43">
          <cell r="H43">
            <v>46.8</v>
          </cell>
        </row>
        <row r="49">
          <cell r="H49">
            <v>0</v>
          </cell>
        </row>
        <row r="55">
          <cell r="H55">
            <v>4.51</v>
          </cell>
        </row>
        <row r="57">
          <cell r="H57">
            <v>52.09</v>
          </cell>
        </row>
        <row r="58">
          <cell r="H58">
            <v>6.25</v>
          </cell>
        </row>
        <row r="59">
          <cell r="H59">
            <v>5.21</v>
          </cell>
        </row>
        <row r="61">
          <cell r="H61">
            <v>63.55</v>
          </cell>
        </row>
      </sheetData>
      <sheetData sheetId="96">
        <row r="32">
          <cell r="H32">
            <v>0.85</v>
          </cell>
        </row>
        <row r="42">
          <cell r="H42">
            <v>55.41</v>
          </cell>
        </row>
        <row r="48">
          <cell r="H48">
            <v>0</v>
          </cell>
        </row>
        <row r="57">
          <cell r="H57">
            <v>104.6</v>
          </cell>
        </row>
        <row r="58">
          <cell r="H58">
            <v>12.55</v>
          </cell>
        </row>
        <row r="59">
          <cell r="H59">
            <v>10.46</v>
          </cell>
        </row>
        <row r="61">
          <cell r="H61">
            <v>127.61</v>
          </cell>
        </row>
      </sheetData>
      <sheetData sheetId="97">
        <row r="32">
          <cell r="H32">
            <v>0.84</v>
          </cell>
        </row>
        <row r="42">
          <cell r="H42">
            <v>56.33</v>
          </cell>
        </row>
        <row r="48">
          <cell r="H48">
            <v>0</v>
          </cell>
        </row>
        <row r="55">
          <cell r="H55">
            <v>5.43</v>
          </cell>
        </row>
        <row r="57">
          <cell r="H57">
            <v>62.6</v>
          </cell>
        </row>
        <row r="58">
          <cell r="H58">
            <v>7.51</v>
          </cell>
        </row>
        <row r="59">
          <cell r="H59">
            <v>6.26</v>
          </cell>
        </row>
        <row r="60">
          <cell r="H60">
            <v>76.37</v>
          </cell>
        </row>
      </sheetData>
      <sheetData sheetId="98">
        <row r="32">
          <cell r="H32">
            <v>1.19</v>
          </cell>
        </row>
        <row r="42">
          <cell r="H42">
            <v>73.849999999999994</v>
          </cell>
        </row>
        <row r="48">
          <cell r="H48">
            <v>0</v>
          </cell>
        </row>
        <row r="55">
          <cell r="H55">
            <v>58.02</v>
          </cell>
        </row>
        <row r="57">
          <cell r="H57">
            <v>133.06</v>
          </cell>
        </row>
        <row r="58">
          <cell r="H58">
            <v>15.97</v>
          </cell>
        </row>
        <row r="59">
          <cell r="H59">
            <v>13.31</v>
          </cell>
        </row>
        <row r="61">
          <cell r="H61">
            <v>162.34</v>
          </cell>
        </row>
      </sheetData>
      <sheetData sheetId="99">
        <row r="40">
          <cell r="H40">
            <v>0.34</v>
          </cell>
        </row>
        <row r="50">
          <cell r="H50">
            <v>15.15</v>
          </cell>
        </row>
        <row r="56">
          <cell r="H56">
            <v>0</v>
          </cell>
        </row>
        <row r="63">
          <cell r="H63">
            <v>2.04</v>
          </cell>
        </row>
        <row r="65">
          <cell r="H65">
            <v>17.53</v>
          </cell>
        </row>
        <row r="66">
          <cell r="H66">
            <v>2.1</v>
          </cell>
        </row>
        <row r="67">
          <cell r="H67">
            <v>1.75</v>
          </cell>
        </row>
        <row r="69">
          <cell r="H69">
            <v>21.38</v>
          </cell>
        </row>
      </sheetData>
      <sheetData sheetId="100">
        <row r="40">
          <cell r="H40">
            <v>0.70582625705238355</v>
          </cell>
        </row>
        <row r="50">
          <cell r="H50">
            <v>26.92</v>
          </cell>
        </row>
        <row r="56">
          <cell r="H56">
            <v>0</v>
          </cell>
        </row>
        <row r="63">
          <cell r="H63">
            <v>3.75</v>
          </cell>
        </row>
        <row r="65">
          <cell r="H65">
            <v>31.38</v>
          </cell>
        </row>
        <row r="66">
          <cell r="H66">
            <v>3.77</v>
          </cell>
        </row>
        <row r="67">
          <cell r="H67">
            <v>3.14</v>
          </cell>
        </row>
        <row r="69">
          <cell r="H69">
            <v>38.29</v>
          </cell>
        </row>
      </sheetData>
      <sheetData sheetId="101">
        <row r="40">
          <cell r="H40">
            <v>0.71016301921108849</v>
          </cell>
        </row>
        <row r="50">
          <cell r="H50">
            <v>35.61</v>
          </cell>
        </row>
        <row r="56">
          <cell r="H56">
            <v>0</v>
          </cell>
        </row>
        <row r="63">
          <cell r="H63">
            <v>3.29</v>
          </cell>
        </row>
        <row r="65">
          <cell r="H65">
            <v>39.61</v>
          </cell>
        </row>
        <row r="66">
          <cell r="H66">
            <v>4.75</v>
          </cell>
        </row>
        <row r="67">
          <cell r="H67">
            <v>3.96</v>
          </cell>
        </row>
        <row r="69">
          <cell r="H69">
            <v>48.32</v>
          </cell>
        </row>
      </sheetData>
      <sheetData sheetId="102">
        <row r="40">
          <cell r="H40">
            <v>1.7292249358442746</v>
          </cell>
        </row>
        <row r="50">
          <cell r="H50">
            <v>78.08</v>
          </cell>
        </row>
        <row r="56">
          <cell r="H56">
            <v>0</v>
          </cell>
        </row>
        <row r="63">
          <cell r="H63">
            <v>7.2</v>
          </cell>
        </row>
        <row r="65">
          <cell r="H65">
            <v>87.01</v>
          </cell>
        </row>
        <row r="66">
          <cell r="H66">
            <v>10.44</v>
          </cell>
        </row>
        <row r="67">
          <cell r="H67">
            <v>8.6999999999999993</v>
          </cell>
        </row>
        <row r="69">
          <cell r="H69">
            <v>106.15</v>
          </cell>
        </row>
      </sheetData>
      <sheetData sheetId="103" refreshError="1"/>
      <sheetData sheetId="104">
        <row r="40">
          <cell r="H40">
            <v>0.38280772387267553</v>
          </cell>
        </row>
        <row r="50">
          <cell r="H50">
            <v>17.28</v>
          </cell>
        </row>
        <row r="56">
          <cell r="H56">
            <v>0</v>
          </cell>
        </row>
        <row r="63">
          <cell r="H63">
            <v>1.6</v>
          </cell>
        </row>
        <row r="65">
          <cell r="H65">
            <v>19.260000000000002</v>
          </cell>
        </row>
        <row r="66">
          <cell r="H66">
            <v>2.31</v>
          </cell>
        </row>
        <row r="67">
          <cell r="H67">
            <v>1.93</v>
          </cell>
        </row>
        <row r="69">
          <cell r="H69">
            <v>23.5</v>
          </cell>
        </row>
      </sheetData>
      <sheetData sheetId="105">
        <row r="40">
          <cell r="H40">
            <v>0.6792707405498204</v>
          </cell>
        </row>
        <row r="50">
          <cell r="H50">
            <v>30.93</v>
          </cell>
        </row>
        <row r="56">
          <cell r="H56">
            <v>0</v>
          </cell>
        </row>
        <row r="63">
          <cell r="H63">
            <v>2.4700000000000002</v>
          </cell>
        </row>
        <row r="65">
          <cell r="H65">
            <v>34.08</v>
          </cell>
        </row>
        <row r="66">
          <cell r="H66">
            <v>4.09</v>
          </cell>
        </row>
        <row r="67">
          <cell r="H67">
            <v>3.41</v>
          </cell>
        </row>
        <row r="69">
          <cell r="H69">
            <v>41.58</v>
          </cell>
        </row>
      </sheetData>
      <sheetData sheetId="106">
        <row r="40">
          <cell r="H40">
            <v>2.2385671687640261</v>
          </cell>
        </row>
        <row r="50">
          <cell r="H50">
            <v>102.39</v>
          </cell>
        </row>
        <row r="56">
          <cell r="H56">
            <v>0</v>
          </cell>
        </row>
        <row r="63">
          <cell r="H63">
            <v>9.48</v>
          </cell>
        </row>
        <row r="65">
          <cell r="H65">
            <v>114.11</v>
          </cell>
        </row>
        <row r="66">
          <cell r="H66">
            <v>13.69</v>
          </cell>
        </row>
        <row r="67">
          <cell r="H67">
            <v>11.41</v>
          </cell>
        </row>
        <row r="69">
          <cell r="H69">
            <v>139.21</v>
          </cell>
        </row>
      </sheetData>
      <sheetData sheetId="107">
        <row r="40">
          <cell r="H40">
            <v>1.9226447242585514</v>
          </cell>
        </row>
        <row r="50">
          <cell r="H50">
            <v>85.97</v>
          </cell>
        </row>
        <row r="56">
          <cell r="H56">
            <v>0</v>
          </cell>
        </row>
        <row r="63">
          <cell r="H63">
            <v>7.93</v>
          </cell>
        </row>
        <row r="65">
          <cell r="H65">
            <v>95.82</v>
          </cell>
        </row>
        <row r="66">
          <cell r="H66">
            <v>11.5</v>
          </cell>
        </row>
        <row r="67">
          <cell r="H67">
            <v>9.58</v>
          </cell>
        </row>
        <row r="69">
          <cell r="H69">
            <v>116.9</v>
          </cell>
        </row>
      </sheetData>
      <sheetData sheetId="108">
        <row r="40">
          <cell r="H40">
            <v>2.0565334216039823</v>
          </cell>
        </row>
        <row r="50">
          <cell r="H50">
            <v>102.99</v>
          </cell>
        </row>
        <row r="56">
          <cell r="H56">
            <v>0</v>
          </cell>
        </row>
        <row r="63">
          <cell r="H63">
            <v>9.5</v>
          </cell>
        </row>
        <row r="65">
          <cell r="H65">
            <v>114.55</v>
          </cell>
        </row>
        <row r="66">
          <cell r="H66">
            <v>13.75</v>
          </cell>
        </row>
        <row r="67">
          <cell r="H67">
            <v>11.45</v>
          </cell>
        </row>
        <row r="69">
          <cell r="H69">
            <v>139.75</v>
          </cell>
        </row>
      </sheetData>
      <sheetData sheetId="109">
        <row r="40">
          <cell r="H40">
            <v>1.3323229683315616</v>
          </cell>
        </row>
        <row r="50">
          <cell r="H50">
            <v>61.11</v>
          </cell>
        </row>
        <row r="56">
          <cell r="H56">
            <v>0</v>
          </cell>
        </row>
        <row r="63">
          <cell r="H63">
            <v>33.479999999999997</v>
          </cell>
        </row>
        <row r="65">
          <cell r="H65">
            <v>95.92</v>
          </cell>
        </row>
        <row r="66">
          <cell r="H66">
            <v>11.51</v>
          </cell>
        </row>
        <row r="67">
          <cell r="H67">
            <v>9.59</v>
          </cell>
        </row>
        <row r="69">
          <cell r="H69">
            <v>117.02</v>
          </cell>
        </row>
      </sheetData>
      <sheetData sheetId="110">
        <row r="39">
          <cell r="H39">
            <v>0.61918284444224325</v>
          </cell>
        </row>
        <row r="49">
          <cell r="H49">
            <v>30.7</v>
          </cell>
        </row>
        <row r="55">
          <cell r="H55">
            <v>0</v>
          </cell>
        </row>
        <row r="62">
          <cell r="H62">
            <v>2.72</v>
          </cell>
        </row>
        <row r="64">
          <cell r="H64">
            <v>34.04</v>
          </cell>
        </row>
        <row r="65">
          <cell r="H65">
            <v>4.08</v>
          </cell>
        </row>
        <row r="66">
          <cell r="H66">
            <v>3.4</v>
          </cell>
        </row>
        <row r="68">
          <cell r="H68">
            <v>41.52</v>
          </cell>
        </row>
      </sheetData>
      <sheetData sheetId="111">
        <row r="39">
          <cell r="H39">
            <v>1.68</v>
          </cell>
        </row>
        <row r="49">
          <cell r="H49">
            <v>88.42</v>
          </cell>
        </row>
        <row r="55">
          <cell r="H55">
            <v>0</v>
          </cell>
        </row>
        <row r="62">
          <cell r="H62">
            <v>6.81</v>
          </cell>
        </row>
        <row r="64">
          <cell r="H64">
            <v>96.91</v>
          </cell>
        </row>
        <row r="65">
          <cell r="H65">
            <v>11.63</v>
          </cell>
        </row>
        <row r="66">
          <cell r="H66">
            <v>9.69</v>
          </cell>
        </row>
        <row r="68">
          <cell r="H68">
            <v>118.23</v>
          </cell>
        </row>
      </sheetData>
      <sheetData sheetId="112">
        <row r="40">
          <cell r="H40">
            <v>0.22588218807461391</v>
          </cell>
        </row>
        <row r="50">
          <cell r="H50">
            <v>9.35</v>
          </cell>
        </row>
        <row r="56">
          <cell r="H56">
            <v>0</v>
          </cell>
        </row>
        <row r="63">
          <cell r="H63">
            <v>1.34</v>
          </cell>
        </row>
        <row r="65">
          <cell r="H65">
            <v>10.92</v>
          </cell>
        </row>
        <row r="66">
          <cell r="H66">
            <v>1.31</v>
          </cell>
        </row>
        <row r="67">
          <cell r="H67">
            <v>1.0900000000000001</v>
          </cell>
        </row>
        <row r="69">
          <cell r="H69">
            <v>13.32</v>
          </cell>
        </row>
      </sheetData>
      <sheetData sheetId="113">
        <row r="40">
          <cell r="H40">
            <v>0.21</v>
          </cell>
        </row>
        <row r="50">
          <cell r="H50">
            <v>12.129999999999999</v>
          </cell>
        </row>
        <row r="56">
          <cell r="H56">
            <v>0</v>
          </cell>
        </row>
        <row r="63">
          <cell r="H63">
            <v>1.74</v>
          </cell>
        </row>
        <row r="65">
          <cell r="H65">
            <v>14.08</v>
          </cell>
        </row>
        <row r="66">
          <cell r="H66">
            <v>1.69</v>
          </cell>
        </row>
        <row r="67">
          <cell r="H67">
            <v>1.41</v>
          </cell>
        </row>
        <row r="69">
          <cell r="H69">
            <v>17.18</v>
          </cell>
        </row>
      </sheetData>
      <sheetData sheetId="114">
        <row r="40">
          <cell r="H40">
            <v>0.24</v>
          </cell>
        </row>
        <row r="50">
          <cell r="H50">
            <v>13.55</v>
          </cell>
        </row>
        <row r="56">
          <cell r="H56">
            <v>0</v>
          </cell>
        </row>
        <row r="63">
          <cell r="H63">
            <v>1.94</v>
          </cell>
        </row>
        <row r="65">
          <cell r="H65">
            <v>15.73</v>
          </cell>
        </row>
        <row r="66">
          <cell r="H66">
            <v>1.89</v>
          </cell>
        </row>
        <row r="67">
          <cell r="H67">
            <v>1.57</v>
          </cell>
        </row>
        <row r="69">
          <cell r="H69">
            <v>19.190000000000001</v>
          </cell>
        </row>
      </sheetData>
      <sheetData sheetId="115">
        <row r="39">
          <cell r="H39">
            <v>40.69</v>
          </cell>
        </row>
        <row r="49">
          <cell r="H49">
            <v>264.81</v>
          </cell>
        </row>
        <row r="55">
          <cell r="H55">
            <v>0</v>
          </cell>
        </row>
        <row r="61">
          <cell r="H61">
            <v>9.26</v>
          </cell>
        </row>
        <row r="63">
          <cell r="H63">
            <v>314.76</v>
          </cell>
        </row>
        <row r="64">
          <cell r="H64">
            <v>37.770000000000003</v>
          </cell>
        </row>
        <row r="65">
          <cell r="H65">
            <v>31.48</v>
          </cell>
        </row>
        <row r="67">
          <cell r="H67">
            <v>384.01</v>
          </cell>
        </row>
      </sheetData>
      <sheetData sheetId="116">
        <row r="39">
          <cell r="H39">
            <v>41.22</v>
          </cell>
        </row>
        <row r="49">
          <cell r="H49">
            <v>268.29000000000002</v>
          </cell>
        </row>
        <row r="55">
          <cell r="H55">
            <v>0</v>
          </cell>
        </row>
        <row r="61">
          <cell r="H61">
            <v>9.3800000000000008</v>
          </cell>
        </row>
        <row r="63">
          <cell r="H63">
            <v>318.89</v>
          </cell>
        </row>
        <row r="64">
          <cell r="H64">
            <v>38.270000000000003</v>
          </cell>
        </row>
        <row r="65">
          <cell r="H65">
            <v>31.89</v>
          </cell>
        </row>
        <row r="67">
          <cell r="H67">
            <v>389.05</v>
          </cell>
        </row>
      </sheetData>
      <sheetData sheetId="117">
        <row r="39">
          <cell r="H39">
            <v>46.1</v>
          </cell>
        </row>
        <row r="49">
          <cell r="H49">
            <v>272.73</v>
          </cell>
        </row>
        <row r="55">
          <cell r="H55">
            <v>0</v>
          </cell>
        </row>
        <row r="61">
          <cell r="H61">
            <v>10.48</v>
          </cell>
        </row>
        <row r="63">
          <cell r="H63">
            <v>329.31</v>
          </cell>
        </row>
        <row r="64">
          <cell r="H64">
            <v>39.520000000000003</v>
          </cell>
        </row>
        <row r="65">
          <cell r="H65">
            <v>32.93</v>
          </cell>
        </row>
        <row r="67">
          <cell r="H67">
            <v>401.76</v>
          </cell>
        </row>
      </sheetData>
      <sheetData sheetId="118">
        <row r="39">
          <cell r="H39">
            <v>48.4</v>
          </cell>
        </row>
        <row r="49">
          <cell r="H49">
            <v>286.61</v>
          </cell>
        </row>
        <row r="55">
          <cell r="H55">
            <v>0</v>
          </cell>
        </row>
        <row r="61">
          <cell r="H61">
            <v>11.01</v>
          </cell>
        </row>
        <row r="63">
          <cell r="H63">
            <v>346.02</v>
          </cell>
        </row>
        <row r="64">
          <cell r="H64">
            <v>41.52</v>
          </cell>
        </row>
        <row r="65">
          <cell r="H65">
            <v>34.6</v>
          </cell>
        </row>
        <row r="67">
          <cell r="H67">
            <v>422.14</v>
          </cell>
        </row>
      </sheetData>
      <sheetData sheetId="119">
        <row r="39">
          <cell r="H39">
            <v>50.24</v>
          </cell>
        </row>
        <row r="49">
          <cell r="H49">
            <v>295.52</v>
          </cell>
        </row>
        <row r="55">
          <cell r="H55">
            <v>0</v>
          </cell>
        </row>
        <row r="61">
          <cell r="H61">
            <v>11.35</v>
          </cell>
        </row>
        <row r="63">
          <cell r="H63">
            <v>357.11</v>
          </cell>
        </row>
        <row r="64">
          <cell r="H64">
            <v>42.85</v>
          </cell>
        </row>
        <row r="65">
          <cell r="H65">
            <v>35.71</v>
          </cell>
        </row>
        <row r="67">
          <cell r="H67">
            <v>435.67</v>
          </cell>
        </row>
      </sheetData>
      <sheetData sheetId="120">
        <row r="39">
          <cell r="H39">
            <v>53.42</v>
          </cell>
        </row>
        <row r="49">
          <cell r="H49">
            <v>314.25</v>
          </cell>
        </row>
        <row r="55">
          <cell r="H55">
            <v>0</v>
          </cell>
        </row>
        <row r="61">
          <cell r="H61">
            <v>12.07</v>
          </cell>
        </row>
        <row r="63">
          <cell r="H63">
            <v>379.74</v>
          </cell>
        </row>
        <row r="64">
          <cell r="H64">
            <v>45.57</v>
          </cell>
        </row>
        <row r="65">
          <cell r="H65">
            <v>37.97</v>
          </cell>
        </row>
        <row r="67">
          <cell r="H67">
            <v>463.28</v>
          </cell>
        </row>
      </sheetData>
      <sheetData sheetId="121">
        <row r="39">
          <cell r="H39">
            <v>53.11</v>
          </cell>
        </row>
        <row r="49">
          <cell r="H49">
            <v>341.85</v>
          </cell>
        </row>
        <row r="55">
          <cell r="H55">
            <v>0</v>
          </cell>
        </row>
        <row r="61">
          <cell r="H61">
            <v>11.95</v>
          </cell>
        </row>
        <row r="63">
          <cell r="H63">
            <v>406.91</v>
          </cell>
        </row>
        <row r="64">
          <cell r="H64">
            <v>48.83</v>
          </cell>
        </row>
        <row r="65">
          <cell r="H65">
            <v>40.69</v>
          </cell>
        </row>
        <row r="67">
          <cell r="H67">
            <v>496.43</v>
          </cell>
        </row>
      </sheetData>
      <sheetData sheetId="122">
        <row r="39">
          <cell r="H39">
            <v>57.82</v>
          </cell>
        </row>
        <row r="49">
          <cell r="H49">
            <v>338.59</v>
          </cell>
        </row>
        <row r="55">
          <cell r="H55">
            <v>0</v>
          </cell>
        </row>
        <row r="61">
          <cell r="H61">
            <v>13.01</v>
          </cell>
        </row>
        <row r="63">
          <cell r="H63">
            <v>409.42</v>
          </cell>
        </row>
        <row r="64">
          <cell r="H64">
            <v>49.13</v>
          </cell>
        </row>
        <row r="65">
          <cell r="H65">
            <v>40.94</v>
          </cell>
        </row>
        <row r="67">
          <cell r="H67">
            <v>499.49</v>
          </cell>
        </row>
      </sheetData>
      <sheetData sheetId="123">
        <row r="39">
          <cell r="H39">
            <v>61.62</v>
          </cell>
        </row>
        <row r="49">
          <cell r="H49">
            <v>360.83</v>
          </cell>
        </row>
        <row r="55">
          <cell r="H55">
            <v>0</v>
          </cell>
        </row>
        <row r="61">
          <cell r="H61">
            <v>13.86</v>
          </cell>
        </row>
        <row r="63">
          <cell r="H63">
            <v>436.31</v>
          </cell>
        </row>
        <row r="64">
          <cell r="H64">
            <v>52.36</v>
          </cell>
        </row>
        <row r="65">
          <cell r="H65">
            <v>43.63</v>
          </cell>
        </row>
        <row r="67">
          <cell r="H67">
            <v>532.29999999999995</v>
          </cell>
        </row>
      </sheetData>
      <sheetData sheetId="124">
        <row r="39">
          <cell r="H39">
            <v>7.7</v>
          </cell>
        </row>
        <row r="49">
          <cell r="H49">
            <v>284.49</v>
          </cell>
        </row>
        <row r="55">
          <cell r="H55">
            <v>0</v>
          </cell>
        </row>
        <row r="61">
          <cell r="H61">
            <v>9.75</v>
          </cell>
        </row>
        <row r="63">
          <cell r="H63">
            <v>301.94</v>
          </cell>
        </row>
        <row r="64">
          <cell r="H64">
            <v>36.229999999999997</v>
          </cell>
        </row>
        <row r="65">
          <cell r="H65">
            <v>30.19</v>
          </cell>
        </row>
        <row r="67">
          <cell r="H67">
            <v>368.36</v>
          </cell>
        </row>
      </sheetData>
      <sheetData sheetId="125">
        <row r="39">
          <cell r="H39">
            <v>7.81</v>
          </cell>
        </row>
        <row r="49">
          <cell r="H49">
            <v>288.44</v>
          </cell>
        </row>
        <row r="55">
          <cell r="H55">
            <v>0</v>
          </cell>
        </row>
        <row r="61">
          <cell r="H61">
            <v>9.89</v>
          </cell>
        </row>
        <row r="63">
          <cell r="H63">
            <v>306.14</v>
          </cell>
        </row>
        <row r="64">
          <cell r="H64">
            <v>36.74</v>
          </cell>
        </row>
        <row r="65">
          <cell r="H65">
            <v>30.61</v>
          </cell>
        </row>
        <row r="67">
          <cell r="H67">
            <v>373.49</v>
          </cell>
        </row>
      </sheetData>
      <sheetData sheetId="126">
        <row r="39">
          <cell r="H39">
            <v>8.43</v>
          </cell>
        </row>
        <row r="49">
          <cell r="H49">
            <v>311.3</v>
          </cell>
        </row>
        <row r="55">
          <cell r="H55">
            <v>0</v>
          </cell>
        </row>
        <row r="61">
          <cell r="H61">
            <v>10.67</v>
          </cell>
        </row>
        <row r="63">
          <cell r="H63">
            <v>330.4</v>
          </cell>
        </row>
        <row r="64">
          <cell r="H64">
            <v>39.65</v>
          </cell>
        </row>
        <row r="65">
          <cell r="H65">
            <v>33.04</v>
          </cell>
        </row>
        <row r="67">
          <cell r="H67">
            <v>403.09</v>
          </cell>
        </row>
      </sheetData>
      <sheetData sheetId="127">
        <row r="39">
          <cell r="H39">
            <v>8.76</v>
          </cell>
        </row>
        <row r="49">
          <cell r="H49">
            <v>321.63</v>
          </cell>
        </row>
        <row r="55">
          <cell r="H55">
            <v>0</v>
          </cell>
        </row>
        <row r="61">
          <cell r="H61">
            <v>11.03</v>
          </cell>
        </row>
        <row r="63">
          <cell r="H63">
            <v>341.42</v>
          </cell>
        </row>
        <row r="64">
          <cell r="H64">
            <v>40.97</v>
          </cell>
        </row>
        <row r="65">
          <cell r="H65">
            <v>34.14</v>
          </cell>
        </row>
        <row r="67">
          <cell r="H67">
            <v>416.53</v>
          </cell>
        </row>
      </sheetData>
      <sheetData sheetId="128">
        <row r="38">
          <cell r="H38">
            <v>9.02</v>
          </cell>
        </row>
        <row r="48">
          <cell r="H48">
            <v>322.62</v>
          </cell>
        </row>
        <row r="54">
          <cell r="H54">
            <v>0</v>
          </cell>
        </row>
        <row r="60">
          <cell r="H60">
            <v>11.06</v>
          </cell>
        </row>
        <row r="62">
          <cell r="H62">
            <v>342.7</v>
          </cell>
        </row>
        <row r="63">
          <cell r="H63">
            <v>41.12</v>
          </cell>
        </row>
        <row r="64">
          <cell r="H64">
            <v>34.270000000000003</v>
          </cell>
        </row>
        <row r="66">
          <cell r="H66">
            <v>418.09</v>
          </cell>
        </row>
      </sheetData>
      <sheetData sheetId="129">
        <row r="38">
          <cell r="H38">
            <v>8.9700000000000006</v>
          </cell>
        </row>
        <row r="48">
          <cell r="H48">
            <v>322.72000000000003</v>
          </cell>
        </row>
        <row r="54">
          <cell r="H54">
            <v>0</v>
          </cell>
        </row>
        <row r="60">
          <cell r="H60">
            <v>11.06</v>
          </cell>
        </row>
        <row r="62">
          <cell r="H62">
            <v>342.75</v>
          </cell>
        </row>
        <row r="63">
          <cell r="H63">
            <v>41.13</v>
          </cell>
        </row>
        <row r="64">
          <cell r="H64">
            <v>34.28</v>
          </cell>
        </row>
        <row r="66">
          <cell r="H66">
            <v>418.16</v>
          </cell>
        </row>
      </sheetData>
      <sheetData sheetId="130">
        <row r="38">
          <cell r="H38">
            <v>8.35</v>
          </cell>
        </row>
        <row r="48">
          <cell r="H48">
            <v>300.18</v>
          </cell>
        </row>
        <row r="54">
          <cell r="H54">
            <v>0</v>
          </cell>
        </row>
        <row r="60">
          <cell r="H60">
            <v>10.29</v>
          </cell>
        </row>
        <row r="62">
          <cell r="H62">
            <v>318.82</v>
          </cell>
        </row>
        <row r="63">
          <cell r="H63">
            <v>38.26</v>
          </cell>
        </row>
        <row r="64">
          <cell r="H64">
            <v>31.88</v>
          </cell>
        </row>
        <row r="66">
          <cell r="H66">
            <v>388.96</v>
          </cell>
        </row>
      </sheetData>
      <sheetData sheetId="131">
        <row r="38">
          <cell r="H38">
            <v>8.14</v>
          </cell>
        </row>
        <row r="48">
          <cell r="H48">
            <v>292.64999999999998</v>
          </cell>
        </row>
        <row r="54">
          <cell r="H54">
            <v>0</v>
          </cell>
        </row>
        <row r="60">
          <cell r="H60">
            <v>10.029999999999999</v>
          </cell>
        </row>
        <row r="62">
          <cell r="H62">
            <v>310.82</v>
          </cell>
        </row>
        <row r="63">
          <cell r="H63">
            <v>37.299999999999997</v>
          </cell>
        </row>
        <row r="64">
          <cell r="H64">
            <v>31.08</v>
          </cell>
        </row>
        <row r="66">
          <cell r="H66">
            <v>379.2</v>
          </cell>
        </row>
      </sheetData>
      <sheetData sheetId="132">
        <row r="38">
          <cell r="H38">
            <v>8.1</v>
          </cell>
        </row>
        <row r="48">
          <cell r="H48">
            <v>291.45</v>
          </cell>
        </row>
        <row r="54">
          <cell r="H54">
            <v>0</v>
          </cell>
        </row>
        <row r="60">
          <cell r="H60">
            <v>9.99</v>
          </cell>
        </row>
        <row r="62">
          <cell r="H62">
            <v>309.54000000000002</v>
          </cell>
        </row>
        <row r="63">
          <cell r="H63">
            <v>37.14</v>
          </cell>
        </row>
        <row r="64">
          <cell r="H64">
            <v>30.95</v>
          </cell>
        </row>
        <row r="66">
          <cell r="H66">
            <v>377.63</v>
          </cell>
        </row>
      </sheetData>
      <sheetData sheetId="133">
        <row r="38">
          <cell r="H38">
            <v>8.7899999999999991</v>
          </cell>
        </row>
        <row r="48">
          <cell r="H48">
            <v>314.43</v>
          </cell>
        </row>
        <row r="54">
          <cell r="H54">
            <v>0</v>
          </cell>
        </row>
        <row r="60">
          <cell r="H60">
            <v>10.78</v>
          </cell>
        </row>
        <row r="62">
          <cell r="H62">
            <v>334</v>
          </cell>
        </row>
        <row r="63">
          <cell r="H63">
            <v>40.08</v>
          </cell>
        </row>
        <row r="64">
          <cell r="H64">
            <v>33.4</v>
          </cell>
        </row>
        <row r="66">
          <cell r="H66">
            <v>407.48</v>
          </cell>
        </row>
      </sheetData>
      <sheetData sheetId="134">
        <row r="38">
          <cell r="H38">
            <v>13.38</v>
          </cell>
        </row>
        <row r="48">
          <cell r="H48">
            <v>440.74</v>
          </cell>
        </row>
        <row r="60">
          <cell r="H60">
            <v>18.329999999999998</v>
          </cell>
        </row>
        <row r="62">
          <cell r="H62">
            <v>472.45</v>
          </cell>
        </row>
        <row r="64">
          <cell r="H64">
            <v>47.25</v>
          </cell>
        </row>
        <row r="66">
          <cell r="H66">
            <v>576.39</v>
          </cell>
        </row>
      </sheetData>
      <sheetData sheetId="135">
        <row r="38">
          <cell r="H38">
            <v>5.19</v>
          </cell>
        </row>
        <row r="48">
          <cell r="H48">
            <v>170.91</v>
          </cell>
        </row>
        <row r="60">
          <cell r="H60">
            <v>7.11</v>
          </cell>
        </row>
        <row r="62">
          <cell r="H62">
            <v>183.21</v>
          </cell>
        </row>
        <row r="64">
          <cell r="H64">
            <v>18.32</v>
          </cell>
        </row>
        <row r="66">
          <cell r="H66">
            <v>223.52</v>
          </cell>
        </row>
      </sheetData>
      <sheetData sheetId="136">
        <row r="34">
          <cell r="H34">
            <v>0.12</v>
          </cell>
        </row>
        <row r="44">
          <cell r="H44">
            <v>6.98</v>
          </cell>
        </row>
        <row r="50">
          <cell r="H50">
            <v>0</v>
          </cell>
        </row>
        <row r="56">
          <cell r="H56">
            <v>0.95</v>
          </cell>
        </row>
        <row r="58">
          <cell r="H58">
            <v>8.0500000000000007</v>
          </cell>
        </row>
        <row r="59">
          <cell r="H59">
            <v>0.97</v>
          </cell>
        </row>
        <row r="60">
          <cell r="H60">
            <v>0.81</v>
          </cell>
        </row>
        <row r="62">
          <cell r="H62">
            <v>9.83</v>
          </cell>
        </row>
      </sheetData>
      <sheetData sheetId="137">
        <row r="34">
          <cell r="H34">
            <v>0.11</v>
          </cell>
        </row>
        <row r="44">
          <cell r="H44">
            <v>6.12</v>
          </cell>
        </row>
        <row r="50">
          <cell r="H50">
            <v>0</v>
          </cell>
        </row>
        <row r="56">
          <cell r="H56">
            <v>0.83</v>
          </cell>
        </row>
        <row r="58">
          <cell r="H58">
            <v>7.06</v>
          </cell>
        </row>
        <row r="59">
          <cell r="H59">
            <v>0.85</v>
          </cell>
        </row>
        <row r="60">
          <cell r="H60">
            <v>0.71</v>
          </cell>
        </row>
        <row r="62">
          <cell r="H62">
            <v>8.6199999999999992</v>
          </cell>
        </row>
      </sheetData>
      <sheetData sheetId="138">
        <row r="34">
          <cell r="H34">
            <v>0.1</v>
          </cell>
        </row>
        <row r="44">
          <cell r="H44">
            <v>5.62</v>
          </cell>
        </row>
        <row r="50">
          <cell r="H50">
            <v>0</v>
          </cell>
        </row>
        <row r="56">
          <cell r="H56">
            <v>0.76</v>
          </cell>
        </row>
        <row r="58">
          <cell r="H58">
            <v>6.48</v>
          </cell>
        </row>
        <row r="59">
          <cell r="H59">
            <v>0.78</v>
          </cell>
        </row>
        <row r="60">
          <cell r="H60">
            <v>0.65</v>
          </cell>
        </row>
        <row r="62">
          <cell r="H62">
            <v>7.91</v>
          </cell>
        </row>
      </sheetData>
      <sheetData sheetId="139">
        <row r="34">
          <cell r="H34">
            <v>0.17</v>
          </cell>
        </row>
        <row r="44">
          <cell r="H44">
            <v>9.8000000000000007</v>
          </cell>
        </row>
        <row r="50">
          <cell r="H50">
            <v>0</v>
          </cell>
        </row>
        <row r="56">
          <cell r="H56">
            <v>1.33</v>
          </cell>
        </row>
        <row r="58">
          <cell r="H58">
            <v>11.3</v>
          </cell>
        </row>
        <row r="59">
          <cell r="H59">
            <v>1.36</v>
          </cell>
        </row>
        <row r="60">
          <cell r="H60">
            <v>1.1299999999999999</v>
          </cell>
        </row>
        <row r="62">
          <cell r="H62">
            <v>13.79</v>
          </cell>
        </row>
      </sheetData>
      <sheetData sheetId="140">
        <row r="34">
          <cell r="H34">
            <v>0.15</v>
          </cell>
        </row>
        <row r="44">
          <cell r="H44">
            <v>8.5500000000000007</v>
          </cell>
        </row>
        <row r="50">
          <cell r="H50">
            <v>0</v>
          </cell>
        </row>
        <row r="56">
          <cell r="H56">
            <v>1.1599999999999999</v>
          </cell>
        </row>
        <row r="58">
          <cell r="H58">
            <v>9.86</v>
          </cell>
        </row>
        <row r="59">
          <cell r="H59">
            <v>1.18</v>
          </cell>
        </row>
        <row r="60">
          <cell r="H60">
            <v>0.99</v>
          </cell>
        </row>
        <row r="62">
          <cell r="H62">
            <v>12.03</v>
          </cell>
        </row>
      </sheetData>
      <sheetData sheetId="141">
        <row r="34">
          <cell r="H34">
            <v>0.15</v>
          </cell>
        </row>
        <row r="44">
          <cell r="H44">
            <v>8.6300000000000008</v>
          </cell>
        </row>
        <row r="50">
          <cell r="H50">
            <v>0</v>
          </cell>
        </row>
        <row r="56">
          <cell r="H56">
            <v>1.17</v>
          </cell>
        </row>
        <row r="58">
          <cell r="H58">
            <v>9.9499999999999993</v>
          </cell>
        </row>
        <row r="59">
          <cell r="H59">
            <v>1.19</v>
          </cell>
        </row>
        <row r="60">
          <cell r="H60">
            <v>1</v>
          </cell>
        </row>
        <row r="62">
          <cell r="H62">
            <v>12.14</v>
          </cell>
        </row>
      </sheetData>
      <sheetData sheetId="142">
        <row r="30">
          <cell r="H30">
            <v>0.18</v>
          </cell>
        </row>
        <row r="40">
          <cell r="H40">
            <v>12.14</v>
          </cell>
        </row>
        <row r="46">
          <cell r="H46">
            <v>0</v>
          </cell>
        </row>
        <row r="52">
          <cell r="H52">
            <v>5.87</v>
          </cell>
        </row>
        <row r="54">
          <cell r="H54">
            <v>18.190000000000001</v>
          </cell>
        </row>
        <row r="55">
          <cell r="H55">
            <v>2.1800000000000002</v>
          </cell>
        </row>
        <row r="56">
          <cell r="H56">
            <v>1.82</v>
          </cell>
        </row>
        <row r="58">
          <cell r="H58">
            <v>22.19</v>
          </cell>
        </row>
      </sheetData>
      <sheetData sheetId="143">
        <row r="30">
          <cell r="H30">
            <v>0.18</v>
          </cell>
        </row>
        <row r="40">
          <cell r="H40">
            <v>12.6</v>
          </cell>
        </row>
        <row r="46">
          <cell r="H46">
            <v>0</v>
          </cell>
        </row>
        <row r="52">
          <cell r="H52">
            <v>6.09</v>
          </cell>
        </row>
        <row r="54">
          <cell r="H54">
            <v>18.87</v>
          </cell>
        </row>
        <row r="55">
          <cell r="H55">
            <v>2.2599999999999998</v>
          </cell>
        </row>
        <row r="56">
          <cell r="H56">
            <v>1.89</v>
          </cell>
        </row>
        <row r="58">
          <cell r="H58">
            <v>23.02</v>
          </cell>
        </row>
      </sheetData>
      <sheetData sheetId="144">
        <row r="30">
          <cell r="H30">
            <v>0.2</v>
          </cell>
        </row>
        <row r="40">
          <cell r="H40">
            <v>13.77</v>
          </cell>
        </row>
        <row r="46">
          <cell r="H46">
            <v>0</v>
          </cell>
        </row>
        <row r="52">
          <cell r="H52">
            <v>6.66</v>
          </cell>
        </row>
        <row r="54">
          <cell r="H54">
            <v>20.63</v>
          </cell>
        </row>
        <row r="55">
          <cell r="H55">
            <v>2.48</v>
          </cell>
        </row>
        <row r="56">
          <cell r="H56">
            <v>2.06</v>
          </cell>
        </row>
        <row r="58">
          <cell r="H58">
            <v>25.17</v>
          </cell>
        </row>
      </sheetData>
      <sheetData sheetId="145">
        <row r="29">
          <cell r="H29">
            <v>0.11</v>
          </cell>
        </row>
        <row r="39">
          <cell r="H39">
            <v>9.44</v>
          </cell>
        </row>
        <row r="45">
          <cell r="H45">
            <v>0</v>
          </cell>
        </row>
        <row r="51">
          <cell r="H51">
            <v>16.559999999999999</v>
          </cell>
        </row>
        <row r="53">
          <cell r="H53">
            <v>26.11</v>
          </cell>
        </row>
        <row r="54">
          <cell r="H54">
            <v>3.13</v>
          </cell>
        </row>
        <row r="55">
          <cell r="H55">
            <v>2.61</v>
          </cell>
        </row>
        <row r="57">
          <cell r="H57">
            <v>31.85</v>
          </cell>
        </row>
      </sheetData>
      <sheetData sheetId="146">
        <row r="30">
          <cell r="H30">
            <v>0.63</v>
          </cell>
        </row>
        <row r="40">
          <cell r="H40">
            <v>50.24</v>
          </cell>
        </row>
        <row r="52">
          <cell r="H52">
            <v>61.59</v>
          </cell>
        </row>
        <row r="54">
          <cell r="H54">
            <v>112.46</v>
          </cell>
        </row>
        <row r="55">
          <cell r="H55">
            <v>13.5</v>
          </cell>
        </row>
        <row r="56">
          <cell r="H56">
            <v>11.25</v>
          </cell>
        </row>
        <row r="58">
          <cell r="H58">
            <v>137.21</v>
          </cell>
        </row>
      </sheetData>
      <sheetData sheetId="147">
        <row r="36">
          <cell r="H36">
            <v>0.34</v>
          </cell>
        </row>
        <row r="47">
          <cell r="H47">
            <v>18.37</v>
          </cell>
        </row>
        <row r="53">
          <cell r="H53">
            <v>0</v>
          </cell>
        </row>
        <row r="59">
          <cell r="H59">
            <v>26.68</v>
          </cell>
        </row>
        <row r="61">
          <cell r="H61">
            <v>45.39</v>
          </cell>
        </row>
        <row r="62">
          <cell r="H62">
            <v>5.45</v>
          </cell>
        </row>
        <row r="63">
          <cell r="H63">
            <v>4.54</v>
          </cell>
        </row>
        <row r="65">
          <cell r="H65">
            <v>55.38</v>
          </cell>
        </row>
      </sheetData>
      <sheetData sheetId="148">
        <row r="53">
          <cell r="H53">
            <v>0.26</v>
          </cell>
        </row>
        <row r="63">
          <cell r="H63">
            <v>18</v>
          </cell>
        </row>
        <row r="69">
          <cell r="H69">
            <v>0</v>
          </cell>
        </row>
        <row r="75">
          <cell r="H75">
            <v>41.69</v>
          </cell>
        </row>
        <row r="77">
          <cell r="H77">
            <v>59.95</v>
          </cell>
        </row>
        <row r="78">
          <cell r="H78">
            <v>7.19</v>
          </cell>
        </row>
        <row r="79">
          <cell r="H79">
            <v>6</v>
          </cell>
        </row>
        <row r="81">
          <cell r="H81">
            <v>73.14</v>
          </cell>
        </row>
      </sheetData>
      <sheetData sheetId="149">
        <row r="49">
          <cell r="H49">
            <v>0.15</v>
          </cell>
        </row>
        <row r="59">
          <cell r="H59">
            <v>8.9700000000000006</v>
          </cell>
        </row>
        <row r="65">
          <cell r="H65">
            <v>0</v>
          </cell>
        </row>
        <row r="71">
          <cell r="H71">
            <v>15.87</v>
          </cell>
        </row>
        <row r="73">
          <cell r="H73">
            <v>24.99</v>
          </cell>
        </row>
        <row r="74">
          <cell r="H74">
            <v>3</v>
          </cell>
        </row>
        <row r="75">
          <cell r="H75">
            <v>2.5</v>
          </cell>
        </row>
        <row r="77">
          <cell r="H77">
            <v>30.49</v>
          </cell>
        </row>
      </sheetData>
      <sheetData sheetId="150">
        <row r="30">
          <cell r="H30">
            <v>0.1</v>
          </cell>
        </row>
        <row r="40">
          <cell r="H40">
            <v>6.65</v>
          </cell>
        </row>
        <row r="46">
          <cell r="H46">
            <v>0</v>
          </cell>
        </row>
        <row r="52">
          <cell r="H52">
            <v>2.0299999999999998</v>
          </cell>
        </row>
        <row r="54">
          <cell r="H54">
            <v>8.7799999999999994</v>
          </cell>
        </row>
        <row r="55">
          <cell r="H55">
            <v>1.05</v>
          </cell>
        </row>
        <row r="56">
          <cell r="H56">
            <v>0.88</v>
          </cell>
        </row>
        <row r="58">
          <cell r="H58">
            <v>10.71</v>
          </cell>
        </row>
      </sheetData>
      <sheetData sheetId="151">
        <row r="30">
          <cell r="H30">
            <v>0.13</v>
          </cell>
        </row>
        <row r="40">
          <cell r="H40">
            <v>5.86</v>
          </cell>
        </row>
        <row r="46">
          <cell r="H46">
            <v>0</v>
          </cell>
        </row>
        <row r="52">
          <cell r="H52">
            <v>5.19</v>
          </cell>
        </row>
        <row r="54">
          <cell r="H54">
            <v>11.18</v>
          </cell>
        </row>
        <row r="55">
          <cell r="H55">
            <v>1.34</v>
          </cell>
        </row>
        <row r="56">
          <cell r="H56">
            <v>1.1200000000000001</v>
          </cell>
        </row>
        <row r="58">
          <cell r="H58">
            <v>13.64</v>
          </cell>
        </row>
      </sheetData>
      <sheetData sheetId="152">
        <row r="30">
          <cell r="H30">
            <v>0.19</v>
          </cell>
        </row>
        <row r="40">
          <cell r="H40">
            <v>15.37</v>
          </cell>
        </row>
        <row r="46">
          <cell r="H46">
            <v>0</v>
          </cell>
        </row>
        <row r="52">
          <cell r="H52">
            <v>6.47</v>
          </cell>
        </row>
        <row r="54">
          <cell r="H54">
            <v>22.03</v>
          </cell>
        </row>
        <row r="55">
          <cell r="H55">
            <v>2.64</v>
          </cell>
        </row>
        <row r="56">
          <cell r="H56">
            <v>2.2000000000000002</v>
          </cell>
        </row>
        <row r="58">
          <cell r="H58">
            <v>26.87</v>
          </cell>
        </row>
      </sheetData>
      <sheetData sheetId="153">
        <row r="30">
          <cell r="H30">
            <v>0.22</v>
          </cell>
        </row>
        <row r="40">
          <cell r="H40">
            <v>17.53</v>
          </cell>
        </row>
        <row r="46">
          <cell r="H46">
            <v>0</v>
          </cell>
        </row>
        <row r="52">
          <cell r="H52">
            <v>7.39</v>
          </cell>
        </row>
        <row r="54">
          <cell r="H54">
            <v>25.14</v>
          </cell>
        </row>
        <row r="55">
          <cell r="H55">
            <v>3.02</v>
          </cell>
        </row>
        <row r="56">
          <cell r="H56">
            <v>2.5099999999999998</v>
          </cell>
        </row>
        <row r="58">
          <cell r="H58">
            <v>30.67</v>
          </cell>
        </row>
      </sheetData>
      <sheetData sheetId="154">
        <row r="30">
          <cell r="H30">
            <v>0.18</v>
          </cell>
        </row>
        <row r="39">
          <cell r="H39">
            <v>15.1</v>
          </cell>
        </row>
        <row r="45">
          <cell r="H45">
            <v>0</v>
          </cell>
        </row>
        <row r="51">
          <cell r="H51">
            <v>6.36</v>
          </cell>
        </row>
        <row r="53">
          <cell r="H53">
            <v>21.64</v>
          </cell>
        </row>
        <row r="54">
          <cell r="H54">
            <v>2.6</v>
          </cell>
        </row>
        <row r="55">
          <cell r="H55">
            <v>2.16</v>
          </cell>
        </row>
        <row r="57">
          <cell r="H57">
            <v>26.4</v>
          </cell>
        </row>
      </sheetData>
      <sheetData sheetId="155">
        <row r="30">
          <cell r="H30">
            <v>0.19</v>
          </cell>
        </row>
        <row r="39">
          <cell r="H39">
            <v>15.61</v>
          </cell>
        </row>
        <row r="45">
          <cell r="H45">
            <v>0</v>
          </cell>
        </row>
        <row r="51">
          <cell r="H51">
            <v>6.57</v>
          </cell>
        </row>
        <row r="53">
          <cell r="H53">
            <v>22.37</v>
          </cell>
        </row>
        <row r="54">
          <cell r="H54">
            <v>2.68</v>
          </cell>
        </row>
        <row r="55">
          <cell r="H55">
            <v>2.2400000000000002</v>
          </cell>
        </row>
        <row r="57">
          <cell r="H57">
            <v>27.29</v>
          </cell>
        </row>
      </sheetData>
      <sheetData sheetId="156">
        <row r="30">
          <cell r="H30">
            <v>0.15</v>
          </cell>
        </row>
        <row r="40">
          <cell r="H40">
            <v>11.02</v>
          </cell>
        </row>
        <row r="46">
          <cell r="H46">
            <v>0</v>
          </cell>
        </row>
        <row r="52">
          <cell r="H52">
            <v>20.52</v>
          </cell>
        </row>
        <row r="54">
          <cell r="H54">
            <v>31.69</v>
          </cell>
        </row>
        <row r="55">
          <cell r="H55">
            <v>3.8</v>
          </cell>
        </row>
        <row r="56">
          <cell r="H56">
            <v>3.17</v>
          </cell>
        </row>
        <row r="58">
          <cell r="H58">
            <v>38.659999999999997</v>
          </cell>
        </row>
      </sheetData>
      <sheetData sheetId="157">
        <row r="36">
          <cell r="H36">
            <v>0.11</v>
          </cell>
        </row>
        <row r="45">
          <cell r="H45">
            <v>5.37</v>
          </cell>
        </row>
        <row r="51">
          <cell r="H51">
            <v>0</v>
          </cell>
        </row>
        <row r="57">
          <cell r="H57">
            <v>0.91</v>
          </cell>
        </row>
        <row r="59">
          <cell r="H59">
            <v>6.39</v>
          </cell>
        </row>
        <row r="60">
          <cell r="H60">
            <v>0.77</v>
          </cell>
        </row>
        <row r="61">
          <cell r="H61">
            <v>0.64</v>
          </cell>
        </row>
        <row r="63">
          <cell r="H63">
            <v>7.8</v>
          </cell>
        </row>
      </sheetData>
      <sheetData sheetId="158">
        <row r="44">
          <cell r="H44">
            <v>0.25</v>
          </cell>
        </row>
        <row r="53">
          <cell r="H53">
            <v>10.89</v>
          </cell>
        </row>
        <row r="59">
          <cell r="H59">
            <v>0</v>
          </cell>
        </row>
        <row r="65">
          <cell r="H65">
            <v>1.58</v>
          </cell>
        </row>
        <row r="67">
          <cell r="H67">
            <v>12.72</v>
          </cell>
        </row>
        <row r="68">
          <cell r="H68">
            <v>1.53</v>
          </cell>
        </row>
        <row r="69">
          <cell r="H69">
            <v>1.27</v>
          </cell>
        </row>
        <row r="71">
          <cell r="H71">
            <v>15.52</v>
          </cell>
        </row>
      </sheetData>
      <sheetData sheetId="159">
        <row r="44">
          <cell r="H44">
            <v>0.35</v>
          </cell>
        </row>
        <row r="53">
          <cell r="H53">
            <v>14.72</v>
          </cell>
        </row>
        <row r="59">
          <cell r="H59">
            <v>0</v>
          </cell>
        </row>
        <row r="65">
          <cell r="H65">
            <v>1.71</v>
          </cell>
        </row>
        <row r="67">
          <cell r="H67">
            <v>16.78</v>
          </cell>
        </row>
        <row r="68">
          <cell r="H68">
            <v>2.0099999999999998</v>
          </cell>
        </row>
        <row r="69">
          <cell r="H69">
            <v>1.68</v>
          </cell>
        </row>
        <row r="71">
          <cell r="H71">
            <v>20.47</v>
          </cell>
        </row>
      </sheetData>
      <sheetData sheetId="160">
        <row r="44">
          <cell r="H44">
            <v>0.27</v>
          </cell>
        </row>
        <row r="53">
          <cell r="H53">
            <v>12.17</v>
          </cell>
        </row>
        <row r="59">
          <cell r="H59">
            <v>0</v>
          </cell>
        </row>
        <row r="65">
          <cell r="H65">
            <v>1.76</v>
          </cell>
        </row>
        <row r="67">
          <cell r="H67">
            <v>14.2</v>
          </cell>
        </row>
        <row r="68">
          <cell r="H68">
            <v>1.7</v>
          </cell>
        </row>
        <row r="69">
          <cell r="H69">
            <v>1.42</v>
          </cell>
        </row>
        <row r="71">
          <cell r="H71">
            <v>17.32</v>
          </cell>
        </row>
      </sheetData>
      <sheetData sheetId="161">
        <row r="44">
          <cell r="H44">
            <v>0.34</v>
          </cell>
        </row>
        <row r="53">
          <cell r="H53">
            <v>14.21</v>
          </cell>
        </row>
        <row r="59">
          <cell r="H59">
            <v>0</v>
          </cell>
        </row>
        <row r="65">
          <cell r="H65">
            <v>1.65</v>
          </cell>
        </row>
        <row r="67">
          <cell r="H67">
            <v>16.2</v>
          </cell>
        </row>
        <row r="68">
          <cell r="H68">
            <v>1.94</v>
          </cell>
        </row>
        <row r="69">
          <cell r="H69">
            <v>1.62</v>
          </cell>
        </row>
        <row r="71">
          <cell r="H71">
            <v>19.760000000000002</v>
          </cell>
        </row>
      </sheetData>
      <sheetData sheetId="162">
        <row r="44">
          <cell r="H44">
            <v>0.23</v>
          </cell>
        </row>
        <row r="53">
          <cell r="H53">
            <v>12.26</v>
          </cell>
        </row>
        <row r="59">
          <cell r="H59">
            <v>0</v>
          </cell>
        </row>
        <row r="65">
          <cell r="H65">
            <v>1.42</v>
          </cell>
        </row>
        <row r="67">
          <cell r="H67">
            <v>13.91</v>
          </cell>
        </row>
        <row r="68">
          <cell r="H68">
            <v>1.67</v>
          </cell>
        </row>
        <row r="69">
          <cell r="H69">
            <v>1.39</v>
          </cell>
        </row>
        <row r="71">
          <cell r="H71">
            <v>16.97</v>
          </cell>
        </row>
      </sheetData>
      <sheetData sheetId="163">
        <row r="44">
          <cell r="H44">
            <v>0.3</v>
          </cell>
        </row>
        <row r="53">
          <cell r="H53">
            <v>14.85</v>
          </cell>
        </row>
        <row r="59">
          <cell r="H59">
            <v>0</v>
          </cell>
        </row>
        <row r="65">
          <cell r="H65">
            <v>1.55</v>
          </cell>
        </row>
        <row r="67">
          <cell r="H67">
            <v>16.7</v>
          </cell>
        </row>
        <row r="68">
          <cell r="H68">
            <v>2</v>
          </cell>
        </row>
        <row r="69">
          <cell r="H69">
            <v>1.67</v>
          </cell>
        </row>
        <row r="71">
          <cell r="H71">
            <v>20.37</v>
          </cell>
        </row>
      </sheetData>
      <sheetData sheetId="164">
        <row r="44">
          <cell r="H44">
            <v>0.25</v>
          </cell>
        </row>
        <row r="53">
          <cell r="H53">
            <v>15.31</v>
          </cell>
        </row>
        <row r="59">
          <cell r="H59">
            <v>0</v>
          </cell>
        </row>
        <row r="65">
          <cell r="H65">
            <v>1.6</v>
          </cell>
        </row>
        <row r="67">
          <cell r="H67">
            <v>17.16</v>
          </cell>
        </row>
        <row r="68">
          <cell r="H68">
            <v>2.06</v>
          </cell>
        </row>
        <row r="69">
          <cell r="H69">
            <v>1.72</v>
          </cell>
        </row>
        <row r="71">
          <cell r="H71">
            <v>20.94</v>
          </cell>
        </row>
      </sheetData>
      <sheetData sheetId="165">
        <row r="44">
          <cell r="H44">
            <v>0.3</v>
          </cell>
        </row>
        <row r="53">
          <cell r="H53">
            <v>16.25</v>
          </cell>
        </row>
        <row r="59">
          <cell r="H59">
            <v>0</v>
          </cell>
        </row>
        <row r="65">
          <cell r="H65">
            <v>1.7</v>
          </cell>
        </row>
        <row r="67">
          <cell r="H67">
            <v>18.25</v>
          </cell>
        </row>
        <row r="68">
          <cell r="H68">
            <v>2.19</v>
          </cell>
        </row>
        <row r="69">
          <cell r="H69">
            <v>1.83</v>
          </cell>
        </row>
        <row r="71">
          <cell r="H71">
            <v>22.27</v>
          </cell>
        </row>
      </sheetData>
      <sheetData sheetId="166">
        <row r="44">
          <cell r="H44">
            <v>0.21</v>
          </cell>
        </row>
        <row r="53">
          <cell r="H53">
            <v>11.56</v>
          </cell>
        </row>
        <row r="59">
          <cell r="H59">
            <v>0</v>
          </cell>
        </row>
        <row r="65">
          <cell r="H65">
            <v>1.47</v>
          </cell>
        </row>
        <row r="67">
          <cell r="H67">
            <v>13.24</v>
          </cell>
        </row>
        <row r="68">
          <cell r="H68">
            <v>1.59</v>
          </cell>
        </row>
        <row r="69">
          <cell r="H69">
            <v>1.32</v>
          </cell>
        </row>
        <row r="71">
          <cell r="H71">
            <v>16.149999999999999</v>
          </cell>
        </row>
      </sheetData>
      <sheetData sheetId="167">
        <row r="44">
          <cell r="H44">
            <v>0.22</v>
          </cell>
        </row>
        <row r="53">
          <cell r="H53">
            <v>12.48</v>
          </cell>
        </row>
        <row r="59">
          <cell r="H59">
            <v>0</v>
          </cell>
        </row>
        <row r="65">
          <cell r="H65">
            <v>1.59</v>
          </cell>
        </row>
        <row r="67">
          <cell r="H67">
            <v>14.29</v>
          </cell>
        </row>
        <row r="68">
          <cell r="H68">
            <v>1.71</v>
          </cell>
        </row>
        <row r="69">
          <cell r="H69">
            <v>1.43</v>
          </cell>
        </row>
        <row r="71">
          <cell r="H71">
            <v>17.43</v>
          </cell>
        </row>
      </sheetData>
      <sheetData sheetId="168">
        <row r="44">
          <cell r="H44">
            <v>0.2</v>
          </cell>
        </row>
        <row r="53">
          <cell r="H53">
            <v>10.71</v>
          </cell>
        </row>
        <row r="59">
          <cell r="H59">
            <v>0</v>
          </cell>
        </row>
        <row r="65">
          <cell r="H65">
            <v>1.36</v>
          </cell>
        </row>
        <row r="67">
          <cell r="H67">
            <v>12.27</v>
          </cell>
        </row>
        <row r="68">
          <cell r="H68">
            <v>1.47</v>
          </cell>
        </row>
        <row r="69">
          <cell r="H69">
            <v>1.23</v>
          </cell>
        </row>
        <row r="71">
          <cell r="H71">
            <v>14.97</v>
          </cell>
        </row>
      </sheetData>
      <sheetData sheetId="169" refreshError="1"/>
      <sheetData sheetId="17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 de Materiales 2022 2023"/>
      <sheetName val="Precios de contratos anteriores"/>
      <sheetName val="Inflación"/>
      <sheetName val="Principal  (2)"/>
    </sheetNames>
    <sheetDataSet>
      <sheetData sheetId="0"/>
      <sheetData sheetId="1">
        <row r="10">
          <cell r="AV10" t="str">
            <v xml:space="preserve"> </v>
          </cell>
          <cell r="AW10" t="str">
            <v xml:space="preserve"> </v>
          </cell>
          <cell r="AX10" t="str">
            <v xml:space="preserve"> </v>
          </cell>
          <cell r="AY10" t="str">
            <v xml:space="preserve"> </v>
          </cell>
          <cell r="AZ10" t="str">
            <v xml:space="preserve"> </v>
          </cell>
          <cell r="BA10" t="str">
            <v xml:space="preserve"> </v>
          </cell>
          <cell r="BB10" t="str">
            <v xml:space="preserve"> </v>
          </cell>
          <cell r="BI10" t="str">
            <v xml:space="preserve"> </v>
          </cell>
          <cell r="BO10" t="str">
            <v xml:space="preserve"> </v>
          </cell>
          <cell r="BP10" t="str">
            <v xml:space="preserve"> </v>
          </cell>
          <cell r="BQ10" t="str">
            <v xml:space="preserve"> </v>
          </cell>
          <cell r="BR10" t="str">
            <v xml:space="preserve"> </v>
          </cell>
          <cell r="BS10" t="str">
            <v xml:space="preserve"> </v>
          </cell>
          <cell r="BT10" t="str">
            <v xml:space="preserve"> </v>
          </cell>
          <cell r="CB10" t="str">
            <v xml:space="preserve"> </v>
          </cell>
          <cell r="CC10">
            <v>8.3566199999999977</v>
          </cell>
          <cell r="CD10">
            <v>4.4566859999999995</v>
          </cell>
          <cell r="CE10" t="str">
            <v xml:space="preserve"> </v>
          </cell>
          <cell r="CF10" t="str">
            <v xml:space="preserve"> </v>
          </cell>
          <cell r="CG10" t="str">
            <v xml:space="preserve"> </v>
          </cell>
        </row>
        <row r="11">
          <cell r="AV11" t="str">
            <v xml:space="preserve"> </v>
          </cell>
          <cell r="AW11" t="str">
            <v xml:space="preserve"> </v>
          </cell>
          <cell r="AX11" t="str">
            <v xml:space="preserve"> </v>
          </cell>
          <cell r="AY11" t="str">
            <v xml:space="preserve"> </v>
          </cell>
          <cell r="AZ11" t="str">
            <v xml:space="preserve"> </v>
          </cell>
          <cell r="BA11" t="str">
            <v xml:space="preserve"> </v>
          </cell>
          <cell r="BB11" t="str">
            <v xml:space="preserve"> </v>
          </cell>
          <cell r="BI11" t="str">
            <v xml:space="preserve"> </v>
          </cell>
          <cell r="BO11" t="str">
            <v xml:space="preserve"> </v>
          </cell>
          <cell r="BP11" t="str">
            <v xml:space="preserve"> </v>
          </cell>
          <cell r="BQ11" t="str">
            <v xml:space="preserve"> </v>
          </cell>
          <cell r="BR11" t="str">
            <v xml:space="preserve"> </v>
          </cell>
          <cell r="BS11" t="str">
            <v xml:space="preserve"> </v>
          </cell>
          <cell r="BT11" t="str">
            <v xml:space="preserve"> </v>
          </cell>
          <cell r="CB11" t="str">
            <v xml:space="preserve"> </v>
          </cell>
          <cell r="CC11" t="str">
            <v xml:space="preserve"> </v>
          </cell>
          <cell r="CD11">
            <v>5.555733</v>
          </cell>
          <cell r="CE11" t="str">
            <v xml:space="preserve"> </v>
          </cell>
          <cell r="CF11" t="str">
            <v xml:space="preserve"> </v>
          </cell>
          <cell r="CG11" t="str">
            <v xml:space="preserve"> </v>
          </cell>
        </row>
        <row r="12">
          <cell r="AV12" t="str">
            <v xml:space="preserve"> </v>
          </cell>
          <cell r="AW12" t="str">
            <v xml:space="preserve"> </v>
          </cell>
          <cell r="AX12" t="str">
            <v xml:space="preserve"> </v>
          </cell>
          <cell r="AY12" t="str">
            <v xml:space="preserve"> </v>
          </cell>
          <cell r="AZ12" t="str">
            <v xml:space="preserve"> </v>
          </cell>
          <cell r="BA12" t="str">
            <v xml:space="preserve"> </v>
          </cell>
          <cell r="BB12" t="str">
            <v xml:space="preserve"> </v>
          </cell>
          <cell r="BI12" t="str">
            <v xml:space="preserve"> </v>
          </cell>
          <cell r="BO12" t="str">
            <v xml:space="preserve"> </v>
          </cell>
          <cell r="BP12" t="str">
            <v xml:space="preserve"> </v>
          </cell>
          <cell r="BQ12" t="str">
            <v xml:space="preserve"> </v>
          </cell>
          <cell r="BR12" t="str">
            <v xml:space="preserve"> </v>
          </cell>
          <cell r="BS12">
            <v>2.423184</v>
          </cell>
          <cell r="BT12" t="str">
            <v xml:space="preserve"> </v>
          </cell>
          <cell r="CB12" t="str">
            <v xml:space="preserve"> </v>
          </cell>
          <cell r="CC12" t="str">
            <v xml:space="preserve"> </v>
          </cell>
          <cell r="CD12" t="str">
            <v xml:space="preserve"> </v>
          </cell>
          <cell r="CE12" t="str">
            <v xml:space="preserve"> </v>
          </cell>
          <cell r="CF12" t="str">
            <v xml:space="preserve"> </v>
          </cell>
          <cell r="CG12" t="str">
            <v xml:space="preserve"> </v>
          </cell>
        </row>
        <row r="13">
          <cell r="AV13" t="str">
            <v xml:space="preserve"> </v>
          </cell>
          <cell r="AW13" t="str">
            <v xml:space="preserve"> </v>
          </cell>
          <cell r="AX13" t="str">
            <v xml:space="preserve"> </v>
          </cell>
          <cell r="AY13" t="str">
            <v xml:space="preserve"> </v>
          </cell>
          <cell r="AZ13" t="str">
            <v xml:space="preserve"> </v>
          </cell>
          <cell r="BA13" t="str">
            <v xml:space="preserve"> </v>
          </cell>
          <cell r="BB13" t="str">
            <v xml:space="preserve"> </v>
          </cell>
          <cell r="BI13" t="str">
            <v xml:space="preserve"> </v>
          </cell>
          <cell r="BO13" t="str">
            <v xml:space="preserve"> </v>
          </cell>
          <cell r="BP13" t="str">
            <v xml:space="preserve"> </v>
          </cell>
          <cell r="BQ13" t="str">
            <v xml:space="preserve"> </v>
          </cell>
          <cell r="BR13" t="str">
            <v xml:space="preserve"> </v>
          </cell>
          <cell r="BS13">
            <v>1.7063253999999999</v>
          </cell>
          <cell r="BT13">
            <v>1.4183399999999997</v>
          </cell>
          <cell r="CB13" t="str">
            <v xml:space="preserve"> </v>
          </cell>
          <cell r="CC13" t="str">
            <v xml:space="preserve"> </v>
          </cell>
          <cell r="CD13" t="str">
            <v xml:space="preserve"> </v>
          </cell>
          <cell r="CE13" t="str">
            <v xml:space="preserve"> </v>
          </cell>
          <cell r="CF13" t="str">
            <v xml:space="preserve"> </v>
          </cell>
          <cell r="CG13" t="str">
            <v xml:space="preserve"> </v>
          </cell>
        </row>
        <row r="14">
          <cell r="AV14" t="str">
            <v xml:space="preserve"> </v>
          </cell>
          <cell r="AW14" t="str">
            <v xml:space="preserve"> </v>
          </cell>
          <cell r="AX14" t="str">
            <v xml:space="preserve"> </v>
          </cell>
          <cell r="AY14" t="str">
            <v xml:space="preserve"> </v>
          </cell>
          <cell r="AZ14" t="str">
            <v xml:space="preserve"> </v>
          </cell>
          <cell r="BA14" t="str">
            <v xml:space="preserve"> </v>
          </cell>
          <cell r="BB14" t="str">
            <v xml:space="preserve"> </v>
          </cell>
          <cell r="BI14" t="str">
            <v xml:space="preserve"> </v>
          </cell>
          <cell r="BO14" t="str">
            <v xml:space="preserve"> </v>
          </cell>
          <cell r="BP14" t="str">
            <v xml:space="preserve"> </v>
          </cell>
          <cell r="BQ14" t="str">
            <v xml:space="preserve"> </v>
          </cell>
          <cell r="BR14" t="str">
            <v xml:space="preserve"> </v>
          </cell>
          <cell r="BS14" t="str">
            <v xml:space="preserve"> </v>
          </cell>
          <cell r="BT14" t="str">
            <v xml:space="preserve"> </v>
          </cell>
          <cell r="CB14" t="str">
            <v xml:space="preserve"> </v>
          </cell>
          <cell r="CC14" t="str">
            <v xml:space="preserve"> </v>
          </cell>
          <cell r="CD14" t="str">
            <v xml:space="preserve"> </v>
          </cell>
          <cell r="CE14" t="str">
            <v xml:space="preserve"> </v>
          </cell>
          <cell r="CF14" t="str">
            <v xml:space="preserve"> </v>
          </cell>
          <cell r="CG14" t="str">
            <v xml:space="preserve"> </v>
          </cell>
        </row>
        <row r="15">
          <cell r="AV15" t="str">
            <v xml:space="preserve"> </v>
          </cell>
          <cell r="AW15" t="str">
            <v xml:space="preserve"> </v>
          </cell>
          <cell r="AX15" t="str">
            <v xml:space="preserve"> </v>
          </cell>
          <cell r="AY15" t="str">
            <v xml:space="preserve"> </v>
          </cell>
          <cell r="AZ15" t="str">
            <v xml:space="preserve"> </v>
          </cell>
          <cell r="BA15" t="str">
            <v xml:space="preserve"> </v>
          </cell>
          <cell r="BB15" t="str">
            <v xml:space="preserve"> </v>
          </cell>
          <cell r="BI15" t="str">
            <v xml:space="preserve"> </v>
          </cell>
          <cell r="BO15" t="str">
            <v xml:space="preserve"> </v>
          </cell>
          <cell r="BP15" t="str">
            <v xml:space="preserve"> </v>
          </cell>
          <cell r="BQ15" t="str">
            <v xml:space="preserve"> </v>
          </cell>
          <cell r="BR15" t="str">
            <v xml:space="preserve"> </v>
          </cell>
          <cell r="BS15" t="str">
            <v xml:space="preserve"> </v>
          </cell>
          <cell r="BT15" t="str">
            <v xml:space="preserve"> </v>
          </cell>
          <cell r="CB15" t="str">
            <v xml:space="preserve"> </v>
          </cell>
          <cell r="CC15" t="str">
            <v xml:space="preserve"> </v>
          </cell>
          <cell r="CD15" t="str">
            <v xml:space="preserve"> </v>
          </cell>
          <cell r="CE15" t="str">
            <v xml:space="preserve"> </v>
          </cell>
          <cell r="CF15" t="str">
            <v xml:space="preserve"> </v>
          </cell>
          <cell r="CG15" t="str">
            <v xml:space="preserve"> </v>
          </cell>
        </row>
        <row r="16">
          <cell r="AV16" t="str">
            <v xml:space="preserve"> </v>
          </cell>
          <cell r="AW16" t="str">
            <v xml:space="preserve"> </v>
          </cell>
          <cell r="AX16" t="str">
            <v xml:space="preserve"> </v>
          </cell>
          <cell r="AY16" t="str">
            <v xml:space="preserve"> </v>
          </cell>
          <cell r="AZ16" t="str">
            <v xml:space="preserve"> </v>
          </cell>
          <cell r="BA16" t="str">
            <v xml:space="preserve"> </v>
          </cell>
          <cell r="BB16" t="str">
            <v xml:space="preserve"> </v>
          </cell>
          <cell r="BI16" t="str">
            <v xml:space="preserve"> </v>
          </cell>
          <cell r="BO16" t="str">
            <v xml:space="preserve"> </v>
          </cell>
          <cell r="BP16" t="str">
            <v xml:space="preserve"> </v>
          </cell>
          <cell r="BQ16" t="str">
            <v xml:space="preserve"> </v>
          </cell>
          <cell r="BR16" t="str">
            <v xml:space="preserve"> </v>
          </cell>
          <cell r="BS16" t="str">
            <v xml:space="preserve"> </v>
          </cell>
          <cell r="BT16" t="str">
            <v xml:space="preserve"> </v>
          </cell>
          <cell r="CB16" t="str">
            <v xml:space="preserve"> </v>
          </cell>
          <cell r="CC16" t="str">
            <v xml:space="preserve"> </v>
          </cell>
          <cell r="CD16" t="str">
            <v xml:space="preserve"> </v>
          </cell>
          <cell r="CE16" t="str">
            <v xml:space="preserve"> </v>
          </cell>
          <cell r="CF16" t="str">
            <v xml:space="preserve"> </v>
          </cell>
          <cell r="CG16" t="str">
            <v xml:space="preserve"> </v>
          </cell>
        </row>
        <row r="17">
          <cell r="AV17" t="str">
            <v xml:space="preserve"> </v>
          </cell>
          <cell r="AW17" t="str">
            <v xml:space="preserve"> </v>
          </cell>
          <cell r="AX17" t="str">
            <v xml:space="preserve"> </v>
          </cell>
          <cell r="AY17" t="str">
            <v xml:space="preserve"> </v>
          </cell>
          <cell r="AZ17" t="str">
            <v xml:space="preserve"> </v>
          </cell>
          <cell r="BA17" t="str">
            <v xml:space="preserve"> </v>
          </cell>
          <cell r="BB17" t="str">
            <v xml:space="preserve"> </v>
          </cell>
          <cell r="BI17" t="str">
            <v xml:space="preserve"> </v>
          </cell>
          <cell r="BO17" t="str">
            <v xml:space="preserve"> </v>
          </cell>
          <cell r="BP17" t="str">
            <v xml:space="preserve"> </v>
          </cell>
          <cell r="BQ17" t="str">
            <v xml:space="preserve"> </v>
          </cell>
          <cell r="BR17" t="str">
            <v xml:space="preserve"> </v>
          </cell>
          <cell r="BS17" t="str">
            <v xml:space="preserve"> </v>
          </cell>
          <cell r="BT17" t="str">
            <v xml:space="preserve"> </v>
          </cell>
          <cell r="CB17" t="str">
            <v xml:space="preserve"> </v>
          </cell>
          <cell r="CC17" t="str">
            <v xml:space="preserve"> </v>
          </cell>
          <cell r="CD17" t="str">
            <v xml:space="preserve"> </v>
          </cell>
          <cell r="CE17" t="str">
            <v xml:space="preserve"> </v>
          </cell>
          <cell r="CF17" t="str">
            <v xml:space="preserve"> </v>
          </cell>
          <cell r="CG17" t="str">
            <v xml:space="preserve"> </v>
          </cell>
        </row>
        <row r="18">
          <cell r="AV18" t="str">
            <v xml:space="preserve"> </v>
          </cell>
          <cell r="AW18" t="str">
            <v xml:space="preserve"> </v>
          </cell>
          <cell r="AX18" t="str">
            <v xml:space="preserve"> </v>
          </cell>
          <cell r="AY18" t="str">
            <v xml:space="preserve"> </v>
          </cell>
          <cell r="AZ18" t="str">
            <v xml:space="preserve"> </v>
          </cell>
          <cell r="BA18" t="str">
            <v xml:space="preserve"> </v>
          </cell>
          <cell r="BB18" t="str">
            <v xml:space="preserve"> </v>
          </cell>
          <cell r="BI18" t="str">
            <v xml:space="preserve"> </v>
          </cell>
          <cell r="BO18" t="str">
            <v xml:space="preserve"> </v>
          </cell>
          <cell r="BP18" t="str">
            <v xml:space="preserve"> </v>
          </cell>
          <cell r="BQ18" t="str">
            <v xml:space="preserve"> </v>
          </cell>
          <cell r="BR18" t="str">
            <v xml:space="preserve"> </v>
          </cell>
          <cell r="BS18" t="str">
            <v xml:space="preserve"> </v>
          </cell>
          <cell r="BT18" t="str">
            <v xml:space="preserve"> </v>
          </cell>
          <cell r="CB18" t="str">
            <v xml:space="preserve"> </v>
          </cell>
          <cell r="CC18" t="str">
            <v xml:space="preserve"> </v>
          </cell>
          <cell r="CD18" t="str">
            <v xml:space="preserve"> </v>
          </cell>
          <cell r="CE18" t="str">
            <v xml:space="preserve"> </v>
          </cell>
          <cell r="CF18" t="str">
            <v xml:space="preserve"> </v>
          </cell>
          <cell r="CG18" t="str">
            <v xml:space="preserve"> </v>
          </cell>
        </row>
        <row r="19">
          <cell r="AV19" t="str">
            <v xml:space="preserve"> </v>
          </cell>
          <cell r="AW19" t="str">
            <v xml:space="preserve"> </v>
          </cell>
          <cell r="AX19" t="str">
            <v xml:space="preserve"> </v>
          </cell>
          <cell r="AY19" t="str">
            <v xml:space="preserve"> </v>
          </cell>
          <cell r="AZ19" t="str">
            <v xml:space="preserve"> </v>
          </cell>
          <cell r="BA19" t="str">
            <v xml:space="preserve"> </v>
          </cell>
          <cell r="BB19" t="str">
            <v xml:space="preserve"> </v>
          </cell>
          <cell r="BI19" t="str">
            <v xml:space="preserve"> </v>
          </cell>
          <cell r="BO19" t="str">
            <v xml:space="preserve"> </v>
          </cell>
          <cell r="BP19" t="str">
            <v xml:space="preserve"> </v>
          </cell>
          <cell r="BQ19" t="str">
            <v xml:space="preserve"> </v>
          </cell>
          <cell r="BR19" t="str">
            <v xml:space="preserve"> </v>
          </cell>
          <cell r="BS19" t="str">
            <v xml:space="preserve"> </v>
          </cell>
          <cell r="BT19" t="str">
            <v xml:space="preserve"> </v>
          </cell>
          <cell r="CB19" t="str">
            <v xml:space="preserve"> </v>
          </cell>
          <cell r="CC19" t="str">
            <v xml:space="preserve"> </v>
          </cell>
          <cell r="CD19" t="str">
            <v xml:space="preserve"> </v>
          </cell>
          <cell r="CE19" t="str">
            <v xml:space="preserve"> </v>
          </cell>
          <cell r="CF19" t="str">
            <v xml:space="preserve"> </v>
          </cell>
          <cell r="CG19" t="str">
            <v xml:space="preserve"> </v>
          </cell>
        </row>
        <row r="20">
          <cell r="AV20" t="str">
            <v xml:space="preserve"> </v>
          </cell>
          <cell r="AW20" t="str">
            <v xml:space="preserve"> </v>
          </cell>
          <cell r="AX20" t="str">
            <v xml:space="preserve"> </v>
          </cell>
          <cell r="AY20" t="str">
            <v xml:space="preserve"> </v>
          </cell>
          <cell r="AZ20" t="str">
            <v xml:space="preserve"> </v>
          </cell>
          <cell r="BA20" t="str">
            <v xml:space="preserve"> </v>
          </cell>
          <cell r="BB20" t="str">
            <v xml:space="preserve"> </v>
          </cell>
          <cell r="BI20" t="str">
            <v xml:space="preserve"> </v>
          </cell>
          <cell r="BO20" t="str">
            <v xml:space="preserve"> </v>
          </cell>
          <cell r="BP20" t="str">
            <v xml:space="preserve"> </v>
          </cell>
          <cell r="BQ20" t="str">
            <v xml:space="preserve"> </v>
          </cell>
          <cell r="BR20" t="str">
            <v xml:space="preserve"> </v>
          </cell>
          <cell r="BS20">
            <v>0.706762</v>
          </cell>
          <cell r="BT20" t="str">
            <v xml:space="preserve"> </v>
          </cell>
          <cell r="CB20" t="str">
            <v xml:space="preserve"> </v>
          </cell>
          <cell r="CC20" t="str">
            <v xml:space="preserve"> </v>
          </cell>
          <cell r="CD20" t="str">
            <v xml:space="preserve"> </v>
          </cell>
          <cell r="CE20" t="str">
            <v xml:space="preserve"> </v>
          </cell>
          <cell r="CF20" t="str">
            <v xml:space="preserve"> </v>
          </cell>
          <cell r="CG20" t="str">
            <v xml:space="preserve"> </v>
          </cell>
        </row>
        <row r="21">
          <cell r="AV21" t="str">
            <v xml:space="preserve"> </v>
          </cell>
          <cell r="AW21" t="str">
            <v xml:space="preserve"> </v>
          </cell>
          <cell r="AX21" t="str">
            <v xml:space="preserve"> </v>
          </cell>
          <cell r="AY21" t="str">
            <v xml:space="preserve"> </v>
          </cell>
          <cell r="AZ21" t="str">
            <v xml:space="preserve"> </v>
          </cell>
          <cell r="BA21" t="str">
            <v xml:space="preserve"> </v>
          </cell>
          <cell r="BB21" t="str">
            <v xml:space="preserve"> </v>
          </cell>
          <cell r="BI21" t="str">
            <v xml:space="preserve"> </v>
          </cell>
          <cell r="BO21" t="str">
            <v xml:space="preserve"> </v>
          </cell>
          <cell r="BP21" t="str">
            <v xml:space="preserve"> </v>
          </cell>
          <cell r="BQ21" t="str">
            <v xml:space="preserve"> </v>
          </cell>
          <cell r="BR21" t="str">
            <v xml:space="preserve"> </v>
          </cell>
          <cell r="BS21" t="str">
            <v xml:space="preserve"> </v>
          </cell>
          <cell r="BT21" t="str">
            <v xml:space="preserve"> </v>
          </cell>
          <cell r="CB21" t="str">
            <v xml:space="preserve"> </v>
          </cell>
          <cell r="CC21" t="str">
            <v xml:space="preserve"> </v>
          </cell>
          <cell r="CD21" t="str">
            <v xml:space="preserve"> </v>
          </cell>
          <cell r="CE21" t="str">
            <v xml:space="preserve"> </v>
          </cell>
          <cell r="CF21" t="str">
            <v xml:space="preserve"> </v>
          </cell>
          <cell r="CG21" t="str">
            <v xml:space="preserve"> </v>
          </cell>
        </row>
        <row r="22">
          <cell r="AV22" t="str">
            <v xml:space="preserve"> </v>
          </cell>
          <cell r="AW22" t="str">
            <v xml:space="preserve"> </v>
          </cell>
          <cell r="AX22" t="str">
            <v xml:space="preserve"> </v>
          </cell>
          <cell r="AY22" t="str">
            <v xml:space="preserve"> </v>
          </cell>
          <cell r="AZ22" t="str">
            <v xml:space="preserve"> </v>
          </cell>
          <cell r="BA22" t="str">
            <v xml:space="preserve"> </v>
          </cell>
          <cell r="BB22" t="str">
            <v xml:space="preserve"> </v>
          </cell>
          <cell r="BI22" t="str">
            <v xml:space="preserve"> </v>
          </cell>
          <cell r="BO22" t="str">
            <v xml:space="preserve"> </v>
          </cell>
          <cell r="BP22" t="str">
            <v xml:space="preserve"> </v>
          </cell>
          <cell r="BQ22" t="str">
            <v xml:space="preserve"> </v>
          </cell>
          <cell r="BR22" t="str">
            <v xml:space="preserve"> </v>
          </cell>
          <cell r="BS22" t="str">
            <v xml:space="preserve"> </v>
          </cell>
          <cell r="BT22" t="str">
            <v xml:space="preserve"> </v>
          </cell>
          <cell r="CB22" t="str">
            <v xml:space="preserve"> </v>
          </cell>
          <cell r="CC22" t="str">
            <v xml:space="preserve"> </v>
          </cell>
          <cell r="CD22" t="str">
            <v xml:space="preserve"> </v>
          </cell>
          <cell r="CE22" t="str">
            <v xml:space="preserve"> </v>
          </cell>
          <cell r="CF22" t="str">
            <v xml:space="preserve"> </v>
          </cell>
          <cell r="CG22" t="str">
            <v xml:space="preserve"> </v>
          </cell>
        </row>
        <row r="23">
          <cell r="AV23" t="str">
            <v xml:space="preserve"> </v>
          </cell>
          <cell r="AW23" t="str">
            <v xml:space="preserve"> </v>
          </cell>
          <cell r="AX23" t="str">
            <v xml:space="preserve"> </v>
          </cell>
          <cell r="AY23" t="str">
            <v xml:space="preserve"> </v>
          </cell>
          <cell r="AZ23" t="str">
            <v xml:space="preserve"> </v>
          </cell>
          <cell r="BA23" t="str">
            <v xml:space="preserve"> </v>
          </cell>
          <cell r="BB23" t="str">
            <v xml:space="preserve"> </v>
          </cell>
          <cell r="BI23" t="str">
            <v xml:space="preserve"> </v>
          </cell>
          <cell r="BO23" t="str">
            <v xml:space="preserve"> </v>
          </cell>
          <cell r="BP23" t="str">
            <v xml:space="preserve"> </v>
          </cell>
          <cell r="BQ23" t="str">
            <v xml:space="preserve"> </v>
          </cell>
          <cell r="BR23" t="str">
            <v xml:space="preserve"> </v>
          </cell>
          <cell r="BS23" t="str">
            <v xml:space="preserve"> </v>
          </cell>
          <cell r="BT23" t="str">
            <v xml:space="preserve"> </v>
          </cell>
          <cell r="CB23" t="str">
            <v xml:space="preserve"> </v>
          </cell>
          <cell r="CC23" t="str">
            <v xml:space="preserve"> </v>
          </cell>
          <cell r="CD23" t="str">
            <v xml:space="preserve"> </v>
          </cell>
          <cell r="CE23" t="str">
            <v xml:space="preserve"> </v>
          </cell>
          <cell r="CF23" t="str">
            <v xml:space="preserve"> </v>
          </cell>
          <cell r="CG23" t="str">
            <v xml:space="preserve"> </v>
          </cell>
        </row>
        <row r="24">
          <cell r="AV24" t="str">
            <v xml:space="preserve"> </v>
          </cell>
          <cell r="AW24" t="str">
            <v xml:space="preserve"> </v>
          </cell>
          <cell r="AX24" t="str">
            <v xml:space="preserve"> </v>
          </cell>
          <cell r="AY24" t="str">
            <v xml:space="preserve"> </v>
          </cell>
          <cell r="AZ24" t="str">
            <v xml:space="preserve"> </v>
          </cell>
          <cell r="BA24" t="str">
            <v xml:space="preserve"> </v>
          </cell>
          <cell r="BB24" t="str">
            <v xml:space="preserve"> </v>
          </cell>
          <cell r="BI24" t="str">
            <v xml:space="preserve"> </v>
          </cell>
          <cell r="BO24" t="str">
            <v xml:space="preserve"> </v>
          </cell>
          <cell r="BP24" t="str">
            <v xml:space="preserve"> </v>
          </cell>
          <cell r="BQ24" t="str">
            <v xml:space="preserve"> </v>
          </cell>
          <cell r="BR24" t="str">
            <v xml:space="preserve"> </v>
          </cell>
          <cell r="BS24" t="str">
            <v xml:space="preserve"> </v>
          </cell>
          <cell r="BT24" t="str">
            <v xml:space="preserve"> </v>
          </cell>
          <cell r="CB24" t="str">
            <v xml:space="preserve"> </v>
          </cell>
          <cell r="CC24" t="str">
            <v xml:space="preserve"> </v>
          </cell>
          <cell r="CD24" t="str">
            <v xml:space="preserve"> </v>
          </cell>
          <cell r="CE24" t="str">
            <v xml:space="preserve"> </v>
          </cell>
          <cell r="CF24" t="str">
            <v xml:space="preserve"> </v>
          </cell>
          <cell r="CG24" t="str">
            <v xml:space="preserve"> </v>
          </cell>
        </row>
        <row r="25">
          <cell r="AV25" t="str">
            <v xml:space="preserve"> </v>
          </cell>
          <cell r="AW25" t="str">
            <v xml:space="preserve"> </v>
          </cell>
          <cell r="AX25" t="str">
            <v xml:space="preserve"> </v>
          </cell>
          <cell r="AY25" t="str">
            <v xml:space="preserve"> </v>
          </cell>
          <cell r="AZ25" t="str">
            <v xml:space="preserve"> </v>
          </cell>
          <cell r="BA25" t="str">
            <v xml:space="preserve"> </v>
          </cell>
          <cell r="BB25" t="str">
            <v xml:space="preserve"> </v>
          </cell>
          <cell r="BI25" t="str">
            <v xml:space="preserve"> </v>
          </cell>
          <cell r="BO25" t="str">
            <v xml:space="preserve"> </v>
          </cell>
          <cell r="BP25" t="str">
            <v xml:space="preserve"> </v>
          </cell>
          <cell r="BQ25" t="str">
            <v xml:space="preserve"> </v>
          </cell>
          <cell r="BR25" t="str">
            <v xml:space="preserve"> </v>
          </cell>
          <cell r="BS25" t="str">
            <v xml:space="preserve"> </v>
          </cell>
          <cell r="BT25" t="str">
            <v xml:space="preserve"> </v>
          </cell>
          <cell r="CB25" t="str">
            <v xml:space="preserve"> </v>
          </cell>
          <cell r="CC25" t="str">
            <v xml:space="preserve"> </v>
          </cell>
          <cell r="CD25" t="str">
            <v xml:space="preserve"> </v>
          </cell>
          <cell r="CE25" t="str">
            <v xml:space="preserve"> </v>
          </cell>
          <cell r="CF25" t="str">
            <v xml:space="preserve"> </v>
          </cell>
          <cell r="CG25" t="str">
            <v xml:space="preserve"> </v>
          </cell>
        </row>
        <row r="26">
          <cell r="AV26" t="str">
            <v xml:space="preserve"> </v>
          </cell>
          <cell r="AW26" t="str">
            <v xml:space="preserve"> </v>
          </cell>
          <cell r="AX26" t="str">
            <v xml:space="preserve"> </v>
          </cell>
          <cell r="AY26" t="str">
            <v xml:space="preserve"> </v>
          </cell>
          <cell r="AZ26" t="str">
            <v xml:space="preserve"> </v>
          </cell>
          <cell r="BA26" t="str">
            <v xml:space="preserve"> </v>
          </cell>
          <cell r="BB26" t="str">
            <v xml:space="preserve"> </v>
          </cell>
          <cell r="BI26" t="str">
            <v xml:space="preserve"> </v>
          </cell>
          <cell r="BO26" t="str">
            <v xml:space="preserve"> </v>
          </cell>
          <cell r="BP26" t="str">
            <v xml:space="preserve"> </v>
          </cell>
          <cell r="BQ26" t="str">
            <v xml:space="preserve"> </v>
          </cell>
          <cell r="BR26" t="str">
            <v xml:space="preserve"> </v>
          </cell>
          <cell r="BS26" t="str">
            <v xml:space="preserve"> </v>
          </cell>
          <cell r="BT26" t="str">
            <v xml:space="preserve"> </v>
          </cell>
          <cell r="CB26" t="str">
            <v xml:space="preserve"> </v>
          </cell>
          <cell r="CC26" t="str">
            <v xml:space="preserve"> </v>
          </cell>
          <cell r="CD26" t="str">
            <v xml:space="preserve"> </v>
          </cell>
          <cell r="CE26" t="str">
            <v xml:space="preserve"> </v>
          </cell>
          <cell r="CF26" t="str">
            <v xml:space="preserve"> </v>
          </cell>
          <cell r="CG26" t="str">
            <v xml:space="preserve"> </v>
          </cell>
        </row>
        <row r="27">
          <cell r="AV27" t="str">
            <v xml:space="preserve"> </v>
          </cell>
          <cell r="AW27" t="str">
            <v xml:space="preserve"> </v>
          </cell>
          <cell r="AX27" t="str">
            <v xml:space="preserve"> </v>
          </cell>
          <cell r="AY27" t="str">
            <v xml:space="preserve"> </v>
          </cell>
          <cell r="AZ27" t="str">
            <v xml:space="preserve"> </v>
          </cell>
          <cell r="BA27" t="str">
            <v xml:space="preserve"> </v>
          </cell>
          <cell r="BB27" t="str">
            <v xml:space="preserve"> </v>
          </cell>
          <cell r="BI27" t="str">
            <v xml:space="preserve"> </v>
          </cell>
          <cell r="BO27" t="str">
            <v xml:space="preserve"> </v>
          </cell>
          <cell r="BP27" t="str">
            <v xml:space="preserve"> </v>
          </cell>
          <cell r="BQ27" t="str">
            <v xml:space="preserve"> </v>
          </cell>
          <cell r="BR27" t="str">
            <v xml:space="preserve"> </v>
          </cell>
          <cell r="BS27">
            <v>4.0083502000000006</v>
          </cell>
          <cell r="BT27" t="str">
            <v xml:space="preserve"> </v>
          </cell>
          <cell r="CB27" t="str">
            <v xml:space="preserve"> </v>
          </cell>
          <cell r="CC27" t="str">
            <v xml:space="preserve"> </v>
          </cell>
          <cell r="CD27" t="str">
            <v xml:space="preserve"> </v>
          </cell>
          <cell r="CE27" t="str">
            <v xml:space="preserve"> </v>
          </cell>
          <cell r="CF27" t="str">
            <v xml:space="preserve"> </v>
          </cell>
          <cell r="CG27" t="str">
            <v xml:space="preserve"> </v>
          </cell>
        </row>
        <row r="28">
          <cell r="AV28" t="str">
            <v xml:space="preserve"> </v>
          </cell>
          <cell r="AW28" t="str">
            <v xml:space="preserve"> </v>
          </cell>
          <cell r="AX28" t="str">
            <v xml:space="preserve"> </v>
          </cell>
          <cell r="AY28" t="str">
            <v xml:space="preserve"> </v>
          </cell>
          <cell r="AZ28" t="str">
            <v xml:space="preserve"> </v>
          </cell>
          <cell r="BA28" t="str">
            <v xml:space="preserve"> </v>
          </cell>
          <cell r="BB28" t="str">
            <v xml:space="preserve"> </v>
          </cell>
          <cell r="BI28" t="str">
            <v xml:space="preserve"> </v>
          </cell>
          <cell r="BO28" t="str">
            <v xml:space="preserve"> </v>
          </cell>
          <cell r="BP28" t="str">
            <v xml:space="preserve"> </v>
          </cell>
          <cell r="BQ28" t="str">
            <v xml:space="preserve"> </v>
          </cell>
          <cell r="BR28" t="str">
            <v xml:space="preserve"> </v>
          </cell>
          <cell r="BS28" t="str">
            <v xml:space="preserve"> </v>
          </cell>
          <cell r="BT28" t="str">
            <v xml:space="preserve"> </v>
          </cell>
          <cell r="CB28" t="str">
            <v xml:space="preserve"> </v>
          </cell>
          <cell r="CC28" t="str">
            <v xml:space="preserve"> </v>
          </cell>
          <cell r="CD28" t="str">
            <v xml:space="preserve"> </v>
          </cell>
          <cell r="CE28" t="str">
            <v xml:space="preserve"> </v>
          </cell>
          <cell r="CF28" t="str">
            <v xml:space="preserve"> </v>
          </cell>
          <cell r="CG28" t="str">
            <v xml:space="preserve"> </v>
          </cell>
        </row>
        <row r="29">
          <cell r="AV29" t="str">
            <v xml:space="preserve"> </v>
          </cell>
          <cell r="AW29" t="str">
            <v xml:space="preserve"> </v>
          </cell>
          <cell r="AX29" t="str">
            <v xml:space="preserve"> </v>
          </cell>
          <cell r="AY29" t="str">
            <v xml:space="preserve"> </v>
          </cell>
          <cell r="AZ29" t="str">
            <v xml:space="preserve"> </v>
          </cell>
          <cell r="BA29" t="str">
            <v xml:space="preserve"> </v>
          </cell>
          <cell r="BB29" t="str">
            <v xml:space="preserve"> </v>
          </cell>
          <cell r="BI29" t="str">
            <v xml:space="preserve"> </v>
          </cell>
          <cell r="BO29" t="str">
            <v xml:space="preserve"> </v>
          </cell>
          <cell r="BP29" t="str">
            <v xml:space="preserve"> </v>
          </cell>
          <cell r="BQ29" t="str">
            <v xml:space="preserve"> </v>
          </cell>
          <cell r="BR29" t="str">
            <v xml:space="preserve"> </v>
          </cell>
          <cell r="BS29" t="str">
            <v xml:space="preserve"> </v>
          </cell>
          <cell r="BT29" t="str">
            <v xml:space="preserve"> </v>
          </cell>
          <cell r="CB29" t="str">
            <v xml:space="preserve"> </v>
          </cell>
          <cell r="CC29" t="str">
            <v xml:space="preserve"> </v>
          </cell>
          <cell r="CD29" t="str">
            <v xml:space="preserve"> </v>
          </cell>
          <cell r="CE29" t="str">
            <v xml:space="preserve"> </v>
          </cell>
          <cell r="CF29" t="str">
            <v xml:space="preserve"> </v>
          </cell>
          <cell r="CG29" t="str">
            <v xml:space="preserve"> </v>
          </cell>
        </row>
        <row r="30">
          <cell r="AV30" t="str">
            <v xml:space="preserve"> </v>
          </cell>
          <cell r="AW30" t="str">
            <v xml:space="preserve"> </v>
          </cell>
          <cell r="AX30" t="str">
            <v xml:space="preserve"> </v>
          </cell>
          <cell r="AY30" t="str">
            <v xml:space="preserve"> </v>
          </cell>
          <cell r="AZ30" t="str">
            <v xml:space="preserve"> </v>
          </cell>
          <cell r="BA30" t="str">
            <v xml:space="preserve"> </v>
          </cell>
          <cell r="BB30" t="str">
            <v xml:space="preserve"> </v>
          </cell>
          <cell r="BI30" t="str">
            <v xml:space="preserve"> </v>
          </cell>
          <cell r="BO30" t="str">
            <v xml:space="preserve"> </v>
          </cell>
          <cell r="BP30" t="str">
            <v xml:space="preserve"> </v>
          </cell>
          <cell r="BQ30" t="str">
            <v xml:space="preserve"> </v>
          </cell>
          <cell r="BR30" t="str">
            <v xml:space="preserve"> </v>
          </cell>
          <cell r="BS30" t="str">
            <v xml:space="preserve"> </v>
          </cell>
          <cell r="BT30" t="str">
            <v xml:space="preserve"> </v>
          </cell>
          <cell r="CB30" t="str">
            <v xml:space="preserve"> </v>
          </cell>
          <cell r="CC30" t="str">
            <v xml:space="preserve"> </v>
          </cell>
          <cell r="CD30" t="str">
            <v xml:space="preserve"> </v>
          </cell>
          <cell r="CE30" t="str">
            <v xml:space="preserve"> </v>
          </cell>
          <cell r="CF30" t="str">
            <v xml:space="preserve"> </v>
          </cell>
          <cell r="CG30" t="str">
            <v xml:space="preserve"> </v>
          </cell>
        </row>
        <row r="31">
          <cell r="AV31" t="str">
            <v xml:space="preserve"> </v>
          </cell>
          <cell r="AW31" t="str">
            <v xml:space="preserve"> </v>
          </cell>
          <cell r="AX31" t="str">
            <v xml:space="preserve"> </v>
          </cell>
          <cell r="AY31" t="str">
            <v xml:space="preserve"> </v>
          </cell>
          <cell r="AZ31" t="str">
            <v xml:space="preserve"> </v>
          </cell>
          <cell r="BA31" t="str">
            <v xml:space="preserve"> </v>
          </cell>
          <cell r="BB31" t="str">
            <v xml:space="preserve"> </v>
          </cell>
          <cell r="BI31" t="str">
            <v xml:space="preserve"> </v>
          </cell>
          <cell r="BO31" t="str">
            <v xml:space="preserve"> </v>
          </cell>
          <cell r="BP31" t="str">
            <v xml:space="preserve"> </v>
          </cell>
          <cell r="BQ31" t="str">
            <v xml:space="preserve"> </v>
          </cell>
          <cell r="BR31" t="str">
            <v xml:space="preserve"> </v>
          </cell>
          <cell r="BS31" t="str">
            <v xml:space="preserve"> </v>
          </cell>
          <cell r="BT31" t="str">
            <v xml:space="preserve"> </v>
          </cell>
          <cell r="CB31" t="str">
            <v xml:space="preserve"> </v>
          </cell>
          <cell r="CC31" t="str">
            <v xml:space="preserve"> </v>
          </cell>
          <cell r="CD31" t="str">
            <v xml:space="preserve"> </v>
          </cell>
          <cell r="CE31" t="str">
            <v xml:space="preserve"> </v>
          </cell>
          <cell r="CF31" t="str">
            <v xml:space="preserve"> </v>
          </cell>
          <cell r="CG31" t="str">
            <v xml:space="preserve"> </v>
          </cell>
        </row>
        <row r="32">
          <cell r="AV32" t="str">
            <v xml:space="preserve"> </v>
          </cell>
          <cell r="AW32" t="str">
            <v xml:space="preserve"> </v>
          </cell>
          <cell r="AX32" t="str">
            <v xml:space="preserve"> </v>
          </cell>
          <cell r="AY32" t="str">
            <v xml:space="preserve"> </v>
          </cell>
          <cell r="AZ32" t="str">
            <v xml:space="preserve"> </v>
          </cell>
          <cell r="BA32" t="str">
            <v xml:space="preserve"> </v>
          </cell>
          <cell r="BB32" t="str">
            <v xml:space="preserve"> </v>
          </cell>
          <cell r="BI32" t="str">
            <v xml:space="preserve"> </v>
          </cell>
          <cell r="BO32" t="str">
            <v xml:space="preserve"> </v>
          </cell>
          <cell r="BP32" t="str">
            <v xml:space="preserve"> </v>
          </cell>
          <cell r="BQ32" t="str">
            <v xml:space="preserve"> </v>
          </cell>
          <cell r="BR32" t="str">
            <v xml:space="preserve"> </v>
          </cell>
          <cell r="BS32" t="str">
            <v xml:space="preserve"> </v>
          </cell>
          <cell r="BT32" t="str">
            <v xml:space="preserve"> </v>
          </cell>
          <cell r="CB32" t="str">
            <v xml:space="preserve"> </v>
          </cell>
          <cell r="CC32" t="str">
            <v xml:space="preserve"> </v>
          </cell>
          <cell r="CD32" t="str">
            <v xml:space="preserve"> </v>
          </cell>
          <cell r="CE32" t="str">
            <v xml:space="preserve"> </v>
          </cell>
          <cell r="CF32" t="str">
            <v xml:space="preserve"> </v>
          </cell>
          <cell r="CG32" t="str">
            <v xml:space="preserve"> </v>
          </cell>
        </row>
        <row r="33">
          <cell r="AV33" t="str">
            <v xml:space="preserve"> </v>
          </cell>
          <cell r="AW33" t="str">
            <v xml:space="preserve"> </v>
          </cell>
          <cell r="AX33" t="str">
            <v xml:space="preserve"> </v>
          </cell>
          <cell r="AY33" t="str">
            <v xml:space="preserve"> </v>
          </cell>
          <cell r="AZ33" t="str">
            <v xml:space="preserve"> </v>
          </cell>
          <cell r="BA33" t="str">
            <v xml:space="preserve"> </v>
          </cell>
          <cell r="BB33" t="str">
            <v xml:space="preserve"> </v>
          </cell>
          <cell r="BI33" t="str">
            <v xml:space="preserve"> </v>
          </cell>
          <cell r="BO33" t="str">
            <v xml:space="preserve"> </v>
          </cell>
          <cell r="BP33" t="str">
            <v xml:space="preserve"> </v>
          </cell>
          <cell r="BQ33" t="str">
            <v xml:space="preserve"> </v>
          </cell>
          <cell r="BR33" t="str">
            <v xml:space="preserve"> </v>
          </cell>
          <cell r="BS33" t="str">
            <v xml:space="preserve"> </v>
          </cell>
          <cell r="BT33" t="str">
            <v xml:space="preserve"> </v>
          </cell>
          <cell r="CB33">
            <v>4.6063319999999992</v>
          </cell>
          <cell r="CC33">
            <v>4.6063319999999992</v>
          </cell>
          <cell r="CD33" t="str">
            <v xml:space="preserve"> </v>
          </cell>
          <cell r="CE33" t="str">
            <v xml:space="preserve"> </v>
          </cell>
          <cell r="CF33" t="str">
            <v xml:space="preserve"> </v>
          </cell>
          <cell r="CG33" t="str">
            <v xml:space="preserve"> </v>
          </cell>
        </row>
        <row r="34">
          <cell r="AV34" t="str">
            <v xml:space="preserve"> </v>
          </cell>
          <cell r="AW34" t="str">
            <v xml:space="preserve"> </v>
          </cell>
          <cell r="AX34" t="str">
            <v xml:space="preserve"> </v>
          </cell>
          <cell r="AY34" t="str">
            <v xml:space="preserve"> </v>
          </cell>
          <cell r="AZ34" t="str">
            <v xml:space="preserve"> </v>
          </cell>
          <cell r="BA34" t="str">
            <v xml:space="preserve"> </v>
          </cell>
          <cell r="BB34" t="str">
            <v xml:space="preserve"> </v>
          </cell>
          <cell r="BI34" t="str">
            <v xml:space="preserve"> </v>
          </cell>
          <cell r="BO34" t="str">
            <v xml:space="preserve"> </v>
          </cell>
          <cell r="BP34" t="str">
            <v xml:space="preserve"> </v>
          </cell>
          <cell r="BQ34" t="str">
            <v xml:space="preserve"> </v>
          </cell>
          <cell r="BR34" t="str">
            <v xml:space="preserve"> </v>
          </cell>
          <cell r="BS34" t="str">
            <v xml:space="preserve"> </v>
          </cell>
          <cell r="BT34" t="str">
            <v xml:space="preserve"> </v>
          </cell>
          <cell r="CB34" t="str">
            <v xml:space="preserve"> </v>
          </cell>
          <cell r="CC34" t="str">
            <v xml:space="preserve"> </v>
          </cell>
          <cell r="CD34" t="str">
            <v xml:space="preserve"> </v>
          </cell>
          <cell r="CE34" t="str">
            <v xml:space="preserve"> </v>
          </cell>
          <cell r="CF34" t="str">
            <v xml:space="preserve"> </v>
          </cell>
          <cell r="CG34" t="str">
            <v xml:space="preserve"> </v>
          </cell>
        </row>
        <row r="35">
          <cell r="AV35" t="str">
            <v xml:space="preserve"> </v>
          </cell>
          <cell r="AW35" t="str">
            <v xml:space="preserve"> </v>
          </cell>
          <cell r="AX35" t="str">
            <v xml:space="preserve"> </v>
          </cell>
          <cell r="AY35" t="str">
            <v xml:space="preserve"> </v>
          </cell>
          <cell r="AZ35" t="str">
            <v xml:space="preserve"> </v>
          </cell>
          <cell r="BA35" t="str">
            <v xml:space="preserve"> </v>
          </cell>
          <cell r="BB35" t="str">
            <v xml:space="preserve"> </v>
          </cell>
          <cell r="BI35" t="str">
            <v xml:space="preserve"> </v>
          </cell>
          <cell r="BO35" t="str">
            <v xml:space="preserve"> </v>
          </cell>
          <cell r="BP35" t="str">
            <v xml:space="preserve"> </v>
          </cell>
          <cell r="BQ35" t="str">
            <v xml:space="preserve"> </v>
          </cell>
          <cell r="BR35" t="str">
            <v xml:space="preserve"> </v>
          </cell>
          <cell r="BS35" t="str">
            <v xml:space="preserve"> </v>
          </cell>
          <cell r="BT35" t="str">
            <v xml:space="preserve"> </v>
          </cell>
          <cell r="CB35">
            <v>3.5464679999999995</v>
          </cell>
          <cell r="CC35" t="str">
            <v xml:space="preserve"> </v>
          </cell>
          <cell r="CD35">
            <v>6.5942819999999998</v>
          </cell>
          <cell r="CE35" t="str">
            <v xml:space="preserve"> </v>
          </cell>
          <cell r="CF35" t="str">
            <v xml:space="preserve"> </v>
          </cell>
          <cell r="CG35" t="str">
            <v xml:space="preserve"> </v>
          </cell>
        </row>
        <row r="36">
          <cell r="AV36" t="str">
            <v xml:space="preserve"> </v>
          </cell>
          <cell r="AW36" t="str">
            <v xml:space="preserve"> </v>
          </cell>
          <cell r="AX36" t="str">
            <v xml:space="preserve"> </v>
          </cell>
          <cell r="AY36" t="str">
            <v xml:space="preserve"> </v>
          </cell>
          <cell r="AZ36" t="str">
            <v xml:space="preserve"> </v>
          </cell>
          <cell r="BA36" t="str">
            <v xml:space="preserve"> </v>
          </cell>
          <cell r="BB36" t="str">
            <v xml:space="preserve"> </v>
          </cell>
          <cell r="BI36" t="str">
            <v xml:space="preserve"> </v>
          </cell>
          <cell r="BO36" t="str">
            <v xml:space="preserve"> </v>
          </cell>
          <cell r="BP36" t="str">
            <v xml:space="preserve"> </v>
          </cell>
          <cell r="BQ36" t="str">
            <v xml:space="preserve"> </v>
          </cell>
          <cell r="BR36" t="str">
            <v xml:space="preserve"> </v>
          </cell>
          <cell r="BS36" t="str">
            <v xml:space="preserve"> </v>
          </cell>
          <cell r="BT36" t="str">
            <v xml:space="preserve"> </v>
          </cell>
          <cell r="CB36">
            <v>8.5400580000000001</v>
          </cell>
          <cell r="CC36" t="str">
            <v xml:space="preserve"> </v>
          </cell>
          <cell r="CD36" t="str">
            <v xml:space="preserve"> </v>
          </cell>
          <cell r="CE36" t="str">
            <v xml:space="preserve"> </v>
          </cell>
          <cell r="CF36" t="str">
            <v xml:space="preserve"> </v>
          </cell>
          <cell r="CG36" t="str">
            <v xml:space="preserve"> </v>
          </cell>
        </row>
        <row r="37">
          <cell r="AV37" t="str">
            <v xml:space="preserve"> </v>
          </cell>
          <cell r="AW37" t="str">
            <v xml:space="preserve"> </v>
          </cell>
          <cell r="AX37" t="str">
            <v xml:space="preserve"> </v>
          </cell>
          <cell r="AY37" t="str">
            <v xml:space="preserve"> </v>
          </cell>
          <cell r="AZ37" t="str">
            <v xml:space="preserve"> </v>
          </cell>
          <cell r="BA37" t="str">
            <v xml:space="preserve"> </v>
          </cell>
          <cell r="BB37" t="str">
            <v xml:space="preserve"> </v>
          </cell>
          <cell r="BI37" t="str">
            <v xml:space="preserve"> </v>
          </cell>
          <cell r="BO37" t="str">
            <v xml:space="preserve"> </v>
          </cell>
          <cell r="BP37" t="str">
            <v xml:space="preserve"> </v>
          </cell>
          <cell r="BQ37" t="str">
            <v xml:space="preserve"> </v>
          </cell>
          <cell r="BR37" t="str">
            <v xml:space="preserve"> </v>
          </cell>
          <cell r="BS37">
            <v>0.26251160000000001</v>
          </cell>
          <cell r="BT37" t="str">
            <v xml:space="preserve"> </v>
          </cell>
          <cell r="CB37" t="str">
            <v xml:space="preserve"> </v>
          </cell>
          <cell r="CC37" t="str">
            <v xml:space="preserve"> </v>
          </cell>
          <cell r="CD37" t="str">
            <v xml:space="preserve"> </v>
          </cell>
          <cell r="CE37" t="str">
            <v xml:space="preserve"> </v>
          </cell>
          <cell r="CF37" t="str">
            <v xml:space="preserve"> </v>
          </cell>
          <cell r="CG37" t="str">
            <v xml:space="preserve"> </v>
          </cell>
        </row>
        <row r="38">
          <cell r="AV38" t="str">
            <v xml:space="preserve"> </v>
          </cell>
          <cell r="AW38" t="str">
            <v xml:space="preserve"> </v>
          </cell>
          <cell r="AX38" t="str">
            <v xml:space="preserve"> </v>
          </cell>
          <cell r="AY38" t="str">
            <v xml:space="preserve"> </v>
          </cell>
          <cell r="AZ38" t="str">
            <v xml:space="preserve"> </v>
          </cell>
          <cell r="BA38" t="str">
            <v xml:space="preserve"> </v>
          </cell>
          <cell r="BB38" t="str">
            <v xml:space="preserve"> </v>
          </cell>
          <cell r="BI38" t="str">
            <v xml:space="preserve"> </v>
          </cell>
          <cell r="BO38" t="str">
            <v xml:space="preserve"> </v>
          </cell>
          <cell r="BP38" t="str">
            <v xml:space="preserve"> </v>
          </cell>
          <cell r="BQ38" t="str">
            <v xml:space="preserve"> </v>
          </cell>
          <cell r="BR38" t="str">
            <v xml:space="preserve"> </v>
          </cell>
          <cell r="BS38" t="str">
            <v xml:space="preserve"> </v>
          </cell>
          <cell r="BT38" t="str">
            <v xml:space="preserve"> </v>
          </cell>
          <cell r="CB38" t="str">
            <v xml:space="preserve"> </v>
          </cell>
          <cell r="CC38" t="str">
            <v xml:space="preserve"> </v>
          </cell>
          <cell r="CD38" t="str">
            <v xml:space="preserve"> </v>
          </cell>
          <cell r="CE38" t="str">
            <v xml:space="preserve"> </v>
          </cell>
          <cell r="CF38" t="str">
            <v xml:space="preserve"> </v>
          </cell>
          <cell r="CG38" t="str">
            <v xml:space="preserve"> </v>
          </cell>
        </row>
        <row r="39">
          <cell r="AV39" t="str">
            <v xml:space="preserve"> </v>
          </cell>
          <cell r="AW39" t="str">
            <v xml:space="preserve"> </v>
          </cell>
          <cell r="AX39" t="str">
            <v xml:space="preserve"> </v>
          </cell>
          <cell r="AY39" t="str">
            <v xml:space="preserve"> </v>
          </cell>
          <cell r="AZ39" t="str">
            <v xml:space="preserve"> </v>
          </cell>
          <cell r="BA39" t="str">
            <v xml:space="preserve"> </v>
          </cell>
          <cell r="BB39" t="str">
            <v xml:space="preserve"> </v>
          </cell>
          <cell r="BI39" t="str">
            <v xml:space="preserve"> </v>
          </cell>
          <cell r="BO39" t="str">
            <v xml:space="preserve"> </v>
          </cell>
          <cell r="BP39" t="str">
            <v xml:space="preserve"> </v>
          </cell>
          <cell r="BQ39" t="str">
            <v xml:space="preserve"> </v>
          </cell>
          <cell r="BR39" t="str">
            <v xml:space="preserve"> </v>
          </cell>
          <cell r="BS39" t="str">
            <v xml:space="preserve"> </v>
          </cell>
          <cell r="BT39" t="str">
            <v xml:space="preserve"> </v>
          </cell>
          <cell r="CB39" t="str">
            <v xml:space="preserve"> </v>
          </cell>
          <cell r="CC39" t="str">
            <v xml:space="preserve"> </v>
          </cell>
          <cell r="CD39" t="str">
            <v xml:space="preserve"> </v>
          </cell>
          <cell r="CE39" t="str">
            <v xml:space="preserve"> </v>
          </cell>
          <cell r="CF39" t="str">
            <v xml:space="preserve"> </v>
          </cell>
          <cell r="CG39" t="str">
            <v xml:space="preserve"> </v>
          </cell>
        </row>
        <row r="40">
          <cell r="AV40" t="str">
            <v xml:space="preserve"> </v>
          </cell>
          <cell r="AW40" t="str">
            <v xml:space="preserve"> </v>
          </cell>
          <cell r="AX40" t="str">
            <v xml:space="preserve"> </v>
          </cell>
          <cell r="AY40" t="str">
            <v xml:space="preserve"> </v>
          </cell>
          <cell r="AZ40" t="str">
            <v xml:space="preserve"> </v>
          </cell>
          <cell r="BA40" t="str">
            <v xml:space="preserve"> </v>
          </cell>
          <cell r="BB40" t="str">
            <v xml:space="preserve"> </v>
          </cell>
          <cell r="BI40" t="str">
            <v xml:space="preserve"> </v>
          </cell>
          <cell r="BO40" t="str">
            <v xml:space="preserve"> </v>
          </cell>
          <cell r="BP40" t="str">
            <v xml:space="preserve"> </v>
          </cell>
          <cell r="BQ40" t="str">
            <v xml:space="preserve"> </v>
          </cell>
          <cell r="BR40" t="str">
            <v xml:space="preserve"> </v>
          </cell>
          <cell r="BS40" t="str">
            <v xml:space="preserve"> </v>
          </cell>
          <cell r="BT40" t="str">
            <v xml:space="preserve"> </v>
          </cell>
          <cell r="CB40" t="str">
            <v xml:space="preserve"> </v>
          </cell>
          <cell r="CC40" t="str">
            <v xml:space="preserve"> </v>
          </cell>
          <cell r="CD40" t="str">
            <v xml:space="preserve"> </v>
          </cell>
          <cell r="CE40" t="str">
            <v xml:space="preserve"> </v>
          </cell>
          <cell r="CF40" t="str">
            <v xml:space="preserve"> </v>
          </cell>
          <cell r="CG40" t="str">
            <v xml:space="preserve"> </v>
          </cell>
        </row>
        <row r="41">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I41" t="str">
            <v xml:space="preserve"> </v>
          </cell>
          <cell r="BO41" t="str">
            <v xml:space="preserve"> </v>
          </cell>
          <cell r="BP41" t="str">
            <v xml:space="preserve"> </v>
          </cell>
          <cell r="BQ41" t="str">
            <v xml:space="preserve"> </v>
          </cell>
          <cell r="BR41" t="str">
            <v xml:space="preserve"> </v>
          </cell>
          <cell r="BS41" t="str">
            <v xml:space="preserve"> </v>
          </cell>
          <cell r="BT41" t="str">
            <v xml:space="preserve"> </v>
          </cell>
          <cell r="CB41" t="str">
            <v xml:space="preserve"> </v>
          </cell>
          <cell r="CC41" t="str">
            <v xml:space="preserve"> </v>
          </cell>
          <cell r="CD41" t="str">
            <v xml:space="preserve"> </v>
          </cell>
          <cell r="CE41" t="str">
            <v xml:space="preserve"> </v>
          </cell>
          <cell r="CF41" t="str">
            <v xml:space="preserve"> </v>
          </cell>
          <cell r="CG41" t="str">
            <v xml:space="preserve"> </v>
          </cell>
        </row>
        <row r="42">
          <cell r="AV42" t="str">
            <v xml:space="preserve"> </v>
          </cell>
          <cell r="AW42" t="str">
            <v xml:space="preserve"> </v>
          </cell>
          <cell r="AX42" t="str">
            <v xml:space="preserve"> </v>
          </cell>
          <cell r="AY42" t="str">
            <v xml:space="preserve"> </v>
          </cell>
          <cell r="AZ42" t="str">
            <v xml:space="preserve"> </v>
          </cell>
          <cell r="BA42" t="str">
            <v xml:space="preserve"> </v>
          </cell>
          <cell r="BB42" t="str">
            <v xml:space="preserve"> </v>
          </cell>
          <cell r="BI42" t="str">
            <v xml:space="preserve"> </v>
          </cell>
          <cell r="BO42" t="str">
            <v xml:space="preserve"> </v>
          </cell>
          <cell r="BP42" t="str">
            <v xml:space="preserve"> </v>
          </cell>
          <cell r="BQ42" t="str">
            <v xml:space="preserve"> </v>
          </cell>
          <cell r="BR42" t="str">
            <v xml:space="preserve"> </v>
          </cell>
          <cell r="BS42" t="str">
            <v xml:space="preserve"> </v>
          </cell>
          <cell r="BT42" t="str">
            <v xml:space="preserve"> </v>
          </cell>
          <cell r="CB42" t="str">
            <v xml:space="preserve"> </v>
          </cell>
          <cell r="CC42" t="str">
            <v xml:space="preserve"> </v>
          </cell>
          <cell r="CD42" t="str">
            <v xml:space="preserve"> </v>
          </cell>
          <cell r="CE42" t="str">
            <v xml:space="preserve"> </v>
          </cell>
          <cell r="CF42" t="str">
            <v xml:space="preserve"> </v>
          </cell>
          <cell r="CG42" t="str">
            <v xml:space="preserve"> </v>
          </cell>
        </row>
        <row r="43">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I43" t="str">
            <v xml:space="preserve"> </v>
          </cell>
          <cell r="BO43" t="str">
            <v xml:space="preserve"> </v>
          </cell>
          <cell r="BP43" t="str">
            <v xml:space="preserve"> </v>
          </cell>
          <cell r="BQ43" t="str">
            <v xml:space="preserve"> </v>
          </cell>
          <cell r="BR43" t="str">
            <v xml:space="preserve"> </v>
          </cell>
          <cell r="BS43" t="str">
            <v xml:space="preserve"> </v>
          </cell>
          <cell r="BT43" t="str">
            <v xml:space="preserve"> </v>
          </cell>
          <cell r="CB43" t="str">
            <v xml:space="preserve"> </v>
          </cell>
          <cell r="CC43" t="str">
            <v xml:space="preserve"> </v>
          </cell>
          <cell r="CD43" t="str">
            <v xml:space="preserve"> </v>
          </cell>
          <cell r="CE43" t="str">
            <v xml:space="preserve"> </v>
          </cell>
          <cell r="CF43" t="str">
            <v xml:space="preserve"> </v>
          </cell>
          <cell r="CG43" t="str">
            <v xml:space="preserve"> </v>
          </cell>
        </row>
        <row r="44">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I44" t="str">
            <v xml:space="preserve"> </v>
          </cell>
          <cell r="BO44" t="str">
            <v xml:space="preserve"> </v>
          </cell>
          <cell r="BP44" t="str">
            <v xml:space="preserve"> </v>
          </cell>
          <cell r="BQ44" t="str">
            <v xml:space="preserve"> </v>
          </cell>
          <cell r="BR44" t="str">
            <v xml:space="preserve"> </v>
          </cell>
          <cell r="BS44" t="str">
            <v xml:space="preserve"> </v>
          </cell>
          <cell r="BT44" t="str">
            <v xml:space="preserve"> </v>
          </cell>
          <cell r="CB44" t="str">
            <v xml:space="preserve"> </v>
          </cell>
          <cell r="CC44" t="str">
            <v xml:space="preserve"> </v>
          </cell>
          <cell r="CD44" t="str">
            <v xml:space="preserve"> </v>
          </cell>
          <cell r="CE44" t="str">
            <v xml:space="preserve"> </v>
          </cell>
          <cell r="CF44" t="str">
            <v xml:space="preserve"> </v>
          </cell>
          <cell r="CG44" t="str">
            <v xml:space="preserve"> </v>
          </cell>
        </row>
        <row r="45">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I45" t="str">
            <v xml:space="preserve"> </v>
          </cell>
          <cell r="BO45" t="str">
            <v xml:space="preserve"> </v>
          </cell>
          <cell r="BP45" t="str">
            <v xml:space="preserve"> </v>
          </cell>
          <cell r="BQ45" t="str">
            <v xml:space="preserve"> </v>
          </cell>
          <cell r="BR45" t="str">
            <v xml:space="preserve"> </v>
          </cell>
          <cell r="BS45" t="str">
            <v xml:space="preserve"> </v>
          </cell>
          <cell r="BT45" t="str">
            <v xml:space="preserve"> </v>
          </cell>
          <cell r="CB45" t="str">
            <v xml:space="preserve"> </v>
          </cell>
          <cell r="CC45" t="str">
            <v xml:space="preserve"> </v>
          </cell>
          <cell r="CD45" t="str">
            <v xml:space="preserve"> </v>
          </cell>
          <cell r="CE45" t="str">
            <v xml:space="preserve"> </v>
          </cell>
          <cell r="CF45" t="str">
            <v xml:space="preserve"> </v>
          </cell>
          <cell r="CG45" t="str">
            <v xml:space="preserve"> </v>
          </cell>
        </row>
        <row r="46">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I46" t="str">
            <v xml:space="preserve"> </v>
          </cell>
          <cell r="BO46" t="str">
            <v xml:space="preserve"> </v>
          </cell>
          <cell r="BP46" t="str">
            <v xml:space="preserve"> </v>
          </cell>
          <cell r="BQ46" t="str">
            <v xml:space="preserve"> </v>
          </cell>
          <cell r="BR46" t="str">
            <v xml:space="preserve"> </v>
          </cell>
          <cell r="BS46" t="str">
            <v xml:space="preserve"> </v>
          </cell>
          <cell r="BT46" t="str">
            <v xml:space="preserve"> </v>
          </cell>
          <cell r="CB46" t="str">
            <v xml:space="preserve"> </v>
          </cell>
          <cell r="CC46" t="str">
            <v xml:space="preserve"> </v>
          </cell>
          <cell r="CD46" t="str">
            <v xml:space="preserve"> </v>
          </cell>
          <cell r="CE46" t="str">
            <v xml:space="preserve"> </v>
          </cell>
          <cell r="CF46" t="str">
            <v xml:space="preserve"> </v>
          </cell>
          <cell r="CG46" t="str">
            <v xml:space="preserve"> </v>
          </cell>
        </row>
        <row r="47">
          <cell r="AV47" t="str">
            <v xml:space="preserve"> </v>
          </cell>
          <cell r="AW47" t="str">
            <v xml:space="preserve"> </v>
          </cell>
          <cell r="AX47" t="str">
            <v xml:space="preserve"> </v>
          </cell>
          <cell r="AY47" t="str">
            <v xml:space="preserve"> </v>
          </cell>
          <cell r="AZ47" t="str">
            <v xml:space="preserve"> </v>
          </cell>
          <cell r="BA47" t="str">
            <v xml:space="preserve"> </v>
          </cell>
          <cell r="BB47" t="str">
            <v xml:space="preserve"> </v>
          </cell>
          <cell r="BI47" t="str">
            <v xml:space="preserve"> </v>
          </cell>
          <cell r="BO47" t="str">
            <v xml:space="preserve"> </v>
          </cell>
          <cell r="BP47" t="str">
            <v xml:space="preserve"> </v>
          </cell>
          <cell r="BQ47">
            <v>13.123870961179998</v>
          </cell>
          <cell r="BR47" t="str">
            <v xml:space="preserve"> </v>
          </cell>
          <cell r="BS47" t="str">
            <v xml:space="preserve"> </v>
          </cell>
          <cell r="BT47" t="str">
            <v xml:space="preserve"> </v>
          </cell>
          <cell r="CB47" t="str">
            <v xml:space="preserve"> </v>
          </cell>
          <cell r="CC47" t="str">
            <v xml:space="preserve"> </v>
          </cell>
          <cell r="CD47" t="str">
            <v xml:space="preserve"> </v>
          </cell>
          <cell r="CE47" t="str">
            <v xml:space="preserve"> </v>
          </cell>
          <cell r="CF47" t="str">
            <v xml:space="preserve"> </v>
          </cell>
          <cell r="CG47" t="str">
            <v xml:space="preserve"> </v>
          </cell>
        </row>
        <row r="48">
          <cell r="AV48" t="str">
            <v xml:space="preserve"> </v>
          </cell>
          <cell r="AW48" t="str">
            <v xml:space="preserve"> </v>
          </cell>
          <cell r="AX48" t="str">
            <v xml:space="preserve"> </v>
          </cell>
          <cell r="AY48" t="str">
            <v xml:space="preserve"> </v>
          </cell>
          <cell r="AZ48" t="str">
            <v xml:space="preserve"> </v>
          </cell>
          <cell r="BA48" t="str">
            <v xml:space="preserve"> </v>
          </cell>
          <cell r="BB48" t="str">
            <v xml:space="preserve"> </v>
          </cell>
          <cell r="BI48" t="str">
            <v xml:space="preserve"> </v>
          </cell>
          <cell r="BO48" t="str">
            <v xml:space="preserve"> </v>
          </cell>
          <cell r="BP48" t="str">
            <v xml:space="preserve"> </v>
          </cell>
          <cell r="BQ48" t="str">
            <v xml:space="preserve"> </v>
          </cell>
          <cell r="BR48" t="str">
            <v xml:space="preserve"> </v>
          </cell>
          <cell r="BS48" t="str">
            <v xml:space="preserve"> </v>
          </cell>
          <cell r="BT48" t="str">
            <v xml:space="preserve"> </v>
          </cell>
          <cell r="CB48" t="str">
            <v xml:space="preserve"> </v>
          </cell>
          <cell r="CC48" t="str">
            <v xml:space="preserve"> </v>
          </cell>
          <cell r="CD48" t="str">
            <v xml:space="preserve"> </v>
          </cell>
          <cell r="CE48" t="str">
            <v xml:space="preserve"> </v>
          </cell>
          <cell r="CF48" t="str">
            <v xml:space="preserve"> </v>
          </cell>
          <cell r="CG48" t="str">
            <v xml:space="preserve"> </v>
          </cell>
        </row>
        <row r="49">
          <cell r="AV49" t="str">
            <v xml:space="preserve"> </v>
          </cell>
          <cell r="AW49" t="str">
            <v xml:space="preserve"> </v>
          </cell>
          <cell r="AX49" t="str">
            <v xml:space="preserve"> </v>
          </cell>
          <cell r="AY49" t="str">
            <v xml:space="preserve"> </v>
          </cell>
          <cell r="AZ49" t="str">
            <v xml:space="preserve"> </v>
          </cell>
          <cell r="BA49" t="str">
            <v xml:space="preserve"> </v>
          </cell>
          <cell r="BB49" t="str">
            <v xml:space="preserve"> </v>
          </cell>
          <cell r="BI49" t="str">
            <v xml:space="preserve"> </v>
          </cell>
          <cell r="BO49" t="str">
            <v xml:space="preserve"> </v>
          </cell>
          <cell r="BP49" t="str">
            <v xml:space="preserve"> </v>
          </cell>
          <cell r="BQ49" t="str">
            <v xml:space="preserve"> </v>
          </cell>
          <cell r="BR49" t="str">
            <v xml:space="preserve"> </v>
          </cell>
          <cell r="BS49" t="str">
            <v xml:space="preserve"> </v>
          </cell>
          <cell r="BT49" t="str">
            <v xml:space="preserve"> </v>
          </cell>
          <cell r="CB49" t="str">
            <v xml:space="preserve"> </v>
          </cell>
          <cell r="CC49" t="str">
            <v xml:space="preserve"> </v>
          </cell>
          <cell r="CD49" t="str">
            <v xml:space="preserve"> </v>
          </cell>
          <cell r="CE49" t="str">
            <v xml:space="preserve"> </v>
          </cell>
          <cell r="CF49" t="str">
            <v xml:space="preserve"> </v>
          </cell>
          <cell r="CG49" t="str">
            <v xml:space="preserve"> </v>
          </cell>
        </row>
        <row r="50">
          <cell r="AV50" t="str">
            <v xml:space="preserve"> </v>
          </cell>
          <cell r="AW50" t="str">
            <v xml:space="preserve"> </v>
          </cell>
          <cell r="AX50" t="str">
            <v xml:space="preserve"> </v>
          </cell>
          <cell r="AY50" t="str">
            <v xml:space="preserve"> </v>
          </cell>
          <cell r="AZ50" t="str">
            <v xml:space="preserve"> </v>
          </cell>
          <cell r="BA50" t="str">
            <v xml:space="preserve"> </v>
          </cell>
          <cell r="BB50" t="str">
            <v xml:space="preserve"> </v>
          </cell>
          <cell r="BI50" t="str">
            <v xml:space="preserve"> </v>
          </cell>
          <cell r="BO50" t="str">
            <v xml:space="preserve"> </v>
          </cell>
          <cell r="BP50" t="str">
            <v xml:space="preserve"> </v>
          </cell>
          <cell r="BQ50" t="str">
            <v xml:space="preserve"> </v>
          </cell>
          <cell r="BR50" t="str">
            <v xml:space="preserve"> </v>
          </cell>
          <cell r="BS50" t="str">
            <v xml:space="preserve"> </v>
          </cell>
          <cell r="BT50" t="str">
            <v xml:space="preserve"> </v>
          </cell>
          <cell r="CB50" t="str">
            <v xml:space="preserve"> </v>
          </cell>
          <cell r="CC50" t="str">
            <v xml:space="preserve"> </v>
          </cell>
          <cell r="CD50" t="str">
            <v xml:space="preserve"> </v>
          </cell>
          <cell r="CE50" t="str">
            <v xml:space="preserve"> </v>
          </cell>
          <cell r="CF50" t="str">
            <v xml:space="preserve"> </v>
          </cell>
          <cell r="CG50" t="str">
            <v xml:space="preserve"> </v>
          </cell>
        </row>
        <row r="51">
          <cell r="AV51" t="str">
            <v xml:space="preserve"> </v>
          </cell>
          <cell r="AW51" t="str">
            <v xml:space="preserve"> </v>
          </cell>
          <cell r="AX51" t="str">
            <v xml:space="preserve"> </v>
          </cell>
          <cell r="AY51" t="str">
            <v xml:space="preserve"> </v>
          </cell>
          <cell r="AZ51" t="str">
            <v xml:space="preserve"> </v>
          </cell>
          <cell r="BA51" t="str">
            <v xml:space="preserve"> </v>
          </cell>
          <cell r="BB51" t="str">
            <v xml:space="preserve"> </v>
          </cell>
          <cell r="BI51" t="str">
            <v xml:space="preserve"> </v>
          </cell>
          <cell r="BO51" t="str">
            <v xml:space="preserve"> </v>
          </cell>
          <cell r="BP51" t="str">
            <v xml:space="preserve"> </v>
          </cell>
          <cell r="BQ51" t="str">
            <v xml:space="preserve"> </v>
          </cell>
          <cell r="BR51" t="str">
            <v xml:space="preserve"> </v>
          </cell>
          <cell r="BS51" t="str">
            <v xml:space="preserve"> </v>
          </cell>
          <cell r="BT51" t="str">
            <v xml:space="preserve"> </v>
          </cell>
          <cell r="CB51" t="str">
            <v xml:space="preserve"> </v>
          </cell>
          <cell r="CC51" t="str">
            <v xml:space="preserve"> </v>
          </cell>
          <cell r="CD51" t="str">
            <v xml:space="preserve"> </v>
          </cell>
          <cell r="CE51" t="str">
            <v xml:space="preserve"> </v>
          </cell>
          <cell r="CF51" t="str">
            <v xml:space="preserve"> </v>
          </cell>
          <cell r="CG51" t="str">
            <v xml:space="preserve"> </v>
          </cell>
        </row>
        <row r="52">
          <cell r="AV52" t="str">
            <v xml:space="preserve"> </v>
          </cell>
          <cell r="AW52" t="str">
            <v xml:space="preserve"> </v>
          </cell>
          <cell r="AX52" t="str">
            <v xml:space="preserve"> </v>
          </cell>
          <cell r="AY52" t="str">
            <v xml:space="preserve"> </v>
          </cell>
          <cell r="AZ52" t="str">
            <v xml:space="preserve"> </v>
          </cell>
          <cell r="BA52" t="str">
            <v xml:space="preserve"> </v>
          </cell>
          <cell r="BB52" t="str">
            <v xml:space="preserve"> </v>
          </cell>
          <cell r="BI52" t="str">
            <v xml:space="preserve"> </v>
          </cell>
          <cell r="BO52" t="str">
            <v xml:space="preserve"> </v>
          </cell>
          <cell r="BP52" t="str">
            <v xml:space="preserve"> </v>
          </cell>
          <cell r="BQ52" t="str">
            <v xml:space="preserve"> </v>
          </cell>
          <cell r="BR52" t="str">
            <v xml:space="preserve"> </v>
          </cell>
          <cell r="BS52" t="str">
            <v xml:space="preserve"> </v>
          </cell>
          <cell r="BT52" t="str">
            <v xml:space="preserve"> </v>
          </cell>
          <cell r="CB52" t="str">
            <v xml:space="preserve"> </v>
          </cell>
          <cell r="CC52" t="str">
            <v xml:space="preserve"> </v>
          </cell>
          <cell r="CD52" t="str">
            <v xml:space="preserve"> </v>
          </cell>
          <cell r="CE52" t="str">
            <v xml:space="preserve"> </v>
          </cell>
          <cell r="CF52" t="str">
            <v xml:space="preserve"> </v>
          </cell>
          <cell r="CG52" t="str">
            <v xml:space="preserve"> </v>
          </cell>
        </row>
        <row r="53">
          <cell r="AV53" t="str">
            <v xml:space="preserve"> </v>
          </cell>
          <cell r="AW53" t="str">
            <v xml:space="preserve"> </v>
          </cell>
          <cell r="AX53" t="str">
            <v xml:space="preserve"> </v>
          </cell>
          <cell r="AY53" t="str">
            <v xml:space="preserve"> </v>
          </cell>
          <cell r="AZ53" t="str">
            <v xml:space="preserve"> </v>
          </cell>
          <cell r="BA53" t="str">
            <v xml:space="preserve"> </v>
          </cell>
          <cell r="BB53" t="str">
            <v xml:space="preserve"> </v>
          </cell>
          <cell r="BI53" t="str">
            <v xml:space="preserve"> </v>
          </cell>
          <cell r="BO53" t="str">
            <v xml:space="preserve"> </v>
          </cell>
          <cell r="BP53" t="str">
            <v xml:space="preserve"> </v>
          </cell>
          <cell r="BQ53" t="str">
            <v xml:space="preserve"> </v>
          </cell>
          <cell r="BR53" t="str">
            <v xml:space="preserve"> </v>
          </cell>
          <cell r="BS53" t="str">
            <v xml:space="preserve"> </v>
          </cell>
          <cell r="BT53" t="str">
            <v xml:space="preserve"> </v>
          </cell>
          <cell r="CB53" t="str">
            <v xml:space="preserve"> </v>
          </cell>
          <cell r="CC53" t="str">
            <v xml:space="preserve"> </v>
          </cell>
          <cell r="CD53" t="str">
            <v xml:space="preserve"> </v>
          </cell>
          <cell r="CE53" t="str">
            <v xml:space="preserve"> </v>
          </cell>
          <cell r="CF53" t="str">
            <v xml:space="preserve"> </v>
          </cell>
          <cell r="CG53" t="str">
            <v xml:space="preserve"> </v>
          </cell>
        </row>
        <row r="54">
          <cell r="AV54" t="str">
            <v xml:space="preserve"> </v>
          </cell>
          <cell r="AW54" t="str">
            <v xml:space="preserve"> </v>
          </cell>
          <cell r="AX54" t="str">
            <v xml:space="preserve"> </v>
          </cell>
          <cell r="AY54" t="str">
            <v xml:space="preserve"> </v>
          </cell>
          <cell r="AZ54" t="str">
            <v xml:space="preserve"> </v>
          </cell>
          <cell r="BA54" t="str">
            <v xml:space="preserve"> </v>
          </cell>
          <cell r="BB54" t="str">
            <v xml:space="preserve"> </v>
          </cell>
          <cell r="BI54" t="str">
            <v xml:space="preserve"> </v>
          </cell>
          <cell r="BO54" t="str">
            <v xml:space="preserve"> </v>
          </cell>
          <cell r="BP54" t="str">
            <v xml:space="preserve"> </v>
          </cell>
          <cell r="BQ54" t="str">
            <v xml:space="preserve"> </v>
          </cell>
          <cell r="BR54" t="str">
            <v xml:space="preserve"> </v>
          </cell>
          <cell r="BS54" t="str">
            <v xml:space="preserve"> </v>
          </cell>
          <cell r="BT54" t="str">
            <v xml:space="preserve"> </v>
          </cell>
          <cell r="CB54" t="str">
            <v xml:space="preserve"> </v>
          </cell>
          <cell r="CC54" t="str">
            <v xml:space="preserve"> </v>
          </cell>
          <cell r="CD54" t="str">
            <v xml:space="preserve"> </v>
          </cell>
          <cell r="CE54" t="str">
            <v xml:space="preserve"> </v>
          </cell>
          <cell r="CF54" t="str">
            <v xml:space="preserve"> </v>
          </cell>
          <cell r="CG54" t="str">
            <v xml:space="preserve"> </v>
          </cell>
        </row>
        <row r="55">
          <cell r="AV55" t="str">
            <v xml:space="preserve"> </v>
          </cell>
          <cell r="AW55" t="str">
            <v xml:space="preserve"> </v>
          </cell>
          <cell r="AX55">
            <v>0.251975</v>
          </cell>
          <cell r="AY55" t="str">
            <v xml:space="preserve"> </v>
          </cell>
          <cell r="AZ55" t="str">
            <v xml:space="preserve"> </v>
          </cell>
          <cell r="BA55" t="str">
            <v xml:space="preserve"> </v>
          </cell>
          <cell r="BB55" t="str">
            <v xml:space="preserve"> </v>
          </cell>
          <cell r="BI55" t="str">
            <v xml:space="preserve"> </v>
          </cell>
          <cell r="BO55" t="str">
            <v xml:space="preserve"> </v>
          </cell>
          <cell r="BP55" t="str">
            <v xml:space="preserve"> </v>
          </cell>
          <cell r="BQ55" t="str">
            <v xml:space="preserve"> </v>
          </cell>
          <cell r="BR55" t="str">
            <v xml:space="preserve"> </v>
          </cell>
          <cell r="BS55" t="str">
            <v xml:space="preserve"> </v>
          </cell>
          <cell r="BT55" t="str">
            <v xml:space="preserve"> </v>
          </cell>
          <cell r="CB55" t="str">
            <v xml:space="preserve"> </v>
          </cell>
          <cell r="CC55" t="str">
            <v xml:space="preserve"> </v>
          </cell>
          <cell r="CD55" t="str">
            <v xml:space="preserve"> </v>
          </cell>
          <cell r="CE55" t="str">
            <v xml:space="preserve"> </v>
          </cell>
          <cell r="CF55" t="str">
            <v xml:space="preserve"> </v>
          </cell>
          <cell r="CG55" t="str">
            <v xml:space="preserve"> </v>
          </cell>
        </row>
        <row r="56">
          <cell r="AV56" t="str">
            <v xml:space="preserve"> </v>
          </cell>
          <cell r="AW56" t="str">
            <v xml:space="preserve"> </v>
          </cell>
          <cell r="AX56">
            <v>2.3988019999999999</v>
          </cell>
          <cell r="AY56" t="str">
            <v xml:space="preserve"> </v>
          </cell>
          <cell r="AZ56" t="str">
            <v xml:space="preserve"> </v>
          </cell>
          <cell r="BA56" t="str">
            <v xml:space="preserve"> </v>
          </cell>
          <cell r="BB56" t="str">
            <v xml:space="preserve"> </v>
          </cell>
          <cell r="BI56" t="str">
            <v xml:space="preserve"> </v>
          </cell>
          <cell r="BO56" t="str">
            <v xml:space="preserve"> </v>
          </cell>
          <cell r="BP56" t="str">
            <v xml:space="preserve"> </v>
          </cell>
          <cell r="BQ56" t="str">
            <v xml:space="preserve"> </v>
          </cell>
          <cell r="BR56" t="str">
            <v xml:space="preserve"> </v>
          </cell>
          <cell r="BS56" t="str">
            <v xml:space="preserve"> </v>
          </cell>
          <cell r="BT56" t="str">
            <v xml:space="preserve"> </v>
          </cell>
          <cell r="CB56" t="str">
            <v xml:space="preserve"> </v>
          </cell>
          <cell r="CC56" t="str">
            <v xml:space="preserve"> </v>
          </cell>
          <cell r="CD56" t="str">
            <v xml:space="preserve"> </v>
          </cell>
          <cell r="CE56" t="str">
            <v xml:space="preserve"> </v>
          </cell>
          <cell r="CF56" t="str">
            <v xml:space="preserve"> </v>
          </cell>
          <cell r="CG56" t="str">
            <v xml:space="preserve"> </v>
          </cell>
        </row>
        <row r="57">
          <cell r="AV57" t="str">
            <v xml:space="preserve"> </v>
          </cell>
          <cell r="AW57" t="str">
            <v xml:space="preserve"> </v>
          </cell>
          <cell r="AX57" t="str">
            <v xml:space="preserve"> </v>
          </cell>
          <cell r="AY57" t="str">
            <v xml:space="preserve"> </v>
          </cell>
          <cell r="AZ57" t="str">
            <v xml:space="preserve"> </v>
          </cell>
          <cell r="BA57" t="str">
            <v xml:space="preserve"> </v>
          </cell>
          <cell r="BB57" t="str">
            <v xml:space="preserve"> </v>
          </cell>
          <cell r="BI57" t="str">
            <v xml:space="preserve"> </v>
          </cell>
          <cell r="BO57" t="str">
            <v xml:space="preserve"> </v>
          </cell>
          <cell r="BP57" t="str">
            <v xml:space="preserve"> </v>
          </cell>
          <cell r="BQ57" t="str">
            <v xml:space="preserve"> </v>
          </cell>
          <cell r="BR57" t="str">
            <v xml:space="preserve"> </v>
          </cell>
          <cell r="BS57" t="str">
            <v xml:space="preserve"> </v>
          </cell>
          <cell r="BT57" t="str">
            <v xml:space="preserve"> </v>
          </cell>
          <cell r="CB57" t="str">
            <v xml:space="preserve"> </v>
          </cell>
          <cell r="CC57" t="str">
            <v xml:space="preserve"> </v>
          </cell>
          <cell r="CD57" t="str">
            <v xml:space="preserve"> </v>
          </cell>
          <cell r="CE57" t="str">
            <v xml:space="preserve"> </v>
          </cell>
          <cell r="CF57" t="str">
            <v xml:space="preserve"> </v>
          </cell>
          <cell r="CG57" t="str">
            <v xml:space="preserve"> </v>
          </cell>
        </row>
        <row r="58">
          <cell r="AV58" t="str">
            <v xml:space="preserve"> </v>
          </cell>
          <cell r="AW58" t="str">
            <v xml:space="preserve"> </v>
          </cell>
          <cell r="AX58" t="str">
            <v xml:space="preserve"> </v>
          </cell>
          <cell r="AY58" t="str">
            <v xml:space="preserve"> </v>
          </cell>
          <cell r="AZ58" t="str">
            <v xml:space="preserve"> </v>
          </cell>
          <cell r="BA58" t="str">
            <v xml:space="preserve"> </v>
          </cell>
          <cell r="BB58" t="str">
            <v xml:space="preserve"> </v>
          </cell>
          <cell r="BI58" t="str">
            <v xml:space="preserve"> </v>
          </cell>
          <cell r="BO58" t="str">
            <v xml:space="preserve"> </v>
          </cell>
          <cell r="BP58" t="str">
            <v xml:space="preserve"> </v>
          </cell>
          <cell r="BQ58" t="str">
            <v xml:space="preserve"> </v>
          </cell>
          <cell r="BR58" t="str">
            <v xml:space="preserve"> </v>
          </cell>
          <cell r="BS58" t="str">
            <v xml:space="preserve"> </v>
          </cell>
          <cell r="BT58" t="str">
            <v xml:space="preserve"> </v>
          </cell>
          <cell r="CB58" t="str">
            <v xml:space="preserve"> </v>
          </cell>
          <cell r="CC58" t="str">
            <v xml:space="preserve"> </v>
          </cell>
          <cell r="CD58" t="str">
            <v xml:space="preserve"> </v>
          </cell>
          <cell r="CE58" t="str">
            <v xml:space="preserve"> </v>
          </cell>
          <cell r="CF58" t="str">
            <v xml:space="preserve"> </v>
          </cell>
          <cell r="CG58" t="str">
            <v xml:space="preserve"> </v>
          </cell>
        </row>
        <row r="59">
          <cell r="AV59" t="str">
            <v xml:space="preserve"> </v>
          </cell>
          <cell r="AW59" t="str">
            <v xml:space="preserve"> </v>
          </cell>
          <cell r="AX59" t="str">
            <v xml:space="preserve"> </v>
          </cell>
          <cell r="AY59" t="str">
            <v xml:space="preserve"> </v>
          </cell>
          <cell r="AZ59" t="str">
            <v xml:space="preserve"> </v>
          </cell>
          <cell r="BA59" t="str">
            <v xml:space="preserve"> </v>
          </cell>
          <cell r="BB59" t="str">
            <v xml:space="preserve"> </v>
          </cell>
          <cell r="BI59" t="str">
            <v xml:space="preserve"> </v>
          </cell>
          <cell r="BO59" t="str">
            <v xml:space="preserve"> </v>
          </cell>
          <cell r="BP59" t="str">
            <v xml:space="preserve"> </v>
          </cell>
          <cell r="BQ59" t="str">
            <v xml:space="preserve"> </v>
          </cell>
          <cell r="BR59" t="str">
            <v xml:space="preserve"> </v>
          </cell>
          <cell r="BS59">
            <v>1.5043934000000001</v>
          </cell>
          <cell r="BT59">
            <v>1.4183399999999997</v>
          </cell>
          <cell r="CB59" t="str">
            <v xml:space="preserve"> </v>
          </cell>
          <cell r="CC59" t="str">
            <v xml:space="preserve"> </v>
          </cell>
          <cell r="CD59" t="str">
            <v xml:space="preserve"> </v>
          </cell>
          <cell r="CE59" t="str">
            <v xml:space="preserve"> </v>
          </cell>
          <cell r="CF59" t="str">
            <v xml:space="preserve"> </v>
          </cell>
          <cell r="CG59" t="str">
            <v xml:space="preserve"> </v>
          </cell>
        </row>
        <row r="60">
          <cell r="AV60" t="str">
            <v xml:space="preserve"> </v>
          </cell>
          <cell r="AW60" t="str">
            <v xml:space="preserve"> </v>
          </cell>
          <cell r="AX60" t="str">
            <v xml:space="preserve"> </v>
          </cell>
          <cell r="AY60" t="str">
            <v xml:space="preserve"> </v>
          </cell>
          <cell r="AZ60" t="str">
            <v xml:space="preserve"> </v>
          </cell>
          <cell r="BA60" t="str">
            <v xml:space="preserve"> </v>
          </cell>
          <cell r="BB60" t="str">
            <v xml:space="preserve"> </v>
          </cell>
          <cell r="BI60" t="str">
            <v xml:space="preserve"> </v>
          </cell>
          <cell r="BO60" t="str">
            <v xml:space="preserve"> </v>
          </cell>
          <cell r="BP60" t="str">
            <v xml:space="preserve"> </v>
          </cell>
          <cell r="BQ60" t="str">
            <v xml:space="preserve"> </v>
          </cell>
          <cell r="BR60" t="str">
            <v xml:space="preserve"> </v>
          </cell>
          <cell r="BS60" t="str">
            <v xml:space="preserve"> </v>
          </cell>
          <cell r="BT60" t="str">
            <v xml:space="preserve"> </v>
          </cell>
          <cell r="CB60" t="str">
            <v xml:space="preserve"> </v>
          </cell>
          <cell r="CC60" t="str">
            <v xml:space="preserve"> </v>
          </cell>
          <cell r="CD60" t="str">
            <v xml:space="preserve"> </v>
          </cell>
          <cell r="CE60" t="str">
            <v xml:space="preserve"> </v>
          </cell>
          <cell r="CF60" t="str">
            <v xml:space="preserve"> </v>
          </cell>
          <cell r="CG60" t="str">
            <v xml:space="preserve"> </v>
          </cell>
        </row>
        <row r="61">
          <cell r="AV61" t="str">
            <v xml:space="preserve"> </v>
          </cell>
          <cell r="AW61" t="str">
            <v xml:space="preserve"> </v>
          </cell>
          <cell r="AX61" t="str">
            <v xml:space="preserve"> </v>
          </cell>
          <cell r="AY61">
            <v>2.028009</v>
          </cell>
          <cell r="AZ61" t="str">
            <v xml:space="preserve"> </v>
          </cell>
          <cell r="BA61" t="str">
            <v xml:space="preserve"> </v>
          </cell>
          <cell r="BB61" t="str">
            <v xml:space="preserve"> </v>
          </cell>
          <cell r="BI61" t="str">
            <v xml:space="preserve"> </v>
          </cell>
          <cell r="BO61">
            <v>2.028009</v>
          </cell>
          <cell r="BP61" t="str">
            <v xml:space="preserve"> </v>
          </cell>
          <cell r="BQ61" t="str">
            <v xml:space="preserve"> </v>
          </cell>
          <cell r="BR61" t="str">
            <v xml:space="preserve"> </v>
          </cell>
          <cell r="BS61">
            <v>3.3924575999999997</v>
          </cell>
          <cell r="BT61">
            <v>3.6471599999999995</v>
          </cell>
          <cell r="CB61">
            <v>2.5069859999999995</v>
          </cell>
          <cell r="CC61">
            <v>3.7095239999999996</v>
          </cell>
          <cell r="CD61" t="str">
            <v xml:space="preserve"> </v>
          </cell>
          <cell r="CE61" t="str">
            <v xml:space="preserve"> </v>
          </cell>
          <cell r="CF61" t="str">
            <v xml:space="preserve"> </v>
          </cell>
          <cell r="CG61" t="str">
            <v xml:space="preserve"> </v>
          </cell>
        </row>
        <row r="62">
          <cell r="AV62" t="str">
            <v xml:space="preserve"> </v>
          </cell>
          <cell r="AW62">
            <v>1.72</v>
          </cell>
          <cell r="AX62" t="str">
            <v xml:space="preserve"> </v>
          </cell>
          <cell r="AY62" t="str">
            <v xml:space="preserve"> </v>
          </cell>
          <cell r="AZ62" t="str">
            <v xml:space="preserve"> </v>
          </cell>
          <cell r="BA62" t="str">
            <v xml:space="preserve"> </v>
          </cell>
          <cell r="BB62" t="str">
            <v xml:space="preserve"> </v>
          </cell>
          <cell r="BI62" t="str">
            <v xml:space="preserve"> </v>
          </cell>
          <cell r="BO62" t="str">
            <v xml:space="preserve"> </v>
          </cell>
          <cell r="BP62" t="str">
            <v xml:space="preserve"> </v>
          </cell>
          <cell r="BQ62" t="str">
            <v xml:space="preserve"> </v>
          </cell>
          <cell r="BR62" t="str">
            <v xml:space="preserve"> </v>
          </cell>
          <cell r="BS62" t="str">
            <v xml:space="preserve"> </v>
          </cell>
          <cell r="BT62" t="str">
            <v xml:space="preserve"> </v>
          </cell>
          <cell r="CB62" t="str">
            <v xml:space="preserve"> </v>
          </cell>
          <cell r="CC62">
            <v>1.1312009999999999</v>
          </cell>
          <cell r="CD62" t="str">
            <v xml:space="preserve"> </v>
          </cell>
          <cell r="CE62">
            <v>0.73116000000000003</v>
          </cell>
          <cell r="CF62" t="str">
            <v xml:space="preserve"> </v>
          </cell>
          <cell r="CG62" t="str">
            <v xml:space="preserve"> </v>
          </cell>
        </row>
        <row r="63">
          <cell r="AV63" t="str">
            <v xml:space="preserve"> </v>
          </cell>
          <cell r="AW63" t="str">
            <v xml:space="preserve"> </v>
          </cell>
          <cell r="AX63" t="str">
            <v xml:space="preserve"> </v>
          </cell>
          <cell r="AY63" t="str">
            <v xml:space="preserve"> </v>
          </cell>
          <cell r="AZ63" t="str">
            <v xml:space="preserve"> </v>
          </cell>
          <cell r="BA63" t="str">
            <v xml:space="preserve"> </v>
          </cell>
          <cell r="BB63" t="str">
            <v xml:space="preserve"> </v>
          </cell>
          <cell r="BI63" t="str">
            <v xml:space="preserve"> </v>
          </cell>
          <cell r="BO63" t="str">
            <v xml:space="preserve"> </v>
          </cell>
          <cell r="BP63" t="str">
            <v xml:space="preserve"> </v>
          </cell>
          <cell r="BQ63" t="str">
            <v xml:space="preserve"> </v>
          </cell>
          <cell r="BR63" t="str">
            <v xml:space="preserve"> </v>
          </cell>
          <cell r="BS63">
            <v>18.809965800000001</v>
          </cell>
          <cell r="BT63" t="str">
            <v xml:space="preserve"> </v>
          </cell>
          <cell r="CB63" t="str">
            <v xml:space="preserve"> </v>
          </cell>
          <cell r="CC63" t="str">
            <v xml:space="preserve"> </v>
          </cell>
          <cell r="CD63" t="str">
            <v xml:space="preserve"> </v>
          </cell>
          <cell r="CE63" t="str">
            <v xml:space="preserve"> </v>
          </cell>
          <cell r="CF63" t="str">
            <v xml:space="preserve"> </v>
          </cell>
          <cell r="CG63" t="str">
            <v xml:space="preserve"> </v>
          </cell>
        </row>
        <row r="64">
          <cell r="AV64" t="str">
            <v xml:space="preserve"> </v>
          </cell>
          <cell r="AW64" t="str">
            <v xml:space="preserve"> </v>
          </cell>
          <cell r="AX64" t="str">
            <v xml:space="preserve"> </v>
          </cell>
          <cell r="AY64" t="str">
            <v xml:space="preserve"> </v>
          </cell>
          <cell r="AZ64" t="str">
            <v xml:space="preserve"> </v>
          </cell>
          <cell r="BA64" t="str">
            <v xml:space="preserve"> </v>
          </cell>
          <cell r="BB64" t="str">
            <v xml:space="preserve"> </v>
          </cell>
          <cell r="BI64" t="str">
            <v xml:space="preserve"> </v>
          </cell>
          <cell r="BO64" t="str">
            <v xml:space="preserve"> </v>
          </cell>
          <cell r="BP64" t="str">
            <v xml:space="preserve"> </v>
          </cell>
          <cell r="BQ64" t="str">
            <v xml:space="preserve"> </v>
          </cell>
          <cell r="BR64" t="str">
            <v xml:space="preserve"> </v>
          </cell>
          <cell r="BS64" t="str">
            <v xml:space="preserve"> </v>
          </cell>
          <cell r="BT64" t="str">
            <v xml:space="preserve"> </v>
          </cell>
          <cell r="CB64" t="str">
            <v xml:space="preserve"> </v>
          </cell>
          <cell r="CC64" t="str">
            <v xml:space="preserve"> </v>
          </cell>
          <cell r="CD64" t="str">
            <v xml:space="preserve"> </v>
          </cell>
          <cell r="CE64" t="str">
            <v xml:space="preserve"> </v>
          </cell>
          <cell r="CF64" t="str">
            <v xml:space="preserve"> </v>
          </cell>
          <cell r="CG64" t="str">
            <v xml:space="preserve"> </v>
          </cell>
        </row>
        <row r="65">
          <cell r="AV65" t="str">
            <v xml:space="preserve"> </v>
          </cell>
          <cell r="AW65" t="str">
            <v xml:space="preserve"> </v>
          </cell>
          <cell r="AX65" t="str">
            <v xml:space="preserve"> </v>
          </cell>
          <cell r="AY65" t="str">
            <v xml:space="preserve"> </v>
          </cell>
          <cell r="AZ65" t="str">
            <v xml:space="preserve"> </v>
          </cell>
          <cell r="BA65" t="str">
            <v xml:space="preserve"> </v>
          </cell>
          <cell r="BB65" t="str">
            <v xml:space="preserve"> </v>
          </cell>
          <cell r="BI65" t="str">
            <v xml:space="preserve"> </v>
          </cell>
          <cell r="BO65" t="str">
            <v xml:space="preserve"> </v>
          </cell>
          <cell r="BP65" t="str">
            <v xml:space="preserve"> </v>
          </cell>
          <cell r="BQ65" t="str">
            <v xml:space="preserve"> </v>
          </cell>
          <cell r="BR65" t="str">
            <v xml:space="preserve"> </v>
          </cell>
          <cell r="BS65" t="str">
            <v xml:space="preserve"> </v>
          </cell>
          <cell r="BT65" t="str">
            <v xml:space="preserve"> </v>
          </cell>
          <cell r="CB65" t="str">
            <v xml:space="preserve"> </v>
          </cell>
          <cell r="CC65" t="str">
            <v xml:space="preserve"> </v>
          </cell>
          <cell r="CD65" t="str">
            <v xml:space="preserve"> </v>
          </cell>
          <cell r="CE65">
            <v>0.47728500000000001</v>
          </cell>
          <cell r="CF65" t="str">
            <v xml:space="preserve"> </v>
          </cell>
          <cell r="CG65" t="str">
            <v xml:space="preserve"> </v>
          </cell>
        </row>
        <row r="66">
          <cell r="AV66" t="str">
            <v xml:space="preserve"> </v>
          </cell>
          <cell r="AW66" t="str">
            <v xml:space="preserve"> </v>
          </cell>
          <cell r="AX66" t="str">
            <v xml:space="preserve"> </v>
          </cell>
          <cell r="AY66" t="str">
            <v xml:space="preserve"> </v>
          </cell>
          <cell r="AZ66" t="str">
            <v xml:space="preserve"> </v>
          </cell>
          <cell r="BA66" t="str">
            <v xml:space="preserve"> </v>
          </cell>
          <cell r="BB66" t="str">
            <v xml:space="preserve"> </v>
          </cell>
          <cell r="BI66" t="str">
            <v xml:space="preserve"> </v>
          </cell>
          <cell r="BO66" t="str">
            <v xml:space="preserve"> </v>
          </cell>
          <cell r="BP66" t="str">
            <v xml:space="preserve"> </v>
          </cell>
          <cell r="BQ66" t="str">
            <v xml:space="preserve"> </v>
          </cell>
          <cell r="BR66" t="str">
            <v xml:space="preserve"> </v>
          </cell>
          <cell r="BS66" t="str">
            <v xml:space="preserve"> </v>
          </cell>
          <cell r="BT66" t="str">
            <v xml:space="preserve"> </v>
          </cell>
          <cell r="CB66" t="str">
            <v xml:space="preserve"> </v>
          </cell>
          <cell r="CC66" t="str">
            <v xml:space="preserve"> </v>
          </cell>
          <cell r="CD66" t="str">
            <v xml:space="preserve"> </v>
          </cell>
          <cell r="CE66" t="str">
            <v xml:space="preserve"> </v>
          </cell>
          <cell r="CF66" t="str">
            <v xml:space="preserve"> </v>
          </cell>
          <cell r="CG66" t="str">
            <v xml:space="preserve"> </v>
          </cell>
        </row>
        <row r="67">
          <cell r="AV67" t="str">
            <v xml:space="preserve"> </v>
          </cell>
          <cell r="AW67" t="str">
            <v xml:space="preserve"> </v>
          </cell>
          <cell r="AX67" t="str">
            <v xml:space="preserve"> </v>
          </cell>
          <cell r="AY67" t="str">
            <v xml:space="preserve"> </v>
          </cell>
          <cell r="AZ67" t="str">
            <v xml:space="preserve"> </v>
          </cell>
          <cell r="BA67" t="str">
            <v xml:space="preserve"> </v>
          </cell>
          <cell r="BB67" t="str">
            <v xml:space="preserve"> </v>
          </cell>
          <cell r="BI67" t="str">
            <v xml:space="preserve"> </v>
          </cell>
          <cell r="BO67" t="str">
            <v xml:space="preserve"> </v>
          </cell>
          <cell r="BP67" t="str">
            <v xml:space="preserve"> </v>
          </cell>
          <cell r="BQ67" t="str">
            <v xml:space="preserve"> </v>
          </cell>
          <cell r="BR67" t="str">
            <v xml:space="preserve"> </v>
          </cell>
          <cell r="BS67" t="str">
            <v xml:space="preserve"> </v>
          </cell>
          <cell r="BT67" t="str">
            <v xml:space="preserve"> </v>
          </cell>
          <cell r="CB67" t="str">
            <v xml:space="preserve"> </v>
          </cell>
          <cell r="CC67">
            <v>41.477370000000001</v>
          </cell>
          <cell r="CD67" t="str">
            <v xml:space="preserve"> </v>
          </cell>
          <cell r="CE67" t="str">
            <v xml:space="preserve"> </v>
          </cell>
          <cell r="CF67" t="str">
            <v xml:space="preserve"> </v>
          </cell>
          <cell r="CG67" t="str">
            <v xml:space="preserve"> </v>
          </cell>
        </row>
        <row r="68">
          <cell r="AV68" t="str">
            <v xml:space="preserve"> </v>
          </cell>
          <cell r="AW68" t="str">
            <v xml:space="preserve"> </v>
          </cell>
          <cell r="AX68" t="str">
            <v xml:space="preserve"> </v>
          </cell>
          <cell r="AY68" t="str">
            <v xml:space="preserve"> </v>
          </cell>
          <cell r="AZ68" t="str">
            <v xml:space="preserve"> </v>
          </cell>
          <cell r="BA68" t="str">
            <v xml:space="preserve"> </v>
          </cell>
          <cell r="BB68" t="str">
            <v xml:space="preserve"> </v>
          </cell>
          <cell r="BI68" t="str">
            <v xml:space="preserve"> </v>
          </cell>
          <cell r="BO68" t="str">
            <v xml:space="preserve"> </v>
          </cell>
          <cell r="BP68" t="str">
            <v xml:space="preserve"> </v>
          </cell>
          <cell r="BQ68" t="str">
            <v xml:space="preserve"> </v>
          </cell>
          <cell r="BR68" t="str">
            <v xml:space="preserve"> </v>
          </cell>
          <cell r="BS68">
            <v>9.2484856000000004</v>
          </cell>
          <cell r="BT68">
            <v>10.130999999999998</v>
          </cell>
          <cell r="CB68">
            <v>11.057234999999999</v>
          </cell>
          <cell r="CC68" t="str">
            <v xml:space="preserve"> </v>
          </cell>
          <cell r="CD68" t="str">
            <v xml:space="preserve"> </v>
          </cell>
          <cell r="CE68" t="str">
            <v xml:space="preserve"> </v>
          </cell>
          <cell r="CF68" t="str">
            <v xml:space="preserve"> </v>
          </cell>
          <cell r="CG68" t="str">
            <v xml:space="preserve"> </v>
          </cell>
        </row>
        <row r="69">
          <cell r="AV69" t="str">
            <v xml:space="preserve"> </v>
          </cell>
          <cell r="AW69" t="str">
            <v xml:space="preserve"> </v>
          </cell>
          <cell r="AX69" t="str">
            <v xml:space="preserve"> </v>
          </cell>
          <cell r="AY69" t="str">
            <v xml:space="preserve"> </v>
          </cell>
          <cell r="AZ69" t="str">
            <v xml:space="preserve"> </v>
          </cell>
          <cell r="BA69" t="str">
            <v xml:space="preserve"> </v>
          </cell>
          <cell r="BB69" t="str">
            <v xml:space="preserve"> </v>
          </cell>
          <cell r="BI69" t="str">
            <v xml:space="preserve"> </v>
          </cell>
          <cell r="BO69" t="str">
            <v xml:space="preserve"> </v>
          </cell>
          <cell r="BP69" t="str">
            <v xml:space="preserve"> </v>
          </cell>
          <cell r="BQ69" t="str">
            <v xml:space="preserve"> </v>
          </cell>
          <cell r="BR69" t="str">
            <v xml:space="preserve"> </v>
          </cell>
          <cell r="BS69" t="str">
            <v xml:space="preserve"> </v>
          </cell>
          <cell r="BT69" t="str">
            <v xml:space="preserve"> </v>
          </cell>
          <cell r="CB69" t="str">
            <v xml:space="preserve"> </v>
          </cell>
          <cell r="CC69" t="str">
            <v xml:space="preserve"> </v>
          </cell>
          <cell r="CD69" t="str">
            <v xml:space="preserve"> </v>
          </cell>
          <cell r="CE69">
            <v>0.61840192650000003</v>
          </cell>
          <cell r="CF69" t="str">
            <v xml:space="preserve"> </v>
          </cell>
          <cell r="CG69" t="str">
            <v xml:space="preserve"> </v>
          </cell>
        </row>
        <row r="70">
          <cell r="AV70" t="str">
            <v xml:space="preserve"> </v>
          </cell>
          <cell r="AW70">
            <v>1.0294123500000001</v>
          </cell>
          <cell r="AX70" t="str">
            <v xml:space="preserve"> </v>
          </cell>
          <cell r="AY70" t="str">
            <v xml:space="preserve"> </v>
          </cell>
          <cell r="AZ70" t="str">
            <v xml:space="preserve"> </v>
          </cell>
          <cell r="BA70" t="str">
            <v xml:space="preserve"> </v>
          </cell>
          <cell r="BB70" t="str">
            <v xml:space="preserve"> </v>
          </cell>
          <cell r="BI70" t="str">
            <v xml:space="preserve"> </v>
          </cell>
          <cell r="BO70" t="str">
            <v xml:space="preserve"> </v>
          </cell>
          <cell r="BP70" t="str">
            <v xml:space="preserve"> </v>
          </cell>
          <cell r="BQ70" t="str">
            <v xml:space="preserve"> </v>
          </cell>
          <cell r="BR70" t="str">
            <v xml:space="preserve"> </v>
          </cell>
          <cell r="BS70" t="str">
            <v xml:space="preserve"> </v>
          </cell>
          <cell r="BT70" t="str">
            <v xml:space="preserve"> </v>
          </cell>
          <cell r="CB70" t="str">
            <v xml:space="preserve"> </v>
          </cell>
          <cell r="CC70">
            <v>1.7018969999999998</v>
          </cell>
          <cell r="CD70" t="str">
            <v xml:space="preserve"> </v>
          </cell>
          <cell r="CE70">
            <v>1.5943350000000003</v>
          </cell>
          <cell r="CF70" t="str">
            <v xml:space="preserve"> </v>
          </cell>
          <cell r="CG70" t="str">
            <v xml:space="preserve"> </v>
          </cell>
        </row>
        <row r="71">
          <cell r="AV71" t="str">
            <v xml:space="preserve"> </v>
          </cell>
          <cell r="AW71" t="str">
            <v xml:space="preserve"> </v>
          </cell>
          <cell r="AX71" t="str">
            <v xml:space="preserve"> </v>
          </cell>
          <cell r="AY71" t="str">
            <v xml:space="preserve"> </v>
          </cell>
          <cell r="AZ71" t="str">
            <v xml:space="preserve"> </v>
          </cell>
          <cell r="BA71" t="str">
            <v xml:space="preserve"> </v>
          </cell>
          <cell r="BB71" t="str">
            <v xml:space="preserve"> </v>
          </cell>
          <cell r="BI71" t="str">
            <v xml:space="preserve"> </v>
          </cell>
          <cell r="BO71" t="str">
            <v xml:space="preserve"> </v>
          </cell>
          <cell r="BP71" t="str">
            <v xml:space="preserve"> </v>
          </cell>
          <cell r="BQ71" t="str">
            <v xml:space="preserve"> </v>
          </cell>
          <cell r="BR71" t="str">
            <v xml:space="preserve"> </v>
          </cell>
          <cell r="BS71" t="str">
            <v xml:space="preserve"> </v>
          </cell>
          <cell r="BT71" t="str">
            <v xml:space="preserve"> </v>
          </cell>
          <cell r="CB71" t="str">
            <v xml:space="preserve"> </v>
          </cell>
          <cell r="CC71" t="str">
            <v xml:space="preserve"> </v>
          </cell>
          <cell r="CD71" t="str">
            <v xml:space="preserve"> </v>
          </cell>
          <cell r="CE71">
            <v>4.1229300000000002</v>
          </cell>
          <cell r="CF71" t="str">
            <v xml:space="preserve"> </v>
          </cell>
          <cell r="CG71" t="str">
            <v xml:space="preserve"> </v>
          </cell>
        </row>
        <row r="72">
          <cell r="AV72" t="str">
            <v xml:space="preserve"> </v>
          </cell>
          <cell r="AW72" t="str">
            <v xml:space="preserve"> </v>
          </cell>
          <cell r="AX72" t="str">
            <v xml:space="preserve"> </v>
          </cell>
          <cell r="AY72" t="str">
            <v xml:space="preserve"> </v>
          </cell>
          <cell r="AZ72" t="str">
            <v xml:space="preserve"> </v>
          </cell>
          <cell r="BA72" t="str">
            <v xml:space="preserve"> </v>
          </cell>
          <cell r="BB72" t="str">
            <v xml:space="preserve"> </v>
          </cell>
          <cell r="BI72" t="str">
            <v xml:space="preserve"> </v>
          </cell>
          <cell r="BO72" t="str">
            <v xml:space="preserve"> </v>
          </cell>
          <cell r="BP72" t="str">
            <v xml:space="preserve"> </v>
          </cell>
          <cell r="BQ72" t="str">
            <v xml:space="preserve"> </v>
          </cell>
          <cell r="BR72" t="str">
            <v xml:space="preserve"> </v>
          </cell>
          <cell r="BS72" t="str">
            <v xml:space="preserve"> </v>
          </cell>
          <cell r="BT72" t="str">
            <v xml:space="preserve"> </v>
          </cell>
          <cell r="CB72" t="str">
            <v xml:space="preserve"> </v>
          </cell>
          <cell r="CC72" t="str">
            <v xml:space="preserve"> </v>
          </cell>
          <cell r="CD72" t="str">
            <v xml:space="preserve"> </v>
          </cell>
          <cell r="CE72">
            <v>4.0416900000000006E-2</v>
          </cell>
          <cell r="CF72" t="str">
            <v xml:space="preserve"> </v>
          </cell>
          <cell r="CG72" t="str">
            <v xml:space="preserve"> </v>
          </cell>
        </row>
        <row r="73">
          <cell r="AV73" t="str">
            <v xml:space="preserve"> </v>
          </cell>
          <cell r="AW73" t="str">
            <v xml:space="preserve"> </v>
          </cell>
          <cell r="AX73" t="str">
            <v xml:space="preserve"> </v>
          </cell>
          <cell r="AY73" t="str">
            <v xml:space="preserve"> </v>
          </cell>
          <cell r="AZ73" t="str">
            <v xml:space="preserve"> </v>
          </cell>
          <cell r="BA73" t="str">
            <v xml:space="preserve"> </v>
          </cell>
          <cell r="BB73" t="str">
            <v xml:space="preserve"> </v>
          </cell>
          <cell r="BI73" t="str">
            <v xml:space="preserve"> </v>
          </cell>
          <cell r="BO73" t="str">
            <v xml:space="preserve"> </v>
          </cell>
          <cell r="BP73" t="str">
            <v xml:space="preserve"> </v>
          </cell>
          <cell r="BQ73" t="str">
            <v xml:space="preserve"> </v>
          </cell>
          <cell r="BR73" t="str">
            <v xml:space="preserve"> </v>
          </cell>
          <cell r="BS73" t="str">
            <v xml:space="preserve"> </v>
          </cell>
          <cell r="BT73" t="str">
            <v xml:space="preserve"> </v>
          </cell>
          <cell r="CB73" t="str">
            <v xml:space="preserve"> </v>
          </cell>
          <cell r="CC73" t="str">
            <v xml:space="preserve"> </v>
          </cell>
          <cell r="CD73" t="str">
            <v xml:space="preserve"> </v>
          </cell>
          <cell r="CE73" t="str">
            <v xml:space="preserve"> </v>
          </cell>
          <cell r="CF73" t="str">
            <v xml:space="preserve"> </v>
          </cell>
          <cell r="CG73" t="str">
            <v xml:space="preserve"> </v>
          </cell>
        </row>
        <row r="74">
          <cell r="AV74" t="str">
            <v xml:space="preserve"> </v>
          </cell>
          <cell r="AW74" t="str">
            <v xml:space="preserve"> </v>
          </cell>
          <cell r="AX74" t="str">
            <v xml:space="preserve"> </v>
          </cell>
          <cell r="AY74" t="str">
            <v xml:space="preserve"> </v>
          </cell>
          <cell r="AZ74" t="str">
            <v xml:space="preserve"> </v>
          </cell>
          <cell r="BA74" t="str">
            <v xml:space="preserve"> </v>
          </cell>
          <cell r="BB74" t="str">
            <v xml:space="preserve"> </v>
          </cell>
          <cell r="BI74" t="str">
            <v xml:space="preserve"> </v>
          </cell>
          <cell r="BO74" t="str">
            <v xml:space="preserve"> </v>
          </cell>
          <cell r="BP74" t="str">
            <v xml:space="preserve"> </v>
          </cell>
          <cell r="BQ74" t="str">
            <v xml:space="preserve"> </v>
          </cell>
          <cell r="BR74" t="str">
            <v xml:space="preserve"> </v>
          </cell>
          <cell r="BS74" t="str">
            <v xml:space="preserve"> </v>
          </cell>
          <cell r="BT74" t="str">
            <v xml:space="preserve"> </v>
          </cell>
          <cell r="CB74" t="str">
            <v xml:space="preserve"> </v>
          </cell>
          <cell r="CC74" t="str">
            <v xml:space="preserve"> </v>
          </cell>
          <cell r="CD74" t="str">
            <v xml:space="preserve"> </v>
          </cell>
          <cell r="CE74" t="str">
            <v xml:space="preserve"> </v>
          </cell>
          <cell r="CF74" t="str">
            <v xml:space="preserve"> </v>
          </cell>
          <cell r="CG74" t="str">
            <v xml:space="preserve"> </v>
          </cell>
        </row>
        <row r="75">
          <cell r="AV75" t="str">
            <v xml:space="preserve"> </v>
          </cell>
          <cell r="AW75" t="str">
            <v xml:space="preserve"> </v>
          </cell>
          <cell r="AX75" t="str">
            <v xml:space="preserve"> </v>
          </cell>
          <cell r="AY75" t="str">
            <v xml:space="preserve"> </v>
          </cell>
          <cell r="AZ75" t="str">
            <v xml:space="preserve"> </v>
          </cell>
          <cell r="BA75" t="str">
            <v xml:space="preserve"> </v>
          </cell>
          <cell r="BB75" t="str">
            <v xml:space="preserve"> </v>
          </cell>
          <cell r="BI75" t="str">
            <v xml:space="preserve"> </v>
          </cell>
          <cell r="BO75" t="str">
            <v xml:space="preserve"> </v>
          </cell>
          <cell r="BP75" t="str">
            <v xml:space="preserve"> </v>
          </cell>
          <cell r="BQ75" t="str">
            <v xml:space="preserve"> </v>
          </cell>
          <cell r="BR75" t="str">
            <v xml:space="preserve"> </v>
          </cell>
          <cell r="BS75" t="str">
            <v xml:space="preserve"> </v>
          </cell>
          <cell r="BT75" t="str">
            <v xml:space="preserve"> </v>
          </cell>
          <cell r="CB75" t="str">
            <v xml:space="preserve"> </v>
          </cell>
          <cell r="CC75" t="str">
            <v xml:space="preserve"> </v>
          </cell>
          <cell r="CD75" t="str">
            <v xml:space="preserve"> </v>
          </cell>
          <cell r="CE75" t="str">
            <v xml:space="preserve"> </v>
          </cell>
          <cell r="CF75" t="str">
            <v xml:space="preserve"> </v>
          </cell>
          <cell r="CG75" t="str">
            <v xml:space="preserve"> </v>
          </cell>
        </row>
        <row r="76">
          <cell r="AV76" t="str">
            <v xml:space="preserve"> </v>
          </cell>
          <cell r="AW76" t="str">
            <v xml:space="preserve"> </v>
          </cell>
          <cell r="AX76" t="str">
            <v xml:space="preserve"> </v>
          </cell>
          <cell r="AY76" t="str">
            <v xml:space="preserve"> </v>
          </cell>
          <cell r="AZ76" t="str">
            <v xml:space="preserve"> </v>
          </cell>
          <cell r="BA76" t="str">
            <v xml:space="preserve"> </v>
          </cell>
          <cell r="BB76" t="str">
            <v xml:space="preserve"> </v>
          </cell>
          <cell r="BI76" t="str">
            <v xml:space="preserve"> </v>
          </cell>
          <cell r="BO76" t="str">
            <v xml:space="preserve"> </v>
          </cell>
          <cell r="BP76" t="str">
            <v xml:space="preserve"> </v>
          </cell>
          <cell r="BQ76" t="str">
            <v xml:space="preserve"> </v>
          </cell>
          <cell r="BR76" t="str">
            <v xml:space="preserve"> </v>
          </cell>
          <cell r="BS76" t="str">
            <v xml:space="preserve"> </v>
          </cell>
          <cell r="BT76" t="str">
            <v xml:space="preserve"> </v>
          </cell>
          <cell r="CB76" t="str">
            <v xml:space="preserve"> </v>
          </cell>
          <cell r="CC76" t="str">
            <v xml:space="preserve"> </v>
          </cell>
          <cell r="CD76" t="str">
            <v xml:space="preserve"> </v>
          </cell>
          <cell r="CE76" t="str">
            <v xml:space="preserve"> </v>
          </cell>
          <cell r="CF76" t="str">
            <v xml:space="preserve"> </v>
          </cell>
          <cell r="CG76" t="str">
            <v xml:space="preserve"> </v>
          </cell>
        </row>
        <row r="77">
          <cell r="AV77" t="str">
            <v xml:space="preserve"> </v>
          </cell>
          <cell r="AW77" t="str">
            <v xml:space="preserve"> </v>
          </cell>
          <cell r="AX77" t="str">
            <v xml:space="preserve"> </v>
          </cell>
          <cell r="AY77" t="str">
            <v xml:space="preserve"> </v>
          </cell>
          <cell r="AZ77" t="str">
            <v xml:space="preserve"> </v>
          </cell>
          <cell r="BA77" t="str">
            <v xml:space="preserve"> </v>
          </cell>
          <cell r="BB77" t="str">
            <v xml:space="preserve"> </v>
          </cell>
          <cell r="BI77" t="str">
            <v xml:space="preserve"> </v>
          </cell>
          <cell r="BO77" t="str">
            <v xml:space="preserve"> </v>
          </cell>
          <cell r="BP77" t="str">
            <v xml:space="preserve"> </v>
          </cell>
          <cell r="BQ77" t="str">
            <v xml:space="preserve"> </v>
          </cell>
          <cell r="BR77" t="str">
            <v xml:space="preserve"> </v>
          </cell>
          <cell r="BS77" t="str">
            <v xml:space="preserve"> </v>
          </cell>
          <cell r="BT77" t="str">
            <v xml:space="preserve"> </v>
          </cell>
          <cell r="CB77" t="str">
            <v xml:space="preserve"> </v>
          </cell>
          <cell r="CC77" t="str">
            <v xml:space="preserve"> </v>
          </cell>
          <cell r="CD77" t="str">
            <v xml:space="preserve"> </v>
          </cell>
          <cell r="CE77" t="str">
            <v xml:space="preserve"> </v>
          </cell>
          <cell r="CF77" t="str">
            <v xml:space="preserve"> </v>
          </cell>
          <cell r="CG77" t="str">
            <v xml:space="preserve"> </v>
          </cell>
        </row>
        <row r="78">
          <cell r="AV78" t="str">
            <v xml:space="preserve"> </v>
          </cell>
          <cell r="AW78" t="str">
            <v xml:space="preserve"> </v>
          </cell>
          <cell r="AX78" t="str">
            <v xml:space="preserve"> </v>
          </cell>
          <cell r="AY78" t="str">
            <v xml:space="preserve"> </v>
          </cell>
          <cell r="AZ78" t="str">
            <v xml:space="preserve"> </v>
          </cell>
          <cell r="BA78" t="str">
            <v xml:space="preserve"> </v>
          </cell>
          <cell r="BB78" t="str">
            <v xml:space="preserve"> </v>
          </cell>
          <cell r="BI78" t="str">
            <v xml:space="preserve"> </v>
          </cell>
          <cell r="BO78" t="str">
            <v xml:space="preserve"> </v>
          </cell>
          <cell r="BP78" t="str">
            <v xml:space="preserve"> </v>
          </cell>
          <cell r="BQ78" t="str">
            <v xml:space="preserve"> </v>
          </cell>
          <cell r="BR78" t="str">
            <v xml:space="preserve"> </v>
          </cell>
          <cell r="BS78" t="str">
            <v xml:space="preserve"> </v>
          </cell>
          <cell r="BT78" t="str">
            <v xml:space="preserve"> </v>
          </cell>
          <cell r="CB78" t="str">
            <v xml:space="preserve"> </v>
          </cell>
          <cell r="CC78" t="str">
            <v xml:space="preserve"> </v>
          </cell>
          <cell r="CD78" t="str">
            <v xml:space="preserve"> </v>
          </cell>
          <cell r="CE78" t="str">
            <v xml:space="preserve"> </v>
          </cell>
          <cell r="CF78" t="str">
            <v xml:space="preserve"> </v>
          </cell>
          <cell r="CG78" t="str">
            <v xml:space="preserve"> </v>
          </cell>
        </row>
        <row r="79">
          <cell r="AV79" t="str">
            <v xml:space="preserve"> </v>
          </cell>
          <cell r="AW79" t="str">
            <v xml:space="preserve"> </v>
          </cell>
          <cell r="AX79" t="str">
            <v xml:space="preserve"> </v>
          </cell>
          <cell r="AY79" t="str">
            <v xml:space="preserve"> </v>
          </cell>
          <cell r="AZ79" t="str">
            <v xml:space="preserve"> </v>
          </cell>
          <cell r="BA79" t="str">
            <v xml:space="preserve"> </v>
          </cell>
          <cell r="BB79" t="str">
            <v xml:space="preserve"> </v>
          </cell>
          <cell r="BI79" t="str">
            <v xml:space="preserve"> </v>
          </cell>
          <cell r="BO79" t="str">
            <v xml:space="preserve"> </v>
          </cell>
          <cell r="BP79" t="str">
            <v xml:space="preserve"> </v>
          </cell>
          <cell r="BQ79" t="str">
            <v xml:space="preserve"> </v>
          </cell>
          <cell r="BR79">
            <v>13.875891000000001</v>
          </cell>
          <cell r="BS79" t="str">
            <v xml:space="preserve"> </v>
          </cell>
          <cell r="BT79" t="str">
            <v xml:space="preserve"> </v>
          </cell>
          <cell r="CB79" t="str">
            <v xml:space="preserve"> </v>
          </cell>
          <cell r="CC79" t="str">
            <v xml:space="preserve"> </v>
          </cell>
          <cell r="CD79" t="str">
            <v xml:space="preserve"> </v>
          </cell>
          <cell r="CE79" t="str">
            <v xml:space="preserve"> </v>
          </cell>
          <cell r="CF79" t="str">
            <v xml:space="preserve"> </v>
          </cell>
          <cell r="CG79" t="str">
            <v xml:space="preserve"> </v>
          </cell>
        </row>
        <row r="80">
          <cell r="AV80" t="str">
            <v xml:space="preserve"> </v>
          </cell>
          <cell r="AW80" t="str">
            <v xml:space="preserve"> </v>
          </cell>
          <cell r="AX80" t="str">
            <v xml:space="preserve"> </v>
          </cell>
          <cell r="AY80" t="str">
            <v xml:space="preserve"> </v>
          </cell>
          <cell r="AZ80" t="str">
            <v xml:space="preserve"> </v>
          </cell>
          <cell r="BA80" t="str">
            <v xml:space="preserve"> </v>
          </cell>
          <cell r="BB80" t="str">
            <v xml:space="preserve"> </v>
          </cell>
          <cell r="BI80" t="str">
            <v xml:space="preserve"> </v>
          </cell>
          <cell r="BO80" t="str">
            <v xml:space="preserve"> </v>
          </cell>
          <cell r="BP80" t="str">
            <v xml:space="preserve"> </v>
          </cell>
          <cell r="BQ80" t="str">
            <v xml:space="preserve"> </v>
          </cell>
          <cell r="BR80" t="str">
            <v xml:space="preserve"> </v>
          </cell>
          <cell r="BS80" t="str">
            <v xml:space="preserve"> </v>
          </cell>
          <cell r="BT80" t="str">
            <v xml:space="preserve"> </v>
          </cell>
          <cell r="CB80" t="str">
            <v xml:space="preserve"> </v>
          </cell>
          <cell r="CC80" t="str">
            <v xml:space="preserve"> </v>
          </cell>
          <cell r="CD80" t="str">
            <v xml:space="preserve"> </v>
          </cell>
          <cell r="CE80" t="str">
            <v xml:space="preserve"> </v>
          </cell>
          <cell r="CF80" t="str">
            <v xml:space="preserve"> </v>
          </cell>
          <cell r="CG80" t="str">
            <v xml:space="preserve"> </v>
          </cell>
        </row>
        <row r="81">
          <cell r="AV81" t="str">
            <v xml:space="preserve"> </v>
          </cell>
          <cell r="AW81" t="str">
            <v xml:space="preserve"> </v>
          </cell>
          <cell r="AX81" t="str">
            <v xml:space="preserve"> </v>
          </cell>
          <cell r="AY81" t="str">
            <v xml:space="preserve"> </v>
          </cell>
          <cell r="AZ81" t="str">
            <v xml:space="preserve"> </v>
          </cell>
          <cell r="BA81" t="str">
            <v xml:space="preserve"> </v>
          </cell>
          <cell r="BB81" t="str">
            <v xml:space="preserve"> </v>
          </cell>
          <cell r="BI81" t="str">
            <v xml:space="preserve"> </v>
          </cell>
          <cell r="BO81" t="str">
            <v xml:space="preserve"> </v>
          </cell>
          <cell r="BP81" t="str">
            <v xml:space="preserve"> </v>
          </cell>
          <cell r="BQ81" t="str">
            <v xml:space="preserve"> </v>
          </cell>
          <cell r="BR81" t="str">
            <v xml:space="preserve"> </v>
          </cell>
          <cell r="BS81" t="str">
            <v xml:space="preserve"> </v>
          </cell>
          <cell r="BT81" t="str">
            <v xml:space="preserve"> </v>
          </cell>
          <cell r="CB81" t="str">
            <v xml:space="preserve"> </v>
          </cell>
          <cell r="CC81" t="str">
            <v xml:space="preserve"> </v>
          </cell>
          <cell r="CD81" t="str">
            <v xml:space="preserve"> </v>
          </cell>
          <cell r="CE81" t="str">
            <v xml:space="preserve"> </v>
          </cell>
          <cell r="CF81" t="str">
            <v xml:space="preserve"> </v>
          </cell>
          <cell r="CG81" t="str">
            <v xml:space="preserve"> </v>
          </cell>
        </row>
        <row r="82">
          <cell r="AV82" t="str">
            <v xml:space="preserve"> </v>
          </cell>
          <cell r="AW82" t="str">
            <v xml:space="preserve"> </v>
          </cell>
          <cell r="AX82" t="str">
            <v xml:space="preserve"> </v>
          </cell>
          <cell r="AY82" t="str">
            <v xml:space="preserve"> </v>
          </cell>
          <cell r="AZ82" t="str">
            <v xml:space="preserve"> </v>
          </cell>
          <cell r="BA82" t="str">
            <v xml:space="preserve"> </v>
          </cell>
          <cell r="BB82" t="str">
            <v xml:space="preserve"> </v>
          </cell>
          <cell r="BI82" t="str">
            <v xml:space="preserve"> </v>
          </cell>
          <cell r="BO82" t="str">
            <v xml:space="preserve"> </v>
          </cell>
          <cell r="BP82" t="str">
            <v xml:space="preserve"> </v>
          </cell>
          <cell r="BQ82" t="str">
            <v xml:space="preserve"> </v>
          </cell>
          <cell r="BR82">
            <v>42.184328000000001</v>
          </cell>
          <cell r="BS82" t="str">
            <v xml:space="preserve"> </v>
          </cell>
          <cell r="BT82" t="str">
            <v xml:space="preserve"> </v>
          </cell>
          <cell r="CB82" t="str">
            <v xml:space="preserve"> </v>
          </cell>
          <cell r="CC82" t="str">
            <v xml:space="preserve"> </v>
          </cell>
          <cell r="CD82" t="str">
            <v xml:space="preserve"> </v>
          </cell>
          <cell r="CE82" t="str">
            <v xml:space="preserve"> </v>
          </cell>
          <cell r="CF82" t="str">
            <v xml:space="preserve"> </v>
          </cell>
          <cell r="CG82" t="str">
            <v xml:space="preserve"> </v>
          </cell>
        </row>
        <row r="83">
          <cell r="AV83" t="str">
            <v xml:space="preserve"> </v>
          </cell>
          <cell r="AW83" t="str">
            <v xml:space="preserve"> </v>
          </cell>
          <cell r="AX83" t="str">
            <v xml:space="preserve"> </v>
          </cell>
          <cell r="AY83" t="str">
            <v xml:space="preserve"> </v>
          </cell>
          <cell r="AZ83" t="str">
            <v xml:space="preserve"> </v>
          </cell>
          <cell r="BA83" t="str">
            <v xml:space="preserve"> </v>
          </cell>
          <cell r="BB83" t="str">
            <v xml:space="preserve"> </v>
          </cell>
          <cell r="BI83" t="str">
            <v xml:space="preserve"> </v>
          </cell>
          <cell r="BO83" t="str">
            <v xml:space="preserve"> </v>
          </cell>
          <cell r="BP83" t="str">
            <v xml:space="preserve"> </v>
          </cell>
          <cell r="BQ83" t="str">
            <v xml:space="preserve"> </v>
          </cell>
          <cell r="BR83" t="str">
            <v xml:space="preserve"> </v>
          </cell>
          <cell r="BS83" t="str">
            <v xml:space="preserve"> </v>
          </cell>
          <cell r="BT83" t="str">
            <v xml:space="preserve"> </v>
          </cell>
          <cell r="CB83" t="str">
            <v xml:space="preserve"> </v>
          </cell>
          <cell r="CC83" t="str">
            <v xml:space="preserve"> </v>
          </cell>
          <cell r="CD83" t="str">
            <v xml:space="preserve"> </v>
          </cell>
          <cell r="CE83" t="str">
            <v xml:space="preserve"> </v>
          </cell>
          <cell r="CF83" t="str">
            <v xml:space="preserve"> </v>
          </cell>
          <cell r="CG83" t="str">
            <v xml:space="preserve"> </v>
          </cell>
        </row>
        <row r="84">
          <cell r="AV84" t="str">
            <v xml:space="preserve"> </v>
          </cell>
          <cell r="AW84" t="str">
            <v xml:space="preserve"> </v>
          </cell>
          <cell r="AX84" t="str">
            <v xml:space="preserve"> </v>
          </cell>
          <cell r="AY84" t="str">
            <v xml:space="preserve"> </v>
          </cell>
          <cell r="AZ84" t="str">
            <v xml:space="preserve"> </v>
          </cell>
          <cell r="BA84" t="str">
            <v xml:space="preserve"> </v>
          </cell>
          <cell r="BB84" t="str">
            <v xml:space="preserve"> </v>
          </cell>
          <cell r="BI84" t="str">
            <v xml:space="preserve"> </v>
          </cell>
          <cell r="BO84" t="str">
            <v xml:space="preserve"> </v>
          </cell>
          <cell r="BP84" t="str">
            <v xml:space="preserve"> </v>
          </cell>
          <cell r="BQ84" t="str">
            <v xml:space="preserve"> </v>
          </cell>
          <cell r="BR84" t="str">
            <v xml:space="preserve"> </v>
          </cell>
          <cell r="BS84" t="str">
            <v xml:space="preserve"> </v>
          </cell>
          <cell r="BT84" t="str">
            <v xml:space="preserve"> </v>
          </cell>
          <cell r="CB84" t="str">
            <v xml:space="preserve"> </v>
          </cell>
          <cell r="CC84" t="str">
            <v xml:space="preserve"> </v>
          </cell>
          <cell r="CD84" t="str">
            <v xml:space="preserve"> </v>
          </cell>
          <cell r="CE84" t="str">
            <v xml:space="preserve"> </v>
          </cell>
          <cell r="CF84" t="str">
            <v xml:space="preserve"> </v>
          </cell>
          <cell r="CG84" t="str">
            <v xml:space="preserve"> </v>
          </cell>
        </row>
        <row r="85">
          <cell r="AV85" t="str">
            <v xml:space="preserve"> </v>
          </cell>
          <cell r="AW85" t="str">
            <v xml:space="preserve"> </v>
          </cell>
          <cell r="AX85" t="str">
            <v xml:space="preserve"> </v>
          </cell>
          <cell r="AY85" t="str">
            <v xml:space="preserve"> </v>
          </cell>
          <cell r="AZ85" t="str">
            <v xml:space="preserve"> </v>
          </cell>
          <cell r="BA85" t="str">
            <v xml:space="preserve"> </v>
          </cell>
          <cell r="BB85" t="str">
            <v xml:space="preserve"> </v>
          </cell>
          <cell r="BI85" t="str">
            <v xml:space="preserve"> </v>
          </cell>
          <cell r="BO85" t="str">
            <v xml:space="preserve"> </v>
          </cell>
          <cell r="BP85" t="str">
            <v xml:space="preserve"> </v>
          </cell>
          <cell r="BQ85" t="str">
            <v xml:space="preserve"> </v>
          </cell>
          <cell r="BR85" t="str">
            <v xml:space="preserve"> </v>
          </cell>
          <cell r="BS85" t="str">
            <v xml:space="preserve"> </v>
          </cell>
          <cell r="BT85">
            <v>2.2288199999999998</v>
          </cell>
          <cell r="CB85" t="str">
            <v xml:space="preserve"> </v>
          </cell>
          <cell r="CC85" t="str">
            <v xml:space="preserve"> </v>
          </cell>
          <cell r="CD85" t="str">
            <v xml:space="preserve"> </v>
          </cell>
          <cell r="CE85" t="str">
            <v xml:space="preserve"> </v>
          </cell>
          <cell r="CF85" t="str">
            <v xml:space="preserve"> </v>
          </cell>
          <cell r="CG85" t="str">
            <v xml:space="preserve"> </v>
          </cell>
        </row>
        <row r="86">
          <cell r="AV86" t="str">
            <v xml:space="preserve"> </v>
          </cell>
          <cell r="AW86" t="str">
            <v xml:space="preserve"> </v>
          </cell>
          <cell r="AX86" t="str">
            <v xml:space="preserve"> </v>
          </cell>
          <cell r="AY86" t="str">
            <v xml:space="preserve"> </v>
          </cell>
          <cell r="AZ86" t="str">
            <v xml:space="preserve"> </v>
          </cell>
          <cell r="BA86" t="str">
            <v xml:space="preserve"> </v>
          </cell>
          <cell r="BB86" t="str">
            <v xml:space="preserve"> </v>
          </cell>
          <cell r="BI86" t="str">
            <v xml:space="preserve"> </v>
          </cell>
          <cell r="BO86" t="str">
            <v xml:space="preserve"> </v>
          </cell>
          <cell r="BP86" t="str">
            <v xml:space="preserve"> </v>
          </cell>
          <cell r="BQ86" t="str">
            <v xml:space="preserve"> </v>
          </cell>
          <cell r="BR86" t="str">
            <v xml:space="preserve"> </v>
          </cell>
          <cell r="BS86" t="str">
            <v xml:space="preserve"> </v>
          </cell>
          <cell r="BT86" t="str">
            <v xml:space="preserve"> </v>
          </cell>
          <cell r="CB86" t="str">
            <v xml:space="preserve"> </v>
          </cell>
          <cell r="CC86" t="str">
            <v xml:space="preserve"> </v>
          </cell>
          <cell r="CD86" t="str">
            <v xml:space="preserve"> </v>
          </cell>
          <cell r="CE86" t="str">
            <v xml:space="preserve"> </v>
          </cell>
          <cell r="CF86" t="str">
            <v xml:space="preserve"> </v>
          </cell>
          <cell r="CG86" t="str">
            <v xml:space="preserve"> </v>
          </cell>
        </row>
        <row r="87">
          <cell r="AV87" t="str">
            <v xml:space="preserve"> </v>
          </cell>
          <cell r="AW87" t="str">
            <v xml:space="preserve"> </v>
          </cell>
          <cell r="AX87" t="str">
            <v xml:space="preserve"> </v>
          </cell>
          <cell r="AY87" t="str">
            <v xml:space="preserve"> </v>
          </cell>
          <cell r="AZ87" t="str">
            <v xml:space="preserve"> </v>
          </cell>
          <cell r="BA87" t="str">
            <v xml:space="preserve"> </v>
          </cell>
          <cell r="BB87" t="str">
            <v xml:space="preserve"> </v>
          </cell>
          <cell r="BI87" t="str">
            <v xml:space="preserve"> </v>
          </cell>
          <cell r="BO87" t="str">
            <v xml:space="preserve"> </v>
          </cell>
          <cell r="BP87">
            <v>33.889771999999994</v>
          </cell>
          <cell r="BQ87" t="str">
            <v xml:space="preserve"> </v>
          </cell>
          <cell r="BR87" t="str">
            <v xml:space="preserve"> </v>
          </cell>
          <cell r="BS87" t="str">
            <v xml:space="preserve"> </v>
          </cell>
          <cell r="BT87" t="str">
            <v xml:space="preserve"> </v>
          </cell>
          <cell r="CB87" t="str">
            <v xml:space="preserve"> </v>
          </cell>
          <cell r="CC87" t="str">
            <v xml:space="preserve"> </v>
          </cell>
          <cell r="CD87" t="str">
            <v xml:space="preserve"> </v>
          </cell>
          <cell r="CE87" t="str">
            <v xml:space="preserve"> </v>
          </cell>
          <cell r="CF87" t="str">
            <v xml:space="preserve"> </v>
          </cell>
          <cell r="CG87" t="str">
            <v xml:space="preserve"> </v>
          </cell>
        </row>
        <row r="88">
          <cell r="AV88" t="str">
            <v xml:space="preserve"> </v>
          </cell>
          <cell r="AW88" t="str">
            <v xml:space="preserve"> </v>
          </cell>
          <cell r="AX88" t="str">
            <v xml:space="preserve"> </v>
          </cell>
          <cell r="AY88" t="str">
            <v xml:space="preserve"> </v>
          </cell>
          <cell r="AZ88" t="str">
            <v xml:space="preserve"> </v>
          </cell>
          <cell r="BA88" t="str">
            <v xml:space="preserve"> </v>
          </cell>
          <cell r="BB88" t="str">
            <v xml:space="preserve"> </v>
          </cell>
          <cell r="BI88" t="str">
            <v xml:space="preserve"> </v>
          </cell>
          <cell r="BO88" t="str">
            <v xml:space="preserve"> </v>
          </cell>
          <cell r="BP88" t="str">
            <v xml:space="preserve"> </v>
          </cell>
          <cell r="BQ88" t="str">
            <v xml:space="preserve"> </v>
          </cell>
          <cell r="BR88" t="str">
            <v xml:space="preserve"> </v>
          </cell>
          <cell r="BS88">
            <v>16.2656226</v>
          </cell>
          <cell r="BT88" t="str">
            <v xml:space="preserve"> </v>
          </cell>
          <cell r="CB88" t="str">
            <v xml:space="preserve"> </v>
          </cell>
          <cell r="CC88" t="str">
            <v xml:space="preserve"> </v>
          </cell>
          <cell r="CD88" t="str">
            <v xml:space="preserve"> </v>
          </cell>
          <cell r="CE88" t="str">
            <v xml:space="preserve"> </v>
          </cell>
          <cell r="CF88" t="str">
            <v xml:space="preserve"> </v>
          </cell>
          <cell r="CG88" t="str">
            <v xml:space="preserve"> </v>
          </cell>
        </row>
        <row r="89">
          <cell r="AV89" t="str">
            <v xml:space="preserve"> </v>
          </cell>
          <cell r="AW89" t="str">
            <v xml:space="preserve"> </v>
          </cell>
          <cell r="AX89" t="str">
            <v xml:space="preserve"> </v>
          </cell>
          <cell r="AY89" t="str">
            <v xml:space="preserve"> </v>
          </cell>
          <cell r="AZ89" t="str">
            <v xml:space="preserve"> </v>
          </cell>
          <cell r="BA89" t="str">
            <v xml:space="preserve"> </v>
          </cell>
          <cell r="BB89" t="str">
            <v xml:space="preserve"> </v>
          </cell>
          <cell r="BI89" t="str">
            <v xml:space="preserve"> </v>
          </cell>
          <cell r="BO89" t="str">
            <v xml:space="preserve"> </v>
          </cell>
          <cell r="BP89" t="str">
            <v xml:space="preserve"> </v>
          </cell>
          <cell r="BQ89" t="str">
            <v xml:space="preserve"> </v>
          </cell>
          <cell r="BR89" t="str">
            <v xml:space="preserve"> </v>
          </cell>
          <cell r="BS89" t="str">
            <v xml:space="preserve"> </v>
          </cell>
          <cell r="BT89" t="str">
            <v xml:space="preserve"> </v>
          </cell>
          <cell r="CB89" t="str">
            <v xml:space="preserve"> </v>
          </cell>
          <cell r="CC89" t="str">
            <v xml:space="preserve"> </v>
          </cell>
          <cell r="CD89" t="str">
            <v xml:space="preserve"> </v>
          </cell>
          <cell r="CE89" t="str">
            <v xml:space="preserve"> </v>
          </cell>
          <cell r="CF89" t="str">
            <v xml:space="preserve"> </v>
          </cell>
          <cell r="CG89" t="str">
            <v xml:space="preserve"> </v>
          </cell>
        </row>
        <row r="90">
          <cell r="AV90" t="str">
            <v xml:space="preserve"> </v>
          </cell>
          <cell r="AW90" t="str">
            <v xml:space="preserve"> </v>
          </cell>
          <cell r="AX90" t="str">
            <v xml:space="preserve"> </v>
          </cell>
          <cell r="AY90" t="str">
            <v xml:space="preserve"> </v>
          </cell>
          <cell r="AZ90" t="str">
            <v xml:space="preserve"> </v>
          </cell>
          <cell r="BA90" t="str">
            <v xml:space="preserve"> </v>
          </cell>
          <cell r="BB90" t="str">
            <v xml:space="preserve"> </v>
          </cell>
          <cell r="BI90" t="str">
            <v xml:space="preserve"> </v>
          </cell>
          <cell r="BO90" t="str">
            <v xml:space="preserve"> </v>
          </cell>
          <cell r="BP90" t="str">
            <v xml:space="preserve"> </v>
          </cell>
          <cell r="BQ90" t="str">
            <v xml:space="preserve"> </v>
          </cell>
          <cell r="BR90" t="str">
            <v xml:space="preserve"> </v>
          </cell>
          <cell r="BS90" t="str">
            <v xml:space="preserve"> </v>
          </cell>
          <cell r="BT90" t="str">
            <v xml:space="preserve"> </v>
          </cell>
          <cell r="CB90" t="str">
            <v xml:space="preserve"> </v>
          </cell>
          <cell r="CC90" t="str">
            <v xml:space="preserve"> </v>
          </cell>
          <cell r="CD90" t="str">
            <v xml:space="preserve"> </v>
          </cell>
          <cell r="CE90" t="str">
            <v xml:space="preserve"> </v>
          </cell>
          <cell r="CF90" t="str">
            <v xml:space="preserve"> </v>
          </cell>
          <cell r="CG90" t="str">
            <v xml:space="preserve"> </v>
          </cell>
        </row>
        <row r="91">
          <cell r="AV91" t="str">
            <v xml:space="preserve"> </v>
          </cell>
          <cell r="AW91" t="str">
            <v xml:space="preserve"> </v>
          </cell>
          <cell r="AX91" t="str">
            <v xml:space="preserve"> </v>
          </cell>
          <cell r="AY91" t="str">
            <v xml:space="preserve"> </v>
          </cell>
          <cell r="AZ91" t="str">
            <v xml:space="preserve"> </v>
          </cell>
          <cell r="BA91" t="str">
            <v xml:space="preserve"> </v>
          </cell>
          <cell r="BB91" t="str">
            <v xml:space="preserve"> </v>
          </cell>
          <cell r="BI91" t="str">
            <v xml:space="preserve"> </v>
          </cell>
          <cell r="BO91" t="str">
            <v xml:space="preserve"> </v>
          </cell>
          <cell r="BP91" t="str">
            <v xml:space="preserve"> </v>
          </cell>
          <cell r="BQ91" t="str">
            <v xml:space="preserve"> </v>
          </cell>
          <cell r="BR91" t="str">
            <v xml:space="preserve"> </v>
          </cell>
          <cell r="BS91" t="str">
            <v xml:space="preserve"> </v>
          </cell>
          <cell r="BT91" t="str">
            <v xml:space="preserve"> </v>
          </cell>
          <cell r="CB91" t="str">
            <v xml:space="preserve"> </v>
          </cell>
          <cell r="CC91" t="str">
            <v xml:space="preserve"> </v>
          </cell>
          <cell r="CD91" t="str">
            <v xml:space="preserve"> </v>
          </cell>
          <cell r="CE91" t="str">
            <v xml:space="preserve"> </v>
          </cell>
          <cell r="CF91" t="str">
            <v xml:space="preserve"> </v>
          </cell>
          <cell r="CG91" t="str">
            <v xml:space="preserve"> </v>
          </cell>
        </row>
        <row r="92">
          <cell r="AV92" t="str">
            <v xml:space="preserve"> </v>
          </cell>
          <cell r="AW92" t="str">
            <v xml:space="preserve"> </v>
          </cell>
          <cell r="AX92" t="str">
            <v xml:space="preserve"> </v>
          </cell>
          <cell r="AY92" t="str">
            <v xml:space="preserve"> </v>
          </cell>
          <cell r="AZ92" t="str">
            <v xml:space="preserve"> </v>
          </cell>
          <cell r="BA92" t="str">
            <v xml:space="preserve"> </v>
          </cell>
          <cell r="BB92" t="str">
            <v xml:space="preserve"> </v>
          </cell>
          <cell r="BI92" t="str">
            <v xml:space="preserve"> </v>
          </cell>
          <cell r="BO92" t="str">
            <v xml:space="preserve"> </v>
          </cell>
          <cell r="BP92" t="str">
            <v xml:space="preserve"> </v>
          </cell>
          <cell r="BQ92" t="str">
            <v xml:space="preserve"> </v>
          </cell>
          <cell r="BR92" t="str">
            <v xml:space="preserve"> </v>
          </cell>
          <cell r="BS92" t="str">
            <v xml:space="preserve"> </v>
          </cell>
          <cell r="BT92" t="str">
            <v xml:space="preserve"> </v>
          </cell>
          <cell r="CB92" t="str">
            <v xml:space="preserve"> </v>
          </cell>
          <cell r="CC92" t="str">
            <v xml:space="preserve"> </v>
          </cell>
          <cell r="CD92" t="str">
            <v xml:space="preserve"> </v>
          </cell>
          <cell r="CE92" t="str">
            <v xml:space="preserve"> </v>
          </cell>
          <cell r="CF92" t="str">
            <v xml:space="preserve"> </v>
          </cell>
          <cell r="CG92" t="str">
            <v xml:space="preserve"> </v>
          </cell>
        </row>
        <row r="93">
          <cell r="AV93" t="str">
            <v xml:space="preserve"> </v>
          </cell>
          <cell r="AW93" t="str">
            <v xml:space="preserve"> </v>
          </cell>
          <cell r="AX93" t="str">
            <v xml:space="preserve"> </v>
          </cell>
          <cell r="AY93" t="str">
            <v xml:space="preserve"> </v>
          </cell>
          <cell r="AZ93" t="str">
            <v xml:space="preserve"> </v>
          </cell>
          <cell r="BA93" t="str">
            <v xml:space="preserve"> </v>
          </cell>
          <cell r="BB93" t="str">
            <v xml:space="preserve"> </v>
          </cell>
          <cell r="BI93" t="str">
            <v xml:space="preserve"> </v>
          </cell>
          <cell r="BO93" t="str">
            <v xml:space="preserve"> </v>
          </cell>
          <cell r="BP93" t="str">
            <v xml:space="preserve"> </v>
          </cell>
          <cell r="BQ93" t="str">
            <v xml:space="preserve"> </v>
          </cell>
          <cell r="BR93" t="str">
            <v xml:space="preserve"> </v>
          </cell>
          <cell r="BS93" t="str">
            <v xml:space="preserve"> </v>
          </cell>
          <cell r="BT93" t="str">
            <v xml:space="preserve"> </v>
          </cell>
          <cell r="CB93" t="str">
            <v xml:space="preserve"> </v>
          </cell>
          <cell r="CC93" t="str">
            <v xml:space="preserve"> </v>
          </cell>
          <cell r="CD93" t="str">
            <v xml:space="preserve"> </v>
          </cell>
          <cell r="CE93" t="str">
            <v xml:space="preserve"> </v>
          </cell>
          <cell r="CF93" t="str">
            <v xml:space="preserve"> </v>
          </cell>
          <cell r="CG93" t="str">
            <v xml:space="preserve"> </v>
          </cell>
        </row>
        <row r="94">
          <cell r="AV94" t="str">
            <v xml:space="preserve"> </v>
          </cell>
          <cell r="AW94" t="str">
            <v xml:space="preserve"> </v>
          </cell>
          <cell r="AX94" t="str">
            <v xml:space="preserve"> </v>
          </cell>
          <cell r="AY94" t="str">
            <v xml:space="preserve"> </v>
          </cell>
          <cell r="AZ94" t="str">
            <v xml:space="preserve"> </v>
          </cell>
          <cell r="BA94" t="str">
            <v xml:space="preserve"> </v>
          </cell>
          <cell r="BB94" t="str">
            <v xml:space="preserve"> </v>
          </cell>
          <cell r="BI94" t="str">
            <v xml:space="preserve"> </v>
          </cell>
          <cell r="BO94" t="str">
            <v xml:space="preserve"> </v>
          </cell>
          <cell r="BP94" t="str">
            <v xml:space="preserve"> </v>
          </cell>
          <cell r="BQ94" t="str">
            <v xml:space="preserve"> </v>
          </cell>
          <cell r="BR94" t="str">
            <v xml:space="preserve"> </v>
          </cell>
          <cell r="BS94" t="str">
            <v xml:space="preserve"> </v>
          </cell>
          <cell r="BT94" t="str">
            <v xml:space="preserve"> </v>
          </cell>
          <cell r="CB94" t="str">
            <v xml:space="preserve"> </v>
          </cell>
          <cell r="CC94" t="str">
            <v xml:space="preserve"> </v>
          </cell>
          <cell r="CD94" t="str">
            <v xml:space="preserve"> </v>
          </cell>
          <cell r="CE94" t="str">
            <v xml:space="preserve"> </v>
          </cell>
          <cell r="CF94" t="str">
            <v xml:space="preserve"> </v>
          </cell>
          <cell r="CG94" t="str">
            <v xml:space="preserve"> </v>
          </cell>
        </row>
        <row r="95">
          <cell r="AV95" t="str">
            <v xml:space="preserve"> </v>
          </cell>
          <cell r="AW95" t="str">
            <v xml:space="preserve"> </v>
          </cell>
          <cell r="AX95" t="str">
            <v xml:space="preserve"> </v>
          </cell>
          <cell r="AY95" t="str">
            <v xml:space="preserve"> </v>
          </cell>
          <cell r="AZ95" t="str">
            <v xml:space="preserve"> </v>
          </cell>
          <cell r="BA95" t="str">
            <v xml:space="preserve"> </v>
          </cell>
          <cell r="BB95" t="str">
            <v xml:space="preserve"> </v>
          </cell>
          <cell r="BI95" t="str">
            <v xml:space="preserve"> </v>
          </cell>
          <cell r="BO95" t="str">
            <v xml:space="preserve"> </v>
          </cell>
          <cell r="BP95" t="str">
            <v xml:space="preserve"> </v>
          </cell>
          <cell r="BQ95" t="str">
            <v xml:space="preserve"> </v>
          </cell>
          <cell r="BR95" t="str">
            <v xml:space="preserve"> </v>
          </cell>
          <cell r="BS95" t="str">
            <v xml:space="preserve"> </v>
          </cell>
          <cell r="BT95" t="str">
            <v xml:space="preserve"> </v>
          </cell>
          <cell r="CB95" t="str">
            <v xml:space="preserve"> </v>
          </cell>
          <cell r="CC95" t="str">
            <v xml:space="preserve"> </v>
          </cell>
          <cell r="CD95" t="str">
            <v xml:space="preserve"> </v>
          </cell>
          <cell r="CE95" t="str">
            <v xml:space="preserve"> </v>
          </cell>
          <cell r="CF95" t="str">
            <v xml:space="preserve"> </v>
          </cell>
          <cell r="CG95" t="str">
            <v xml:space="preserve"> </v>
          </cell>
        </row>
        <row r="96">
          <cell r="AV96" t="str">
            <v xml:space="preserve"> </v>
          </cell>
          <cell r="AW96" t="str">
            <v xml:space="preserve"> </v>
          </cell>
          <cell r="AX96" t="str">
            <v xml:space="preserve"> </v>
          </cell>
          <cell r="AY96" t="str">
            <v xml:space="preserve"> </v>
          </cell>
          <cell r="AZ96" t="str">
            <v xml:space="preserve"> </v>
          </cell>
          <cell r="BA96" t="str">
            <v xml:space="preserve"> </v>
          </cell>
          <cell r="BB96" t="str">
            <v xml:space="preserve"> </v>
          </cell>
          <cell r="BI96" t="str">
            <v xml:space="preserve"> </v>
          </cell>
          <cell r="BO96" t="str">
            <v xml:space="preserve"> </v>
          </cell>
          <cell r="BP96" t="str">
            <v xml:space="preserve"> </v>
          </cell>
          <cell r="BQ96" t="str">
            <v xml:space="preserve"> </v>
          </cell>
          <cell r="BR96" t="str">
            <v xml:space="preserve"> </v>
          </cell>
          <cell r="BS96" t="str">
            <v xml:space="preserve"> </v>
          </cell>
          <cell r="BT96" t="str">
            <v xml:space="preserve"> </v>
          </cell>
          <cell r="CB96" t="str">
            <v xml:space="preserve"> </v>
          </cell>
          <cell r="CC96" t="str">
            <v xml:space="preserve"> </v>
          </cell>
          <cell r="CD96" t="str">
            <v xml:space="preserve"> </v>
          </cell>
          <cell r="CE96" t="str">
            <v xml:space="preserve"> </v>
          </cell>
          <cell r="CF96" t="str">
            <v xml:space="preserve"> </v>
          </cell>
          <cell r="CG96" t="str">
            <v xml:space="preserve"> </v>
          </cell>
        </row>
        <row r="97">
          <cell r="AV97" t="str">
            <v xml:space="preserve"> </v>
          </cell>
          <cell r="AW97" t="str">
            <v xml:space="preserve"> </v>
          </cell>
          <cell r="AX97" t="str">
            <v xml:space="preserve"> </v>
          </cell>
          <cell r="AY97" t="str">
            <v xml:space="preserve"> </v>
          </cell>
          <cell r="AZ97" t="str">
            <v xml:space="preserve"> </v>
          </cell>
          <cell r="BA97" t="str">
            <v xml:space="preserve"> </v>
          </cell>
          <cell r="BB97" t="str">
            <v xml:space="preserve"> </v>
          </cell>
          <cell r="BI97" t="str">
            <v xml:space="preserve"> </v>
          </cell>
          <cell r="BO97" t="str">
            <v xml:space="preserve"> </v>
          </cell>
          <cell r="BP97" t="str">
            <v xml:space="preserve"> </v>
          </cell>
          <cell r="BQ97" t="str">
            <v xml:space="preserve"> </v>
          </cell>
          <cell r="BR97" t="str">
            <v xml:space="preserve"> </v>
          </cell>
          <cell r="BS97" t="str">
            <v xml:space="preserve"> </v>
          </cell>
          <cell r="BT97" t="str">
            <v xml:space="preserve"> </v>
          </cell>
          <cell r="CB97" t="str">
            <v xml:space="preserve"> </v>
          </cell>
          <cell r="CC97" t="str">
            <v xml:space="preserve"> </v>
          </cell>
          <cell r="CD97" t="str">
            <v xml:space="preserve"> </v>
          </cell>
          <cell r="CE97" t="str">
            <v xml:space="preserve"> </v>
          </cell>
          <cell r="CF97" t="str">
            <v xml:space="preserve"> </v>
          </cell>
          <cell r="CG97" t="str">
            <v xml:space="preserve"> </v>
          </cell>
        </row>
        <row r="98">
          <cell r="AV98" t="str">
            <v xml:space="preserve"> </v>
          </cell>
          <cell r="AW98" t="str">
            <v xml:space="preserve"> </v>
          </cell>
          <cell r="AX98" t="str">
            <v xml:space="preserve"> </v>
          </cell>
          <cell r="AY98" t="str">
            <v xml:space="preserve"> </v>
          </cell>
          <cell r="AZ98" t="str">
            <v xml:space="preserve"> </v>
          </cell>
          <cell r="BA98" t="str">
            <v xml:space="preserve"> </v>
          </cell>
          <cell r="BB98" t="str">
            <v xml:space="preserve"> </v>
          </cell>
          <cell r="BI98" t="str">
            <v xml:space="preserve"> </v>
          </cell>
          <cell r="BO98" t="str">
            <v xml:space="preserve"> </v>
          </cell>
          <cell r="BP98" t="str">
            <v xml:space="preserve"> </v>
          </cell>
          <cell r="BQ98" t="str">
            <v xml:space="preserve"> </v>
          </cell>
          <cell r="BR98" t="str">
            <v xml:space="preserve"> </v>
          </cell>
          <cell r="BS98" t="str">
            <v xml:space="preserve"> </v>
          </cell>
          <cell r="BT98" t="str">
            <v xml:space="preserve"> </v>
          </cell>
          <cell r="CB98" t="str">
            <v xml:space="preserve"> </v>
          </cell>
          <cell r="CC98" t="str">
            <v xml:space="preserve"> </v>
          </cell>
          <cell r="CD98" t="str">
            <v xml:space="preserve"> </v>
          </cell>
          <cell r="CE98" t="str">
            <v xml:space="preserve"> </v>
          </cell>
          <cell r="CF98" t="str">
            <v xml:space="preserve"> </v>
          </cell>
          <cell r="CG98" t="str">
            <v xml:space="preserve"> </v>
          </cell>
        </row>
        <row r="99">
          <cell r="AV99" t="str">
            <v xml:space="preserve"> </v>
          </cell>
          <cell r="AW99" t="str">
            <v xml:space="preserve"> </v>
          </cell>
          <cell r="AX99" t="str">
            <v xml:space="preserve"> </v>
          </cell>
          <cell r="AY99" t="str">
            <v xml:space="preserve"> </v>
          </cell>
          <cell r="AZ99" t="str">
            <v xml:space="preserve"> </v>
          </cell>
          <cell r="BA99" t="str">
            <v xml:space="preserve"> </v>
          </cell>
          <cell r="BB99" t="str">
            <v xml:space="preserve"> </v>
          </cell>
          <cell r="BI99" t="str">
            <v xml:space="preserve"> </v>
          </cell>
          <cell r="BO99" t="str">
            <v xml:space="preserve"> </v>
          </cell>
          <cell r="BP99" t="str">
            <v xml:space="preserve"> </v>
          </cell>
          <cell r="BQ99" t="str">
            <v xml:space="preserve"> </v>
          </cell>
          <cell r="BR99" t="str">
            <v xml:space="preserve"> </v>
          </cell>
          <cell r="BS99" t="str">
            <v xml:space="preserve"> </v>
          </cell>
          <cell r="BT99" t="str">
            <v xml:space="preserve"> </v>
          </cell>
          <cell r="CB99" t="str">
            <v xml:space="preserve"> </v>
          </cell>
          <cell r="CC99" t="str">
            <v xml:space="preserve"> </v>
          </cell>
          <cell r="CD99" t="str">
            <v xml:space="preserve"> </v>
          </cell>
          <cell r="CE99" t="str">
            <v xml:space="preserve"> </v>
          </cell>
          <cell r="CF99" t="str">
            <v xml:space="preserve"> </v>
          </cell>
          <cell r="CG99" t="str">
            <v xml:space="preserve"> </v>
          </cell>
        </row>
        <row r="100">
          <cell r="AV100" t="str">
            <v xml:space="preserve"> </v>
          </cell>
          <cell r="AW100" t="str">
            <v xml:space="preserve"> </v>
          </cell>
          <cell r="AX100" t="str">
            <v xml:space="preserve"> </v>
          </cell>
          <cell r="AY100" t="str">
            <v xml:space="preserve"> </v>
          </cell>
          <cell r="AZ100" t="str">
            <v xml:space="preserve"> </v>
          </cell>
          <cell r="BA100" t="str">
            <v xml:space="preserve"> </v>
          </cell>
          <cell r="BB100" t="str">
            <v xml:space="preserve"> </v>
          </cell>
          <cell r="BI100" t="str">
            <v xml:space="preserve"> </v>
          </cell>
          <cell r="BO100" t="str">
            <v xml:space="preserve"> </v>
          </cell>
          <cell r="BP100" t="str">
            <v xml:space="preserve"> </v>
          </cell>
          <cell r="BQ100" t="str">
            <v xml:space="preserve"> </v>
          </cell>
          <cell r="BR100" t="str">
            <v xml:space="preserve"> </v>
          </cell>
          <cell r="BS100" t="str">
            <v xml:space="preserve"> </v>
          </cell>
          <cell r="BT100" t="str">
            <v xml:space="preserve"> </v>
          </cell>
          <cell r="CB100" t="str">
            <v xml:space="preserve"> </v>
          </cell>
          <cell r="CC100" t="str">
            <v xml:space="preserve"> </v>
          </cell>
          <cell r="CD100">
            <v>2.3291729999999999</v>
          </cell>
          <cell r="CE100" t="str">
            <v xml:space="preserve"> </v>
          </cell>
          <cell r="CF100" t="str">
            <v xml:space="preserve"> </v>
          </cell>
          <cell r="CG100" t="str">
            <v xml:space="preserve"> </v>
          </cell>
        </row>
        <row r="101">
          <cell r="AV101" t="str">
            <v xml:space="preserve"> </v>
          </cell>
          <cell r="AW101" t="str">
            <v xml:space="preserve"> </v>
          </cell>
          <cell r="AX101" t="str">
            <v xml:space="preserve"> </v>
          </cell>
          <cell r="AY101" t="str">
            <v xml:space="preserve"> </v>
          </cell>
          <cell r="AZ101" t="str">
            <v xml:space="preserve"> </v>
          </cell>
          <cell r="BA101" t="str">
            <v xml:space="preserve"> </v>
          </cell>
          <cell r="BB101" t="str">
            <v xml:space="preserve"> </v>
          </cell>
          <cell r="BI101" t="str">
            <v xml:space="preserve"> </v>
          </cell>
          <cell r="BO101" t="str">
            <v xml:space="preserve"> </v>
          </cell>
          <cell r="BP101" t="str">
            <v xml:space="preserve"> </v>
          </cell>
          <cell r="BQ101" t="str">
            <v xml:space="preserve"> </v>
          </cell>
          <cell r="BR101" t="str">
            <v xml:space="preserve"> </v>
          </cell>
          <cell r="BS101" t="str">
            <v xml:space="preserve"> </v>
          </cell>
          <cell r="BT101" t="str">
            <v xml:space="preserve"> </v>
          </cell>
          <cell r="CB101" t="str">
            <v xml:space="preserve"> </v>
          </cell>
          <cell r="CC101" t="str">
            <v xml:space="preserve"> </v>
          </cell>
          <cell r="CD101" t="str">
            <v xml:space="preserve"> </v>
          </cell>
          <cell r="CE101" t="str">
            <v xml:space="preserve"> </v>
          </cell>
          <cell r="CF101" t="str">
            <v xml:space="preserve"> </v>
          </cell>
          <cell r="CG101" t="str">
            <v xml:space="preserve"> </v>
          </cell>
        </row>
        <row r="102">
          <cell r="AV102" t="str">
            <v xml:space="preserve"> </v>
          </cell>
          <cell r="AW102" t="str">
            <v xml:space="preserve"> </v>
          </cell>
          <cell r="AX102" t="str">
            <v xml:space="preserve"> </v>
          </cell>
          <cell r="AY102" t="str">
            <v xml:space="preserve"> </v>
          </cell>
          <cell r="AZ102" t="str">
            <v xml:space="preserve"> </v>
          </cell>
          <cell r="BA102" t="str">
            <v xml:space="preserve"> </v>
          </cell>
          <cell r="BB102" t="str">
            <v xml:space="preserve"> </v>
          </cell>
          <cell r="BI102" t="str">
            <v xml:space="preserve"> </v>
          </cell>
          <cell r="BO102" t="str">
            <v xml:space="preserve"> </v>
          </cell>
          <cell r="BP102" t="str">
            <v xml:space="preserve"> </v>
          </cell>
          <cell r="BQ102" t="str">
            <v xml:space="preserve"> </v>
          </cell>
          <cell r="BR102" t="str">
            <v xml:space="preserve"> </v>
          </cell>
          <cell r="BS102" t="str">
            <v xml:space="preserve"> </v>
          </cell>
          <cell r="BT102" t="str">
            <v xml:space="preserve"> </v>
          </cell>
          <cell r="CB102" t="str">
            <v xml:space="preserve"> </v>
          </cell>
          <cell r="CC102" t="str">
            <v xml:space="preserve"> </v>
          </cell>
          <cell r="CD102" t="str">
            <v xml:space="preserve"> </v>
          </cell>
          <cell r="CE102" t="str">
            <v xml:space="preserve"> </v>
          </cell>
          <cell r="CF102" t="str">
            <v xml:space="preserve"> </v>
          </cell>
          <cell r="CG102" t="str">
            <v xml:space="preserve"> </v>
          </cell>
        </row>
        <row r="103">
          <cell r="AV103" t="str">
            <v xml:space="preserve"> </v>
          </cell>
          <cell r="AW103" t="str">
            <v xml:space="preserve"> </v>
          </cell>
          <cell r="AX103" t="str">
            <v xml:space="preserve"> </v>
          </cell>
          <cell r="AY103" t="str">
            <v xml:space="preserve"> </v>
          </cell>
          <cell r="AZ103" t="str">
            <v xml:space="preserve"> </v>
          </cell>
          <cell r="BA103" t="str">
            <v xml:space="preserve"> </v>
          </cell>
          <cell r="BB103" t="str">
            <v xml:space="preserve"> </v>
          </cell>
          <cell r="BI103" t="str">
            <v xml:space="preserve"> </v>
          </cell>
          <cell r="BO103" t="str">
            <v xml:space="preserve"> </v>
          </cell>
          <cell r="BP103" t="str">
            <v xml:space="preserve"> </v>
          </cell>
          <cell r="BQ103" t="str">
            <v xml:space="preserve"> </v>
          </cell>
          <cell r="BR103" t="str">
            <v xml:space="preserve"> </v>
          </cell>
          <cell r="BS103" t="str">
            <v xml:space="preserve"> </v>
          </cell>
          <cell r="BT103" t="str">
            <v xml:space="preserve"> </v>
          </cell>
          <cell r="CB103" t="str">
            <v xml:space="preserve"> </v>
          </cell>
          <cell r="CC103" t="str">
            <v xml:space="preserve"> </v>
          </cell>
          <cell r="CD103" t="str">
            <v xml:space="preserve"> </v>
          </cell>
          <cell r="CE103" t="str">
            <v xml:space="preserve"> </v>
          </cell>
          <cell r="CF103" t="str">
            <v xml:space="preserve"> </v>
          </cell>
          <cell r="CG103" t="str">
            <v xml:space="preserve"> </v>
          </cell>
        </row>
        <row r="104">
          <cell r="AV104" t="str">
            <v xml:space="preserve"> </v>
          </cell>
          <cell r="AW104" t="str">
            <v xml:space="preserve"> </v>
          </cell>
          <cell r="AX104" t="str">
            <v xml:space="preserve"> </v>
          </cell>
          <cell r="AY104" t="str">
            <v xml:space="preserve"> </v>
          </cell>
          <cell r="AZ104" t="str">
            <v xml:space="preserve"> </v>
          </cell>
          <cell r="BA104" t="str">
            <v xml:space="preserve"> </v>
          </cell>
          <cell r="BB104" t="str">
            <v xml:space="preserve"> </v>
          </cell>
          <cell r="BI104" t="str">
            <v xml:space="preserve"> </v>
          </cell>
          <cell r="BO104" t="str">
            <v xml:space="preserve"> </v>
          </cell>
          <cell r="BP104" t="str">
            <v xml:space="preserve"> </v>
          </cell>
          <cell r="BQ104" t="str">
            <v xml:space="preserve"> </v>
          </cell>
          <cell r="BR104" t="str">
            <v xml:space="preserve"> </v>
          </cell>
          <cell r="BS104" t="str">
            <v xml:space="preserve"> </v>
          </cell>
          <cell r="BT104" t="str">
            <v xml:space="preserve"> </v>
          </cell>
          <cell r="CB104" t="str">
            <v xml:space="preserve"> </v>
          </cell>
          <cell r="CC104" t="str">
            <v xml:space="preserve"> </v>
          </cell>
          <cell r="CD104" t="str">
            <v xml:space="preserve"> </v>
          </cell>
          <cell r="CE104" t="str">
            <v xml:space="preserve"> </v>
          </cell>
          <cell r="CF104" t="str">
            <v xml:space="preserve"> </v>
          </cell>
          <cell r="CG104" t="str">
            <v xml:space="preserve"> </v>
          </cell>
        </row>
        <row r="105">
          <cell r="AV105" t="str">
            <v xml:space="preserve"> </v>
          </cell>
          <cell r="AW105" t="str">
            <v xml:space="preserve"> </v>
          </cell>
          <cell r="AX105" t="str">
            <v xml:space="preserve"> </v>
          </cell>
          <cell r="AY105" t="str">
            <v xml:space="preserve"> </v>
          </cell>
          <cell r="AZ105" t="str">
            <v xml:space="preserve"> </v>
          </cell>
          <cell r="BA105" t="str">
            <v xml:space="preserve"> </v>
          </cell>
          <cell r="BB105" t="str">
            <v xml:space="preserve"> </v>
          </cell>
          <cell r="BI105" t="str">
            <v xml:space="preserve"> </v>
          </cell>
          <cell r="BO105" t="str">
            <v xml:space="preserve"> </v>
          </cell>
          <cell r="BP105" t="str">
            <v xml:space="preserve"> </v>
          </cell>
          <cell r="BQ105" t="str">
            <v xml:space="preserve"> </v>
          </cell>
          <cell r="BR105" t="str">
            <v xml:space="preserve"> </v>
          </cell>
          <cell r="BS105" t="str">
            <v xml:space="preserve"> </v>
          </cell>
          <cell r="BT105" t="str">
            <v xml:space="preserve"> </v>
          </cell>
          <cell r="CB105" t="str">
            <v xml:space="preserve"> </v>
          </cell>
          <cell r="CC105" t="str">
            <v xml:space="preserve"> </v>
          </cell>
          <cell r="CD105" t="str">
            <v xml:space="preserve"> </v>
          </cell>
          <cell r="CE105" t="str">
            <v xml:space="preserve"> </v>
          </cell>
          <cell r="CF105" t="str">
            <v xml:space="preserve"> </v>
          </cell>
          <cell r="CG105" t="str">
            <v xml:space="preserve"> </v>
          </cell>
        </row>
        <row r="106">
          <cell r="AV106" t="str">
            <v xml:space="preserve"> </v>
          </cell>
          <cell r="AW106" t="str">
            <v xml:space="preserve"> </v>
          </cell>
          <cell r="AX106" t="str">
            <v xml:space="preserve"> </v>
          </cell>
          <cell r="AY106" t="str">
            <v xml:space="preserve"> </v>
          </cell>
          <cell r="AZ106" t="str">
            <v xml:space="preserve"> </v>
          </cell>
          <cell r="BA106" t="str">
            <v xml:space="preserve"> </v>
          </cell>
          <cell r="BB106" t="str">
            <v xml:space="preserve"> </v>
          </cell>
          <cell r="BI106" t="str">
            <v xml:space="preserve"> </v>
          </cell>
          <cell r="BO106" t="str">
            <v xml:space="preserve"> </v>
          </cell>
          <cell r="BP106" t="str">
            <v xml:space="preserve"> </v>
          </cell>
          <cell r="BQ106" t="str">
            <v xml:space="preserve"> </v>
          </cell>
          <cell r="BR106" t="str">
            <v xml:space="preserve"> </v>
          </cell>
          <cell r="BS106" t="str">
            <v xml:space="preserve"> </v>
          </cell>
          <cell r="BT106" t="str">
            <v xml:space="preserve"> </v>
          </cell>
          <cell r="CB106" t="str">
            <v xml:space="preserve"> </v>
          </cell>
          <cell r="CC106" t="str">
            <v xml:space="preserve"> </v>
          </cell>
          <cell r="CD106" t="str">
            <v xml:space="preserve"> </v>
          </cell>
          <cell r="CE106" t="str">
            <v xml:space="preserve"> </v>
          </cell>
          <cell r="CF106" t="str">
            <v xml:space="preserve"> </v>
          </cell>
          <cell r="CG106" t="str">
            <v xml:space="preserve"> </v>
          </cell>
        </row>
        <row r="107">
          <cell r="AV107" t="str">
            <v xml:space="preserve"> </v>
          </cell>
          <cell r="AW107" t="str">
            <v xml:space="preserve"> </v>
          </cell>
          <cell r="AX107" t="str">
            <v xml:space="preserve"> </v>
          </cell>
          <cell r="AY107" t="str">
            <v xml:space="preserve"> </v>
          </cell>
          <cell r="AZ107" t="str">
            <v xml:space="preserve"> </v>
          </cell>
          <cell r="BA107" t="str">
            <v xml:space="preserve"> </v>
          </cell>
          <cell r="BB107" t="str">
            <v xml:space="preserve"> </v>
          </cell>
          <cell r="BI107" t="str">
            <v xml:space="preserve"> </v>
          </cell>
          <cell r="BO107" t="str">
            <v xml:space="preserve"> </v>
          </cell>
          <cell r="BP107" t="str">
            <v xml:space="preserve"> </v>
          </cell>
          <cell r="BQ107" t="str">
            <v xml:space="preserve"> </v>
          </cell>
          <cell r="BR107" t="str">
            <v xml:space="preserve"> </v>
          </cell>
          <cell r="BS107">
            <v>2.4736670000000003</v>
          </cell>
          <cell r="BT107" t="str">
            <v xml:space="preserve"> </v>
          </cell>
          <cell r="CB107" t="str">
            <v xml:space="preserve"> </v>
          </cell>
          <cell r="CC107" t="str">
            <v xml:space="preserve"> </v>
          </cell>
          <cell r="CD107" t="str">
            <v xml:space="preserve"> </v>
          </cell>
          <cell r="CE107" t="str">
            <v xml:space="preserve"> </v>
          </cell>
          <cell r="CF107" t="str">
            <v xml:space="preserve"> </v>
          </cell>
          <cell r="CG107" t="str">
            <v xml:space="preserve"> </v>
          </cell>
        </row>
        <row r="108">
          <cell r="AV108" t="str">
            <v xml:space="preserve"> </v>
          </cell>
          <cell r="AW108" t="str">
            <v xml:space="preserve"> </v>
          </cell>
          <cell r="AX108" t="str">
            <v xml:space="preserve"> </v>
          </cell>
          <cell r="AY108" t="str">
            <v xml:space="preserve"> </v>
          </cell>
          <cell r="AZ108" t="str">
            <v xml:space="preserve"> </v>
          </cell>
          <cell r="BA108" t="str">
            <v xml:space="preserve"> </v>
          </cell>
          <cell r="BB108" t="str">
            <v xml:space="preserve"> </v>
          </cell>
          <cell r="BI108" t="str">
            <v xml:space="preserve"> </v>
          </cell>
          <cell r="BO108" t="str">
            <v xml:space="preserve"> </v>
          </cell>
          <cell r="BP108" t="str">
            <v xml:space="preserve"> </v>
          </cell>
          <cell r="BQ108" t="str">
            <v xml:space="preserve"> </v>
          </cell>
          <cell r="BR108" t="str">
            <v xml:space="preserve"> </v>
          </cell>
          <cell r="BS108" t="str">
            <v xml:space="preserve"> </v>
          </cell>
          <cell r="BT108" t="str">
            <v xml:space="preserve"> </v>
          </cell>
          <cell r="CB108" t="str">
            <v xml:space="preserve"> </v>
          </cell>
          <cell r="CC108" t="str">
            <v xml:space="preserve"> </v>
          </cell>
          <cell r="CD108" t="str">
            <v xml:space="preserve"> </v>
          </cell>
          <cell r="CE108" t="str">
            <v xml:space="preserve"> </v>
          </cell>
          <cell r="CF108" t="str">
            <v xml:space="preserve"> </v>
          </cell>
          <cell r="CG108" t="str">
            <v xml:space="preserve"> </v>
          </cell>
        </row>
        <row r="109">
          <cell r="AV109" t="str">
            <v xml:space="preserve"> </v>
          </cell>
          <cell r="AW109" t="str">
            <v xml:space="preserve"> </v>
          </cell>
          <cell r="AX109" t="str">
            <v xml:space="preserve"> </v>
          </cell>
          <cell r="AY109" t="str">
            <v xml:space="preserve"> </v>
          </cell>
          <cell r="AZ109" t="str">
            <v xml:space="preserve"> </v>
          </cell>
          <cell r="BA109" t="str">
            <v xml:space="preserve"> </v>
          </cell>
          <cell r="BB109" t="str">
            <v xml:space="preserve"> </v>
          </cell>
          <cell r="BI109" t="str">
            <v xml:space="preserve"> </v>
          </cell>
          <cell r="BO109" t="str">
            <v xml:space="preserve"> </v>
          </cell>
          <cell r="BP109" t="str">
            <v xml:space="preserve"> </v>
          </cell>
          <cell r="BQ109" t="str">
            <v xml:space="preserve"> </v>
          </cell>
          <cell r="BR109" t="str">
            <v xml:space="preserve"> </v>
          </cell>
          <cell r="BS109" t="str">
            <v xml:space="preserve"> </v>
          </cell>
          <cell r="BT109" t="str">
            <v xml:space="preserve"> </v>
          </cell>
          <cell r="CB109" t="str">
            <v xml:space="preserve"> </v>
          </cell>
          <cell r="CC109" t="str">
            <v xml:space="preserve"> </v>
          </cell>
          <cell r="CD109" t="str">
            <v xml:space="preserve"> </v>
          </cell>
          <cell r="CE109" t="str">
            <v xml:space="preserve"> </v>
          </cell>
          <cell r="CF109" t="str">
            <v xml:space="preserve"> </v>
          </cell>
          <cell r="CG109" t="str">
            <v xml:space="preserve"> </v>
          </cell>
        </row>
        <row r="110">
          <cell r="AV110" t="str">
            <v xml:space="preserve"> </v>
          </cell>
          <cell r="AW110" t="str">
            <v xml:space="preserve"> </v>
          </cell>
          <cell r="AX110" t="str">
            <v xml:space="preserve"> </v>
          </cell>
          <cell r="AY110" t="str">
            <v xml:space="preserve"> </v>
          </cell>
          <cell r="AZ110" t="str">
            <v xml:space="preserve"> </v>
          </cell>
          <cell r="BA110" t="str">
            <v xml:space="preserve"> </v>
          </cell>
          <cell r="BB110" t="str">
            <v xml:space="preserve"> </v>
          </cell>
          <cell r="BI110" t="str">
            <v xml:space="preserve"> </v>
          </cell>
          <cell r="BO110" t="str">
            <v xml:space="preserve"> </v>
          </cell>
          <cell r="BP110" t="str">
            <v xml:space="preserve"> </v>
          </cell>
          <cell r="BQ110" t="str">
            <v xml:space="preserve"> </v>
          </cell>
          <cell r="BR110" t="str">
            <v xml:space="preserve"> </v>
          </cell>
          <cell r="BS110" t="str">
            <v xml:space="preserve"> </v>
          </cell>
          <cell r="BT110" t="str">
            <v xml:space="preserve"> </v>
          </cell>
          <cell r="CB110" t="str">
            <v xml:space="preserve"> </v>
          </cell>
          <cell r="CC110" t="str">
            <v xml:space="preserve"> </v>
          </cell>
          <cell r="CD110" t="str">
            <v xml:space="preserve"> </v>
          </cell>
          <cell r="CE110" t="str">
            <v xml:space="preserve"> </v>
          </cell>
          <cell r="CF110">
            <v>25.220249999999997</v>
          </cell>
          <cell r="CG110" t="str">
            <v xml:space="preserve"> </v>
          </cell>
        </row>
        <row r="111">
          <cell r="AV111" t="str">
            <v xml:space="preserve"> </v>
          </cell>
          <cell r="AW111" t="str">
            <v xml:space="preserve"> </v>
          </cell>
          <cell r="AX111" t="str">
            <v xml:space="preserve"> </v>
          </cell>
          <cell r="AY111" t="str">
            <v xml:space="preserve"> </v>
          </cell>
          <cell r="AZ111" t="str">
            <v xml:space="preserve"> </v>
          </cell>
          <cell r="BA111" t="str">
            <v xml:space="preserve"> </v>
          </cell>
          <cell r="BB111" t="str">
            <v xml:space="preserve"> </v>
          </cell>
          <cell r="BI111" t="str">
            <v xml:space="preserve"> </v>
          </cell>
          <cell r="BO111" t="str">
            <v xml:space="preserve"> </v>
          </cell>
          <cell r="BP111" t="str">
            <v xml:space="preserve"> </v>
          </cell>
          <cell r="BQ111" t="str">
            <v xml:space="preserve"> </v>
          </cell>
          <cell r="BR111" t="str">
            <v xml:space="preserve"> </v>
          </cell>
          <cell r="BS111" t="str">
            <v xml:space="preserve"> </v>
          </cell>
          <cell r="BT111" t="str">
            <v xml:space="preserve"> </v>
          </cell>
          <cell r="CB111" t="str">
            <v xml:space="preserve"> </v>
          </cell>
          <cell r="CC111" t="str">
            <v xml:space="preserve"> </v>
          </cell>
          <cell r="CD111" t="str">
            <v xml:space="preserve"> </v>
          </cell>
          <cell r="CE111" t="str">
            <v xml:space="preserve"> </v>
          </cell>
          <cell r="CF111" t="str">
            <v xml:space="preserve"> </v>
          </cell>
          <cell r="CG111" t="str">
            <v xml:space="preserve"> </v>
          </cell>
        </row>
        <row r="112">
          <cell r="AV112" t="str">
            <v xml:space="preserve"> </v>
          </cell>
          <cell r="AW112" t="str">
            <v xml:space="preserve"> </v>
          </cell>
          <cell r="AX112" t="str">
            <v xml:space="preserve"> </v>
          </cell>
          <cell r="AY112" t="str">
            <v xml:space="preserve"> </v>
          </cell>
          <cell r="AZ112" t="str">
            <v xml:space="preserve"> </v>
          </cell>
          <cell r="BA112" t="str">
            <v xml:space="preserve"> </v>
          </cell>
          <cell r="BB112" t="str">
            <v xml:space="preserve"> </v>
          </cell>
          <cell r="BI112" t="str">
            <v xml:space="preserve"> </v>
          </cell>
          <cell r="BO112" t="str">
            <v xml:space="preserve"> </v>
          </cell>
          <cell r="BP112" t="str">
            <v xml:space="preserve"> </v>
          </cell>
          <cell r="BQ112" t="str">
            <v xml:space="preserve"> </v>
          </cell>
          <cell r="BR112" t="str">
            <v xml:space="preserve"> </v>
          </cell>
          <cell r="BS112" t="str">
            <v xml:space="preserve"> </v>
          </cell>
          <cell r="BT112" t="str">
            <v xml:space="preserve"> </v>
          </cell>
          <cell r="CB112" t="str">
            <v xml:space="preserve"> </v>
          </cell>
          <cell r="CC112" t="str">
            <v xml:space="preserve"> </v>
          </cell>
          <cell r="CD112" t="str">
            <v xml:space="preserve"> </v>
          </cell>
          <cell r="CE112" t="str">
            <v xml:space="preserve"> </v>
          </cell>
          <cell r="CF112" t="str">
            <v xml:space="preserve"> </v>
          </cell>
          <cell r="CG112" t="str">
            <v xml:space="preserve"> </v>
          </cell>
        </row>
        <row r="113">
          <cell r="AV113" t="str">
            <v xml:space="preserve"> </v>
          </cell>
          <cell r="AW113" t="str">
            <v xml:space="preserve"> </v>
          </cell>
          <cell r="AX113" t="str">
            <v xml:space="preserve"> </v>
          </cell>
          <cell r="AY113" t="str">
            <v xml:space="preserve"> </v>
          </cell>
          <cell r="AZ113" t="str">
            <v xml:space="preserve"> </v>
          </cell>
          <cell r="BA113" t="str">
            <v xml:space="preserve"> </v>
          </cell>
          <cell r="BB113" t="str">
            <v xml:space="preserve"> </v>
          </cell>
          <cell r="BI113" t="str">
            <v xml:space="preserve"> </v>
          </cell>
          <cell r="BO113" t="str">
            <v xml:space="preserve"> </v>
          </cell>
          <cell r="BP113" t="str">
            <v xml:space="preserve"> </v>
          </cell>
          <cell r="BQ113" t="str">
            <v xml:space="preserve"> </v>
          </cell>
          <cell r="BR113" t="str">
            <v xml:space="preserve"> </v>
          </cell>
          <cell r="BS113" t="str">
            <v xml:space="preserve"> </v>
          </cell>
          <cell r="BT113" t="str">
            <v xml:space="preserve"> </v>
          </cell>
          <cell r="CB113" t="str">
            <v xml:space="preserve"> </v>
          </cell>
          <cell r="CC113" t="str">
            <v xml:space="preserve"> </v>
          </cell>
          <cell r="CD113" t="str">
            <v xml:space="preserve"> </v>
          </cell>
          <cell r="CE113" t="str">
            <v xml:space="preserve"> </v>
          </cell>
          <cell r="CF113" t="str">
            <v xml:space="preserve"> </v>
          </cell>
          <cell r="CG113" t="str">
            <v xml:space="preserve"> </v>
          </cell>
        </row>
        <row r="114">
          <cell r="AV114" t="str">
            <v xml:space="preserve"> </v>
          </cell>
          <cell r="AW114" t="str">
            <v xml:space="preserve"> </v>
          </cell>
          <cell r="AX114" t="str">
            <v xml:space="preserve"> </v>
          </cell>
          <cell r="AY114" t="str">
            <v xml:space="preserve"> </v>
          </cell>
          <cell r="AZ114" t="str">
            <v xml:space="preserve"> </v>
          </cell>
          <cell r="BA114" t="str">
            <v xml:space="preserve"> </v>
          </cell>
          <cell r="BB114" t="str">
            <v xml:space="preserve"> </v>
          </cell>
          <cell r="BI114" t="str">
            <v xml:space="preserve"> </v>
          </cell>
          <cell r="BO114" t="str">
            <v xml:space="preserve"> </v>
          </cell>
          <cell r="BP114" t="str">
            <v xml:space="preserve"> </v>
          </cell>
          <cell r="BQ114" t="str">
            <v xml:space="preserve"> </v>
          </cell>
          <cell r="BR114" t="str">
            <v xml:space="preserve"> </v>
          </cell>
          <cell r="BS114" t="str">
            <v xml:space="preserve"> </v>
          </cell>
          <cell r="BT114" t="str">
            <v xml:space="preserve"> </v>
          </cell>
          <cell r="CB114" t="str">
            <v xml:space="preserve"> </v>
          </cell>
          <cell r="CC114" t="str">
            <v xml:space="preserve"> </v>
          </cell>
          <cell r="CD114" t="str">
            <v xml:space="preserve"> </v>
          </cell>
          <cell r="CE114" t="str">
            <v xml:space="preserve"> </v>
          </cell>
          <cell r="CF114" t="str">
            <v xml:space="preserve"> </v>
          </cell>
          <cell r="CG114" t="str">
            <v xml:space="preserve"> </v>
          </cell>
        </row>
        <row r="115">
          <cell r="AV115" t="str">
            <v xml:space="preserve"> </v>
          </cell>
          <cell r="AW115" t="str">
            <v xml:space="preserve"> </v>
          </cell>
          <cell r="AX115" t="str">
            <v xml:space="preserve"> </v>
          </cell>
          <cell r="AY115" t="str">
            <v xml:space="preserve"> </v>
          </cell>
          <cell r="AZ115" t="str">
            <v xml:space="preserve"> </v>
          </cell>
          <cell r="BA115" t="str">
            <v xml:space="preserve"> </v>
          </cell>
          <cell r="BB115" t="str">
            <v xml:space="preserve"> </v>
          </cell>
          <cell r="BI115" t="str">
            <v xml:space="preserve"> </v>
          </cell>
          <cell r="BO115" t="str">
            <v xml:space="preserve"> </v>
          </cell>
          <cell r="BP115" t="str">
            <v xml:space="preserve"> </v>
          </cell>
          <cell r="BQ115" t="str">
            <v xml:space="preserve"> </v>
          </cell>
          <cell r="BR115" t="str">
            <v xml:space="preserve"> </v>
          </cell>
          <cell r="BS115" t="str">
            <v xml:space="preserve"> </v>
          </cell>
          <cell r="BT115" t="str">
            <v xml:space="preserve"> </v>
          </cell>
          <cell r="CB115" t="str">
            <v xml:space="preserve"> </v>
          </cell>
          <cell r="CC115" t="str">
            <v xml:space="preserve"> </v>
          </cell>
          <cell r="CD115" t="str">
            <v xml:space="preserve"> </v>
          </cell>
          <cell r="CE115" t="str">
            <v xml:space="preserve"> </v>
          </cell>
          <cell r="CF115" t="str">
            <v xml:space="preserve"> </v>
          </cell>
          <cell r="CG115" t="str">
            <v xml:space="preserve"> </v>
          </cell>
        </row>
        <row r="116">
          <cell r="AV116" t="str">
            <v xml:space="preserve"> </v>
          </cell>
          <cell r="AW116" t="str">
            <v xml:space="preserve"> </v>
          </cell>
          <cell r="AX116" t="str">
            <v xml:space="preserve"> </v>
          </cell>
          <cell r="AY116" t="str">
            <v xml:space="preserve"> </v>
          </cell>
          <cell r="AZ116" t="str">
            <v xml:space="preserve"> </v>
          </cell>
          <cell r="BA116" t="str">
            <v xml:space="preserve"> </v>
          </cell>
          <cell r="BB116" t="str">
            <v xml:space="preserve"> </v>
          </cell>
          <cell r="BI116" t="str">
            <v xml:space="preserve"> </v>
          </cell>
          <cell r="BO116" t="str">
            <v xml:space="preserve"> </v>
          </cell>
          <cell r="BP116" t="str">
            <v xml:space="preserve"> </v>
          </cell>
          <cell r="BQ116" t="str">
            <v xml:space="preserve"> </v>
          </cell>
          <cell r="BR116" t="str">
            <v xml:space="preserve"> </v>
          </cell>
          <cell r="BS116" t="str">
            <v xml:space="preserve"> </v>
          </cell>
          <cell r="BT116" t="str">
            <v xml:space="preserve"> </v>
          </cell>
          <cell r="CB116" t="str">
            <v xml:space="preserve"> </v>
          </cell>
          <cell r="CC116" t="str">
            <v xml:space="preserve"> </v>
          </cell>
          <cell r="CD116" t="str">
            <v xml:space="preserve"> </v>
          </cell>
          <cell r="CE116" t="str">
            <v xml:space="preserve"> </v>
          </cell>
          <cell r="CF116" t="str">
            <v xml:space="preserve"> </v>
          </cell>
          <cell r="CG116" t="str">
            <v xml:space="preserve"> </v>
          </cell>
        </row>
        <row r="117">
          <cell r="AV117" t="str">
            <v xml:space="preserve"> </v>
          </cell>
          <cell r="AW117" t="str">
            <v xml:space="preserve"> </v>
          </cell>
          <cell r="AX117" t="str">
            <v xml:space="preserve"> </v>
          </cell>
          <cell r="AY117" t="str">
            <v xml:space="preserve"> </v>
          </cell>
          <cell r="AZ117" t="str">
            <v xml:space="preserve"> </v>
          </cell>
          <cell r="BA117" t="str">
            <v xml:space="preserve"> </v>
          </cell>
          <cell r="BB117" t="str">
            <v xml:space="preserve"> </v>
          </cell>
          <cell r="BI117" t="str">
            <v xml:space="preserve"> </v>
          </cell>
          <cell r="BO117" t="str">
            <v xml:space="preserve"> </v>
          </cell>
          <cell r="BP117" t="str">
            <v xml:space="preserve"> </v>
          </cell>
          <cell r="BQ117" t="str">
            <v xml:space="preserve"> </v>
          </cell>
          <cell r="BR117" t="str">
            <v xml:space="preserve"> </v>
          </cell>
          <cell r="BS117" t="str">
            <v xml:space="preserve"> </v>
          </cell>
          <cell r="BT117" t="str">
            <v xml:space="preserve"> </v>
          </cell>
          <cell r="CB117" t="str">
            <v xml:space="preserve"> </v>
          </cell>
          <cell r="CC117" t="str">
            <v xml:space="preserve"> </v>
          </cell>
          <cell r="CD117" t="str">
            <v xml:space="preserve"> </v>
          </cell>
          <cell r="CE117" t="str">
            <v xml:space="preserve"> </v>
          </cell>
          <cell r="CF117" t="str">
            <v xml:space="preserve"> </v>
          </cell>
          <cell r="CG117" t="str">
            <v xml:space="preserve"> </v>
          </cell>
        </row>
        <row r="118">
          <cell r="AV118" t="str">
            <v xml:space="preserve"> </v>
          </cell>
          <cell r="AW118" t="str">
            <v xml:space="preserve"> </v>
          </cell>
          <cell r="AX118" t="str">
            <v xml:space="preserve"> </v>
          </cell>
          <cell r="AY118" t="str">
            <v xml:space="preserve"> </v>
          </cell>
          <cell r="AZ118" t="str">
            <v xml:space="preserve"> </v>
          </cell>
          <cell r="BA118" t="str">
            <v xml:space="preserve"> </v>
          </cell>
          <cell r="BB118" t="str">
            <v xml:space="preserve"> </v>
          </cell>
          <cell r="BI118" t="str">
            <v xml:space="preserve"> </v>
          </cell>
          <cell r="BO118" t="str">
            <v xml:space="preserve"> </v>
          </cell>
          <cell r="BP118" t="str">
            <v xml:space="preserve"> </v>
          </cell>
          <cell r="BQ118" t="str">
            <v xml:space="preserve"> </v>
          </cell>
          <cell r="BR118" t="str">
            <v xml:space="preserve"> </v>
          </cell>
          <cell r="BS118" t="str">
            <v xml:space="preserve"> </v>
          </cell>
          <cell r="BT118" t="str">
            <v xml:space="preserve"> </v>
          </cell>
          <cell r="CB118" t="str">
            <v xml:space="preserve"> </v>
          </cell>
          <cell r="CC118" t="str">
            <v xml:space="preserve"> </v>
          </cell>
          <cell r="CD118" t="str">
            <v xml:space="preserve"> </v>
          </cell>
          <cell r="CE118" t="str">
            <v xml:space="preserve"> </v>
          </cell>
          <cell r="CF118" t="str">
            <v xml:space="preserve"> </v>
          </cell>
          <cell r="CG118" t="str">
            <v xml:space="preserve"> </v>
          </cell>
        </row>
        <row r="119">
          <cell r="AV119" t="str">
            <v xml:space="preserve"> </v>
          </cell>
          <cell r="AW119" t="str">
            <v xml:space="preserve"> </v>
          </cell>
          <cell r="AX119" t="str">
            <v xml:space="preserve"> </v>
          </cell>
          <cell r="AY119" t="str">
            <v xml:space="preserve"> </v>
          </cell>
          <cell r="AZ119" t="str">
            <v xml:space="preserve"> </v>
          </cell>
          <cell r="BA119" t="str">
            <v xml:space="preserve"> </v>
          </cell>
          <cell r="BB119" t="str">
            <v xml:space="preserve"> </v>
          </cell>
          <cell r="BI119" t="str">
            <v xml:space="preserve"> </v>
          </cell>
          <cell r="BO119" t="str">
            <v xml:space="preserve"> </v>
          </cell>
          <cell r="BP119" t="str">
            <v xml:space="preserve"> </v>
          </cell>
          <cell r="BQ119" t="str">
            <v xml:space="preserve"> </v>
          </cell>
          <cell r="BR119" t="str">
            <v xml:space="preserve"> </v>
          </cell>
          <cell r="BS119" t="str">
            <v xml:space="preserve"> </v>
          </cell>
          <cell r="BT119" t="str">
            <v xml:space="preserve"> </v>
          </cell>
          <cell r="CB119" t="str">
            <v xml:space="preserve"> </v>
          </cell>
          <cell r="CC119" t="str">
            <v xml:space="preserve"> </v>
          </cell>
          <cell r="CD119" t="str">
            <v xml:space="preserve"> </v>
          </cell>
          <cell r="CE119" t="str">
            <v xml:space="preserve"> </v>
          </cell>
          <cell r="CF119" t="str">
            <v xml:space="preserve"> </v>
          </cell>
          <cell r="CG119" t="str">
            <v xml:space="preserve"> </v>
          </cell>
        </row>
        <row r="120">
          <cell r="AV120" t="str">
            <v xml:space="preserve"> </v>
          </cell>
          <cell r="AW120" t="str">
            <v xml:space="preserve"> </v>
          </cell>
          <cell r="AX120" t="str">
            <v xml:space="preserve"> </v>
          </cell>
          <cell r="AY120" t="str">
            <v xml:space="preserve"> </v>
          </cell>
          <cell r="AZ120" t="str">
            <v xml:space="preserve"> </v>
          </cell>
          <cell r="BA120" t="str">
            <v xml:space="preserve"> </v>
          </cell>
          <cell r="BB120" t="str">
            <v xml:space="preserve"> </v>
          </cell>
          <cell r="BI120" t="str">
            <v xml:space="preserve"> </v>
          </cell>
          <cell r="BO120" t="str">
            <v xml:space="preserve"> </v>
          </cell>
          <cell r="BP120" t="str">
            <v xml:space="preserve"> </v>
          </cell>
          <cell r="BQ120" t="str">
            <v xml:space="preserve"> </v>
          </cell>
          <cell r="BR120" t="str">
            <v xml:space="preserve"> </v>
          </cell>
          <cell r="BS120" t="str">
            <v xml:space="preserve"> </v>
          </cell>
          <cell r="BT120" t="str">
            <v xml:space="preserve"> </v>
          </cell>
          <cell r="CB120" t="str">
            <v xml:space="preserve"> </v>
          </cell>
          <cell r="CC120" t="str">
            <v xml:space="preserve"> </v>
          </cell>
          <cell r="CD120" t="str">
            <v xml:space="preserve"> </v>
          </cell>
          <cell r="CE120" t="str">
            <v xml:space="preserve"> </v>
          </cell>
          <cell r="CF120" t="str">
            <v xml:space="preserve"> </v>
          </cell>
          <cell r="CG120" t="str">
            <v xml:space="preserve"> </v>
          </cell>
        </row>
        <row r="121">
          <cell r="AV121" t="str">
            <v xml:space="preserve"> </v>
          </cell>
          <cell r="AW121" t="str">
            <v xml:space="preserve"> </v>
          </cell>
          <cell r="AX121" t="str">
            <v xml:space="preserve"> </v>
          </cell>
          <cell r="AY121" t="str">
            <v xml:space="preserve"> </v>
          </cell>
          <cell r="AZ121" t="str">
            <v xml:space="preserve"> </v>
          </cell>
          <cell r="BA121" t="str">
            <v xml:space="preserve"> </v>
          </cell>
          <cell r="BB121" t="str">
            <v xml:space="preserve"> </v>
          </cell>
          <cell r="BI121" t="str">
            <v xml:space="preserve"> </v>
          </cell>
          <cell r="BO121" t="str">
            <v xml:space="preserve"> </v>
          </cell>
          <cell r="BP121" t="str">
            <v xml:space="preserve"> </v>
          </cell>
          <cell r="BQ121" t="str">
            <v xml:space="preserve"> </v>
          </cell>
          <cell r="BR121" t="str">
            <v xml:space="preserve"> </v>
          </cell>
          <cell r="BS121" t="str">
            <v xml:space="preserve"> </v>
          </cell>
          <cell r="BT121" t="str">
            <v xml:space="preserve"> </v>
          </cell>
          <cell r="CB121" t="str">
            <v xml:space="preserve"> </v>
          </cell>
          <cell r="CC121" t="str">
            <v xml:space="preserve"> </v>
          </cell>
          <cell r="CD121" t="str">
            <v xml:space="preserve"> </v>
          </cell>
          <cell r="CE121" t="str">
            <v xml:space="preserve"> </v>
          </cell>
          <cell r="CF121" t="str">
            <v xml:space="preserve"> </v>
          </cell>
          <cell r="CG121" t="str">
            <v xml:space="preserve"> </v>
          </cell>
        </row>
        <row r="122">
          <cell r="AV122" t="str">
            <v xml:space="preserve"> </v>
          </cell>
          <cell r="AW122" t="str">
            <v xml:space="preserve"> </v>
          </cell>
          <cell r="AX122" t="str">
            <v xml:space="preserve"> </v>
          </cell>
          <cell r="AY122" t="str">
            <v xml:space="preserve"> </v>
          </cell>
          <cell r="AZ122" t="str">
            <v xml:space="preserve"> </v>
          </cell>
          <cell r="BA122" t="str">
            <v xml:space="preserve"> </v>
          </cell>
          <cell r="BB122" t="str">
            <v xml:space="preserve"> </v>
          </cell>
          <cell r="BI122" t="str">
            <v xml:space="preserve"> </v>
          </cell>
          <cell r="BO122" t="str">
            <v xml:space="preserve"> </v>
          </cell>
          <cell r="BP122" t="str">
            <v xml:space="preserve"> </v>
          </cell>
          <cell r="BQ122" t="str">
            <v xml:space="preserve"> </v>
          </cell>
          <cell r="BR122" t="str">
            <v xml:space="preserve"> </v>
          </cell>
          <cell r="BS122" t="str">
            <v xml:space="preserve"> </v>
          </cell>
          <cell r="BT122" t="str">
            <v xml:space="preserve"> </v>
          </cell>
          <cell r="CB122" t="str">
            <v xml:space="preserve"> </v>
          </cell>
          <cell r="CC122" t="str">
            <v xml:space="preserve"> </v>
          </cell>
          <cell r="CD122" t="str">
            <v xml:space="preserve"> </v>
          </cell>
          <cell r="CE122" t="str">
            <v xml:space="preserve"> </v>
          </cell>
          <cell r="CF122" t="str">
            <v xml:space="preserve"> </v>
          </cell>
          <cell r="CG122" t="str">
            <v xml:space="preserve"> </v>
          </cell>
        </row>
        <row r="123">
          <cell r="AV123" t="str">
            <v xml:space="preserve"> </v>
          </cell>
          <cell r="AW123" t="str">
            <v xml:space="preserve"> </v>
          </cell>
          <cell r="AX123" t="str">
            <v xml:space="preserve"> </v>
          </cell>
          <cell r="AY123" t="str">
            <v xml:space="preserve"> </v>
          </cell>
          <cell r="AZ123" t="str">
            <v xml:space="preserve"> </v>
          </cell>
          <cell r="BA123" t="str">
            <v xml:space="preserve"> </v>
          </cell>
          <cell r="BB123" t="str">
            <v xml:space="preserve"> </v>
          </cell>
          <cell r="BI123" t="str">
            <v xml:space="preserve"> </v>
          </cell>
          <cell r="BO123" t="str">
            <v xml:space="preserve"> </v>
          </cell>
          <cell r="BP123" t="str">
            <v xml:space="preserve"> </v>
          </cell>
          <cell r="BQ123" t="str">
            <v xml:space="preserve"> </v>
          </cell>
          <cell r="BR123" t="str">
            <v xml:space="preserve"> </v>
          </cell>
          <cell r="BS123" t="str">
            <v xml:space="preserve"> </v>
          </cell>
          <cell r="BT123" t="str">
            <v xml:space="preserve"> </v>
          </cell>
          <cell r="CB123" t="str">
            <v xml:space="preserve"> </v>
          </cell>
          <cell r="CC123" t="str">
            <v xml:space="preserve"> </v>
          </cell>
          <cell r="CD123" t="str">
            <v xml:space="preserve"> </v>
          </cell>
          <cell r="CE123" t="str">
            <v xml:space="preserve"> </v>
          </cell>
          <cell r="CF123" t="str">
            <v xml:space="preserve"> </v>
          </cell>
          <cell r="CG123" t="str">
            <v xml:space="preserve"> </v>
          </cell>
        </row>
        <row r="124">
          <cell r="AV124" t="str">
            <v xml:space="preserve"> </v>
          </cell>
          <cell r="AW124" t="str">
            <v xml:space="preserve"> </v>
          </cell>
          <cell r="AX124" t="str">
            <v xml:space="preserve"> </v>
          </cell>
          <cell r="AY124" t="str">
            <v xml:space="preserve"> </v>
          </cell>
          <cell r="AZ124" t="str">
            <v xml:space="preserve"> </v>
          </cell>
          <cell r="BA124" t="str">
            <v xml:space="preserve"> </v>
          </cell>
          <cell r="BB124" t="str">
            <v xml:space="preserve"> </v>
          </cell>
          <cell r="BI124" t="str">
            <v xml:space="preserve"> </v>
          </cell>
          <cell r="BO124" t="str">
            <v xml:space="preserve"> </v>
          </cell>
          <cell r="BP124" t="str">
            <v xml:space="preserve"> </v>
          </cell>
          <cell r="BQ124" t="str">
            <v xml:space="preserve"> </v>
          </cell>
          <cell r="BR124" t="str">
            <v xml:space="preserve"> </v>
          </cell>
          <cell r="BS124" t="str">
            <v xml:space="preserve"> </v>
          </cell>
          <cell r="BT124" t="str">
            <v xml:space="preserve"> </v>
          </cell>
          <cell r="CB124" t="str">
            <v xml:space="preserve"> </v>
          </cell>
          <cell r="CC124" t="str">
            <v xml:space="preserve"> </v>
          </cell>
          <cell r="CD124" t="str">
            <v xml:space="preserve"> </v>
          </cell>
          <cell r="CE124">
            <v>2.9855700000000002E-2</v>
          </cell>
          <cell r="CF124" t="str">
            <v xml:space="preserve"> </v>
          </cell>
          <cell r="CG124" t="str">
            <v xml:space="preserve"> </v>
          </cell>
        </row>
        <row r="125">
          <cell r="AV125" t="str">
            <v xml:space="preserve"> </v>
          </cell>
          <cell r="AW125" t="str">
            <v xml:space="preserve"> </v>
          </cell>
          <cell r="AX125" t="str">
            <v xml:space="preserve"> </v>
          </cell>
          <cell r="AY125" t="str">
            <v xml:space="preserve"> </v>
          </cell>
          <cell r="AZ125" t="str">
            <v xml:space="preserve"> </v>
          </cell>
          <cell r="BA125" t="str">
            <v xml:space="preserve"> </v>
          </cell>
          <cell r="BB125" t="str">
            <v xml:space="preserve"> </v>
          </cell>
          <cell r="BI125" t="str">
            <v xml:space="preserve"> </v>
          </cell>
          <cell r="BO125" t="str">
            <v xml:space="preserve"> </v>
          </cell>
          <cell r="BP125" t="str">
            <v xml:space="preserve"> </v>
          </cell>
          <cell r="BQ125" t="str">
            <v xml:space="preserve"> </v>
          </cell>
          <cell r="BR125" t="str">
            <v xml:space="preserve"> </v>
          </cell>
          <cell r="BS125" t="str">
            <v xml:space="preserve"> </v>
          </cell>
          <cell r="BT125" t="str">
            <v xml:space="preserve"> </v>
          </cell>
          <cell r="CB125">
            <v>14.073770999999999</v>
          </cell>
          <cell r="CC125" t="str">
            <v xml:space="preserve"> </v>
          </cell>
          <cell r="CD125" t="str">
            <v xml:space="preserve"> </v>
          </cell>
          <cell r="CE125" t="str">
            <v xml:space="preserve"> </v>
          </cell>
          <cell r="CF125" t="str">
            <v xml:space="preserve"> </v>
          </cell>
          <cell r="CG125" t="str">
            <v xml:space="preserve"> </v>
          </cell>
        </row>
        <row r="126">
          <cell r="AV126" t="str">
            <v xml:space="preserve"> </v>
          </cell>
          <cell r="AW126" t="str">
            <v xml:space="preserve"> </v>
          </cell>
          <cell r="AX126" t="str">
            <v xml:space="preserve"> </v>
          </cell>
          <cell r="AY126" t="str">
            <v xml:space="preserve"> </v>
          </cell>
          <cell r="AZ126" t="str">
            <v xml:space="preserve"> </v>
          </cell>
          <cell r="BA126" t="str">
            <v xml:space="preserve"> </v>
          </cell>
          <cell r="BB126" t="str">
            <v xml:space="preserve"> </v>
          </cell>
          <cell r="BI126" t="str">
            <v xml:space="preserve"> </v>
          </cell>
          <cell r="BO126" t="str">
            <v xml:space="preserve"> </v>
          </cell>
          <cell r="BP126" t="str">
            <v xml:space="preserve"> </v>
          </cell>
          <cell r="BQ126" t="str">
            <v xml:space="preserve"> </v>
          </cell>
          <cell r="BR126" t="str">
            <v xml:space="preserve"> </v>
          </cell>
          <cell r="BS126" t="str">
            <v xml:space="preserve"> </v>
          </cell>
          <cell r="BT126" t="str">
            <v xml:space="preserve"> </v>
          </cell>
          <cell r="CB126" t="str">
            <v xml:space="preserve"> </v>
          </cell>
          <cell r="CC126" t="str">
            <v xml:space="preserve"> </v>
          </cell>
          <cell r="CD126" t="str">
            <v xml:space="preserve"> </v>
          </cell>
          <cell r="CE126" t="str">
            <v xml:space="preserve"> </v>
          </cell>
          <cell r="CF126" t="str">
            <v xml:space="preserve"> </v>
          </cell>
          <cell r="CG126" t="str">
            <v xml:space="preserve"> </v>
          </cell>
        </row>
        <row r="127">
          <cell r="AV127" t="str">
            <v xml:space="preserve"> </v>
          </cell>
          <cell r="AW127" t="str">
            <v xml:space="preserve"> </v>
          </cell>
          <cell r="AX127" t="str">
            <v xml:space="preserve"> </v>
          </cell>
          <cell r="AY127" t="str">
            <v xml:space="preserve"> </v>
          </cell>
          <cell r="AZ127" t="str">
            <v xml:space="preserve"> </v>
          </cell>
          <cell r="BA127" t="str">
            <v xml:space="preserve"> </v>
          </cell>
          <cell r="BB127" t="str">
            <v xml:space="preserve"> </v>
          </cell>
          <cell r="BI127" t="str">
            <v xml:space="preserve"> </v>
          </cell>
          <cell r="BO127" t="str">
            <v xml:space="preserve"> </v>
          </cell>
          <cell r="BP127" t="str">
            <v xml:space="preserve"> </v>
          </cell>
          <cell r="BQ127" t="str">
            <v xml:space="preserve"> </v>
          </cell>
          <cell r="BR127" t="str">
            <v xml:space="preserve"> </v>
          </cell>
          <cell r="BS127" t="str">
            <v xml:space="preserve"> </v>
          </cell>
          <cell r="BT127" t="str">
            <v xml:space="preserve"> </v>
          </cell>
          <cell r="CB127" t="str">
            <v xml:space="preserve"> </v>
          </cell>
          <cell r="CC127" t="str">
            <v xml:space="preserve"> </v>
          </cell>
          <cell r="CD127" t="str">
            <v xml:space="preserve"> </v>
          </cell>
          <cell r="CE127" t="str">
            <v xml:space="preserve"> </v>
          </cell>
          <cell r="CF127" t="str">
            <v xml:space="preserve"> </v>
          </cell>
          <cell r="CG127" t="str">
            <v xml:space="preserve"> </v>
          </cell>
        </row>
        <row r="128">
          <cell r="AV128" t="str">
            <v xml:space="preserve"> </v>
          </cell>
          <cell r="AW128" t="str">
            <v xml:space="preserve"> </v>
          </cell>
          <cell r="AX128" t="str">
            <v xml:space="preserve"> </v>
          </cell>
          <cell r="AY128" t="str">
            <v xml:space="preserve"> </v>
          </cell>
          <cell r="AZ128" t="str">
            <v xml:space="preserve"> </v>
          </cell>
          <cell r="BA128" t="str">
            <v xml:space="preserve"> </v>
          </cell>
          <cell r="BB128" t="str">
            <v xml:space="preserve"> </v>
          </cell>
          <cell r="BI128" t="str">
            <v xml:space="preserve"> </v>
          </cell>
          <cell r="BO128" t="str">
            <v xml:space="preserve"> </v>
          </cell>
          <cell r="BP128" t="str">
            <v xml:space="preserve"> </v>
          </cell>
          <cell r="BQ128" t="str">
            <v xml:space="preserve"> </v>
          </cell>
          <cell r="BR128" t="str">
            <v xml:space="preserve"> </v>
          </cell>
          <cell r="BS128" t="str">
            <v xml:space="preserve"> </v>
          </cell>
          <cell r="BT128" t="str">
            <v xml:space="preserve"> </v>
          </cell>
          <cell r="CB128" t="str">
            <v xml:space="preserve"> </v>
          </cell>
          <cell r="CC128" t="str">
            <v xml:space="preserve"> </v>
          </cell>
          <cell r="CD128" t="str">
            <v xml:space="preserve"> </v>
          </cell>
          <cell r="CE128" t="str">
            <v xml:space="preserve"> </v>
          </cell>
          <cell r="CF128" t="str">
            <v xml:space="preserve"> </v>
          </cell>
          <cell r="CG128" t="str">
            <v xml:space="preserve"> </v>
          </cell>
        </row>
        <row r="129">
          <cell r="AV129" t="str">
            <v xml:space="preserve"> </v>
          </cell>
          <cell r="AW129" t="str">
            <v xml:space="preserve"> </v>
          </cell>
          <cell r="AX129" t="str">
            <v xml:space="preserve"> </v>
          </cell>
          <cell r="AY129" t="str">
            <v xml:space="preserve"> </v>
          </cell>
          <cell r="AZ129" t="str">
            <v xml:space="preserve"> </v>
          </cell>
          <cell r="BA129" t="str">
            <v xml:space="preserve"> </v>
          </cell>
          <cell r="BB129" t="str">
            <v xml:space="preserve"> </v>
          </cell>
          <cell r="BI129" t="str">
            <v xml:space="preserve"> </v>
          </cell>
          <cell r="BO129" t="str">
            <v xml:space="preserve"> </v>
          </cell>
          <cell r="BP129" t="str">
            <v xml:space="preserve"> </v>
          </cell>
          <cell r="BQ129" t="str">
            <v xml:space="preserve"> </v>
          </cell>
          <cell r="BR129" t="str">
            <v xml:space="preserve"> </v>
          </cell>
          <cell r="BS129" t="str">
            <v xml:space="preserve"> </v>
          </cell>
          <cell r="BT129" t="str">
            <v xml:space="preserve"> </v>
          </cell>
          <cell r="CB129" t="str">
            <v xml:space="preserve"> </v>
          </cell>
          <cell r="CC129" t="str">
            <v xml:space="preserve"> </v>
          </cell>
          <cell r="CD129" t="str">
            <v xml:space="preserve"> </v>
          </cell>
          <cell r="CE129" t="str">
            <v xml:space="preserve"> </v>
          </cell>
          <cell r="CF129" t="str">
            <v xml:space="preserve"> </v>
          </cell>
          <cell r="CG129" t="str">
            <v xml:space="preserve"> </v>
          </cell>
        </row>
        <row r="130">
          <cell r="AV130" t="str">
            <v xml:space="preserve"> </v>
          </cell>
          <cell r="AW130" t="str">
            <v xml:space="preserve"> </v>
          </cell>
          <cell r="AX130" t="str">
            <v xml:space="preserve"> </v>
          </cell>
          <cell r="AY130" t="str">
            <v xml:space="preserve"> </v>
          </cell>
          <cell r="AZ130" t="str">
            <v xml:space="preserve"> </v>
          </cell>
          <cell r="BA130" t="str">
            <v xml:space="preserve"> </v>
          </cell>
          <cell r="BB130" t="str">
            <v xml:space="preserve"> </v>
          </cell>
          <cell r="BI130" t="str">
            <v xml:space="preserve"> </v>
          </cell>
          <cell r="BO130" t="str">
            <v xml:space="preserve"> </v>
          </cell>
          <cell r="BP130" t="str">
            <v xml:space="preserve"> </v>
          </cell>
          <cell r="BQ130" t="str">
            <v xml:space="preserve"> </v>
          </cell>
          <cell r="BR130" t="str">
            <v xml:space="preserve"> </v>
          </cell>
          <cell r="BS130" t="str">
            <v xml:space="preserve"> </v>
          </cell>
          <cell r="BT130" t="str">
            <v xml:space="preserve"> </v>
          </cell>
          <cell r="CB130" t="str">
            <v xml:space="preserve"> </v>
          </cell>
          <cell r="CC130" t="str">
            <v xml:space="preserve"> </v>
          </cell>
          <cell r="CD130" t="str">
            <v xml:space="preserve"> </v>
          </cell>
          <cell r="CE130" t="str">
            <v xml:space="preserve"> </v>
          </cell>
          <cell r="CF130" t="str">
            <v xml:space="preserve"> </v>
          </cell>
          <cell r="CG130" t="str">
            <v xml:space="preserve"> </v>
          </cell>
        </row>
        <row r="131">
          <cell r="AV131" t="str">
            <v xml:space="preserve"> </v>
          </cell>
          <cell r="AW131" t="str">
            <v xml:space="preserve"> </v>
          </cell>
          <cell r="AX131" t="str">
            <v xml:space="preserve"> </v>
          </cell>
          <cell r="AY131" t="str">
            <v xml:space="preserve"> </v>
          </cell>
          <cell r="AZ131" t="str">
            <v xml:space="preserve"> </v>
          </cell>
          <cell r="BA131" t="str">
            <v xml:space="preserve"> </v>
          </cell>
          <cell r="BB131" t="str">
            <v xml:space="preserve"> </v>
          </cell>
          <cell r="BI131" t="str">
            <v xml:space="preserve"> </v>
          </cell>
          <cell r="BO131" t="str">
            <v xml:space="preserve"> </v>
          </cell>
          <cell r="BP131" t="str">
            <v xml:space="preserve"> </v>
          </cell>
          <cell r="BQ131" t="str">
            <v xml:space="preserve"> </v>
          </cell>
          <cell r="BR131" t="str">
            <v xml:space="preserve"> </v>
          </cell>
          <cell r="BS131" t="str">
            <v xml:space="preserve"> </v>
          </cell>
          <cell r="BT131" t="str">
            <v xml:space="preserve"> </v>
          </cell>
          <cell r="CB131" t="str">
            <v xml:space="preserve"> </v>
          </cell>
          <cell r="CC131" t="str">
            <v xml:space="preserve"> </v>
          </cell>
          <cell r="CD131" t="str">
            <v xml:space="preserve"> </v>
          </cell>
          <cell r="CE131" t="str">
            <v xml:space="preserve"> </v>
          </cell>
          <cell r="CF131" t="str">
            <v xml:space="preserve"> </v>
          </cell>
          <cell r="CG131" t="str">
            <v xml:space="preserve"> </v>
          </cell>
        </row>
        <row r="132">
          <cell r="AV132">
            <v>2.7719519999999994E-2</v>
          </cell>
          <cell r="AW132" t="str">
            <v xml:space="preserve"> </v>
          </cell>
          <cell r="AX132" t="str">
            <v xml:space="preserve"> </v>
          </cell>
          <cell r="AY132" t="str">
            <v xml:space="preserve"> </v>
          </cell>
          <cell r="AZ132" t="str">
            <v xml:space="preserve"> </v>
          </cell>
          <cell r="BA132" t="str">
            <v xml:space="preserve"> </v>
          </cell>
          <cell r="BB132" t="str">
            <v xml:space="preserve"> </v>
          </cell>
          <cell r="BI132" t="str">
            <v xml:space="preserve"> </v>
          </cell>
          <cell r="BO132" t="str">
            <v xml:space="preserve"> </v>
          </cell>
          <cell r="BP132" t="str">
            <v xml:space="preserve"> </v>
          </cell>
          <cell r="BQ132" t="str">
            <v xml:space="preserve"> </v>
          </cell>
          <cell r="BR132" t="str">
            <v xml:space="preserve"> </v>
          </cell>
          <cell r="BS132" t="str">
            <v xml:space="preserve"> </v>
          </cell>
          <cell r="BT132" t="str">
            <v xml:space="preserve"> </v>
          </cell>
          <cell r="CB132" t="str">
            <v xml:space="preserve"> </v>
          </cell>
          <cell r="CC132" t="str">
            <v xml:space="preserve"> </v>
          </cell>
          <cell r="CD132" t="str">
            <v xml:space="preserve"> </v>
          </cell>
          <cell r="CE132" t="str">
            <v xml:space="preserve"> </v>
          </cell>
          <cell r="CF132" t="str">
            <v xml:space="preserve"> </v>
          </cell>
          <cell r="CG132" t="str">
            <v xml:space="preserve"> </v>
          </cell>
        </row>
        <row r="133">
          <cell r="AV133" t="str">
            <v xml:space="preserve"> </v>
          </cell>
          <cell r="AW133" t="str">
            <v xml:space="preserve"> </v>
          </cell>
          <cell r="AX133" t="str">
            <v xml:space="preserve"> </v>
          </cell>
          <cell r="AY133" t="str">
            <v xml:space="preserve"> </v>
          </cell>
          <cell r="AZ133" t="str">
            <v xml:space="preserve"> </v>
          </cell>
          <cell r="BA133" t="str">
            <v xml:space="preserve"> </v>
          </cell>
          <cell r="BB133" t="str">
            <v xml:space="preserve"> </v>
          </cell>
          <cell r="BI133" t="str">
            <v xml:space="preserve"> </v>
          </cell>
          <cell r="BO133" t="str">
            <v xml:space="preserve"> </v>
          </cell>
          <cell r="BP133" t="str">
            <v xml:space="preserve"> </v>
          </cell>
          <cell r="BQ133" t="str">
            <v xml:space="preserve"> </v>
          </cell>
          <cell r="BR133" t="str">
            <v xml:space="preserve"> </v>
          </cell>
          <cell r="BS133" t="str">
            <v xml:space="preserve"> </v>
          </cell>
          <cell r="BT133" t="str">
            <v xml:space="preserve"> </v>
          </cell>
          <cell r="CB133" t="str">
            <v xml:space="preserve"> </v>
          </cell>
          <cell r="CC133" t="str">
            <v xml:space="preserve"> </v>
          </cell>
          <cell r="CD133" t="str">
            <v xml:space="preserve"> </v>
          </cell>
          <cell r="CE133" t="str">
            <v xml:space="preserve"> </v>
          </cell>
          <cell r="CF133" t="str">
            <v xml:space="preserve"> </v>
          </cell>
          <cell r="CG133" t="str">
            <v xml:space="preserve"> </v>
          </cell>
        </row>
        <row r="134">
          <cell r="AV134" t="str">
            <v xml:space="preserve"> </v>
          </cell>
          <cell r="AW134" t="str">
            <v xml:space="preserve"> </v>
          </cell>
          <cell r="AX134" t="str">
            <v xml:space="preserve"> </v>
          </cell>
          <cell r="AY134" t="str">
            <v xml:space="preserve"> </v>
          </cell>
          <cell r="AZ134" t="str">
            <v xml:space="preserve"> </v>
          </cell>
          <cell r="BA134" t="str">
            <v xml:space="preserve"> </v>
          </cell>
          <cell r="BB134" t="str">
            <v xml:space="preserve"> </v>
          </cell>
          <cell r="BI134" t="str">
            <v xml:space="preserve"> </v>
          </cell>
          <cell r="BO134" t="str">
            <v xml:space="preserve"> </v>
          </cell>
          <cell r="BP134" t="str">
            <v xml:space="preserve"> </v>
          </cell>
          <cell r="BQ134" t="str">
            <v xml:space="preserve"> </v>
          </cell>
          <cell r="BR134" t="str">
            <v xml:space="preserve"> </v>
          </cell>
          <cell r="BS134" t="str">
            <v xml:space="preserve"> </v>
          </cell>
          <cell r="BT134" t="str">
            <v xml:space="preserve"> </v>
          </cell>
          <cell r="CB134" t="str">
            <v xml:space="preserve"> </v>
          </cell>
          <cell r="CC134" t="str">
            <v xml:space="preserve"> </v>
          </cell>
          <cell r="CD134" t="str">
            <v xml:space="preserve"> </v>
          </cell>
          <cell r="CE134" t="str">
            <v xml:space="preserve"> </v>
          </cell>
          <cell r="CF134" t="str">
            <v xml:space="preserve"> </v>
          </cell>
          <cell r="CG134" t="str">
            <v xml:space="preserve"> </v>
          </cell>
        </row>
        <row r="135">
          <cell r="AV135" t="str">
            <v xml:space="preserve"> </v>
          </cell>
          <cell r="AW135" t="str">
            <v xml:space="preserve"> </v>
          </cell>
          <cell r="AX135" t="str">
            <v xml:space="preserve"> </v>
          </cell>
          <cell r="AY135" t="str">
            <v xml:space="preserve"> </v>
          </cell>
          <cell r="AZ135" t="str">
            <v xml:space="preserve"> </v>
          </cell>
          <cell r="BA135" t="str">
            <v xml:space="preserve"> </v>
          </cell>
          <cell r="BB135" t="str">
            <v xml:space="preserve"> </v>
          </cell>
          <cell r="BI135" t="str">
            <v xml:space="preserve"> </v>
          </cell>
          <cell r="BO135" t="str">
            <v xml:space="preserve"> </v>
          </cell>
          <cell r="BP135" t="str">
            <v xml:space="preserve"> </v>
          </cell>
          <cell r="BQ135" t="str">
            <v xml:space="preserve"> </v>
          </cell>
          <cell r="BR135" t="str">
            <v xml:space="preserve"> </v>
          </cell>
          <cell r="BS135" t="str">
            <v xml:space="preserve"> </v>
          </cell>
          <cell r="BT135" t="str">
            <v xml:space="preserve"> </v>
          </cell>
          <cell r="CB135" t="str">
            <v xml:space="preserve"> </v>
          </cell>
          <cell r="CC135" t="str">
            <v xml:space="preserve"> </v>
          </cell>
          <cell r="CD135" t="str">
            <v xml:space="preserve"> </v>
          </cell>
          <cell r="CE135" t="str">
            <v xml:space="preserve"> </v>
          </cell>
          <cell r="CF135" t="str">
            <v xml:space="preserve"> </v>
          </cell>
          <cell r="CG135" t="str">
            <v xml:space="preserve"> </v>
          </cell>
        </row>
        <row r="136">
          <cell r="AV136" t="str">
            <v xml:space="preserve"> </v>
          </cell>
          <cell r="AW136" t="str">
            <v xml:space="preserve"> </v>
          </cell>
          <cell r="AX136" t="str">
            <v xml:space="preserve"> </v>
          </cell>
          <cell r="AY136" t="str">
            <v xml:space="preserve"> </v>
          </cell>
          <cell r="AZ136" t="str">
            <v xml:space="preserve"> </v>
          </cell>
          <cell r="BA136" t="str">
            <v xml:space="preserve"> </v>
          </cell>
          <cell r="BB136" t="str">
            <v xml:space="preserve"> </v>
          </cell>
          <cell r="BI136" t="str">
            <v xml:space="preserve"> </v>
          </cell>
          <cell r="BO136" t="str">
            <v xml:space="preserve"> </v>
          </cell>
          <cell r="BP136" t="str">
            <v xml:space="preserve"> </v>
          </cell>
          <cell r="BQ136" t="str">
            <v xml:space="preserve"> </v>
          </cell>
          <cell r="BR136" t="str">
            <v xml:space="preserve"> </v>
          </cell>
          <cell r="BS136" t="str">
            <v xml:space="preserve"> </v>
          </cell>
          <cell r="BT136" t="str">
            <v xml:space="preserve"> </v>
          </cell>
          <cell r="CB136" t="str">
            <v xml:space="preserve"> </v>
          </cell>
          <cell r="CC136" t="str">
            <v xml:space="preserve"> </v>
          </cell>
          <cell r="CD136" t="str">
            <v xml:space="preserve"> </v>
          </cell>
          <cell r="CE136" t="str">
            <v xml:space="preserve"> </v>
          </cell>
          <cell r="CF136" t="str">
            <v xml:space="preserve"> </v>
          </cell>
          <cell r="CG136" t="str">
            <v xml:space="preserve"> </v>
          </cell>
        </row>
        <row r="137">
          <cell r="AV137" t="str">
            <v xml:space="preserve"> </v>
          </cell>
          <cell r="AW137" t="str">
            <v xml:space="preserve"> </v>
          </cell>
          <cell r="AX137" t="str">
            <v xml:space="preserve"> </v>
          </cell>
          <cell r="AY137" t="str">
            <v xml:space="preserve"> </v>
          </cell>
          <cell r="AZ137" t="str">
            <v xml:space="preserve"> </v>
          </cell>
          <cell r="BA137" t="str">
            <v xml:space="preserve"> </v>
          </cell>
          <cell r="BB137" t="str">
            <v xml:space="preserve"> </v>
          </cell>
          <cell r="BI137" t="str">
            <v xml:space="preserve"> </v>
          </cell>
          <cell r="BO137" t="str">
            <v xml:space="preserve"> </v>
          </cell>
          <cell r="BP137" t="str">
            <v xml:space="preserve"> </v>
          </cell>
          <cell r="BQ137" t="str">
            <v xml:space="preserve"> </v>
          </cell>
          <cell r="BR137" t="str">
            <v xml:space="preserve"> </v>
          </cell>
          <cell r="BS137" t="str">
            <v xml:space="preserve"> </v>
          </cell>
          <cell r="BT137" t="str">
            <v xml:space="preserve"> </v>
          </cell>
          <cell r="CB137" t="str">
            <v xml:space="preserve"> </v>
          </cell>
          <cell r="CC137" t="str">
            <v xml:space="preserve"> </v>
          </cell>
          <cell r="CD137" t="str">
            <v xml:space="preserve"> </v>
          </cell>
          <cell r="CE137" t="str">
            <v xml:space="preserve"> </v>
          </cell>
          <cell r="CF137" t="str">
            <v xml:space="preserve"> </v>
          </cell>
          <cell r="CG137" t="str">
            <v xml:space="preserve"> </v>
          </cell>
        </row>
        <row r="138">
          <cell r="AV138" t="str">
            <v xml:space="preserve"> </v>
          </cell>
          <cell r="AW138" t="str">
            <v xml:space="preserve"> </v>
          </cell>
          <cell r="AX138" t="str">
            <v xml:space="preserve"> </v>
          </cell>
          <cell r="AY138" t="str">
            <v xml:space="preserve"> </v>
          </cell>
          <cell r="AZ138" t="str">
            <v xml:space="preserve"> </v>
          </cell>
          <cell r="BA138" t="str">
            <v xml:space="preserve"> </v>
          </cell>
          <cell r="BB138" t="str">
            <v xml:space="preserve"> </v>
          </cell>
          <cell r="BI138" t="str">
            <v xml:space="preserve"> </v>
          </cell>
          <cell r="BO138" t="str">
            <v xml:space="preserve"> </v>
          </cell>
          <cell r="BP138" t="str">
            <v xml:space="preserve"> </v>
          </cell>
          <cell r="BQ138" t="str">
            <v xml:space="preserve"> </v>
          </cell>
          <cell r="BR138" t="str">
            <v xml:space="preserve"> </v>
          </cell>
          <cell r="BS138" t="str">
            <v xml:space="preserve"> </v>
          </cell>
          <cell r="BT138" t="str">
            <v xml:space="preserve"> </v>
          </cell>
          <cell r="CB138" t="str">
            <v xml:space="preserve"> </v>
          </cell>
          <cell r="CC138" t="str">
            <v xml:space="preserve"> </v>
          </cell>
          <cell r="CD138">
            <v>124.051149</v>
          </cell>
          <cell r="CE138" t="str">
            <v xml:space="preserve"> </v>
          </cell>
          <cell r="CF138" t="str">
            <v xml:space="preserve"> </v>
          </cell>
          <cell r="CG138" t="str">
            <v xml:space="preserve"> </v>
          </cell>
        </row>
        <row r="139">
          <cell r="AV139" t="str">
            <v xml:space="preserve"> </v>
          </cell>
          <cell r="AW139" t="str">
            <v xml:space="preserve"> </v>
          </cell>
          <cell r="AX139" t="str">
            <v xml:space="preserve"> </v>
          </cell>
          <cell r="AY139" t="str">
            <v xml:space="preserve"> </v>
          </cell>
          <cell r="AZ139" t="str">
            <v xml:space="preserve"> </v>
          </cell>
          <cell r="BA139" t="str">
            <v xml:space="preserve"> </v>
          </cell>
          <cell r="BB139" t="str">
            <v xml:space="preserve"> </v>
          </cell>
          <cell r="BI139" t="str">
            <v xml:space="preserve"> </v>
          </cell>
          <cell r="BO139" t="str">
            <v xml:space="preserve"> </v>
          </cell>
          <cell r="BP139" t="str">
            <v xml:space="preserve"> </v>
          </cell>
          <cell r="BQ139" t="str">
            <v xml:space="preserve"> </v>
          </cell>
          <cell r="BR139" t="str">
            <v xml:space="preserve"> </v>
          </cell>
          <cell r="BS139" t="str">
            <v xml:space="preserve"> </v>
          </cell>
          <cell r="BT139" t="str">
            <v xml:space="preserve"> </v>
          </cell>
          <cell r="CB139" t="str">
            <v xml:space="preserve"> </v>
          </cell>
          <cell r="CC139" t="str">
            <v xml:space="preserve"> </v>
          </cell>
          <cell r="CD139" t="str">
            <v xml:space="preserve"> </v>
          </cell>
          <cell r="CE139" t="str">
            <v xml:space="preserve"> </v>
          </cell>
          <cell r="CF139" t="str">
            <v xml:space="preserve"> </v>
          </cell>
          <cell r="CG139" t="str">
            <v xml:space="preserve"> </v>
          </cell>
        </row>
        <row r="140">
          <cell r="AV140" t="str">
            <v xml:space="preserve"> </v>
          </cell>
          <cell r="AW140" t="str">
            <v xml:space="preserve"> </v>
          </cell>
          <cell r="AX140" t="str">
            <v xml:space="preserve"> </v>
          </cell>
          <cell r="AY140" t="str">
            <v xml:space="preserve"> </v>
          </cell>
          <cell r="AZ140" t="str">
            <v xml:space="preserve"> </v>
          </cell>
          <cell r="BA140" t="str">
            <v xml:space="preserve"> </v>
          </cell>
          <cell r="BB140" t="str">
            <v xml:space="preserve"> </v>
          </cell>
          <cell r="BI140" t="str">
            <v xml:space="preserve"> </v>
          </cell>
          <cell r="BO140" t="str">
            <v xml:space="preserve"> </v>
          </cell>
          <cell r="BP140" t="str">
            <v xml:space="preserve"> </v>
          </cell>
          <cell r="BQ140" t="str">
            <v xml:space="preserve"> </v>
          </cell>
          <cell r="BR140" t="str">
            <v xml:space="preserve"> </v>
          </cell>
          <cell r="BS140" t="str">
            <v xml:space="preserve"> </v>
          </cell>
          <cell r="BT140" t="str">
            <v xml:space="preserve"> </v>
          </cell>
          <cell r="CB140" t="str">
            <v xml:space="preserve"> </v>
          </cell>
          <cell r="CC140" t="str">
            <v xml:space="preserve"> </v>
          </cell>
          <cell r="CD140">
            <v>136.20116400000001</v>
          </cell>
          <cell r="CE140" t="str">
            <v xml:space="preserve"> </v>
          </cell>
          <cell r="CF140" t="str">
            <v xml:space="preserve"> </v>
          </cell>
          <cell r="CG140" t="str">
            <v xml:space="preserve"> </v>
          </cell>
        </row>
        <row r="141">
          <cell r="AV141" t="str">
            <v xml:space="preserve"> </v>
          </cell>
          <cell r="AW141" t="str">
            <v xml:space="preserve"> </v>
          </cell>
          <cell r="AX141" t="str">
            <v xml:space="preserve"> </v>
          </cell>
          <cell r="AY141" t="str">
            <v xml:space="preserve"> </v>
          </cell>
          <cell r="AZ141" t="str">
            <v xml:space="preserve"> </v>
          </cell>
          <cell r="BA141" t="str">
            <v xml:space="preserve"> </v>
          </cell>
          <cell r="BB141" t="str">
            <v xml:space="preserve"> </v>
          </cell>
          <cell r="BI141" t="str">
            <v xml:space="preserve"> </v>
          </cell>
          <cell r="BO141" t="str">
            <v xml:space="preserve"> </v>
          </cell>
          <cell r="BP141" t="str">
            <v xml:space="preserve"> </v>
          </cell>
          <cell r="BQ141" t="str">
            <v xml:space="preserve"> </v>
          </cell>
          <cell r="BR141" t="str">
            <v xml:space="preserve"> </v>
          </cell>
          <cell r="BS141" t="str">
            <v xml:space="preserve"> </v>
          </cell>
          <cell r="BT141" t="str">
            <v xml:space="preserve"> </v>
          </cell>
          <cell r="CB141" t="str">
            <v xml:space="preserve"> </v>
          </cell>
          <cell r="CC141" t="str">
            <v xml:space="preserve"> </v>
          </cell>
          <cell r="CD141">
            <v>148.85532899999998</v>
          </cell>
          <cell r="CE141" t="str">
            <v xml:space="preserve"> </v>
          </cell>
          <cell r="CF141" t="str">
            <v xml:space="preserve"> </v>
          </cell>
          <cell r="CG141" t="str">
            <v xml:space="preserve"> </v>
          </cell>
        </row>
        <row r="142">
          <cell r="AV142" t="str">
            <v xml:space="preserve"> </v>
          </cell>
          <cell r="AW142" t="str">
            <v xml:space="preserve"> </v>
          </cell>
          <cell r="AX142" t="str">
            <v xml:space="preserve"> </v>
          </cell>
          <cell r="AY142" t="str">
            <v xml:space="preserve"> </v>
          </cell>
          <cell r="AZ142" t="str">
            <v xml:space="preserve"> </v>
          </cell>
          <cell r="BA142" t="str">
            <v xml:space="preserve"> </v>
          </cell>
          <cell r="BB142" t="str">
            <v xml:space="preserve"> </v>
          </cell>
          <cell r="BI142" t="str">
            <v xml:space="preserve"> </v>
          </cell>
          <cell r="BO142" t="str">
            <v xml:space="preserve"> </v>
          </cell>
          <cell r="BP142" t="str">
            <v xml:space="preserve"> </v>
          </cell>
          <cell r="BQ142" t="str">
            <v xml:space="preserve"> </v>
          </cell>
          <cell r="BR142" t="str">
            <v xml:space="preserve"> </v>
          </cell>
          <cell r="BS142" t="str">
            <v xml:space="preserve"> </v>
          </cell>
          <cell r="BT142" t="str">
            <v xml:space="preserve"> </v>
          </cell>
          <cell r="CB142" t="str">
            <v xml:space="preserve"> </v>
          </cell>
          <cell r="CC142" t="str">
            <v xml:space="preserve"> </v>
          </cell>
          <cell r="CD142" t="str">
            <v xml:space="preserve"> </v>
          </cell>
          <cell r="CE142" t="str">
            <v xml:space="preserve"> </v>
          </cell>
          <cell r="CF142" t="str">
            <v xml:space="preserve"> </v>
          </cell>
          <cell r="CG142" t="str">
            <v xml:space="preserve"> </v>
          </cell>
        </row>
        <row r="143">
          <cell r="AV143" t="str">
            <v xml:space="preserve"> </v>
          </cell>
          <cell r="AW143" t="str">
            <v xml:space="preserve"> </v>
          </cell>
          <cell r="AX143" t="str">
            <v xml:space="preserve"> </v>
          </cell>
          <cell r="AY143" t="str">
            <v xml:space="preserve"> </v>
          </cell>
          <cell r="AZ143" t="str">
            <v xml:space="preserve"> </v>
          </cell>
          <cell r="BA143" t="str">
            <v xml:space="preserve"> </v>
          </cell>
          <cell r="BB143" t="str">
            <v xml:space="preserve"> </v>
          </cell>
          <cell r="BI143" t="str">
            <v xml:space="preserve"> </v>
          </cell>
          <cell r="BO143" t="str">
            <v xml:space="preserve"> </v>
          </cell>
          <cell r="BP143" t="str">
            <v xml:space="preserve"> </v>
          </cell>
          <cell r="BQ143" t="str">
            <v xml:space="preserve"> </v>
          </cell>
          <cell r="BR143" t="str">
            <v xml:space="preserve"> </v>
          </cell>
          <cell r="BS143" t="str">
            <v xml:space="preserve"> </v>
          </cell>
          <cell r="BT143" t="str">
            <v xml:space="preserve"> </v>
          </cell>
          <cell r="CB143" t="str">
            <v xml:space="preserve"> </v>
          </cell>
          <cell r="CC143" t="str">
            <v xml:space="preserve"> </v>
          </cell>
          <cell r="CD143">
            <v>173.30660399999999</v>
          </cell>
          <cell r="CE143" t="str">
            <v xml:space="preserve"> </v>
          </cell>
          <cell r="CF143" t="str">
            <v xml:space="preserve"> </v>
          </cell>
          <cell r="CG143" t="str">
            <v xml:space="preserve"> </v>
          </cell>
        </row>
        <row r="144">
          <cell r="AV144" t="str">
            <v xml:space="preserve"> </v>
          </cell>
          <cell r="AW144" t="str">
            <v xml:space="preserve"> </v>
          </cell>
          <cell r="AX144" t="str">
            <v xml:space="preserve"> </v>
          </cell>
          <cell r="AY144" t="str">
            <v xml:space="preserve"> </v>
          </cell>
          <cell r="AZ144" t="str">
            <v xml:space="preserve"> </v>
          </cell>
          <cell r="BA144" t="str">
            <v xml:space="preserve"> </v>
          </cell>
          <cell r="BB144" t="str">
            <v xml:space="preserve"> </v>
          </cell>
          <cell r="BI144" t="str">
            <v xml:space="preserve"> </v>
          </cell>
          <cell r="BO144" t="str">
            <v xml:space="preserve"> </v>
          </cell>
          <cell r="BP144" t="str">
            <v xml:space="preserve"> </v>
          </cell>
          <cell r="BQ144" t="str">
            <v xml:space="preserve"> </v>
          </cell>
          <cell r="BR144" t="str">
            <v xml:space="preserve"> </v>
          </cell>
          <cell r="BS144" t="str">
            <v xml:space="preserve"> </v>
          </cell>
          <cell r="BT144" t="str">
            <v xml:space="preserve"> </v>
          </cell>
          <cell r="CB144" t="str">
            <v xml:space="preserve"> </v>
          </cell>
          <cell r="CC144" t="str">
            <v xml:space="preserve"> </v>
          </cell>
          <cell r="CD144" t="str">
            <v xml:space="preserve"> </v>
          </cell>
          <cell r="CE144" t="str">
            <v xml:space="preserve"> </v>
          </cell>
          <cell r="CF144" t="str">
            <v xml:space="preserve"> </v>
          </cell>
          <cell r="CG144" t="str">
            <v xml:space="preserve"> </v>
          </cell>
        </row>
        <row r="145">
          <cell r="AV145" t="str">
            <v xml:space="preserve"> </v>
          </cell>
          <cell r="AW145" t="str">
            <v xml:space="preserve"> </v>
          </cell>
          <cell r="AX145" t="str">
            <v xml:space="preserve"> </v>
          </cell>
          <cell r="AY145" t="str">
            <v xml:space="preserve"> </v>
          </cell>
          <cell r="AZ145" t="str">
            <v xml:space="preserve"> </v>
          </cell>
          <cell r="BA145" t="str">
            <v xml:space="preserve"> </v>
          </cell>
          <cell r="BB145" t="str">
            <v xml:space="preserve"> </v>
          </cell>
          <cell r="BI145" t="str">
            <v xml:space="preserve"> </v>
          </cell>
          <cell r="BO145" t="str">
            <v xml:space="preserve"> </v>
          </cell>
          <cell r="BP145" t="str">
            <v xml:space="preserve"> </v>
          </cell>
          <cell r="BQ145" t="str">
            <v xml:space="preserve"> </v>
          </cell>
          <cell r="BR145" t="str">
            <v xml:space="preserve"> </v>
          </cell>
          <cell r="BS145" t="str">
            <v xml:space="preserve"> </v>
          </cell>
          <cell r="BT145" t="str">
            <v xml:space="preserve"> </v>
          </cell>
          <cell r="CB145" t="str">
            <v xml:space="preserve"> </v>
          </cell>
          <cell r="CC145" t="str">
            <v xml:space="preserve"> </v>
          </cell>
          <cell r="CD145" t="str">
            <v xml:space="preserve"> </v>
          </cell>
          <cell r="CE145" t="str">
            <v xml:space="preserve"> </v>
          </cell>
          <cell r="CF145" t="str">
            <v xml:space="preserve"> </v>
          </cell>
          <cell r="CG145" t="str">
            <v xml:space="preserve"> </v>
          </cell>
        </row>
        <row r="146">
          <cell r="AV146" t="str">
            <v xml:space="preserve"> </v>
          </cell>
          <cell r="AW146" t="str">
            <v xml:space="preserve"> </v>
          </cell>
          <cell r="AX146" t="str">
            <v xml:space="preserve"> </v>
          </cell>
          <cell r="AY146" t="str">
            <v xml:space="preserve"> </v>
          </cell>
          <cell r="AZ146" t="str">
            <v xml:space="preserve"> </v>
          </cell>
          <cell r="BA146" t="str">
            <v xml:space="preserve"> </v>
          </cell>
          <cell r="BB146" t="str">
            <v xml:space="preserve"> </v>
          </cell>
          <cell r="BI146" t="str">
            <v xml:space="preserve"> </v>
          </cell>
          <cell r="BO146" t="str">
            <v xml:space="preserve"> </v>
          </cell>
          <cell r="BP146" t="str">
            <v xml:space="preserve"> </v>
          </cell>
          <cell r="BQ146" t="str">
            <v xml:space="preserve"> </v>
          </cell>
          <cell r="BR146" t="str">
            <v xml:space="preserve"> </v>
          </cell>
          <cell r="BS146" t="str">
            <v xml:space="preserve"> </v>
          </cell>
          <cell r="BT146" t="str">
            <v xml:space="preserve"> </v>
          </cell>
          <cell r="CB146" t="str">
            <v xml:space="preserve"> </v>
          </cell>
          <cell r="CC146" t="str">
            <v xml:space="preserve"> </v>
          </cell>
          <cell r="CD146" t="str">
            <v xml:space="preserve"> </v>
          </cell>
          <cell r="CE146" t="str">
            <v xml:space="preserve"> </v>
          </cell>
          <cell r="CF146" t="str">
            <v xml:space="preserve"> </v>
          </cell>
          <cell r="CG146" t="str">
            <v xml:space="preserve"> </v>
          </cell>
        </row>
        <row r="147">
          <cell r="AV147" t="str">
            <v xml:space="preserve"> </v>
          </cell>
          <cell r="AW147" t="str">
            <v xml:space="preserve"> </v>
          </cell>
          <cell r="AX147" t="str">
            <v xml:space="preserve"> </v>
          </cell>
          <cell r="AY147" t="str">
            <v xml:space="preserve"> </v>
          </cell>
          <cell r="AZ147" t="str">
            <v xml:space="preserve"> </v>
          </cell>
          <cell r="BA147" t="str">
            <v xml:space="preserve"> </v>
          </cell>
          <cell r="BB147" t="str">
            <v xml:space="preserve"> </v>
          </cell>
          <cell r="BI147" t="str">
            <v xml:space="preserve"> </v>
          </cell>
          <cell r="BO147" t="str">
            <v xml:space="preserve"> </v>
          </cell>
          <cell r="BP147" t="str">
            <v xml:space="preserve"> </v>
          </cell>
          <cell r="BQ147" t="str">
            <v xml:space="preserve"> </v>
          </cell>
          <cell r="BR147" t="str">
            <v xml:space="preserve"> </v>
          </cell>
          <cell r="BS147" t="str">
            <v xml:space="preserve"> </v>
          </cell>
          <cell r="BT147" t="str">
            <v xml:space="preserve"> </v>
          </cell>
          <cell r="CB147" t="str">
            <v xml:space="preserve"> </v>
          </cell>
          <cell r="CC147" t="str">
            <v xml:space="preserve"> </v>
          </cell>
          <cell r="CD147" t="str">
            <v xml:space="preserve"> </v>
          </cell>
          <cell r="CE147" t="str">
            <v xml:space="preserve"> </v>
          </cell>
          <cell r="CF147" t="str">
            <v xml:space="preserve"> </v>
          </cell>
          <cell r="CG147" t="str">
            <v xml:space="preserve"> </v>
          </cell>
        </row>
        <row r="148">
          <cell r="AV148" t="str">
            <v xml:space="preserve"> </v>
          </cell>
          <cell r="AW148" t="str">
            <v xml:space="preserve"> </v>
          </cell>
          <cell r="AX148" t="str">
            <v xml:space="preserve"> </v>
          </cell>
          <cell r="AY148" t="str">
            <v xml:space="preserve"> </v>
          </cell>
          <cell r="AZ148" t="str">
            <v xml:space="preserve"> </v>
          </cell>
          <cell r="BA148" t="str">
            <v xml:space="preserve"> </v>
          </cell>
          <cell r="BB148" t="str">
            <v xml:space="preserve"> </v>
          </cell>
          <cell r="BI148" t="str">
            <v xml:space="preserve"> </v>
          </cell>
          <cell r="BO148" t="str">
            <v xml:space="preserve"> </v>
          </cell>
          <cell r="BP148" t="str">
            <v xml:space="preserve"> </v>
          </cell>
          <cell r="BQ148" t="str">
            <v xml:space="preserve"> </v>
          </cell>
          <cell r="BR148" t="str">
            <v xml:space="preserve"> </v>
          </cell>
          <cell r="BS148" t="str">
            <v xml:space="preserve"> </v>
          </cell>
          <cell r="BT148" t="str">
            <v xml:space="preserve"> </v>
          </cell>
          <cell r="CB148" t="str">
            <v xml:space="preserve"> </v>
          </cell>
          <cell r="CC148" t="str">
            <v xml:space="preserve"> </v>
          </cell>
          <cell r="CD148" t="str">
            <v xml:space="preserve"> </v>
          </cell>
          <cell r="CE148" t="str">
            <v xml:space="preserve"> </v>
          </cell>
          <cell r="CF148" t="str">
            <v xml:space="preserve"> </v>
          </cell>
          <cell r="CG148" t="str">
            <v xml:space="preserve"> </v>
          </cell>
        </row>
        <row r="149">
          <cell r="AV149" t="str">
            <v xml:space="preserve"> </v>
          </cell>
          <cell r="AW149" t="str">
            <v xml:space="preserve"> </v>
          </cell>
          <cell r="AX149" t="str">
            <v xml:space="preserve"> </v>
          </cell>
          <cell r="AY149" t="str">
            <v xml:space="preserve"> </v>
          </cell>
          <cell r="AZ149" t="str">
            <v xml:space="preserve"> </v>
          </cell>
          <cell r="BA149" t="str">
            <v xml:space="preserve"> </v>
          </cell>
          <cell r="BB149" t="str">
            <v xml:space="preserve"> </v>
          </cell>
          <cell r="BI149" t="str">
            <v xml:space="preserve"> </v>
          </cell>
          <cell r="BO149" t="str">
            <v xml:space="preserve"> </v>
          </cell>
          <cell r="BP149" t="str">
            <v xml:space="preserve"> </v>
          </cell>
          <cell r="BQ149" t="str">
            <v xml:space="preserve"> </v>
          </cell>
          <cell r="BR149" t="str">
            <v xml:space="preserve"> </v>
          </cell>
          <cell r="BS149" t="str">
            <v xml:space="preserve"> </v>
          </cell>
          <cell r="BT149" t="str">
            <v xml:space="preserve"> </v>
          </cell>
          <cell r="CB149" t="str">
            <v xml:space="preserve"> </v>
          </cell>
          <cell r="CC149" t="str">
            <v xml:space="preserve"> </v>
          </cell>
          <cell r="CD149" t="str">
            <v xml:space="preserve"> </v>
          </cell>
          <cell r="CE149" t="str">
            <v xml:space="preserve"> </v>
          </cell>
          <cell r="CF149" t="str">
            <v xml:space="preserve"> </v>
          </cell>
          <cell r="CG149" t="str">
            <v xml:space="preserve"> </v>
          </cell>
        </row>
        <row r="150">
          <cell r="AV150">
            <v>6.3693749999999993E-2</v>
          </cell>
          <cell r="AW150" t="str">
            <v xml:space="preserve"> </v>
          </cell>
          <cell r="AX150" t="str">
            <v xml:space="preserve"> </v>
          </cell>
          <cell r="AY150" t="str">
            <v xml:space="preserve"> </v>
          </cell>
          <cell r="AZ150" t="str">
            <v xml:space="preserve"> </v>
          </cell>
          <cell r="BA150" t="str">
            <v xml:space="preserve"> </v>
          </cell>
          <cell r="BB150" t="str">
            <v xml:space="preserve"> </v>
          </cell>
          <cell r="BI150" t="str">
            <v xml:space="preserve"> </v>
          </cell>
          <cell r="BO150" t="str">
            <v xml:space="preserve"> </v>
          </cell>
          <cell r="BP150" t="str">
            <v xml:space="preserve"> </v>
          </cell>
          <cell r="BQ150" t="str">
            <v xml:space="preserve"> </v>
          </cell>
          <cell r="BR150" t="str">
            <v xml:space="preserve"> </v>
          </cell>
          <cell r="BS150" t="str">
            <v xml:space="preserve"> </v>
          </cell>
          <cell r="BT150" t="str">
            <v xml:space="preserve"> </v>
          </cell>
          <cell r="CB150" t="str">
            <v xml:space="preserve"> </v>
          </cell>
          <cell r="CC150" t="str">
            <v xml:space="preserve"> </v>
          </cell>
          <cell r="CD150" t="str">
            <v xml:space="preserve"> </v>
          </cell>
          <cell r="CE150" t="str">
            <v xml:space="preserve"> </v>
          </cell>
          <cell r="CF150" t="str">
            <v xml:space="preserve"> </v>
          </cell>
          <cell r="CG150" t="str">
            <v xml:space="preserve"> </v>
          </cell>
        </row>
        <row r="151">
          <cell r="AV151" t="str">
            <v xml:space="preserve"> </v>
          </cell>
          <cell r="AW151" t="str">
            <v xml:space="preserve"> </v>
          </cell>
          <cell r="AX151" t="str">
            <v xml:space="preserve"> </v>
          </cell>
          <cell r="AY151" t="str">
            <v xml:space="preserve"> </v>
          </cell>
          <cell r="AZ151" t="str">
            <v xml:space="preserve"> </v>
          </cell>
          <cell r="BA151" t="str">
            <v xml:space="preserve"> </v>
          </cell>
          <cell r="BB151" t="str">
            <v xml:space="preserve"> </v>
          </cell>
          <cell r="BI151" t="str">
            <v xml:space="preserve"> </v>
          </cell>
          <cell r="BO151" t="str">
            <v xml:space="preserve"> </v>
          </cell>
          <cell r="BP151" t="str">
            <v xml:space="preserve"> </v>
          </cell>
          <cell r="BQ151" t="str">
            <v xml:space="preserve"> </v>
          </cell>
          <cell r="BR151" t="str">
            <v xml:space="preserve"> </v>
          </cell>
          <cell r="BS151" t="str">
            <v xml:space="preserve"> </v>
          </cell>
          <cell r="BT151" t="str">
            <v xml:space="preserve"> </v>
          </cell>
          <cell r="CB151" t="str">
            <v xml:space="preserve"> </v>
          </cell>
          <cell r="CC151" t="str">
            <v xml:space="preserve"> </v>
          </cell>
          <cell r="CD151" t="str">
            <v xml:space="preserve"> </v>
          </cell>
          <cell r="CE151" t="str">
            <v xml:space="preserve"> </v>
          </cell>
          <cell r="CF151" t="str">
            <v xml:space="preserve"> </v>
          </cell>
          <cell r="CG151" t="str">
            <v xml:space="preserve"> </v>
          </cell>
        </row>
        <row r="152">
          <cell r="AV152" t="str">
            <v xml:space="preserve"> </v>
          </cell>
          <cell r="AW152" t="str">
            <v xml:space="preserve"> </v>
          </cell>
          <cell r="AX152" t="str">
            <v xml:space="preserve"> </v>
          </cell>
          <cell r="AY152" t="str">
            <v xml:space="preserve"> </v>
          </cell>
          <cell r="AZ152" t="str">
            <v xml:space="preserve"> </v>
          </cell>
          <cell r="BA152" t="str">
            <v xml:space="preserve"> </v>
          </cell>
          <cell r="BB152" t="str">
            <v xml:space="preserve"> </v>
          </cell>
          <cell r="BI152" t="str">
            <v xml:space="preserve"> </v>
          </cell>
          <cell r="BO152" t="str">
            <v xml:space="preserve"> </v>
          </cell>
          <cell r="BP152" t="str">
            <v xml:space="preserve"> </v>
          </cell>
          <cell r="BQ152" t="str">
            <v xml:space="preserve"> </v>
          </cell>
          <cell r="BR152" t="str">
            <v xml:space="preserve"> </v>
          </cell>
          <cell r="BS152">
            <v>2.9684004000000002</v>
          </cell>
          <cell r="BT152" t="str">
            <v xml:space="preserve"> </v>
          </cell>
          <cell r="CB152" t="str">
            <v xml:space="preserve"> </v>
          </cell>
          <cell r="CC152" t="str">
            <v xml:space="preserve"> </v>
          </cell>
          <cell r="CD152" t="str">
            <v xml:space="preserve"> </v>
          </cell>
          <cell r="CE152" t="str">
            <v xml:space="preserve"> </v>
          </cell>
          <cell r="CF152" t="str">
            <v xml:space="preserve"> </v>
          </cell>
          <cell r="CG152" t="str">
            <v xml:space="preserve"> </v>
          </cell>
        </row>
        <row r="153">
          <cell r="AV153" t="str">
            <v xml:space="preserve"> </v>
          </cell>
          <cell r="AW153" t="str">
            <v xml:space="preserve"> </v>
          </cell>
          <cell r="AX153" t="str">
            <v xml:space="preserve"> </v>
          </cell>
          <cell r="AY153" t="str">
            <v xml:space="preserve"> </v>
          </cell>
          <cell r="AZ153" t="str">
            <v xml:space="preserve"> </v>
          </cell>
          <cell r="BA153" t="str">
            <v xml:space="preserve"> </v>
          </cell>
          <cell r="BB153" t="str">
            <v xml:space="preserve"> </v>
          </cell>
          <cell r="BI153" t="str">
            <v xml:space="preserve"> </v>
          </cell>
          <cell r="BO153" t="str">
            <v xml:space="preserve"> </v>
          </cell>
          <cell r="BP153" t="str">
            <v xml:space="preserve"> </v>
          </cell>
          <cell r="BQ153" t="str">
            <v xml:space="preserve"> </v>
          </cell>
          <cell r="BR153" t="str">
            <v xml:space="preserve"> </v>
          </cell>
          <cell r="BS153">
            <v>0.95917699999999995</v>
          </cell>
          <cell r="BT153" t="str">
            <v xml:space="preserve"> </v>
          </cell>
          <cell r="CB153" t="str">
            <v xml:space="preserve"> </v>
          </cell>
          <cell r="CC153" t="str">
            <v xml:space="preserve"> </v>
          </cell>
          <cell r="CD153" t="str">
            <v xml:space="preserve"> </v>
          </cell>
          <cell r="CE153" t="str">
            <v xml:space="preserve"> </v>
          </cell>
          <cell r="CF153" t="str">
            <v xml:space="preserve"> </v>
          </cell>
          <cell r="CG153" t="str">
            <v xml:space="preserve"> </v>
          </cell>
        </row>
        <row r="154">
          <cell r="AV154" t="str">
            <v xml:space="preserve"> </v>
          </cell>
          <cell r="AW154" t="str">
            <v xml:space="preserve"> </v>
          </cell>
          <cell r="AX154" t="str">
            <v xml:space="preserve"> </v>
          </cell>
          <cell r="AY154" t="str">
            <v xml:space="preserve"> </v>
          </cell>
          <cell r="AZ154" t="str">
            <v xml:space="preserve"> </v>
          </cell>
          <cell r="BA154" t="str">
            <v xml:space="preserve"> </v>
          </cell>
          <cell r="BB154" t="str">
            <v xml:space="preserve"> </v>
          </cell>
          <cell r="BI154" t="str">
            <v xml:space="preserve"> </v>
          </cell>
          <cell r="BO154" t="str">
            <v xml:space="preserve"> </v>
          </cell>
          <cell r="BP154" t="str">
            <v xml:space="preserve"> </v>
          </cell>
          <cell r="BQ154" t="str">
            <v xml:space="preserve"> </v>
          </cell>
          <cell r="BR154" t="str">
            <v xml:space="preserve"> </v>
          </cell>
          <cell r="BS154" t="str">
            <v xml:space="preserve"> </v>
          </cell>
          <cell r="BT154" t="str">
            <v xml:space="preserve"> </v>
          </cell>
          <cell r="CB154" t="str">
            <v xml:space="preserve"> </v>
          </cell>
          <cell r="CC154" t="str">
            <v xml:space="preserve"> </v>
          </cell>
          <cell r="CD154" t="str">
            <v xml:space="preserve"> </v>
          </cell>
          <cell r="CE154" t="str">
            <v xml:space="preserve"> </v>
          </cell>
          <cell r="CF154" t="str">
            <v xml:space="preserve"> </v>
          </cell>
          <cell r="CG154" t="str">
            <v xml:space="preserve"> </v>
          </cell>
        </row>
        <row r="155">
          <cell r="AV155" t="str">
            <v xml:space="preserve"> </v>
          </cell>
          <cell r="AW155" t="str">
            <v xml:space="preserve"> </v>
          </cell>
          <cell r="AX155" t="str">
            <v xml:space="preserve"> </v>
          </cell>
          <cell r="AY155" t="str">
            <v xml:space="preserve"> </v>
          </cell>
          <cell r="AZ155" t="str">
            <v xml:space="preserve"> </v>
          </cell>
          <cell r="BA155" t="str">
            <v xml:space="preserve"> </v>
          </cell>
          <cell r="BB155" t="str">
            <v xml:space="preserve"> </v>
          </cell>
          <cell r="BI155" t="str">
            <v xml:space="preserve"> </v>
          </cell>
          <cell r="BO155" t="str">
            <v xml:space="preserve"> </v>
          </cell>
          <cell r="BP155" t="str">
            <v xml:space="preserve"> </v>
          </cell>
          <cell r="BQ155" t="str">
            <v xml:space="preserve"> </v>
          </cell>
          <cell r="BR155" t="str">
            <v xml:space="preserve"> </v>
          </cell>
          <cell r="BS155" t="str">
            <v xml:space="preserve"> </v>
          </cell>
          <cell r="BT155" t="str">
            <v xml:space="preserve"> </v>
          </cell>
          <cell r="CB155" t="str">
            <v xml:space="preserve"> </v>
          </cell>
          <cell r="CC155" t="str">
            <v xml:space="preserve"> </v>
          </cell>
          <cell r="CD155" t="str">
            <v xml:space="preserve"> </v>
          </cell>
          <cell r="CE155" t="str">
            <v xml:space="preserve"> </v>
          </cell>
          <cell r="CF155" t="str">
            <v xml:space="preserve"> </v>
          </cell>
          <cell r="CG155" t="str">
            <v xml:space="preserve"> </v>
          </cell>
        </row>
        <row r="156">
          <cell r="AV156" t="str">
            <v xml:space="preserve"> </v>
          </cell>
          <cell r="AW156" t="str">
            <v xml:space="preserve"> </v>
          </cell>
          <cell r="AX156" t="str">
            <v xml:space="preserve"> </v>
          </cell>
          <cell r="AY156" t="str">
            <v xml:space="preserve"> </v>
          </cell>
          <cell r="AZ156" t="str">
            <v xml:space="preserve"> </v>
          </cell>
          <cell r="BA156" t="str">
            <v xml:space="preserve"> </v>
          </cell>
          <cell r="BB156" t="str">
            <v xml:space="preserve"> </v>
          </cell>
          <cell r="BI156" t="str">
            <v xml:space="preserve"> </v>
          </cell>
          <cell r="BO156" t="str">
            <v xml:space="preserve"> </v>
          </cell>
          <cell r="BP156" t="str">
            <v xml:space="preserve"> </v>
          </cell>
          <cell r="BQ156" t="str">
            <v xml:space="preserve"> </v>
          </cell>
          <cell r="BR156" t="str">
            <v xml:space="preserve"> </v>
          </cell>
          <cell r="BS156" t="str">
            <v xml:space="preserve"> </v>
          </cell>
          <cell r="BT156" t="str">
            <v xml:space="preserve"> </v>
          </cell>
          <cell r="CB156" t="str">
            <v xml:space="preserve"> </v>
          </cell>
          <cell r="CC156" t="str">
            <v xml:space="preserve"> </v>
          </cell>
          <cell r="CD156" t="str">
            <v xml:space="preserve"> </v>
          </cell>
          <cell r="CE156" t="str">
            <v xml:space="preserve"> </v>
          </cell>
          <cell r="CF156" t="str">
            <v xml:space="preserve"> </v>
          </cell>
          <cell r="CG156" t="str">
            <v xml:space="preserve"> </v>
          </cell>
        </row>
        <row r="157">
          <cell r="AV157" t="str">
            <v xml:space="preserve"> </v>
          </cell>
          <cell r="AW157" t="str">
            <v xml:space="preserve"> </v>
          </cell>
          <cell r="AX157" t="str">
            <v xml:space="preserve"> </v>
          </cell>
          <cell r="AY157" t="str">
            <v xml:space="preserve"> </v>
          </cell>
          <cell r="AZ157" t="str">
            <v xml:space="preserve"> </v>
          </cell>
          <cell r="BA157" t="str">
            <v xml:space="preserve"> </v>
          </cell>
          <cell r="BB157" t="str">
            <v xml:space="preserve"> </v>
          </cell>
          <cell r="BI157">
            <v>2.2981607999999998</v>
          </cell>
          <cell r="BO157" t="str">
            <v xml:space="preserve"> </v>
          </cell>
          <cell r="BP157" t="str">
            <v xml:space="preserve"> </v>
          </cell>
          <cell r="BQ157" t="str">
            <v xml:space="preserve"> </v>
          </cell>
          <cell r="BR157" t="str">
            <v xml:space="preserve"> </v>
          </cell>
          <cell r="BS157" t="str">
            <v xml:space="preserve"> </v>
          </cell>
          <cell r="BT157" t="str">
            <v xml:space="preserve"> </v>
          </cell>
          <cell r="CB157" t="str">
            <v xml:space="preserve"> </v>
          </cell>
          <cell r="CC157" t="str">
            <v xml:space="preserve"> </v>
          </cell>
          <cell r="CD157" t="str">
            <v xml:space="preserve"> </v>
          </cell>
          <cell r="CE157">
            <v>1.7466600000000001</v>
          </cell>
          <cell r="CF157" t="str">
            <v xml:space="preserve"> </v>
          </cell>
          <cell r="CG157" t="str">
            <v xml:space="preserve"> </v>
          </cell>
        </row>
        <row r="158">
          <cell r="AV158" t="str">
            <v xml:space="preserve"> </v>
          </cell>
          <cell r="AW158" t="str">
            <v xml:space="preserve"> </v>
          </cell>
          <cell r="AX158" t="str">
            <v xml:space="preserve"> </v>
          </cell>
          <cell r="AY158" t="str">
            <v xml:space="preserve"> </v>
          </cell>
          <cell r="AZ158" t="str">
            <v xml:space="preserve"> </v>
          </cell>
          <cell r="BA158" t="str">
            <v xml:space="preserve"> </v>
          </cell>
          <cell r="BB158" t="str">
            <v xml:space="preserve"> </v>
          </cell>
          <cell r="BI158" t="str">
            <v xml:space="preserve"> </v>
          </cell>
          <cell r="BO158" t="str">
            <v xml:space="preserve"> </v>
          </cell>
          <cell r="BP158" t="str">
            <v xml:space="preserve"> </v>
          </cell>
          <cell r="BQ158" t="str">
            <v xml:space="preserve"> </v>
          </cell>
          <cell r="BR158" t="str">
            <v xml:space="preserve"> </v>
          </cell>
          <cell r="BS158" t="str">
            <v xml:space="preserve"> </v>
          </cell>
          <cell r="BT158" t="str">
            <v xml:space="preserve"> </v>
          </cell>
          <cell r="CB158" t="str">
            <v xml:space="preserve"> </v>
          </cell>
          <cell r="CC158" t="str">
            <v xml:space="preserve"> </v>
          </cell>
          <cell r="CD158" t="str">
            <v xml:space="preserve"> </v>
          </cell>
          <cell r="CE158" t="str">
            <v xml:space="preserve"> </v>
          </cell>
          <cell r="CF158" t="str">
            <v xml:space="preserve"> </v>
          </cell>
          <cell r="CG158" t="str">
            <v xml:space="preserve"> </v>
          </cell>
        </row>
        <row r="159">
          <cell r="AV159" t="str">
            <v xml:space="preserve"> </v>
          </cell>
          <cell r="AW159" t="str">
            <v xml:space="preserve"> </v>
          </cell>
          <cell r="AX159" t="str">
            <v xml:space="preserve"> </v>
          </cell>
          <cell r="AY159" t="str">
            <v xml:space="preserve"> </v>
          </cell>
          <cell r="AZ159" t="str">
            <v xml:space="preserve"> </v>
          </cell>
          <cell r="BA159" t="str">
            <v xml:space="preserve"> </v>
          </cell>
          <cell r="BB159" t="str">
            <v xml:space="preserve"> </v>
          </cell>
          <cell r="BI159" t="str">
            <v xml:space="preserve"> </v>
          </cell>
          <cell r="BO159" t="str">
            <v xml:space="preserve"> </v>
          </cell>
          <cell r="BP159" t="str">
            <v xml:space="preserve"> </v>
          </cell>
          <cell r="BQ159" t="str">
            <v xml:space="preserve"> </v>
          </cell>
          <cell r="BR159" t="str">
            <v xml:space="preserve"> </v>
          </cell>
          <cell r="BS159" t="str">
            <v xml:space="preserve"> </v>
          </cell>
          <cell r="BT159" t="str">
            <v xml:space="preserve"> </v>
          </cell>
          <cell r="CB159" t="str">
            <v xml:space="preserve"> </v>
          </cell>
          <cell r="CC159" t="str">
            <v xml:space="preserve"> </v>
          </cell>
          <cell r="CD159" t="str">
            <v xml:space="preserve"> </v>
          </cell>
          <cell r="CE159" t="str">
            <v xml:space="preserve"> </v>
          </cell>
          <cell r="CF159" t="str">
            <v xml:space="preserve"> </v>
          </cell>
          <cell r="CG159" t="str">
            <v xml:space="preserve"> </v>
          </cell>
        </row>
        <row r="160">
          <cell r="AV160" t="str">
            <v xml:space="preserve"> </v>
          </cell>
          <cell r="AW160" t="str">
            <v xml:space="preserve"> </v>
          </cell>
          <cell r="AX160" t="str">
            <v xml:space="preserve"> </v>
          </cell>
          <cell r="AY160" t="str">
            <v xml:space="preserve"> </v>
          </cell>
          <cell r="AZ160" t="str">
            <v xml:space="preserve"> </v>
          </cell>
          <cell r="BA160" t="str">
            <v xml:space="preserve"> </v>
          </cell>
          <cell r="BB160" t="str">
            <v xml:space="preserve"> </v>
          </cell>
          <cell r="BI160" t="str">
            <v xml:space="preserve"> </v>
          </cell>
          <cell r="BO160" t="str">
            <v xml:space="preserve"> </v>
          </cell>
          <cell r="BP160" t="str">
            <v xml:space="preserve"> </v>
          </cell>
          <cell r="BQ160" t="str">
            <v xml:space="preserve"> </v>
          </cell>
          <cell r="BR160" t="str">
            <v xml:space="preserve"> </v>
          </cell>
          <cell r="BS160" t="str">
            <v xml:space="preserve"> </v>
          </cell>
          <cell r="BT160" t="str">
            <v xml:space="preserve"> </v>
          </cell>
          <cell r="CB160" t="str">
            <v xml:space="preserve"> </v>
          </cell>
          <cell r="CC160" t="str">
            <v xml:space="preserve"> </v>
          </cell>
          <cell r="CD160" t="str">
            <v xml:space="preserve"> </v>
          </cell>
          <cell r="CE160" t="str">
            <v xml:space="preserve"> </v>
          </cell>
          <cell r="CF160" t="str">
            <v xml:space="preserve"> </v>
          </cell>
          <cell r="CG160" t="str">
            <v xml:space="preserve"> </v>
          </cell>
        </row>
        <row r="161">
          <cell r="AV161" t="str">
            <v xml:space="preserve"> </v>
          </cell>
          <cell r="AW161" t="str">
            <v xml:space="preserve"> </v>
          </cell>
          <cell r="AX161" t="str">
            <v xml:space="preserve"> </v>
          </cell>
          <cell r="AY161" t="str">
            <v xml:space="preserve"> </v>
          </cell>
          <cell r="AZ161" t="str">
            <v xml:space="preserve"> </v>
          </cell>
          <cell r="BA161" t="str">
            <v xml:space="preserve"> </v>
          </cell>
          <cell r="BB161" t="str">
            <v xml:space="preserve"> </v>
          </cell>
          <cell r="BI161" t="str">
            <v xml:space="preserve"> </v>
          </cell>
          <cell r="BO161" t="str">
            <v xml:space="preserve"> </v>
          </cell>
          <cell r="BP161" t="str">
            <v xml:space="preserve"> </v>
          </cell>
          <cell r="BQ161" t="str">
            <v xml:space="preserve"> </v>
          </cell>
          <cell r="BR161" t="str">
            <v xml:space="preserve"> </v>
          </cell>
          <cell r="BS161" t="str">
            <v xml:space="preserve"> </v>
          </cell>
          <cell r="BT161" t="str">
            <v xml:space="preserve"> </v>
          </cell>
          <cell r="CB161" t="str">
            <v xml:space="preserve"> </v>
          </cell>
          <cell r="CC161" t="str">
            <v xml:space="preserve"> </v>
          </cell>
          <cell r="CD161" t="str">
            <v xml:space="preserve"> </v>
          </cell>
          <cell r="CE161" t="str">
            <v xml:space="preserve"> </v>
          </cell>
          <cell r="CF161" t="str">
            <v xml:space="preserve"> </v>
          </cell>
          <cell r="CG161" t="str">
            <v xml:space="preserve"> </v>
          </cell>
        </row>
        <row r="162">
          <cell r="AV162" t="str">
            <v xml:space="preserve"> </v>
          </cell>
          <cell r="AW162" t="str">
            <v xml:space="preserve"> </v>
          </cell>
          <cell r="AX162" t="str">
            <v xml:space="preserve"> </v>
          </cell>
          <cell r="AY162" t="str">
            <v xml:space="preserve"> </v>
          </cell>
          <cell r="AZ162" t="str">
            <v xml:space="preserve"> </v>
          </cell>
          <cell r="BA162" t="str">
            <v xml:space="preserve"> </v>
          </cell>
          <cell r="BB162" t="str">
            <v xml:space="preserve"> </v>
          </cell>
          <cell r="BI162" t="str">
            <v xml:space="preserve"> </v>
          </cell>
          <cell r="BO162" t="str">
            <v xml:space="preserve"> </v>
          </cell>
          <cell r="BP162" t="str">
            <v xml:space="preserve"> </v>
          </cell>
          <cell r="BQ162" t="str">
            <v xml:space="preserve"> </v>
          </cell>
          <cell r="BR162" t="str">
            <v xml:space="preserve"> </v>
          </cell>
          <cell r="BS162" t="str">
            <v xml:space="preserve"> </v>
          </cell>
          <cell r="BT162" t="str">
            <v xml:space="preserve"> </v>
          </cell>
          <cell r="CB162" t="str">
            <v xml:space="preserve"> </v>
          </cell>
          <cell r="CC162" t="str">
            <v xml:space="preserve"> </v>
          </cell>
          <cell r="CD162" t="str">
            <v xml:space="preserve"> </v>
          </cell>
          <cell r="CE162" t="str">
            <v xml:space="preserve"> </v>
          </cell>
          <cell r="CF162" t="str">
            <v xml:space="preserve"> </v>
          </cell>
          <cell r="CG162" t="str">
            <v xml:space="preserve"> </v>
          </cell>
        </row>
        <row r="163">
          <cell r="AV163" t="str">
            <v xml:space="preserve"> </v>
          </cell>
          <cell r="AW163" t="str">
            <v xml:space="preserve"> </v>
          </cell>
          <cell r="AX163" t="str">
            <v xml:space="preserve"> </v>
          </cell>
          <cell r="AY163" t="str">
            <v xml:space="preserve"> </v>
          </cell>
          <cell r="AZ163" t="str">
            <v xml:space="preserve"> </v>
          </cell>
          <cell r="BA163" t="str">
            <v xml:space="preserve"> </v>
          </cell>
          <cell r="BB163" t="str">
            <v xml:space="preserve"> </v>
          </cell>
          <cell r="BI163" t="str">
            <v xml:space="preserve"> </v>
          </cell>
          <cell r="BO163" t="str">
            <v xml:space="preserve"> </v>
          </cell>
          <cell r="BP163" t="str">
            <v xml:space="preserve"> </v>
          </cell>
          <cell r="BQ163" t="str">
            <v xml:space="preserve"> </v>
          </cell>
          <cell r="BR163" t="str">
            <v xml:space="preserve"> </v>
          </cell>
          <cell r="BS163" t="str">
            <v xml:space="preserve"> </v>
          </cell>
          <cell r="BT163" t="str">
            <v xml:space="preserve"> </v>
          </cell>
          <cell r="CB163" t="str">
            <v xml:space="preserve"> </v>
          </cell>
          <cell r="CC163" t="str">
            <v xml:space="preserve"> </v>
          </cell>
          <cell r="CD163" t="str">
            <v xml:space="preserve"> </v>
          </cell>
          <cell r="CE163" t="str">
            <v xml:space="preserve"> </v>
          </cell>
          <cell r="CF163" t="str">
            <v xml:space="preserve"> </v>
          </cell>
          <cell r="CG163" t="str">
            <v xml:space="preserve"> </v>
          </cell>
        </row>
      </sheetData>
      <sheetData sheetId="2">
        <row r="50">
          <cell r="G50">
            <v>1.2847972668856178E-2</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lación"/>
      <sheetName val="RENDIMIENTO"/>
      <sheetName val="RMO"/>
      <sheetName val="Vehículos"/>
      <sheetName val="Herramientas y equipos"/>
      <sheetName val="Sueldos"/>
      <sheetName val="RESUMEN"/>
      <sheetName val="C-001"/>
      <sheetName val="C-002"/>
      <sheetName val="C-003"/>
      <sheetName val="C-004"/>
      <sheetName val="C-005"/>
      <sheetName val="C-006"/>
      <sheetName val="C-007"/>
      <sheetName val="C-008"/>
      <sheetName val="C-009"/>
      <sheetName val="C-010"/>
      <sheetName val="C-011"/>
      <sheetName val="C-012"/>
      <sheetName val="C-013"/>
      <sheetName val="C-014"/>
      <sheetName val="C-015"/>
      <sheetName val="C-016"/>
      <sheetName val="C-017"/>
      <sheetName val="C-018"/>
      <sheetName val="C-019"/>
      <sheetName val="C-020"/>
      <sheetName val="C-021"/>
      <sheetName val="C-022"/>
      <sheetName val="C-023"/>
      <sheetName val="C-024"/>
      <sheetName val="C-025"/>
      <sheetName val="C-026"/>
      <sheetName val="C-027"/>
      <sheetName val="C-028"/>
      <sheetName val="C-029"/>
      <sheetName val="C-030"/>
      <sheetName val="C-031"/>
      <sheetName val="C-032"/>
      <sheetName val="C-033"/>
      <sheetName val="C-034"/>
      <sheetName val="C-035"/>
      <sheetName val="C-036"/>
      <sheetName val="C-037"/>
      <sheetName val="C-038"/>
      <sheetName val="C-039"/>
      <sheetName val="C-040"/>
      <sheetName val="C-041"/>
      <sheetName val="C-042"/>
      <sheetName val="C-043"/>
      <sheetName val="C-044"/>
      <sheetName val="C-045"/>
      <sheetName val="C-046"/>
      <sheetName val="C-047"/>
      <sheetName val="C-048"/>
      <sheetName val="C-049"/>
      <sheetName val="C-050"/>
      <sheetName val="C-051"/>
      <sheetName val="C-052"/>
      <sheetName val="C-053"/>
      <sheetName val="C-054"/>
      <sheetName val="C-055"/>
      <sheetName val="C-056"/>
      <sheetName val="C-057"/>
      <sheetName val="C-058"/>
      <sheetName val="C-059"/>
      <sheetName val="C-060"/>
      <sheetName val="C-061"/>
      <sheetName val="C-062"/>
      <sheetName val="C-063"/>
      <sheetName val="C-064"/>
      <sheetName val="C-065"/>
      <sheetName val="C-066"/>
      <sheetName val="C-067"/>
      <sheetName val="C-068"/>
      <sheetName val="C-069"/>
      <sheetName val="C-070"/>
      <sheetName val="C-071"/>
      <sheetName val="C-072"/>
      <sheetName val="C-073"/>
      <sheetName val="C-074"/>
      <sheetName val="C-075"/>
      <sheetName val="C-076"/>
      <sheetName val="C-077"/>
      <sheetName val="C-078"/>
      <sheetName val="C-079"/>
      <sheetName val="C-080"/>
      <sheetName val="C-081"/>
      <sheetName val="C-082"/>
      <sheetName val="C-083"/>
      <sheetName val="C-084"/>
      <sheetName val="C-085"/>
      <sheetName val="C-086"/>
      <sheetName val="C-087"/>
      <sheetName val="C-088"/>
      <sheetName val="C-089"/>
      <sheetName val="C-090"/>
      <sheetName val="C-091"/>
      <sheetName val="C-092"/>
      <sheetName val="C-093"/>
      <sheetName val="C-094"/>
      <sheetName val="C-095"/>
      <sheetName val="C-096"/>
      <sheetName val="C-097"/>
      <sheetName val="C-098"/>
      <sheetName val="C-099"/>
      <sheetName val="C-100"/>
      <sheetName val="C-101"/>
      <sheetName val="C-102"/>
      <sheetName val="C-103"/>
      <sheetName val="C-104"/>
      <sheetName val="C-105"/>
      <sheetName val="C-106"/>
      <sheetName val="C-107"/>
      <sheetName val="C-108"/>
      <sheetName val="C-109"/>
      <sheetName val="C-110"/>
      <sheetName val="C-111"/>
      <sheetName val="C-112"/>
      <sheetName val="C-113"/>
      <sheetName val="C-114"/>
      <sheetName val="C-115"/>
      <sheetName val="C-116"/>
      <sheetName val="C-117"/>
      <sheetName val="C-118"/>
      <sheetName val="C-119"/>
      <sheetName val="C-120"/>
      <sheetName val="C-121"/>
      <sheetName val="C-122"/>
      <sheetName val="C-123"/>
      <sheetName val="C-124"/>
      <sheetName val="C-125"/>
      <sheetName val="C-126"/>
      <sheetName val="C-127"/>
      <sheetName val="C-128"/>
      <sheetName val="C-129"/>
      <sheetName val="C-130"/>
      <sheetName val="C-131"/>
      <sheetName val="C-132"/>
      <sheetName val="C-133"/>
      <sheetName val="C-134"/>
      <sheetName val="C-135"/>
      <sheetName val="C-136"/>
      <sheetName val="C-137"/>
      <sheetName val="C-138"/>
      <sheetName val="C-139"/>
      <sheetName val="C-140"/>
      <sheetName val="C-141"/>
      <sheetName val="C-142"/>
      <sheetName val="C-143"/>
      <sheetName val="C-144"/>
      <sheetName val="C-145"/>
      <sheetName val="C-146"/>
      <sheetName val="C-147"/>
      <sheetName val="C-148"/>
      <sheetName val="C-149"/>
      <sheetName val="C-150"/>
      <sheetName val="C-151"/>
      <sheetName val="C-152"/>
      <sheetName val="C-153"/>
      <sheetName val="C-154"/>
      <sheetName val="C-155"/>
      <sheetName val="C-156"/>
      <sheetName val="C-157"/>
      <sheetName val="C-158"/>
      <sheetName val="C-159"/>
      <sheetName val="C-160"/>
      <sheetName val="C-161"/>
      <sheetName val="C-162"/>
      <sheetName val="C-163"/>
      <sheetName val="C-164"/>
      <sheetName val="C-165"/>
      <sheetName val="C-166"/>
      <sheetName val="C-167"/>
      <sheetName val="C-168"/>
      <sheetName val="C-169"/>
      <sheetName val="C-170"/>
      <sheetName val="C-171"/>
      <sheetName val="C-172"/>
      <sheetName val="C-173"/>
      <sheetName val="C-174"/>
      <sheetName val="C-175"/>
      <sheetName val="C-176"/>
      <sheetName val="C-177"/>
      <sheetName val="C-178"/>
      <sheetName val="C-179"/>
      <sheetName val="C-180"/>
      <sheetName val="C-181"/>
      <sheetName val="C-182"/>
      <sheetName val="C-183"/>
      <sheetName val="C-184"/>
      <sheetName val="C-185"/>
      <sheetName val="C-186"/>
      <sheetName val="Rubro de Mano de Obra GC APUs 2"/>
    </sheetNames>
    <sheetDataSet>
      <sheetData sheetId="0">
        <row r="50">
          <cell r="G50">
            <v>1.2847972668856178E-2</v>
          </cell>
        </row>
      </sheetData>
      <sheetData sheetId="1">
        <row r="5">
          <cell r="A5" t="str">
            <v>C-001</v>
          </cell>
          <cell r="B5" t="str">
            <v>Instalación sistema de medición (caja de policarbonato/módulo metálico con base socket + medidor + breaker de protección + acometida) - (zona urbana)</v>
          </cell>
          <cell r="C5" t="str">
            <v>SI SE REALIZA</v>
          </cell>
          <cell r="D5">
            <v>48.5</v>
          </cell>
          <cell r="E5">
            <v>9.8969072164948457</v>
          </cell>
          <cell r="F5">
            <v>0.80833333333333335</v>
          </cell>
          <cell r="G5">
            <v>35</v>
          </cell>
          <cell r="H5">
            <v>46</v>
          </cell>
          <cell r="I5">
            <v>58</v>
          </cell>
          <cell r="J5">
            <v>31</v>
          </cell>
          <cell r="K5">
            <v>41</v>
          </cell>
          <cell r="L5">
            <v>55</v>
          </cell>
          <cell r="M5">
            <v>36</v>
          </cell>
          <cell r="N5">
            <v>48</v>
          </cell>
          <cell r="O5">
            <v>58</v>
          </cell>
          <cell r="P5">
            <v>29</v>
          </cell>
          <cell r="Q5">
            <v>40</v>
          </cell>
          <cell r="R5">
            <v>52</v>
          </cell>
          <cell r="S5">
            <v>35</v>
          </cell>
          <cell r="T5">
            <v>46</v>
          </cell>
          <cell r="U5">
            <v>58</v>
          </cell>
          <cell r="V5">
            <v>32</v>
          </cell>
          <cell r="W5">
            <v>44</v>
          </cell>
          <cell r="X5">
            <v>52</v>
          </cell>
          <cell r="Y5">
            <v>35</v>
          </cell>
          <cell r="Z5">
            <v>46</v>
          </cell>
          <cell r="AA5">
            <v>58</v>
          </cell>
          <cell r="AB5">
            <v>30</v>
          </cell>
          <cell r="AC5">
            <v>41</v>
          </cell>
          <cell r="AD5">
            <v>54</v>
          </cell>
          <cell r="AE5">
            <v>35</v>
          </cell>
          <cell r="AF5">
            <v>46</v>
          </cell>
          <cell r="AG5">
            <v>58</v>
          </cell>
          <cell r="AH5">
            <v>35</v>
          </cell>
          <cell r="AI5">
            <v>46</v>
          </cell>
          <cell r="AJ5">
            <v>58</v>
          </cell>
          <cell r="AK5">
            <v>36</v>
          </cell>
          <cell r="AL5">
            <v>47</v>
          </cell>
          <cell r="AM5">
            <v>59</v>
          </cell>
          <cell r="AN5">
            <v>47.666666666666664</v>
          </cell>
          <cell r="AO5">
            <v>41.666666666666664</v>
          </cell>
          <cell r="AP5">
            <v>47.666666666666664</v>
          </cell>
          <cell r="AQ5">
            <v>40.166666666666664</v>
          </cell>
          <cell r="AR5">
            <v>46.166666666666664</v>
          </cell>
          <cell r="AS5">
            <v>43.333333333333336</v>
          </cell>
          <cell r="AT5">
            <v>46.166666666666664</v>
          </cell>
          <cell r="AU5">
            <v>41.333333333333336</v>
          </cell>
          <cell r="AV5">
            <v>46.166666666666664</v>
          </cell>
          <cell r="AW5">
            <v>46.166666666666664</v>
          </cell>
          <cell r="AX5">
            <v>47.166666666666664</v>
          </cell>
          <cell r="AY5">
            <v>44.878787878787882</v>
          </cell>
          <cell r="AZ5">
            <v>2.7366757095779426</v>
          </cell>
          <cell r="BA5">
            <v>42.142112169209938</v>
          </cell>
          <cell r="BB5">
            <v>47.615463588365827</v>
          </cell>
          <cell r="BC5">
            <v>45.861111111111107</v>
          </cell>
          <cell r="BD5">
            <v>45.861111111111107</v>
          </cell>
          <cell r="BE5">
            <v>-5.4410080183276144E-2</v>
          </cell>
          <cell r="BF5">
            <v>10.466384009691097</v>
          </cell>
          <cell r="BG5">
            <v>1.3082980012113872</v>
          </cell>
          <cell r="BH5">
            <v>0.76435185185185173</v>
          </cell>
          <cell r="BI5">
            <v>21.166</v>
          </cell>
        </row>
        <row r="6">
          <cell r="A6" t="str">
            <v>C-002</v>
          </cell>
          <cell r="B6" t="str">
            <v>Instalación de sistema de medición desde caja de distribución o tablero de distribución (caja de policarbonato/ módulo metálico con base socket+medidor+breaker de protección + acometida) (zona urbana)</v>
          </cell>
          <cell r="C6" t="str">
            <v>SI SE REALIZA</v>
          </cell>
          <cell r="D6">
            <v>40.416666666666664</v>
          </cell>
          <cell r="E6">
            <v>11.876288659793815</v>
          </cell>
          <cell r="F6">
            <v>0.67361111111111105</v>
          </cell>
          <cell r="G6">
            <v>30</v>
          </cell>
          <cell r="H6">
            <v>40</v>
          </cell>
          <cell r="I6">
            <v>50</v>
          </cell>
          <cell r="J6">
            <v>27</v>
          </cell>
          <cell r="K6">
            <v>36</v>
          </cell>
          <cell r="L6">
            <v>48</v>
          </cell>
          <cell r="M6">
            <v>31</v>
          </cell>
          <cell r="N6">
            <v>42</v>
          </cell>
          <cell r="O6">
            <v>50</v>
          </cell>
          <cell r="P6">
            <v>25</v>
          </cell>
          <cell r="Q6">
            <v>35</v>
          </cell>
          <cell r="R6">
            <v>45</v>
          </cell>
          <cell r="S6">
            <v>30</v>
          </cell>
          <cell r="T6">
            <v>40</v>
          </cell>
          <cell r="U6">
            <v>50</v>
          </cell>
          <cell r="V6">
            <v>28</v>
          </cell>
          <cell r="W6">
            <v>38</v>
          </cell>
          <cell r="X6">
            <v>45</v>
          </cell>
          <cell r="Y6">
            <v>30</v>
          </cell>
          <cell r="Z6">
            <v>40</v>
          </cell>
          <cell r="AA6">
            <v>50</v>
          </cell>
          <cell r="AB6">
            <v>26</v>
          </cell>
          <cell r="AC6">
            <v>36</v>
          </cell>
          <cell r="AD6">
            <v>47</v>
          </cell>
          <cell r="AE6">
            <v>30</v>
          </cell>
          <cell r="AF6">
            <v>40</v>
          </cell>
          <cell r="AG6">
            <v>50</v>
          </cell>
          <cell r="AH6">
            <v>30</v>
          </cell>
          <cell r="AI6">
            <v>40</v>
          </cell>
          <cell r="AJ6">
            <v>50</v>
          </cell>
          <cell r="AK6">
            <v>31</v>
          </cell>
          <cell r="AL6">
            <v>41</v>
          </cell>
          <cell r="AM6">
            <v>51</v>
          </cell>
          <cell r="AN6">
            <v>41.5</v>
          </cell>
          <cell r="AO6">
            <v>36.5</v>
          </cell>
          <cell r="AP6">
            <v>41.5</v>
          </cell>
          <cell r="AQ6">
            <v>35</v>
          </cell>
          <cell r="AR6">
            <v>40</v>
          </cell>
          <cell r="AS6">
            <v>37.5</v>
          </cell>
          <cell r="AT6">
            <v>40</v>
          </cell>
          <cell r="AU6">
            <v>36.166666666666664</v>
          </cell>
          <cell r="AV6">
            <v>40</v>
          </cell>
          <cell r="AW6">
            <v>40</v>
          </cell>
          <cell r="AX6">
            <v>41</v>
          </cell>
          <cell r="AY6">
            <v>39.015151515151516</v>
          </cell>
          <cell r="AZ6">
            <v>2.3027212711323211</v>
          </cell>
          <cell r="BA6">
            <v>36.712430244019195</v>
          </cell>
          <cell r="BB6">
            <v>41.317872786283836</v>
          </cell>
          <cell r="BC6">
            <v>39.75</v>
          </cell>
          <cell r="BD6">
            <v>39.75</v>
          </cell>
          <cell r="BE6">
            <v>-1.6494845360824684E-2</v>
          </cell>
          <cell r="BF6">
            <v>12.075471698113208</v>
          </cell>
          <cell r="BG6">
            <v>1.5094339622641511</v>
          </cell>
          <cell r="BH6">
            <v>0.66249999999999998</v>
          </cell>
          <cell r="BI6">
            <v>17.638000000000002</v>
          </cell>
        </row>
        <row r="7">
          <cell r="A7" t="str">
            <v>C-003</v>
          </cell>
          <cell r="B7" t="str">
            <v>Inspección e Instalación sistema de medición (caja de policarbonato/módulo metálico con base socket + medidor + breaker de protección + acometida) - (zona urbana)</v>
          </cell>
          <cell r="C7" t="str">
            <v>SI SE REALIZA</v>
          </cell>
          <cell r="D7">
            <v>56.875</v>
          </cell>
          <cell r="E7">
            <v>8.4395604395604398</v>
          </cell>
          <cell r="F7">
            <v>0.94791666666666663</v>
          </cell>
          <cell r="G7">
            <v>55</v>
          </cell>
          <cell r="H7">
            <v>60</v>
          </cell>
          <cell r="I7">
            <v>65</v>
          </cell>
          <cell r="J7">
            <v>57</v>
          </cell>
          <cell r="K7">
            <v>60</v>
          </cell>
          <cell r="L7">
            <v>62</v>
          </cell>
          <cell r="M7">
            <v>57</v>
          </cell>
          <cell r="N7">
            <v>63.84</v>
          </cell>
          <cell r="O7">
            <v>71.500800000000012</v>
          </cell>
          <cell r="P7">
            <v>56</v>
          </cell>
          <cell r="Q7">
            <v>64</v>
          </cell>
          <cell r="R7">
            <v>76</v>
          </cell>
          <cell r="S7">
            <v>56</v>
          </cell>
          <cell r="T7">
            <v>62.720000000000006</v>
          </cell>
          <cell r="U7">
            <v>74.48</v>
          </cell>
          <cell r="V7">
            <v>57</v>
          </cell>
          <cell r="W7">
            <v>63</v>
          </cell>
          <cell r="X7">
            <v>73</v>
          </cell>
          <cell r="Y7">
            <v>56</v>
          </cell>
          <cell r="Z7">
            <v>64</v>
          </cell>
          <cell r="AA7">
            <v>76</v>
          </cell>
          <cell r="AB7">
            <v>56.875</v>
          </cell>
          <cell r="AC7">
            <v>66.875</v>
          </cell>
          <cell r="AD7">
            <v>81.875</v>
          </cell>
          <cell r="AE7">
            <v>57</v>
          </cell>
          <cell r="AF7">
            <v>60</v>
          </cell>
          <cell r="AG7">
            <v>62</v>
          </cell>
          <cell r="AH7">
            <v>55</v>
          </cell>
          <cell r="AI7">
            <v>68</v>
          </cell>
          <cell r="AJ7">
            <v>81</v>
          </cell>
          <cell r="AK7">
            <v>45</v>
          </cell>
          <cell r="AL7">
            <v>50</v>
          </cell>
          <cell r="AM7">
            <v>60</v>
          </cell>
          <cell r="AN7">
            <v>63.976800000000004</v>
          </cell>
          <cell r="AO7">
            <v>59.833333333333336</v>
          </cell>
          <cell r="AP7">
            <v>63.976800000000004</v>
          </cell>
          <cell r="AQ7">
            <v>64.666666666666671</v>
          </cell>
          <cell r="AR7">
            <v>63.56</v>
          </cell>
          <cell r="AS7">
            <v>63.666666666666664</v>
          </cell>
          <cell r="AT7">
            <v>64.666666666666671</v>
          </cell>
          <cell r="AU7">
            <v>67.708333333333329</v>
          </cell>
          <cell r="AV7">
            <v>59.833333333333336</v>
          </cell>
          <cell r="AW7">
            <v>68</v>
          </cell>
          <cell r="AX7">
            <v>50.833333333333336</v>
          </cell>
          <cell r="AY7">
            <v>62.792903030303044</v>
          </cell>
          <cell r="AZ7">
            <v>4.7223069773965003</v>
          </cell>
          <cell r="BA7">
            <v>58.070596052906545</v>
          </cell>
          <cell r="BB7">
            <v>67.515210007699551</v>
          </cell>
          <cell r="BC7">
            <v>63.022533333333335</v>
          </cell>
          <cell r="BD7">
            <v>63.022533333333335</v>
          </cell>
          <cell r="BE7">
            <v>0.10808849816849821</v>
          </cell>
          <cell r="BF7">
            <v>7.6163234737205103</v>
          </cell>
          <cell r="BG7">
            <v>0.95204043421506379</v>
          </cell>
          <cell r="BH7">
            <v>1.0503755555555556</v>
          </cell>
          <cell r="BI7">
            <v>24.82</v>
          </cell>
        </row>
        <row r="8">
          <cell r="A8" t="str">
            <v>C-004</v>
          </cell>
          <cell r="B8" t="str">
            <v>Inspección e Instalación de sistema de medición desde caja de distribución o tablero de distribución (caja de policarbonato/módulo metálico con base socket+medidor+breaker de protección + acometida) (zona urbana)</v>
          </cell>
          <cell r="C8" t="str">
            <v>SI SE REALIZA</v>
          </cell>
          <cell r="D8">
            <v>52.638888888888886</v>
          </cell>
          <cell r="E8">
            <v>9.1187335092348292</v>
          </cell>
          <cell r="F8">
            <v>0.87731481481481477</v>
          </cell>
          <cell r="G8">
            <v>49</v>
          </cell>
          <cell r="H8">
            <v>52</v>
          </cell>
          <cell r="I8">
            <v>57</v>
          </cell>
          <cell r="J8">
            <v>48</v>
          </cell>
          <cell r="K8">
            <v>50</v>
          </cell>
          <cell r="L8">
            <v>52</v>
          </cell>
          <cell r="M8">
            <v>48</v>
          </cell>
          <cell r="N8">
            <v>53</v>
          </cell>
          <cell r="O8">
            <v>60</v>
          </cell>
          <cell r="P8">
            <v>49</v>
          </cell>
          <cell r="Q8">
            <v>58</v>
          </cell>
          <cell r="R8">
            <v>67</v>
          </cell>
          <cell r="S8">
            <v>49</v>
          </cell>
          <cell r="T8">
            <v>55</v>
          </cell>
          <cell r="U8">
            <v>66</v>
          </cell>
          <cell r="V8">
            <v>49</v>
          </cell>
          <cell r="W8">
            <v>55</v>
          </cell>
          <cell r="X8">
            <v>65</v>
          </cell>
          <cell r="Y8">
            <v>49</v>
          </cell>
          <cell r="Z8">
            <v>56</v>
          </cell>
          <cell r="AA8">
            <v>67</v>
          </cell>
          <cell r="AB8">
            <v>50</v>
          </cell>
          <cell r="AC8">
            <v>60</v>
          </cell>
          <cell r="AD8">
            <v>74</v>
          </cell>
          <cell r="AE8">
            <v>48</v>
          </cell>
          <cell r="AF8">
            <v>50</v>
          </cell>
          <cell r="AG8">
            <v>52</v>
          </cell>
          <cell r="AH8">
            <v>48</v>
          </cell>
          <cell r="AI8">
            <v>58</v>
          </cell>
          <cell r="AJ8">
            <v>74</v>
          </cell>
          <cell r="AK8">
            <v>33</v>
          </cell>
          <cell r="AL8">
            <v>43</v>
          </cell>
          <cell r="AM8">
            <v>48</v>
          </cell>
          <cell r="AN8">
            <v>53.333333333333336</v>
          </cell>
          <cell r="AO8">
            <v>50</v>
          </cell>
          <cell r="AP8">
            <v>53.333333333333336</v>
          </cell>
          <cell r="AQ8">
            <v>58</v>
          </cell>
          <cell r="AR8">
            <v>55.833333333333336</v>
          </cell>
          <cell r="AS8">
            <v>55.666666666666664</v>
          </cell>
          <cell r="AT8">
            <v>56.666666666666664</v>
          </cell>
          <cell r="AU8">
            <v>60.666666666666664</v>
          </cell>
          <cell r="AV8">
            <v>50</v>
          </cell>
          <cell r="AW8">
            <v>59</v>
          </cell>
          <cell r="AX8">
            <v>42.166666666666664</v>
          </cell>
          <cell r="AY8">
            <v>54.060606060606055</v>
          </cell>
          <cell r="AZ8">
            <v>5.2112446408771396</v>
          </cell>
          <cell r="BA8">
            <v>48.849361419728915</v>
          </cell>
          <cell r="BB8">
            <v>59.271850701483196</v>
          </cell>
          <cell r="BC8">
            <v>54.648148148148152</v>
          </cell>
          <cell r="BD8">
            <v>54.648148148148152</v>
          </cell>
          <cell r="BE8">
            <v>3.8170624450307972E-2</v>
          </cell>
          <cell r="BF8">
            <v>8.7834632328024398</v>
          </cell>
          <cell r="BG8">
            <v>1.097932904100305</v>
          </cell>
          <cell r="BH8">
            <v>0.91080246913580243</v>
          </cell>
          <cell r="BI8">
            <v>22.972999999999999</v>
          </cell>
        </row>
        <row r="9">
          <cell r="A9" t="str">
            <v>C-005</v>
          </cell>
          <cell r="B9" t="str">
            <v>Instalación sistema de medición (caja de policarbonato/módulo metálico con base socket + medidor + breaker de protección + acometida) - (zona rural)</v>
          </cell>
          <cell r="C9" t="str">
            <v>SI SE REALIZA</v>
          </cell>
          <cell r="D9">
            <v>94.134</v>
          </cell>
          <cell r="E9">
            <v>5.0991140289374721</v>
          </cell>
          <cell r="F9">
            <v>1.5689</v>
          </cell>
          <cell r="G9">
            <v>72</v>
          </cell>
          <cell r="H9">
            <v>76</v>
          </cell>
          <cell r="I9">
            <v>84</v>
          </cell>
          <cell r="J9">
            <v>68</v>
          </cell>
          <cell r="K9">
            <v>71</v>
          </cell>
          <cell r="L9">
            <v>73</v>
          </cell>
          <cell r="M9">
            <v>72</v>
          </cell>
          <cell r="N9">
            <v>84</v>
          </cell>
          <cell r="O9">
            <v>91</v>
          </cell>
          <cell r="P9">
            <v>71</v>
          </cell>
          <cell r="Q9">
            <v>81</v>
          </cell>
          <cell r="R9">
            <v>96</v>
          </cell>
          <cell r="S9">
            <v>71</v>
          </cell>
          <cell r="T9">
            <v>80</v>
          </cell>
          <cell r="U9">
            <v>95</v>
          </cell>
          <cell r="V9">
            <v>71</v>
          </cell>
          <cell r="W9">
            <v>76</v>
          </cell>
          <cell r="X9">
            <v>84</v>
          </cell>
          <cell r="Y9">
            <v>38</v>
          </cell>
          <cell r="Z9">
            <v>46</v>
          </cell>
          <cell r="AA9">
            <v>53</v>
          </cell>
          <cell r="AB9">
            <v>72</v>
          </cell>
          <cell r="AC9">
            <v>79</v>
          </cell>
          <cell r="AD9">
            <v>91</v>
          </cell>
          <cell r="AE9">
            <v>68</v>
          </cell>
          <cell r="AF9">
            <v>71</v>
          </cell>
          <cell r="AG9">
            <v>73</v>
          </cell>
          <cell r="AH9">
            <v>65</v>
          </cell>
          <cell r="AI9">
            <v>74</v>
          </cell>
          <cell r="AJ9">
            <v>85</v>
          </cell>
          <cell r="AK9">
            <v>67</v>
          </cell>
          <cell r="AL9">
            <v>76</v>
          </cell>
          <cell r="AM9">
            <v>91</v>
          </cell>
          <cell r="AN9">
            <v>83.166666666666671</v>
          </cell>
          <cell r="AO9">
            <v>70.833333333333329</v>
          </cell>
          <cell r="AP9">
            <v>83.166666666666671</v>
          </cell>
          <cell r="AQ9">
            <v>81.833333333333329</v>
          </cell>
          <cell r="AR9">
            <v>81</v>
          </cell>
          <cell r="AS9">
            <v>76.5</v>
          </cell>
          <cell r="AT9">
            <v>45.833333333333336</v>
          </cell>
          <cell r="AU9">
            <v>79.833333333333329</v>
          </cell>
          <cell r="AV9">
            <v>70.833333333333329</v>
          </cell>
          <cell r="AW9">
            <v>74.333333333333329</v>
          </cell>
          <cell r="AX9">
            <v>77</v>
          </cell>
          <cell r="AY9">
            <v>74.939393939393952</v>
          </cell>
          <cell r="AZ9">
            <v>10.637270098644308</v>
          </cell>
          <cell r="BA9">
            <v>64.302123840749644</v>
          </cell>
          <cell r="BB9">
            <v>85.57666403803826</v>
          </cell>
          <cell r="BC9">
            <v>77.850000000000009</v>
          </cell>
          <cell r="BD9">
            <v>77.850000000000009</v>
          </cell>
          <cell r="BE9">
            <v>-0.17298744343170366</v>
          </cell>
          <cell r="BF9">
            <v>6.1657032755298644</v>
          </cell>
          <cell r="BG9">
            <v>0.77071290944123305</v>
          </cell>
          <cell r="BH9">
            <v>1.2975000000000001</v>
          </cell>
          <cell r="BI9">
            <v>41.08</v>
          </cell>
        </row>
        <row r="10">
          <cell r="A10" t="str">
            <v>C-006</v>
          </cell>
          <cell r="B10" t="str">
            <v>Instalación sistema de medición (caja de policarbonato/módulo metálico con base socket + medidor + breaker de protección + acometida) - (zona rural concentrado)</v>
          </cell>
          <cell r="C10" t="str">
            <v>SI SE REALIZA</v>
          </cell>
          <cell r="D10">
            <v>75.944999999999993</v>
          </cell>
          <cell r="E10">
            <v>6.3203634208967019</v>
          </cell>
          <cell r="F10">
            <v>1.2657499999999999</v>
          </cell>
          <cell r="G10">
            <v>53</v>
          </cell>
          <cell r="H10">
            <v>57</v>
          </cell>
          <cell r="I10">
            <v>61</v>
          </cell>
          <cell r="J10">
            <v>53</v>
          </cell>
          <cell r="K10">
            <v>55</v>
          </cell>
          <cell r="L10">
            <v>58</v>
          </cell>
          <cell r="M10">
            <v>61</v>
          </cell>
          <cell r="N10">
            <v>68</v>
          </cell>
          <cell r="O10">
            <v>76</v>
          </cell>
          <cell r="P10">
            <v>57</v>
          </cell>
          <cell r="Q10">
            <v>65</v>
          </cell>
          <cell r="R10">
            <v>77</v>
          </cell>
          <cell r="S10">
            <v>57</v>
          </cell>
          <cell r="T10">
            <v>64</v>
          </cell>
          <cell r="U10">
            <v>76</v>
          </cell>
          <cell r="V10">
            <v>58</v>
          </cell>
          <cell r="W10">
            <v>62</v>
          </cell>
          <cell r="X10">
            <v>70</v>
          </cell>
          <cell r="Y10">
            <v>30</v>
          </cell>
          <cell r="Z10">
            <v>38</v>
          </cell>
          <cell r="AA10">
            <v>46</v>
          </cell>
          <cell r="AB10">
            <v>58</v>
          </cell>
          <cell r="AC10">
            <v>65</v>
          </cell>
          <cell r="AD10">
            <v>77</v>
          </cell>
          <cell r="AE10">
            <v>53</v>
          </cell>
          <cell r="AF10">
            <v>55</v>
          </cell>
          <cell r="AG10">
            <v>58</v>
          </cell>
          <cell r="AH10">
            <v>55</v>
          </cell>
          <cell r="AI10">
            <v>65</v>
          </cell>
          <cell r="AJ10">
            <v>77</v>
          </cell>
          <cell r="AK10">
            <v>55</v>
          </cell>
          <cell r="AL10">
            <v>65</v>
          </cell>
          <cell r="AM10">
            <v>78</v>
          </cell>
          <cell r="AN10">
            <v>68.166666666666671</v>
          </cell>
          <cell r="AO10">
            <v>55.166666666666664</v>
          </cell>
          <cell r="AP10">
            <v>68.166666666666671</v>
          </cell>
          <cell r="AQ10">
            <v>65.666666666666671</v>
          </cell>
          <cell r="AR10">
            <v>64.833333333333329</v>
          </cell>
          <cell r="AS10">
            <v>62.666666666666664</v>
          </cell>
          <cell r="AT10">
            <v>38</v>
          </cell>
          <cell r="AU10">
            <v>65.833333333333329</v>
          </cell>
          <cell r="AV10">
            <v>55.166666666666664</v>
          </cell>
          <cell r="AW10">
            <v>65.333333333333329</v>
          </cell>
          <cell r="AX10">
            <v>65.5</v>
          </cell>
          <cell r="AY10">
            <v>61.31818181818182</v>
          </cell>
          <cell r="AZ10">
            <v>8.9459657405057431</v>
          </cell>
          <cell r="BA10">
            <v>52.372216077676079</v>
          </cell>
          <cell r="BB10">
            <v>70.264147558687569</v>
          </cell>
          <cell r="BC10">
            <v>63.65</v>
          </cell>
          <cell r="BD10">
            <v>63.65</v>
          </cell>
          <cell r="BE10">
            <v>-0.16189347554151023</v>
          </cell>
          <cell r="BF10">
            <v>7.5412411626080127</v>
          </cell>
          <cell r="BG10">
            <v>0.94265514532600159</v>
          </cell>
          <cell r="BH10">
            <v>1.0608333333333333</v>
          </cell>
          <cell r="BI10">
            <v>29.02</v>
          </cell>
        </row>
        <row r="11">
          <cell r="A11" t="str">
            <v>C-007</v>
          </cell>
          <cell r="B11" t="str">
            <v>Inspección e Instalación sistema de medición (caja de policarbonato/módulo metálico con base socket + medidor + breaker de protección + acometida) - (zona rural)</v>
          </cell>
          <cell r="C11" t="str">
            <v>SI SE REALIZA</v>
          </cell>
          <cell r="D11">
            <v>94.134</v>
          </cell>
          <cell r="E11">
            <v>5.0991140289374721</v>
          </cell>
          <cell r="F11">
            <v>1.5689</v>
          </cell>
          <cell r="G11">
            <v>100</v>
          </cell>
          <cell r="H11">
            <v>105</v>
          </cell>
          <cell r="I11">
            <v>110</v>
          </cell>
          <cell r="J11">
            <v>92</v>
          </cell>
          <cell r="K11">
            <v>94</v>
          </cell>
          <cell r="L11">
            <v>96</v>
          </cell>
          <cell r="M11">
            <v>92</v>
          </cell>
          <cell r="N11">
            <v>103.04</v>
          </cell>
          <cell r="O11">
            <v>115.40480000000002</v>
          </cell>
          <cell r="P11">
            <v>96</v>
          </cell>
          <cell r="Q11">
            <v>106</v>
          </cell>
          <cell r="R11">
            <v>126</v>
          </cell>
          <cell r="S11">
            <v>96</v>
          </cell>
          <cell r="T11">
            <v>107.52000000000001</v>
          </cell>
          <cell r="U11">
            <v>127.68</v>
          </cell>
          <cell r="V11">
            <v>96</v>
          </cell>
          <cell r="W11">
            <v>102</v>
          </cell>
          <cell r="X11">
            <v>112</v>
          </cell>
          <cell r="Y11">
            <v>70</v>
          </cell>
          <cell r="Z11">
            <v>90</v>
          </cell>
          <cell r="AA11">
            <v>110</v>
          </cell>
          <cell r="AB11">
            <v>96</v>
          </cell>
          <cell r="AC11">
            <v>106</v>
          </cell>
          <cell r="AD11">
            <v>121</v>
          </cell>
          <cell r="AE11">
            <v>92</v>
          </cell>
          <cell r="AF11">
            <v>94</v>
          </cell>
          <cell r="AG11">
            <v>96</v>
          </cell>
          <cell r="AH11">
            <v>89</v>
          </cell>
          <cell r="AI11">
            <v>105</v>
          </cell>
          <cell r="AJ11">
            <v>125</v>
          </cell>
          <cell r="AK11">
            <v>90</v>
          </cell>
          <cell r="AL11">
            <v>110</v>
          </cell>
          <cell r="AM11">
            <v>125</v>
          </cell>
          <cell r="AN11">
            <v>103.26080000000002</v>
          </cell>
          <cell r="AO11">
            <v>94</v>
          </cell>
          <cell r="AP11">
            <v>103.26080000000002</v>
          </cell>
          <cell r="AQ11">
            <v>107.66666666666667</v>
          </cell>
          <cell r="AR11">
            <v>108.96</v>
          </cell>
          <cell r="AS11">
            <v>102.66666666666667</v>
          </cell>
          <cell r="AT11">
            <v>90</v>
          </cell>
          <cell r="AU11">
            <v>106.83333333333333</v>
          </cell>
          <cell r="AV11">
            <v>94</v>
          </cell>
          <cell r="AW11">
            <v>105.66666666666667</v>
          </cell>
          <cell r="AX11">
            <v>109.16666666666667</v>
          </cell>
          <cell r="AY11">
            <v>102.31650909090909</v>
          </cell>
          <cell r="AZ11">
            <v>6.6576354469985297</v>
          </cell>
          <cell r="BA11">
            <v>95.658873643910567</v>
          </cell>
          <cell r="BB11">
            <v>108.97414453790762</v>
          </cell>
          <cell r="BC11">
            <v>105.47356190476191</v>
          </cell>
          <cell r="BD11">
            <v>105.47356190476191</v>
          </cell>
          <cell r="BE11">
            <v>0.12046191498036743</v>
          </cell>
          <cell r="BF11">
            <v>4.5509034807549149</v>
          </cell>
          <cell r="BG11">
            <v>0.56886293509436436</v>
          </cell>
          <cell r="BH11">
            <v>1.7578926984126986</v>
          </cell>
          <cell r="BI11">
            <v>35.97</v>
          </cell>
        </row>
        <row r="12">
          <cell r="A12" t="str">
            <v>C-008</v>
          </cell>
          <cell r="B12" t="str">
            <v>Inspección e Instalación sistema de medición (caja de policarbonato/módulo metálico con base socket + medidor + breaker de protección + acometida) - (zona rural concentrado)</v>
          </cell>
          <cell r="C12" t="str">
            <v>SI SE REALIZA</v>
          </cell>
          <cell r="D12">
            <v>66.167142857142863</v>
          </cell>
          <cell r="E12">
            <v>7.2543558520629565</v>
          </cell>
          <cell r="F12">
            <v>1.1027857142857145</v>
          </cell>
          <cell r="G12">
            <v>80</v>
          </cell>
          <cell r="H12">
            <v>90</v>
          </cell>
          <cell r="I12">
            <v>100</v>
          </cell>
          <cell r="J12">
            <v>72</v>
          </cell>
          <cell r="K12">
            <v>82</v>
          </cell>
          <cell r="L12">
            <v>92</v>
          </cell>
          <cell r="M12">
            <v>90</v>
          </cell>
          <cell r="N12">
            <v>100.80000000000001</v>
          </cell>
          <cell r="O12">
            <v>112.89600000000003</v>
          </cell>
          <cell r="P12">
            <v>80</v>
          </cell>
          <cell r="Q12">
            <v>95</v>
          </cell>
          <cell r="R12">
            <v>105</v>
          </cell>
          <cell r="S12">
            <v>85</v>
          </cell>
          <cell r="T12">
            <v>95.2</v>
          </cell>
          <cell r="U12">
            <v>113.05000000000001</v>
          </cell>
          <cell r="V12">
            <v>86</v>
          </cell>
          <cell r="W12">
            <v>92</v>
          </cell>
          <cell r="X12">
            <v>102</v>
          </cell>
          <cell r="Y12">
            <v>66</v>
          </cell>
          <cell r="Z12">
            <v>74</v>
          </cell>
          <cell r="AA12">
            <v>88</v>
          </cell>
          <cell r="AB12">
            <v>86</v>
          </cell>
          <cell r="AC12">
            <v>96</v>
          </cell>
          <cell r="AD12">
            <v>111</v>
          </cell>
          <cell r="AE12">
            <v>80</v>
          </cell>
          <cell r="AF12">
            <v>84</v>
          </cell>
          <cell r="AG12">
            <v>86</v>
          </cell>
          <cell r="AH12">
            <v>80</v>
          </cell>
          <cell r="AI12">
            <v>90</v>
          </cell>
          <cell r="AJ12">
            <v>100</v>
          </cell>
          <cell r="AK12">
            <v>80</v>
          </cell>
          <cell r="AL12">
            <v>90</v>
          </cell>
          <cell r="AM12">
            <v>100</v>
          </cell>
          <cell r="AN12">
            <v>101.01600000000002</v>
          </cell>
          <cell r="AO12">
            <v>82</v>
          </cell>
          <cell r="AP12">
            <v>101.01600000000002</v>
          </cell>
          <cell r="AQ12">
            <v>94.166666666666671</v>
          </cell>
          <cell r="AR12">
            <v>96.475000000000009</v>
          </cell>
          <cell r="AS12">
            <v>92.666666666666671</v>
          </cell>
          <cell r="AT12">
            <v>75</v>
          </cell>
          <cell r="AU12">
            <v>96.833333333333329</v>
          </cell>
          <cell r="AV12">
            <v>83.666666666666671</v>
          </cell>
          <cell r="AW12">
            <v>90</v>
          </cell>
          <cell r="AX12">
            <v>90</v>
          </cell>
          <cell r="AY12">
            <v>91.167303030303046</v>
          </cell>
          <cell r="AZ12">
            <v>8.1848601378867638</v>
          </cell>
          <cell r="BA12">
            <v>82.982442892416287</v>
          </cell>
          <cell r="BB12">
            <v>99.352163168189804</v>
          </cell>
          <cell r="BC12">
            <v>91.972619047619062</v>
          </cell>
          <cell r="BD12">
            <v>91.972619047619062</v>
          </cell>
          <cell r="BE12">
            <v>0.39000439003677562</v>
          </cell>
          <cell r="BF12">
            <v>5.2189445616578425</v>
          </cell>
          <cell r="BG12">
            <v>0.65236807020723031</v>
          </cell>
          <cell r="BH12">
            <v>1.5328769841269845</v>
          </cell>
          <cell r="BI12">
            <v>25.28</v>
          </cell>
        </row>
        <row r="13">
          <cell r="A13" t="str">
            <v>C-009</v>
          </cell>
          <cell r="B13" t="str">
            <v>Instalación de sistema de medición desde caja de distribución o tablero de distribución (caja de policarbonato/módulo metálico con base socket+medidor+breaker de protección + acometida) (zona rural)</v>
          </cell>
          <cell r="C13" t="str">
            <v>SI SE REALIZA</v>
          </cell>
          <cell r="D13">
            <v>47.067</v>
          </cell>
          <cell r="E13">
            <v>10.198228057874944</v>
          </cell>
          <cell r="F13">
            <v>0.78444999999999998</v>
          </cell>
          <cell r="G13">
            <v>66</v>
          </cell>
          <cell r="H13">
            <v>69</v>
          </cell>
          <cell r="I13">
            <v>75</v>
          </cell>
          <cell r="J13">
            <v>62</v>
          </cell>
          <cell r="K13">
            <v>65</v>
          </cell>
          <cell r="L13">
            <v>66</v>
          </cell>
          <cell r="M13">
            <v>66</v>
          </cell>
          <cell r="N13">
            <v>75</v>
          </cell>
          <cell r="O13">
            <v>82</v>
          </cell>
          <cell r="P13">
            <v>65</v>
          </cell>
          <cell r="Q13">
            <v>73</v>
          </cell>
          <cell r="R13">
            <v>79</v>
          </cell>
          <cell r="S13">
            <v>65</v>
          </cell>
          <cell r="T13">
            <v>73</v>
          </cell>
          <cell r="U13">
            <v>86</v>
          </cell>
          <cell r="V13">
            <v>65</v>
          </cell>
          <cell r="W13">
            <v>69</v>
          </cell>
          <cell r="X13">
            <v>75</v>
          </cell>
          <cell r="Y13">
            <v>34</v>
          </cell>
          <cell r="Z13">
            <v>41</v>
          </cell>
          <cell r="AA13">
            <v>48</v>
          </cell>
          <cell r="AB13">
            <v>65</v>
          </cell>
          <cell r="AC13">
            <v>72</v>
          </cell>
          <cell r="AD13">
            <v>81</v>
          </cell>
          <cell r="AE13">
            <v>62</v>
          </cell>
          <cell r="AF13">
            <v>65</v>
          </cell>
          <cell r="AG13">
            <v>66</v>
          </cell>
          <cell r="AH13">
            <v>59</v>
          </cell>
          <cell r="AI13">
            <v>66</v>
          </cell>
          <cell r="AJ13">
            <v>73</v>
          </cell>
          <cell r="AK13">
            <v>61</v>
          </cell>
          <cell r="AL13">
            <v>69</v>
          </cell>
          <cell r="AM13">
            <v>75</v>
          </cell>
          <cell r="AN13">
            <v>74.666666666666671</v>
          </cell>
          <cell r="AO13">
            <v>64.666666666666671</v>
          </cell>
          <cell r="AP13">
            <v>74.666666666666671</v>
          </cell>
          <cell r="AQ13">
            <v>72.666666666666671</v>
          </cell>
          <cell r="AR13">
            <v>73.833333333333329</v>
          </cell>
          <cell r="AS13">
            <v>69.333333333333329</v>
          </cell>
          <cell r="AT13">
            <v>41</v>
          </cell>
          <cell r="AU13">
            <v>72.333333333333329</v>
          </cell>
          <cell r="AV13">
            <v>64.666666666666671</v>
          </cell>
          <cell r="AW13">
            <v>66</v>
          </cell>
          <cell r="AX13">
            <v>68.666666666666671</v>
          </cell>
          <cell r="AY13">
            <v>67.499999999999986</v>
          </cell>
          <cell r="AZ13">
            <v>9.5821013700893332</v>
          </cell>
          <cell r="BA13">
            <v>57.917898629910653</v>
          </cell>
          <cell r="BB13">
            <v>77.082101370089319</v>
          </cell>
          <cell r="BC13">
            <v>70.149999999999991</v>
          </cell>
          <cell r="BD13">
            <v>70.149999999999991</v>
          </cell>
          <cell r="BE13">
            <v>0.49042853804151509</v>
          </cell>
          <cell r="BF13">
            <v>6.8424803991446908</v>
          </cell>
          <cell r="BG13">
            <v>0.85531004989308634</v>
          </cell>
          <cell r="BH13">
            <v>1.1691666666666665</v>
          </cell>
          <cell r="BI13">
            <v>18.120999999999999</v>
          </cell>
        </row>
        <row r="14">
          <cell r="A14" t="str">
            <v>C-010</v>
          </cell>
          <cell r="B14" t="str">
            <v>Instalación de sistema de medición desde caja de distribución o tablero de distribución (caja de policarbonato/módulo metálico con base socket+medidor+breaker de protección + acometida) (zona rural concentrado)</v>
          </cell>
          <cell r="C14" t="str">
            <v>SI SE REALIZA</v>
          </cell>
          <cell r="D14">
            <v>32.628</v>
          </cell>
          <cell r="E14">
            <v>14.711290915777861</v>
          </cell>
          <cell r="F14">
            <v>0.54379999999999995</v>
          </cell>
          <cell r="G14">
            <v>51</v>
          </cell>
          <cell r="H14">
            <v>57</v>
          </cell>
          <cell r="I14">
            <v>63</v>
          </cell>
          <cell r="J14">
            <v>51</v>
          </cell>
          <cell r="K14">
            <v>57</v>
          </cell>
          <cell r="L14">
            <v>63</v>
          </cell>
          <cell r="M14">
            <v>51</v>
          </cell>
          <cell r="N14">
            <v>57</v>
          </cell>
          <cell r="O14">
            <v>63</v>
          </cell>
          <cell r="P14">
            <v>51</v>
          </cell>
          <cell r="Q14">
            <v>57</v>
          </cell>
          <cell r="R14">
            <v>63</v>
          </cell>
          <cell r="S14">
            <v>51</v>
          </cell>
          <cell r="T14">
            <v>57</v>
          </cell>
          <cell r="U14">
            <v>63</v>
          </cell>
          <cell r="V14">
            <v>51</v>
          </cell>
          <cell r="W14">
            <v>57</v>
          </cell>
          <cell r="X14">
            <v>63</v>
          </cell>
          <cell r="Y14">
            <v>51</v>
          </cell>
          <cell r="Z14">
            <v>57</v>
          </cell>
          <cell r="AA14">
            <v>63</v>
          </cell>
          <cell r="AB14">
            <v>51</v>
          </cell>
          <cell r="AC14">
            <v>57</v>
          </cell>
          <cell r="AD14">
            <v>63</v>
          </cell>
          <cell r="AE14">
            <v>51</v>
          </cell>
          <cell r="AF14">
            <v>57</v>
          </cell>
          <cell r="AG14">
            <v>63</v>
          </cell>
          <cell r="AH14">
            <v>48</v>
          </cell>
          <cell r="AI14">
            <v>54</v>
          </cell>
          <cell r="AJ14">
            <v>60</v>
          </cell>
          <cell r="AK14">
            <v>52</v>
          </cell>
          <cell r="AL14">
            <v>58</v>
          </cell>
          <cell r="AM14">
            <v>64</v>
          </cell>
          <cell r="AN14">
            <v>57</v>
          </cell>
          <cell r="AO14">
            <v>57</v>
          </cell>
          <cell r="AP14">
            <v>57</v>
          </cell>
          <cell r="AQ14">
            <v>57</v>
          </cell>
          <cell r="AR14">
            <v>57</v>
          </cell>
          <cell r="AS14">
            <v>57</v>
          </cell>
          <cell r="AT14">
            <v>57</v>
          </cell>
          <cell r="AU14">
            <v>57</v>
          </cell>
          <cell r="AV14">
            <v>57</v>
          </cell>
          <cell r="AW14">
            <v>54</v>
          </cell>
          <cell r="AX14">
            <v>58</v>
          </cell>
          <cell r="AY14">
            <v>56.81818181818182</v>
          </cell>
          <cell r="AZ14">
            <v>0.98164981721404276</v>
          </cell>
          <cell r="BA14">
            <v>55.836532000967779</v>
          </cell>
          <cell r="BB14">
            <v>57.799831635395861</v>
          </cell>
          <cell r="BC14">
            <v>57</v>
          </cell>
          <cell r="BD14">
            <v>57</v>
          </cell>
          <cell r="BE14">
            <v>0.74696579624862081</v>
          </cell>
          <cell r="BF14">
            <v>8.4210526315789469</v>
          </cell>
          <cell r="BG14">
            <v>1.0526315789473684</v>
          </cell>
          <cell r="BH14">
            <v>0.95000000000000007</v>
          </cell>
          <cell r="BI14">
            <v>12.56</v>
          </cell>
        </row>
        <row r="15">
          <cell r="A15" t="str">
            <v>C-011</v>
          </cell>
          <cell r="B15" t="str">
            <v>Inspección e Instalación de sistema de medición desde caja de distribución o tablero de distribución (caja de policarbonato/módulo metálico con base socket+medidor+breaker de protección + acometida) (zona rural)</v>
          </cell>
          <cell r="C15" t="str">
            <v>SI SE REALIZA</v>
          </cell>
          <cell r="D15">
            <v>66.167142857142863</v>
          </cell>
          <cell r="E15">
            <v>7.2543558520629565</v>
          </cell>
          <cell r="F15">
            <v>1.1027857142857145</v>
          </cell>
          <cell r="G15">
            <v>80</v>
          </cell>
          <cell r="H15">
            <v>84</v>
          </cell>
          <cell r="I15">
            <v>88</v>
          </cell>
          <cell r="J15">
            <v>74</v>
          </cell>
          <cell r="K15">
            <v>75</v>
          </cell>
          <cell r="L15">
            <v>88</v>
          </cell>
          <cell r="M15">
            <v>74</v>
          </cell>
          <cell r="N15">
            <v>82</v>
          </cell>
          <cell r="O15">
            <v>92</v>
          </cell>
          <cell r="P15">
            <v>77</v>
          </cell>
          <cell r="Q15">
            <v>85</v>
          </cell>
          <cell r="R15">
            <v>101</v>
          </cell>
          <cell r="S15">
            <v>77</v>
          </cell>
          <cell r="T15">
            <v>86</v>
          </cell>
          <cell r="U15">
            <v>102</v>
          </cell>
          <cell r="V15">
            <v>77</v>
          </cell>
          <cell r="W15">
            <v>82</v>
          </cell>
          <cell r="X15">
            <v>90</v>
          </cell>
          <cell r="Y15">
            <v>56</v>
          </cell>
          <cell r="Z15">
            <v>72</v>
          </cell>
          <cell r="AA15">
            <v>88</v>
          </cell>
          <cell r="AB15">
            <v>77</v>
          </cell>
          <cell r="AC15">
            <v>85</v>
          </cell>
          <cell r="AD15">
            <v>97</v>
          </cell>
          <cell r="AE15">
            <v>74</v>
          </cell>
          <cell r="AF15">
            <v>80</v>
          </cell>
          <cell r="AG15">
            <v>88</v>
          </cell>
          <cell r="AH15">
            <v>71</v>
          </cell>
          <cell r="AI15">
            <v>84</v>
          </cell>
          <cell r="AJ15">
            <v>100</v>
          </cell>
          <cell r="AK15">
            <v>72</v>
          </cell>
          <cell r="AL15">
            <v>88</v>
          </cell>
          <cell r="AM15">
            <v>100</v>
          </cell>
          <cell r="AN15">
            <v>82.333333333333329</v>
          </cell>
          <cell r="AO15">
            <v>77</v>
          </cell>
          <cell r="AP15">
            <v>82.333333333333329</v>
          </cell>
          <cell r="AQ15">
            <v>86.333333333333329</v>
          </cell>
          <cell r="AR15">
            <v>87.166666666666671</v>
          </cell>
          <cell r="AS15">
            <v>82.5</v>
          </cell>
          <cell r="AT15">
            <v>72</v>
          </cell>
          <cell r="AU15">
            <v>85.666666666666671</v>
          </cell>
          <cell r="AV15">
            <v>80.333333333333329</v>
          </cell>
          <cell r="AW15">
            <v>84.5</v>
          </cell>
          <cell r="AX15">
            <v>87.333333333333329</v>
          </cell>
          <cell r="AY15">
            <v>82.5</v>
          </cell>
          <cell r="AZ15">
            <v>4.6809305817445219</v>
          </cell>
          <cell r="BA15">
            <v>77.819069418255481</v>
          </cell>
          <cell r="BB15">
            <v>87.180930581744519</v>
          </cell>
          <cell r="BC15">
            <v>83.895833333333343</v>
          </cell>
          <cell r="BD15">
            <v>83.895833333333343</v>
          </cell>
          <cell r="BE15">
            <v>0.26793797813617753</v>
          </cell>
          <cell r="BF15">
            <v>5.7213806804072505</v>
          </cell>
          <cell r="BG15">
            <v>0.71517258505090631</v>
          </cell>
          <cell r="BH15">
            <v>1.398263888888889</v>
          </cell>
          <cell r="BI15">
            <v>15.43</v>
          </cell>
        </row>
        <row r="16">
          <cell r="A16" t="str">
            <v>C-012</v>
          </cell>
          <cell r="B16" t="str">
            <v>Inspección e Instalación de sistema de medición desde caja de distribución o tablero de distribución (caja de policarbonato/módulo metálico con base socket+medidor+breaker de protección + acometida) (zona rural concentrado)</v>
          </cell>
          <cell r="C16" t="str">
            <v>SI SE REALIZA</v>
          </cell>
          <cell r="D16">
            <v>55.63</v>
          </cell>
          <cell r="E16">
            <v>8.6284378932230812</v>
          </cell>
          <cell r="F16">
            <v>0.92716666666666669</v>
          </cell>
          <cell r="G16">
            <v>63</v>
          </cell>
          <cell r="H16">
            <v>68</v>
          </cell>
          <cell r="I16">
            <v>78</v>
          </cell>
          <cell r="J16">
            <v>63</v>
          </cell>
          <cell r="K16">
            <v>68</v>
          </cell>
          <cell r="L16">
            <v>78</v>
          </cell>
          <cell r="M16">
            <v>63</v>
          </cell>
          <cell r="N16">
            <v>70</v>
          </cell>
          <cell r="O16">
            <v>79</v>
          </cell>
          <cell r="P16">
            <v>63</v>
          </cell>
          <cell r="Q16">
            <v>70</v>
          </cell>
          <cell r="R16">
            <v>78</v>
          </cell>
          <cell r="S16">
            <v>63</v>
          </cell>
          <cell r="T16">
            <v>70</v>
          </cell>
          <cell r="U16">
            <v>84</v>
          </cell>
          <cell r="V16">
            <v>63</v>
          </cell>
          <cell r="W16">
            <v>67</v>
          </cell>
          <cell r="X16">
            <v>75</v>
          </cell>
          <cell r="Y16">
            <v>63</v>
          </cell>
          <cell r="Z16">
            <v>70</v>
          </cell>
          <cell r="AA16">
            <v>78</v>
          </cell>
          <cell r="AB16">
            <v>64</v>
          </cell>
          <cell r="AC16">
            <v>71</v>
          </cell>
          <cell r="AD16">
            <v>82</v>
          </cell>
          <cell r="AE16">
            <v>62</v>
          </cell>
          <cell r="AF16">
            <v>70</v>
          </cell>
          <cell r="AG16">
            <v>78</v>
          </cell>
          <cell r="AH16">
            <v>64</v>
          </cell>
          <cell r="AI16">
            <v>71</v>
          </cell>
          <cell r="AJ16">
            <v>78</v>
          </cell>
          <cell r="AK16">
            <v>63</v>
          </cell>
          <cell r="AL16">
            <v>70</v>
          </cell>
          <cell r="AM16">
            <v>81</v>
          </cell>
          <cell r="AN16">
            <v>70.333333333333329</v>
          </cell>
          <cell r="AO16">
            <v>68.833333333333329</v>
          </cell>
          <cell r="AP16">
            <v>70.333333333333329</v>
          </cell>
          <cell r="AQ16">
            <v>70.166666666666671</v>
          </cell>
          <cell r="AR16">
            <v>71.166666666666671</v>
          </cell>
          <cell r="AS16">
            <v>67.666666666666671</v>
          </cell>
          <cell r="AT16">
            <v>70.166666666666671</v>
          </cell>
          <cell r="AU16">
            <v>71.666666666666671</v>
          </cell>
          <cell r="AV16">
            <v>70</v>
          </cell>
          <cell r="AW16">
            <v>71</v>
          </cell>
          <cell r="AX16">
            <v>70.666666666666671</v>
          </cell>
          <cell r="AY16">
            <v>70.181818181818187</v>
          </cell>
          <cell r="AZ16">
            <v>1.1091902588388665</v>
          </cell>
          <cell r="BA16">
            <v>69.072627922979322</v>
          </cell>
          <cell r="BB16">
            <v>71.291008440657052</v>
          </cell>
          <cell r="BC16">
            <v>70.479166666666671</v>
          </cell>
          <cell r="BD16">
            <v>70.479166666666671</v>
          </cell>
          <cell r="BE16">
            <v>0.26692731739469117</v>
          </cell>
          <cell r="BF16">
            <v>6.8105232042565769</v>
          </cell>
          <cell r="BG16">
            <v>0.85131540053207211</v>
          </cell>
          <cell r="BH16">
            <v>1.1746527777777778</v>
          </cell>
          <cell r="BI16">
            <v>12.98</v>
          </cell>
        </row>
        <row r="17">
          <cell r="A17" t="str">
            <v>C-013</v>
          </cell>
          <cell r="B17" t="str">
            <v>Reubicación sistema de medición (caja de policarbonato + medidor + breaker de protección + acometida) - (zona urbana)</v>
          </cell>
          <cell r="C17" t="str">
            <v>SI SE REALIZA</v>
          </cell>
          <cell r="D17">
            <v>80.833333333333329</v>
          </cell>
          <cell r="E17">
            <v>5.9381443298969074</v>
          </cell>
          <cell r="F17">
            <v>1.3472222222222221</v>
          </cell>
          <cell r="G17">
            <v>37</v>
          </cell>
          <cell r="H17">
            <v>41</v>
          </cell>
          <cell r="I17">
            <v>44</v>
          </cell>
          <cell r="J17">
            <v>59</v>
          </cell>
          <cell r="K17">
            <v>61</v>
          </cell>
          <cell r="L17">
            <v>63</v>
          </cell>
          <cell r="M17">
            <v>59</v>
          </cell>
          <cell r="N17">
            <v>66</v>
          </cell>
          <cell r="O17">
            <v>74</v>
          </cell>
          <cell r="P17">
            <v>59</v>
          </cell>
          <cell r="Q17">
            <v>67</v>
          </cell>
          <cell r="R17">
            <v>73</v>
          </cell>
          <cell r="S17">
            <v>59</v>
          </cell>
          <cell r="T17">
            <v>66</v>
          </cell>
          <cell r="U17">
            <v>79</v>
          </cell>
          <cell r="V17">
            <v>60</v>
          </cell>
          <cell r="W17">
            <v>64</v>
          </cell>
          <cell r="X17">
            <v>72</v>
          </cell>
          <cell r="Y17">
            <v>59</v>
          </cell>
          <cell r="Z17">
            <v>67</v>
          </cell>
          <cell r="AA17">
            <v>80</v>
          </cell>
          <cell r="AB17">
            <v>60</v>
          </cell>
          <cell r="AC17">
            <v>67</v>
          </cell>
          <cell r="AD17">
            <v>78</v>
          </cell>
          <cell r="AE17">
            <v>59</v>
          </cell>
          <cell r="AF17">
            <v>61</v>
          </cell>
          <cell r="AG17">
            <v>63</v>
          </cell>
          <cell r="AH17">
            <v>61</v>
          </cell>
          <cell r="AI17">
            <v>70</v>
          </cell>
          <cell r="AJ17">
            <v>81</v>
          </cell>
          <cell r="AK17">
            <v>44</v>
          </cell>
          <cell r="AL17">
            <v>52</v>
          </cell>
          <cell r="AM17">
            <v>59</v>
          </cell>
          <cell r="AN17">
            <v>66.166666666666671</v>
          </cell>
          <cell r="AO17">
            <v>61</v>
          </cell>
          <cell r="AP17">
            <v>66.166666666666671</v>
          </cell>
          <cell r="AQ17">
            <v>66.666666666666671</v>
          </cell>
          <cell r="AR17">
            <v>67</v>
          </cell>
          <cell r="AS17">
            <v>64.666666666666671</v>
          </cell>
          <cell r="AT17">
            <v>67.833333333333329</v>
          </cell>
          <cell r="AU17">
            <v>67.666666666666671</v>
          </cell>
          <cell r="AV17">
            <v>61</v>
          </cell>
          <cell r="AW17">
            <v>70.333333333333329</v>
          </cell>
          <cell r="AX17">
            <v>51.833333333333336</v>
          </cell>
          <cell r="AY17">
            <v>64.575757575757578</v>
          </cell>
          <cell r="AZ17">
            <v>5.0653307648736767</v>
          </cell>
          <cell r="BA17">
            <v>59.510426810883899</v>
          </cell>
          <cell r="BB17">
            <v>69.641088340631256</v>
          </cell>
          <cell r="BC17">
            <v>65.351851851851848</v>
          </cell>
          <cell r="BD17">
            <v>65.351851851851848</v>
          </cell>
          <cell r="BE17">
            <v>-0.19152348224513174</v>
          </cell>
          <cell r="BF17">
            <v>7.3448568999716635</v>
          </cell>
          <cell r="BG17">
            <v>0.91810711249645793</v>
          </cell>
          <cell r="BH17">
            <v>1.0891975308641975</v>
          </cell>
          <cell r="BI17">
            <v>31.17</v>
          </cell>
        </row>
        <row r="18">
          <cell r="A18" t="str">
            <v>C-014</v>
          </cell>
          <cell r="B18" t="str">
            <v>Reubicación sistema de medición (caja de policarbonato + medidor + breaker de protección + acometida) - (zona rural)</v>
          </cell>
          <cell r="C18" t="str">
            <v>SI SE REALIZA</v>
          </cell>
          <cell r="D18">
            <v>110.1675</v>
          </cell>
          <cell r="E18">
            <v>4.3570018381101505</v>
          </cell>
          <cell r="F18">
            <v>1.836125</v>
          </cell>
          <cell r="G18">
            <v>53</v>
          </cell>
          <cell r="H18">
            <v>57</v>
          </cell>
          <cell r="I18">
            <v>62</v>
          </cell>
          <cell r="J18">
            <v>89</v>
          </cell>
          <cell r="K18">
            <v>90</v>
          </cell>
          <cell r="L18">
            <v>94</v>
          </cell>
          <cell r="M18">
            <v>89</v>
          </cell>
          <cell r="N18">
            <v>99</v>
          </cell>
          <cell r="O18">
            <v>111</v>
          </cell>
          <cell r="P18">
            <v>90</v>
          </cell>
          <cell r="Q18">
            <v>102</v>
          </cell>
          <cell r="R18">
            <v>121</v>
          </cell>
          <cell r="S18">
            <v>90</v>
          </cell>
          <cell r="T18">
            <v>101</v>
          </cell>
          <cell r="U18">
            <v>120</v>
          </cell>
          <cell r="V18">
            <v>90</v>
          </cell>
          <cell r="W18">
            <v>95</v>
          </cell>
          <cell r="X18">
            <v>103</v>
          </cell>
          <cell r="Y18">
            <v>90</v>
          </cell>
          <cell r="Z18">
            <v>102</v>
          </cell>
          <cell r="AA18">
            <v>121</v>
          </cell>
          <cell r="AB18">
            <v>90</v>
          </cell>
          <cell r="AC18">
            <v>99</v>
          </cell>
          <cell r="AD18">
            <v>111</v>
          </cell>
          <cell r="AE18">
            <v>89</v>
          </cell>
          <cell r="AF18">
            <v>90</v>
          </cell>
          <cell r="AG18">
            <v>94</v>
          </cell>
          <cell r="AH18">
            <v>78</v>
          </cell>
          <cell r="AI18">
            <v>91</v>
          </cell>
          <cell r="AJ18">
            <v>107</v>
          </cell>
          <cell r="AK18">
            <v>62</v>
          </cell>
          <cell r="AL18">
            <v>74</v>
          </cell>
          <cell r="AM18">
            <v>82</v>
          </cell>
          <cell r="AN18">
            <v>99.333333333333329</v>
          </cell>
          <cell r="AO18">
            <v>90.5</v>
          </cell>
          <cell r="AP18">
            <v>99.333333333333329</v>
          </cell>
          <cell r="AQ18">
            <v>103.16666666666667</v>
          </cell>
          <cell r="AR18">
            <v>102.33333333333333</v>
          </cell>
          <cell r="AS18">
            <v>95.5</v>
          </cell>
          <cell r="AT18">
            <v>103.16666666666667</v>
          </cell>
          <cell r="AU18">
            <v>99.5</v>
          </cell>
          <cell r="AV18">
            <v>90.5</v>
          </cell>
          <cell r="AW18">
            <v>91.5</v>
          </cell>
          <cell r="AX18">
            <v>73.333333333333329</v>
          </cell>
          <cell r="AY18">
            <v>95.287878787878768</v>
          </cell>
          <cell r="AZ18">
            <v>8.7550274157483408</v>
          </cell>
          <cell r="BA18">
            <v>86.532851372130423</v>
          </cell>
          <cell r="BB18">
            <v>104.04290620362711</v>
          </cell>
          <cell r="BC18">
            <v>97.48333333333332</v>
          </cell>
          <cell r="BD18">
            <v>97.48333333333332</v>
          </cell>
          <cell r="BE18">
            <v>-0.11513528641992134</v>
          </cell>
          <cell r="BF18">
            <v>4.923918618567277</v>
          </cell>
          <cell r="BG18">
            <v>0.61548982732090962</v>
          </cell>
          <cell r="BH18">
            <v>1.624722222222222</v>
          </cell>
          <cell r="BI18">
            <v>42.417000000000002</v>
          </cell>
        </row>
        <row r="19">
          <cell r="A19" t="str">
            <v>C-015</v>
          </cell>
          <cell r="B19" t="str">
            <v>Reubicación sistema de medición (caja de policarbonato + medidor + breaker de protección + acometida) - (zona rural concentrado)</v>
          </cell>
          <cell r="C19" t="str">
            <v>SI SE REALIZA</v>
          </cell>
          <cell r="D19">
            <v>66.167142857142863</v>
          </cell>
          <cell r="E19">
            <v>7.2543558520629565</v>
          </cell>
          <cell r="F19">
            <v>1.1027857142857145</v>
          </cell>
          <cell r="G19">
            <v>53</v>
          </cell>
          <cell r="H19">
            <v>57</v>
          </cell>
          <cell r="I19">
            <v>62</v>
          </cell>
          <cell r="J19">
            <v>72</v>
          </cell>
          <cell r="K19">
            <v>74</v>
          </cell>
          <cell r="L19">
            <v>76</v>
          </cell>
          <cell r="M19">
            <v>72</v>
          </cell>
          <cell r="N19">
            <v>81</v>
          </cell>
          <cell r="O19">
            <v>91</v>
          </cell>
          <cell r="P19">
            <v>75</v>
          </cell>
          <cell r="Q19">
            <v>84</v>
          </cell>
          <cell r="R19">
            <v>88</v>
          </cell>
          <cell r="S19">
            <v>75</v>
          </cell>
          <cell r="T19">
            <v>84</v>
          </cell>
          <cell r="U19">
            <v>99</v>
          </cell>
          <cell r="V19">
            <v>75</v>
          </cell>
          <cell r="W19">
            <v>80</v>
          </cell>
          <cell r="X19">
            <v>89</v>
          </cell>
          <cell r="Y19">
            <v>72</v>
          </cell>
          <cell r="Z19">
            <v>83</v>
          </cell>
          <cell r="AA19">
            <v>97</v>
          </cell>
          <cell r="AB19">
            <v>75</v>
          </cell>
          <cell r="AC19">
            <v>84</v>
          </cell>
          <cell r="AD19">
            <v>97</v>
          </cell>
          <cell r="AE19">
            <v>72</v>
          </cell>
          <cell r="AF19">
            <v>77</v>
          </cell>
          <cell r="AG19">
            <v>79</v>
          </cell>
          <cell r="AH19">
            <v>75</v>
          </cell>
          <cell r="AI19">
            <v>85</v>
          </cell>
          <cell r="AJ19">
            <v>101</v>
          </cell>
          <cell r="AK19">
            <v>57</v>
          </cell>
          <cell r="AL19">
            <v>66</v>
          </cell>
          <cell r="AM19">
            <v>75</v>
          </cell>
          <cell r="AN19">
            <v>81.166666666666671</v>
          </cell>
          <cell r="AO19">
            <v>74</v>
          </cell>
          <cell r="AP19">
            <v>81.166666666666671</v>
          </cell>
          <cell r="AQ19">
            <v>83.166666666666671</v>
          </cell>
          <cell r="AR19">
            <v>85</v>
          </cell>
          <cell r="AS19">
            <v>80.666666666666671</v>
          </cell>
          <cell r="AT19">
            <v>83.5</v>
          </cell>
          <cell r="AU19">
            <v>84.666666666666671</v>
          </cell>
          <cell r="AV19">
            <v>76.5</v>
          </cell>
          <cell r="AW19">
            <v>86</v>
          </cell>
          <cell r="AX19">
            <v>66</v>
          </cell>
          <cell r="AY19">
            <v>80.166666666666671</v>
          </cell>
          <cell r="AZ19">
            <v>5.934363206500481</v>
          </cell>
          <cell r="BA19">
            <v>74.232303460166193</v>
          </cell>
          <cell r="BB19">
            <v>86.10102987316715</v>
          </cell>
          <cell r="BC19">
            <v>82.425925925925924</v>
          </cell>
          <cell r="BD19">
            <v>82.425925925925924</v>
          </cell>
          <cell r="BE19">
            <v>0.24572291271343441</v>
          </cell>
          <cell r="BF19">
            <v>5.8234104695574027</v>
          </cell>
          <cell r="BG19">
            <v>0.72792630869467534</v>
          </cell>
          <cell r="BH19">
            <v>1.3737654320987656</v>
          </cell>
          <cell r="BI19">
            <v>15.24</v>
          </cell>
        </row>
        <row r="20">
          <cell r="A20" t="str">
            <v>C-016</v>
          </cell>
          <cell r="B20" t="str">
            <v>Cambio de sistema de medición (caja de policarbonato o base socket + medidor + breaker de protección + acometida) - (zona urbana)</v>
          </cell>
          <cell r="C20" t="str">
            <v>SI SE REALIZA</v>
          </cell>
          <cell r="D20">
            <v>56.875</v>
          </cell>
          <cell r="E20">
            <v>8.4395604395604398</v>
          </cell>
          <cell r="F20">
            <v>0.94791666666666663</v>
          </cell>
          <cell r="G20">
            <v>46</v>
          </cell>
          <cell r="H20">
            <v>50</v>
          </cell>
          <cell r="I20">
            <v>54</v>
          </cell>
          <cell r="J20">
            <v>46</v>
          </cell>
          <cell r="K20">
            <v>49</v>
          </cell>
          <cell r="L20">
            <v>51</v>
          </cell>
          <cell r="M20">
            <v>46</v>
          </cell>
          <cell r="N20">
            <v>52</v>
          </cell>
          <cell r="O20">
            <v>58</v>
          </cell>
          <cell r="P20">
            <v>47</v>
          </cell>
          <cell r="Q20">
            <v>53</v>
          </cell>
          <cell r="R20">
            <v>63</v>
          </cell>
          <cell r="S20">
            <v>47</v>
          </cell>
          <cell r="T20">
            <v>52</v>
          </cell>
          <cell r="U20">
            <v>62</v>
          </cell>
          <cell r="V20">
            <v>48</v>
          </cell>
          <cell r="W20">
            <v>53</v>
          </cell>
          <cell r="X20">
            <v>61</v>
          </cell>
          <cell r="Y20">
            <v>47</v>
          </cell>
          <cell r="Z20">
            <v>53</v>
          </cell>
          <cell r="AA20">
            <v>63</v>
          </cell>
          <cell r="AB20">
            <v>48</v>
          </cell>
          <cell r="AC20">
            <v>56</v>
          </cell>
          <cell r="AD20">
            <v>68</v>
          </cell>
          <cell r="AE20">
            <v>46</v>
          </cell>
          <cell r="AF20">
            <v>49</v>
          </cell>
          <cell r="AG20">
            <v>51</v>
          </cell>
          <cell r="AH20">
            <v>38</v>
          </cell>
          <cell r="AI20">
            <v>44</v>
          </cell>
          <cell r="AJ20">
            <v>59</v>
          </cell>
          <cell r="AK20">
            <v>50</v>
          </cell>
          <cell r="AL20">
            <v>58</v>
          </cell>
          <cell r="AM20">
            <v>67</v>
          </cell>
          <cell r="AN20">
            <v>52</v>
          </cell>
          <cell r="AO20">
            <v>48.833333333333336</v>
          </cell>
          <cell r="AP20">
            <v>52</v>
          </cell>
          <cell r="AQ20">
            <v>53.666666666666664</v>
          </cell>
          <cell r="AR20">
            <v>52.833333333333336</v>
          </cell>
          <cell r="AS20">
            <v>53.5</v>
          </cell>
          <cell r="AT20">
            <v>53.666666666666664</v>
          </cell>
          <cell r="AU20">
            <v>56.666666666666664</v>
          </cell>
          <cell r="AV20">
            <v>48.833333333333336</v>
          </cell>
          <cell r="AW20">
            <v>45.5</v>
          </cell>
          <cell r="AX20">
            <v>58.166666666666664</v>
          </cell>
          <cell r="AY20">
            <v>52.333333333333329</v>
          </cell>
          <cell r="AZ20">
            <v>3.5970667062050543</v>
          </cell>
          <cell r="BA20">
            <v>48.736266627128273</v>
          </cell>
          <cell r="BB20">
            <v>55.930400039538384</v>
          </cell>
          <cell r="BC20">
            <v>51.916666666666664</v>
          </cell>
          <cell r="BD20">
            <v>51.916666666666664</v>
          </cell>
          <cell r="BE20">
            <v>-8.7179487179487217E-2</v>
          </cell>
          <cell r="BF20">
            <v>9.2455858747993585</v>
          </cell>
          <cell r="BG20">
            <v>1.1556982343499198</v>
          </cell>
          <cell r="BH20">
            <v>0.8652777777777777</v>
          </cell>
          <cell r="BI20">
            <v>13</v>
          </cell>
        </row>
        <row r="21">
          <cell r="A21" t="str">
            <v>C-017</v>
          </cell>
          <cell r="B21" t="str">
            <v>Cambio de sistema de medición (caja de policarbonato o base socket + medidor + breaker de protección + acometida) - (zona rural)</v>
          </cell>
          <cell r="C21" t="str">
            <v>SI SE REALIZA</v>
          </cell>
          <cell r="D21">
            <v>101.634</v>
          </cell>
          <cell r="E21">
            <v>4.7228289745557595</v>
          </cell>
          <cell r="F21">
            <v>1.6939</v>
          </cell>
          <cell r="G21">
            <v>55</v>
          </cell>
          <cell r="H21">
            <v>59</v>
          </cell>
          <cell r="I21">
            <v>62</v>
          </cell>
          <cell r="J21">
            <v>74</v>
          </cell>
          <cell r="K21">
            <v>80</v>
          </cell>
          <cell r="L21">
            <v>82</v>
          </cell>
          <cell r="M21">
            <v>74</v>
          </cell>
          <cell r="N21">
            <v>83</v>
          </cell>
          <cell r="O21">
            <v>93</v>
          </cell>
          <cell r="P21">
            <v>79</v>
          </cell>
          <cell r="Q21">
            <v>89</v>
          </cell>
          <cell r="R21">
            <v>106</v>
          </cell>
          <cell r="S21">
            <v>79</v>
          </cell>
          <cell r="T21">
            <v>88</v>
          </cell>
          <cell r="U21">
            <v>105</v>
          </cell>
          <cell r="V21">
            <v>80</v>
          </cell>
          <cell r="W21">
            <v>84</v>
          </cell>
          <cell r="X21">
            <v>92</v>
          </cell>
          <cell r="Y21">
            <v>79</v>
          </cell>
          <cell r="Z21">
            <v>89</v>
          </cell>
          <cell r="AA21">
            <v>106</v>
          </cell>
          <cell r="AB21">
            <v>79</v>
          </cell>
          <cell r="AC21">
            <v>87</v>
          </cell>
          <cell r="AD21">
            <v>99</v>
          </cell>
          <cell r="AE21">
            <v>74</v>
          </cell>
          <cell r="AF21">
            <v>80</v>
          </cell>
          <cell r="AG21">
            <v>82</v>
          </cell>
          <cell r="AH21">
            <v>73</v>
          </cell>
          <cell r="AI21">
            <v>88</v>
          </cell>
          <cell r="AJ21">
            <v>98</v>
          </cell>
          <cell r="AK21">
            <v>59</v>
          </cell>
          <cell r="AL21">
            <v>70</v>
          </cell>
          <cell r="AM21">
            <v>78</v>
          </cell>
          <cell r="AN21">
            <v>83.166666666666671</v>
          </cell>
          <cell r="AO21">
            <v>79.333333333333329</v>
          </cell>
          <cell r="AP21">
            <v>83.166666666666671</v>
          </cell>
          <cell r="AQ21">
            <v>90.166666666666671</v>
          </cell>
          <cell r="AR21">
            <v>89.333333333333329</v>
          </cell>
          <cell r="AS21">
            <v>84.666666666666671</v>
          </cell>
          <cell r="AT21">
            <v>90.166666666666671</v>
          </cell>
          <cell r="AU21">
            <v>87.666666666666671</v>
          </cell>
          <cell r="AV21">
            <v>79.333333333333329</v>
          </cell>
          <cell r="AW21">
            <v>87.166666666666671</v>
          </cell>
          <cell r="AX21">
            <v>69.5</v>
          </cell>
          <cell r="AY21">
            <v>83.969696969696969</v>
          </cell>
          <cell r="AZ21">
            <v>6.1935531813411453</v>
          </cell>
          <cell r="BA21">
            <v>77.776143788355824</v>
          </cell>
          <cell r="BB21">
            <v>90.163250151038113</v>
          </cell>
          <cell r="BC21">
            <v>84.229166666666671</v>
          </cell>
          <cell r="BD21">
            <v>84.229166666666671</v>
          </cell>
          <cell r="BE21">
            <v>-0.17125010659162612</v>
          </cell>
          <cell r="BF21">
            <v>5.6987385604748946</v>
          </cell>
          <cell r="BG21">
            <v>0.71234232005936182</v>
          </cell>
          <cell r="BH21">
            <v>1.4038194444444445</v>
          </cell>
          <cell r="BI21">
            <v>39.17</v>
          </cell>
        </row>
        <row r="22">
          <cell r="A22" t="str">
            <v>C-018</v>
          </cell>
          <cell r="B22" t="str">
            <v>Cambio de sistema de medición (caja de policarbonato o base socket + medidor + breaker de protección + acometida) - (zona rural concentrado)</v>
          </cell>
          <cell r="C22" t="str">
            <v>SI SE REALIZA</v>
          </cell>
          <cell r="D22">
            <v>83.444999999999993</v>
          </cell>
          <cell r="E22">
            <v>5.7522919288153878</v>
          </cell>
          <cell r="F22">
            <v>1.3907499999999999</v>
          </cell>
          <cell r="G22">
            <v>58</v>
          </cell>
          <cell r="H22">
            <v>62</v>
          </cell>
          <cell r="I22">
            <v>65</v>
          </cell>
          <cell r="J22">
            <v>62</v>
          </cell>
          <cell r="K22">
            <v>65</v>
          </cell>
          <cell r="L22">
            <v>68</v>
          </cell>
          <cell r="M22">
            <v>62</v>
          </cell>
          <cell r="N22">
            <v>70</v>
          </cell>
          <cell r="O22">
            <v>78</v>
          </cell>
          <cell r="P22">
            <v>64</v>
          </cell>
          <cell r="Q22">
            <v>72</v>
          </cell>
          <cell r="R22">
            <v>85</v>
          </cell>
          <cell r="S22">
            <v>64</v>
          </cell>
          <cell r="T22">
            <v>72</v>
          </cell>
          <cell r="U22">
            <v>85</v>
          </cell>
          <cell r="V22">
            <v>64</v>
          </cell>
          <cell r="W22">
            <v>69</v>
          </cell>
          <cell r="X22">
            <v>76</v>
          </cell>
          <cell r="Y22">
            <v>64</v>
          </cell>
          <cell r="Z22">
            <v>72</v>
          </cell>
          <cell r="AA22">
            <v>85</v>
          </cell>
          <cell r="AB22">
            <v>64</v>
          </cell>
          <cell r="AC22">
            <v>72</v>
          </cell>
          <cell r="AD22">
            <v>84</v>
          </cell>
          <cell r="AE22">
            <v>62</v>
          </cell>
          <cell r="AF22">
            <v>65</v>
          </cell>
          <cell r="AG22">
            <v>68</v>
          </cell>
          <cell r="AH22">
            <v>62</v>
          </cell>
          <cell r="AI22">
            <v>74</v>
          </cell>
          <cell r="AJ22">
            <v>92</v>
          </cell>
          <cell r="AK22">
            <v>46</v>
          </cell>
          <cell r="AL22">
            <v>54</v>
          </cell>
          <cell r="AM22">
            <v>62</v>
          </cell>
          <cell r="AN22">
            <v>70</v>
          </cell>
          <cell r="AO22">
            <v>65</v>
          </cell>
          <cell r="AP22">
            <v>70</v>
          </cell>
          <cell r="AQ22">
            <v>72.833333333333329</v>
          </cell>
          <cell r="AR22">
            <v>72.833333333333329</v>
          </cell>
          <cell r="AS22">
            <v>69.333333333333329</v>
          </cell>
          <cell r="AT22">
            <v>72.833333333333329</v>
          </cell>
          <cell r="AU22">
            <v>72.666666666666671</v>
          </cell>
          <cell r="AV22">
            <v>65</v>
          </cell>
          <cell r="AW22">
            <v>75</v>
          </cell>
          <cell r="AX22">
            <v>54</v>
          </cell>
          <cell r="AY22">
            <v>69.045454545454533</v>
          </cell>
          <cell r="AZ22">
            <v>5.938149220221411</v>
          </cell>
          <cell r="BA22">
            <v>63.107305325233121</v>
          </cell>
          <cell r="BB22">
            <v>74.983603765675937</v>
          </cell>
          <cell r="BC22">
            <v>70.055555555555543</v>
          </cell>
          <cell r="BD22">
            <v>70.055555555555543</v>
          </cell>
          <cell r="BE22">
            <v>-0.16045831918562467</v>
          </cell>
          <cell r="BF22">
            <v>6.8517049960348944</v>
          </cell>
          <cell r="BG22">
            <v>0.85646312450436179</v>
          </cell>
          <cell r="BH22">
            <v>1.1675925925925923</v>
          </cell>
          <cell r="BI22">
            <v>32.14</v>
          </cell>
        </row>
        <row r="23">
          <cell r="A23" t="str">
            <v>C-019</v>
          </cell>
          <cell r="B23" t="str">
            <v>Cambio o Instalación de caja de policarbonato o módulo metálico (zona urbana)</v>
          </cell>
          <cell r="C23" t="str">
            <v>SI SE REALIZA</v>
          </cell>
          <cell r="D23">
            <v>52.638888888888886</v>
          </cell>
          <cell r="E23">
            <v>9.1187335092348292</v>
          </cell>
          <cell r="F23">
            <v>0.87731481481481477</v>
          </cell>
          <cell r="G23">
            <v>40</v>
          </cell>
          <cell r="H23">
            <v>45</v>
          </cell>
          <cell r="I23">
            <v>55</v>
          </cell>
          <cell r="J23">
            <v>50</v>
          </cell>
          <cell r="K23">
            <v>53</v>
          </cell>
          <cell r="L23">
            <v>59</v>
          </cell>
          <cell r="M23">
            <v>50</v>
          </cell>
          <cell r="N23">
            <v>56.000000000000007</v>
          </cell>
          <cell r="O23">
            <v>62.720000000000013</v>
          </cell>
          <cell r="P23">
            <v>52</v>
          </cell>
          <cell r="Q23">
            <v>59</v>
          </cell>
          <cell r="R23">
            <v>70</v>
          </cell>
          <cell r="S23">
            <v>52</v>
          </cell>
          <cell r="T23">
            <v>58.240000000000009</v>
          </cell>
          <cell r="U23">
            <v>69.16</v>
          </cell>
          <cell r="V23">
            <v>53</v>
          </cell>
          <cell r="W23">
            <v>59</v>
          </cell>
          <cell r="X23">
            <v>69</v>
          </cell>
          <cell r="Y23">
            <v>52</v>
          </cell>
          <cell r="Z23">
            <v>59</v>
          </cell>
          <cell r="AA23">
            <v>70</v>
          </cell>
          <cell r="AB23">
            <v>52.638888888888886</v>
          </cell>
          <cell r="AC23">
            <v>62.638888888888886</v>
          </cell>
          <cell r="AD23">
            <v>77.638888888888886</v>
          </cell>
          <cell r="AE23">
            <v>50</v>
          </cell>
          <cell r="AF23">
            <v>53</v>
          </cell>
          <cell r="AG23">
            <v>59</v>
          </cell>
          <cell r="AH23">
            <v>35</v>
          </cell>
          <cell r="AI23">
            <v>44</v>
          </cell>
          <cell r="AJ23">
            <v>61</v>
          </cell>
          <cell r="AK23">
            <v>30</v>
          </cell>
          <cell r="AL23">
            <v>40</v>
          </cell>
          <cell r="AM23">
            <v>50</v>
          </cell>
          <cell r="AN23">
            <v>56.120000000000005</v>
          </cell>
          <cell r="AO23">
            <v>53.5</v>
          </cell>
          <cell r="AP23">
            <v>56.120000000000005</v>
          </cell>
          <cell r="AQ23">
            <v>59.666666666666664</v>
          </cell>
          <cell r="AR23">
            <v>59.02</v>
          </cell>
          <cell r="AS23">
            <v>59.666666666666664</v>
          </cell>
          <cell r="AT23">
            <v>59.666666666666664</v>
          </cell>
          <cell r="AU23">
            <v>63.472222222222229</v>
          </cell>
          <cell r="AV23">
            <v>53.5</v>
          </cell>
          <cell r="AW23">
            <v>45.333333333333336</v>
          </cell>
          <cell r="AX23">
            <v>40</v>
          </cell>
          <cell r="AY23">
            <v>55.096868686868696</v>
          </cell>
          <cell r="AZ23">
            <v>6.9182534515080416</v>
          </cell>
          <cell r="BA23">
            <v>48.178615235360652</v>
          </cell>
          <cell r="BB23">
            <v>62.015122138376739</v>
          </cell>
          <cell r="BC23">
            <v>57.157500000000006</v>
          </cell>
          <cell r="BD23">
            <v>57.157500000000006</v>
          </cell>
          <cell r="BE23">
            <v>8.5841688654353737E-2</v>
          </cell>
          <cell r="BF23">
            <v>8.397848051436819</v>
          </cell>
          <cell r="BG23">
            <v>1.0497310064296024</v>
          </cell>
          <cell r="BH23">
            <v>0.95262500000000006</v>
          </cell>
          <cell r="BI23">
            <v>20.27</v>
          </cell>
        </row>
        <row r="24">
          <cell r="A24" t="str">
            <v>C-020</v>
          </cell>
          <cell r="B24" t="str">
            <v>Cambio o Instalación de caja de policarbonato o módulo metálico (zona rural)</v>
          </cell>
          <cell r="C24" t="str">
            <v>SI SE REALIZA</v>
          </cell>
          <cell r="D24">
            <v>113.9175</v>
          </cell>
          <cell r="E24">
            <v>4.213575613931134</v>
          </cell>
          <cell r="F24">
            <v>1.898625</v>
          </cell>
          <cell r="G24">
            <v>60</v>
          </cell>
          <cell r="H24">
            <v>65</v>
          </cell>
          <cell r="I24">
            <v>70</v>
          </cell>
          <cell r="J24">
            <v>101</v>
          </cell>
          <cell r="K24">
            <v>110</v>
          </cell>
          <cell r="L24">
            <v>115</v>
          </cell>
          <cell r="M24">
            <v>101</v>
          </cell>
          <cell r="N24">
            <v>113.12</v>
          </cell>
          <cell r="O24">
            <v>126.69440000000002</v>
          </cell>
          <cell r="P24">
            <v>113</v>
          </cell>
          <cell r="Q24">
            <v>128</v>
          </cell>
          <cell r="R24">
            <v>152</v>
          </cell>
          <cell r="S24">
            <v>113</v>
          </cell>
          <cell r="T24">
            <v>126.56000000000002</v>
          </cell>
          <cell r="U24">
            <v>150.29000000000002</v>
          </cell>
          <cell r="V24">
            <v>114</v>
          </cell>
          <cell r="W24">
            <v>120</v>
          </cell>
          <cell r="X24">
            <v>130</v>
          </cell>
          <cell r="Y24">
            <v>113</v>
          </cell>
          <cell r="Z24">
            <v>128</v>
          </cell>
          <cell r="AA24">
            <v>152</v>
          </cell>
          <cell r="AB24">
            <v>113.9175</v>
          </cell>
          <cell r="AC24">
            <v>123.9175</v>
          </cell>
          <cell r="AD24">
            <v>138.91750000000002</v>
          </cell>
          <cell r="AE24">
            <v>101</v>
          </cell>
          <cell r="AF24">
            <v>110</v>
          </cell>
          <cell r="AG24">
            <v>115</v>
          </cell>
          <cell r="AH24">
            <v>79</v>
          </cell>
          <cell r="AI24">
            <v>97</v>
          </cell>
          <cell r="AJ24">
            <v>115</v>
          </cell>
          <cell r="AK24">
            <v>45</v>
          </cell>
          <cell r="AL24">
            <v>50</v>
          </cell>
          <cell r="AM24">
            <v>60</v>
          </cell>
          <cell r="AN24">
            <v>113.36239999999999</v>
          </cell>
          <cell r="AO24">
            <v>109.33333333333333</v>
          </cell>
          <cell r="AP24">
            <v>113.36239999999999</v>
          </cell>
          <cell r="AQ24">
            <v>129.5</v>
          </cell>
          <cell r="AR24">
            <v>128.255</v>
          </cell>
          <cell r="AS24">
            <v>120.66666666666667</v>
          </cell>
          <cell r="AT24">
            <v>129.5</v>
          </cell>
          <cell r="AU24">
            <v>124.75083333333333</v>
          </cell>
          <cell r="AV24">
            <v>109.33333333333333</v>
          </cell>
          <cell r="AW24">
            <v>97</v>
          </cell>
          <cell r="AX24">
            <v>50.833333333333336</v>
          </cell>
          <cell r="AY24">
            <v>111.44520909090907</v>
          </cell>
          <cell r="AZ24">
            <v>22.572837139309783</v>
          </cell>
          <cell r="BA24">
            <v>88.872371951599291</v>
          </cell>
          <cell r="BB24">
            <v>134.01804623021886</v>
          </cell>
          <cell r="BC24">
            <v>117.50639666666666</v>
          </cell>
          <cell r="BD24">
            <v>117.50639666666666</v>
          </cell>
          <cell r="BE24">
            <v>3.1504348907469497E-2</v>
          </cell>
          <cell r="BF24">
            <v>4.08488400305243</v>
          </cell>
          <cell r="BG24">
            <v>0.51061050038155376</v>
          </cell>
          <cell r="BH24">
            <v>1.9584399444444442</v>
          </cell>
          <cell r="BI24">
            <v>44.11</v>
          </cell>
        </row>
        <row r="25">
          <cell r="A25" t="str">
            <v>C-021</v>
          </cell>
          <cell r="B25" t="str">
            <v>Cambio o Instalación de caja de policarbonato o módulo metálico (zona rural concentrado)</v>
          </cell>
          <cell r="C25" t="str">
            <v>SI SE REALIZA</v>
          </cell>
          <cell r="D25">
            <v>66.167142857142863</v>
          </cell>
          <cell r="E25">
            <v>7.2543558520629565</v>
          </cell>
          <cell r="F25">
            <v>1.1027857142857145</v>
          </cell>
          <cell r="G25">
            <v>40</v>
          </cell>
          <cell r="H25">
            <v>50</v>
          </cell>
          <cell r="I25">
            <v>55</v>
          </cell>
          <cell r="J25">
            <v>60</v>
          </cell>
          <cell r="K25">
            <v>62</v>
          </cell>
          <cell r="L25">
            <v>66</v>
          </cell>
          <cell r="M25">
            <v>60</v>
          </cell>
          <cell r="N25">
            <v>67.2</v>
          </cell>
          <cell r="O25">
            <v>75.26400000000001</v>
          </cell>
          <cell r="P25">
            <v>66</v>
          </cell>
          <cell r="Q25">
            <v>74</v>
          </cell>
          <cell r="R25">
            <v>88</v>
          </cell>
          <cell r="S25">
            <v>66</v>
          </cell>
          <cell r="T25">
            <v>73.92</v>
          </cell>
          <cell r="U25">
            <v>87.78</v>
          </cell>
          <cell r="V25">
            <v>66</v>
          </cell>
          <cell r="W25">
            <v>72</v>
          </cell>
          <cell r="X25">
            <v>82</v>
          </cell>
          <cell r="Y25">
            <v>66</v>
          </cell>
          <cell r="Z25">
            <v>74</v>
          </cell>
          <cell r="AA25">
            <v>88</v>
          </cell>
          <cell r="AB25">
            <v>66.167142857142863</v>
          </cell>
          <cell r="AC25">
            <v>76.167142857142863</v>
          </cell>
          <cell r="AD25">
            <v>91.167142857142863</v>
          </cell>
          <cell r="AE25">
            <v>60</v>
          </cell>
          <cell r="AF25">
            <v>62</v>
          </cell>
          <cell r="AG25">
            <v>66</v>
          </cell>
          <cell r="AH25">
            <v>56</v>
          </cell>
          <cell r="AI25">
            <v>64</v>
          </cell>
          <cell r="AJ25">
            <v>78</v>
          </cell>
          <cell r="AK25">
            <v>40</v>
          </cell>
          <cell r="AL25">
            <v>50</v>
          </cell>
          <cell r="AM25">
            <v>60</v>
          </cell>
          <cell r="AN25">
            <v>67.344000000000008</v>
          </cell>
          <cell r="AO25">
            <v>62.333333333333336</v>
          </cell>
          <cell r="AP25">
            <v>67.344000000000008</v>
          </cell>
          <cell r="AQ25">
            <v>75</v>
          </cell>
          <cell r="AR25">
            <v>74.910000000000011</v>
          </cell>
          <cell r="AS25">
            <v>72.666666666666671</v>
          </cell>
          <cell r="AT25">
            <v>75</v>
          </cell>
          <cell r="AU25">
            <v>77.000476190476192</v>
          </cell>
          <cell r="AV25">
            <v>62.333333333333336</v>
          </cell>
          <cell r="AW25">
            <v>65</v>
          </cell>
          <cell r="AX25">
            <v>50</v>
          </cell>
          <cell r="AY25">
            <v>68.084709956709972</v>
          </cell>
          <cell r="AZ25">
            <v>8.040761220872648</v>
          </cell>
          <cell r="BA25">
            <v>60.043948735837326</v>
          </cell>
          <cell r="BB25">
            <v>76.125471177582625</v>
          </cell>
          <cell r="BC25">
            <v>69.103481481481495</v>
          </cell>
          <cell r="BD25">
            <v>69.103481481481495</v>
          </cell>
          <cell r="BE25">
            <v>4.4377594339811338E-2</v>
          </cell>
          <cell r="BF25">
            <v>6.9461044466859674</v>
          </cell>
          <cell r="BG25">
            <v>0.86826305583574592</v>
          </cell>
          <cell r="BH25">
            <v>1.1517246913580248</v>
          </cell>
          <cell r="BI25">
            <v>25.57</v>
          </cell>
        </row>
        <row r="26">
          <cell r="A26" t="str">
            <v>C-022</v>
          </cell>
          <cell r="B26" t="str">
            <v>Cambio o Instalación de acometida convencional o antifraude (zona urbana)</v>
          </cell>
          <cell r="C26" t="str">
            <v>SI SE REALIZA</v>
          </cell>
          <cell r="D26">
            <v>48.5</v>
          </cell>
          <cell r="E26">
            <v>9.8969072164948457</v>
          </cell>
          <cell r="F26">
            <v>0.80833333333333335</v>
          </cell>
          <cell r="G26">
            <v>27</v>
          </cell>
          <cell r="H26">
            <v>32</v>
          </cell>
          <cell r="I26">
            <v>34</v>
          </cell>
          <cell r="J26">
            <v>23</v>
          </cell>
          <cell r="K26">
            <v>24</v>
          </cell>
          <cell r="L26">
            <v>25</v>
          </cell>
          <cell r="M26">
            <v>23</v>
          </cell>
          <cell r="N26">
            <v>26</v>
          </cell>
          <cell r="O26">
            <v>29</v>
          </cell>
          <cell r="P26">
            <v>25</v>
          </cell>
          <cell r="Q26">
            <v>29</v>
          </cell>
          <cell r="R26">
            <v>34</v>
          </cell>
          <cell r="S26">
            <v>25</v>
          </cell>
          <cell r="T26">
            <v>28</v>
          </cell>
          <cell r="U26">
            <v>34</v>
          </cell>
          <cell r="V26">
            <v>26</v>
          </cell>
          <cell r="W26">
            <v>29</v>
          </cell>
          <cell r="X26">
            <v>34</v>
          </cell>
          <cell r="Y26">
            <v>25</v>
          </cell>
          <cell r="Z26">
            <v>29</v>
          </cell>
          <cell r="AA26">
            <v>34</v>
          </cell>
          <cell r="AB26">
            <v>26</v>
          </cell>
          <cell r="AC26">
            <v>31</v>
          </cell>
          <cell r="AD26">
            <v>39</v>
          </cell>
          <cell r="AE26">
            <v>23</v>
          </cell>
          <cell r="AF26">
            <v>24</v>
          </cell>
          <cell r="AG26">
            <v>25</v>
          </cell>
          <cell r="AH26">
            <v>20</v>
          </cell>
          <cell r="AI26">
            <v>23</v>
          </cell>
          <cell r="AJ26">
            <v>29</v>
          </cell>
          <cell r="AK26">
            <v>21</v>
          </cell>
          <cell r="AL26">
            <v>29</v>
          </cell>
          <cell r="AM26">
            <v>37</v>
          </cell>
          <cell r="AN26">
            <v>26</v>
          </cell>
          <cell r="AO26">
            <v>24</v>
          </cell>
          <cell r="AP26">
            <v>26</v>
          </cell>
          <cell r="AQ26">
            <v>29.166666666666668</v>
          </cell>
          <cell r="AR26">
            <v>28.5</v>
          </cell>
          <cell r="AS26">
            <v>29.333333333333332</v>
          </cell>
          <cell r="AT26">
            <v>29.166666666666668</v>
          </cell>
          <cell r="AU26">
            <v>31.5</v>
          </cell>
          <cell r="AV26">
            <v>24</v>
          </cell>
          <cell r="AW26">
            <v>23.5</v>
          </cell>
          <cell r="AX26">
            <v>29</v>
          </cell>
          <cell r="AY26">
            <v>27.287878787878789</v>
          </cell>
          <cell r="AZ26">
            <v>2.6957692255034957</v>
          </cell>
          <cell r="BA26">
            <v>24.592109562375292</v>
          </cell>
          <cell r="BB26">
            <v>29.983648013382286</v>
          </cell>
          <cell r="BC26">
            <v>28.166666666666664</v>
          </cell>
          <cell r="BD26">
            <v>28.166666666666664</v>
          </cell>
          <cell r="BE26">
            <v>-0.4192439862542956</v>
          </cell>
          <cell r="BF26">
            <v>17.041420118343197</v>
          </cell>
          <cell r="BG26">
            <v>2.1301775147928996</v>
          </cell>
          <cell r="BH26">
            <v>0.46944444444444439</v>
          </cell>
          <cell r="BI26">
            <v>18.739000000000001</v>
          </cell>
        </row>
        <row r="27">
          <cell r="A27" t="str">
            <v>C-023</v>
          </cell>
          <cell r="B27" t="str">
            <v>Cambio o Instalación de acometida convencional o antifraude (zona rural)</v>
          </cell>
          <cell r="C27" t="str">
            <v>SI SE REALIZA</v>
          </cell>
          <cell r="D27">
            <v>139.16666666666666</v>
          </cell>
          <cell r="E27">
            <v>3.4491017964071862</v>
          </cell>
          <cell r="F27">
            <v>2.3194444444444442</v>
          </cell>
          <cell r="G27">
            <v>24</v>
          </cell>
          <cell r="H27">
            <v>26</v>
          </cell>
          <cell r="I27">
            <v>30</v>
          </cell>
          <cell r="J27">
            <v>40</v>
          </cell>
          <cell r="K27">
            <v>43</v>
          </cell>
          <cell r="L27">
            <v>45</v>
          </cell>
          <cell r="M27">
            <v>40</v>
          </cell>
          <cell r="N27">
            <v>44</v>
          </cell>
          <cell r="O27">
            <v>50</v>
          </cell>
          <cell r="P27">
            <v>51</v>
          </cell>
          <cell r="Q27">
            <v>58</v>
          </cell>
          <cell r="R27">
            <v>69</v>
          </cell>
          <cell r="S27">
            <v>51</v>
          </cell>
          <cell r="T27">
            <v>58</v>
          </cell>
          <cell r="U27">
            <v>68</v>
          </cell>
          <cell r="V27">
            <v>51</v>
          </cell>
          <cell r="W27">
            <v>54</v>
          </cell>
          <cell r="X27">
            <v>57</v>
          </cell>
          <cell r="Y27">
            <v>51</v>
          </cell>
          <cell r="Z27">
            <v>58</v>
          </cell>
          <cell r="AA27">
            <v>69</v>
          </cell>
          <cell r="AB27">
            <v>51</v>
          </cell>
          <cell r="AC27">
            <v>55</v>
          </cell>
          <cell r="AD27">
            <v>61</v>
          </cell>
          <cell r="AE27">
            <v>40</v>
          </cell>
          <cell r="AF27">
            <v>43</v>
          </cell>
          <cell r="AG27">
            <v>45</v>
          </cell>
          <cell r="AH27">
            <v>24</v>
          </cell>
          <cell r="AI27">
            <v>29</v>
          </cell>
          <cell r="AJ27">
            <v>34</v>
          </cell>
          <cell r="AK27">
            <v>22</v>
          </cell>
          <cell r="AL27">
            <v>30</v>
          </cell>
          <cell r="AM27">
            <v>33</v>
          </cell>
          <cell r="AN27">
            <v>44.333333333333336</v>
          </cell>
          <cell r="AO27">
            <v>42.833333333333336</v>
          </cell>
          <cell r="AP27">
            <v>44.333333333333336</v>
          </cell>
          <cell r="AQ27">
            <v>58.666666666666664</v>
          </cell>
          <cell r="AR27">
            <v>58.5</v>
          </cell>
          <cell r="AS27">
            <v>54</v>
          </cell>
          <cell r="AT27">
            <v>58.666666666666664</v>
          </cell>
          <cell r="AU27">
            <v>55.333333333333336</v>
          </cell>
          <cell r="AV27">
            <v>42.833333333333336</v>
          </cell>
          <cell r="AW27">
            <v>29</v>
          </cell>
          <cell r="AX27">
            <v>29.166666666666668</v>
          </cell>
          <cell r="AY27">
            <v>47.060606060606055</v>
          </cell>
          <cell r="AZ27">
            <v>11.017479225523829</v>
          </cell>
          <cell r="BA27">
            <v>36.043126835082226</v>
          </cell>
          <cell r="BB27">
            <v>58.078085286129884</v>
          </cell>
          <cell r="BC27">
            <v>47.277777777777779</v>
          </cell>
          <cell r="BD27">
            <v>47.277777777777779</v>
          </cell>
          <cell r="BE27">
            <v>-0.66027944111776449</v>
          </cell>
          <cell r="BF27">
            <v>10.152761457109284</v>
          </cell>
          <cell r="BG27">
            <v>1.2690951821386605</v>
          </cell>
          <cell r="BH27">
            <v>0.78796296296296298</v>
          </cell>
          <cell r="BI27">
            <v>53.77</v>
          </cell>
        </row>
        <row r="28">
          <cell r="A28" t="str">
            <v>C-024</v>
          </cell>
          <cell r="B28" t="str">
            <v>Cambio o Instalación de acometida convencional o antifraude (zona rural concentrado)</v>
          </cell>
          <cell r="C28" t="str">
            <v>SI SE REALIZA</v>
          </cell>
          <cell r="D28">
            <v>101.634</v>
          </cell>
          <cell r="E28">
            <v>4.7228289745557595</v>
          </cell>
          <cell r="F28">
            <v>1.6939</v>
          </cell>
          <cell r="G28">
            <v>29</v>
          </cell>
          <cell r="H28">
            <v>31</v>
          </cell>
          <cell r="I28">
            <v>32</v>
          </cell>
          <cell r="J28">
            <v>33</v>
          </cell>
          <cell r="K28">
            <v>34</v>
          </cell>
          <cell r="L28">
            <v>37</v>
          </cell>
          <cell r="M28">
            <v>33</v>
          </cell>
          <cell r="N28">
            <v>37</v>
          </cell>
          <cell r="O28">
            <v>42</v>
          </cell>
          <cell r="P28">
            <v>36</v>
          </cell>
          <cell r="Q28">
            <v>41</v>
          </cell>
          <cell r="R28">
            <v>49</v>
          </cell>
          <cell r="S28">
            <v>36</v>
          </cell>
          <cell r="T28">
            <v>41</v>
          </cell>
          <cell r="U28">
            <v>48</v>
          </cell>
          <cell r="V28">
            <v>37</v>
          </cell>
          <cell r="W28">
            <v>39</v>
          </cell>
          <cell r="X28">
            <v>42</v>
          </cell>
          <cell r="Y28">
            <v>36</v>
          </cell>
          <cell r="Z28">
            <v>41</v>
          </cell>
          <cell r="AA28">
            <v>49</v>
          </cell>
          <cell r="AB28">
            <v>37</v>
          </cell>
          <cell r="AC28">
            <v>40</v>
          </cell>
          <cell r="AD28">
            <v>46</v>
          </cell>
          <cell r="AE28">
            <v>33</v>
          </cell>
          <cell r="AF28">
            <v>34</v>
          </cell>
          <cell r="AG28">
            <v>37</v>
          </cell>
          <cell r="AH28">
            <v>21</v>
          </cell>
          <cell r="AI28">
            <v>23</v>
          </cell>
          <cell r="AJ28">
            <v>28</v>
          </cell>
          <cell r="AK28">
            <v>16</v>
          </cell>
          <cell r="AL28">
            <v>22</v>
          </cell>
          <cell r="AM28">
            <v>23</v>
          </cell>
          <cell r="AN28">
            <v>37.166666666666664</v>
          </cell>
          <cell r="AO28">
            <v>34.333333333333336</v>
          </cell>
          <cell r="AP28">
            <v>37.166666666666664</v>
          </cell>
          <cell r="AQ28">
            <v>41.5</v>
          </cell>
          <cell r="AR28">
            <v>41.333333333333336</v>
          </cell>
          <cell r="AS28">
            <v>39.166666666666664</v>
          </cell>
          <cell r="AT28">
            <v>41.5</v>
          </cell>
          <cell r="AU28">
            <v>40.5</v>
          </cell>
          <cell r="AV28">
            <v>34.333333333333336</v>
          </cell>
          <cell r="AW28">
            <v>23.5</v>
          </cell>
          <cell r="AX28">
            <v>21.166666666666668</v>
          </cell>
          <cell r="AY28">
            <v>35.606060606060602</v>
          </cell>
          <cell r="AZ28">
            <v>7.0856947935308963</v>
          </cell>
          <cell r="BA28">
            <v>28.520365812529704</v>
          </cell>
          <cell r="BB28">
            <v>42.6917553995915</v>
          </cell>
          <cell r="BC28">
            <v>38.55555555555555</v>
          </cell>
          <cell r="BD28">
            <v>38.55555555555555</v>
          </cell>
          <cell r="BE28">
            <v>-0.62064313560859996</v>
          </cell>
          <cell r="BF28">
            <v>12.449567723342941</v>
          </cell>
          <cell r="BG28">
            <v>1.5561959654178676</v>
          </cell>
          <cell r="BH28">
            <v>0.64259259259259249</v>
          </cell>
          <cell r="BI28">
            <v>23.468</v>
          </cell>
        </row>
        <row r="29">
          <cell r="A29" t="str">
            <v>C-025</v>
          </cell>
          <cell r="B29" t="str">
            <v>Cambio o Instalación de acometida subterránea o blindada</v>
          </cell>
          <cell r="C29" t="str">
            <v>NO SE REALIZA</v>
          </cell>
          <cell r="D29">
            <v>121.25000000000001</v>
          </cell>
          <cell r="E29">
            <v>3.9587628865979378</v>
          </cell>
          <cell r="F29">
            <v>2.0208333333333335</v>
          </cell>
          <cell r="G29">
            <v>0</v>
          </cell>
          <cell r="H29">
            <v>0</v>
          </cell>
          <cell r="I29">
            <v>0</v>
          </cell>
          <cell r="J29">
            <v>90</v>
          </cell>
          <cell r="K29">
            <v>100</v>
          </cell>
          <cell r="L29">
            <v>110</v>
          </cell>
          <cell r="M29">
            <v>90</v>
          </cell>
          <cell r="N29">
            <v>100.80000000000001</v>
          </cell>
          <cell r="O29">
            <v>112.89600000000003</v>
          </cell>
          <cell r="P29">
            <v>100</v>
          </cell>
          <cell r="Q29">
            <v>120</v>
          </cell>
          <cell r="R29">
            <v>130</v>
          </cell>
          <cell r="S29">
            <v>100</v>
          </cell>
          <cell r="T29">
            <v>112.00000000000001</v>
          </cell>
          <cell r="U29">
            <v>133</v>
          </cell>
          <cell r="V29">
            <v>90</v>
          </cell>
          <cell r="W29">
            <v>96</v>
          </cell>
          <cell r="X29">
            <v>106</v>
          </cell>
          <cell r="Y29">
            <v>90</v>
          </cell>
          <cell r="Z29">
            <v>100</v>
          </cell>
          <cell r="AA29">
            <v>110</v>
          </cell>
          <cell r="AB29">
            <v>90</v>
          </cell>
          <cell r="AC29">
            <v>100</v>
          </cell>
          <cell r="AD29">
            <v>115</v>
          </cell>
          <cell r="AE29">
            <v>100</v>
          </cell>
          <cell r="AF29">
            <v>110</v>
          </cell>
          <cell r="AG29">
            <v>120</v>
          </cell>
          <cell r="AH29">
            <v>90</v>
          </cell>
          <cell r="AI29">
            <v>100</v>
          </cell>
          <cell r="AJ29">
            <v>110</v>
          </cell>
          <cell r="AK29">
            <v>100</v>
          </cell>
          <cell r="AL29">
            <v>110</v>
          </cell>
          <cell r="AM29">
            <v>120</v>
          </cell>
          <cell r="AN29">
            <v>101.01600000000002</v>
          </cell>
          <cell r="AO29">
            <v>100</v>
          </cell>
          <cell r="AP29">
            <v>101.01600000000002</v>
          </cell>
          <cell r="AQ29">
            <v>118.33333333333333</v>
          </cell>
          <cell r="AR29">
            <v>113.5</v>
          </cell>
          <cell r="AS29">
            <v>96.666666666666671</v>
          </cell>
          <cell r="AT29">
            <v>100</v>
          </cell>
          <cell r="AU29">
            <v>100.83333333333333</v>
          </cell>
          <cell r="AV29">
            <v>110</v>
          </cell>
          <cell r="AW29">
            <v>100</v>
          </cell>
          <cell r="AX29">
            <v>110</v>
          </cell>
          <cell r="AY29">
            <v>104.66957575757577</v>
          </cell>
          <cell r="AZ29">
            <v>7.0169570566844346</v>
          </cell>
          <cell r="BA29">
            <v>97.652618700891338</v>
          </cell>
          <cell r="BB29">
            <v>111.6865328142602</v>
          </cell>
          <cell r="BC29">
            <v>102.85816666666668</v>
          </cell>
          <cell r="BD29">
            <v>102.85816666666668</v>
          </cell>
          <cell r="BE29">
            <v>-0.1516852233676976</v>
          </cell>
          <cell r="BF29">
            <v>4.666620216511733</v>
          </cell>
          <cell r="BG29">
            <v>0.58332752706396662</v>
          </cell>
          <cell r="BH29">
            <v>1.7143027777777782</v>
          </cell>
          <cell r="BI29">
            <v>27.94</v>
          </cell>
        </row>
        <row r="30">
          <cell r="A30" t="str">
            <v>C-026</v>
          </cell>
          <cell r="B30" t="str">
            <v>Instalación de base tipo socket (4 - 5 terminales) y medidor (urbana)</v>
          </cell>
          <cell r="C30" t="str">
            <v>SI SE REALIZA</v>
          </cell>
          <cell r="D30">
            <v>48.5</v>
          </cell>
          <cell r="E30">
            <v>9.8969072164948457</v>
          </cell>
          <cell r="F30">
            <v>0.80833333333333335</v>
          </cell>
          <cell r="G30">
            <v>25</v>
          </cell>
          <cell r="H30">
            <v>30</v>
          </cell>
          <cell r="I30">
            <v>35</v>
          </cell>
          <cell r="J30">
            <v>30</v>
          </cell>
          <cell r="K30">
            <v>35</v>
          </cell>
          <cell r="L30">
            <v>40</v>
          </cell>
          <cell r="M30">
            <v>30</v>
          </cell>
          <cell r="N30">
            <v>33.6</v>
          </cell>
          <cell r="O30">
            <v>37.632000000000005</v>
          </cell>
          <cell r="P30">
            <v>30</v>
          </cell>
          <cell r="Q30">
            <v>40</v>
          </cell>
          <cell r="R30">
            <v>50</v>
          </cell>
          <cell r="S30">
            <v>30</v>
          </cell>
          <cell r="T30">
            <v>33.6</v>
          </cell>
          <cell r="U30">
            <v>39.900000000000006</v>
          </cell>
          <cell r="V30">
            <v>30</v>
          </cell>
          <cell r="W30">
            <v>36</v>
          </cell>
          <cell r="X30">
            <v>46</v>
          </cell>
          <cell r="Y30">
            <v>30</v>
          </cell>
          <cell r="Z30">
            <v>40</v>
          </cell>
          <cell r="AA30">
            <v>50</v>
          </cell>
          <cell r="AB30">
            <v>30</v>
          </cell>
          <cell r="AC30">
            <v>40</v>
          </cell>
          <cell r="AD30">
            <v>55</v>
          </cell>
          <cell r="AE30">
            <v>30</v>
          </cell>
          <cell r="AF30">
            <v>35</v>
          </cell>
          <cell r="AG30">
            <v>40</v>
          </cell>
          <cell r="AH30">
            <v>30</v>
          </cell>
          <cell r="AI30">
            <v>35</v>
          </cell>
          <cell r="AJ30">
            <v>40</v>
          </cell>
          <cell r="AK30">
            <v>30</v>
          </cell>
          <cell r="AL30">
            <v>35</v>
          </cell>
          <cell r="AM30">
            <v>40</v>
          </cell>
          <cell r="AN30">
            <v>33.672000000000004</v>
          </cell>
          <cell r="AO30">
            <v>35</v>
          </cell>
          <cell r="AP30">
            <v>33.672000000000004</v>
          </cell>
          <cell r="AQ30">
            <v>40</v>
          </cell>
          <cell r="AR30">
            <v>34.050000000000004</v>
          </cell>
          <cell r="AS30">
            <v>36.666666666666664</v>
          </cell>
          <cell r="AT30">
            <v>40</v>
          </cell>
          <cell r="AU30">
            <v>40.833333333333336</v>
          </cell>
          <cell r="AV30">
            <v>35</v>
          </cell>
          <cell r="AW30">
            <v>35</v>
          </cell>
          <cell r="AX30">
            <v>35</v>
          </cell>
          <cell r="AY30">
            <v>36.263090909090913</v>
          </cell>
          <cell r="AZ30">
            <v>2.7145135561394129</v>
          </cell>
          <cell r="BA30">
            <v>33.548577352951497</v>
          </cell>
          <cell r="BB30">
            <v>38.977604465230328</v>
          </cell>
          <cell r="BC30">
            <v>34.757583333333329</v>
          </cell>
          <cell r="BD30">
            <v>34.757583333333329</v>
          </cell>
          <cell r="BE30">
            <v>-0.28334879725085921</v>
          </cell>
          <cell r="BF30">
            <v>13.809935961217098</v>
          </cell>
          <cell r="BG30">
            <v>1.7262419951521373</v>
          </cell>
          <cell r="BH30">
            <v>0.57929305555555544</v>
          </cell>
          <cell r="BI30">
            <v>18.57</v>
          </cell>
        </row>
        <row r="31">
          <cell r="A31" t="str">
            <v>C-027</v>
          </cell>
          <cell r="B31" t="str">
            <v>Cambio de base tipo socket (4 - 5 terminales) - (zona urbana)</v>
          </cell>
          <cell r="C31" t="str">
            <v>SI SE REALIZA</v>
          </cell>
          <cell r="D31">
            <v>48.5</v>
          </cell>
          <cell r="E31">
            <v>9.8969072164948457</v>
          </cell>
          <cell r="F31">
            <v>0.80833333333333335</v>
          </cell>
          <cell r="G31">
            <v>18</v>
          </cell>
          <cell r="H31">
            <v>20</v>
          </cell>
          <cell r="I31">
            <v>25</v>
          </cell>
          <cell r="J31">
            <v>20</v>
          </cell>
          <cell r="K31">
            <v>25</v>
          </cell>
          <cell r="L31">
            <v>28</v>
          </cell>
          <cell r="M31">
            <v>20</v>
          </cell>
          <cell r="N31">
            <v>22.400000000000002</v>
          </cell>
          <cell r="O31">
            <v>25.088000000000005</v>
          </cell>
          <cell r="P31">
            <v>20</v>
          </cell>
          <cell r="Q31">
            <v>25</v>
          </cell>
          <cell r="R31">
            <v>30</v>
          </cell>
          <cell r="S31">
            <v>20</v>
          </cell>
          <cell r="T31">
            <v>22.400000000000002</v>
          </cell>
          <cell r="U31">
            <v>26.6</v>
          </cell>
          <cell r="V31">
            <v>20</v>
          </cell>
          <cell r="W31">
            <v>24</v>
          </cell>
          <cell r="X31">
            <v>28</v>
          </cell>
          <cell r="Y31">
            <v>18</v>
          </cell>
          <cell r="Z31">
            <v>22</v>
          </cell>
          <cell r="AA31">
            <v>25</v>
          </cell>
          <cell r="AB31">
            <v>17</v>
          </cell>
          <cell r="AC31">
            <v>27</v>
          </cell>
          <cell r="AD31">
            <v>42</v>
          </cell>
          <cell r="AE31">
            <v>20</v>
          </cell>
          <cell r="AF31">
            <v>25</v>
          </cell>
          <cell r="AG31">
            <v>30</v>
          </cell>
          <cell r="AH31">
            <v>20</v>
          </cell>
          <cell r="AI31">
            <v>24</v>
          </cell>
          <cell r="AJ31">
            <v>28</v>
          </cell>
          <cell r="AK31">
            <v>20</v>
          </cell>
          <cell r="AL31">
            <v>24</v>
          </cell>
          <cell r="AM31">
            <v>28</v>
          </cell>
          <cell r="AN31">
            <v>22.448000000000004</v>
          </cell>
          <cell r="AO31">
            <v>24.666666666666668</v>
          </cell>
          <cell r="AP31">
            <v>22.448000000000004</v>
          </cell>
          <cell r="AQ31">
            <v>25</v>
          </cell>
          <cell r="AR31">
            <v>22.700000000000003</v>
          </cell>
          <cell r="AS31">
            <v>24</v>
          </cell>
          <cell r="AT31">
            <v>21.833333333333332</v>
          </cell>
          <cell r="AU31">
            <v>27.833333333333332</v>
          </cell>
          <cell r="AV31">
            <v>25</v>
          </cell>
          <cell r="AW31">
            <v>24</v>
          </cell>
          <cell r="AX31">
            <v>24</v>
          </cell>
          <cell r="AY31">
            <v>23.993575757575762</v>
          </cell>
          <cell r="AZ31">
            <v>1.6834573755677724</v>
          </cell>
          <cell r="BA31">
            <v>22.310118382007989</v>
          </cell>
          <cell r="BB31">
            <v>25.677033133143535</v>
          </cell>
          <cell r="BC31">
            <v>23.806962962962967</v>
          </cell>
          <cell r="BD31">
            <v>23.806962962962967</v>
          </cell>
          <cell r="BE31">
            <v>-0.50913478426880476</v>
          </cell>
          <cell r="BF31">
            <v>20.162168553239944</v>
          </cell>
          <cell r="BG31">
            <v>2.520271069154993</v>
          </cell>
          <cell r="BH31">
            <v>0.39678271604938281</v>
          </cell>
          <cell r="BI31">
            <v>18.788</v>
          </cell>
        </row>
        <row r="32">
          <cell r="A32" t="str">
            <v>C-028</v>
          </cell>
          <cell r="B32" t="str">
            <v>Instalación de base tipo socket (4 - 5 terminales) con breaker de protección + medidor  y acometida convencional o preensamblada</v>
          </cell>
          <cell r="C32" t="str">
            <v>SI SE REALIZA</v>
          </cell>
          <cell r="D32">
            <v>52.638888888888886</v>
          </cell>
          <cell r="E32">
            <v>9.1187335092348292</v>
          </cell>
          <cell r="F32">
            <v>0.87731481481481477</v>
          </cell>
          <cell r="G32">
            <v>25</v>
          </cell>
          <cell r="H32">
            <v>35</v>
          </cell>
          <cell r="I32">
            <v>45</v>
          </cell>
          <cell r="J32">
            <v>22</v>
          </cell>
          <cell r="K32">
            <v>31</v>
          </cell>
          <cell r="L32">
            <v>43</v>
          </cell>
          <cell r="M32">
            <v>22</v>
          </cell>
          <cell r="N32">
            <v>24.64</v>
          </cell>
          <cell r="O32">
            <v>27.596800000000002</v>
          </cell>
          <cell r="P32">
            <v>20</v>
          </cell>
          <cell r="Q32">
            <v>30</v>
          </cell>
          <cell r="R32">
            <v>40</v>
          </cell>
          <cell r="S32">
            <v>25</v>
          </cell>
          <cell r="T32">
            <v>30</v>
          </cell>
          <cell r="U32">
            <v>40</v>
          </cell>
          <cell r="V32">
            <v>23</v>
          </cell>
          <cell r="W32">
            <v>33</v>
          </cell>
          <cell r="X32">
            <v>40</v>
          </cell>
          <cell r="Y32">
            <v>25</v>
          </cell>
          <cell r="Z32">
            <v>35</v>
          </cell>
          <cell r="AA32">
            <v>40</v>
          </cell>
          <cell r="AB32">
            <v>20</v>
          </cell>
          <cell r="AC32">
            <v>30</v>
          </cell>
          <cell r="AD32">
            <v>40</v>
          </cell>
          <cell r="AE32">
            <v>25</v>
          </cell>
          <cell r="AF32">
            <v>35</v>
          </cell>
          <cell r="AG32">
            <v>40</v>
          </cell>
          <cell r="AH32">
            <v>25</v>
          </cell>
          <cell r="AI32">
            <v>35</v>
          </cell>
          <cell r="AJ32">
            <v>40</v>
          </cell>
          <cell r="AK32">
            <v>26</v>
          </cell>
          <cell r="AL32">
            <v>46</v>
          </cell>
          <cell r="AM32">
            <v>42</v>
          </cell>
          <cell r="AN32">
            <v>24.692800000000002</v>
          </cell>
          <cell r="AO32">
            <v>31.5</v>
          </cell>
          <cell r="AP32">
            <v>24.692800000000002</v>
          </cell>
          <cell r="AQ32">
            <v>30</v>
          </cell>
          <cell r="AR32">
            <v>30.833333333333332</v>
          </cell>
          <cell r="AS32">
            <v>32.5</v>
          </cell>
          <cell r="AT32">
            <v>34.166666666666664</v>
          </cell>
          <cell r="AU32">
            <v>30</v>
          </cell>
          <cell r="AV32">
            <v>34.166666666666664</v>
          </cell>
          <cell r="AW32">
            <v>34.166666666666664</v>
          </cell>
          <cell r="AX32">
            <v>42</v>
          </cell>
          <cell r="AY32">
            <v>31.701721212121218</v>
          </cell>
          <cell r="AZ32">
            <v>4.7932881776100214</v>
          </cell>
          <cell r="BA32">
            <v>26.908433034511198</v>
          </cell>
          <cell r="BB32">
            <v>36.495009389731237</v>
          </cell>
          <cell r="BC32">
            <v>32.166666666666664</v>
          </cell>
          <cell r="BD32">
            <v>32.166666666666664</v>
          </cell>
          <cell r="BE32">
            <v>-0.38891820580474934</v>
          </cell>
          <cell r="BF32">
            <v>14.922279792746115</v>
          </cell>
          <cell r="BG32">
            <v>1.8652849740932644</v>
          </cell>
          <cell r="BH32">
            <v>0.53611111111111109</v>
          </cell>
          <cell r="BI32">
            <v>20.39</v>
          </cell>
        </row>
        <row r="33">
          <cell r="A33" t="str">
            <v>C-029</v>
          </cell>
          <cell r="B33" t="str">
            <v>Inspección e Instalación de base tipo socket (4 - 5 terminales) con breaker de protección + medidor  y acometida convencional o preensamblada (zona urbana)</v>
          </cell>
          <cell r="C33" t="str">
            <v>SI SE REALIZA</v>
          </cell>
          <cell r="D33">
            <v>67.857142857142861</v>
          </cell>
          <cell r="E33">
            <v>7.0736842105263156</v>
          </cell>
          <cell r="F33">
            <v>1.1309523809523809</v>
          </cell>
          <cell r="G33">
            <v>40</v>
          </cell>
          <cell r="H33">
            <v>50</v>
          </cell>
          <cell r="I33">
            <v>60</v>
          </cell>
          <cell r="J33">
            <v>37</v>
          </cell>
          <cell r="K33">
            <v>46</v>
          </cell>
          <cell r="L33">
            <v>58</v>
          </cell>
          <cell r="M33">
            <v>37</v>
          </cell>
          <cell r="N33">
            <v>41.440000000000005</v>
          </cell>
          <cell r="O33">
            <v>46.412800000000011</v>
          </cell>
          <cell r="P33">
            <v>35</v>
          </cell>
          <cell r="Q33">
            <v>45</v>
          </cell>
          <cell r="R33">
            <v>55</v>
          </cell>
          <cell r="S33">
            <v>40</v>
          </cell>
          <cell r="T33">
            <v>45</v>
          </cell>
          <cell r="U33">
            <v>55</v>
          </cell>
          <cell r="V33">
            <v>38</v>
          </cell>
          <cell r="W33">
            <v>48</v>
          </cell>
          <cell r="X33">
            <v>55</v>
          </cell>
          <cell r="Y33">
            <v>40</v>
          </cell>
          <cell r="Z33">
            <v>50</v>
          </cell>
          <cell r="AA33">
            <v>55</v>
          </cell>
          <cell r="AB33">
            <v>35</v>
          </cell>
          <cell r="AC33">
            <v>45</v>
          </cell>
          <cell r="AD33">
            <v>55</v>
          </cell>
          <cell r="AE33">
            <v>40</v>
          </cell>
          <cell r="AF33">
            <v>50</v>
          </cell>
          <cell r="AG33">
            <v>55</v>
          </cell>
          <cell r="AH33">
            <v>40</v>
          </cell>
          <cell r="AI33">
            <v>50</v>
          </cell>
          <cell r="AJ33">
            <v>55</v>
          </cell>
          <cell r="AK33">
            <v>40</v>
          </cell>
          <cell r="AL33">
            <v>55</v>
          </cell>
          <cell r="AM33">
            <v>60</v>
          </cell>
          <cell r="AN33">
            <v>41.528800000000004</v>
          </cell>
          <cell r="AO33">
            <v>46.5</v>
          </cell>
          <cell r="AP33">
            <v>41.528800000000004</v>
          </cell>
          <cell r="AQ33">
            <v>45</v>
          </cell>
          <cell r="AR33">
            <v>45.833333333333336</v>
          </cell>
          <cell r="AS33">
            <v>47.5</v>
          </cell>
          <cell r="AT33">
            <v>49.166666666666664</v>
          </cell>
          <cell r="AU33">
            <v>45</v>
          </cell>
          <cell r="AV33">
            <v>49.166666666666664</v>
          </cell>
          <cell r="AW33">
            <v>49.166666666666664</v>
          </cell>
          <cell r="AX33">
            <v>53.333333333333336</v>
          </cell>
          <cell r="AY33">
            <v>46.702206060606066</v>
          </cell>
          <cell r="AZ33">
            <v>3.5063958832655806</v>
          </cell>
          <cell r="BA33">
            <v>43.195810177340483</v>
          </cell>
          <cell r="BB33">
            <v>50.208601943871649</v>
          </cell>
          <cell r="BC33">
            <v>47.166666666666671</v>
          </cell>
          <cell r="BD33">
            <v>47.166666666666671</v>
          </cell>
          <cell r="BE33">
            <v>-0.30491228070175436</v>
          </cell>
          <cell r="BF33">
            <v>10.176678445229681</v>
          </cell>
          <cell r="BG33">
            <v>1.2720848056537102</v>
          </cell>
          <cell r="BH33">
            <v>0.7861111111111112</v>
          </cell>
          <cell r="BI33">
            <v>25.98</v>
          </cell>
        </row>
        <row r="34">
          <cell r="A34" t="str">
            <v>C-030</v>
          </cell>
          <cell r="B34" t="str">
            <v>Instalación de base tipo socket (4 - 5 terminales) con breaker de protección +  medidor  y acometida subterránea o blindada (zona urbana)</v>
          </cell>
          <cell r="C34" t="str">
            <v>SI SE REALIZA</v>
          </cell>
          <cell r="D34">
            <v>29.1875</v>
          </cell>
          <cell r="E34">
            <v>16.445396145610278</v>
          </cell>
          <cell r="F34">
            <v>0.48645833333333333</v>
          </cell>
          <cell r="G34">
            <v>30</v>
          </cell>
          <cell r="H34">
            <v>40</v>
          </cell>
          <cell r="I34">
            <v>50</v>
          </cell>
          <cell r="J34">
            <v>29</v>
          </cell>
          <cell r="K34">
            <v>33</v>
          </cell>
          <cell r="L34">
            <v>39</v>
          </cell>
          <cell r="M34">
            <v>29</v>
          </cell>
          <cell r="N34">
            <v>32.480000000000004</v>
          </cell>
          <cell r="O34">
            <v>36.377600000000008</v>
          </cell>
          <cell r="P34">
            <v>29</v>
          </cell>
          <cell r="Q34">
            <v>32</v>
          </cell>
          <cell r="R34">
            <v>39</v>
          </cell>
          <cell r="S34">
            <v>29</v>
          </cell>
          <cell r="T34">
            <v>32.480000000000004</v>
          </cell>
          <cell r="U34">
            <v>38.57</v>
          </cell>
          <cell r="V34">
            <v>29</v>
          </cell>
          <cell r="W34">
            <v>35</v>
          </cell>
          <cell r="X34">
            <v>45</v>
          </cell>
          <cell r="Y34">
            <v>29</v>
          </cell>
          <cell r="Z34">
            <v>32</v>
          </cell>
          <cell r="AA34">
            <v>39</v>
          </cell>
          <cell r="AB34">
            <v>29.1875</v>
          </cell>
          <cell r="AC34">
            <v>39.1875</v>
          </cell>
          <cell r="AD34">
            <v>54.1875</v>
          </cell>
          <cell r="AE34">
            <v>30</v>
          </cell>
          <cell r="AF34">
            <v>40</v>
          </cell>
          <cell r="AG34">
            <v>45</v>
          </cell>
          <cell r="AH34">
            <v>32</v>
          </cell>
          <cell r="AI34">
            <v>45</v>
          </cell>
          <cell r="AJ34">
            <v>50</v>
          </cell>
          <cell r="AK34">
            <v>30</v>
          </cell>
          <cell r="AL34">
            <v>45</v>
          </cell>
          <cell r="AM34">
            <v>60</v>
          </cell>
          <cell r="AN34">
            <v>32.549600000000005</v>
          </cell>
          <cell r="AO34">
            <v>33.333333333333336</v>
          </cell>
          <cell r="AP34">
            <v>32.549600000000005</v>
          </cell>
          <cell r="AQ34">
            <v>32.666666666666664</v>
          </cell>
          <cell r="AR34">
            <v>32.914999999999999</v>
          </cell>
          <cell r="AS34">
            <v>35.666666666666664</v>
          </cell>
          <cell r="AT34">
            <v>32.666666666666664</v>
          </cell>
          <cell r="AU34">
            <v>40.020833333333336</v>
          </cell>
          <cell r="AV34">
            <v>39.166666666666664</v>
          </cell>
          <cell r="AW34">
            <v>43.666666666666664</v>
          </cell>
          <cell r="AX34">
            <v>45</v>
          </cell>
          <cell r="AY34">
            <v>36.381972727272732</v>
          </cell>
          <cell r="AZ34">
            <v>4.7659197559994935</v>
          </cell>
          <cell r="BA34">
            <v>31.616052971273238</v>
          </cell>
          <cell r="BB34">
            <v>41.147892483272223</v>
          </cell>
          <cell r="BC34">
            <v>34.615003703703707</v>
          </cell>
          <cell r="BD34">
            <v>34.615003703703707</v>
          </cell>
          <cell r="BE34">
            <v>0.1859530176857801</v>
          </cell>
          <cell r="BF34">
            <v>13.866819258743611</v>
          </cell>
          <cell r="BG34">
            <v>1.7333524073429514</v>
          </cell>
          <cell r="BH34">
            <v>0.57691672839506181</v>
          </cell>
          <cell r="BI34">
            <v>11.173999999999999</v>
          </cell>
        </row>
        <row r="35">
          <cell r="A35" t="str">
            <v>C-031</v>
          </cell>
          <cell r="B35" t="str">
            <v>Inspección e Instalación de base tipo socket (4 - 5 terminales) con breaker de protección +  medidor  y acometida subterránea o blindada (urbana)</v>
          </cell>
          <cell r="C35" t="str">
            <v>NO SE REALIZA</v>
          </cell>
          <cell r="D35">
            <v>60.625000000000007</v>
          </cell>
          <cell r="E35">
            <v>7.9175257731958757</v>
          </cell>
          <cell r="F35">
            <v>1.0104166666666667</v>
          </cell>
          <cell r="G35">
            <v>45</v>
          </cell>
          <cell r="H35">
            <v>55</v>
          </cell>
          <cell r="I35">
            <v>60</v>
          </cell>
          <cell r="J35">
            <v>50</v>
          </cell>
          <cell r="K35">
            <v>60</v>
          </cell>
          <cell r="L35">
            <v>65</v>
          </cell>
          <cell r="M35">
            <v>50</v>
          </cell>
          <cell r="N35">
            <v>56.000000000000007</v>
          </cell>
          <cell r="O35">
            <v>62.720000000000013</v>
          </cell>
          <cell r="P35">
            <v>50</v>
          </cell>
          <cell r="Q35">
            <v>60</v>
          </cell>
          <cell r="R35">
            <v>65</v>
          </cell>
          <cell r="S35">
            <v>50</v>
          </cell>
          <cell r="T35">
            <v>56.000000000000007</v>
          </cell>
          <cell r="U35">
            <v>66.5</v>
          </cell>
          <cell r="V35">
            <v>50</v>
          </cell>
          <cell r="W35">
            <v>60</v>
          </cell>
          <cell r="X35">
            <v>65</v>
          </cell>
          <cell r="Y35">
            <v>50</v>
          </cell>
          <cell r="Z35">
            <v>60</v>
          </cell>
          <cell r="AA35">
            <v>65</v>
          </cell>
          <cell r="AB35">
            <v>45</v>
          </cell>
          <cell r="AC35">
            <v>50</v>
          </cell>
          <cell r="AD35">
            <v>60</v>
          </cell>
          <cell r="AE35">
            <v>50</v>
          </cell>
          <cell r="AF35">
            <v>60</v>
          </cell>
          <cell r="AG35">
            <v>65</v>
          </cell>
          <cell r="AH35">
            <v>50</v>
          </cell>
          <cell r="AI35">
            <v>60</v>
          </cell>
          <cell r="AJ35">
            <v>65</v>
          </cell>
          <cell r="AK35">
            <v>50</v>
          </cell>
          <cell r="AL35">
            <v>65</v>
          </cell>
          <cell r="AM35">
            <v>80</v>
          </cell>
          <cell r="AN35">
            <v>56.120000000000005</v>
          </cell>
          <cell r="AO35">
            <v>59.166666666666664</v>
          </cell>
          <cell r="AP35">
            <v>56.120000000000005</v>
          </cell>
          <cell r="AQ35">
            <v>59.166666666666664</v>
          </cell>
          <cell r="AR35">
            <v>56.75</v>
          </cell>
          <cell r="AS35">
            <v>59.166666666666664</v>
          </cell>
          <cell r="AT35">
            <v>59.166666666666664</v>
          </cell>
          <cell r="AU35">
            <v>50.833333333333336</v>
          </cell>
          <cell r="AV35">
            <v>59.166666666666664</v>
          </cell>
          <cell r="AW35">
            <v>59.166666666666664</v>
          </cell>
          <cell r="AX35">
            <v>65</v>
          </cell>
          <cell r="AY35">
            <v>58.165757575757567</v>
          </cell>
          <cell r="AZ35">
            <v>3.4184330688876496</v>
          </cell>
          <cell r="BA35">
            <v>54.747324506869916</v>
          </cell>
          <cell r="BB35">
            <v>61.584190644645219</v>
          </cell>
          <cell r="BC35">
            <v>58.221111111111114</v>
          </cell>
          <cell r="BD35">
            <v>58.221111111111114</v>
          </cell>
          <cell r="BE35">
            <v>-3.96517754868271E-2</v>
          </cell>
          <cell r="BF35">
            <v>8.2444321456516345</v>
          </cell>
          <cell r="BG35">
            <v>1.0305540182064543</v>
          </cell>
          <cell r="BH35">
            <v>0.97035185185185191</v>
          </cell>
          <cell r="BI35">
            <v>23.341000000000001</v>
          </cell>
        </row>
        <row r="36">
          <cell r="A36" t="str">
            <v>C-032</v>
          </cell>
          <cell r="B36" t="str">
            <v>Instalación de medidor (caja de protección / módulo metálico con base socket y acometida existentes)</v>
          </cell>
          <cell r="C36" t="str">
            <v>SI SE REALIZA</v>
          </cell>
          <cell r="D36">
            <v>34.75</v>
          </cell>
          <cell r="E36">
            <v>13.812949640287769</v>
          </cell>
          <cell r="F36">
            <v>0.57916666666666672</v>
          </cell>
          <cell r="G36">
            <v>20</v>
          </cell>
          <cell r="H36">
            <v>25</v>
          </cell>
          <cell r="I36">
            <v>30</v>
          </cell>
          <cell r="J36">
            <v>18</v>
          </cell>
          <cell r="K36">
            <v>22</v>
          </cell>
          <cell r="L36">
            <v>26</v>
          </cell>
          <cell r="M36">
            <v>18</v>
          </cell>
          <cell r="N36">
            <v>20.160000000000004</v>
          </cell>
          <cell r="O36">
            <v>22.579200000000007</v>
          </cell>
          <cell r="P36">
            <v>15</v>
          </cell>
          <cell r="Q36">
            <v>20</v>
          </cell>
          <cell r="R36">
            <v>25</v>
          </cell>
          <cell r="S36">
            <v>15</v>
          </cell>
          <cell r="T36">
            <v>16.8</v>
          </cell>
          <cell r="U36">
            <v>19.950000000000003</v>
          </cell>
          <cell r="V36">
            <v>18</v>
          </cell>
          <cell r="W36">
            <v>20</v>
          </cell>
          <cell r="X36">
            <v>24</v>
          </cell>
          <cell r="Y36">
            <v>20</v>
          </cell>
          <cell r="Z36">
            <v>24</v>
          </cell>
          <cell r="AA36">
            <v>28</v>
          </cell>
          <cell r="AB36">
            <v>18</v>
          </cell>
          <cell r="AC36">
            <v>22</v>
          </cell>
          <cell r="AD36">
            <v>25</v>
          </cell>
          <cell r="AE36">
            <v>18</v>
          </cell>
          <cell r="AF36">
            <v>23</v>
          </cell>
          <cell r="AG36">
            <v>28</v>
          </cell>
          <cell r="AH36">
            <v>18</v>
          </cell>
          <cell r="AI36">
            <v>20</v>
          </cell>
          <cell r="AJ36">
            <v>25</v>
          </cell>
          <cell r="AK36">
            <v>25</v>
          </cell>
          <cell r="AL36">
            <v>30</v>
          </cell>
          <cell r="AM36">
            <v>35</v>
          </cell>
          <cell r="AN36">
            <v>20.203200000000006</v>
          </cell>
          <cell r="AO36">
            <v>22</v>
          </cell>
          <cell r="AP36">
            <v>20.203200000000006</v>
          </cell>
          <cell r="AQ36">
            <v>20</v>
          </cell>
          <cell r="AR36">
            <v>17.025000000000002</v>
          </cell>
          <cell r="AS36">
            <v>20.333333333333332</v>
          </cell>
          <cell r="AT36">
            <v>24</v>
          </cell>
          <cell r="AU36">
            <v>21.833333333333332</v>
          </cell>
          <cell r="AV36">
            <v>23</v>
          </cell>
          <cell r="AW36">
            <v>20.5</v>
          </cell>
          <cell r="AX36">
            <v>30</v>
          </cell>
          <cell r="AY36">
            <v>21.736187878787884</v>
          </cell>
          <cell r="AZ36">
            <v>3.2938973245575132</v>
          </cell>
          <cell r="BA36">
            <v>18.442290554230372</v>
          </cell>
          <cell r="BB36">
            <v>25.030085203345397</v>
          </cell>
          <cell r="BC36">
            <v>21.341451851851854</v>
          </cell>
          <cell r="BD36">
            <v>21.341451851851854</v>
          </cell>
          <cell r="BE36">
            <v>-0.38585750066613367</v>
          </cell>
          <cell r="BF36">
            <v>22.49144075726737</v>
          </cell>
          <cell r="BG36">
            <v>2.8114300946584212</v>
          </cell>
          <cell r="BH36">
            <v>0.35569086419753093</v>
          </cell>
          <cell r="BI36">
            <v>13.38</v>
          </cell>
        </row>
        <row r="37">
          <cell r="A37" t="str">
            <v>C-033</v>
          </cell>
          <cell r="B37" t="str">
            <v>Instalación de medidor (caja de protección / módulo metálico con  base socket existente) y acometida convencional o preensamblada- (zona urbana)</v>
          </cell>
          <cell r="C37" t="str">
            <v>SI SE REALIZA</v>
          </cell>
          <cell r="D37">
            <v>48.5</v>
          </cell>
          <cell r="E37">
            <v>9.8969072164948457</v>
          </cell>
          <cell r="F37">
            <v>0.80833333333333335</v>
          </cell>
          <cell r="G37">
            <v>25</v>
          </cell>
          <cell r="H37">
            <v>28</v>
          </cell>
          <cell r="I37">
            <v>32</v>
          </cell>
          <cell r="J37">
            <v>25</v>
          </cell>
          <cell r="K37">
            <v>30</v>
          </cell>
          <cell r="L37">
            <v>35</v>
          </cell>
          <cell r="M37">
            <v>25</v>
          </cell>
          <cell r="N37">
            <v>28.000000000000004</v>
          </cell>
          <cell r="O37">
            <v>31.360000000000007</v>
          </cell>
          <cell r="P37">
            <v>28</v>
          </cell>
          <cell r="Q37">
            <v>32</v>
          </cell>
          <cell r="R37">
            <v>36</v>
          </cell>
          <cell r="S37">
            <v>28</v>
          </cell>
          <cell r="T37">
            <v>31.360000000000003</v>
          </cell>
          <cell r="U37">
            <v>37.24</v>
          </cell>
          <cell r="V37">
            <v>28</v>
          </cell>
          <cell r="W37">
            <v>34</v>
          </cell>
          <cell r="X37">
            <v>40</v>
          </cell>
          <cell r="Y37">
            <v>25</v>
          </cell>
          <cell r="Z37">
            <v>30</v>
          </cell>
          <cell r="AA37">
            <v>35</v>
          </cell>
          <cell r="AB37">
            <v>30</v>
          </cell>
          <cell r="AC37">
            <v>35</v>
          </cell>
          <cell r="AD37">
            <v>40</v>
          </cell>
          <cell r="AE37">
            <v>25</v>
          </cell>
          <cell r="AF37">
            <v>28</v>
          </cell>
          <cell r="AG37">
            <v>33</v>
          </cell>
          <cell r="AH37">
            <v>25</v>
          </cell>
          <cell r="AI37">
            <v>30</v>
          </cell>
          <cell r="AJ37">
            <v>35</v>
          </cell>
          <cell r="AK37">
            <v>28</v>
          </cell>
          <cell r="AL37">
            <v>35</v>
          </cell>
          <cell r="AM37">
            <v>40</v>
          </cell>
          <cell r="AN37">
            <v>28.060000000000002</v>
          </cell>
          <cell r="AO37">
            <v>30</v>
          </cell>
          <cell r="AP37">
            <v>28.060000000000002</v>
          </cell>
          <cell r="AQ37">
            <v>32</v>
          </cell>
          <cell r="AR37">
            <v>31.78</v>
          </cell>
          <cell r="AS37">
            <v>34</v>
          </cell>
          <cell r="AT37">
            <v>30</v>
          </cell>
          <cell r="AU37">
            <v>35</v>
          </cell>
          <cell r="AV37">
            <v>28.333333333333332</v>
          </cell>
          <cell r="AW37">
            <v>30</v>
          </cell>
          <cell r="AX37">
            <v>34.666666666666664</v>
          </cell>
          <cell r="AY37">
            <v>31.081818181818186</v>
          </cell>
          <cell r="AZ37">
            <v>2.5957179968540336</v>
          </cell>
          <cell r="BA37">
            <v>28.486100184964151</v>
          </cell>
          <cell r="BB37">
            <v>33.67753617867222</v>
          </cell>
          <cell r="BC37">
            <v>30.756</v>
          </cell>
          <cell r="BD37">
            <v>30.756</v>
          </cell>
          <cell r="BE37">
            <v>-0.36585567010309278</v>
          </cell>
          <cell r="BF37">
            <v>15.606710885680842</v>
          </cell>
          <cell r="BG37">
            <v>1.9508388607101053</v>
          </cell>
          <cell r="BH37">
            <v>0.51260000000000006</v>
          </cell>
          <cell r="BI37">
            <v>11</v>
          </cell>
        </row>
        <row r="38">
          <cell r="A38" t="str">
            <v>C-034</v>
          </cell>
          <cell r="B38" t="str">
            <v>Instalación de medidor (caja de protección / módulo metálico con base socket existente) y acometida subterránea o blindada</v>
          </cell>
          <cell r="C38" t="str">
            <v>NO SE REALIZA</v>
          </cell>
          <cell r="D38">
            <v>139.16666666666666</v>
          </cell>
          <cell r="E38">
            <v>3.4491017964071862</v>
          </cell>
          <cell r="F38">
            <v>2.3194444444444442</v>
          </cell>
          <cell r="G38">
            <v>33</v>
          </cell>
          <cell r="H38">
            <v>36</v>
          </cell>
          <cell r="I38">
            <v>40</v>
          </cell>
          <cell r="J38">
            <v>33</v>
          </cell>
          <cell r="K38">
            <v>38</v>
          </cell>
          <cell r="L38">
            <v>43</v>
          </cell>
          <cell r="M38">
            <v>33</v>
          </cell>
          <cell r="N38">
            <v>36.96</v>
          </cell>
          <cell r="O38">
            <v>41.395200000000003</v>
          </cell>
          <cell r="P38">
            <v>35</v>
          </cell>
          <cell r="Q38">
            <v>40</v>
          </cell>
          <cell r="R38">
            <v>45</v>
          </cell>
          <cell r="S38">
            <v>35</v>
          </cell>
          <cell r="T38">
            <v>39.200000000000003</v>
          </cell>
          <cell r="U38">
            <v>46.550000000000004</v>
          </cell>
          <cell r="V38">
            <v>36</v>
          </cell>
          <cell r="W38">
            <v>40</v>
          </cell>
          <cell r="X38">
            <v>50</v>
          </cell>
          <cell r="Y38">
            <v>35</v>
          </cell>
          <cell r="Z38">
            <v>40</v>
          </cell>
          <cell r="AA38">
            <v>45</v>
          </cell>
          <cell r="AB38">
            <v>38</v>
          </cell>
          <cell r="AC38">
            <v>42</v>
          </cell>
          <cell r="AD38">
            <v>50</v>
          </cell>
          <cell r="AE38">
            <v>32</v>
          </cell>
          <cell r="AF38">
            <v>36</v>
          </cell>
          <cell r="AG38">
            <v>40</v>
          </cell>
          <cell r="AH38">
            <v>32</v>
          </cell>
          <cell r="AI38">
            <v>38</v>
          </cell>
          <cell r="AJ38">
            <v>43</v>
          </cell>
          <cell r="AK38">
            <v>35</v>
          </cell>
          <cell r="AL38">
            <v>40</v>
          </cell>
          <cell r="AM38">
            <v>45</v>
          </cell>
          <cell r="AN38">
            <v>37.039200000000001</v>
          </cell>
          <cell r="AO38">
            <v>38</v>
          </cell>
          <cell r="AP38">
            <v>37.039200000000001</v>
          </cell>
          <cell r="AQ38">
            <v>40</v>
          </cell>
          <cell r="AR38">
            <v>39.725000000000001</v>
          </cell>
          <cell r="AS38">
            <v>41</v>
          </cell>
          <cell r="AT38">
            <v>40</v>
          </cell>
          <cell r="AU38">
            <v>42.666666666666664</v>
          </cell>
          <cell r="AV38">
            <v>36</v>
          </cell>
          <cell r="AW38">
            <v>37.833333333333336</v>
          </cell>
          <cell r="AX38">
            <v>40</v>
          </cell>
          <cell r="AY38">
            <v>39.027581818181822</v>
          </cell>
          <cell r="AZ38">
            <v>2.000307114218193</v>
          </cell>
          <cell r="BA38">
            <v>37.027274703963627</v>
          </cell>
          <cell r="BB38">
            <v>41.027888932400018</v>
          </cell>
          <cell r="BC38">
            <v>38.959637037037034</v>
          </cell>
          <cell r="BD38">
            <v>38.959637037037034</v>
          </cell>
          <cell r="BE38">
            <v>-0.72005051230871597</v>
          </cell>
          <cell r="BF38">
            <v>12.320443323013695</v>
          </cell>
          <cell r="BG38">
            <v>1.5400554153767119</v>
          </cell>
          <cell r="BH38">
            <v>0.64932728395061723</v>
          </cell>
          <cell r="BI38">
            <v>31.56</v>
          </cell>
        </row>
        <row r="39">
          <cell r="A39" t="str">
            <v>C-035</v>
          </cell>
          <cell r="B39" t="str">
            <v>Instalación o cambio de kit de acometida con acometida existente (conectores+derivador+ménsula de fachada+ménsula de acometida+precintos+pinza de acometida+portafusibles+ fusibles) (Zona Urbana)</v>
          </cell>
          <cell r="C39" t="str">
            <v>SI SE REALIZA</v>
          </cell>
          <cell r="D39">
            <v>32.628</v>
          </cell>
          <cell r="E39">
            <v>14.711290915777861</v>
          </cell>
          <cell r="F39">
            <v>0.54379999999999995</v>
          </cell>
          <cell r="G39">
            <v>25</v>
          </cell>
          <cell r="H39">
            <v>30</v>
          </cell>
          <cell r="I39">
            <v>35</v>
          </cell>
          <cell r="J39">
            <v>20</v>
          </cell>
          <cell r="K39">
            <v>25</v>
          </cell>
          <cell r="L39">
            <v>30</v>
          </cell>
          <cell r="M39">
            <v>20</v>
          </cell>
          <cell r="N39">
            <v>22.400000000000002</v>
          </cell>
          <cell r="O39">
            <v>25.088000000000005</v>
          </cell>
          <cell r="P39">
            <v>28</v>
          </cell>
          <cell r="Q39">
            <v>33</v>
          </cell>
          <cell r="R39">
            <v>38</v>
          </cell>
          <cell r="S39">
            <v>28</v>
          </cell>
          <cell r="T39">
            <v>31.360000000000003</v>
          </cell>
          <cell r="U39">
            <v>37.24</v>
          </cell>
          <cell r="V39">
            <v>25</v>
          </cell>
          <cell r="W39">
            <v>30</v>
          </cell>
          <cell r="X39">
            <v>35</v>
          </cell>
          <cell r="Y39">
            <v>30</v>
          </cell>
          <cell r="Z39">
            <v>35</v>
          </cell>
          <cell r="AA39">
            <v>40</v>
          </cell>
          <cell r="AB39">
            <v>27</v>
          </cell>
          <cell r="AC39">
            <v>32</v>
          </cell>
          <cell r="AD39">
            <v>37</v>
          </cell>
          <cell r="AE39">
            <v>30</v>
          </cell>
          <cell r="AF39">
            <v>40</v>
          </cell>
          <cell r="AG39">
            <v>45</v>
          </cell>
          <cell r="AH39">
            <v>30</v>
          </cell>
          <cell r="AI39">
            <v>37</v>
          </cell>
          <cell r="AJ39">
            <v>45</v>
          </cell>
          <cell r="AK39">
            <v>25</v>
          </cell>
          <cell r="AL39">
            <v>30</v>
          </cell>
          <cell r="AM39">
            <v>38</v>
          </cell>
          <cell r="AN39">
            <v>22.448000000000004</v>
          </cell>
          <cell r="AO39">
            <v>25</v>
          </cell>
          <cell r="AP39">
            <v>22.448000000000004</v>
          </cell>
          <cell r="AQ39">
            <v>33</v>
          </cell>
          <cell r="AR39">
            <v>31.78</v>
          </cell>
          <cell r="AS39">
            <v>30</v>
          </cell>
          <cell r="AT39">
            <v>35</v>
          </cell>
          <cell r="AU39">
            <v>32</v>
          </cell>
          <cell r="AV39">
            <v>39.166666666666664</v>
          </cell>
          <cell r="AW39">
            <v>37.166666666666664</v>
          </cell>
          <cell r="AX39">
            <v>30.5</v>
          </cell>
          <cell r="AY39">
            <v>30.77357575757576</v>
          </cell>
          <cell r="AZ39">
            <v>5.5613854650535473</v>
          </cell>
          <cell r="BA39">
            <v>25.212190292522212</v>
          </cell>
          <cell r="BB39">
            <v>36.334961222629303</v>
          </cell>
          <cell r="BC39">
            <v>32.046666666666667</v>
          </cell>
          <cell r="BD39">
            <v>32.046666666666667</v>
          </cell>
          <cell r="BE39">
            <v>-1.7817007886886515E-2</v>
          </cell>
          <cell r="BF39">
            <v>14.978156854587061</v>
          </cell>
          <cell r="BG39">
            <v>1.8722696068233826</v>
          </cell>
          <cell r="BH39">
            <v>0.53411111111111109</v>
          </cell>
          <cell r="BI39">
            <v>7.1870000000000003</v>
          </cell>
        </row>
        <row r="40">
          <cell r="A40" t="str">
            <v>C-036</v>
          </cell>
          <cell r="B40" t="str">
            <v>Instalación o cambio de kit de acometida con acometida existente (conectores+derivador+ménsula de fachada+ménsula de acometida+precintos+pinza de acometida+portafusibles+ fusibles) (Zona Rural)</v>
          </cell>
          <cell r="C40" t="str">
            <v>SI SE REALIZA</v>
          </cell>
          <cell r="D40">
            <v>60.625000000000007</v>
          </cell>
          <cell r="E40">
            <v>7.9175257731958757</v>
          </cell>
          <cell r="F40">
            <v>1.0104166666666667</v>
          </cell>
          <cell r="G40">
            <v>46</v>
          </cell>
          <cell r="H40">
            <v>49</v>
          </cell>
          <cell r="I40">
            <v>53</v>
          </cell>
          <cell r="J40">
            <v>42</v>
          </cell>
          <cell r="K40">
            <v>46</v>
          </cell>
          <cell r="L40">
            <v>49</v>
          </cell>
          <cell r="M40">
            <v>42</v>
          </cell>
          <cell r="N40">
            <v>44</v>
          </cell>
          <cell r="O40">
            <v>46</v>
          </cell>
          <cell r="P40">
            <v>48</v>
          </cell>
          <cell r="Q40">
            <v>51</v>
          </cell>
          <cell r="R40">
            <v>55</v>
          </cell>
          <cell r="S40">
            <v>48</v>
          </cell>
          <cell r="T40">
            <v>50</v>
          </cell>
          <cell r="U40">
            <v>55</v>
          </cell>
          <cell r="V40">
            <v>46</v>
          </cell>
          <cell r="W40">
            <v>49</v>
          </cell>
          <cell r="X40">
            <v>53</v>
          </cell>
          <cell r="Y40">
            <v>49</v>
          </cell>
          <cell r="Z40">
            <v>53</v>
          </cell>
          <cell r="AA40">
            <v>57</v>
          </cell>
          <cell r="AB40">
            <v>48</v>
          </cell>
          <cell r="AC40">
            <v>51</v>
          </cell>
          <cell r="AD40">
            <v>55</v>
          </cell>
          <cell r="AE40">
            <v>49</v>
          </cell>
          <cell r="AF40">
            <v>57</v>
          </cell>
          <cell r="AG40">
            <v>61</v>
          </cell>
          <cell r="AH40">
            <v>49</v>
          </cell>
          <cell r="AI40">
            <v>55</v>
          </cell>
          <cell r="AJ40">
            <v>61</v>
          </cell>
          <cell r="AK40">
            <v>46</v>
          </cell>
          <cell r="AL40">
            <v>49</v>
          </cell>
          <cell r="AM40">
            <v>55</v>
          </cell>
          <cell r="AN40">
            <v>44</v>
          </cell>
          <cell r="AO40">
            <v>45.833333333333336</v>
          </cell>
          <cell r="AP40">
            <v>44</v>
          </cell>
          <cell r="AQ40">
            <v>51.166666666666664</v>
          </cell>
          <cell r="AR40">
            <v>50.5</v>
          </cell>
          <cell r="AS40">
            <v>49.166666666666664</v>
          </cell>
          <cell r="AT40">
            <v>53</v>
          </cell>
          <cell r="AU40">
            <v>51.166666666666664</v>
          </cell>
          <cell r="AV40">
            <v>56.333333333333336</v>
          </cell>
          <cell r="AW40">
            <v>55</v>
          </cell>
          <cell r="AX40">
            <v>49.5</v>
          </cell>
          <cell r="AY40">
            <v>49.969696969696976</v>
          </cell>
          <cell r="AZ40">
            <v>4.091195276185041</v>
          </cell>
          <cell r="BA40">
            <v>45.878501693511936</v>
          </cell>
          <cell r="BB40">
            <v>54.060892245882016</v>
          </cell>
          <cell r="BC40">
            <v>50.75</v>
          </cell>
          <cell r="BD40">
            <v>50.75</v>
          </cell>
          <cell r="BE40">
            <v>-0.16288659793814442</v>
          </cell>
          <cell r="BF40">
            <v>9.4581280788177349</v>
          </cell>
          <cell r="BG40">
            <v>1.1822660098522169</v>
          </cell>
          <cell r="BH40">
            <v>0.84583333333333321</v>
          </cell>
          <cell r="BI40">
            <v>13.35</v>
          </cell>
        </row>
        <row r="41">
          <cell r="A41" t="str">
            <v>C-037</v>
          </cell>
          <cell r="B41" t="str">
            <v>Instalación o cambio de kit de acometida con acometida existente (conectores+derivador+ménsula de fachada+ménsula de acometida+precintos+pinza de acometida+portafusibles+ fusibles) (Zona Rural concentrado)</v>
          </cell>
          <cell r="C41" t="str">
            <v>SI SE REALIZA</v>
          </cell>
          <cell r="D41">
            <v>66.167142857142863</v>
          </cell>
          <cell r="E41">
            <v>7.2543558520629565</v>
          </cell>
          <cell r="F41">
            <v>1.1027857142857145</v>
          </cell>
          <cell r="G41">
            <v>38</v>
          </cell>
          <cell r="H41">
            <v>40</v>
          </cell>
          <cell r="I41">
            <v>42</v>
          </cell>
          <cell r="J41">
            <v>30</v>
          </cell>
          <cell r="K41">
            <v>34</v>
          </cell>
          <cell r="L41">
            <v>38</v>
          </cell>
          <cell r="M41">
            <v>30</v>
          </cell>
          <cell r="N41">
            <v>35</v>
          </cell>
          <cell r="O41">
            <v>41</v>
          </cell>
          <cell r="P41">
            <v>39</v>
          </cell>
          <cell r="Q41">
            <v>45</v>
          </cell>
          <cell r="R41">
            <v>55</v>
          </cell>
          <cell r="S41">
            <v>39</v>
          </cell>
          <cell r="T41">
            <v>45</v>
          </cell>
          <cell r="U41">
            <v>55</v>
          </cell>
          <cell r="V41">
            <v>39</v>
          </cell>
          <cell r="W41">
            <v>44</v>
          </cell>
          <cell r="X41">
            <v>51</v>
          </cell>
          <cell r="Y41">
            <v>34</v>
          </cell>
          <cell r="Z41">
            <v>42</v>
          </cell>
          <cell r="AA41">
            <v>49</v>
          </cell>
          <cell r="AB41">
            <v>38</v>
          </cell>
          <cell r="AC41">
            <v>46</v>
          </cell>
          <cell r="AD41">
            <v>57</v>
          </cell>
          <cell r="AE41">
            <v>34</v>
          </cell>
          <cell r="AF41">
            <v>42</v>
          </cell>
          <cell r="AG41">
            <v>49</v>
          </cell>
          <cell r="AH41">
            <v>33</v>
          </cell>
          <cell r="AI41">
            <v>40</v>
          </cell>
          <cell r="AJ41">
            <v>49</v>
          </cell>
          <cell r="AK41">
            <v>31</v>
          </cell>
          <cell r="AL41">
            <v>36</v>
          </cell>
          <cell r="AM41">
            <v>44</v>
          </cell>
          <cell r="AN41">
            <v>35.166666666666664</v>
          </cell>
          <cell r="AO41">
            <v>34</v>
          </cell>
          <cell r="AP41">
            <v>35.166666666666664</v>
          </cell>
          <cell r="AQ41">
            <v>45.666666666666664</v>
          </cell>
          <cell r="AR41">
            <v>45.666666666666664</v>
          </cell>
          <cell r="AS41">
            <v>44.333333333333336</v>
          </cell>
          <cell r="AT41">
            <v>41.833333333333336</v>
          </cell>
          <cell r="AU41">
            <v>46.5</v>
          </cell>
          <cell r="AV41">
            <v>41.833333333333336</v>
          </cell>
          <cell r="AW41">
            <v>40.333333333333336</v>
          </cell>
          <cell r="AX41">
            <v>36.5</v>
          </cell>
          <cell r="AY41">
            <v>40.636363636363633</v>
          </cell>
          <cell r="AZ41">
            <v>4.7180611494661049</v>
          </cell>
          <cell r="BA41">
            <v>35.918302486897531</v>
          </cell>
          <cell r="BB41">
            <v>45.354424785829735</v>
          </cell>
          <cell r="BC41">
            <v>40.966666666666669</v>
          </cell>
          <cell r="BD41">
            <v>40.966666666666669</v>
          </cell>
          <cell r="BE41">
            <v>-0.38086087901490456</v>
          </cell>
          <cell r="BF41">
            <v>11.716842961757527</v>
          </cell>
          <cell r="BG41">
            <v>1.4646053702196908</v>
          </cell>
          <cell r="BH41">
            <v>0.68277777777777782</v>
          </cell>
          <cell r="BI41">
            <v>25.7</v>
          </cell>
        </row>
        <row r="42">
          <cell r="A42" t="str">
            <v>C-038</v>
          </cell>
          <cell r="B42" t="str">
            <v>Instalación del conductor triplex, mayor o igual a 80 metros. (RURAL)</v>
          </cell>
          <cell r="C42" t="str">
            <v>NO SE REALIZA</v>
          </cell>
          <cell r="D42">
            <v>83.444999999999993</v>
          </cell>
          <cell r="E42">
            <v>5.7522919288153878</v>
          </cell>
          <cell r="F42">
            <v>1.3907499999999999</v>
          </cell>
          <cell r="G42">
            <v>70</v>
          </cell>
          <cell r="H42">
            <v>75</v>
          </cell>
          <cell r="I42">
            <v>80</v>
          </cell>
          <cell r="J42">
            <v>65</v>
          </cell>
          <cell r="K42">
            <v>70</v>
          </cell>
          <cell r="L42">
            <v>76</v>
          </cell>
          <cell r="M42">
            <v>65.5</v>
          </cell>
          <cell r="N42">
            <v>70.360000000000014</v>
          </cell>
          <cell r="O42">
            <v>75.803200000000004</v>
          </cell>
          <cell r="P42">
            <v>72.400000000000006</v>
          </cell>
          <cell r="Q42">
            <v>76.400000000000006</v>
          </cell>
          <cell r="R42">
            <v>80.400000000000006</v>
          </cell>
          <cell r="S42">
            <v>72.400000000000006</v>
          </cell>
          <cell r="T42">
            <v>75.088000000000008</v>
          </cell>
          <cell r="U42">
            <v>79.792000000000002</v>
          </cell>
          <cell r="V42">
            <v>70</v>
          </cell>
          <cell r="W42">
            <v>74</v>
          </cell>
          <cell r="X42">
            <v>78</v>
          </cell>
          <cell r="Y42">
            <v>74</v>
          </cell>
          <cell r="Z42">
            <v>78</v>
          </cell>
          <cell r="AA42">
            <v>82</v>
          </cell>
          <cell r="AB42">
            <v>71.599999999999994</v>
          </cell>
          <cell r="AC42">
            <v>75.599999999999994</v>
          </cell>
          <cell r="AD42">
            <v>79.599999999999994</v>
          </cell>
          <cell r="AE42">
            <v>70</v>
          </cell>
          <cell r="AF42">
            <v>75</v>
          </cell>
          <cell r="AG42">
            <v>80</v>
          </cell>
          <cell r="AH42">
            <v>74</v>
          </cell>
          <cell r="AI42">
            <v>79.599999999999994</v>
          </cell>
          <cell r="AJ42">
            <v>86</v>
          </cell>
          <cell r="AK42">
            <v>70</v>
          </cell>
          <cell r="AL42">
            <v>74</v>
          </cell>
          <cell r="AM42">
            <v>80.400000000000006</v>
          </cell>
          <cell r="AN42">
            <v>70.457200000000014</v>
          </cell>
          <cell r="AO42">
            <v>70.166666666666671</v>
          </cell>
          <cell r="AP42">
            <v>70.457200000000014</v>
          </cell>
          <cell r="AQ42">
            <v>76.399999999999991</v>
          </cell>
          <cell r="AR42">
            <v>75.424000000000021</v>
          </cell>
          <cell r="AS42">
            <v>74</v>
          </cell>
          <cell r="AT42">
            <v>78</v>
          </cell>
          <cell r="AU42">
            <v>75.600000000000009</v>
          </cell>
          <cell r="AV42">
            <v>75</v>
          </cell>
          <cell r="AW42">
            <v>79.733333333333334</v>
          </cell>
          <cell r="AX42">
            <v>74.399999999999991</v>
          </cell>
          <cell r="AY42">
            <v>74.512581818181829</v>
          </cell>
          <cell r="AZ42">
            <v>3.1190712385567432</v>
          </cell>
          <cell r="BA42">
            <v>71.393510579625087</v>
          </cell>
          <cell r="BB42">
            <v>77.631653056738571</v>
          </cell>
          <cell r="BC42">
            <v>75.137333333333331</v>
          </cell>
          <cell r="BD42">
            <v>75.137333333333331</v>
          </cell>
          <cell r="BE42">
            <v>-9.9558591487406839E-2</v>
          </cell>
          <cell r="BF42">
            <v>6.3883023086614736</v>
          </cell>
          <cell r="BG42">
            <v>0.7985377885826842</v>
          </cell>
          <cell r="BH42">
            <v>1.2522888888888888</v>
          </cell>
          <cell r="BI42">
            <v>32.343000000000004</v>
          </cell>
        </row>
        <row r="43">
          <cell r="A43" t="str">
            <v>C-039</v>
          </cell>
          <cell r="B43" t="str">
            <v>Instalación del conductor triplex, mayor o igual a 80 metros. (zona rural concentrado)</v>
          </cell>
          <cell r="C43" t="str">
            <v>NO SE REALIZA</v>
          </cell>
          <cell r="D43">
            <v>55.63</v>
          </cell>
          <cell r="E43">
            <v>8.6284378932230812</v>
          </cell>
          <cell r="F43">
            <v>0.92716666666666669</v>
          </cell>
          <cell r="G43">
            <v>50</v>
          </cell>
          <cell r="H43">
            <v>54</v>
          </cell>
          <cell r="I43">
            <v>60</v>
          </cell>
          <cell r="J43">
            <v>48</v>
          </cell>
          <cell r="K43">
            <v>53</v>
          </cell>
          <cell r="L43">
            <v>58</v>
          </cell>
          <cell r="M43">
            <v>48</v>
          </cell>
          <cell r="N43">
            <v>51.960000000000008</v>
          </cell>
          <cell r="O43">
            <v>56.39520000000001</v>
          </cell>
          <cell r="P43">
            <v>52.400000000000006</v>
          </cell>
          <cell r="Q43">
            <v>56.400000000000006</v>
          </cell>
          <cell r="R43">
            <v>60.400000000000006</v>
          </cell>
          <cell r="S43">
            <v>52.400000000000006</v>
          </cell>
          <cell r="T43">
            <v>55.088000000000008</v>
          </cell>
          <cell r="U43">
            <v>59.792000000000002</v>
          </cell>
          <cell r="V43">
            <v>50</v>
          </cell>
          <cell r="W43">
            <v>54</v>
          </cell>
          <cell r="X43">
            <v>58</v>
          </cell>
          <cell r="Y43">
            <v>54</v>
          </cell>
          <cell r="Z43">
            <v>58</v>
          </cell>
          <cell r="AA43">
            <v>62</v>
          </cell>
          <cell r="AB43">
            <v>51.6</v>
          </cell>
          <cell r="AC43">
            <v>55.6</v>
          </cell>
          <cell r="AD43">
            <v>59.6</v>
          </cell>
          <cell r="AE43">
            <v>54</v>
          </cell>
          <cell r="AF43">
            <v>62</v>
          </cell>
          <cell r="AG43">
            <v>66</v>
          </cell>
          <cell r="AH43">
            <v>54</v>
          </cell>
          <cell r="AI43">
            <v>59.6</v>
          </cell>
          <cell r="AJ43">
            <v>66</v>
          </cell>
          <cell r="AK43">
            <v>50</v>
          </cell>
          <cell r="AL43">
            <v>54</v>
          </cell>
          <cell r="AM43">
            <v>60.400000000000006</v>
          </cell>
          <cell r="AN43">
            <v>52.039200000000001</v>
          </cell>
          <cell r="AO43">
            <v>53</v>
          </cell>
          <cell r="AP43">
            <v>52.039200000000001</v>
          </cell>
          <cell r="AQ43">
            <v>56.4</v>
          </cell>
          <cell r="AR43">
            <v>55.424000000000014</v>
          </cell>
          <cell r="AS43">
            <v>54</v>
          </cell>
          <cell r="AT43">
            <v>58</v>
          </cell>
          <cell r="AU43">
            <v>55.6</v>
          </cell>
          <cell r="AV43">
            <v>61.333333333333336</v>
          </cell>
          <cell r="AW43">
            <v>59.733333333333327</v>
          </cell>
          <cell r="AX43">
            <v>54.4</v>
          </cell>
          <cell r="AY43">
            <v>55.633551515151517</v>
          </cell>
          <cell r="AZ43">
            <v>3.0412619434980757</v>
          </cell>
          <cell r="BA43">
            <v>52.592289571653438</v>
          </cell>
          <cell r="BB43">
            <v>58.674813458649595</v>
          </cell>
          <cell r="BC43">
            <v>55.260571428571431</v>
          </cell>
          <cell r="BD43">
            <v>55.260571428571431</v>
          </cell>
          <cell r="BE43">
            <v>-6.640815592819903E-3</v>
          </cell>
          <cell r="BF43">
            <v>8.6861208198043549</v>
          </cell>
          <cell r="BG43">
            <v>1.0857651024755444</v>
          </cell>
          <cell r="BH43">
            <v>0.92100952380952383</v>
          </cell>
          <cell r="BI43">
            <v>21.25</v>
          </cell>
        </row>
        <row r="44">
          <cell r="A44" t="str">
            <v>C-040</v>
          </cell>
          <cell r="B44" t="str">
            <v>Cambio de medidor (módulo metálico con base socket y acometida existentes) (urbana)</v>
          </cell>
          <cell r="C44" t="str">
            <v>SI SE REALIZA</v>
          </cell>
          <cell r="D44">
            <v>34.75</v>
          </cell>
          <cell r="E44">
            <v>13.812949640287769</v>
          </cell>
          <cell r="F44">
            <v>0.57916666666666672</v>
          </cell>
          <cell r="G44">
            <v>10</v>
          </cell>
          <cell r="H44">
            <v>13</v>
          </cell>
          <cell r="I44">
            <v>16</v>
          </cell>
          <cell r="J44">
            <v>12</v>
          </cell>
          <cell r="K44">
            <v>15</v>
          </cell>
          <cell r="L44">
            <v>18</v>
          </cell>
          <cell r="M44">
            <v>15</v>
          </cell>
          <cell r="N44">
            <v>18</v>
          </cell>
          <cell r="O44">
            <v>21</v>
          </cell>
          <cell r="P44">
            <v>12</v>
          </cell>
          <cell r="Q44">
            <v>15</v>
          </cell>
          <cell r="R44">
            <v>18</v>
          </cell>
          <cell r="S44">
            <v>12</v>
          </cell>
          <cell r="T44">
            <v>15</v>
          </cell>
          <cell r="U44">
            <v>20</v>
          </cell>
          <cell r="V44">
            <v>12</v>
          </cell>
          <cell r="W44">
            <v>15</v>
          </cell>
          <cell r="X44">
            <v>20</v>
          </cell>
          <cell r="Y44">
            <v>13</v>
          </cell>
          <cell r="Z44">
            <v>17</v>
          </cell>
          <cell r="AA44">
            <v>21</v>
          </cell>
          <cell r="AB44">
            <v>12</v>
          </cell>
          <cell r="AC44">
            <v>15</v>
          </cell>
          <cell r="AD44">
            <v>20</v>
          </cell>
          <cell r="AE44">
            <v>15</v>
          </cell>
          <cell r="AF44">
            <v>18</v>
          </cell>
          <cell r="AG44">
            <v>22</v>
          </cell>
          <cell r="AH44">
            <v>10</v>
          </cell>
          <cell r="AI44">
            <v>13</v>
          </cell>
          <cell r="AJ44">
            <v>16</v>
          </cell>
          <cell r="AK44">
            <v>10</v>
          </cell>
          <cell r="AL44">
            <v>15</v>
          </cell>
          <cell r="AM44">
            <v>20</v>
          </cell>
          <cell r="AN44">
            <v>18</v>
          </cell>
          <cell r="AO44">
            <v>15</v>
          </cell>
          <cell r="AP44">
            <v>18</v>
          </cell>
          <cell r="AQ44">
            <v>15</v>
          </cell>
          <cell r="AR44">
            <v>15.333333333333334</v>
          </cell>
          <cell r="AS44">
            <v>15.333333333333334</v>
          </cell>
          <cell r="AT44">
            <v>17</v>
          </cell>
          <cell r="AU44">
            <v>15.333333333333334</v>
          </cell>
          <cell r="AV44">
            <v>18.166666666666668</v>
          </cell>
          <cell r="AW44">
            <v>13</v>
          </cell>
          <cell r="AX44">
            <v>15</v>
          </cell>
          <cell r="AY44">
            <v>15.924242424242424</v>
          </cell>
          <cell r="AZ44">
            <v>1.6420915463105725</v>
          </cell>
          <cell r="BA44">
            <v>14.282150877931851</v>
          </cell>
          <cell r="BB44">
            <v>17.566333970552996</v>
          </cell>
          <cell r="BC44">
            <v>15.428571428571429</v>
          </cell>
          <cell r="BD44">
            <v>15.428571428571429</v>
          </cell>
          <cell r="BE44">
            <v>-0.55601233299075015</v>
          </cell>
          <cell r="BF44">
            <v>31.111111111111111</v>
          </cell>
          <cell r="BG44">
            <v>3.8888888888888888</v>
          </cell>
          <cell r="BH44">
            <v>0.25714285714285717</v>
          </cell>
          <cell r="BI44">
            <v>13.27</v>
          </cell>
        </row>
        <row r="45">
          <cell r="A45" t="str">
            <v>C-041</v>
          </cell>
          <cell r="B45" t="str">
            <v>Cambio de medidor y/o caja de policarbonato/módulo metálico existente - (zona urbana)</v>
          </cell>
          <cell r="C45" t="str">
            <v>SI SE REALIZA</v>
          </cell>
          <cell r="D45">
            <v>48.5</v>
          </cell>
          <cell r="E45">
            <v>9.8969072164948457</v>
          </cell>
          <cell r="F45">
            <v>0.80833333333333335</v>
          </cell>
          <cell r="G45">
            <v>23</v>
          </cell>
          <cell r="H45">
            <v>25</v>
          </cell>
          <cell r="I45">
            <v>30</v>
          </cell>
          <cell r="J45">
            <v>25</v>
          </cell>
          <cell r="K45">
            <v>30</v>
          </cell>
          <cell r="L45">
            <v>33</v>
          </cell>
          <cell r="M45">
            <v>25</v>
          </cell>
          <cell r="N45">
            <v>27.400000000000002</v>
          </cell>
          <cell r="O45">
            <v>30.088000000000005</v>
          </cell>
          <cell r="P45">
            <v>25</v>
          </cell>
          <cell r="Q45">
            <v>30</v>
          </cell>
          <cell r="R45">
            <v>35</v>
          </cell>
          <cell r="S45">
            <v>25</v>
          </cell>
          <cell r="T45">
            <v>27.400000000000002</v>
          </cell>
          <cell r="U45">
            <v>31.6</v>
          </cell>
          <cell r="V45">
            <v>25</v>
          </cell>
          <cell r="W45">
            <v>29</v>
          </cell>
          <cell r="X45">
            <v>33</v>
          </cell>
          <cell r="Y45">
            <v>23</v>
          </cell>
          <cell r="Z45">
            <v>27</v>
          </cell>
          <cell r="AA45">
            <v>30</v>
          </cell>
          <cell r="AB45">
            <v>22</v>
          </cell>
          <cell r="AC45">
            <v>32</v>
          </cell>
          <cell r="AD45">
            <v>47</v>
          </cell>
          <cell r="AE45">
            <v>25</v>
          </cell>
          <cell r="AF45">
            <v>30</v>
          </cell>
          <cell r="AG45">
            <v>35</v>
          </cell>
          <cell r="AH45">
            <v>25</v>
          </cell>
          <cell r="AI45">
            <v>29</v>
          </cell>
          <cell r="AJ45">
            <v>33</v>
          </cell>
          <cell r="AK45">
            <v>25</v>
          </cell>
          <cell r="AL45">
            <v>29</v>
          </cell>
          <cell r="AM45">
            <v>33</v>
          </cell>
          <cell r="AN45">
            <v>27.448000000000004</v>
          </cell>
          <cell r="AO45">
            <v>29.666666666666668</v>
          </cell>
          <cell r="AP45">
            <v>27.448000000000004</v>
          </cell>
          <cell r="AQ45">
            <v>30</v>
          </cell>
          <cell r="AR45">
            <v>27.700000000000003</v>
          </cell>
          <cell r="AS45">
            <v>29</v>
          </cell>
          <cell r="AT45">
            <v>26.833333333333332</v>
          </cell>
          <cell r="AU45">
            <v>32.833333333333336</v>
          </cell>
          <cell r="AV45">
            <v>30</v>
          </cell>
          <cell r="AW45">
            <v>29</v>
          </cell>
          <cell r="AX45">
            <v>29</v>
          </cell>
          <cell r="AY45">
            <v>28.993575757575762</v>
          </cell>
          <cell r="AZ45">
            <v>1.6834573755677735</v>
          </cell>
          <cell r="BA45">
            <v>27.310118382007989</v>
          </cell>
          <cell r="BB45">
            <v>30.677033133143535</v>
          </cell>
          <cell r="BC45">
            <v>28.806962962962967</v>
          </cell>
          <cell r="BD45">
            <v>28.806962962962967</v>
          </cell>
          <cell r="BE45">
            <v>-0.40604200076365016</v>
          </cell>
          <cell r="BF45">
            <v>16.662638148184335</v>
          </cell>
          <cell r="BG45">
            <v>2.0828297685230419</v>
          </cell>
          <cell r="BH45">
            <v>0.48011604938271613</v>
          </cell>
          <cell r="BI45">
            <v>18.52</v>
          </cell>
        </row>
        <row r="46">
          <cell r="A46" t="str">
            <v>C-042</v>
          </cell>
          <cell r="B46" t="str">
            <v>Cambio de medidor y/o caja de policarbonato/módulo metálico existente - (zona rural-dispersa)</v>
          </cell>
          <cell r="C46" t="str">
            <v>SI SE REALIZA</v>
          </cell>
          <cell r="D46">
            <v>144.38999999999999</v>
          </cell>
          <cell r="E46">
            <v>3.3243299397465202</v>
          </cell>
          <cell r="F46">
            <v>2.4064999999999999</v>
          </cell>
          <cell r="G46">
            <v>68</v>
          </cell>
          <cell r="H46">
            <v>70</v>
          </cell>
          <cell r="I46">
            <v>75</v>
          </cell>
          <cell r="J46">
            <v>70</v>
          </cell>
          <cell r="K46">
            <v>75</v>
          </cell>
          <cell r="L46">
            <v>78</v>
          </cell>
          <cell r="M46">
            <v>70</v>
          </cell>
          <cell r="N46">
            <v>72.400000000000006</v>
          </cell>
          <cell r="O46">
            <v>75.088000000000008</v>
          </cell>
          <cell r="P46">
            <v>70</v>
          </cell>
          <cell r="Q46">
            <v>75</v>
          </cell>
          <cell r="R46">
            <v>80</v>
          </cell>
          <cell r="S46">
            <v>70</v>
          </cell>
          <cell r="T46">
            <v>72.400000000000006</v>
          </cell>
          <cell r="U46">
            <v>76.599999999999994</v>
          </cell>
          <cell r="V46">
            <v>70</v>
          </cell>
          <cell r="W46">
            <v>74</v>
          </cell>
          <cell r="X46">
            <v>78</v>
          </cell>
          <cell r="Y46">
            <v>68</v>
          </cell>
          <cell r="Z46">
            <v>72</v>
          </cell>
          <cell r="AA46">
            <v>75</v>
          </cell>
          <cell r="AB46">
            <v>67</v>
          </cell>
          <cell r="AC46">
            <v>77</v>
          </cell>
          <cell r="AD46">
            <v>92</v>
          </cell>
          <cell r="AE46">
            <v>70</v>
          </cell>
          <cell r="AF46">
            <v>75</v>
          </cell>
          <cell r="AG46">
            <v>80</v>
          </cell>
          <cell r="AH46">
            <v>70</v>
          </cell>
          <cell r="AI46">
            <v>74</v>
          </cell>
          <cell r="AJ46">
            <v>78</v>
          </cell>
          <cell r="AK46">
            <v>70</v>
          </cell>
          <cell r="AL46">
            <v>74</v>
          </cell>
          <cell r="AM46">
            <v>78</v>
          </cell>
          <cell r="AN46">
            <v>72.448000000000008</v>
          </cell>
          <cell r="AO46">
            <v>74.666666666666671</v>
          </cell>
          <cell r="AP46">
            <v>72.448000000000008</v>
          </cell>
          <cell r="AQ46">
            <v>75</v>
          </cell>
          <cell r="AR46">
            <v>72.7</v>
          </cell>
          <cell r="AS46">
            <v>74</v>
          </cell>
          <cell r="AT46">
            <v>71.833333333333329</v>
          </cell>
          <cell r="AU46">
            <v>77.833333333333329</v>
          </cell>
          <cell r="AV46">
            <v>75</v>
          </cell>
          <cell r="AW46">
            <v>74</v>
          </cell>
          <cell r="AX46">
            <v>74</v>
          </cell>
          <cell r="AY46">
            <v>73.993575757575755</v>
          </cell>
          <cell r="AZ46">
            <v>1.6834573755677718</v>
          </cell>
          <cell r="BA46">
            <v>72.310118382007985</v>
          </cell>
          <cell r="BB46">
            <v>75.677033133143524</v>
          </cell>
          <cell r="BC46">
            <v>73.80696296296297</v>
          </cell>
          <cell r="BD46">
            <v>73.80696296296297</v>
          </cell>
          <cell r="BE46">
            <v>-0.48883604845929096</v>
          </cell>
          <cell r="BF46">
            <v>6.5034514459139654</v>
          </cell>
          <cell r="BG46">
            <v>0.81293143073924568</v>
          </cell>
          <cell r="BH46">
            <v>1.2301160493827161</v>
          </cell>
          <cell r="BI46">
            <v>55.143999999999998</v>
          </cell>
        </row>
        <row r="47">
          <cell r="A47" t="str">
            <v>C-043</v>
          </cell>
          <cell r="B47" t="str">
            <v>Cambio de medidor (módulo metálico con base socket existente) y acometida convencional o preensamblada (zona urbana)</v>
          </cell>
          <cell r="C47" t="str">
            <v>SI SE REALIZA</v>
          </cell>
          <cell r="D47">
            <v>48.5</v>
          </cell>
          <cell r="E47">
            <v>9.8969072164948457</v>
          </cell>
          <cell r="F47">
            <v>0.80833333333333335</v>
          </cell>
          <cell r="G47">
            <v>33</v>
          </cell>
          <cell r="H47">
            <v>36</v>
          </cell>
          <cell r="I47">
            <v>40</v>
          </cell>
          <cell r="J47">
            <v>33</v>
          </cell>
          <cell r="K47">
            <v>38</v>
          </cell>
          <cell r="L47">
            <v>43</v>
          </cell>
          <cell r="M47">
            <v>33</v>
          </cell>
          <cell r="N47">
            <v>36</v>
          </cell>
          <cell r="O47">
            <v>39.360000000000007</v>
          </cell>
          <cell r="P47">
            <v>36</v>
          </cell>
          <cell r="Q47">
            <v>40</v>
          </cell>
          <cell r="R47">
            <v>44</v>
          </cell>
          <cell r="S47">
            <v>36</v>
          </cell>
          <cell r="T47">
            <v>39.36</v>
          </cell>
          <cell r="U47">
            <v>45.24</v>
          </cell>
          <cell r="V47">
            <v>36</v>
          </cell>
          <cell r="W47">
            <v>42</v>
          </cell>
          <cell r="X47">
            <v>48</v>
          </cell>
          <cell r="Y47">
            <v>33</v>
          </cell>
          <cell r="Z47">
            <v>38</v>
          </cell>
          <cell r="AA47">
            <v>43</v>
          </cell>
          <cell r="AB47">
            <v>38</v>
          </cell>
          <cell r="AC47">
            <v>43</v>
          </cell>
          <cell r="AD47">
            <v>48</v>
          </cell>
          <cell r="AE47">
            <v>33</v>
          </cell>
          <cell r="AF47">
            <v>36</v>
          </cell>
          <cell r="AG47">
            <v>41</v>
          </cell>
          <cell r="AH47">
            <v>33</v>
          </cell>
          <cell r="AI47">
            <v>38</v>
          </cell>
          <cell r="AJ47">
            <v>43</v>
          </cell>
          <cell r="AK47">
            <v>36</v>
          </cell>
          <cell r="AL47">
            <v>43</v>
          </cell>
          <cell r="AM47">
            <v>48</v>
          </cell>
          <cell r="AN47">
            <v>36.06</v>
          </cell>
          <cell r="AO47">
            <v>38</v>
          </cell>
          <cell r="AP47">
            <v>36.06</v>
          </cell>
          <cell r="AQ47">
            <v>40</v>
          </cell>
          <cell r="AR47">
            <v>39.78</v>
          </cell>
          <cell r="AS47">
            <v>42</v>
          </cell>
          <cell r="AT47">
            <v>38</v>
          </cell>
          <cell r="AU47">
            <v>43</v>
          </cell>
          <cell r="AV47">
            <v>36.333333333333336</v>
          </cell>
          <cell r="AW47">
            <v>38</v>
          </cell>
          <cell r="AX47">
            <v>42.666666666666664</v>
          </cell>
          <cell r="AY47">
            <v>39.081818181818178</v>
          </cell>
          <cell r="AZ47">
            <v>2.5957179968540327</v>
          </cell>
          <cell r="BA47">
            <v>36.486100184964144</v>
          </cell>
          <cell r="BB47">
            <v>41.677536178672213</v>
          </cell>
          <cell r="BC47">
            <v>38.756</v>
          </cell>
          <cell r="BD47">
            <v>38.756</v>
          </cell>
          <cell r="BE47">
            <v>-0.20090721649484536</v>
          </cell>
          <cell r="BF47">
            <v>12.385179069047373</v>
          </cell>
          <cell r="BG47">
            <v>1.5481473836309216</v>
          </cell>
          <cell r="BH47">
            <v>0.64593333333333336</v>
          </cell>
          <cell r="BI47">
            <v>18.303999999999998</v>
          </cell>
        </row>
        <row r="48">
          <cell r="A48" t="str">
            <v>C-044</v>
          </cell>
          <cell r="B48" t="str">
            <v>Cambio de sistema de medición con acometida existente (caja de policarbonato/módulo metálico con base socket + medidor + breaker de protección) - (zona urbana)</v>
          </cell>
          <cell r="C48" t="str">
            <v>SI SE REALIZA</v>
          </cell>
          <cell r="D48">
            <v>48.5</v>
          </cell>
          <cell r="E48">
            <v>9.8969072164948457</v>
          </cell>
          <cell r="F48">
            <v>0.80833333333333335</v>
          </cell>
          <cell r="G48">
            <v>40</v>
          </cell>
          <cell r="H48">
            <v>50</v>
          </cell>
          <cell r="I48">
            <v>60</v>
          </cell>
          <cell r="J48">
            <v>37</v>
          </cell>
          <cell r="K48">
            <v>46</v>
          </cell>
          <cell r="L48">
            <v>58</v>
          </cell>
          <cell r="M48">
            <v>41</v>
          </cell>
          <cell r="N48">
            <v>52</v>
          </cell>
          <cell r="O48">
            <v>60</v>
          </cell>
          <cell r="P48">
            <v>35</v>
          </cell>
          <cell r="Q48">
            <v>45</v>
          </cell>
          <cell r="R48">
            <v>55</v>
          </cell>
          <cell r="S48">
            <v>40</v>
          </cell>
          <cell r="T48">
            <v>50</v>
          </cell>
          <cell r="U48">
            <v>60</v>
          </cell>
          <cell r="V48">
            <v>38</v>
          </cell>
          <cell r="W48">
            <v>48</v>
          </cell>
          <cell r="X48">
            <v>55</v>
          </cell>
          <cell r="Y48">
            <v>40</v>
          </cell>
          <cell r="Z48">
            <v>50</v>
          </cell>
          <cell r="AA48">
            <v>60</v>
          </cell>
          <cell r="AB48">
            <v>36</v>
          </cell>
          <cell r="AC48">
            <v>46</v>
          </cell>
          <cell r="AD48">
            <v>57</v>
          </cell>
          <cell r="AE48">
            <v>40</v>
          </cell>
          <cell r="AF48">
            <v>50</v>
          </cell>
          <cell r="AG48">
            <v>60</v>
          </cell>
          <cell r="AH48">
            <v>40</v>
          </cell>
          <cell r="AI48">
            <v>50</v>
          </cell>
          <cell r="AJ48">
            <v>60</v>
          </cell>
          <cell r="AK48">
            <v>39.5</v>
          </cell>
          <cell r="AL48">
            <v>48</v>
          </cell>
          <cell r="AM48">
            <v>58</v>
          </cell>
          <cell r="AN48">
            <v>51.5</v>
          </cell>
          <cell r="AO48">
            <v>46.5</v>
          </cell>
          <cell r="AP48">
            <v>51.5</v>
          </cell>
          <cell r="AQ48">
            <v>45</v>
          </cell>
          <cell r="AR48">
            <v>50</v>
          </cell>
          <cell r="AS48">
            <v>47.5</v>
          </cell>
          <cell r="AT48">
            <v>50</v>
          </cell>
          <cell r="AU48">
            <v>46.166666666666664</v>
          </cell>
          <cell r="AV48">
            <v>50</v>
          </cell>
          <cell r="AW48">
            <v>50</v>
          </cell>
          <cell r="AX48">
            <v>48.25</v>
          </cell>
          <cell r="AY48">
            <v>48.765151515151523</v>
          </cell>
          <cell r="AZ48">
            <v>2.2132235734011574</v>
          </cell>
          <cell r="BA48">
            <v>46.551927941750364</v>
          </cell>
          <cell r="BB48">
            <v>50.978375088552681</v>
          </cell>
          <cell r="BC48">
            <v>49.291666666666664</v>
          </cell>
          <cell r="BD48">
            <v>49.291666666666664</v>
          </cell>
          <cell r="BE48">
            <v>1.632302405498277E-2</v>
          </cell>
          <cell r="BF48">
            <v>9.737954353338969</v>
          </cell>
          <cell r="BG48">
            <v>1.2172442941673711</v>
          </cell>
          <cell r="BH48">
            <v>0.82152777777777775</v>
          </cell>
          <cell r="BI48">
            <v>18.52</v>
          </cell>
        </row>
        <row r="49">
          <cell r="A49" t="str">
            <v>C-045</v>
          </cell>
          <cell r="B49" t="str">
            <v>Cambio de sistema de medición con acometida existente (caja de policarbonato/módulo metálico con base socket + medidor + breaker de protección) - (zona rural)</v>
          </cell>
          <cell r="C49" t="str">
            <v>SI SE REALIZA</v>
          </cell>
          <cell r="D49">
            <v>101.634</v>
          </cell>
          <cell r="E49">
            <v>4.7228289745557595</v>
          </cell>
          <cell r="F49">
            <v>1.6939</v>
          </cell>
          <cell r="G49">
            <v>56</v>
          </cell>
          <cell r="H49">
            <v>64</v>
          </cell>
          <cell r="I49">
            <v>68</v>
          </cell>
          <cell r="J49">
            <v>66</v>
          </cell>
          <cell r="K49">
            <v>73</v>
          </cell>
          <cell r="L49">
            <v>82</v>
          </cell>
          <cell r="M49">
            <v>66</v>
          </cell>
          <cell r="N49">
            <v>73</v>
          </cell>
          <cell r="O49">
            <v>82</v>
          </cell>
          <cell r="P49">
            <v>64</v>
          </cell>
          <cell r="Q49">
            <v>72</v>
          </cell>
          <cell r="R49">
            <v>80</v>
          </cell>
          <cell r="S49">
            <v>64</v>
          </cell>
          <cell r="T49">
            <v>72</v>
          </cell>
          <cell r="U49">
            <v>85</v>
          </cell>
          <cell r="V49">
            <v>66</v>
          </cell>
          <cell r="W49">
            <v>74</v>
          </cell>
          <cell r="X49">
            <v>80</v>
          </cell>
          <cell r="Y49">
            <v>68</v>
          </cell>
          <cell r="Z49">
            <v>76</v>
          </cell>
          <cell r="AA49">
            <v>84</v>
          </cell>
          <cell r="AB49">
            <v>65</v>
          </cell>
          <cell r="AC49">
            <v>73</v>
          </cell>
          <cell r="AD49">
            <v>82</v>
          </cell>
          <cell r="AE49">
            <v>68</v>
          </cell>
          <cell r="AF49">
            <v>76</v>
          </cell>
          <cell r="AG49">
            <v>84</v>
          </cell>
          <cell r="AH49">
            <v>68</v>
          </cell>
          <cell r="AI49">
            <v>76</v>
          </cell>
          <cell r="AJ49">
            <v>84</v>
          </cell>
          <cell r="AK49">
            <v>69</v>
          </cell>
          <cell r="AL49">
            <v>77</v>
          </cell>
          <cell r="AM49">
            <v>85</v>
          </cell>
          <cell r="AN49">
            <v>73.333333333333329</v>
          </cell>
          <cell r="AO49">
            <v>73.333333333333329</v>
          </cell>
          <cell r="AP49">
            <v>73.333333333333329</v>
          </cell>
          <cell r="AQ49">
            <v>72</v>
          </cell>
          <cell r="AR49">
            <v>72.833333333333329</v>
          </cell>
          <cell r="AS49">
            <v>73.666666666666671</v>
          </cell>
          <cell r="AT49">
            <v>76</v>
          </cell>
          <cell r="AU49">
            <v>73.166666666666671</v>
          </cell>
          <cell r="AV49">
            <v>76</v>
          </cell>
          <cell r="AW49">
            <v>76</v>
          </cell>
          <cell r="AX49">
            <v>77</v>
          </cell>
          <cell r="AY49">
            <v>74.242424242424235</v>
          </cell>
          <cell r="AZ49">
            <v>1.6689378464620956</v>
          </cell>
          <cell r="BA49">
            <v>72.573486395962135</v>
          </cell>
          <cell r="BB49">
            <v>75.911362088886335</v>
          </cell>
          <cell r="BC49">
            <v>73.277777777777786</v>
          </cell>
          <cell r="BD49">
            <v>73.277777777777786</v>
          </cell>
          <cell r="BE49">
            <v>-0.27900330816677699</v>
          </cell>
          <cell r="BF49">
            <v>6.5504169825625471</v>
          </cell>
          <cell r="BG49">
            <v>0.81880212282031839</v>
          </cell>
          <cell r="BH49">
            <v>1.2212962962962963</v>
          </cell>
          <cell r="BI49">
            <v>38.82</v>
          </cell>
        </row>
        <row r="50">
          <cell r="A50" t="str">
            <v>C-046</v>
          </cell>
          <cell r="B50" t="str">
            <v>Mantenimiento de módulo existente tablero hasta cuatro medidores (incluye: conexiones eléctricas y mecánicas,  lijada, pintada y/o reposición de tapa metálica</v>
          </cell>
          <cell r="C50" t="str">
            <v>NO SE REALIZA</v>
          </cell>
          <cell r="D50">
            <v>89.5</v>
          </cell>
          <cell r="E50">
            <v>5.3631284916201114</v>
          </cell>
          <cell r="F50">
            <v>1.4916666666666667</v>
          </cell>
          <cell r="G50">
            <v>80</v>
          </cell>
          <cell r="H50">
            <v>90</v>
          </cell>
          <cell r="I50">
            <v>100</v>
          </cell>
          <cell r="J50">
            <v>75</v>
          </cell>
          <cell r="K50">
            <v>80</v>
          </cell>
          <cell r="L50">
            <v>85</v>
          </cell>
          <cell r="M50">
            <v>75</v>
          </cell>
          <cell r="N50">
            <v>84.000000000000014</v>
          </cell>
          <cell r="O50">
            <v>94.080000000000027</v>
          </cell>
          <cell r="P50">
            <v>80</v>
          </cell>
          <cell r="Q50">
            <v>90</v>
          </cell>
          <cell r="R50">
            <v>100</v>
          </cell>
          <cell r="S50">
            <v>80</v>
          </cell>
          <cell r="T50">
            <v>89.600000000000009</v>
          </cell>
          <cell r="U50">
            <v>106.4</v>
          </cell>
          <cell r="V50">
            <v>75</v>
          </cell>
          <cell r="W50">
            <v>80</v>
          </cell>
          <cell r="X50">
            <v>85</v>
          </cell>
          <cell r="Y50">
            <v>85</v>
          </cell>
          <cell r="Z50">
            <v>95</v>
          </cell>
          <cell r="AA50">
            <v>105</v>
          </cell>
          <cell r="AB50">
            <v>80</v>
          </cell>
          <cell r="AC50">
            <v>90</v>
          </cell>
          <cell r="AD50">
            <v>100</v>
          </cell>
          <cell r="AE50">
            <v>85</v>
          </cell>
          <cell r="AF50">
            <v>95</v>
          </cell>
          <cell r="AG50">
            <v>105</v>
          </cell>
          <cell r="AH50">
            <v>79</v>
          </cell>
          <cell r="AI50">
            <v>85</v>
          </cell>
          <cell r="AJ50">
            <v>98</v>
          </cell>
          <cell r="AK50">
            <v>80</v>
          </cell>
          <cell r="AL50">
            <v>90</v>
          </cell>
          <cell r="AM50">
            <v>100</v>
          </cell>
          <cell r="AN50">
            <v>84.180000000000021</v>
          </cell>
          <cell r="AO50">
            <v>80</v>
          </cell>
          <cell r="AP50">
            <v>84.180000000000021</v>
          </cell>
          <cell r="AQ50">
            <v>90</v>
          </cell>
          <cell r="AR50">
            <v>90.800000000000011</v>
          </cell>
          <cell r="AS50">
            <v>80</v>
          </cell>
          <cell r="AT50">
            <v>95</v>
          </cell>
          <cell r="AU50">
            <v>90</v>
          </cell>
          <cell r="AV50">
            <v>95</v>
          </cell>
          <cell r="AW50">
            <v>86.166666666666671</v>
          </cell>
          <cell r="AX50">
            <v>90</v>
          </cell>
          <cell r="AY50">
            <v>87.756969696969705</v>
          </cell>
          <cell r="AZ50">
            <v>5.2700684065864829</v>
          </cell>
          <cell r="BA50">
            <v>82.486901290383216</v>
          </cell>
          <cell r="BB50">
            <v>93.027038103556194</v>
          </cell>
          <cell r="BC50">
            <v>87.903809523809528</v>
          </cell>
          <cell r="BD50">
            <v>87.903809523809528</v>
          </cell>
          <cell r="BE50">
            <v>-1.7834530460228738E-2</v>
          </cell>
          <cell r="BF50">
            <v>5.4605141984203511</v>
          </cell>
          <cell r="BG50">
            <v>0.68256427480254389</v>
          </cell>
          <cell r="BH50">
            <v>1.4650634920634922</v>
          </cell>
          <cell r="BI50">
            <v>34.18</v>
          </cell>
        </row>
        <row r="51">
          <cell r="A51" t="str">
            <v>C-047</v>
          </cell>
          <cell r="B51" t="str">
            <v>Cambio de sistema de medición con acometida existente (caja de policarbonato/módulo metálico con base socket + medidor + breaker de protección) - (zona rural concentrado)</v>
          </cell>
          <cell r="C51" t="str">
            <v>SI SE REALIZA</v>
          </cell>
          <cell r="D51">
            <v>66.167142857142863</v>
          </cell>
          <cell r="E51">
            <v>7.2543558520629565</v>
          </cell>
          <cell r="F51">
            <v>1.1027857142857145</v>
          </cell>
          <cell r="G51">
            <v>50</v>
          </cell>
          <cell r="H51">
            <v>55</v>
          </cell>
          <cell r="I51">
            <v>60</v>
          </cell>
          <cell r="J51">
            <v>57.5</v>
          </cell>
          <cell r="K51">
            <v>65</v>
          </cell>
          <cell r="L51">
            <v>73</v>
          </cell>
          <cell r="M51">
            <v>57.5</v>
          </cell>
          <cell r="N51">
            <v>64.400000000000006</v>
          </cell>
          <cell r="O51">
            <v>72.128000000000014</v>
          </cell>
          <cell r="P51">
            <v>52</v>
          </cell>
          <cell r="Q51">
            <v>62</v>
          </cell>
          <cell r="R51">
            <v>72</v>
          </cell>
          <cell r="S51">
            <v>52</v>
          </cell>
          <cell r="T51">
            <v>58.240000000000009</v>
          </cell>
          <cell r="U51">
            <v>69.16</v>
          </cell>
          <cell r="V51">
            <v>55</v>
          </cell>
          <cell r="W51">
            <v>65</v>
          </cell>
          <cell r="X51">
            <v>72</v>
          </cell>
          <cell r="Y51">
            <v>57</v>
          </cell>
          <cell r="Z51">
            <v>67</v>
          </cell>
          <cell r="AA51">
            <v>77</v>
          </cell>
          <cell r="AB51">
            <v>52</v>
          </cell>
          <cell r="AC51">
            <v>62</v>
          </cell>
          <cell r="AD51">
            <v>73</v>
          </cell>
          <cell r="AE51">
            <v>57</v>
          </cell>
          <cell r="AF51">
            <v>67</v>
          </cell>
          <cell r="AG51">
            <v>77</v>
          </cell>
          <cell r="AH51">
            <v>57</v>
          </cell>
          <cell r="AI51">
            <v>67</v>
          </cell>
          <cell r="AJ51">
            <v>77</v>
          </cell>
          <cell r="AK51">
            <v>50</v>
          </cell>
          <cell r="AL51">
            <v>60</v>
          </cell>
          <cell r="AM51">
            <v>70</v>
          </cell>
          <cell r="AN51">
            <v>64.538000000000011</v>
          </cell>
          <cell r="AO51">
            <v>65.083333333333329</v>
          </cell>
          <cell r="AP51">
            <v>64.538000000000011</v>
          </cell>
          <cell r="AQ51">
            <v>62</v>
          </cell>
          <cell r="AR51">
            <v>59.02</v>
          </cell>
          <cell r="AS51">
            <v>64.5</v>
          </cell>
          <cell r="AT51">
            <v>67</v>
          </cell>
          <cell r="AU51">
            <v>62.166666666666664</v>
          </cell>
          <cell r="AV51">
            <v>67</v>
          </cell>
          <cell r="AW51">
            <v>67</v>
          </cell>
          <cell r="AX51">
            <v>60</v>
          </cell>
          <cell r="AY51">
            <v>63.895090909090911</v>
          </cell>
          <cell r="AZ51">
            <v>2.7756610947900882</v>
          </cell>
          <cell r="BA51">
            <v>61.119429814300823</v>
          </cell>
          <cell r="BB51">
            <v>66.670752003881006</v>
          </cell>
          <cell r="BC51">
            <v>63.804333333333339</v>
          </cell>
          <cell r="BD51">
            <v>63.804333333333339</v>
          </cell>
          <cell r="BE51">
            <v>-3.5709710617411898E-2</v>
          </cell>
          <cell r="BF51">
            <v>7.5230000052243051</v>
          </cell>
          <cell r="BG51">
            <v>0.94037500065303814</v>
          </cell>
          <cell r="BH51">
            <v>1.0634055555555557</v>
          </cell>
          <cell r="BI51">
            <v>25.268000000000001</v>
          </cell>
        </row>
        <row r="52">
          <cell r="A52" t="str">
            <v>C-048</v>
          </cell>
          <cell r="B52" t="str">
            <v>Instalación de  controlador monofásico de circuito incluyendo accesorios y equipos</v>
          </cell>
          <cell r="C52" t="str">
            <v>SI SE REALIZA</v>
          </cell>
          <cell r="D52">
            <v>65</v>
          </cell>
          <cell r="E52">
            <v>7.384615384615385</v>
          </cell>
          <cell r="F52">
            <v>1.0833333333333333</v>
          </cell>
          <cell r="G52">
            <v>70</v>
          </cell>
          <cell r="H52">
            <v>80</v>
          </cell>
          <cell r="I52">
            <v>90</v>
          </cell>
          <cell r="J52">
            <v>56</v>
          </cell>
          <cell r="K52">
            <v>60</v>
          </cell>
          <cell r="L52">
            <v>65</v>
          </cell>
          <cell r="M52">
            <v>56</v>
          </cell>
          <cell r="N52">
            <v>62.720000000000006</v>
          </cell>
          <cell r="O52">
            <v>70.246400000000008</v>
          </cell>
          <cell r="P52">
            <v>65</v>
          </cell>
          <cell r="Q52">
            <v>73</v>
          </cell>
          <cell r="R52">
            <v>87</v>
          </cell>
          <cell r="S52">
            <v>65</v>
          </cell>
          <cell r="T52">
            <v>72.800000000000011</v>
          </cell>
          <cell r="U52">
            <v>86.45</v>
          </cell>
          <cell r="V52">
            <v>65</v>
          </cell>
          <cell r="W52">
            <v>71</v>
          </cell>
          <cell r="X52">
            <v>81</v>
          </cell>
          <cell r="Y52">
            <v>65</v>
          </cell>
          <cell r="Z52">
            <v>73</v>
          </cell>
          <cell r="AA52">
            <v>87</v>
          </cell>
          <cell r="AB52">
            <v>65</v>
          </cell>
          <cell r="AC52">
            <v>75</v>
          </cell>
          <cell r="AD52">
            <v>90</v>
          </cell>
          <cell r="AE52">
            <v>55</v>
          </cell>
          <cell r="AF52">
            <v>65</v>
          </cell>
          <cell r="AG52">
            <v>75</v>
          </cell>
          <cell r="AH52">
            <v>57</v>
          </cell>
          <cell r="AI52">
            <v>63</v>
          </cell>
          <cell r="AJ52">
            <v>77</v>
          </cell>
          <cell r="AK52">
            <v>50</v>
          </cell>
          <cell r="AL52">
            <v>60</v>
          </cell>
          <cell r="AM52">
            <v>70</v>
          </cell>
          <cell r="AN52">
            <v>62.854399999999998</v>
          </cell>
          <cell r="AO52">
            <v>60.166666666666664</v>
          </cell>
          <cell r="AP52">
            <v>62.854399999999998</v>
          </cell>
          <cell r="AQ52">
            <v>74</v>
          </cell>
          <cell r="AR52">
            <v>73.775000000000006</v>
          </cell>
          <cell r="AS52">
            <v>71.666666666666671</v>
          </cell>
          <cell r="AT52">
            <v>74</v>
          </cell>
          <cell r="AU52">
            <v>75.833333333333329</v>
          </cell>
          <cell r="AV52">
            <v>65</v>
          </cell>
          <cell r="AW52">
            <v>64.333333333333329</v>
          </cell>
          <cell r="AX52">
            <v>60</v>
          </cell>
          <cell r="AY52">
            <v>67.680345454545446</v>
          </cell>
          <cell r="AZ52">
            <v>6.1627280121581212</v>
          </cell>
          <cell r="BA52">
            <v>61.517617442387326</v>
          </cell>
          <cell r="BB52">
            <v>73.843073466703572</v>
          </cell>
          <cell r="BC52">
            <v>66.747299999999996</v>
          </cell>
          <cell r="BD52">
            <v>66.747299999999996</v>
          </cell>
          <cell r="BE52">
            <v>2.6881538461538394E-2</v>
          </cell>
          <cell r="BF52">
            <v>7.1913021200857568</v>
          </cell>
          <cell r="BG52">
            <v>0.89891276501071959</v>
          </cell>
          <cell r="BH52">
            <v>1.112455</v>
          </cell>
          <cell r="BI52">
            <v>24.826000000000001</v>
          </cell>
        </row>
        <row r="53">
          <cell r="A53" t="str">
            <v>C-049</v>
          </cell>
          <cell r="B53" t="str">
            <v>Reparación de controladores de circuito incluyendo accesorios y equipos</v>
          </cell>
          <cell r="C53" t="str">
            <v>SI SE REALIZA</v>
          </cell>
          <cell r="D53">
            <v>53.891388888888883</v>
          </cell>
          <cell r="E53">
            <v>8.9068032926307552</v>
          </cell>
          <cell r="F53">
            <v>0.89818981481481475</v>
          </cell>
          <cell r="G53">
            <v>55</v>
          </cell>
          <cell r="H53">
            <v>60</v>
          </cell>
          <cell r="I53">
            <v>65</v>
          </cell>
          <cell r="J53">
            <v>46.5</v>
          </cell>
          <cell r="K53">
            <v>49.5</v>
          </cell>
          <cell r="L53">
            <v>53.5</v>
          </cell>
          <cell r="M53">
            <v>46.5</v>
          </cell>
          <cell r="N53">
            <v>52.080000000000005</v>
          </cell>
          <cell r="O53">
            <v>58.329600000000013</v>
          </cell>
          <cell r="P53">
            <v>53</v>
          </cell>
          <cell r="Q53">
            <v>60</v>
          </cell>
          <cell r="R53">
            <v>72</v>
          </cell>
          <cell r="S53">
            <v>53</v>
          </cell>
          <cell r="T53">
            <v>59.360000000000007</v>
          </cell>
          <cell r="U53">
            <v>70.490000000000009</v>
          </cell>
          <cell r="V53">
            <v>52</v>
          </cell>
          <cell r="W53">
            <v>58</v>
          </cell>
          <cell r="X53">
            <v>68</v>
          </cell>
          <cell r="Y53">
            <v>53</v>
          </cell>
          <cell r="Z53">
            <v>60</v>
          </cell>
          <cell r="AA53">
            <v>72</v>
          </cell>
          <cell r="AB53">
            <v>50</v>
          </cell>
          <cell r="AC53">
            <v>60</v>
          </cell>
          <cell r="AD53">
            <v>75</v>
          </cell>
          <cell r="AE53">
            <v>40</v>
          </cell>
          <cell r="AF53">
            <v>50</v>
          </cell>
          <cell r="AG53">
            <v>60</v>
          </cell>
          <cell r="AH53">
            <v>43</v>
          </cell>
          <cell r="AI53">
            <v>51</v>
          </cell>
          <cell r="AJ53">
            <v>68</v>
          </cell>
          <cell r="AK53">
            <v>40</v>
          </cell>
          <cell r="AL53">
            <v>50</v>
          </cell>
          <cell r="AM53">
            <v>65</v>
          </cell>
          <cell r="AN53">
            <v>52.191600000000001</v>
          </cell>
          <cell r="AO53">
            <v>49.666666666666664</v>
          </cell>
          <cell r="AP53">
            <v>52.191600000000001</v>
          </cell>
          <cell r="AQ53">
            <v>60.833333333333336</v>
          </cell>
          <cell r="AR53">
            <v>60.155000000000008</v>
          </cell>
          <cell r="AS53">
            <v>58.666666666666664</v>
          </cell>
          <cell r="AT53">
            <v>60.833333333333336</v>
          </cell>
          <cell r="AU53">
            <v>60.833333333333336</v>
          </cell>
          <cell r="AV53">
            <v>50</v>
          </cell>
          <cell r="AW53">
            <v>52.5</v>
          </cell>
          <cell r="AX53">
            <v>50.833333333333336</v>
          </cell>
          <cell r="AY53">
            <v>55.336806060606065</v>
          </cell>
          <cell r="AZ53">
            <v>4.834084793487416</v>
          </cell>
          <cell r="BA53">
            <v>50.502721267118652</v>
          </cell>
          <cell r="BB53">
            <v>60.170890854093479</v>
          </cell>
          <cell r="BC53">
            <v>54.423033333333336</v>
          </cell>
          <cell r="BD53">
            <v>54.423033333333336</v>
          </cell>
          <cell r="BE53">
            <v>9.8651093505972929E-3</v>
          </cell>
          <cell r="BF53">
            <v>8.8197950500125248</v>
          </cell>
          <cell r="BG53">
            <v>1.1024743812515656</v>
          </cell>
          <cell r="BH53">
            <v>0.90705055555555558</v>
          </cell>
          <cell r="BI53">
            <v>19.885999999999999</v>
          </cell>
        </row>
        <row r="54">
          <cell r="A54" t="str">
            <v>C-050</v>
          </cell>
          <cell r="B54" t="str">
            <v>Montaje de estructura de soporte en poste para TCs en BT</v>
          </cell>
          <cell r="C54" t="str">
            <v>SI SE REALIZA</v>
          </cell>
          <cell r="D54">
            <v>59.125</v>
          </cell>
          <cell r="E54">
            <v>8.118393234672304</v>
          </cell>
          <cell r="F54">
            <v>0.98541666666666672</v>
          </cell>
          <cell r="G54">
            <v>60</v>
          </cell>
          <cell r="H54">
            <v>65</v>
          </cell>
          <cell r="I54">
            <v>70</v>
          </cell>
          <cell r="J54">
            <v>55</v>
          </cell>
          <cell r="K54">
            <v>59</v>
          </cell>
          <cell r="L54">
            <v>63</v>
          </cell>
          <cell r="M54">
            <v>55</v>
          </cell>
          <cell r="N54">
            <v>61.600000000000009</v>
          </cell>
          <cell r="O54">
            <v>68.992000000000019</v>
          </cell>
          <cell r="P54">
            <v>59</v>
          </cell>
          <cell r="Q54">
            <v>66</v>
          </cell>
          <cell r="R54">
            <v>79</v>
          </cell>
          <cell r="S54">
            <v>59</v>
          </cell>
          <cell r="T54">
            <v>66.080000000000013</v>
          </cell>
          <cell r="U54">
            <v>78.47</v>
          </cell>
          <cell r="V54">
            <v>59</v>
          </cell>
          <cell r="W54">
            <v>65</v>
          </cell>
          <cell r="X54">
            <v>75</v>
          </cell>
          <cell r="Y54">
            <v>59</v>
          </cell>
          <cell r="Z54">
            <v>66</v>
          </cell>
          <cell r="AA54">
            <v>79</v>
          </cell>
          <cell r="AB54">
            <v>59.125</v>
          </cell>
          <cell r="AC54">
            <v>69.125</v>
          </cell>
          <cell r="AD54">
            <v>84.125</v>
          </cell>
          <cell r="AE54">
            <v>55</v>
          </cell>
          <cell r="AF54">
            <v>65</v>
          </cell>
          <cell r="AG54">
            <v>75</v>
          </cell>
          <cell r="AH54">
            <v>55</v>
          </cell>
          <cell r="AI54">
            <v>67</v>
          </cell>
          <cell r="AJ54">
            <v>82</v>
          </cell>
          <cell r="AK54">
            <v>40</v>
          </cell>
          <cell r="AL54">
            <v>50</v>
          </cell>
          <cell r="AM54">
            <v>65</v>
          </cell>
          <cell r="AN54">
            <v>61.732000000000006</v>
          </cell>
          <cell r="AO54">
            <v>59</v>
          </cell>
          <cell r="AP54">
            <v>61.732000000000006</v>
          </cell>
          <cell r="AQ54">
            <v>67</v>
          </cell>
          <cell r="AR54">
            <v>66.965000000000018</v>
          </cell>
          <cell r="AS54">
            <v>65.666666666666671</v>
          </cell>
          <cell r="AT54">
            <v>67</v>
          </cell>
          <cell r="AU54">
            <v>69.958333333333329</v>
          </cell>
          <cell r="AV54">
            <v>65</v>
          </cell>
          <cell r="AW54">
            <v>67.5</v>
          </cell>
          <cell r="AX54">
            <v>50.833333333333336</v>
          </cell>
          <cell r="AY54">
            <v>63.853393939393953</v>
          </cell>
          <cell r="AZ54">
            <v>5.3547462245463064</v>
          </cell>
          <cell r="BA54">
            <v>58.49864771484765</v>
          </cell>
          <cell r="BB54">
            <v>69.208140163940257</v>
          </cell>
          <cell r="BC54">
            <v>64.621740740740748</v>
          </cell>
          <cell r="BD54">
            <v>64.621740740740748</v>
          </cell>
          <cell r="BE54">
            <v>9.2968130921619416E-2</v>
          </cell>
          <cell r="BF54">
            <v>7.4278407622248439</v>
          </cell>
          <cell r="BG54">
            <v>0.92848009527810549</v>
          </cell>
          <cell r="BH54">
            <v>1.0770290123456792</v>
          </cell>
          <cell r="BI54">
            <v>26.61</v>
          </cell>
        </row>
        <row r="55">
          <cell r="A55" t="str">
            <v>C-051</v>
          </cell>
          <cell r="B55" t="str">
            <v>Contratación de servicio en sitio</v>
          </cell>
          <cell r="C55" t="str">
            <v>SI SE REALIZA</v>
          </cell>
          <cell r="D55">
            <v>32.333333333333336</v>
          </cell>
          <cell r="E55">
            <v>14.845360824742265</v>
          </cell>
          <cell r="F55">
            <v>0.53888888888888897</v>
          </cell>
          <cell r="G55">
            <v>25</v>
          </cell>
          <cell r="H55">
            <v>35</v>
          </cell>
          <cell r="I55">
            <v>45</v>
          </cell>
          <cell r="J55">
            <v>24</v>
          </cell>
          <cell r="K55">
            <v>28</v>
          </cell>
          <cell r="L55">
            <v>31</v>
          </cell>
          <cell r="M55">
            <v>24</v>
          </cell>
          <cell r="N55">
            <v>27.480000000000004</v>
          </cell>
          <cell r="O55">
            <v>31.377600000000008</v>
          </cell>
          <cell r="P55">
            <v>27</v>
          </cell>
          <cell r="Q55">
            <v>31</v>
          </cell>
          <cell r="R55">
            <v>38</v>
          </cell>
          <cell r="S55">
            <v>27</v>
          </cell>
          <cell r="T55">
            <v>30.840000000000003</v>
          </cell>
          <cell r="U55">
            <v>37.56</v>
          </cell>
          <cell r="V55">
            <v>27</v>
          </cell>
          <cell r="W55">
            <v>33</v>
          </cell>
          <cell r="X55">
            <v>43</v>
          </cell>
          <cell r="Y55">
            <v>27</v>
          </cell>
          <cell r="Z55">
            <v>31</v>
          </cell>
          <cell r="AA55">
            <v>38</v>
          </cell>
          <cell r="AB55">
            <v>27.333333333333336</v>
          </cell>
          <cell r="AC55">
            <v>37.333333333333336</v>
          </cell>
          <cell r="AD55">
            <v>52.333333333333336</v>
          </cell>
          <cell r="AE55">
            <v>20</v>
          </cell>
          <cell r="AF55">
            <v>30</v>
          </cell>
          <cell r="AG55">
            <v>40</v>
          </cell>
          <cell r="AH55">
            <v>27</v>
          </cell>
          <cell r="AI55">
            <v>33</v>
          </cell>
          <cell r="AJ55">
            <v>41</v>
          </cell>
          <cell r="AK55">
            <v>17</v>
          </cell>
          <cell r="AL55">
            <v>20</v>
          </cell>
          <cell r="AM55">
            <v>35</v>
          </cell>
          <cell r="AN55">
            <v>27.549600000000002</v>
          </cell>
          <cell r="AO55">
            <v>27.833333333333332</v>
          </cell>
          <cell r="AP55">
            <v>27.549600000000002</v>
          </cell>
          <cell r="AQ55">
            <v>31.5</v>
          </cell>
          <cell r="AR55">
            <v>31.320000000000004</v>
          </cell>
          <cell r="AS55">
            <v>33.666666666666664</v>
          </cell>
          <cell r="AT55">
            <v>31.5</v>
          </cell>
          <cell r="AU55">
            <v>38.166666666666671</v>
          </cell>
          <cell r="AV55">
            <v>30</v>
          </cell>
          <cell r="AW55">
            <v>33.333333333333336</v>
          </cell>
          <cell r="AX55">
            <v>22</v>
          </cell>
          <cell r="AY55">
            <v>30.401745454545452</v>
          </cell>
          <cell r="AZ55">
            <v>4.2002425079002181</v>
          </cell>
          <cell r="BA55">
            <v>26.201502946645235</v>
          </cell>
          <cell r="BB55">
            <v>34.601987962445669</v>
          </cell>
          <cell r="BC55">
            <v>30.472503703703701</v>
          </cell>
          <cell r="BD55">
            <v>30.472503703703701</v>
          </cell>
          <cell r="BE55">
            <v>-5.7551431844215496E-2</v>
          </cell>
          <cell r="BF55">
            <v>15.751905543017775</v>
          </cell>
          <cell r="BG55">
            <v>1.9689881928772219</v>
          </cell>
          <cell r="BH55">
            <v>0.50787506172839503</v>
          </cell>
          <cell r="BI55">
            <v>15.64</v>
          </cell>
        </row>
        <row r="56">
          <cell r="A56" t="str">
            <v>C-052</v>
          </cell>
          <cell r="B56" t="str">
            <v>Desconexión por decisión administrativa del medidor + base socket + caja de protección/módulo metálico con base socket + breaker de protección + sistema de puesta a tierra + acometida y kit de acometida) (zona urbana)</v>
          </cell>
          <cell r="C56" t="str">
            <v>SI SE REALIZA</v>
          </cell>
          <cell r="D56">
            <v>40.416666666666664</v>
          </cell>
          <cell r="E56">
            <v>11.876288659793815</v>
          </cell>
          <cell r="F56">
            <v>0.67361111111111105</v>
          </cell>
          <cell r="G56">
            <v>36</v>
          </cell>
          <cell r="H56">
            <v>40</v>
          </cell>
          <cell r="I56">
            <v>48</v>
          </cell>
          <cell r="J56">
            <v>30</v>
          </cell>
          <cell r="K56">
            <v>33</v>
          </cell>
          <cell r="L56">
            <v>36</v>
          </cell>
          <cell r="M56">
            <v>30</v>
          </cell>
          <cell r="N56">
            <v>34</v>
          </cell>
          <cell r="O56">
            <v>38</v>
          </cell>
          <cell r="P56">
            <v>32</v>
          </cell>
          <cell r="Q56">
            <v>36</v>
          </cell>
          <cell r="R56">
            <v>43</v>
          </cell>
          <cell r="S56">
            <v>32</v>
          </cell>
          <cell r="T56">
            <v>36</v>
          </cell>
          <cell r="U56">
            <v>43</v>
          </cell>
          <cell r="V56">
            <v>32</v>
          </cell>
          <cell r="W56">
            <v>37</v>
          </cell>
          <cell r="X56">
            <v>45</v>
          </cell>
          <cell r="Y56">
            <v>32</v>
          </cell>
          <cell r="Z56">
            <v>36</v>
          </cell>
          <cell r="AA56">
            <v>43</v>
          </cell>
          <cell r="AB56">
            <v>32</v>
          </cell>
          <cell r="AC56">
            <v>40</v>
          </cell>
          <cell r="AD56">
            <v>52</v>
          </cell>
          <cell r="AE56">
            <v>32</v>
          </cell>
          <cell r="AF56">
            <v>40</v>
          </cell>
          <cell r="AG56">
            <v>48</v>
          </cell>
          <cell r="AH56">
            <v>44</v>
          </cell>
          <cell r="AI56">
            <v>52</v>
          </cell>
          <cell r="AJ56">
            <v>60</v>
          </cell>
          <cell r="AK56">
            <v>29</v>
          </cell>
          <cell r="AL56">
            <v>32</v>
          </cell>
          <cell r="AM56">
            <v>42</v>
          </cell>
          <cell r="AN56">
            <v>34</v>
          </cell>
          <cell r="AO56">
            <v>33</v>
          </cell>
          <cell r="AP56">
            <v>34</v>
          </cell>
          <cell r="AQ56">
            <v>36.5</v>
          </cell>
          <cell r="AR56">
            <v>36.5</v>
          </cell>
          <cell r="AS56">
            <v>37.5</v>
          </cell>
          <cell r="AT56">
            <v>36.5</v>
          </cell>
          <cell r="AU56">
            <v>40.666666666666664</v>
          </cell>
          <cell r="AV56">
            <v>40</v>
          </cell>
          <cell r="AW56">
            <v>52</v>
          </cell>
          <cell r="AX56">
            <v>33.166666666666664</v>
          </cell>
          <cell r="AY56">
            <v>37.621212121212125</v>
          </cell>
          <cell r="AZ56">
            <v>5.4119676587534808</v>
          </cell>
          <cell r="BA56">
            <v>32.209244462458642</v>
          </cell>
          <cell r="BB56">
            <v>43.033179779965607</v>
          </cell>
          <cell r="BC56">
            <v>36.183333333333337</v>
          </cell>
          <cell r="BD56">
            <v>36.183333333333337</v>
          </cell>
          <cell r="BE56">
            <v>-0.10474226804123697</v>
          </cell>
          <cell r="BF56">
            <v>13.265776140027636</v>
          </cell>
          <cell r="BG56">
            <v>1.6582220175034545</v>
          </cell>
          <cell r="BH56">
            <v>0.60305555555555557</v>
          </cell>
          <cell r="BI56">
            <v>15.44</v>
          </cell>
        </row>
        <row r="57">
          <cell r="A57" t="str">
            <v>C-053</v>
          </cell>
          <cell r="B57" t="str">
            <v>Desconexión por decisión administrativa del medidor + base socket + caja de protección/módulo metálico con base socket + breaker de protección + sistema de puesta a tierra + acometida y kit de acometida) (zona rural y dispersa).</v>
          </cell>
          <cell r="C57" t="str">
            <v>SI SE REALIZA</v>
          </cell>
          <cell r="D57">
            <v>83.444999999999993</v>
          </cell>
          <cell r="E57">
            <v>5.7522919288153878</v>
          </cell>
          <cell r="F57">
            <v>1.3907499999999999</v>
          </cell>
          <cell r="G57">
            <v>53</v>
          </cell>
          <cell r="H57">
            <v>56</v>
          </cell>
          <cell r="I57">
            <v>60</v>
          </cell>
          <cell r="J57">
            <v>53</v>
          </cell>
          <cell r="K57">
            <v>54</v>
          </cell>
          <cell r="L57">
            <v>57</v>
          </cell>
          <cell r="M57">
            <v>60</v>
          </cell>
          <cell r="N57">
            <v>68</v>
          </cell>
          <cell r="O57">
            <v>75</v>
          </cell>
          <cell r="P57">
            <v>56</v>
          </cell>
          <cell r="Q57">
            <v>64</v>
          </cell>
          <cell r="R57">
            <v>76</v>
          </cell>
          <cell r="S57">
            <v>56</v>
          </cell>
          <cell r="T57">
            <v>63</v>
          </cell>
          <cell r="U57">
            <v>75</v>
          </cell>
          <cell r="V57">
            <v>57</v>
          </cell>
          <cell r="W57">
            <v>62</v>
          </cell>
          <cell r="X57">
            <v>69</v>
          </cell>
          <cell r="Y57">
            <v>30</v>
          </cell>
          <cell r="Z57">
            <v>38</v>
          </cell>
          <cell r="AA57">
            <v>45</v>
          </cell>
          <cell r="AB57">
            <v>57</v>
          </cell>
          <cell r="AC57">
            <v>64</v>
          </cell>
          <cell r="AD57">
            <v>76</v>
          </cell>
          <cell r="AE57">
            <v>53</v>
          </cell>
          <cell r="AF57">
            <v>54</v>
          </cell>
          <cell r="AG57">
            <v>57</v>
          </cell>
          <cell r="AH57">
            <v>54</v>
          </cell>
          <cell r="AI57">
            <v>64</v>
          </cell>
          <cell r="AJ57">
            <v>76</v>
          </cell>
          <cell r="AK57">
            <v>55</v>
          </cell>
          <cell r="AL57">
            <v>65</v>
          </cell>
          <cell r="AM57">
            <v>77</v>
          </cell>
          <cell r="AN57">
            <v>67.833333333333329</v>
          </cell>
          <cell r="AO57">
            <v>54.333333333333336</v>
          </cell>
          <cell r="AP57">
            <v>67.833333333333329</v>
          </cell>
          <cell r="AQ57">
            <v>64.666666666666671</v>
          </cell>
          <cell r="AR57">
            <v>63.833333333333336</v>
          </cell>
          <cell r="AS57">
            <v>62.333333333333336</v>
          </cell>
          <cell r="AT57">
            <v>37.833333333333336</v>
          </cell>
          <cell r="AU57">
            <v>64.833333333333329</v>
          </cell>
          <cell r="AV57">
            <v>54.333333333333336</v>
          </cell>
          <cell r="AW57">
            <v>64.333333333333329</v>
          </cell>
          <cell r="AX57">
            <v>65.333333333333329</v>
          </cell>
          <cell r="AY57">
            <v>60.68181818181818</v>
          </cell>
          <cell r="AZ57">
            <v>8.8639264391798456</v>
          </cell>
          <cell r="BA57">
            <v>51.817891742638338</v>
          </cell>
          <cell r="BB57">
            <v>69.545744620998022</v>
          </cell>
          <cell r="BC57">
            <v>62.966666666666661</v>
          </cell>
          <cell r="BD57">
            <v>62.966666666666661</v>
          </cell>
          <cell r="BE57">
            <v>-0.24541114906025926</v>
          </cell>
          <cell r="BF57">
            <v>7.6230809952355747</v>
          </cell>
          <cell r="BG57">
            <v>0.95288512440444684</v>
          </cell>
          <cell r="BH57">
            <v>1.0494444444444444</v>
          </cell>
          <cell r="BI57">
            <v>31.869</v>
          </cell>
        </row>
        <row r="58">
          <cell r="A58" t="str">
            <v>C-054</v>
          </cell>
          <cell r="B58" t="str">
            <v>Retiro de caja de distribución</v>
          </cell>
          <cell r="C58" t="str">
            <v>SI SE REALIZA</v>
          </cell>
          <cell r="D58">
            <v>48.5</v>
          </cell>
          <cell r="E58">
            <v>9.8969072164948457</v>
          </cell>
          <cell r="F58">
            <v>0.80833333333333335</v>
          </cell>
          <cell r="G58">
            <v>12</v>
          </cell>
          <cell r="H58">
            <v>15</v>
          </cell>
          <cell r="I58">
            <v>20</v>
          </cell>
          <cell r="J58">
            <v>12</v>
          </cell>
          <cell r="K58">
            <v>14</v>
          </cell>
          <cell r="L58">
            <v>14</v>
          </cell>
          <cell r="M58">
            <v>12</v>
          </cell>
          <cell r="N58">
            <v>14</v>
          </cell>
          <cell r="O58">
            <v>15</v>
          </cell>
          <cell r="P58">
            <v>18</v>
          </cell>
          <cell r="Q58">
            <v>21</v>
          </cell>
          <cell r="R58">
            <v>26</v>
          </cell>
          <cell r="S58">
            <v>18</v>
          </cell>
          <cell r="T58">
            <v>21</v>
          </cell>
          <cell r="U58">
            <v>26</v>
          </cell>
          <cell r="V58">
            <v>20</v>
          </cell>
          <cell r="W58">
            <v>21</v>
          </cell>
          <cell r="X58">
            <v>26</v>
          </cell>
          <cell r="Y58">
            <v>18</v>
          </cell>
          <cell r="Z58">
            <v>21</v>
          </cell>
          <cell r="AA58">
            <v>26</v>
          </cell>
          <cell r="AB58">
            <v>20</v>
          </cell>
          <cell r="AC58">
            <v>23</v>
          </cell>
          <cell r="AD58">
            <v>29</v>
          </cell>
          <cell r="AE58">
            <v>18</v>
          </cell>
          <cell r="AF58">
            <v>21</v>
          </cell>
          <cell r="AG58">
            <v>26</v>
          </cell>
          <cell r="AH58">
            <v>12</v>
          </cell>
          <cell r="AI58">
            <v>14</v>
          </cell>
          <cell r="AJ58">
            <v>17</v>
          </cell>
          <cell r="AK58">
            <v>11</v>
          </cell>
          <cell r="AL58">
            <v>12</v>
          </cell>
          <cell r="AM58">
            <v>15</v>
          </cell>
          <cell r="AN58">
            <v>13.833333333333334</v>
          </cell>
          <cell r="AO58">
            <v>13.666666666666666</v>
          </cell>
          <cell r="AP58">
            <v>13.833333333333334</v>
          </cell>
          <cell r="AQ58">
            <v>21.333333333333332</v>
          </cell>
          <cell r="AR58">
            <v>21.333333333333332</v>
          </cell>
          <cell r="AS58">
            <v>21.666666666666668</v>
          </cell>
          <cell r="AT58">
            <v>21.333333333333332</v>
          </cell>
          <cell r="AU58">
            <v>23.5</v>
          </cell>
          <cell r="AV58">
            <v>21.333333333333332</v>
          </cell>
          <cell r="AW58">
            <v>14.166666666666666</v>
          </cell>
          <cell r="AX58">
            <v>12.333333333333334</v>
          </cell>
          <cell r="AY58">
            <v>18.030303030303031</v>
          </cell>
          <cell r="AZ58">
            <v>4.3409024802953446</v>
          </cell>
          <cell r="BA58">
            <v>13.689400550007687</v>
          </cell>
          <cell r="BB58">
            <v>22.371205510598376</v>
          </cell>
          <cell r="BC58">
            <v>18.604166666666664</v>
          </cell>
          <cell r="BD58">
            <v>18.604166666666664</v>
          </cell>
          <cell r="BE58">
            <v>-0.61640893470790381</v>
          </cell>
          <cell r="BF58">
            <v>25.800671892497203</v>
          </cell>
          <cell r="BG58">
            <v>3.2250839865621503</v>
          </cell>
          <cell r="BH58">
            <v>0.3100694444444444</v>
          </cell>
          <cell r="BI58">
            <v>18.303999999999998</v>
          </cell>
        </row>
        <row r="59">
          <cell r="A59" t="str">
            <v>C-055</v>
          </cell>
          <cell r="B59" t="str">
            <v>Retiro de medidor y acometida convencional o preensamblada</v>
          </cell>
          <cell r="C59" t="str">
            <v>SI SE REALIZA</v>
          </cell>
          <cell r="D59">
            <v>32.628</v>
          </cell>
          <cell r="E59">
            <v>14.711290915777861</v>
          </cell>
          <cell r="F59">
            <v>0.54379999999999995</v>
          </cell>
          <cell r="G59">
            <v>26</v>
          </cell>
          <cell r="H59">
            <v>34</v>
          </cell>
          <cell r="I59">
            <v>38</v>
          </cell>
          <cell r="J59">
            <v>20</v>
          </cell>
          <cell r="K59">
            <v>21</v>
          </cell>
          <cell r="L59">
            <v>24</v>
          </cell>
          <cell r="M59">
            <v>20</v>
          </cell>
          <cell r="N59">
            <v>21</v>
          </cell>
          <cell r="O59">
            <v>24</v>
          </cell>
          <cell r="P59">
            <v>24</v>
          </cell>
          <cell r="Q59">
            <v>28</v>
          </cell>
          <cell r="R59">
            <v>32</v>
          </cell>
          <cell r="S59">
            <v>24</v>
          </cell>
          <cell r="T59">
            <v>28</v>
          </cell>
          <cell r="U59">
            <v>32</v>
          </cell>
          <cell r="V59">
            <v>24</v>
          </cell>
          <cell r="W59">
            <v>29</v>
          </cell>
          <cell r="X59">
            <v>37</v>
          </cell>
          <cell r="Y59">
            <v>24</v>
          </cell>
          <cell r="Z59">
            <v>28</v>
          </cell>
          <cell r="AA59">
            <v>32</v>
          </cell>
          <cell r="AB59">
            <v>24</v>
          </cell>
          <cell r="AC59">
            <v>32</v>
          </cell>
          <cell r="AD59">
            <v>43</v>
          </cell>
          <cell r="AE59">
            <v>24</v>
          </cell>
          <cell r="AF59">
            <v>28</v>
          </cell>
          <cell r="AG59">
            <v>32</v>
          </cell>
          <cell r="AH59">
            <v>29</v>
          </cell>
          <cell r="AI59">
            <v>31</v>
          </cell>
          <cell r="AJ59">
            <v>41</v>
          </cell>
          <cell r="AK59">
            <v>28</v>
          </cell>
          <cell r="AL59">
            <v>31</v>
          </cell>
          <cell r="AM59">
            <v>38</v>
          </cell>
          <cell r="AN59">
            <v>21.333333333333332</v>
          </cell>
          <cell r="AO59">
            <v>21.333333333333332</v>
          </cell>
          <cell r="AP59">
            <v>21.333333333333332</v>
          </cell>
          <cell r="AQ59">
            <v>28</v>
          </cell>
          <cell r="AR59">
            <v>28</v>
          </cell>
          <cell r="AS59">
            <v>29.5</v>
          </cell>
          <cell r="AT59">
            <v>28</v>
          </cell>
          <cell r="AU59">
            <v>32.5</v>
          </cell>
          <cell r="AV59">
            <v>28</v>
          </cell>
          <cell r="AW59">
            <v>32.333333333333336</v>
          </cell>
          <cell r="AX59">
            <v>31.666666666666668</v>
          </cell>
          <cell r="AY59">
            <v>27.454545454545453</v>
          </cell>
          <cell r="AZ59">
            <v>4.2986373222548888</v>
          </cell>
          <cell r="BA59">
            <v>23.155908132290563</v>
          </cell>
          <cell r="BB59">
            <v>31.753182776800344</v>
          </cell>
          <cell r="BC59">
            <v>28.861111111111111</v>
          </cell>
          <cell r="BD59">
            <v>28.861111111111111</v>
          </cell>
          <cell r="BE59">
            <v>-0.11544957977469932</v>
          </cell>
          <cell r="BF59">
            <v>16.631376323387872</v>
          </cell>
          <cell r="BG59">
            <v>2.0789220404234841</v>
          </cell>
          <cell r="BH59">
            <v>0.48101851851851851</v>
          </cell>
          <cell r="BI59">
            <v>12.3</v>
          </cell>
        </row>
        <row r="60">
          <cell r="A60" t="str">
            <v>C-056</v>
          </cell>
          <cell r="B60" t="str">
            <v>Desconexión por decisión administrativa del medidor + base socket + caja de protección/módulo metálico con base socket + breaker de protección + sistema de puesta a tierra + acometida y kit de acometida) (zona rural concentrado).</v>
          </cell>
          <cell r="C60" t="str">
            <v>SI SE REALIZA</v>
          </cell>
          <cell r="D60">
            <v>55.63</v>
          </cell>
          <cell r="E60">
            <v>8.6284378932230812</v>
          </cell>
          <cell r="F60">
            <v>0.92716666666666669</v>
          </cell>
          <cell r="G60">
            <v>43</v>
          </cell>
          <cell r="H60">
            <v>46</v>
          </cell>
          <cell r="I60">
            <v>50</v>
          </cell>
          <cell r="J60">
            <v>43</v>
          </cell>
          <cell r="K60">
            <v>46</v>
          </cell>
          <cell r="L60">
            <v>47</v>
          </cell>
          <cell r="M60">
            <v>43</v>
          </cell>
          <cell r="N60">
            <v>47</v>
          </cell>
          <cell r="O60">
            <v>52</v>
          </cell>
          <cell r="P60">
            <v>43</v>
          </cell>
          <cell r="Q60">
            <v>47</v>
          </cell>
          <cell r="R60">
            <v>57</v>
          </cell>
          <cell r="S60">
            <v>43</v>
          </cell>
          <cell r="T60">
            <v>47</v>
          </cell>
          <cell r="U60">
            <v>57</v>
          </cell>
          <cell r="V60">
            <v>43</v>
          </cell>
          <cell r="W60">
            <v>47</v>
          </cell>
          <cell r="X60">
            <v>55</v>
          </cell>
          <cell r="Y60">
            <v>43</v>
          </cell>
          <cell r="Z60">
            <v>47</v>
          </cell>
          <cell r="AA60">
            <v>57</v>
          </cell>
          <cell r="AB60">
            <v>43</v>
          </cell>
          <cell r="AC60">
            <v>50</v>
          </cell>
          <cell r="AD60">
            <v>61</v>
          </cell>
          <cell r="AE60">
            <v>43</v>
          </cell>
          <cell r="AF60">
            <v>47</v>
          </cell>
          <cell r="AG60">
            <v>57</v>
          </cell>
          <cell r="AH60">
            <v>41</v>
          </cell>
          <cell r="AI60">
            <v>52</v>
          </cell>
          <cell r="AJ60">
            <v>61</v>
          </cell>
          <cell r="AK60">
            <v>28</v>
          </cell>
          <cell r="AL60">
            <v>31</v>
          </cell>
          <cell r="AM60">
            <v>40</v>
          </cell>
          <cell r="AN60">
            <v>47.166666666666664</v>
          </cell>
          <cell r="AO60">
            <v>45.666666666666664</v>
          </cell>
          <cell r="AP60">
            <v>47.166666666666664</v>
          </cell>
          <cell r="AQ60">
            <v>48</v>
          </cell>
          <cell r="AR60">
            <v>48</v>
          </cell>
          <cell r="AS60">
            <v>47.666666666666664</v>
          </cell>
          <cell r="AT60">
            <v>48</v>
          </cell>
          <cell r="AU60">
            <v>50.666666666666664</v>
          </cell>
          <cell r="AV60">
            <v>48</v>
          </cell>
          <cell r="AW60">
            <v>51.666666666666664</v>
          </cell>
          <cell r="AX60">
            <v>32</v>
          </cell>
          <cell r="AY60">
            <v>46.727272727272727</v>
          </cell>
          <cell r="AZ60">
            <v>5.1544332198780092</v>
          </cell>
          <cell r="BA60">
            <v>41.572839507394718</v>
          </cell>
          <cell r="BB60">
            <v>51.881705947150735</v>
          </cell>
          <cell r="BC60">
            <v>48.2</v>
          </cell>
          <cell r="BD60">
            <v>48.2</v>
          </cell>
          <cell r="BE60">
            <v>-0.13356102822218227</v>
          </cell>
          <cell r="BF60">
            <v>9.9585062240663902</v>
          </cell>
          <cell r="BG60">
            <v>1.2448132780082988</v>
          </cell>
          <cell r="BH60">
            <v>0.80333333333333334</v>
          </cell>
          <cell r="BI60">
            <v>20.96</v>
          </cell>
        </row>
        <row r="61">
          <cell r="A61" t="str">
            <v>C-057</v>
          </cell>
          <cell r="B61" t="str">
            <v xml:space="preserve">Retiro de sistema de medición (caja de policarbonato/módulo metálico con base socket + medidor + breaker de protección + acometida) - (zona urbana) </v>
          </cell>
          <cell r="C61" t="str">
            <v>SI SE REALIZA</v>
          </cell>
          <cell r="D61">
            <v>40.416666666666664</v>
          </cell>
          <cell r="E61">
            <v>11.876288659793815</v>
          </cell>
          <cell r="F61">
            <v>0.67361111111111105</v>
          </cell>
          <cell r="G61">
            <v>35</v>
          </cell>
          <cell r="H61">
            <v>40</v>
          </cell>
          <cell r="I61">
            <v>47</v>
          </cell>
          <cell r="J61">
            <v>31</v>
          </cell>
          <cell r="K61">
            <v>34</v>
          </cell>
          <cell r="L61">
            <v>40</v>
          </cell>
          <cell r="M61">
            <v>31</v>
          </cell>
          <cell r="N61">
            <v>35</v>
          </cell>
          <cell r="O61">
            <v>40</v>
          </cell>
          <cell r="P61">
            <v>31</v>
          </cell>
          <cell r="Q61">
            <v>35</v>
          </cell>
          <cell r="R61">
            <v>43</v>
          </cell>
          <cell r="S61">
            <v>31</v>
          </cell>
          <cell r="T61">
            <v>35</v>
          </cell>
          <cell r="U61">
            <v>41</v>
          </cell>
          <cell r="V61">
            <v>31</v>
          </cell>
          <cell r="W61">
            <v>35</v>
          </cell>
          <cell r="X61">
            <v>44</v>
          </cell>
          <cell r="Y61">
            <v>31</v>
          </cell>
          <cell r="Z61">
            <v>35</v>
          </cell>
          <cell r="AA61">
            <v>43</v>
          </cell>
          <cell r="AB61">
            <v>32</v>
          </cell>
          <cell r="AC61">
            <v>40</v>
          </cell>
          <cell r="AD61">
            <v>50</v>
          </cell>
          <cell r="AE61">
            <v>31</v>
          </cell>
          <cell r="AF61">
            <v>35</v>
          </cell>
          <cell r="AG61">
            <v>43</v>
          </cell>
          <cell r="AH61">
            <v>37</v>
          </cell>
          <cell r="AI61">
            <v>40</v>
          </cell>
          <cell r="AJ61">
            <v>52</v>
          </cell>
          <cell r="AK61">
            <v>43</v>
          </cell>
          <cell r="AL61">
            <v>47</v>
          </cell>
          <cell r="AM61">
            <v>61</v>
          </cell>
          <cell r="AN61">
            <v>35.166666666666664</v>
          </cell>
          <cell r="AO61">
            <v>34.5</v>
          </cell>
          <cell r="AP61">
            <v>35.166666666666664</v>
          </cell>
          <cell r="AQ61">
            <v>35.666666666666664</v>
          </cell>
          <cell r="AR61">
            <v>35.333333333333336</v>
          </cell>
          <cell r="AS61">
            <v>35.833333333333336</v>
          </cell>
          <cell r="AT61">
            <v>35.666666666666664</v>
          </cell>
          <cell r="AU61">
            <v>40.333333333333336</v>
          </cell>
          <cell r="AV61">
            <v>35.666666666666664</v>
          </cell>
          <cell r="AW61">
            <v>41.5</v>
          </cell>
          <cell r="AX61">
            <v>48.666666666666664</v>
          </cell>
          <cell r="AY61">
            <v>37.590909090909093</v>
          </cell>
          <cell r="AZ61">
            <v>4.3136499345190025</v>
          </cell>
          <cell r="BA61">
            <v>33.277259156390087</v>
          </cell>
          <cell r="BB61">
            <v>41.9045590254281</v>
          </cell>
          <cell r="BC61">
            <v>36.483333333333334</v>
          </cell>
          <cell r="BD61">
            <v>36.483333333333334</v>
          </cell>
          <cell r="BE61">
            <v>-9.7319587628865903E-2</v>
          </cell>
          <cell r="BF61">
            <v>13.156692553677479</v>
          </cell>
          <cell r="BG61">
            <v>1.6445865692096848</v>
          </cell>
          <cell r="BH61">
            <v>0.60805555555555557</v>
          </cell>
          <cell r="BI61">
            <v>15.198</v>
          </cell>
        </row>
        <row r="62">
          <cell r="A62" t="str">
            <v>C-058</v>
          </cell>
          <cell r="B62" t="str">
            <v>Retiro de caja de distribución (zona rural concentrada)</v>
          </cell>
          <cell r="C62" t="str">
            <v>SI SE REALIZA</v>
          </cell>
          <cell r="D62">
            <v>66.167142857142863</v>
          </cell>
          <cell r="E62">
            <v>7.2543558520629565</v>
          </cell>
          <cell r="F62">
            <v>1.1027857142857145</v>
          </cell>
          <cell r="G62">
            <v>23</v>
          </cell>
          <cell r="H62">
            <v>24</v>
          </cell>
          <cell r="I62">
            <v>28</v>
          </cell>
          <cell r="J62">
            <v>23</v>
          </cell>
          <cell r="K62">
            <v>24</v>
          </cell>
          <cell r="L62">
            <v>26</v>
          </cell>
          <cell r="M62">
            <v>23</v>
          </cell>
          <cell r="N62">
            <v>26</v>
          </cell>
          <cell r="O62">
            <v>29</v>
          </cell>
          <cell r="P62">
            <v>26</v>
          </cell>
          <cell r="Q62">
            <v>29</v>
          </cell>
          <cell r="R62">
            <v>34</v>
          </cell>
          <cell r="S62">
            <v>26</v>
          </cell>
          <cell r="T62">
            <v>28</v>
          </cell>
          <cell r="U62">
            <v>34</v>
          </cell>
          <cell r="V62">
            <v>26</v>
          </cell>
          <cell r="W62">
            <v>28</v>
          </cell>
          <cell r="X62">
            <v>32</v>
          </cell>
          <cell r="Y62">
            <v>26</v>
          </cell>
          <cell r="Z62">
            <v>29</v>
          </cell>
          <cell r="AA62">
            <v>34</v>
          </cell>
          <cell r="AB62">
            <v>26</v>
          </cell>
          <cell r="AC62">
            <v>29</v>
          </cell>
          <cell r="AD62">
            <v>35</v>
          </cell>
          <cell r="AE62">
            <v>26</v>
          </cell>
          <cell r="AF62">
            <v>29</v>
          </cell>
          <cell r="AG62">
            <v>34</v>
          </cell>
          <cell r="AH62">
            <v>21</v>
          </cell>
          <cell r="AI62">
            <v>24</v>
          </cell>
          <cell r="AJ62">
            <v>29</v>
          </cell>
          <cell r="AK62">
            <v>14</v>
          </cell>
          <cell r="AL62">
            <v>15</v>
          </cell>
          <cell r="AM62">
            <v>20</v>
          </cell>
          <cell r="AN62">
            <v>26</v>
          </cell>
          <cell r="AO62">
            <v>24.166666666666668</v>
          </cell>
          <cell r="AP62">
            <v>26</v>
          </cell>
          <cell r="AQ62">
            <v>29.333333333333332</v>
          </cell>
          <cell r="AR62">
            <v>28.666666666666668</v>
          </cell>
          <cell r="AS62">
            <v>28.333333333333332</v>
          </cell>
          <cell r="AT62">
            <v>29.333333333333332</v>
          </cell>
          <cell r="AU62">
            <v>29.5</v>
          </cell>
          <cell r="AV62">
            <v>29.333333333333332</v>
          </cell>
          <cell r="AW62">
            <v>24.333333333333332</v>
          </cell>
          <cell r="AX62">
            <v>15.666666666666666</v>
          </cell>
          <cell r="AY62">
            <v>26.424242424242426</v>
          </cell>
          <cell r="AZ62">
            <v>4.1118822645566606</v>
          </cell>
          <cell r="BA62">
            <v>22.312360159685767</v>
          </cell>
          <cell r="BB62">
            <v>30.536124688799084</v>
          </cell>
          <cell r="BC62">
            <v>27.5</v>
          </cell>
          <cell r="BD62">
            <v>27.5</v>
          </cell>
          <cell r="BE62">
            <v>-0.58438586264222647</v>
          </cell>
          <cell r="BF62">
            <v>17.454545454545453</v>
          </cell>
          <cell r="BG62">
            <v>2.1818181818181817</v>
          </cell>
          <cell r="BH62">
            <v>0.45833333333333337</v>
          </cell>
          <cell r="BI62">
            <v>25.17</v>
          </cell>
        </row>
        <row r="63">
          <cell r="A63" t="str">
            <v>C-059</v>
          </cell>
          <cell r="B63" t="str">
            <v xml:space="preserve">Retiro de sistema de medición desde caja de distribución o tablero de distribución (caja de policarbonato/módulo metálico con base socket +medidor+breaker de protección) </v>
          </cell>
          <cell r="C63" t="str">
            <v>SI SE REALIZA</v>
          </cell>
          <cell r="D63">
            <v>37.35923076923077</v>
          </cell>
          <cell r="E63">
            <v>12.848230279819632</v>
          </cell>
          <cell r="F63">
            <v>0.62265384615384611</v>
          </cell>
          <cell r="G63">
            <v>61</v>
          </cell>
          <cell r="H63">
            <v>77</v>
          </cell>
          <cell r="I63">
            <v>92</v>
          </cell>
          <cell r="J63">
            <v>55</v>
          </cell>
          <cell r="K63">
            <v>60</v>
          </cell>
          <cell r="L63">
            <v>63</v>
          </cell>
          <cell r="M63">
            <v>55</v>
          </cell>
          <cell r="N63">
            <v>62</v>
          </cell>
          <cell r="O63">
            <v>69</v>
          </cell>
          <cell r="P63">
            <v>57</v>
          </cell>
          <cell r="Q63">
            <v>64</v>
          </cell>
          <cell r="R63">
            <v>77</v>
          </cell>
          <cell r="S63">
            <v>57</v>
          </cell>
          <cell r="T63">
            <v>63</v>
          </cell>
          <cell r="U63">
            <v>75</v>
          </cell>
          <cell r="V63">
            <v>57</v>
          </cell>
          <cell r="W63">
            <v>66</v>
          </cell>
          <cell r="X63">
            <v>81</v>
          </cell>
          <cell r="Y63">
            <v>57</v>
          </cell>
          <cell r="Z63">
            <v>64</v>
          </cell>
          <cell r="AA63">
            <v>77</v>
          </cell>
          <cell r="AB63">
            <v>57</v>
          </cell>
          <cell r="AC63">
            <v>72</v>
          </cell>
          <cell r="AD63">
            <v>95</v>
          </cell>
          <cell r="AE63">
            <v>57</v>
          </cell>
          <cell r="AF63">
            <v>64</v>
          </cell>
          <cell r="AG63">
            <v>77</v>
          </cell>
          <cell r="AH63">
            <v>67</v>
          </cell>
          <cell r="AI63">
            <v>89</v>
          </cell>
          <cell r="AJ63">
            <v>98</v>
          </cell>
          <cell r="AK63">
            <v>73</v>
          </cell>
          <cell r="AL63">
            <v>77</v>
          </cell>
          <cell r="AM63">
            <v>99</v>
          </cell>
          <cell r="AN63">
            <v>62</v>
          </cell>
          <cell r="AO63">
            <v>59.666666666666664</v>
          </cell>
          <cell r="AP63">
            <v>62</v>
          </cell>
          <cell r="AQ63">
            <v>65</v>
          </cell>
          <cell r="AR63">
            <v>64</v>
          </cell>
          <cell r="AS63">
            <v>67</v>
          </cell>
          <cell r="AT63">
            <v>65</v>
          </cell>
          <cell r="AU63">
            <v>73.333333333333329</v>
          </cell>
          <cell r="AV63">
            <v>65</v>
          </cell>
          <cell r="AW63">
            <v>86.833333333333329</v>
          </cell>
          <cell r="AX63">
            <v>80</v>
          </cell>
          <cell r="AY63">
            <v>68.166666666666671</v>
          </cell>
          <cell r="AZ63">
            <v>8.439655074573686</v>
          </cell>
          <cell r="BA63">
            <v>59.727011592092985</v>
          </cell>
          <cell r="BB63">
            <v>76.60632174124035</v>
          </cell>
          <cell r="BC63">
            <v>65.416666666666657</v>
          </cell>
          <cell r="BD63">
            <v>65.416666666666657</v>
          </cell>
          <cell r="BE63">
            <v>0.75101749473236257</v>
          </cell>
          <cell r="BF63">
            <v>7.3375796178343959</v>
          </cell>
          <cell r="BG63">
            <v>0.91719745222929949</v>
          </cell>
          <cell r="BH63">
            <v>1.0902777777777777</v>
          </cell>
          <cell r="BI63">
            <v>13.435</v>
          </cell>
        </row>
        <row r="64">
          <cell r="A64" t="str">
            <v>C-060</v>
          </cell>
          <cell r="B64" t="str">
            <v>Retiro de medidor y acometida convencional o preensamblada (zona rural concentrado)</v>
          </cell>
          <cell r="C64" t="str">
            <v>SI SE REALIZA</v>
          </cell>
          <cell r="D64">
            <v>66.167142857142863</v>
          </cell>
          <cell r="E64">
            <v>7.2543558520629565</v>
          </cell>
          <cell r="F64">
            <v>1.1027857142857145</v>
          </cell>
          <cell r="G64">
            <v>32</v>
          </cell>
          <cell r="H64">
            <v>38</v>
          </cell>
          <cell r="I64">
            <v>43</v>
          </cell>
          <cell r="J64">
            <v>32</v>
          </cell>
          <cell r="K64">
            <v>34</v>
          </cell>
          <cell r="L64">
            <v>35</v>
          </cell>
          <cell r="M64">
            <v>32</v>
          </cell>
          <cell r="N64">
            <v>37</v>
          </cell>
          <cell r="O64">
            <v>40</v>
          </cell>
          <cell r="P64">
            <v>35</v>
          </cell>
          <cell r="Q64">
            <v>40</v>
          </cell>
          <cell r="R64">
            <v>47</v>
          </cell>
          <cell r="S64">
            <v>35</v>
          </cell>
          <cell r="T64">
            <v>40</v>
          </cell>
          <cell r="U64">
            <v>47</v>
          </cell>
          <cell r="V64">
            <v>35</v>
          </cell>
          <cell r="W64">
            <v>38</v>
          </cell>
          <cell r="X64">
            <v>44</v>
          </cell>
          <cell r="Y64">
            <v>35</v>
          </cell>
          <cell r="Z64">
            <v>40</v>
          </cell>
          <cell r="AA64">
            <v>47</v>
          </cell>
          <cell r="AB64">
            <v>35</v>
          </cell>
          <cell r="AC64">
            <v>41</v>
          </cell>
          <cell r="AD64">
            <v>49</v>
          </cell>
          <cell r="AE64">
            <v>35</v>
          </cell>
          <cell r="AF64">
            <v>40</v>
          </cell>
          <cell r="AG64">
            <v>47</v>
          </cell>
          <cell r="AH64">
            <v>21</v>
          </cell>
          <cell r="AI64">
            <v>24</v>
          </cell>
          <cell r="AJ64">
            <v>28</v>
          </cell>
          <cell r="AK64">
            <v>20</v>
          </cell>
          <cell r="AL64">
            <v>21</v>
          </cell>
          <cell r="AM64">
            <v>28</v>
          </cell>
          <cell r="AN64">
            <v>36.666666666666664</v>
          </cell>
          <cell r="AO64">
            <v>33.833333333333336</v>
          </cell>
          <cell r="AP64">
            <v>36.666666666666664</v>
          </cell>
          <cell r="AQ64">
            <v>40.333333333333336</v>
          </cell>
          <cell r="AR64">
            <v>40.333333333333336</v>
          </cell>
          <cell r="AS64">
            <v>38.5</v>
          </cell>
          <cell r="AT64">
            <v>40.333333333333336</v>
          </cell>
          <cell r="AU64">
            <v>41.333333333333336</v>
          </cell>
          <cell r="AV64">
            <v>40.333333333333336</v>
          </cell>
          <cell r="AW64">
            <v>24.166666666666668</v>
          </cell>
          <cell r="AX64">
            <v>22</v>
          </cell>
          <cell r="AY64">
            <v>35.863636363636367</v>
          </cell>
          <cell r="AZ64">
            <v>6.7172324748524366</v>
          </cell>
          <cell r="BA64">
            <v>29.146403888783929</v>
          </cell>
          <cell r="BB64">
            <v>42.580868838488804</v>
          </cell>
          <cell r="BC64">
            <v>38.703703703703702</v>
          </cell>
          <cell r="BD64">
            <v>38.703703703703702</v>
          </cell>
          <cell r="BE64">
            <v>-0.41506158445942981</v>
          </cell>
          <cell r="BF64">
            <v>12.401913875598087</v>
          </cell>
          <cell r="BG64">
            <v>1.5502392344497609</v>
          </cell>
          <cell r="BH64">
            <v>0.64506172839506171</v>
          </cell>
          <cell r="BI64">
            <v>23.81</v>
          </cell>
        </row>
        <row r="65">
          <cell r="A65" t="str">
            <v>C-061</v>
          </cell>
          <cell r="B65" t="str">
            <v xml:space="preserve">Retiro de sistema de medición (caja de policarbonato/módulo metálico con base socket + medidor + breaker de protección + acometida) - (zona rural) </v>
          </cell>
          <cell r="C65" t="str">
            <v>SI SE REALIZA</v>
          </cell>
          <cell r="D65">
            <v>80.833333333333329</v>
          </cell>
          <cell r="E65">
            <v>5.9381443298969074</v>
          </cell>
          <cell r="F65">
            <v>1.3472222222222221</v>
          </cell>
          <cell r="G65">
            <v>54</v>
          </cell>
          <cell r="H65">
            <v>57</v>
          </cell>
          <cell r="I65">
            <v>61</v>
          </cell>
          <cell r="J65">
            <v>50</v>
          </cell>
          <cell r="K65">
            <v>54</v>
          </cell>
          <cell r="L65">
            <v>55</v>
          </cell>
          <cell r="M65">
            <v>50</v>
          </cell>
          <cell r="N65">
            <v>57</v>
          </cell>
          <cell r="O65">
            <v>63</v>
          </cell>
          <cell r="P65">
            <v>54</v>
          </cell>
          <cell r="Q65">
            <v>61</v>
          </cell>
          <cell r="R65">
            <v>73</v>
          </cell>
          <cell r="S65">
            <v>54</v>
          </cell>
          <cell r="T65">
            <v>60</v>
          </cell>
          <cell r="U65">
            <v>72</v>
          </cell>
          <cell r="V65">
            <v>55</v>
          </cell>
          <cell r="W65">
            <v>58</v>
          </cell>
          <cell r="X65">
            <v>66</v>
          </cell>
          <cell r="Y65">
            <v>54</v>
          </cell>
          <cell r="Z65">
            <v>61</v>
          </cell>
          <cell r="AA65">
            <v>73</v>
          </cell>
          <cell r="AB65">
            <v>55</v>
          </cell>
          <cell r="AC65">
            <v>61</v>
          </cell>
          <cell r="AD65">
            <v>72</v>
          </cell>
          <cell r="AE65">
            <v>54</v>
          </cell>
          <cell r="AF65">
            <v>61</v>
          </cell>
          <cell r="AG65">
            <v>73</v>
          </cell>
          <cell r="AH65">
            <v>41</v>
          </cell>
          <cell r="AI65">
            <v>47</v>
          </cell>
          <cell r="AJ65">
            <v>54</v>
          </cell>
          <cell r="AK65">
            <v>38</v>
          </cell>
          <cell r="AL65">
            <v>40</v>
          </cell>
          <cell r="AM65">
            <v>60</v>
          </cell>
          <cell r="AN65">
            <v>56.833333333333336</v>
          </cell>
          <cell r="AO65">
            <v>53.5</v>
          </cell>
          <cell r="AP65">
            <v>56.833333333333336</v>
          </cell>
          <cell r="AQ65">
            <v>61.833333333333336</v>
          </cell>
          <cell r="AR65">
            <v>61</v>
          </cell>
          <cell r="AS65">
            <v>58.833333333333336</v>
          </cell>
          <cell r="AT65">
            <v>61.833333333333336</v>
          </cell>
          <cell r="AU65">
            <v>61.833333333333336</v>
          </cell>
          <cell r="AV65">
            <v>61.833333333333336</v>
          </cell>
          <cell r="AW65">
            <v>47.166666666666664</v>
          </cell>
          <cell r="AX65">
            <v>43</v>
          </cell>
          <cell r="AY65">
            <v>56.772727272727259</v>
          </cell>
          <cell r="AZ65">
            <v>6.4593914089283846</v>
          </cell>
          <cell r="BA65">
            <v>50.313335863798876</v>
          </cell>
          <cell r="BB65">
            <v>63.232118681655642</v>
          </cell>
          <cell r="BC65">
            <v>59.37037037037036</v>
          </cell>
          <cell r="BD65">
            <v>59.37037037037036</v>
          </cell>
          <cell r="BE65">
            <v>-0.26552119129438728</v>
          </cell>
          <cell r="BF65">
            <v>8.0848409232688727</v>
          </cell>
          <cell r="BG65">
            <v>1.0106051154086091</v>
          </cell>
          <cell r="BH65">
            <v>0.98950617283950593</v>
          </cell>
          <cell r="BI65">
            <v>31.03</v>
          </cell>
        </row>
        <row r="66">
          <cell r="A66" t="str">
            <v>C-062</v>
          </cell>
          <cell r="B66" t="str">
            <v xml:space="preserve">Retiro de sistema de medición (caja de policarbonato/módulo metálico con base socket + medidor + breaker de protección + acometida) - (zona rura concentradol) </v>
          </cell>
          <cell r="C66" t="str">
            <v>SI SE REALIZA</v>
          </cell>
          <cell r="D66">
            <v>83.444999999999993</v>
          </cell>
          <cell r="E66">
            <v>5.7522919288153878</v>
          </cell>
          <cell r="F66">
            <v>1.3907499999999999</v>
          </cell>
          <cell r="G66">
            <v>40</v>
          </cell>
          <cell r="H66">
            <v>46</v>
          </cell>
          <cell r="I66">
            <v>50</v>
          </cell>
          <cell r="J66">
            <v>37</v>
          </cell>
          <cell r="K66">
            <v>38</v>
          </cell>
          <cell r="L66">
            <v>40</v>
          </cell>
          <cell r="M66">
            <v>37</v>
          </cell>
          <cell r="N66">
            <v>41</v>
          </cell>
          <cell r="O66">
            <v>46</v>
          </cell>
          <cell r="P66">
            <v>47</v>
          </cell>
          <cell r="Q66">
            <v>54</v>
          </cell>
          <cell r="R66">
            <v>63</v>
          </cell>
          <cell r="S66">
            <v>47</v>
          </cell>
          <cell r="T66">
            <v>52</v>
          </cell>
          <cell r="U66">
            <v>63</v>
          </cell>
          <cell r="V66">
            <v>47</v>
          </cell>
          <cell r="W66">
            <v>50</v>
          </cell>
          <cell r="X66">
            <v>57</v>
          </cell>
          <cell r="Y66">
            <v>47</v>
          </cell>
          <cell r="Z66">
            <v>54</v>
          </cell>
          <cell r="AA66">
            <v>63</v>
          </cell>
          <cell r="AB66">
            <v>47</v>
          </cell>
          <cell r="AC66">
            <v>54</v>
          </cell>
          <cell r="AD66">
            <v>61</v>
          </cell>
          <cell r="AE66">
            <v>47</v>
          </cell>
          <cell r="AF66">
            <v>54</v>
          </cell>
          <cell r="AG66">
            <v>63</v>
          </cell>
          <cell r="AH66">
            <v>35</v>
          </cell>
          <cell r="AI66">
            <v>40</v>
          </cell>
          <cell r="AJ66">
            <v>46</v>
          </cell>
          <cell r="AK66">
            <v>32</v>
          </cell>
          <cell r="AL66">
            <v>34</v>
          </cell>
          <cell r="AM66">
            <v>44</v>
          </cell>
          <cell r="AN66">
            <v>41.166666666666664</v>
          </cell>
          <cell r="AO66">
            <v>38.166666666666664</v>
          </cell>
          <cell r="AP66">
            <v>41.166666666666664</v>
          </cell>
          <cell r="AQ66">
            <v>54.333333333333336</v>
          </cell>
          <cell r="AR66">
            <v>53</v>
          </cell>
          <cell r="AS66">
            <v>50.666666666666664</v>
          </cell>
          <cell r="AT66">
            <v>54.333333333333336</v>
          </cell>
          <cell r="AU66">
            <v>54</v>
          </cell>
          <cell r="AV66">
            <v>54.333333333333336</v>
          </cell>
          <cell r="AW66">
            <v>40.166666666666664</v>
          </cell>
          <cell r="AX66">
            <v>35.333333333333336</v>
          </cell>
          <cell r="AY66">
            <v>46.969696969696969</v>
          </cell>
          <cell r="AZ66">
            <v>7.6723957513710968</v>
          </cell>
          <cell r="BA66">
            <v>39.29730121832587</v>
          </cell>
          <cell r="BB66">
            <v>54.642092721068067</v>
          </cell>
          <cell r="BC66">
            <v>49.240740740740733</v>
          </cell>
          <cell r="BD66">
            <v>49.240740740740733</v>
          </cell>
          <cell r="BE66">
            <v>-0.40990184264197094</v>
          </cell>
          <cell r="BF66">
            <v>9.7480255735238828</v>
          </cell>
          <cell r="BG66">
            <v>1.2185031966904853</v>
          </cell>
          <cell r="BH66">
            <v>0.82067901234567886</v>
          </cell>
          <cell r="BI66">
            <v>32.049999999999997</v>
          </cell>
        </row>
        <row r="67">
          <cell r="A67" t="str">
            <v>C-063</v>
          </cell>
          <cell r="B67" t="str">
            <v xml:space="preserve">Retiro de sistema de medición desde caja de distribución o tablero de distribución (caja de policarbonato/módulo metálico con Base Socket+medidor+breaker de protección) </v>
          </cell>
          <cell r="C67" t="str">
            <v>SI SE REALIZA</v>
          </cell>
          <cell r="D67">
            <v>47.067</v>
          </cell>
          <cell r="E67">
            <v>10.198228057874944</v>
          </cell>
          <cell r="F67">
            <v>0.78444999999999998</v>
          </cell>
          <cell r="G67">
            <v>24</v>
          </cell>
          <cell r="H67">
            <v>28</v>
          </cell>
          <cell r="I67">
            <v>29</v>
          </cell>
          <cell r="J67">
            <v>21</v>
          </cell>
          <cell r="K67">
            <v>24</v>
          </cell>
          <cell r="L67">
            <v>28</v>
          </cell>
          <cell r="M67">
            <v>21</v>
          </cell>
          <cell r="N67">
            <v>24</v>
          </cell>
          <cell r="O67">
            <v>28</v>
          </cell>
          <cell r="P67">
            <v>24</v>
          </cell>
          <cell r="Q67">
            <v>29</v>
          </cell>
          <cell r="R67">
            <v>34</v>
          </cell>
          <cell r="S67">
            <v>24</v>
          </cell>
          <cell r="T67">
            <v>28</v>
          </cell>
          <cell r="U67">
            <v>34</v>
          </cell>
          <cell r="V67">
            <v>24</v>
          </cell>
          <cell r="W67">
            <v>29</v>
          </cell>
          <cell r="X67">
            <v>34</v>
          </cell>
          <cell r="Y67">
            <v>24</v>
          </cell>
          <cell r="Z67">
            <v>29</v>
          </cell>
          <cell r="AA67">
            <v>34</v>
          </cell>
          <cell r="AB67">
            <v>24</v>
          </cell>
          <cell r="AC67">
            <v>31</v>
          </cell>
          <cell r="AD67">
            <v>38</v>
          </cell>
          <cell r="AE67">
            <v>24</v>
          </cell>
          <cell r="AF67">
            <v>29</v>
          </cell>
          <cell r="AG67">
            <v>34</v>
          </cell>
          <cell r="AH67">
            <v>29</v>
          </cell>
          <cell r="AI67">
            <v>37</v>
          </cell>
          <cell r="AJ67">
            <v>40</v>
          </cell>
          <cell r="AK67">
            <v>24</v>
          </cell>
          <cell r="AL67">
            <v>28</v>
          </cell>
          <cell r="AM67">
            <v>37</v>
          </cell>
          <cell r="AN67">
            <v>24.166666666666668</v>
          </cell>
          <cell r="AO67">
            <v>24.166666666666668</v>
          </cell>
          <cell r="AP67">
            <v>24.166666666666668</v>
          </cell>
          <cell r="AQ67">
            <v>29</v>
          </cell>
          <cell r="AR67">
            <v>28.333333333333332</v>
          </cell>
          <cell r="AS67">
            <v>29</v>
          </cell>
          <cell r="AT67">
            <v>29</v>
          </cell>
          <cell r="AU67">
            <v>31</v>
          </cell>
          <cell r="AV67">
            <v>29</v>
          </cell>
          <cell r="AW67">
            <v>36.166666666666664</v>
          </cell>
          <cell r="AX67">
            <v>28.833333333333332</v>
          </cell>
          <cell r="AY67">
            <v>28.439393939393938</v>
          </cell>
          <cell r="AZ67">
            <v>3.4994227518206089</v>
          </cell>
          <cell r="BA67">
            <v>24.939971187573327</v>
          </cell>
          <cell r="BB67">
            <v>31.938816691214548</v>
          </cell>
          <cell r="BC67">
            <v>29.166666666666664</v>
          </cell>
          <cell r="BD67">
            <v>29.166666666666664</v>
          </cell>
          <cell r="BE67">
            <v>-0.3803160034277378</v>
          </cell>
          <cell r="BF67">
            <v>16.457142857142859</v>
          </cell>
          <cell r="BG67">
            <v>2.0571428571428574</v>
          </cell>
          <cell r="BH67">
            <v>0.48611111111111105</v>
          </cell>
          <cell r="BI67">
            <v>16.948</v>
          </cell>
        </row>
        <row r="68">
          <cell r="A68" t="str">
            <v>C-064</v>
          </cell>
          <cell r="B68" t="str">
            <v>Retiro de medidor (zona urbana)</v>
          </cell>
          <cell r="C68" t="str">
            <v>SI SE REALIZA</v>
          </cell>
          <cell r="D68">
            <v>32.333333333333336</v>
          </cell>
          <cell r="E68">
            <v>14.845360824742265</v>
          </cell>
          <cell r="F68">
            <v>0.53888888888888897</v>
          </cell>
          <cell r="G68">
            <v>18</v>
          </cell>
          <cell r="H68">
            <v>24</v>
          </cell>
          <cell r="I68">
            <v>31</v>
          </cell>
          <cell r="J68">
            <v>18</v>
          </cell>
          <cell r="K68">
            <v>20</v>
          </cell>
          <cell r="L68">
            <v>21</v>
          </cell>
          <cell r="M68">
            <v>18</v>
          </cell>
          <cell r="N68">
            <v>20</v>
          </cell>
          <cell r="O68">
            <v>23</v>
          </cell>
          <cell r="P68">
            <v>20</v>
          </cell>
          <cell r="Q68">
            <v>21</v>
          </cell>
          <cell r="R68">
            <v>26</v>
          </cell>
          <cell r="S68">
            <v>20</v>
          </cell>
          <cell r="T68">
            <v>21</v>
          </cell>
          <cell r="U68">
            <v>26</v>
          </cell>
          <cell r="V68">
            <v>20</v>
          </cell>
          <cell r="W68">
            <v>23</v>
          </cell>
          <cell r="X68">
            <v>29</v>
          </cell>
          <cell r="Y68">
            <v>20</v>
          </cell>
          <cell r="Z68">
            <v>21</v>
          </cell>
          <cell r="AA68">
            <v>26</v>
          </cell>
          <cell r="AB68">
            <v>20</v>
          </cell>
          <cell r="AC68">
            <v>26</v>
          </cell>
          <cell r="AD68">
            <v>35</v>
          </cell>
          <cell r="AE68">
            <v>20</v>
          </cell>
          <cell r="AF68">
            <v>21</v>
          </cell>
          <cell r="AG68">
            <v>26</v>
          </cell>
          <cell r="AH68">
            <v>20</v>
          </cell>
          <cell r="AI68">
            <v>23</v>
          </cell>
          <cell r="AJ68">
            <v>28</v>
          </cell>
          <cell r="AK68">
            <v>17</v>
          </cell>
          <cell r="AL68">
            <v>18</v>
          </cell>
          <cell r="AM68">
            <v>24</v>
          </cell>
          <cell r="AN68">
            <v>20.166666666666668</v>
          </cell>
          <cell r="AO68">
            <v>19.833333333333332</v>
          </cell>
          <cell r="AP68">
            <v>20.166666666666668</v>
          </cell>
          <cell r="AQ68">
            <v>21.666666666666668</v>
          </cell>
          <cell r="AR68">
            <v>21.666666666666668</v>
          </cell>
          <cell r="AS68">
            <v>23.5</v>
          </cell>
          <cell r="AT68">
            <v>21.666666666666668</v>
          </cell>
          <cell r="AU68">
            <v>26.5</v>
          </cell>
          <cell r="AV68">
            <v>21.666666666666668</v>
          </cell>
          <cell r="AW68">
            <v>23.333333333333332</v>
          </cell>
          <cell r="AX68">
            <v>18.833333333333332</v>
          </cell>
          <cell r="AY68">
            <v>21.72727272727273</v>
          </cell>
          <cell r="AZ68">
            <v>2.129518369220722</v>
          </cell>
          <cell r="BA68">
            <v>19.597754358052008</v>
          </cell>
          <cell r="BB68">
            <v>23.856791096493453</v>
          </cell>
          <cell r="BC68">
            <v>21.518518518518519</v>
          </cell>
          <cell r="BD68">
            <v>21.518518518518519</v>
          </cell>
          <cell r="BE68">
            <v>-0.33447880870561286</v>
          </cell>
          <cell r="BF68">
            <v>22.306368330464714</v>
          </cell>
          <cell r="BG68">
            <v>2.7882960413080893</v>
          </cell>
          <cell r="BH68">
            <v>0.358641975308642</v>
          </cell>
          <cell r="BI68">
            <v>11.641999999999999</v>
          </cell>
        </row>
        <row r="69">
          <cell r="A69" t="str">
            <v>C-065</v>
          </cell>
          <cell r="B69" t="str">
            <v>Retiro de sistema de medición desde caja de distribución o tablero de distribución (caja de policarbonato/módulo metálico con Base Socket+medidor+breaker de protección) rural concentrado</v>
          </cell>
          <cell r="C69" t="str">
            <v>SI SE REALIZA</v>
          </cell>
          <cell r="D69">
            <v>66.167142857142863</v>
          </cell>
          <cell r="E69">
            <v>7.2543558520629565</v>
          </cell>
          <cell r="F69">
            <v>1.1027857142857145</v>
          </cell>
          <cell r="G69">
            <v>32</v>
          </cell>
          <cell r="H69">
            <v>35</v>
          </cell>
          <cell r="I69">
            <v>38</v>
          </cell>
          <cell r="J69">
            <v>32</v>
          </cell>
          <cell r="K69">
            <v>34</v>
          </cell>
          <cell r="L69">
            <v>35</v>
          </cell>
          <cell r="M69">
            <v>32</v>
          </cell>
          <cell r="N69">
            <v>37</v>
          </cell>
          <cell r="O69">
            <v>40</v>
          </cell>
          <cell r="P69">
            <v>35</v>
          </cell>
          <cell r="Q69">
            <v>40</v>
          </cell>
          <cell r="R69">
            <v>47</v>
          </cell>
          <cell r="S69">
            <v>35</v>
          </cell>
          <cell r="T69">
            <v>40</v>
          </cell>
          <cell r="U69">
            <v>47</v>
          </cell>
          <cell r="V69">
            <v>35</v>
          </cell>
          <cell r="W69">
            <v>38</v>
          </cell>
          <cell r="X69">
            <v>44</v>
          </cell>
          <cell r="Y69">
            <v>35</v>
          </cell>
          <cell r="Z69">
            <v>40</v>
          </cell>
          <cell r="AA69">
            <v>47</v>
          </cell>
          <cell r="AB69">
            <v>35</v>
          </cell>
          <cell r="AC69">
            <v>41</v>
          </cell>
          <cell r="AD69">
            <v>49</v>
          </cell>
          <cell r="AE69">
            <v>35</v>
          </cell>
          <cell r="AF69">
            <v>40</v>
          </cell>
          <cell r="AG69">
            <v>47</v>
          </cell>
          <cell r="AH69">
            <v>32</v>
          </cell>
          <cell r="AI69">
            <v>38</v>
          </cell>
          <cell r="AJ69">
            <v>43</v>
          </cell>
          <cell r="AK69">
            <v>31</v>
          </cell>
          <cell r="AL69">
            <v>32</v>
          </cell>
          <cell r="AM69">
            <v>41</v>
          </cell>
          <cell r="AN69">
            <v>36.666666666666664</v>
          </cell>
          <cell r="AO69">
            <v>33.833333333333336</v>
          </cell>
          <cell r="AP69">
            <v>36.666666666666664</v>
          </cell>
          <cell r="AQ69">
            <v>40.333333333333336</v>
          </cell>
          <cell r="AR69">
            <v>40.333333333333336</v>
          </cell>
          <cell r="AS69">
            <v>38.5</v>
          </cell>
          <cell r="AT69">
            <v>40.333333333333336</v>
          </cell>
          <cell r="AU69">
            <v>41.333333333333336</v>
          </cell>
          <cell r="AV69">
            <v>40.333333333333336</v>
          </cell>
          <cell r="AW69">
            <v>37.833333333333336</v>
          </cell>
          <cell r="AX69">
            <v>33.333333333333336</v>
          </cell>
          <cell r="AY69">
            <v>38.136363636363633</v>
          </cell>
          <cell r="AZ69">
            <v>2.7505738611527173</v>
          </cell>
          <cell r="BA69">
            <v>35.385789775210917</v>
          </cell>
          <cell r="BB69">
            <v>40.88693749751635</v>
          </cell>
          <cell r="BC69">
            <v>38.875</v>
          </cell>
          <cell r="BD69">
            <v>38.875</v>
          </cell>
          <cell r="BE69">
            <v>-0.41247274218969282</v>
          </cell>
          <cell r="BF69">
            <v>12.347266881028938</v>
          </cell>
          <cell r="BG69">
            <v>1.5434083601286173</v>
          </cell>
          <cell r="BH69">
            <v>0.6479166666666667</v>
          </cell>
          <cell r="BI69">
            <v>25.41</v>
          </cell>
        </row>
        <row r="70">
          <cell r="A70" t="str">
            <v>C-066</v>
          </cell>
          <cell r="B70" t="str">
            <v>Retiro de medidor (zona rural)</v>
          </cell>
          <cell r="C70" t="str">
            <v>SI SE REALIZA</v>
          </cell>
          <cell r="D70">
            <v>66.167142857142863</v>
          </cell>
          <cell r="E70">
            <v>7.2543558520629565</v>
          </cell>
          <cell r="F70">
            <v>1.1027857142857145</v>
          </cell>
          <cell r="G70">
            <v>31</v>
          </cell>
          <cell r="H70">
            <v>33</v>
          </cell>
          <cell r="I70">
            <v>36</v>
          </cell>
          <cell r="J70">
            <v>24</v>
          </cell>
          <cell r="K70">
            <v>27</v>
          </cell>
          <cell r="L70">
            <v>30</v>
          </cell>
          <cell r="M70">
            <v>24</v>
          </cell>
          <cell r="N70">
            <v>27</v>
          </cell>
          <cell r="O70">
            <v>30</v>
          </cell>
          <cell r="P70">
            <v>31</v>
          </cell>
          <cell r="Q70">
            <v>36</v>
          </cell>
          <cell r="R70">
            <v>41</v>
          </cell>
          <cell r="S70">
            <v>31</v>
          </cell>
          <cell r="T70">
            <v>36</v>
          </cell>
          <cell r="U70">
            <v>41</v>
          </cell>
          <cell r="V70">
            <v>31</v>
          </cell>
          <cell r="W70">
            <v>34</v>
          </cell>
          <cell r="X70">
            <v>38</v>
          </cell>
          <cell r="Y70">
            <v>31</v>
          </cell>
          <cell r="Z70">
            <v>36</v>
          </cell>
          <cell r="AA70">
            <v>41</v>
          </cell>
          <cell r="AB70">
            <v>31</v>
          </cell>
          <cell r="AC70">
            <v>36</v>
          </cell>
          <cell r="AD70">
            <v>43</v>
          </cell>
          <cell r="AE70">
            <v>31</v>
          </cell>
          <cell r="AF70">
            <v>36</v>
          </cell>
          <cell r="AG70">
            <v>41</v>
          </cell>
          <cell r="AH70">
            <v>24</v>
          </cell>
          <cell r="AI70">
            <v>30</v>
          </cell>
          <cell r="AJ70">
            <v>34</v>
          </cell>
          <cell r="AK70">
            <v>22</v>
          </cell>
          <cell r="AL70">
            <v>24</v>
          </cell>
          <cell r="AM70">
            <v>31</v>
          </cell>
          <cell r="AN70">
            <v>27</v>
          </cell>
          <cell r="AO70">
            <v>27</v>
          </cell>
          <cell r="AP70">
            <v>27</v>
          </cell>
          <cell r="AQ70">
            <v>36</v>
          </cell>
          <cell r="AR70">
            <v>36</v>
          </cell>
          <cell r="AS70">
            <v>34.166666666666664</v>
          </cell>
          <cell r="AT70">
            <v>36</v>
          </cell>
          <cell r="AU70">
            <v>36.333333333333336</v>
          </cell>
          <cell r="AV70">
            <v>36</v>
          </cell>
          <cell r="AW70">
            <v>29.666666666666668</v>
          </cell>
          <cell r="AX70">
            <v>24.833333333333332</v>
          </cell>
          <cell r="AY70">
            <v>31.818181818181817</v>
          </cell>
          <cell r="AZ70">
            <v>4.6788261499455324</v>
          </cell>
          <cell r="BA70">
            <v>27.139355668236284</v>
          </cell>
          <cell r="BB70">
            <v>36.497007968127349</v>
          </cell>
          <cell r="BC70">
            <v>34.88095238095238</v>
          </cell>
          <cell r="BD70">
            <v>34.88095238095238</v>
          </cell>
          <cell r="BE70">
            <v>-0.47283574785355997</v>
          </cell>
          <cell r="BF70">
            <v>13.761092150170649</v>
          </cell>
          <cell r="BG70">
            <v>1.7201365187713311</v>
          </cell>
          <cell r="BH70">
            <v>0.58134920634920628</v>
          </cell>
          <cell r="BI70">
            <v>27.79</v>
          </cell>
        </row>
        <row r="71">
          <cell r="A71" t="str">
            <v>C-067</v>
          </cell>
          <cell r="B71" t="str">
            <v>Retiro de acometida convencional o preensamblada (zona urbana)</v>
          </cell>
          <cell r="C71" t="str">
            <v>SI SE REALIZA</v>
          </cell>
          <cell r="D71">
            <v>30.6875</v>
          </cell>
          <cell r="E71">
            <v>15.641547861507128</v>
          </cell>
          <cell r="F71">
            <v>0.51145833333333335</v>
          </cell>
          <cell r="G71">
            <v>22</v>
          </cell>
          <cell r="H71">
            <v>30</v>
          </cell>
          <cell r="I71">
            <v>37</v>
          </cell>
          <cell r="J71">
            <v>22</v>
          </cell>
          <cell r="K71">
            <v>24</v>
          </cell>
          <cell r="L71">
            <v>25</v>
          </cell>
          <cell r="M71">
            <v>22</v>
          </cell>
          <cell r="N71">
            <v>24</v>
          </cell>
          <cell r="O71">
            <v>27</v>
          </cell>
          <cell r="P71">
            <v>22</v>
          </cell>
          <cell r="Q71">
            <v>25</v>
          </cell>
          <cell r="R71">
            <v>31</v>
          </cell>
          <cell r="S71">
            <v>22</v>
          </cell>
          <cell r="T71">
            <v>24</v>
          </cell>
          <cell r="U71">
            <v>30</v>
          </cell>
          <cell r="V71">
            <v>22</v>
          </cell>
          <cell r="W71">
            <v>27</v>
          </cell>
          <cell r="X71">
            <v>34</v>
          </cell>
          <cell r="Y71">
            <v>22</v>
          </cell>
          <cell r="Z71">
            <v>25</v>
          </cell>
          <cell r="AA71">
            <v>31</v>
          </cell>
          <cell r="AB71">
            <v>22</v>
          </cell>
          <cell r="AC71">
            <v>30</v>
          </cell>
          <cell r="AD71">
            <v>41</v>
          </cell>
          <cell r="AE71">
            <v>22</v>
          </cell>
          <cell r="AF71">
            <v>25</v>
          </cell>
          <cell r="AG71">
            <v>31</v>
          </cell>
          <cell r="AH71">
            <v>19</v>
          </cell>
          <cell r="AI71">
            <v>22</v>
          </cell>
          <cell r="AJ71">
            <v>31</v>
          </cell>
          <cell r="AK71">
            <v>21</v>
          </cell>
          <cell r="AL71">
            <v>22</v>
          </cell>
          <cell r="AM71">
            <v>30</v>
          </cell>
          <cell r="AN71">
            <v>24.166666666666668</v>
          </cell>
          <cell r="AO71">
            <v>23.833333333333332</v>
          </cell>
          <cell r="AP71">
            <v>24.166666666666668</v>
          </cell>
          <cell r="AQ71">
            <v>25.5</v>
          </cell>
          <cell r="AR71">
            <v>24.666666666666668</v>
          </cell>
          <cell r="AS71">
            <v>27.333333333333332</v>
          </cell>
          <cell r="AT71">
            <v>25.5</v>
          </cell>
          <cell r="AU71">
            <v>30.5</v>
          </cell>
          <cell r="AV71">
            <v>25.5</v>
          </cell>
          <cell r="AW71">
            <v>23</v>
          </cell>
          <cell r="AX71">
            <v>23.166666666666668</v>
          </cell>
          <cell r="AY71">
            <v>25.212121212121215</v>
          </cell>
          <cell r="AZ71">
            <v>2.1487605071695906</v>
          </cell>
          <cell r="BA71">
            <v>23.063360704951624</v>
          </cell>
          <cell r="BB71">
            <v>27.360881719290806</v>
          </cell>
          <cell r="BC71">
            <v>24.87037037037037</v>
          </cell>
          <cell r="BD71">
            <v>24.87037037037037</v>
          </cell>
          <cell r="BE71">
            <v>-0.18956023233008976</v>
          </cell>
          <cell r="BF71">
            <v>19.300074460163813</v>
          </cell>
          <cell r="BG71">
            <v>2.4125093075204767</v>
          </cell>
          <cell r="BH71">
            <v>0.41450617283950614</v>
          </cell>
          <cell r="BI71">
            <v>12.9</v>
          </cell>
        </row>
        <row r="72">
          <cell r="A72" t="str">
            <v>C-068</v>
          </cell>
          <cell r="B72" t="str">
            <v>Retiro de acometida convencional o preensamblada (zona rural)</v>
          </cell>
          <cell r="C72" t="str">
            <v>SI SE REALIZA</v>
          </cell>
          <cell r="D72">
            <v>60.708750000000002</v>
          </cell>
          <cell r="E72">
            <v>7.9066032491197724</v>
          </cell>
          <cell r="F72">
            <v>1.0118125</v>
          </cell>
          <cell r="G72">
            <v>37</v>
          </cell>
          <cell r="H72">
            <v>43</v>
          </cell>
          <cell r="I72">
            <v>50</v>
          </cell>
          <cell r="J72">
            <v>36</v>
          </cell>
          <cell r="K72">
            <v>37</v>
          </cell>
          <cell r="L72">
            <v>38</v>
          </cell>
          <cell r="M72">
            <v>36</v>
          </cell>
          <cell r="N72">
            <v>40</v>
          </cell>
          <cell r="O72">
            <v>46</v>
          </cell>
          <cell r="P72">
            <v>37</v>
          </cell>
          <cell r="Q72">
            <v>43</v>
          </cell>
          <cell r="R72">
            <v>50</v>
          </cell>
          <cell r="S72">
            <v>37</v>
          </cell>
          <cell r="T72">
            <v>41</v>
          </cell>
          <cell r="U72">
            <v>50</v>
          </cell>
          <cell r="V72">
            <v>38</v>
          </cell>
          <cell r="W72">
            <v>41</v>
          </cell>
          <cell r="X72">
            <v>47</v>
          </cell>
          <cell r="Y72">
            <v>37</v>
          </cell>
          <cell r="Z72">
            <v>43</v>
          </cell>
          <cell r="AA72">
            <v>50</v>
          </cell>
          <cell r="AB72">
            <v>37</v>
          </cell>
          <cell r="AC72">
            <v>44</v>
          </cell>
          <cell r="AD72">
            <v>53</v>
          </cell>
          <cell r="AE72">
            <v>37</v>
          </cell>
          <cell r="AF72">
            <v>43</v>
          </cell>
          <cell r="AG72">
            <v>50</v>
          </cell>
          <cell r="AH72">
            <v>22</v>
          </cell>
          <cell r="AI72">
            <v>28</v>
          </cell>
          <cell r="AJ72">
            <v>34</v>
          </cell>
          <cell r="AK72">
            <v>24</v>
          </cell>
          <cell r="AL72">
            <v>25</v>
          </cell>
          <cell r="AM72">
            <v>33</v>
          </cell>
          <cell r="AN72">
            <v>40.333333333333336</v>
          </cell>
          <cell r="AO72">
            <v>37</v>
          </cell>
          <cell r="AP72">
            <v>40.333333333333336</v>
          </cell>
          <cell r="AQ72">
            <v>43.166666666666664</v>
          </cell>
          <cell r="AR72">
            <v>41.833333333333336</v>
          </cell>
          <cell r="AS72">
            <v>41.5</v>
          </cell>
          <cell r="AT72">
            <v>43.166666666666664</v>
          </cell>
          <cell r="AU72">
            <v>44.333333333333336</v>
          </cell>
          <cell r="AV72">
            <v>43.166666666666664</v>
          </cell>
          <cell r="AW72">
            <v>28</v>
          </cell>
          <cell r="AX72">
            <v>26.166666666666668</v>
          </cell>
          <cell r="AY72">
            <v>39.000000000000007</v>
          </cell>
          <cell r="AZ72">
            <v>6.2294105303435794</v>
          </cell>
          <cell r="BA72">
            <v>32.770589469656429</v>
          </cell>
          <cell r="BB72">
            <v>45.229410530343586</v>
          </cell>
          <cell r="BC72">
            <v>41.648148148148152</v>
          </cell>
          <cell r="BD72">
            <v>41.648148148148152</v>
          </cell>
          <cell r="BE72">
            <v>-0.3139679511083962</v>
          </cell>
          <cell r="BF72">
            <v>11.525122276567362</v>
          </cell>
          <cell r="BG72">
            <v>1.4406402845709203</v>
          </cell>
          <cell r="BH72">
            <v>0.69413580246913587</v>
          </cell>
          <cell r="BI72">
            <v>25.51</v>
          </cell>
        </row>
        <row r="73">
          <cell r="A73" t="str">
            <v>C-069</v>
          </cell>
          <cell r="B73" t="str">
            <v>Reubicación sistema de medición (caja de policarbonato/módulo metálico con base socket + medidor + breaker de protección + acometida) - (zona urbana)</v>
          </cell>
          <cell r="C73" t="str">
            <v>SI SE REALIZA</v>
          </cell>
          <cell r="D73">
            <v>65</v>
          </cell>
          <cell r="E73">
            <v>7.384615384615385</v>
          </cell>
          <cell r="F73">
            <v>1.0833333333333333</v>
          </cell>
          <cell r="G73">
            <v>62</v>
          </cell>
          <cell r="H73">
            <v>71</v>
          </cell>
          <cell r="I73">
            <v>80</v>
          </cell>
          <cell r="J73">
            <v>58</v>
          </cell>
          <cell r="K73">
            <v>61</v>
          </cell>
          <cell r="L73">
            <v>64</v>
          </cell>
          <cell r="M73">
            <v>58</v>
          </cell>
          <cell r="N73">
            <v>65</v>
          </cell>
          <cell r="O73">
            <v>73</v>
          </cell>
          <cell r="P73">
            <v>58</v>
          </cell>
          <cell r="Q73">
            <v>65</v>
          </cell>
          <cell r="R73">
            <v>77</v>
          </cell>
          <cell r="S73">
            <v>58</v>
          </cell>
          <cell r="T73">
            <v>65</v>
          </cell>
          <cell r="U73">
            <v>77</v>
          </cell>
          <cell r="V73">
            <v>58</v>
          </cell>
          <cell r="W73">
            <v>64</v>
          </cell>
          <cell r="X73">
            <v>73</v>
          </cell>
          <cell r="Y73">
            <v>58</v>
          </cell>
          <cell r="Z73">
            <v>65</v>
          </cell>
          <cell r="AA73">
            <v>77</v>
          </cell>
          <cell r="AB73">
            <v>58</v>
          </cell>
          <cell r="AC73">
            <v>67</v>
          </cell>
          <cell r="AD73">
            <v>80</v>
          </cell>
          <cell r="AE73">
            <v>58</v>
          </cell>
          <cell r="AF73">
            <v>65</v>
          </cell>
          <cell r="AG73">
            <v>77</v>
          </cell>
          <cell r="AH73">
            <v>40</v>
          </cell>
          <cell r="AI73">
            <v>52</v>
          </cell>
          <cell r="AJ73">
            <v>58</v>
          </cell>
          <cell r="AK73">
            <v>44</v>
          </cell>
          <cell r="AL73">
            <v>58</v>
          </cell>
          <cell r="AM73">
            <v>80</v>
          </cell>
          <cell r="AN73">
            <v>65.166666666666671</v>
          </cell>
          <cell r="AO73">
            <v>61</v>
          </cell>
          <cell r="AP73">
            <v>65.166666666666671</v>
          </cell>
          <cell r="AQ73">
            <v>65.833333333333329</v>
          </cell>
          <cell r="AR73">
            <v>65.833333333333329</v>
          </cell>
          <cell r="AS73">
            <v>64.5</v>
          </cell>
          <cell r="AT73">
            <v>65.833333333333329</v>
          </cell>
          <cell r="AU73">
            <v>67.666666666666671</v>
          </cell>
          <cell r="AV73">
            <v>65.833333333333329</v>
          </cell>
          <cell r="AW73">
            <v>51</v>
          </cell>
          <cell r="AX73">
            <v>59.333333333333336</v>
          </cell>
          <cell r="AY73">
            <v>63.378787878787882</v>
          </cell>
          <cell r="AZ73">
            <v>4.7475671600719815</v>
          </cell>
          <cell r="BA73">
            <v>58.631220718715902</v>
          </cell>
          <cell r="BB73">
            <v>68.12635503885987</v>
          </cell>
          <cell r="BC73">
            <v>64.616666666666674</v>
          </cell>
          <cell r="BD73">
            <v>64.616666666666674</v>
          </cell>
          <cell r="BE73">
            <v>-5.8974358974357806E-3</v>
          </cell>
          <cell r="BF73">
            <v>7.42842403920557</v>
          </cell>
          <cell r="BG73">
            <v>0.92855300490069625</v>
          </cell>
          <cell r="BH73">
            <v>1.0769444444444447</v>
          </cell>
          <cell r="BI73">
            <v>27.31</v>
          </cell>
        </row>
        <row r="74">
          <cell r="A74" t="str">
            <v>C-070</v>
          </cell>
          <cell r="B74" t="str">
            <v>Reubicación sistema de medición (caja de policarbonato/módulo metálico con base socket  + medidor + breaker de protección + acometida) - (zona rural)</v>
          </cell>
          <cell r="C74" t="str">
            <v>SI SE REALIZA</v>
          </cell>
          <cell r="D74">
            <v>94.134</v>
          </cell>
          <cell r="E74">
            <v>5.0991140289374721</v>
          </cell>
          <cell r="F74">
            <v>1.5689</v>
          </cell>
          <cell r="G74">
            <v>93</v>
          </cell>
          <cell r="H74">
            <v>99</v>
          </cell>
          <cell r="I74">
            <v>104</v>
          </cell>
          <cell r="J74">
            <v>93</v>
          </cell>
          <cell r="K74">
            <v>96</v>
          </cell>
          <cell r="L74">
            <v>101</v>
          </cell>
          <cell r="M74">
            <v>93</v>
          </cell>
          <cell r="N74">
            <v>105</v>
          </cell>
          <cell r="O74">
            <v>117</v>
          </cell>
          <cell r="P74">
            <v>98</v>
          </cell>
          <cell r="Q74">
            <v>110</v>
          </cell>
          <cell r="R74">
            <v>130</v>
          </cell>
          <cell r="S74">
            <v>98</v>
          </cell>
          <cell r="T74">
            <v>110</v>
          </cell>
          <cell r="U74">
            <v>130</v>
          </cell>
          <cell r="V74">
            <v>98</v>
          </cell>
          <cell r="W74">
            <v>104</v>
          </cell>
          <cell r="X74">
            <v>114</v>
          </cell>
          <cell r="Y74">
            <v>98</v>
          </cell>
          <cell r="Z74">
            <v>110</v>
          </cell>
          <cell r="AA74">
            <v>130</v>
          </cell>
          <cell r="AB74">
            <v>98</v>
          </cell>
          <cell r="AC74">
            <v>108</v>
          </cell>
          <cell r="AD74">
            <v>123</v>
          </cell>
          <cell r="AE74">
            <v>98</v>
          </cell>
          <cell r="AF74">
            <v>110</v>
          </cell>
          <cell r="AG74">
            <v>130</v>
          </cell>
          <cell r="AH74">
            <v>64</v>
          </cell>
          <cell r="AI74">
            <v>73</v>
          </cell>
          <cell r="AJ74">
            <v>83</v>
          </cell>
          <cell r="AK74">
            <v>68</v>
          </cell>
          <cell r="AL74">
            <v>83</v>
          </cell>
          <cell r="AM74">
            <v>104</v>
          </cell>
          <cell r="AN74">
            <v>105</v>
          </cell>
          <cell r="AO74">
            <v>96.333333333333329</v>
          </cell>
          <cell r="AP74">
            <v>105</v>
          </cell>
          <cell r="AQ74">
            <v>111.33333333333333</v>
          </cell>
          <cell r="AR74">
            <v>111.33333333333333</v>
          </cell>
          <cell r="AS74">
            <v>104.66666666666667</v>
          </cell>
          <cell r="AT74">
            <v>111.33333333333333</v>
          </cell>
          <cell r="AU74">
            <v>108.83333333333333</v>
          </cell>
          <cell r="AV74">
            <v>111.33333333333333</v>
          </cell>
          <cell r="AW74">
            <v>73.166666666666671</v>
          </cell>
          <cell r="AX74">
            <v>84</v>
          </cell>
          <cell r="AY74">
            <v>102.03030303030305</v>
          </cell>
          <cell r="AZ74">
            <v>12.679558829912299</v>
          </cell>
          <cell r="BA74">
            <v>89.35074420039075</v>
          </cell>
          <cell r="BB74">
            <v>114.70986186021534</v>
          </cell>
          <cell r="BC74">
            <v>107.24074074074075</v>
          </cell>
          <cell r="BD74">
            <v>107.24074074074075</v>
          </cell>
          <cell r="BE74">
            <v>0.13923492830157805</v>
          </cell>
          <cell r="BF74">
            <v>4.4759108962182692</v>
          </cell>
          <cell r="BG74">
            <v>0.55948886202728365</v>
          </cell>
          <cell r="BH74">
            <v>1.7873456790123459</v>
          </cell>
          <cell r="BI74">
            <v>39.549999999999997</v>
          </cell>
        </row>
        <row r="75">
          <cell r="A75" t="str">
            <v>C-071</v>
          </cell>
          <cell r="B75" t="str">
            <v>Retiro de acometida convencional o preensamblada (zona rural concentrado)</v>
          </cell>
          <cell r="C75" t="str">
            <v>SI SE REALIZA</v>
          </cell>
          <cell r="D75">
            <v>60.708750000000002</v>
          </cell>
          <cell r="E75">
            <v>7.9066032491197724</v>
          </cell>
          <cell r="F75">
            <v>1.0118125</v>
          </cell>
          <cell r="G75">
            <v>31</v>
          </cell>
          <cell r="H75">
            <v>34</v>
          </cell>
          <cell r="I75">
            <v>37</v>
          </cell>
          <cell r="J75">
            <v>27</v>
          </cell>
          <cell r="K75">
            <v>28</v>
          </cell>
          <cell r="L75">
            <v>31</v>
          </cell>
          <cell r="M75">
            <v>27</v>
          </cell>
          <cell r="N75">
            <v>30</v>
          </cell>
          <cell r="O75">
            <v>33</v>
          </cell>
          <cell r="P75">
            <v>31</v>
          </cell>
          <cell r="Q75">
            <v>36</v>
          </cell>
          <cell r="R75">
            <v>41</v>
          </cell>
          <cell r="S75">
            <v>31</v>
          </cell>
          <cell r="T75">
            <v>36</v>
          </cell>
          <cell r="U75">
            <v>41</v>
          </cell>
          <cell r="V75">
            <v>31</v>
          </cell>
          <cell r="W75">
            <v>34</v>
          </cell>
          <cell r="X75">
            <v>40</v>
          </cell>
          <cell r="Y75">
            <v>31</v>
          </cell>
          <cell r="Z75">
            <v>36</v>
          </cell>
          <cell r="AA75">
            <v>41</v>
          </cell>
          <cell r="AB75">
            <v>31</v>
          </cell>
          <cell r="AC75">
            <v>37</v>
          </cell>
          <cell r="AD75">
            <v>44</v>
          </cell>
          <cell r="AE75">
            <v>31</v>
          </cell>
          <cell r="AF75">
            <v>36</v>
          </cell>
          <cell r="AG75">
            <v>41</v>
          </cell>
          <cell r="AH75">
            <v>21</v>
          </cell>
          <cell r="AI75">
            <v>25</v>
          </cell>
          <cell r="AJ75">
            <v>36</v>
          </cell>
          <cell r="AK75">
            <v>24</v>
          </cell>
          <cell r="AL75">
            <v>27</v>
          </cell>
          <cell r="AM75">
            <v>34</v>
          </cell>
          <cell r="AN75">
            <v>30</v>
          </cell>
          <cell r="AO75">
            <v>28.333333333333332</v>
          </cell>
          <cell r="AP75">
            <v>30</v>
          </cell>
          <cell r="AQ75">
            <v>36</v>
          </cell>
          <cell r="AR75">
            <v>36</v>
          </cell>
          <cell r="AS75">
            <v>34.5</v>
          </cell>
          <cell r="AT75">
            <v>36</v>
          </cell>
          <cell r="AU75">
            <v>37.166666666666664</v>
          </cell>
          <cell r="AV75">
            <v>36</v>
          </cell>
          <cell r="AW75">
            <v>26.166666666666668</v>
          </cell>
          <cell r="AX75">
            <v>27.666666666666668</v>
          </cell>
          <cell r="AY75">
            <v>32.530303030303031</v>
          </cell>
          <cell r="AZ75">
            <v>4.1000123182864803</v>
          </cell>
          <cell r="BA75">
            <v>28.43029071201655</v>
          </cell>
          <cell r="BB75">
            <v>36.630315348589512</v>
          </cell>
          <cell r="BC75">
            <v>34.071428571428569</v>
          </cell>
          <cell r="BD75">
            <v>34.071428571428569</v>
          </cell>
          <cell r="BE75">
            <v>-0.43877235865623049</v>
          </cell>
          <cell r="BF75">
            <v>14.088050314465409</v>
          </cell>
          <cell r="BG75">
            <v>1.7610062893081762</v>
          </cell>
          <cell r="BH75">
            <v>0.56785714285714284</v>
          </cell>
          <cell r="BI75">
            <v>25.51</v>
          </cell>
        </row>
        <row r="76">
          <cell r="A76" t="str">
            <v>C-072</v>
          </cell>
          <cell r="B76" t="str">
            <v xml:space="preserve">zona urbana - Levantamiento de información o inspección de medidores con la instalación de 1 o 2 sellos </v>
          </cell>
          <cell r="C76" t="str">
            <v>SI SE REALIZA</v>
          </cell>
          <cell r="D76">
            <v>30.6875</v>
          </cell>
          <cell r="E76">
            <v>15.641547861507128</v>
          </cell>
          <cell r="F76">
            <v>0.51145833333333335</v>
          </cell>
          <cell r="G76">
            <v>17</v>
          </cell>
          <cell r="H76">
            <v>25</v>
          </cell>
          <cell r="I76">
            <v>34</v>
          </cell>
          <cell r="J76">
            <v>17</v>
          </cell>
          <cell r="K76">
            <v>20</v>
          </cell>
          <cell r="L76">
            <v>24</v>
          </cell>
          <cell r="M76">
            <v>17</v>
          </cell>
          <cell r="N76">
            <v>19</v>
          </cell>
          <cell r="O76">
            <v>21</v>
          </cell>
          <cell r="P76">
            <v>21</v>
          </cell>
          <cell r="Q76">
            <v>27</v>
          </cell>
          <cell r="R76">
            <v>32</v>
          </cell>
          <cell r="S76">
            <v>21</v>
          </cell>
          <cell r="T76">
            <v>24</v>
          </cell>
          <cell r="U76">
            <v>28</v>
          </cell>
          <cell r="V76">
            <v>21</v>
          </cell>
          <cell r="W76">
            <v>26</v>
          </cell>
          <cell r="X76">
            <v>34</v>
          </cell>
          <cell r="Y76">
            <v>17</v>
          </cell>
          <cell r="Z76">
            <v>25</v>
          </cell>
          <cell r="AA76">
            <v>34</v>
          </cell>
          <cell r="AB76">
            <v>23</v>
          </cell>
          <cell r="AC76">
            <v>31</v>
          </cell>
          <cell r="AD76">
            <v>44</v>
          </cell>
          <cell r="AE76">
            <v>17</v>
          </cell>
          <cell r="AF76">
            <v>25</v>
          </cell>
          <cell r="AG76">
            <v>34</v>
          </cell>
          <cell r="AH76">
            <v>8</v>
          </cell>
          <cell r="AI76">
            <v>17</v>
          </cell>
          <cell r="AJ76">
            <v>25</v>
          </cell>
          <cell r="AK76">
            <v>18</v>
          </cell>
          <cell r="AL76">
            <v>21</v>
          </cell>
          <cell r="AM76">
            <v>25</v>
          </cell>
          <cell r="AN76">
            <v>19</v>
          </cell>
          <cell r="AO76">
            <v>20.166666666666668</v>
          </cell>
          <cell r="AP76">
            <v>19</v>
          </cell>
          <cell r="AQ76">
            <v>26.833333333333332</v>
          </cell>
          <cell r="AR76">
            <v>24.166666666666668</v>
          </cell>
          <cell r="AS76">
            <v>26.5</v>
          </cell>
          <cell r="AT76">
            <v>25.166666666666668</v>
          </cell>
          <cell r="AU76">
            <v>31.833333333333332</v>
          </cell>
          <cell r="AV76">
            <v>25.166666666666668</v>
          </cell>
          <cell r="AW76">
            <v>16.833333333333332</v>
          </cell>
          <cell r="AX76">
            <v>21.166666666666668</v>
          </cell>
          <cell r="AY76">
            <v>23.257575757575758</v>
          </cell>
          <cell r="AZ76">
            <v>4.4318065267912017</v>
          </cell>
          <cell r="BA76">
            <v>18.825769230784555</v>
          </cell>
          <cell r="BB76">
            <v>27.68938228436696</v>
          </cell>
          <cell r="BC76">
            <v>23.018518518518519</v>
          </cell>
          <cell r="BD76">
            <v>23.018518518518519</v>
          </cell>
          <cell r="BE76">
            <v>-0.24990571019084257</v>
          </cell>
          <cell r="BF76">
            <v>20.85277554304103</v>
          </cell>
          <cell r="BG76">
            <v>2.6065969428801288</v>
          </cell>
          <cell r="BH76">
            <v>0.38364197530864197</v>
          </cell>
          <cell r="BI76">
            <v>12.87</v>
          </cell>
        </row>
        <row r="77">
          <cell r="A77" t="str">
            <v>C-073</v>
          </cell>
          <cell r="B77" t="str">
            <v>zona rural - Levantamiento de información o inspección de medidores con la instalación de 1 o 2 sellos</v>
          </cell>
          <cell r="C77" t="str">
            <v>SI SE REALIZA</v>
          </cell>
          <cell r="D77">
            <v>60.708750000000002</v>
          </cell>
          <cell r="E77">
            <v>7.9066032491197724</v>
          </cell>
          <cell r="F77">
            <v>1.0118125</v>
          </cell>
          <cell r="G77">
            <v>26</v>
          </cell>
          <cell r="H77">
            <v>33</v>
          </cell>
          <cell r="I77">
            <v>39</v>
          </cell>
          <cell r="J77">
            <v>33</v>
          </cell>
          <cell r="K77">
            <v>40</v>
          </cell>
          <cell r="L77">
            <v>42</v>
          </cell>
          <cell r="M77">
            <v>36</v>
          </cell>
          <cell r="N77">
            <v>42</v>
          </cell>
          <cell r="O77">
            <v>49</v>
          </cell>
          <cell r="P77">
            <v>33</v>
          </cell>
          <cell r="Q77">
            <v>39</v>
          </cell>
          <cell r="R77">
            <v>46</v>
          </cell>
          <cell r="S77">
            <v>33</v>
          </cell>
          <cell r="T77">
            <v>39</v>
          </cell>
          <cell r="U77">
            <v>46</v>
          </cell>
          <cell r="V77">
            <v>33</v>
          </cell>
          <cell r="W77">
            <v>39</v>
          </cell>
          <cell r="X77">
            <v>46</v>
          </cell>
          <cell r="Y77">
            <v>29</v>
          </cell>
          <cell r="Z77">
            <v>33</v>
          </cell>
          <cell r="AA77">
            <v>39</v>
          </cell>
          <cell r="AB77">
            <v>33</v>
          </cell>
          <cell r="AC77">
            <v>39</v>
          </cell>
          <cell r="AD77">
            <v>46</v>
          </cell>
          <cell r="AE77">
            <v>33</v>
          </cell>
          <cell r="AF77">
            <v>39</v>
          </cell>
          <cell r="AG77">
            <v>46</v>
          </cell>
          <cell r="AH77">
            <v>26</v>
          </cell>
          <cell r="AI77">
            <v>33</v>
          </cell>
          <cell r="AJ77">
            <v>39</v>
          </cell>
          <cell r="AK77">
            <v>26</v>
          </cell>
          <cell r="AL77">
            <v>39</v>
          </cell>
          <cell r="AM77">
            <v>52</v>
          </cell>
          <cell r="AN77">
            <v>42.166666666666664</v>
          </cell>
          <cell r="AO77">
            <v>39.166666666666664</v>
          </cell>
          <cell r="AP77">
            <v>42.166666666666664</v>
          </cell>
          <cell r="AQ77">
            <v>39.166666666666664</v>
          </cell>
          <cell r="AR77">
            <v>39.166666666666664</v>
          </cell>
          <cell r="AS77">
            <v>39.166666666666664</v>
          </cell>
          <cell r="AT77">
            <v>33.333333333333336</v>
          </cell>
          <cell r="AU77">
            <v>39.166666666666664</v>
          </cell>
          <cell r="AV77">
            <v>39.166666666666664</v>
          </cell>
          <cell r="AW77">
            <v>32.833333333333336</v>
          </cell>
          <cell r="AX77">
            <v>39</v>
          </cell>
          <cell r="AY77">
            <v>38.590909090909093</v>
          </cell>
          <cell r="AZ77">
            <v>2.9752344784941225</v>
          </cell>
          <cell r="BA77">
            <v>35.615674612414971</v>
          </cell>
          <cell r="BB77">
            <v>41.566143569403216</v>
          </cell>
          <cell r="BC77">
            <v>39.142857142857146</v>
          </cell>
          <cell r="BD77">
            <v>39.142857142857146</v>
          </cell>
          <cell r="BE77">
            <v>-0.35523533028011373</v>
          </cell>
          <cell r="BF77">
            <v>12.262773722627736</v>
          </cell>
          <cell r="BG77">
            <v>1.5328467153284671</v>
          </cell>
          <cell r="BH77">
            <v>0.65238095238095239</v>
          </cell>
          <cell r="BI77">
            <v>25.46</v>
          </cell>
        </row>
        <row r="78">
          <cell r="A78" t="str">
            <v>C-074</v>
          </cell>
          <cell r="B78" t="str">
            <v xml:space="preserve"> zona urbana - Levantamiento de información o inspección de medidores clientes especiales con la instalación de 1 o 2 sellos</v>
          </cell>
          <cell r="C78" t="str">
            <v>SI SE REALIZA</v>
          </cell>
          <cell r="D78">
            <v>72.5</v>
          </cell>
          <cell r="E78">
            <v>6.6206896551724146</v>
          </cell>
          <cell r="F78">
            <v>1.2083333333333333</v>
          </cell>
          <cell r="G78">
            <v>40</v>
          </cell>
          <cell r="H78">
            <v>43</v>
          </cell>
          <cell r="I78">
            <v>46</v>
          </cell>
          <cell r="J78">
            <v>29</v>
          </cell>
          <cell r="K78">
            <v>31</v>
          </cell>
          <cell r="L78">
            <v>34</v>
          </cell>
          <cell r="M78">
            <v>29</v>
          </cell>
          <cell r="N78">
            <v>32</v>
          </cell>
          <cell r="O78">
            <v>36</v>
          </cell>
          <cell r="P78">
            <v>41</v>
          </cell>
          <cell r="Q78">
            <v>46</v>
          </cell>
          <cell r="R78">
            <v>55</v>
          </cell>
          <cell r="S78">
            <v>41</v>
          </cell>
          <cell r="T78">
            <v>46</v>
          </cell>
          <cell r="U78">
            <v>55</v>
          </cell>
          <cell r="V78">
            <v>42</v>
          </cell>
          <cell r="W78">
            <v>45</v>
          </cell>
          <cell r="X78">
            <v>51</v>
          </cell>
          <cell r="Y78">
            <v>41</v>
          </cell>
          <cell r="Z78">
            <v>46</v>
          </cell>
          <cell r="AA78">
            <v>55</v>
          </cell>
          <cell r="AB78">
            <v>41</v>
          </cell>
          <cell r="AC78">
            <v>47</v>
          </cell>
          <cell r="AD78">
            <v>56</v>
          </cell>
          <cell r="AE78">
            <v>41</v>
          </cell>
          <cell r="AF78">
            <v>46</v>
          </cell>
          <cell r="AG78">
            <v>55</v>
          </cell>
          <cell r="AH78">
            <v>27</v>
          </cell>
          <cell r="AI78">
            <v>31</v>
          </cell>
          <cell r="AJ78">
            <v>34</v>
          </cell>
          <cell r="AK78">
            <v>32</v>
          </cell>
          <cell r="AL78">
            <v>26</v>
          </cell>
          <cell r="AM78">
            <v>43</v>
          </cell>
          <cell r="AN78">
            <v>32.166666666666664</v>
          </cell>
          <cell r="AO78">
            <v>31.166666666666668</v>
          </cell>
          <cell r="AP78">
            <v>32.166666666666664</v>
          </cell>
          <cell r="AQ78">
            <v>46.666666666666664</v>
          </cell>
          <cell r="AR78">
            <v>46.666666666666664</v>
          </cell>
          <cell r="AS78">
            <v>45.5</v>
          </cell>
          <cell r="AT78">
            <v>46.666666666666664</v>
          </cell>
          <cell r="AU78">
            <v>47.5</v>
          </cell>
          <cell r="AV78">
            <v>46.666666666666664</v>
          </cell>
          <cell r="AW78">
            <v>30.833333333333332</v>
          </cell>
          <cell r="AX78">
            <v>29.833333333333332</v>
          </cell>
          <cell r="AY78">
            <v>39.621212121212118</v>
          </cell>
          <cell r="AZ78">
            <v>8.0674555086370425</v>
          </cell>
          <cell r="BA78">
            <v>31.553756612575075</v>
          </cell>
          <cell r="BB78">
            <v>47.688667629849164</v>
          </cell>
          <cell r="BC78">
            <v>43</v>
          </cell>
          <cell r="BD78">
            <v>43</v>
          </cell>
          <cell r="BE78">
            <v>-0.40689655172413791</v>
          </cell>
          <cell r="BF78">
            <v>11.162790697674419</v>
          </cell>
          <cell r="BG78">
            <v>1.3953488372093024</v>
          </cell>
          <cell r="BH78">
            <v>0.71666666666666667</v>
          </cell>
          <cell r="BI78">
            <v>30.4</v>
          </cell>
        </row>
        <row r="79">
          <cell r="A79" t="str">
            <v>C-075</v>
          </cell>
          <cell r="B79" t="str">
            <v>zona rural - Levantamiento de información o inspección de medidores clientes especiales con la instalación de 1 o 2 sellos</v>
          </cell>
          <cell r="C79" t="str">
            <v>SI SE REALIZA</v>
          </cell>
          <cell r="D79">
            <v>144.38999999999999</v>
          </cell>
          <cell r="E79">
            <v>3.3243299397465202</v>
          </cell>
          <cell r="F79">
            <v>2.4064999999999999</v>
          </cell>
          <cell r="G79">
            <v>48</v>
          </cell>
          <cell r="H79">
            <v>58</v>
          </cell>
          <cell r="I79">
            <v>62</v>
          </cell>
          <cell r="J79">
            <v>31</v>
          </cell>
          <cell r="K79">
            <v>33</v>
          </cell>
          <cell r="L79">
            <v>35</v>
          </cell>
          <cell r="M79">
            <v>31</v>
          </cell>
          <cell r="N79">
            <v>35</v>
          </cell>
          <cell r="O79">
            <v>39</v>
          </cell>
          <cell r="P79">
            <v>69</v>
          </cell>
          <cell r="Q79">
            <v>78</v>
          </cell>
          <cell r="R79">
            <v>93</v>
          </cell>
          <cell r="S79">
            <v>69</v>
          </cell>
          <cell r="T79">
            <v>77</v>
          </cell>
          <cell r="U79">
            <v>92</v>
          </cell>
          <cell r="V79">
            <v>69</v>
          </cell>
          <cell r="W79">
            <v>72</v>
          </cell>
          <cell r="X79">
            <v>77</v>
          </cell>
          <cell r="Y79">
            <v>69</v>
          </cell>
          <cell r="Z79">
            <v>78</v>
          </cell>
          <cell r="AA79">
            <v>93</v>
          </cell>
          <cell r="AB79">
            <v>69</v>
          </cell>
          <cell r="AC79">
            <v>74</v>
          </cell>
          <cell r="AD79">
            <v>81</v>
          </cell>
          <cell r="AE79">
            <v>69</v>
          </cell>
          <cell r="AF79">
            <v>78</v>
          </cell>
          <cell r="AG79">
            <v>93</v>
          </cell>
          <cell r="AH79">
            <v>36</v>
          </cell>
          <cell r="AI79">
            <v>39</v>
          </cell>
          <cell r="AJ79">
            <v>46</v>
          </cell>
          <cell r="AK79">
            <v>56</v>
          </cell>
          <cell r="AL79">
            <v>46</v>
          </cell>
          <cell r="AM79">
            <v>60</v>
          </cell>
          <cell r="AN79">
            <v>35</v>
          </cell>
          <cell r="AO79">
            <v>33</v>
          </cell>
          <cell r="AP79">
            <v>35</v>
          </cell>
          <cell r="AQ79">
            <v>79</v>
          </cell>
          <cell r="AR79">
            <v>78.166666666666671</v>
          </cell>
          <cell r="AS79">
            <v>72.333333333333329</v>
          </cell>
          <cell r="AT79">
            <v>79</v>
          </cell>
          <cell r="AU79">
            <v>74.333333333333329</v>
          </cell>
          <cell r="AV79">
            <v>79</v>
          </cell>
          <cell r="AW79">
            <v>39.666666666666664</v>
          </cell>
          <cell r="AX79">
            <v>50</v>
          </cell>
          <cell r="AY79">
            <v>59.499999999999993</v>
          </cell>
          <cell r="AZ79">
            <v>20.640440348446514</v>
          </cell>
          <cell r="BA79">
            <v>38.859559651553482</v>
          </cell>
          <cell r="BB79">
            <v>80.140440348446504</v>
          </cell>
          <cell r="BC79">
            <v>68.9375</v>
          </cell>
          <cell r="BD79">
            <v>68.9375</v>
          </cell>
          <cell r="BE79">
            <v>-0.52256042662234226</v>
          </cell>
          <cell r="BF79">
            <v>6.9628286491387126</v>
          </cell>
          <cell r="BG79">
            <v>0.87035358114233907</v>
          </cell>
          <cell r="BH79">
            <v>1.1489583333333333</v>
          </cell>
          <cell r="BI79">
            <v>60.56</v>
          </cell>
        </row>
        <row r="80">
          <cell r="A80" t="str">
            <v>C-076</v>
          </cell>
          <cell r="B80" t="str">
            <v xml:space="preserve">zona rural concentrado - Levantamiento de información o inspección de medidores con la instalación de 1 o 2 sellos </v>
          </cell>
          <cell r="C80" t="str">
            <v>SI SE REALIZA</v>
          </cell>
          <cell r="D80">
            <v>94.134</v>
          </cell>
          <cell r="E80">
            <v>5.0991140289374721</v>
          </cell>
          <cell r="F80">
            <v>1.5689</v>
          </cell>
          <cell r="G80">
            <v>38</v>
          </cell>
          <cell r="H80">
            <v>41</v>
          </cell>
          <cell r="I80">
            <v>44</v>
          </cell>
          <cell r="J80">
            <v>24</v>
          </cell>
          <cell r="K80">
            <v>27</v>
          </cell>
          <cell r="L80">
            <v>31</v>
          </cell>
          <cell r="M80">
            <v>33</v>
          </cell>
          <cell r="N80">
            <v>28</v>
          </cell>
          <cell r="O80">
            <v>41</v>
          </cell>
          <cell r="P80">
            <v>33</v>
          </cell>
          <cell r="Q80">
            <v>28</v>
          </cell>
          <cell r="R80">
            <v>41</v>
          </cell>
          <cell r="S80">
            <v>33</v>
          </cell>
          <cell r="T80">
            <v>37</v>
          </cell>
          <cell r="U80">
            <v>44</v>
          </cell>
          <cell r="V80">
            <v>32</v>
          </cell>
          <cell r="W80">
            <v>38</v>
          </cell>
          <cell r="X80">
            <v>44</v>
          </cell>
          <cell r="Y80">
            <v>19</v>
          </cell>
          <cell r="Z80">
            <v>25</v>
          </cell>
          <cell r="AA80">
            <v>32</v>
          </cell>
          <cell r="AB80">
            <v>38</v>
          </cell>
          <cell r="AC80">
            <v>45</v>
          </cell>
          <cell r="AD80">
            <v>54</v>
          </cell>
          <cell r="AE80">
            <v>23</v>
          </cell>
          <cell r="AF80">
            <v>30</v>
          </cell>
          <cell r="AG80">
            <v>36</v>
          </cell>
          <cell r="AH80">
            <v>23</v>
          </cell>
          <cell r="AI80">
            <v>30</v>
          </cell>
          <cell r="AJ80">
            <v>36</v>
          </cell>
          <cell r="AK80">
            <v>23</v>
          </cell>
          <cell r="AL80">
            <v>30</v>
          </cell>
          <cell r="AM80">
            <v>36</v>
          </cell>
          <cell r="AN80">
            <v>31</v>
          </cell>
          <cell r="AO80">
            <v>27.166666666666668</v>
          </cell>
          <cell r="AP80">
            <v>31</v>
          </cell>
          <cell r="AQ80">
            <v>31</v>
          </cell>
          <cell r="AR80">
            <v>37.5</v>
          </cell>
          <cell r="AS80">
            <v>38</v>
          </cell>
          <cell r="AT80">
            <v>25.166666666666668</v>
          </cell>
          <cell r="AU80">
            <v>45.333333333333336</v>
          </cell>
          <cell r="AV80">
            <v>29.833333333333332</v>
          </cell>
          <cell r="AW80">
            <v>29.833333333333332</v>
          </cell>
          <cell r="AX80">
            <v>29.833333333333332</v>
          </cell>
          <cell r="AY80">
            <v>32.333333333333329</v>
          </cell>
          <cell r="AZ80">
            <v>5.7440790771406105</v>
          </cell>
          <cell r="BA80">
            <v>26.589254256192717</v>
          </cell>
          <cell r="BB80">
            <v>38.07741241047394</v>
          </cell>
          <cell r="BC80">
            <v>31.685185185185187</v>
          </cell>
          <cell r="BD80">
            <v>31.685185185185187</v>
          </cell>
          <cell r="BE80">
            <v>-0.66340339106820922</v>
          </cell>
          <cell r="BF80">
            <v>15.149035651665692</v>
          </cell>
          <cell r="BG80">
            <v>1.8936294564582115</v>
          </cell>
          <cell r="BH80">
            <v>0.52808641975308646</v>
          </cell>
          <cell r="BI80">
            <v>39.479999999999997</v>
          </cell>
        </row>
        <row r="81">
          <cell r="A81" t="str">
            <v>C-077</v>
          </cell>
          <cell r="B81" t="str">
            <v xml:space="preserve">zona rural concentrado - Levantamiento de información o inspección de medidores clientes especiales con la instalación de 1 o 2 sellos </v>
          </cell>
          <cell r="C81" t="str">
            <v>SI SE REALIZA</v>
          </cell>
          <cell r="D81">
            <v>66.167142857142863</v>
          </cell>
          <cell r="E81" t="b">
            <v>0</v>
          </cell>
          <cell r="F81">
            <v>1.1027857142857145</v>
          </cell>
          <cell r="G81">
            <v>45</v>
          </cell>
          <cell r="H81">
            <v>49</v>
          </cell>
          <cell r="I81">
            <v>53</v>
          </cell>
          <cell r="J81">
            <v>38</v>
          </cell>
          <cell r="K81">
            <v>40</v>
          </cell>
          <cell r="L81">
            <v>42</v>
          </cell>
          <cell r="M81">
            <v>38</v>
          </cell>
          <cell r="N81">
            <v>42</v>
          </cell>
          <cell r="O81">
            <v>47</v>
          </cell>
          <cell r="P81">
            <v>50</v>
          </cell>
          <cell r="Q81">
            <v>56</v>
          </cell>
          <cell r="R81">
            <v>66</v>
          </cell>
          <cell r="S81">
            <v>50</v>
          </cell>
          <cell r="T81">
            <v>55</v>
          </cell>
          <cell r="U81">
            <v>66</v>
          </cell>
          <cell r="V81">
            <v>50</v>
          </cell>
          <cell r="W81">
            <v>54</v>
          </cell>
          <cell r="X81">
            <v>62</v>
          </cell>
          <cell r="Y81">
            <v>50</v>
          </cell>
          <cell r="Z81">
            <v>56</v>
          </cell>
          <cell r="AA81">
            <v>66</v>
          </cell>
          <cell r="AB81">
            <v>50</v>
          </cell>
          <cell r="AC81">
            <v>57</v>
          </cell>
          <cell r="AD81">
            <v>68</v>
          </cell>
          <cell r="AE81">
            <v>50</v>
          </cell>
          <cell r="AF81">
            <v>56</v>
          </cell>
          <cell r="AG81">
            <v>66</v>
          </cell>
          <cell r="AH81">
            <v>49</v>
          </cell>
          <cell r="AI81">
            <v>58</v>
          </cell>
          <cell r="AJ81">
            <v>68</v>
          </cell>
          <cell r="AK81">
            <v>71</v>
          </cell>
          <cell r="AL81">
            <v>60</v>
          </cell>
          <cell r="AM81">
            <v>71</v>
          </cell>
          <cell r="AN81">
            <v>42.166666666666664</v>
          </cell>
          <cell r="AO81">
            <v>40</v>
          </cell>
          <cell r="AP81">
            <v>42.166666666666664</v>
          </cell>
          <cell r="AQ81">
            <v>56.666666666666664</v>
          </cell>
          <cell r="AR81">
            <v>56</v>
          </cell>
          <cell r="AS81">
            <v>54.666666666666664</v>
          </cell>
          <cell r="AT81">
            <v>56.666666666666664</v>
          </cell>
          <cell r="AU81">
            <v>57.666666666666664</v>
          </cell>
          <cell r="AV81">
            <v>56.666666666666664</v>
          </cell>
          <cell r="AW81">
            <v>58.166666666666664</v>
          </cell>
          <cell r="AX81">
            <v>63.666666666666664</v>
          </cell>
          <cell r="AY81">
            <v>53.136363636363633</v>
          </cell>
          <cell r="AZ81">
            <v>7.8605266228083241</v>
          </cell>
          <cell r="BA81">
            <v>45.275837013555311</v>
          </cell>
          <cell r="BB81">
            <v>60.996890259171956</v>
          </cell>
          <cell r="BC81">
            <v>56.642857142857146</v>
          </cell>
          <cell r="BD81">
            <v>56.642857142857146</v>
          </cell>
          <cell r="BE81">
            <v>-0.14394282876697545</v>
          </cell>
          <cell r="BF81">
            <v>8.4741488020176536</v>
          </cell>
          <cell r="BG81">
            <v>1.0592686002522067</v>
          </cell>
          <cell r="BH81">
            <v>0.94404761904761914</v>
          </cell>
          <cell r="BI81">
            <v>27.75</v>
          </cell>
        </row>
        <row r="82">
          <cell r="A82" t="str">
            <v>C-078</v>
          </cell>
          <cell r="B82" t="str">
            <v>Inspección de clientes con consumo cero</v>
          </cell>
          <cell r="C82" t="str">
            <v>SI SE REALIZA</v>
          </cell>
          <cell r="D82">
            <v>21.690909090909091</v>
          </cell>
          <cell r="E82">
            <v>22.129086336965631</v>
          </cell>
          <cell r="F82">
            <v>0.36151515151515151</v>
          </cell>
          <cell r="G82">
            <v>20</v>
          </cell>
          <cell r="H82">
            <v>25</v>
          </cell>
          <cell r="I82">
            <v>30</v>
          </cell>
          <cell r="J82">
            <v>15</v>
          </cell>
          <cell r="K82">
            <v>18</v>
          </cell>
          <cell r="L82">
            <v>22</v>
          </cell>
          <cell r="M82">
            <v>15</v>
          </cell>
          <cell r="N82">
            <v>16.8</v>
          </cell>
          <cell r="O82">
            <v>18.816000000000003</v>
          </cell>
          <cell r="P82">
            <v>21</v>
          </cell>
          <cell r="Q82">
            <v>24</v>
          </cell>
          <cell r="R82">
            <v>29</v>
          </cell>
          <cell r="S82">
            <v>21</v>
          </cell>
          <cell r="T82">
            <v>23.520000000000003</v>
          </cell>
          <cell r="U82">
            <v>27.93</v>
          </cell>
          <cell r="V82">
            <v>22</v>
          </cell>
          <cell r="W82">
            <v>28</v>
          </cell>
          <cell r="X82">
            <v>38</v>
          </cell>
          <cell r="Y82">
            <v>21</v>
          </cell>
          <cell r="Z82">
            <v>24</v>
          </cell>
          <cell r="AA82">
            <v>29</v>
          </cell>
          <cell r="AB82">
            <v>21.690909090909091</v>
          </cell>
          <cell r="AC82">
            <v>31.690909090909091</v>
          </cell>
          <cell r="AD82">
            <v>46.690909090909088</v>
          </cell>
          <cell r="AE82">
            <v>21</v>
          </cell>
          <cell r="AF82">
            <v>24</v>
          </cell>
          <cell r="AG82">
            <v>29</v>
          </cell>
          <cell r="AH82">
            <v>22</v>
          </cell>
          <cell r="AI82">
            <v>25</v>
          </cell>
          <cell r="AJ82">
            <v>31</v>
          </cell>
          <cell r="AK82">
            <v>22</v>
          </cell>
          <cell r="AL82">
            <v>25</v>
          </cell>
          <cell r="AM82">
            <v>30</v>
          </cell>
          <cell r="AN82">
            <v>16.836000000000002</v>
          </cell>
          <cell r="AO82">
            <v>18.166666666666668</v>
          </cell>
          <cell r="AP82">
            <v>16.836000000000002</v>
          </cell>
          <cell r="AQ82">
            <v>24.333333333333332</v>
          </cell>
          <cell r="AR82">
            <v>23.835000000000004</v>
          </cell>
          <cell r="AS82">
            <v>28.666666666666668</v>
          </cell>
          <cell r="AT82">
            <v>24.333333333333332</v>
          </cell>
          <cell r="AU82">
            <v>32.524242424242424</v>
          </cell>
          <cell r="AV82">
            <v>24.333333333333332</v>
          </cell>
          <cell r="AW82">
            <v>25.5</v>
          </cell>
          <cell r="AX82">
            <v>25.333333333333332</v>
          </cell>
          <cell r="AY82">
            <v>23.69980991735537</v>
          </cell>
          <cell r="AZ82">
            <v>4.8426350020522975</v>
          </cell>
          <cell r="BA82">
            <v>18.857174915303073</v>
          </cell>
          <cell r="BB82">
            <v>28.542444919407668</v>
          </cell>
          <cell r="BC82">
            <v>24.611388888888886</v>
          </cell>
          <cell r="BD82">
            <v>24.611388888888886</v>
          </cell>
          <cell r="BE82">
            <v>0.13464072832262255</v>
          </cell>
          <cell r="BF82">
            <v>19.503165878488957</v>
          </cell>
          <cell r="BG82">
            <v>2.4378957348111197</v>
          </cell>
          <cell r="BH82">
            <v>0.41018981481481481</v>
          </cell>
          <cell r="BI82">
            <v>9.1</v>
          </cell>
        </row>
        <row r="83">
          <cell r="A83" t="str">
            <v>C-079</v>
          </cell>
          <cell r="B83" t="str">
            <v>Inspección de clientes fuera de sistema</v>
          </cell>
          <cell r="C83" t="str">
            <v>SI SE REALIZA</v>
          </cell>
          <cell r="D83">
            <v>25.135263157894737</v>
          </cell>
          <cell r="E83">
            <v>19.096676926942646</v>
          </cell>
          <cell r="F83">
            <v>0.41892105263157897</v>
          </cell>
          <cell r="G83">
            <v>25</v>
          </cell>
          <cell r="H83">
            <v>30</v>
          </cell>
          <cell r="I83">
            <v>35</v>
          </cell>
          <cell r="J83">
            <v>15</v>
          </cell>
          <cell r="K83">
            <v>18</v>
          </cell>
          <cell r="L83">
            <v>22</v>
          </cell>
          <cell r="M83">
            <v>15</v>
          </cell>
          <cell r="N83">
            <v>16.8</v>
          </cell>
          <cell r="O83">
            <v>18.816000000000003</v>
          </cell>
          <cell r="P83">
            <v>25</v>
          </cell>
          <cell r="Q83">
            <v>28</v>
          </cell>
          <cell r="R83">
            <v>33</v>
          </cell>
          <cell r="S83">
            <v>25</v>
          </cell>
          <cell r="T83">
            <v>28.000000000000004</v>
          </cell>
          <cell r="U83">
            <v>33.25</v>
          </cell>
          <cell r="V83">
            <v>25</v>
          </cell>
          <cell r="W83">
            <v>31</v>
          </cell>
          <cell r="X83">
            <v>41</v>
          </cell>
          <cell r="Y83">
            <v>25</v>
          </cell>
          <cell r="Z83">
            <v>28</v>
          </cell>
          <cell r="AA83">
            <v>33</v>
          </cell>
          <cell r="AB83">
            <v>25.135263157894737</v>
          </cell>
          <cell r="AC83">
            <v>35.135263157894741</v>
          </cell>
          <cell r="AD83">
            <v>50.135263157894741</v>
          </cell>
          <cell r="AE83">
            <v>25</v>
          </cell>
          <cell r="AF83">
            <v>28</v>
          </cell>
          <cell r="AG83">
            <v>33</v>
          </cell>
          <cell r="AH83">
            <v>26</v>
          </cell>
          <cell r="AI83">
            <v>31</v>
          </cell>
          <cell r="AJ83">
            <v>38</v>
          </cell>
          <cell r="AK83">
            <v>20</v>
          </cell>
          <cell r="AL83">
            <v>18</v>
          </cell>
          <cell r="AM83">
            <v>25</v>
          </cell>
          <cell r="AN83">
            <v>16.836000000000002</v>
          </cell>
          <cell r="AO83">
            <v>18.166666666666668</v>
          </cell>
          <cell r="AP83">
            <v>16.836000000000002</v>
          </cell>
          <cell r="AQ83">
            <v>28.333333333333332</v>
          </cell>
          <cell r="AR83">
            <v>28.375</v>
          </cell>
          <cell r="AS83">
            <v>31.666666666666668</v>
          </cell>
          <cell r="AT83">
            <v>28.333333333333332</v>
          </cell>
          <cell r="AU83">
            <v>35.968596491228077</v>
          </cell>
          <cell r="AV83">
            <v>28.333333333333332</v>
          </cell>
          <cell r="AW83">
            <v>31.333333333333332</v>
          </cell>
          <cell r="AX83">
            <v>19.5</v>
          </cell>
          <cell r="AY83">
            <v>25.789296650717702</v>
          </cell>
          <cell r="AZ83">
            <v>6.730401013977823</v>
          </cell>
          <cell r="BA83">
            <v>19.05889563673988</v>
          </cell>
          <cell r="BB83">
            <v>32.519697664695528</v>
          </cell>
          <cell r="BC83">
            <v>27.982142857142858</v>
          </cell>
          <cell r="BD83">
            <v>27.982142857142858</v>
          </cell>
          <cell r="BE83">
            <v>0.11326237888836041</v>
          </cell>
          <cell r="BF83">
            <v>17.15379706445437</v>
          </cell>
          <cell r="BG83">
            <v>2.1442246330567962</v>
          </cell>
          <cell r="BH83">
            <v>0.46636904761904768</v>
          </cell>
          <cell r="BI83">
            <v>10.54</v>
          </cell>
        </row>
        <row r="84">
          <cell r="A84" t="str">
            <v>C-080</v>
          </cell>
          <cell r="B84" t="str">
            <v>Inspección de clientes con novedad de lectura y/o facturación</v>
          </cell>
          <cell r="C84" t="str">
            <v>SI SE REALIZA</v>
          </cell>
          <cell r="D84">
            <v>21.690909090909091</v>
          </cell>
          <cell r="E84">
            <v>22.129086336965631</v>
          </cell>
          <cell r="F84">
            <v>0.36151515151515151</v>
          </cell>
          <cell r="G84">
            <v>20</v>
          </cell>
          <cell r="H84">
            <v>30</v>
          </cell>
          <cell r="I84">
            <v>35</v>
          </cell>
          <cell r="J84">
            <v>15</v>
          </cell>
          <cell r="K84">
            <v>18</v>
          </cell>
          <cell r="L84">
            <v>22</v>
          </cell>
          <cell r="M84">
            <v>15</v>
          </cell>
          <cell r="N84">
            <v>16.8</v>
          </cell>
          <cell r="O84">
            <v>18.816000000000003</v>
          </cell>
          <cell r="P84">
            <v>21</v>
          </cell>
          <cell r="Q84">
            <v>24</v>
          </cell>
          <cell r="R84">
            <v>29</v>
          </cell>
          <cell r="S84">
            <v>21</v>
          </cell>
          <cell r="T84">
            <v>23.520000000000003</v>
          </cell>
          <cell r="U84">
            <v>27.93</v>
          </cell>
          <cell r="V84">
            <v>22</v>
          </cell>
          <cell r="W84">
            <v>28</v>
          </cell>
          <cell r="X84">
            <v>38</v>
          </cell>
          <cell r="Y84">
            <v>21</v>
          </cell>
          <cell r="Z84">
            <v>24</v>
          </cell>
          <cell r="AA84">
            <v>29</v>
          </cell>
          <cell r="AB84">
            <v>21.690909090909091</v>
          </cell>
          <cell r="AC84">
            <v>31.690909090909091</v>
          </cell>
          <cell r="AD84">
            <v>46.690909090909088</v>
          </cell>
          <cell r="AE84">
            <v>21</v>
          </cell>
          <cell r="AF84">
            <v>24</v>
          </cell>
          <cell r="AG84">
            <v>29</v>
          </cell>
          <cell r="AH84">
            <v>21</v>
          </cell>
          <cell r="AI84">
            <v>25</v>
          </cell>
          <cell r="AJ84">
            <v>32</v>
          </cell>
          <cell r="AK84">
            <v>22</v>
          </cell>
          <cell r="AL84">
            <v>25</v>
          </cell>
          <cell r="AM84">
            <v>30</v>
          </cell>
          <cell r="AN84">
            <v>16.836000000000002</v>
          </cell>
          <cell r="AO84">
            <v>18.166666666666668</v>
          </cell>
          <cell r="AP84">
            <v>16.836000000000002</v>
          </cell>
          <cell r="AQ84">
            <v>24.333333333333332</v>
          </cell>
          <cell r="AR84">
            <v>23.835000000000004</v>
          </cell>
          <cell r="AS84">
            <v>28.666666666666668</v>
          </cell>
          <cell r="AT84">
            <v>24.333333333333332</v>
          </cell>
          <cell r="AU84">
            <v>32.524242424242424</v>
          </cell>
          <cell r="AV84">
            <v>24.333333333333332</v>
          </cell>
          <cell r="AW84">
            <v>25.5</v>
          </cell>
          <cell r="AX84">
            <v>25.333333333333332</v>
          </cell>
          <cell r="AY84">
            <v>23.69980991735537</v>
          </cell>
          <cell r="AZ84">
            <v>4.8426350020522975</v>
          </cell>
          <cell r="BA84">
            <v>18.857174915303073</v>
          </cell>
          <cell r="BB84">
            <v>28.542444919407668</v>
          </cell>
          <cell r="BC84">
            <v>24.611388888888886</v>
          </cell>
          <cell r="BD84">
            <v>24.611388888888886</v>
          </cell>
          <cell r="BE84">
            <v>0.13464072832262255</v>
          </cell>
          <cell r="BF84">
            <v>19.503165878488957</v>
          </cell>
          <cell r="BG84">
            <v>2.4378957348111197</v>
          </cell>
          <cell r="BH84">
            <v>0.41018981481481481</v>
          </cell>
          <cell r="BI84">
            <v>9.1</v>
          </cell>
        </row>
        <row r="85">
          <cell r="A85" t="str">
            <v>C-081</v>
          </cell>
          <cell r="B85" t="str">
            <v>Inspección o revisión de medición  con posible pérdida comercial  asociada a reglas y perfiles con inteligencia de datos (RI).</v>
          </cell>
          <cell r="C85" t="str">
            <v>NO SE REALIZA</v>
          </cell>
          <cell r="D85">
            <v>28.127647058823531</v>
          </cell>
          <cell r="E85">
            <v>17.065060543321412</v>
          </cell>
          <cell r="F85">
            <v>0.46879411764705886</v>
          </cell>
          <cell r="G85">
            <v>15</v>
          </cell>
          <cell r="H85">
            <v>20</v>
          </cell>
          <cell r="I85">
            <v>25</v>
          </cell>
          <cell r="J85">
            <v>17</v>
          </cell>
          <cell r="K85">
            <v>19</v>
          </cell>
          <cell r="L85">
            <v>21</v>
          </cell>
          <cell r="M85">
            <v>17</v>
          </cell>
          <cell r="N85">
            <v>19.040000000000003</v>
          </cell>
          <cell r="O85">
            <v>21.324800000000003</v>
          </cell>
          <cell r="P85">
            <v>15</v>
          </cell>
          <cell r="Q85">
            <v>20</v>
          </cell>
          <cell r="R85">
            <v>25</v>
          </cell>
          <cell r="S85">
            <v>15</v>
          </cell>
          <cell r="T85">
            <v>16.8</v>
          </cell>
          <cell r="U85">
            <v>19.950000000000003</v>
          </cell>
          <cell r="V85">
            <v>17</v>
          </cell>
          <cell r="W85">
            <v>22</v>
          </cell>
          <cell r="X85">
            <v>27</v>
          </cell>
          <cell r="Y85">
            <v>15</v>
          </cell>
          <cell r="Z85">
            <v>20</v>
          </cell>
          <cell r="AA85">
            <v>25</v>
          </cell>
          <cell r="AB85">
            <v>18</v>
          </cell>
          <cell r="AC85">
            <v>23</v>
          </cell>
          <cell r="AD85">
            <v>28</v>
          </cell>
          <cell r="AE85">
            <v>15</v>
          </cell>
          <cell r="AF85">
            <v>20</v>
          </cell>
          <cell r="AG85">
            <v>25</v>
          </cell>
          <cell r="AH85">
            <v>18</v>
          </cell>
          <cell r="AI85">
            <v>23</v>
          </cell>
          <cell r="AJ85">
            <v>28</v>
          </cell>
          <cell r="AK85">
            <v>15</v>
          </cell>
          <cell r="AL85">
            <v>20</v>
          </cell>
          <cell r="AM85">
            <v>25</v>
          </cell>
          <cell r="AN85">
            <v>19.0808</v>
          </cell>
          <cell r="AO85">
            <v>19</v>
          </cell>
          <cell r="AP85">
            <v>19.0808</v>
          </cell>
          <cell r="AQ85">
            <v>20</v>
          </cell>
          <cell r="AR85">
            <v>17.025000000000002</v>
          </cell>
          <cell r="AS85">
            <v>22</v>
          </cell>
          <cell r="AT85">
            <v>20</v>
          </cell>
          <cell r="AU85">
            <v>23</v>
          </cell>
          <cell r="AV85">
            <v>20</v>
          </cell>
          <cell r="AW85">
            <v>23</v>
          </cell>
          <cell r="AX85">
            <v>20</v>
          </cell>
          <cell r="AY85">
            <v>20.198781818181818</v>
          </cell>
          <cell r="AZ85">
            <v>1.819500644582563</v>
          </cell>
          <cell r="BA85">
            <v>18.379281173599253</v>
          </cell>
          <cell r="BB85">
            <v>22.018282462764383</v>
          </cell>
          <cell r="BC85">
            <v>19.895199999999999</v>
          </cell>
          <cell r="BD85">
            <v>19.895199999999999</v>
          </cell>
          <cell r="BE85">
            <v>-0.29268168224689972</v>
          </cell>
          <cell r="BF85">
            <v>24.126422453657163</v>
          </cell>
          <cell r="BG85">
            <v>3.0158028067071454</v>
          </cell>
          <cell r="BH85">
            <v>0.3315866666666667</v>
          </cell>
          <cell r="BI85">
            <v>11.8</v>
          </cell>
        </row>
        <row r="86">
          <cell r="A86" t="str">
            <v>C-082</v>
          </cell>
          <cell r="B86" t="str">
            <v>Inspección o revisión de medición y topología de la red eléctrica  con hallazgo  de infracción en tablero o medidor asociada a reglas y perfiles con inteligencia de datos (RI)</v>
          </cell>
          <cell r="C86" t="str">
            <v>NO SE REALIZA</v>
          </cell>
          <cell r="D86">
            <v>46.25</v>
          </cell>
          <cell r="E86">
            <v>10.378378378378377</v>
          </cell>
          <cell r="F86">
            <v>0.77083333333333337</v>
          </cell>
          <cell r="G86">
            <v>22</v>
          </cell>
          <cell r="H86">
            <v>27</v>
          </cell>
          <cell r="I86">
            <v>32</v>
          </cell>
          <cell r="J86">
            <v>25</v>
          </cell>
          <cell r="K86">
            <v>32</v>
          </cell>
          <cell r="L86">
            <v>38</v>
          </cell>
          <cell r="M86">
            <v>24</v>
          </cell>
          <cell r="N86">
            <v>26.040000000000003</v>
          </cell>
          <cell r="O86">
            <v>28.324800000000003</v>
          </cell>
          <cell r="P86">
            <v>22</v>
          </cell>
          <cell r="Q86">
            <v>27</v>
          </cell>
          <cell r="R86">
            <v>32</v>
          </cell>
          <cell r="S86">
            <v>22</v>
          </cell>
          <cell r="T86">
            <v>24.64</v>
          </cell>
          <cell r="U86">
            <v>29.26</v>
          </cell>
          <cell r="V86">
            <v>24</v>
          </cell>
          <cell r="W86">
            <v>29</v>
          </cell>
          <cell r="X86">
            <v>34</v>
          </cell>
          <cell r="Y86">
            <v>22</v>
          </cell>
          <cell r="Z86">
            <v>27</v>
          </cell>
          <cell r="AA86">
            <v>32</v>
          </cell>
          <cell r="AB86">
            <v>25</v>
          </cell>
          <cell r="AC86">
            <v>30</v>
          </cell>
          <cell r="AD86">
            <v>35</v>
          </cell>
          <cell r="AE86">
            <v>22</v>
          </cell>
          <cell r="AF86">
            <v>27</v>
          </cell>
          <cell r="AG86">
            <v>32</v>
          </cell>
          <cell r="AH86">
            <v>25</v>
          </cell>
          <cell r="AI86">
            <v>30</v>
          </cell>
          <cell r="AJ86">
            <v>35</v>
          </cell>
          <cell r="AK86">
            <v>22</v>
          </cell>
          <cell r="AL86">
            <v>27</v>
          </cell>
          <cell r="AM86">
            <v>32</v>
          </cell>
          <cell r="AN86">
            <v>26.080800000000007</v>
          </cell>
          <cell r="AO86">
            <v>31.833333333333332</v>
          </cell>
          <cell r="AP86">
            <v>26.080800000000007</v>
          </cell>
          <cell r="AQ86">
            <v>27</v>
          </cell>
          <cell r="AR86">
            <v>24.97</v>
          </cell>
          <cell r="AS86">
            <v>29</v>
          </cell>
          <cell r="AT86">
            <v>27</v>
          </cell>
          <cell r="AU86">
            <v>30</v>
          </cell>
          <cell r="AV86">
            <v>27</v>
          </cell>
          <cell r="AW86">
            <v>30</v>
          </cell>
          <cell r="AX86">
            <v>27</v>
          </cell>
          <cell r="AY86">
            <v>27.814993939393943</v>
          </cell>
          <cell r="AZ86">
            <v>2.0944092736944628</v>
          </cell>
          <cell r="BA86">
            <v>25.72058466569948</v>
          </cell>
          <cell r="BB86">
            <v>29.909403213088407</v>
          </cell>
          <cell r="BC86">
            <v>27.023085714285717</v>
          </cell>
          <cell r="BD86">
            <v>27.023085714285717</v>
          </cell>
          <cell r="BE86">
            <v>-0.41571706563706556</v>
          </cell>
          <cell r="BF86">
            <v>17.762590293167321</v>
          </cell>
          <cell r="BG86">
            <v>2.2203237866459151</v>
          </cell>
          <cell r="BH86">
            <v>0.45038476190476195</v>
          </cell>
          <cell r="BI86">
            <v>19.399999999999999</v>
          </cell>
        </row>
        <row r="87">
          <cell r="A87" t="str">
            <v>C-083</v>
          </cell>
          <cell r="B87" t="str">
            <v>Inspección o revisión de medición y topología de la red eléctrica con hallazgo  de infracción en  acometida aérea asociada a reglas y perfiles con inteligencia de datos (RI)</v>
          </cell>
          <cell r="C87" t="str">
            <v>NO SE REALIZA</v>
          </cell>
          <cell r="D87">
            <v>59.958750000000002</v>
          </cell>
          <cell r="E87">
            <v>8.0055037838513972</v>
          </cell>
          <cell r="F87">
            <v>0.99931250000000005</v>
          </cell>
          <cell r="G87">
            <v>23</v>
          </cell>
          <cell r="H87">
            <v>26</v>
          </cell>
          <cell r="I87">
            <v>30</v>
          </cell>
          <cell r="J87">
            <v>19</v>
          </cell>
          <cell r="K87">
            <v>24</v>
          </cell>
          <cell r="L87">
            <v>29</v>
          </cell>
          <cell r="M87">
            <v>19</v>
          </cell>
          <cell r="N87">
            <v>21</v>
          </cell>
          <cell r="O87">
            <v>24</v>
          </cell>
          <cell r="P87">
            <v>23</v>
          </cell>
          <cell r="Q87">
            <v>26</v>
          </cell>
          <cell r="R87">
            <v>30</v>
          </cell>
          <cell r="S87">
            <v>23</v>
          </cell>
          <cell r="T87">
            <v>25</v>
          </cell>
          <cell r="U87">
            <v>30</v>
          </cell>
          <cell r="V87">
            <v>24</v>
          </cell>
          <cell r="W87">
            <v>28</v>
          </cell>
          <cell r="X87">
            <v>32</v>
          </cell>
          <cell r="Y87">
            <v>23</v>
          </cell>
          <cell r="Z87">
            <v>26</v>
          </cell>
          <cell r="AA87">
            <v>30</v>
          </cell>
          <cell r="AB87">
            <v>25</v>
          </cell>
          <cell r="AC87">
            <v>29</v>
          </cell>
          <cell r="AD87">
            <v>32</v>
          </cell>
          <cell r="AE87">
            <v>23</v>
          </cell>
          <cell r="AF87">
            <v>26</v>
          </cell>
          <cell r="AG87">
            <v>30</v>
          </cell>
          <cell r="AH87">
            <v>25</v>
          </cell>
          <cell r="AI87">
            <v>29</v>
          </cell>
          <cell r="AJ87">
            <v>32</v>
          </cell>
          <cell r="AK87">
            <v>23</v>
          </cell>
          <cell r="AL87">
            <v>26</v>
          </cell>
          <cell r="AM87">
            <v>30</v>
          </cell>
          <cell r="AN87">
            <v>21.166666666666668</v>
          </cell>
          <cell r="AO87">
            <v>24</v>
          </cell>
          <cell r="AP87">
            <v>21.166666666666668</v>
          </cell>
          <cell r="AQ87">
            <v>26.166666666666668</v>
          </cell>
          <cell r="AR87">
            <v>25.5</v>
          </cell>
          <cell r="AS87">
            <v>28</v>
          </cell>
          <cell r="AT87">
            <v>26.166666666666668</v>
          </cell>
          <cell r="AU87">
            <v>28.833333333333332</v>
          </cell>
          <cell r="AV87">
            <v>26.166666666666668</v>
          </cell>
          <cell r="AW87">
            <v>28.833333333333332</v>
          </cell>
          <cell r="AX87">
            <v>26.166666666666668</v>
          </cell>
          <cell r="AY87">
            <v>25.651515151515152</v>
          </cell>
          <cell r="AZ87">
            <v>2.6420263114327658</v>
          </cell>
          <cell r="BA87">
            <v>23.009488840082387</v>
          </cell>
          <cell r="BB87">
            <v>28.293541462947918</v>
          </cell>
          <cell r="BC87">
            <v>26.023809523809522</v>
          </cell>
          <cell r="BD87">
            <v>26.023809523809522</v>
          </cell>
          <cell r="BE87">
            <v>-0.5659714466394058</v>
          </cell>
          <cell r="BF87">
            <v>18.444647758462946</v>
          </cell>
          <cell r="BG87">
            <v>2.3055809698078682</v>
          </cell>
          <cell r="BH87">
            <v>0.43373015873015874</v>
          </cell>
          <cell r="BI87">
            <v>25.14</v>
          </cell>
        </row>
        <row r="88">
          <cell r="A88" t="str">
            <v>C-084</v>
          </cell>
          <cell r="B88" t="str">
            <v>Inspección o revisión de medición y topología de la red  eléctrica con hallazgo  de infracción en  acometida subterránea asociada a reglas y perfiles con inteligencia de datos (RI)</v>
          </cell>
          <cell r="C88" t="str">
            <v>NO SE REALIZA</v>
          </cell>
          <cell r="D88">
            <v>51.888888888888886</v>
          </cell>
          <cell r="E88">
            <v>9.2505353319057821</v>
          </cell>
          <cell r="F88">
            <v>0.86481481481481481</v>
          </cell>
          <cell r="G88">
            <v>26</v>
          </cell>
          <cell r="H88">
            <v>30</v>
          </cell>
          <cell r="I88">
            <v>34</v>
          </cell>
          <cell r="J88">
            <v>24</v>
          </cell>
          <cell r="K88">
            <v>27</v>
          </cell>
          <cell r="L88">
            <v>31</v>
          </cell>
          <cell r="M88">
            <v>24</v>
          </cell>
          <cell r="N88">
            <v>27</v>
          </cell>
          <cell r="O88">
            <v>30</v>
          </cell>
          <cell r="P88">
            <v>26</v>
          </cell>
          <cell r="Q88">
            <v>30</v>
          </cell>
          <cell r="R88">
            <v>34</v>
          </cell>
          <cell r="S88">
            <v>26</v>
          </cell>
          <cell r="T88">
            <v>28</v>
          </cell>
          <cell r="U88">
            <v>30</v>
          </cell>
          <cell r="V88">
            <v>28</v>
          </cell>
          <cell r="W88">
            <v>32</v>
          </cell>
          <cell r="X88">
            <v>35</v>
          </cell>
          <cell r="Y88">
            <v>26</v>
          </cell>
          <cell r="Z88">
            <v>30</v>
          </cell>
          <cell r="AA88">
            <v>34</v>
          </cell>
          <cell r="AB88">
            <v>29</v>
          </cell>
          <cell r="AC88">
            <v>32</v>
          </cell>
          <cell r="AD88">
            <v>36</v>
          </cell>
          <cell r="AE88">
            <v>26</v>
          </cell>
          <cell r="AF88">
            <v>30</v>
          </cell>
          <cell r="AG88">
            <v>34</v>
          </cell>
          <cell r="AH88">
            <v>29</v>
          </cell>
          <cell r="AI88">
            <v>32</v>
          </cell>
          <cell r="AJ88">
            <v>36</v>
          </cell>
          <cell r="AK88">
            <v>26</v>
          </cell>
          <cell r="AL88">
            <v>30</v>
          </cell>
          <cell r="AM88">
            <v>34</v>
          </cell>
          <cell r="AN88">
            <v>27</v>
          </cell>
          <cell r="AO88">
            <v>27.166666666666668</v>
          </cell>
          <cell r="AP88">
            <v>27</v>
          </cell>
          <cell r="AQ88">
            <v>30</v>
          </cell>
          <cell r="AR88">
            <v>28</v>
          </cell>
          <cell r="AS88">
            <v>31.833333333333332</v>
          </cell>
          <cell r="AT88">
            <v>30</v>
          </cell>
          <cell r="AU88">
            <v>32.166666666666664</v>
          </cell>
          <cell r="AV88">
            <v>30</v>
          </cell>
          <cell r="AW88">
            <v>32.166666666666664</v>
          </cell>
          <cell r="AX88">
            <v>30</v>
          </cell>
          <cell r="AY88">
            <v>29.575757575757578</v>
          </cell>
          <cell r="AZ88">
            <v>2.0198509796017072</v>
          </cell>
          <cell r="BA88">
            <v>27.555906596155872</v>
          </cell>
          <cell r="BB88">
            <v>31.595608555359284</v>
          </cell>
          <cell r="BC88">
            <v>29.6</v>
          </cell>
          <cell r="BD88">
            <v>29.6</v>
          </cell>
          <cell r="BE88">
            <v>-0.42955032119914338</v>
          </cell>
          <cell r="BF88">
            <v>16.216216216216214</v>
          </cell>
          <cell r="BG88">
            <v>2.0270270270270268</v>
          </cell>
          <cell r="BH88">
            <v>0.4933333333333334</v>
          </cell>
          <cell r="BI88">
            <v>21.8</v>
          </cell>
        </row>
        <row r="89">
          <cell r="A89" t="str">
            <v>C-085</v>
          </cell>
          <cell r="B89" t="str">
            <v>Inspección y normalización clientes en conexión directa</v>
          </cell>
          <cell r="C89" t="str">
            <v>SI SE REALIZA</v>
          </cell>
          <cell r="D89">
            <v>43.947272727272725</v>
          </cell>
          <cell r="E89">
            <v>10.922179471267221</v>
          </cell>
          <cell r="F89">
            <v>0.73245454545454547</v>
          </cell>
          <cell r="G89">
            <v>40</v>
          </cell>
          <cell r="H89">
            <v>45</v>
          </cell>
          <cell r="I89">
            <v>50</v>
          </cell>
          <cell r="J89">
            <v>44</v>
          </cell>
          <cell r="K89">
            <v>46</v>
          </cell>
          <cell r="L89">
            <v>48</v>
          </cell>
          <cell r="M89">
            <v>44</v>
          </cell>
          <cell r="N89">
            <v>49.28</v>
          </cell>
          <cell r="O89">
            <v>55.193600000000004</v>
          </cell>
          <cell r="P89">
            <v>43</v>
          </cell>
          <cell r="Q89">
            <v>49</v>
          </cell>
          <cell r="R89">
            <v>58</v>
          </cell>
          <cell r="S89">
            <v>43</v>
          </cell>
          <cell r="T89">
            <v>48.160000000000004</v>
          </cell>
          <cell r="U89">
            <v>57.190000000000005</v>
          </cell>
          <cell r="V89">
            <v>44</v>
          </cell>
          <cell r="W89">
            <v>50</v>
          </cell>
          <cell r="X89">
            <v>55</v>
          </cell>
          <cell r="Y89">
            <v>43</v>
          </cell>
          <cell r="Z89">
            <v>49</v>
          </cell>
          <cell r="AA89">
            <v>58</v>
          </cell>
          <cell r="AB89">
            <v>45</v>
          </cell>
          <cell r="AC89">
            <v>50</v>
          </cell>
          <cell r="AD89">
            <v>55</v>
          </cell>
          <cell r="AE89">
            <v>42</v>
          </cell>
          <cell r="AF89">
            <v>47</v>
          </cell>
          <cell r="AG89">
            <v>52</v>
          </cell>
          <cell r="AH89">
            <v>44</v>
          </cell>
          <cell r="AI89">
            <v>51</v>
          </cell>
          <cell r="AJ89">
            <v>63</v>
          </cell>
          <cell r="AK89">
            <v>44</v>
          </cell>
          <cell r="AL89">
            <v>46</v>
          </cell>
          <cell r="AM89">
            <v>48</v>
          </cell>
          <cell r="AN89">
            <v>49.385600000000004</v>
          </cell>
          <cell r="AO89">
            <v>46</v>
          </cell>
          <cell r="AP89">
            <v>49.385600000000004</v>
          </cell>
          <cell r="AQ89">
            <v>49.5</v>
          </cell>
          <cell r="AR89">
            <v>48.805000000000007</v>
          </cell>
          <cell r="AS89">
            <v>49.833333333333336</v>
          </cell>
          <cell r="AT89">
            <v>49.5</v>
          </cell>
          <cell r="AU89">
            <v>50</v>
          </cell>
          <cell r="AV89">
            <v>47</v>
          </cell>
          <cell r="AW89">
            <v>51.833333333333336</v>
          </cell>
          <cell r="AX89">
            <v>46</v>
          </cell>
          <cell r="AY89">
            <v>48.84026060606061</v>
          </cell>
          <cell r="AZ89">
            <v>1.796578373700543</v>
          </cell>
          <cell r="BA89">
            <v>47.043682232360069</v>
          </cell>
          <cell r="BB89">
            <v>50.636838979761151</v>
          </cell>
          <cell r="BC89">
            <v>49.487076190476195</v>
          </cell>
          <cell r="BD89">
            <v>49.487076190476195</v>
          </cell>
          <cell r="BE89">
            <v>0.12605568262636666</v>
          </cell>
          <cell r="BF89">
            <v>9.6995021114699878</v>
          </cell>
          <cell r="BG89">
            <v>1.2124377639337485</v>
          </cell>
          <cell r="BH89">
            <v>0.82478460317460323</v>
          </cell>
          <cell r="BI89">
            <v>18.46</v>
          </cell>
        </row>
        <row r="90">
          <cell r="A90" t="str">
            <v>C-086</v>
          </cell>
          <cell r="B90" t="str">
            <v>Inspección-Medición Indirecta (Monofásico BT ciclo masivo)</v>
          </cell>
          <cell r="C90" t="str">
            <v>SI SE REALIZA</v>
          </cell>
          <cell r="D90">
            <v>77.083333333333329</v>
          </cell>
          <cell r="E90">
            <v>6.2270270270270274</v>
          </cell>
          <cell r="F90">
            <v>1.2847222222222221</v>
          </cell>
          <cell r="G90">
            <v>60</v>
          </cell>
          <cell r="H90">
            <v>70</v>
          </cell>
          <cell r="I90">
            <v>80</v>
          </cell>
          <cell r="J90">
            <v>50</v>
          </cell>
          <cell r="K90">
            <v>60</v>
          </cell>
          <cell r="L90">
            <v>70</v>
          </cell>
          <cell r="M90">
            <v>50</v>
          </cell>
          <cell r="N90">
            <v>56.000000000000007</v>
          </cell>
          <cell r="O90">
            <v>62.720000000000013</v>
          </cell>
          <cell r="P90">
            <v>50</v>
          </cell>
          <cell r="Q90">
            <v>60</v>
          </cell>
          <cell r="R90">
            <v>70</v>
          </cell>
          <cell r="S90">
            <v>50</v>
          </cell>
          <cell r="T90">
            <v>56.000000000000007</v>
          </cell>
          <cell r="U90">
            <v>66.5</v>
          </cell>
          <cell r="V90">
            <v>50</v>
          </cell>
          <cell r="W90">
            <v>60</v>
          </cell>
          <cell r="X90">
            <v>70</v>
          </cell>
          <cell r="Y90">
            <v>55</v>
          </cell>
          <cell r="Z90">
            <v>62</v>
          </cell>
          <cell r="AA90">
            <v>67</v>
          </cell>
          <cell r="AB90">
            <v>53</v>
          </cell>
          <cell r="AC90">
            <v>60</v>
          </cell>
          <cell r="AD90">
            <v>67</v>
          </cell>
          <cell r="AE90">
            <v>60</v>
          </cell>
          <cell r="AF90">
            <v>65</v>
          </cell>
          <cell r="AG90">
            <v>70</v>
          </cell>
          <cell r="AH90">
            <v>50</v>
          </cell>
          <cell r="AI90">
            <v>60</v>
          </cell>
          <cell r="AJ90">
            <v>70</v>
          </cell>
          <cell r="AK90">
            <v>55</v>
          </cell>
          <cell r="AL90">
            <v>62</v>
          </cell>
          <cell r="AM90">
            <v>68</v>
          </cell>
          <cell r="AN90">
            <v>56.120000000000005</v>
          </cell>
          <cell r="AO90">
            <v>60</v>
          </cell>
          <cell r="AP90">
            <v>56.120000000000005</v>
          </cell>
          <cell r="AQ90">
            <v>60</v>
          </cell>
          <cell r="AR90">
            <v>56.75</v>
          </cell>
          <cell r="AS90">
            <v>60</v>
          </cell>
          <cell r="AT90">
            <v>61.666666666666664</v>
          </cell>
          <cell r="AU90">
            <v>60</v>
          </cell>
          <cell r="AV90">
            <v>65</v>
          </cell>
          <cell r="AW90">
            <v>60</v>
          </cell>
          <cell r="AX90">
            <v>61.833333333333336</v>
          </cell>
          <cell r="AY90">
            <v>59.77181818181819</v>
          </cell>
          <cell r="AZ90">
            <v>2.6690345169227849</v>
          </cell>
          <cell r="BA90">
            <v>57.102783664895405</v>
          </cell>
          <cell r="BB90">
            <v>62.440852698740976</v>
          </cell>
          <cell r="BC90">
            <v>60.499999999999993</v>
          </cell>
          <cell r="BD90">
            <v>60.499999999999993</v>
          </cell>
          <cell r="BE90">
            <v>-0.21513513513513519</v>
          </cell>
          <cell r="BF90">
            <v>7.9338842975206623</v>
          </cell>
          <cell r="BG90">
            <v>0.99173553719008278</v>
          </cell>
          <cell r="BH90">
            <v>1.0083333333333331</v>
          </cell>
          <cell r="BI90">
            <v>32.33</v>
          </cell>
        </row>
        <row r="91">
          <cell r="A91" t="str">
            <v>C-087</v>
          </cell>
          <cell r="B91" t="str">
            <v>Inspección-Medición Indirecta (Trifásico BT ciclo masivo)</v>
          </cell>
          <cell r="C91" t="str">
            <v>SI SE REALIZA</v>
          </cell>
          <cell r="D91">
            <v>94.134</v>
          </cell>
          <cell r="E91">
            <v>5.0991140289374721</v>
          </cell>
          <cell r="F91">
            <v>1.5689</v>
          </cell>
          <cell r="G91">
            <v>80</v>
          </cell>
          <cell r="H91">
            <v>90</v>
          </cell>
          <cell r="I91">
            <v>100</v>
          </cell>
          <cell r="J91">
            <v>70</v>
          </cell>
          <cell r="K91">
            <v>80</v>
          </cell>
          <cell r="L91">
            <v>90</v>
          </cell>
          <cell r="M91">
            <v>70</v>
          </cell>
          <cell r="N91">
            <v>78.400000000000006</v>
          </cell>
          <cell r="O91">
            <v>87.808000000000021</v>
          </cell>
          <cell r="P91">
            <v>70</v>
          </cell>
          <cell r="Q91">
            <v>80</v>
          </cell>
          <cell r="R91">
            <v>90</v>
          </cell>
          <cell r="S91">
            <v>70</v>
          </cell>
          <cell r="T91">
            <v>78.400000000000006</v>
          </cell>
          <cell r="U91">
            <v>93.100000000000009</v>
          </cell>
          <cell r="V91">
            <v>70</v>
          </cell>
          <cell r="W91">
            <v>80</v>
          </cell>
          <cell r="X91">
            <v>90</v>
          </cell>
          <cell r="Y91">
            <v>75</v>
          </cell>
          <cell r="Z91">
            <v>82</v>
          </cell>
          <cell r="AA91">
            <v>87</v>
          </cell>
          <cell r="AB91">
            <v>73</v>
          </cell>
          <cell r="AC91">
            <v>80</v>
          </cell>
          <cell r="AD91">
            <v>87</v>
          </cell>
          <cell r="AE91">
            <v>80</v>
          </cell>
          <cell r="AF91">
            <v>85</v>
          </cell>
          <cell r="AG91">
            <v>90</v>
          </cell>
          <cell r="AH91">
            <v>70</v>
          </cell>
          <cell r="AI91">
            <v>80</v>
          </cell>
          <cell r="AJ91">
            <v>90</v>
          </cell>
          <cell r="AK91">
            <v>75</v>
          </cell>
          <cell r="AL91">
            <v>82</v>
          </cell>
          <cell r="AM91">
            <v>88</v>
          </cell>
          <cell r="AN91">
            <v>78.567999999999998</v>
          </cell>
          <cell r="AO91">
            <v>80</v>
          </cell>
          <cell r="AP91">
            <v>78.567999999999998</v>
          </cell>
          <cell r="AQ91">
            <v>80</v>
          </cell>
          <cell r="AR91">
            <v>79.45</v>
          </cell>
          <cell r="AS91">
            <v>80</v>
          </cell>
          <cell r="AT91">
            <v>81.666666666666671</v>
          </cell>
          <cell r="AU91">
            <v>80</v>
          </cell>
          <cell r="AV91">
            <v>85</v>
          </cell>
          <cell r="AW91">
            <v>80</v>
          </cell>
          <cell r="AX91">
            <v>81.833333333333329</v>
          </cell>
          <cell r="AY91">
            <v>80.462363636363634</v>
          </cell>
          <cell r="AZ91">
            <v>1.8218412508872293</v>
          </cell>
          <cell r="BA91">
            <v>78.640522385476402</v>
          </cell>
          <cell r="BB91">
            <v>82.284204887250866</v>
          </cell>
          <cell r="BC91">
            <v>80.368750000000006</v>
          </cell>
          <cell r="BD91">
            <v>80.368750000000006</v>
          </cell>
          <cell r="BE91">
            <v>-0.14623037372256564</v>
          </cell>
          <cell r="BF91">
            <v>5.9724706431293253</v>
          </cell>
          <cell r="BG91">
            <v>0.74655883039116566</v>
          </cell>
          <cell r="BH91">
            <v>1.3394791666666668</v>
          </cell>
          <cell r="BI91">
            <v>39.479999999999997</v>
          </cell>
        </row>
        <row r="92">
          <cell r="A92" t="str">
            <v>C-088</v>
          </cell>
          <cell r="B92" t="str">
            <v>Inspección-Medición directa masivo(Trifásico)</v>
          </cell>
          <cell r="C92" t="str">
            <v>SI SE REALIZA</v>
          </cell>
          <cell r="D92">
            <v>80.833333333333329</v>
          </cell>
          <cell r="E92">
            <v>5.9381443298969074</v>
          </cell>
          <cell r="F92">
            <v>1.3472222222222221</v>
          </cell>
          <cell r="G92">
            <v>65</v>
          </cell>
          <cell r="H92">
            <v>75</v>
          </cell>
          <cell r="I92">
            <v>85</v>
          </cell>
          <cell r="J92">
            <v>55</v>
          </cell>
          <cell r="K92">
            <v>65</v>
          </cell>
          <cell r="L92">
            <v>75</v>
          </cell>
          <cell r="M92">
            <v>55</v>
          </cell>
          <cell r="N92">
            <v>61</v>
          </cell>
          <cell r="O92">
            <v>67.720000000000013</v>
          </cell>
          <cell r="P92">
            <v>55</v>
          </cell>
          <cell r="Q92">
            <v>65</v>
          </cell>
          <cell r="R92">
            <v>75</v>
          </cell>
          <cell r="S92">
            <v>55</v>
          </cell>
          <cell r="T92">
            <v>61</v>
          </cell>
          <cell r="U92">
            <v>71.5</v>
          </cell>
          <cell r="V92">
            <v>55</v>
          </cell>
          <cell r="W92">
            <v>65</v>
          </cell>
          <cell r="X92">
            <v>75</v>
          </cell>
          <cell r="Y92">
            <v>60</v>
          </cell>
          <cell r="Z92">
            <v>67</v>
          </cell>
          <cell r="AA92">
            <v>72</v>
          </cell>
          <cell r="AB92">
            <v>58</v>
          </cell>
          <cell r="AC92">
            <v>65</v>
          </cell>
          <cell r="AD92">
            <v>72</v>
          </cell>
          <cell r="AE92">
            <v>65</v>
          </cell>
          <cell r="AF92">
            <v>70</v>
          </cell>
          <cell r="AG92">
            <v>75</v>
          </cell>
          <cell r="AH92">
            <v>55</v>
          </cell>
          <cell r="AI92">
            <v>65</v>
          </cell>
          <cell r="AJ92">
            <v>75</v>
          </cell>
          <cell r="AK92">
            <v>60</v>
          </cell>
          <cell r="AL92">
            <v>67</v>
          </cell>
          <cell r="AM92">
            <v>73</v>
          </cell>
          <cell r="AN92">
            <v>61.120000000000005</v>
          </cell>
          <cell r="AO92">
            <v>65</v>
          </cell>
          <cell r="AP92">
            <v>61.120000000000005</v>
          </cell>
          <cell r="AQ92">
            <v>65</v>
          </cell>
          <cell r="AR92">
            <v>61.75</v>
          </cell>
          <cell r="AS92">
            <v>65</v>
          </cell>
          <cell r="AT92">
            <v>66.666666666666671</v>
          </cell>
          <cell r="AU92">
            <v>65</v>
          </cell>
          <cell r="AV92">
            <v>70</v>
          </cell>
          <cell r="AW92">
            <v>65</v>
          </cell>
          <cell r="AX92">
            <v>66.833333333333329</v>
          </cell>
          <cell r="AY92">
            <v>64.77181818181819</v>
          </cell>
          <cell r="AZ92">
            <v>2.6690345169227849</v>
          </cell>
          <cell r="BA92">
            <v>62.102783664895405</v>
          </cell>
          <cell r="BB92">
            <v>67.440852698740969</v>
          </cell>
          <cell r="BC92">
            <v>65.5</v>
          </cell>
          <cell r="BD92">
            <v>65.5</v>
          </cell>
          <cell r="BE92">
            <v>-0.1896907216494845</v>
          </cell>
          <cell r="BF92">
            <v>7.3282442748091601</v>
          </cell>
          <cell r="BG92">
            <v>0.91603053435114501</v>
          </cell>
          <cell r="BH92">
            <v>1.0916666666666668</v>
          </cell>
          <cell r="BI92">
            <v>33.96</v>
          </cell>
        </row>
        <row r="93">
          <cell r="A93" t="str">
            <v>C-089</v>
          </cell>
          <cell r="B93" t="str">
            <v>Inspección o revisión de medición  y topología de la red eléctrica  Previa- reclamo asociada a reglas y perfiles con inteligencia de datos (RI)</v>
          </cell>
          <cell r="C93" t="str">
            <v>NO SE REALIZA</v>
          </cell>
          <cell r="D93">
            <v>37.35923076923077</v>
          </cell>
          <cell r="E93">
            <v>12.848230279819632</v>
          </cell>
          <cell r="F93">
            <v>0.62265384615384611</v>
          </cell>
          <cell r="G93">
            <v>23</v>
          </cell>
          <cell r="H93">
            <v>26</v>
          </cell>
          <cell r="I93">
            <v>30</v>
          </cell>
          <cell r="J93">
            <v>21</v>
          </cell>
          <cell r="K93">
            <v>25</v>
          </cell>
          <cell r="L93">
            <v>26</v>
          </cell>
          <cell r="M93">
            <v>21</v>
          </cell>
          <cell r="N93">
            <v>24</v>
          </cell>
          <cell r="O93">
            <v>26</v>
          </cell>
          <cell r="P93">
            <v>23</v>
          </cell>
          <cell r="Q93">
            <v>26</v>
          </cell>
          <cell r="R93">
            <v>30</v>
          </cell>
          <cell r="S93">
            <v>23</v>
          </cell>
          <cell r="T93">
            <v>25</v>
          </cell>
          <cell r="U93">
            <v>30</v>
          </cell>
          <cell r="V93">
            <v>24</v>
          </cell>
          <cell r="W93">
            <v>28</v>
          </cell>
          <cell r="X93">
            <v>32</v>
          </cell>
          <cell r="Y93">
            <v>23</v>
          </cell>
          <cell r="Z93">
            <v>26</v>
          </cell>
          <cell r="AA93">
            <v>30</v>
          </cell>
          <cell r="AB93">
            <v>25</v>
          </cell>
          <cell r="AC93">
            <v>29</v>
          </cell>
          <cell r="AD93">
            <v>32</v>
          </cell>
          <cell r="AE93">
            <v>23</v>
          </cell>
          <cell r="AF93">
            <v>26</v>
          </cell>
          <cell r="AG93">
            <v>30</v>
          </cell>
          <cell r="AH93">
            <v>25</v>
          </cell>
          <cell r="AI93">
            <v>29</v>
          </cell>
          <cell r="AJ93">
            <v>32</v>
          </cell>
          <cell r="AK93">
            <v>23</v>
          </cell>
          <cell r="AL93">
            <v>26</v>
          </cell>
          <cell r="AM93">
            <v>30</v>
          </cell>
          <cell r="AN93">
            <v>23.833333333333332</v>
          </cell>
          <cell r="AO93">
            <v>24.5</v>
          </cell>
          <cell r="AP93">
            <v>23.833333333333332</v>
          </cell>
          <cell r="AQ93">
            <v>26.166666666666668</v>
          </cell>
          <cell r="AR93">
            <v>25.5</v>
          </cell>
          <cell r="AS93">
            <v>28</v>
          </cell>
          <cell r="AT93">
            <v>26.166666666666668</v>
          </cell>
          <cell r="AU93">
            <v>28.833333333333332</v>
          </cell>
          <cell r="AV93">
            <v>26.166666666666668</v>
          </cell>
          <cell r="AW93">
            <v>28.833333333333332</v>
          </cell>
          <cell r="AX93">
            <v>26.166666666666668</v>
          </cell>
          <cell r="AY93">
            <v>26.181818181818183</v>
          </cell>
          <cell r="AZ93">
            <v>1.780222435313048</v>
          </cell>
          <cell r="BA93">
            <v>24.401595746505137</v>
          </cell>
          <cell r="BB93">
            <v>27.96204061713123</v>
          </cell>
          <cell r="BC93">
            <v>25.777777777777775</v>
          </cell>
          <cell r="BD93">
            <v>25.777777777777775</v>
          </cell>
          <cell r="BE93">
            <v>-0.31000244793561249</v>
          </cell>
          <cell r="BF93">
            <v>18.620689655172416</v>
          </cell>
          <cell r="BG93">
            <v>2.327586206896552</v>
          </cell>
          <cell r="BH93">
            <v>0.42962962962962958</v>
          </cell>
          <cell r="BI93">
            <v>15.69</v>
          </cell>
        </row>
        <row r="94">
          <cell r="A94" t="str">
            <v>C-090</v>
          </cell>
          <cell r="B94" t="str">
            <v>Inspección, notificación con corte en barrio (barridos)</v>
          </cell>
          <cell r="C94" t="str">
            <v>SI SE REALIZA</v>
          </cell>
          <cell r="D94">
            <v>29.1875</v>
          </cell>
          <cell r="E94">
            <v>16.445396145610278</v>
          </cell>
          <cell r="F94">
            <v>0.48645833333333333</v>
          </cell>
          <cell r="G94">
            <v>18</v>
          </cell>
          <cell r="H94">
            <v>23</v>
          </cell>
          <cell r="I94">
            <v>28</v>
          </cell>
          <cell r="J94">
            <v>16</v>
          </cell>
          <cell r="K94">
            <v>21</v>
          </cell>
          <cell r="L94">
            <v>23</v>
          </cell>
          <cell r="M94">
            <v>16</v>
          </cell>
          <cell r="N94">
            <v>19.360000000000003</v>
          </cell>
          <cell r="O94">
            <v>23.123200000000004</v>
          </cell>
          <cell r="P94">
            <v>18</v>
          </cell>
          <cell r="Q94">
            <v>23</v>
          </cell>
          <cell r="R94">
            <v>28</v>
          </cell>
          <cell r="S94">
            <v>18</v>
          </cell>
          <cell r="T94">
            <v>21.6</v>
          </cell>
          <cell r="U94">
            <v>27.900000000000006</v>
          </cell>
          <cell r="V94">
            <v>20</v>
          </cell>
          <cell r="W94">
            <v>25</v>
          </cell>
          <cell r="X94">
            <v>30</v>
          </cell>
          <cell r="Y94">
            <v>18</v>
          </cell>
          <cell r="Z94">
            <v>23</v>
          </cell>
          <cell r="AA94">
            <v>28</v>
          </cell>
          <cell r="AB94">
            <v>21</v>
          </cell>
          <cell r="AC94">
            <v>26</v>
          </cell>
          <cell r="AD94">
            <v>31</v>
          </cell>
          <cell r="AE94">
            <v>18</v>
          </cell>
          <cell r="AF94">
            <v>23</v>
          </cell>
          <cell r="AG94">
            <v>28</v>
          </cell>
          <cell r="AH94">
            <v>21</v>
          </cell>
          <cell r="AI94">
            <v>26</v>
          </cell>
          <cell r="AJ94">
            <v>31</v>
          </cell>
          <cell r="AK94">
            <v>18</v>
          </cell>
          <cell r="AL94">
            <v>23</v>
          </cell>
          <cell r="AM94">
            <v>28</v>
          </cell>
          <cell r="AN94">
            <v>19.427200000000003</v>
          </cell>
          <cell r="AO94">
            <v>20.5</v>
          </cell>
          <cell r="AP94">
            <v>19.427200000000003</v>
          </cell>
          <cell r="AQ94">
            <v>23</v>
          </cell>
          <cell r="AR94">
            <v>22.05</v>
          </cell>
          <cell r="AS94">
            <v>25</v>
          </cell>
          <cell r="AT94">
            <v>23</v>
          </cell>
          <cell r="AU94">
            <v>26</v>
          </cell>
          <cell r="AV94">
            <v>23</v>
          </cell>
          <cell r="AW94">
            <v>26</v>
          </cell>
          <cell r="AX94">
            <v>23</v>
          </cell>
          <cell r="AY94">
            <v>22.764036363636365</v>
          </cell>
          <cell r="AZ94">
            <v>2.325292077685178</v>
          </cell>
          <cell r="BA94">
            <v>20.438744285951188</v>
          </cell>
          <cell r="BB94">
            <v>25.089328441321541</v>
          </cell>
          <cell r="BC94">
            <v>22.792857142857144</v>
          </cell>
          <cell r="BD94">
            <v>22.792857142857144</v>
          </cell>
          <cell r="BE94">
            <v>-0.21908840624044046</v>
          </cell>
          <cell r="BF94">
            <v>21.059229081792541</v>
          </cell>
          <cell r="BG94">
            <v>2.6324036352240676</v>
          </cell>
          <cell r="BH94">
            <v>0.37988095238095237</v>
          </cell>
          <cell r="BI94">
            <v>12.27</v>
          </cell>
        </row>
        <row r="95">
          <cell r="A95" t="str">
            <v>C-091</v>
          </cell>
          <cell r="B95" t="str">
            <v>Segunda inspección (seguimiento de control de pérdidas)</v>
          </cell>
          <cell r="C95" t="str">
            <v>SI SE REALIZA</v>
          </cell>
          <cell r="D95">
            <v>128.91749999999999</v>
          </cell>
          <cell r="E95">
            <v>3.7233114200942463</v>
          </cell>
          <cell r="F95">
            <v>2.148625</v>
          </cell>
          <cell r="G95">
            <v>25</v>
          </cell>
          <cell r="H95">
            <v>29</v>
          </cell>
          <cell r="I95">
            <v>32</v>
          </cell>
          <cell r="J95">
            <v>23</v>
          </cell>
          <cell r="K95">
            <v>27</v>
          </cell>
          <cell r="L95">
            <v>29</v>
          </cell>
          <cell r="M95">
            <v>23</v>
          </cell>
          <cell r="N95">
            <v>26</v>
          </cell>
          <cell r="O95">
            <v>29</v>
          </cell>
          <cell r="P95">
            <v>25</v>
          </cell>
          <cell r="Q95">
            <v>29</v>
          </cell>
          <cell r="R95">
            <v>32</v>
          </cell>
          <cell r="S95">
            <v>25</v>
          </cell>
          <cell r="T95">
            <v>27</v>
          </cell>
          <cell r="U95">
            <v>32</v>
          </cell>
          <cell r="V95">
            <v>26</v>
          </cell>
          <cell r="W95">
            <v>30</v>
          </cell>
          <cell r="X95">
            <v>34</v>
          </cell>
          <cell r="Y95">
            <v>25</v>
          </cell>
          <cell r="Z95">
            <v>29</v>
          </cell>
          <cell r="AA95">
            <v>32</v>
          </cell>
          <cell r="AB95">
            <v>27</v>
          </cell>
          <cell r="AC95">
            <v>31</v>
          </cell>
          <cell r="AD95">
            <v>35</v>
          </cell>
          <cell r="AE95">
            <v>25</v>
          </cell>
          <cell r="AF95">
            <v>29</v>
          </cell>
          <cell r="AG95">
            <v>32</v>
          </cell>
          <cell r="AH95">
            <v>27</v>
          </cell>
          <cell r="AI95">
            <v>31</v>
          </cell>
          <cell r="AJ95">
            <v>35</v>
          </cell>
          <cell r="AK95">
            <v>25</v>
          </cell>
          <cell r="AL95">
            <v>29</v>
          </cell>
          <cell r="AM95">
            <v>32</v>
          </cell>
          <cell r="AN95">
            <v>26</v>
          </cell>
          <cell r="AO95">
            <v>26.666666666666668</v>
          </cell>
          <cell r="AP95">
            <v>26</v>
          </cell>
          <cell r="AQ95">
            <v>28.833333333333332</v>
          </cell>
          <cell r="AR95">
            <v>27.5</v>
          </cell>
          <cell r="AS95">
            <v>30</v>
          </cell>
          <cell r="AT95">
            <v>28.833333333333332</v>
          </cell>
          <cell r="AU95">
            <v>31</v>
          </cell>
          <cell r="AV95">
            <v>28.833333333333332</v>
          </cell>
          <cell r="AW95">
            <v>31</v>
          </cell>
          <cell r="AX95">
            <v>28.833333333333332</v>
          </cell>
          <cell r="AY95">
            <v>28.5</v>
          </cell>
          <cell r="AZ95">
            <v>1.7904065335994379</v>
          </cell>
          <cell r="BA95">
            <v>26.709593466400563</v>
          </cell>
          <cell r="BB95">
            <v>30.290406533599437</v>
          </cell>
          <cell r="BC95">
            <v>28.805555555555557</v>
          </cell>
          <cell r="BD95">
            <v>28.805555555555557</v>
          </cell>
          <cell r="BE95">
            <v>-0.7765582209121682</v>
          </cell>
          <cell r="BF95">
            <v>16.663452266152362</v>
          </cell>
          <cell r="BG95">
            <v>2.0829315332690452</v>
          </cell>
          <cell r="BH95">
            <v>0.48009259259259263</v>
          </cell>
          <cell r="BI95">
            <v>54.16</v>
          </cell>
        </row>
        <row r="96">
          <cell r="A96" t="str">
            <v>C-092</v>
          </cell>
          <cell r="B96" t="str">
            <v>Desmantelamiento Integral drástico al circuito del fluido eléctrico en predio en Aprovechamiento Ilícito en sistema y topología de la red.</v>
          </cell>
          <cell r="C96" t="str">
            <v>SI SE REALIZA</v>
          </cell>
          <cell r="D96">
            <v>42.93181818181818</v>
          </cell>
          <cell r="E96">
            <v>11.180518793012176</v>
          </cell>
          <cell r="F96">
            <v>0.71553030303030296</v>
          </cell>
          <cell r="G96">
            <v>40</v>
          </cell>
          <cell r="H96">
            <v>45</v>
          </cell>
          <cell r="I96">
            <v>50</v>
          </cell>
          <cell r="J96">
            <v>42</v>
          </cell>
          <cell r="K96">
            <v>47</v>
          </cell>
          <cell r="L96">
            <v>55</v>
          </cell>
          <cell r="M96">
            <v>42</v>
          </cell>
          <cell r="N96">
            <v>47.040000000000006</v>
          </cell>
          <cell r="O96">
            <v>52.68480000000001</v>
          </cell>
          <cell r="P96">
            <v>42</v>
          </cell>
          <cell r="Q96">
            <v>48</v>
          </cell>
          <cell r="R96">
            <v>57</v>
          </cell>
          <cell r="S96">
            <v>42</v>
          </cell>
          <cell r="T96">
            <v>47.040000000000006</v>
          </cell>
          <cell r="U96">
            <v>55.86</v>
          </cell>
          <cell r="V96">
            <v>43</v>
          </cell>
          <cell r="W96">
            <v>49</v>
          </cell>
          <cell r="X96">
            <v>59</v>
          </cell>
          <cell r="Y96">
            <v>42</v>
          </cell>
          <cell r="Z96">
            <v>48</v>
          </cell>
          <cell r="AA96">
            <v>57</v>
          </cell>
          <cell r="AB96">
            <v>42.93181818181818</v>
          </cell>
          <cell r="AC96">
            <v>52.93181818181818</v>
          </cell>
          <cell r="AD96">
            <v>67.931818181818187</v>
          </cell>
          <cell r="AE96">
            <v>42</v>
          </cell>
          <cell r="AF96">
            <v>47</v>
          </cell>
          <cell r="AG96">
            <v>55</v>
          </cell>
          <cell r="AH96">
            <v>43</v>
          </cell>
          <cell r="AI96">
            <v>51</v>
          </cell>
          <cell r="AJ96">
            <v>63</v>
          </cell>
          <cell r="AK96">
            <v>43</v>
          </cell>
          <cell r="AL96">
            <v>45</v>
          </cell>
          <cell r="AM96">
            <v>47</v>
          </cell>
          <cell r="AN96">
            <v>47.140800000000006</v>
          </cell>
          <cell r="AO96">
            <v>47.5</v>
          </cell>
          <cell r="AP96">
            <v>47.140800000000006</v>
          </cell>
          <cell r="AQ96">
            <v>48.5</v>
          </cell>
          <cell r="AR96">
            <v>47.670000000000009</v>
          </cell>
          <cell r="AS96">
            <v>49.666666666666664</v>
          </cell>
          <cell r="AT96">
            <v>48.5</v>
          </cell>
          <cell r="AU96">
            <v>53.765151515151523</v>
          </cell>
          <cell r="AV96">
            <v>47.5</v>
          </cell>
          <cell r="AW96">
            <v>51.666666666666664</v>
          </cell>
          <cell r="AX96">
            <v>45</v>
          </cell>
          <cell r="AY96">
            <v>48.550007713498623</v>
          </cell>
          <cell r="AZ96">
            <v>2.4024352262004531</v>
          </cell>
          <cell r="BA96">
            <v>46.14757248729817</v>
          </cell>
          <cell r="BB96">
            <v>50.952442939699075</v>
          </cell>
          <cell r="BC96">
            <v>47.952283333333341</v>
          </cell>
          <cell r="BD96">
            <v>47.952283333333341</v>
          </cell>
          <cell r="BE96">
            <v>0.11694042703370412</v>
          </cell>
          <cell r="BF96">
            <v>10.009950864348829</v>
          </cell>
          <cell r="BG96">
            <v>1.2512438580436036</v>
          </cell>
          <cell r="BH96">
            <v>0.79920472222222227</v>
          </cell>
          <cell r="BI96">
            <v>18.03</v>
          </cell>
        </row>
        <row r="97">
          <cell r="A97" t="str">
            <v>C-093</v>
          </cell>
          <cell r="B97" t="str">
            <v>Contratacion de medidores en campo (zona urbana)</v>
          </cell>
          <cell r="C97" t="str">
            <v>SI SE REALIZA</v>
          </cell>
          <cell r="D97">
            <v>21.021739130434781</v>
          </cell>
          <cell r="E97">
            <v>22.833505687693901</v>
          </cell>
          <cell r="F97">
            <v>0.35036231884057967</v>
          </cell>
          <cell r="G97">
            <v>10</v>
          </cell>
          <cell r="H97">
            <v>14</v>
          </cell>
          <cell r="I97">
            <v>17</v>
          </cell>
          <cell r="J97">
            <v>11</v>
          </cell>
          <cell r="K97">
            <v>13</v>
          </cell>
          <cell r="L97">
            <v>16</v>
          </cell>
          <cell r="M97">
            <v>11</v>
          </cell>
          <cell r="N97">
            <v>13</v>
          </cell>
          <cell r="O97">
            <v>15</v>
          </cell>
          <cell r="P97">
            <v>11</v>
          </cell>
          <cell r="Q97">
            <v>12</v>
          </cell>
          <cell r="R97">
            <v>16</v>
          </cell>
          <cell r="S97">
            <v>11</v>
          </cell>
          <cell r="T97">
            <v>13</v>
          </cell>
          <cell r="U97">
            <v>16</v>
          </cell>
          <cell r="V97">
            <v>11</v>
          </cell>
          <cell r="W97">
            <v>15</v>
          </cell>
          <cell r="X97">
            <v>22</v>
          </cell>
          <cell r="Y97">
            <v>11</v>
          </cell>
          <cell r="Z97">
            <v>12</v>
          </cell>
          <cell r="AA97">
            <v>16</v>
          </cell>
          <cell r="AB97">
            <v>11</v>
          </cell>
          <cell r="AC97">
            <v>18</v>
          </cell>
          <cell r="AD97">
            <v>28</v>
          </cell>
          <cell r="AE97">
            <v>11</v>
          </cell>
          <cell r="AF97">
            <v>13</v>
          </cell>
          <cell r="AG97">
            <v>16</v>
          </cell>
          <cell r="AH97">
            <v>10</v>
          </cell>
          <cell r="AI97">
            <v>14</v>
          </cell>
          <cell r="AJ97">
            <v>18</v>
          </cell>
          <cell r="AK97">
            <v>11</v>
          </cell>
          <cell r="AL97">
            <v>12</v>
          </cell>
          <cell r="AM97">
            <v>14</v>
          </cell>
          <cell r="AN97">
            <v>13</v>
          </cell>
          <cell r="AO97">
            <v>13.166666666666666</v>
          </cell>
          <cell r="AP97">
            <v>13</v>
          </cell>
          <cell r="AQ97">
            <v>12.5</v>
          </cell>
          <cell r="AR97">
            <v>13.166666666666666</v>
          </cell>
          <cell r="AS97">
            <v>15.5</v>
          </cell>
          <cell r="AT97">
            <v>12.5</v>
          </cell>
          <cell r="AU97">
            <v>18.5</v>
          </cell>
          <cell r="AV97">
            <v>13.166666666666666</v>
          </cell>
          <cell r="AW97">
            <v>14</v>
          </cell>
          <cell r="AX97">
            <v>12.166666666666666</v>
          </cell>
          <cell r="AY97">
            <v>13.696969696969695</v>
          </cell>
          <cell r="AZ97">
            <v>1.8285060413994711</v>
          </cell>
          <cell r="BA97">
            <v>11.868463655570224</v>
          </cell>
          <cell r="BB97">
            <v>15.525475738369167</v>
          </cell>
          <cell r="BC97">
            <v>13.216666666666665</v>
          </cell>
          <cell r="BD97">
            <v>13.216666666666665</v>
          </cell>
          <cell r="BE97">
            <v>-0.37128576352981735</v>
          </cell>
          <cell r="BF97">
            <v>36.31778058007567</v>
          </cell>
          <cell r="BG97">
            <v>4.5397225725094588</v>
          </cell>
          <cell r="BH97">
            <v>0.22027777777777774</v>
          </cell>
          <cell r="BI97">
            <v>8.83</v>
          </cell>
        </row>
        <row r="98">
          <cell r="A98" t="str">
            <v>C-094</v>
          </cell>
          <cell r="B98" t="str">
            <v>Contratacion de medidores en campo (zona rural)</v>
          </cell>
          <cell r="C98" t="str">
            <v>SI SE REALIZA</v>
          </cell>
          <cell r="D98">
            <v>24.2835</v>
          </cell>
          <cell r="E98">
            <v>19.766508122799433</v>
          </cell>
          <cell r="F98">
            <v>0.404725</v>
          </cell>
          <cell r="G98">
            <v>18</v>
          </cell>
          <cell r="H98">
            <v>22</v>
          </cell>
          <cell r="I98">
            <v>26</v>
          </cell>
          <cell r="J98">
            <v>19</v>
          </cell>
          <cell r="K98">
            <v>21</v>
          </cell>
          <cell r="L98">
            <v>25</v>
          </cell>
          <cell r="M98">
            <v>19</v>
          </cell>
          <cell r="N98">
            <v>21</v>
          </cell>
          <cell r="O98">
            <v>23</v>
          </cell>
          <cell r="P98">
            <v>19</v>
          </cell>
          <cell r="Q98">
            <v>21</v>
          </cell>
          <cell r="R98">
            <v>25</v>
          </cell>
          <cell r="S98">
            <v>19</v>
          </cell>
          <cell r="T98">
            <v>21</v>
          </cell>
          <cell r="U98">
            <v>25</v>
          </cell>
          <cell r="V98">
            <v>19</v>
          </cell>
          <cell r="W98">
            <v>24</v>
          </cell>
          <cell r="X98">
            <v>33</v>
          </cell>
          <cell r="Y98">
            <v>19</v>
          </cell>
          <cell r="Z98">
            <v>21</v>
          </cell>
          <cell r="AA98">
            <v>25</v>
          </cell>
          <cell r="AB98">
            <v>19</v>
          </cell>
          <cell r="AC98">
            <v>27</v>
          </cell>
          <cell r="AD98">
            <v>40</v>
          </cell>
          <cell r="AE98">
            <v>19</v>
          </cell>
          <cell r="AF98">
            <v>21</v>
          </cell>
          <cell r="AG98">
            <v>25</v>
          </cell>
          <cell r="AH98">
            <v>18</v>
          </cell>
          <cell r="AI98">
            <v>22</v>
          </cell>
          <cell r="AJ98">
            <v>27</v>
          </cell>
          <cell r="AK98">
            <v>19</v>
          </cell>
          <cell r="AL98">
            <v>21</v>
          </cell>
          <cell r="AM98">
            <v>22</v>
          </cell>
          <cell r="AN98">
            <v>21</v>
          </cell>
          <cell r="AO98">
            <v>21.333333333333332</v>
          </cell>
          <cell r="AP98">
            <v>21</v>
          </cell>
          <cell r="AQ98">
            <v>21.333333333333332</v>
          </cell>
          <cell r="AR98">
            <v>21.333333333333332</v>
          </cell>
          <cell r="AS98">
            <v>24.666666666666668</v>
          </cell>
          <cell r="AT98">
            <v>21.333333333333332</v>
          </cell>
          <cell r="AU98">
            <v>27.833333333333332</v>
          </cell>
          <cell r="AV98">
            <v>21.333333333333332</v>
          </cell>
          <cell r="AW98">
            <v>22.166666666666668</v>
          </cell>
          <cell r="AX98">
            <v>20.833333333333332</v>
          </cell>
          <cell r="AY98">
            <v>22.196969696969699</v>
          </cell>
          <cell r="AZ98">
            <v>2.1522832602432311</v>
          </cell>
          <cell r="BA98">
            <v>20.044686436726469</v>
          </cell>
          <cell r="BB98">
            <v>24.349252957212929</v>
          </cell>
          <cell r="BC98">
            <v>21.296296296296294</v>
          </cell>
          <cell r="BD98">
            <v>21.296296296296294</v>
          </cell>
          <cell r="BE98">
            <v>-0.12301372140357469</v>
          </cell>
          <cell r="BF98">
            <v>22.53913043478261</v>
          </cell>
          <cell r="BG98">
            <v>2.8173913043478263</v>
          </cell>
          <cell r="BH98">
            <v>0.35493827160493824</v>
          </cell>
          <cell r="BI98">
            <v>10.199999999999999</v>
          </cell>
        </row>
        <row r="99">
          <cell r="A99" t="str">
            <v>C-095</v>
          </cell>
          <cell r="B99" t="str">
            <v>Cambio o Instalación de conjunto conectores (zona urbana)</v>
          </cell>
          <cell r="C99" t="str">
            <v>SI SE REALIZA</v>
          </cell>
          <cell r="D99">
            <v>26.694444444444443</v>
          </cell>
          <cell r="E99">
            <v>17.981269510926122</v>
          </cell>
          <cell r="F99">
            <v>0.44490740740740736</v>
          </cell>
          <cell r="G99">
            <v>23</v>
          </cell>
          <cell r="H99">
            <v>26</v>
          </cell>
          <cell r="I99">
            <v>30</v>
          </cell>
          <cell r="J99">
            <v>17</v>
          </cell>
          <cell r="K99">
            <v>19</v>
          </cell>
          <cell r="L99">
            <v>22</v>
          </cell>
          <cell r="M99">
            <v>17</v>
          </cell>
          <cell r="N99">
            <v>18</v>
          </cell>
          <cell r="O99">
            <v>21</v>
          </cell>
          <cell r="P99">
            <v>20</v>
          </cell>
          <cell r="Q99">
            <v>23</v>
          </cell>
          <cell r="R99">
            <v>26</v>
          </cell>
          <cell r="S99">
            <v>20</v>
          </cell>
          <cell r="T99">
            <v>22</v>
          </cell>
          <cell r="U99">
            <v>26</v>
          </cell>
          <cell r="V99">
            <v>20</v>
          </cell>
          <cell r="W99">
            <v>25</v>
          </cell>
          <cell r="X99">
            <v>32</v>
          </cell>
          <cell r="Y99">
            <v>20</v>
          </cell>
          <cell r="Z99">
            <v>23</v>
          </cell>
          <cell r="AA99">
            <v>26</v>
          </cell>
          <cell r="AB99">
            <v>20</v>
          </cell>
          <cell r="AC99">
            <v>28</v>
          </cell>
          <cell r="AD99">
            <v>39</v>
          </cell>
          <cell r="AE99">
            <v>20</v>
          </cell>
          <cell r="AF99">
            <v>23</v>
          </cell>
          <cell r="AG99">
            <v>26</v>
          </cell>
          <cell r="AH99">
            <v>20</v>
          </cell>
          <cell r="AI99">
            <v>22</v>
          </cell>
          <cell r="AJ99">
            <v>26</v>
          </cell>
          <cell r="AK99">
            <v>15</v>
          </cell>
          <cell r="AL99">
            <v>19</v>
          </cell>
          <cell r="AM99">
            <v>26</v>
          </cell>
          <cell r="AN99">
            <v>18.333333333333332</v>
          </cell>
          <cell r="AO99">
            <v>19.166666666666668</v>
          </cell>
          <cell r="AP99">
            <v>18.333333333333332</v>
          </cell>
          <cell r="AQ99">
            <v>23</v>
          </cell>
          <cell r="AR99">
            <v>22.333333333333332</v>
          </cell>
          <cell r="AS99">
            <v>25.333333333333332</v>
          </cell>
          <cell r="AT99">
            <v>23</v>
          </cell>
          <cell r="AU99">
            <v>28.5</v>
          </cell>
          <cell r="AV99">
            <v>23</v>
          </cell>
          <cell r="AW99">
            <v>22.333333333333332</v>
          </cell>
          <cell r="AX99">
            <v>19.5</v>
          </cell>
          <cell r="AY99">
            <v>22.075757575757578</v>
          </cell>
          <cell r="AZ99">
            <v>3.1254898605957351</v>
          </cell>
          <cell r="BA99">
            <v>18.950267715161843</v>
          </cell>
          <cell r="BB99">
            <v>25.201247436353313</v>
          </cell>
          <cell r="BC99">
            <v>21.761904761904763</v>
          </cell>
          <cell r="BD99">
            <v>21.761904761904763</v>
          </cell>
          <cell r="BE99">
            <v>-0.18477776126059156</v>
          </cell>
          <cell r="BF99">
            <v>22.056892778993436</v>
          </cell>
          <cell r="BG99">
            <v>2.7571115973741795</v>
          </cell>
          <cell r="BH99">
            <v>0.36269841269841269</v>
          </cell>
          <cell r="BI99">
            <v>11.21</v>
          </cell>
        </row>
        <row r="100">
          <cell r="A100" t="str">
            <v>C-096</v>
          </cell>
          <cell r="B100" t="str">
            <v>Cambio o Instalación de conjunto conectores (zona rural)</v>
          </cell>
          <cell r="C100" t="str">
            <v>SI SE REALIZA</v>
          </cell>
          <cell r="D100">
            <v>55.63</v>
          </cell>
          <cell r="E100">
            <v>8.6284378932230812</v>
          </cell>
          <cell r="F100">
            <v>0.92716666666666669</v>
          </cell>
          <cell r="G100">
            <v>41</v>
          </cell>
          <cell r="H100">
            <v>45</v>
          </cell>
          <cell r="I100">
            <v>49</v>
          </cell>
          <cell r="J100">
            <v>27</v>
          </cell>
          <cell r="K100">
            <v>30</v>
          </cell>
          <cell r="L100">
            <v>33</v>
          </cell>
          <cell r="M100">
            <v>27</v>
          </cell>
          <cell r="N100">
            <v>30</v>
          </cell>
          <cell r="O100">
            <v>34</v>
          </cell>
          <cell r="P100">
            <v>41</v>
          </cell>
          <cell r="Q100">
            <v>47</v>
          </cell>
          <cell r="R100">
            <v>56</v>
          </cell>
          <cell r="S100">
            <v>41</v>
          </cell>
          <cell r="T100">
            <v>46</v>
          </cell>
          <cell r="U100">
            <v>55</v>
          </cell>
          <cell r="V100">
            <v>42</v>
          </cell>
          <cell r="W100">
            <v>47</v>
          </cell>
          <cell r="X100">
            <v>54</v>
          </cell>
          <cell r="Y100">
            <v>41</v>
          </cell>
          <cell r="Z100">
            <v>47</v>
          </cell>
          <cell r="AA100">
            <v>56</v>
          </cell>
          <cell r="AB100">
            <v>42</v>
          </cell>
          <cell r="AC100">
            <v>49</v>
          </cell>
          <cell r="AD100">
            <v>60</v>
          </cell>
          <cell r="AE100">
            <v>38</v>
          </cell>
          <cell r="AF100">
            <v>46</v>
          </cell>
          <cell r="AG100">
            <v>55</v>
          </cell>
          <cell r="AH100">
            <v>23</v>
          </cell>
          <cell r="AI100">
            <v>32</v>
          </cell>
          <cell r="AJ100">
            <v>41</v>
          </cell>
          <cell r="AK100">
            <v>38</v>
          </cell>
          <cell r="AL100">
            <v>46</v>
          </cell>
          <cell r="AM100">
            <v>55</v>
          </cell>
          <cell r="AN100">
            <v>30.166666666666668</v>
          </cell>
          <cell r="AO100">
            <v>30</v>
          </cell>
          <cell r="AP100">
            <v>30.166666666666668</v>
          </cell>
          <cell r="AQ100">
            <v>47.5</v>
          </cell>
          <cell r="AR100">
            <v>46.666666666666664</v>
          </cell>
          <cell r="AS100">
            <v>47.333333333333336</v>
          </cell>
          <cell r="AT100">
            <v>47.5</v>
          </cell>
          <cell r="AU100">
            <v>49.666666666666664</v>
          </cell>
          <cell r="AV100">
            <v>46.166666666666664</v>
          </cell>
          <cell r="AW100">
            <v>32</v>
          </cell>
          <cell r="AX100">
            <v>46.166666666666664</v>
          </cell>
          <cell r="AY100">
            <v>41.212121212121218</v>
          </cell>
          <cell r="AZ100">
            <v>8.4938183106861906</v>
          </cell>
          <cell r="BA100">
            <v>32.718302901435024</v>
          </cell>
          <cell r="BB100">
            <v>49.705939522807412</v>
          </cell>
          <cell r="BC100">
            <v>47.285714285714285</v>
          </cell>
          <cell r="BD100">
            <v>47.285714285714285</v>
          </cell>
          <cell r="BE100">
            <v>-0.14999614801879774</v>
          </cell>
          <cell r="BF100">
            <v>10.15105740181269</v>
          </cell>
          <cell r="BG100">
            <v>1.2688821752265862</v>
          </cell>
          <cell r="BH100">
            <v>0.78809523809523807</v>
          </cell>
          <cell r="BI100">
            <v>23.38</v>
          </cell>
        </row>
        <row r="101">
          <cell r="A101" t="str">
            <v>C-097</v>
          </cell>
          <cell r="B101" t="str">
            <v>Instalación de sistema de medición directa trifásica (caja de policarbonato/módulo metálico con base socket + medidor + acometida) - (zona urbana)</v>
          </cell>
          <cell r="C101" t="str">
            <v>SI SE REALIZA</v>
          </cell>
          <cell r="D101">
            <v>97</v>
          </cell>
          <cell r="E101">
            <v>4.9484536082474229</v>
          </cell>
          <cell r="F101">
            <v>1.6166666666666667</v>
          </cell>
          <cell r="G101">
            <v>68</v>
          </cell>
          <cell r="H101">
            <v>71</v>
          </cell>
          <cell r="I101">
            <v>75</v>
          </cell>
          <cell r="J101">
            <v>53</v>
          </cell>
          <cell r="K101">
            <v>56</v>
          </cell>
          <cell r="L101">
            <v>60</v>
          </cell>
          <cell r="M101">
            <v>53</v>
          </cell>
          <cell r="N101">
            <v>59</v>
          </cell>
          <cell r="O101">
            <v>66</v>
          </cell>
          <cell r="P101">
            <v>73</v>
          </cell>
          <cell r="Q101">
            <v>82</v>
          </cell>
          <cell r="R101">
            <v>97</v>
          </cell>
          <cell r="S101">
            <v>73</v>
          </cell>
          <cell r="T101">
            <v>81</v>
          </cell>
          <cell r="U101">
            <v>97</v>
          </cell>
          <cell r="V101">
            <v>73</v>
          </cell>
          <cell r="W101">
            <v>77</v>
          </cell>
          <cell r="X101">
            <v>85</v>
          </cell>
          <cell r="Y101">
            <v>73</v>
          </cell>
          <cell r="Z101">
            <v>82</v>
          </cell>
          <cell r="AA101">
            <v>97</v>
          </cell>
          <cell r="AB101">
            <v>73</v>
          </cell>
          <cell r="AC101">
            <v>80</v>
          </cell>
          <cell r="AD101">
            <v>92</v>
          </cell>
          <cell r="AE101">
            <v>73</v>
          </cell>
          <cell r="AF101">
            <v>82</v>
          </cell>
          <cell r="AG101">
            <v>97</v>
          </cell>
          <cell r="AH101">
            <v>73</v>
          </cell>
          <cell r="AI101">
            <v>84</v>
          </cell>
          <cell r="AJ101">
            <v>102</v>
          </cell>
          <cell r="AK101">
            <v>71</v>
          </cell>
          <cell r="AL101">
            <v>77</v>
          </cell>
          <cell r="AM101">
            <v>88</v>
          </cell>
          <cell r="AN101">
            <v>59.166666666666664</v>
          </cell>
          <cell r="AO101">
            <v>56.166666666666664</v>
          </cell>
          <cell r="AP101">
            <v>59.166666666666664</v>
          </cell>
          <cell r="AQ101">
            <v>83</v>
          </cell>
          <cell r="AR101">
            <v>82.333333333333329</v>
          </cell>
          <cell r="AS101">
            <v>77.666666666666671</v>
          </cell>
          <cell r="AT101">
            <v>83</v>
          </cell>
          <cell r="AU101">
            <v>80.833333333333329</v>
          </cell>
          <cell r="AV101">
            <v>83</v>
          </cell>
          <cell r="AW101">
            <v>85.166666666666671</v>
          </cell>
          <cell r="AX101">
            <v>77.833333333333329</v>
          </cell>
          <cell r="AY101">
            <v>75.212121212121218</v>
          </cell>
          <cell r="AZ101">
            <v>11.19774057296353</v>
          </cell>
          <cell r="BA101">
            <v>64.014380639157693</v>
          </cell>
          <cell r="BB101">
            <v>86.409861785084743</v>
          </cell>
          <cell r="BC101">
            <v>81.604166666666671</v>
          </cell>
          <cell r="BD101">
            <v>81.604166666666671</v>
          </cell>
          <cell r="BE101">
            <v>-0.15871993127147763</v>
          </cell>
          <cell r="BF101">
            <v>5.8820525912688275</v>
          </cell>
          <cell r="BG101">
            <v>0.73525657390860344</v>
          </cell>
          <cell r="BH101">
            <v>1.3600694444444446</v>
          </cell>
          <cell r="BI101">
            <v>40.75</v>
          </cell>
        </row>
        <row r="102">
          <cell r="A102" t="str">
            <v>C-098</v>
          </cell>
          <cell r="B102" t="str">
            <v>Instalación de sistema de medición directa trifásica (caja de policarbonato/módulo metálico con base socket + medidor + acometida) - (zona rural)</v>
          </cell>
          <cell r="C102" t="str">
            <v>SI SE REALIZA</v>
          </cell>
          <cell r="D102">
            <v>113.9175</v>
          </cell>
          <cell r="E102">
            <v>4.213575613931134</v>
          </cell>
          <cell r="F102">
            <v>1.898625</v>
          </cell>
          <cell r="G102">
            <v>75</v>
          </cell>
          <cell r="H102">
            <v>83</v>
          </cell>
          <cell r="I102">
            <v>90</v>
          </cell>
          <cell r="J102">
            <v>71</v>
          </cell>
          <cell r="K102">
            <v>75</v>
          </cell>
          <cell r="L102">
            <v>80</v>
          </cell>
          <cell r="M102">
            <v>71</v>
          </cell>
          <cell r="N102">
            <v>80</v>
          </cell>
          <cell r="O102">
            <v>89</v>
          </cell>
          <cell r="P102">
            <v>85</v>
          </cell>
          <cell r="Q102">
            <v>96</v>
          </cell>
          <cell r="R102">
            <v>114</v>
          </cell>
          <cell r="S102">
            <v>85</v>
          </cell>
          <cell r="T102">
            <v>95</v>
          </cell>
          <cell r="U102">
            <v>113</v>
          </cell>
          <cell r="V102">
            <v>86</v>
          </cell>
          <cell r="W102">
            <v>90</v>
          </cell>
          <cell r="X102">
            <v>98</v>
          </cell>
          <cell r="Y102">
            <v>85</v>
          </cell>
          <cell r="Z102">
            <v>96</v>
          </cell>
          <cell r="AA102">
            <v>114</v>
          </cell>
          <cell r="AB102">
            <v>85</v>
          </cell>
          <cell r="AC102">
            <v>93</v>
          </cell>
          <cell r="AD102">
            <v>104</v>
          </cell>
          <cell r="AE102">
            <v>84</v>
          </cell>
          <cell r="AF102">
            <v>98</v>
          </cell>
          <cell r="AG102">
            <v>115</v>
          </cell>
          <cell r="AH102">
            <v>84</v>
          </cell>
          <cell r="AI102">
            <v>98</v>
          </cell>
          <cell r="AJ102">
            <v>115</v>
          </cell>
          <cell r="AK102">
            <v>84</v>
          </cell>
          <cell r="AL102">
            <v>89</v>
          </cell>
          <cell r="AM102">
            <v>100</v>
          </cell>
          <cell r="AN102">
            <v>80</v>
          </cell>
          <cell r="AO102">
            <v>75.166666666666671</v>
          </cell>
          <cell r="AP102">
            <v>80</v>
          </cell>
          <cell r="AQ102">
            <v>97.166666666666671</v>
          </cell>
          <cell r="AR102">
            <v>96.333333333333329</v>
          </cell>
          <cell r="AS102">
            <v>90.666666666666671</v>
          </cell>
          <cell r="AT102">
            <v>97.166666666666671</v>
          </cell>
          <cell r="AU102">
            <v>93.5</v>
          </cell>
          <cell r="AV102">
            <v>98.5</v>
          </cell>
          <cell r="AW102">
            <v>98.5</v>
          </cell>
          <cell r="AX102">
            <v>90</v>
          </cell>
          <cell r="AY102">
            <v>90.63636363636364</v>
          </cell>
          <cell r="AZ102">
            <v>8.4593203633685015</v>
          </cell>
          <cell r="BA102">
            <v>82.177043272995135</v>
          </cell>
          <cell r="BB102">
            <v>99.095683999732145</v>
          </cell>
          <cell r="BC102">
            <v>95.229166666666671</v>
          </cell>
          <cell r="BD102">
            <v>95.229166666666671</v>
          </cell>
          <cell r="BE102">
            <v>-0.16405146999656184</v>
          </cell>
          <cell r="BF102">
            <v>5.0404725443010276</v>
          </cell>
          <cell r="BG102">
            <v>0.63005906803762846</v>
          </cell>
          <cell r="BH102">
            <v>1.5871527777777779</v>
          </cell>
          <cell r="BI102">
            <v>47.86</v>
          </cell>
        </row>
        <row r="103">
          <cell r="A103" t="str">
            <v>C-099</v>
          </cell>
          <cell r="B103" t="str">
            <v>Instalación, sustitución de medidor bifásico con instalación o cambio de transformadores de corriente en baja tensión.</v>
          </cell>
          <cell r="C103" t="str">
            <v>SI SE REALIZA</v>
          </cell>
          <cell r="D103">
            <v>85.933333333333323</v>
          </cell>
          <cell r="E103">
            <v>5.5857253685027155</v>
          </cell>
          <cell r="F103">
            <v>1.4322222222222221</v>
          </cell>
          <cell r="G103">
            <v>54</v>
          </cell>
          <cell r="H103">
            <v>58</v>
          </cell>
          <cell r="I103">
            <v>61</v>
          </cell>
          <cell r="J103">
            <v>58</v>
          </cell>
          <cell r="K103">
            <v>67</v>
          </cell>
          <cell r="L103">
            <v>81</v>
          </cell>
          <cell r="M103">
            <v>58</v>
          </cell>
          <cell r="N103">
            <v>65</v>
          </cell>
          <cell r="O103">
            <v>73</v>
          </cell>
          <cell r="P103">
            <v>58</v>
          </cell>
          <cell r="Q103">
            <v>66</v>
          </cell>
          <cell r="R103">
            <v>78</v>
          </cell>
          <cell r="S103">
            <v>58</v>
          </cell>
          <cell r="T103">
            <v>65</v>
          </cell>
          <cell r="U103">
            <v>77</v>
          </cell>
          <cell r="V103">
            <v>58</v>
          </cell>
          <cell r="W103">
            <v>63</v>
          </cell>
          <cell r="X103">
            <v>69</v>
          </cell>
          <cell r="Y103">
            <v>58</v>
          </cell>
          <cell r="Z103">
            <v>66</v>
          </cell>
          <cell r="AA103">
            <v>78</v>
          </cell>
          <cell r="AB103">
            <v>58</v>
          </cell>
          <cell r="AC103">
            <v>65</v>
          </cell>
          <cell r="AD103">
            <v>75</v>
          </cell>
          <cell r="AE103">
            <v>58</v>
          </cell>
          <cell r="AF103">
            <v>67</v>
          </cell>
          <cell r="AG103">
            <v>81</v>
          </cell>
          <cell r="AH103">
            <v>58</v>
          </cell>
          <cell r="AI103">
            <v>65</v>
          </cell>
          <cell r="AJ103">
            <v>78</v>
          </cell>
          <cell r="AK103">
            <v>57</v>
          </cell>
          <cell r="AL103">
            <v>62</v>
          </cell>
          <cell r="AM103">
            <v>72</v>
          </cell>
          <cell r="AN103">
            <v>65.166666666666671</v>
          </cell>
          <cell r="AO103">
            <v>67.833333333333329</v>
          </cell>
          <cell r="AP103">
            <v>65.166666666666671</v>
          </cell>
          <cell r="AQ103">
            <v>66.666666666666671</v>
          </cell>
          <cell r="AR103">
            <v>65.833333333333329</v>
          </cell>
          <cell r="AS103">
            <v>63.166666666666664</v>
          </cell>
          <cell r="AT103">
            <v>66.666666666666671</v>
          </cell>
          <cell r="AU103">
            <v>65.5</v>
          </cell>
          <cell r="AV103">
            <v>67.833333333333329</v>
          </cell>
          <cell r="AW103">
            <v>66</v>
          </cell>
          <cell r="AX103">
            <v>62.833333333333336</v>
          </cell>
          <cell r="AY103">
            <v>65.696969696969703</v>
          </cell>
          <cell r="AZ103">
            <v>1.6224435991193125</v>
          </cell>
          <cell r="BA103">
            <v>64.074526097850395</v>
          </cell>
          <cell r="BB103">
            <v>67.31941329608901</v>
          </cell>
          <cell r="BC103">
            <v>65.857142857142861</v>
          </cell>
          <cell r="BD103">
            <v>65.857142857142861</v>
          </cell>
          <cell r="BE103">
            <v>-0.23362518009531183</v>
          </cell>
          <cell r="BF103">
            <v>7.2885032537960948</v>
          </cell>
          <cell r="BG103">
            <v>0.91106290672451185</v>
          </cell>
          <cell r="BH103">
            <v>1.0976190476190477</v>
          </cell>
          <cell r="BI103">
            <v>36.1</v>
          </cell>
        </row>
        <row r="104">
          <cell r="A104" t="str">
            <v>C-100</v>
          </cell>
          <cell r="B104" t="str">
            <v>Instalación, sustitución de medidor trifásico con instalación o cambio de transformadores de corriente en baja tensión.</v>
          </cell>
          <cell r="C104" t="str">
            <v>SI SE REALIZA</v>
          </cell>
          <cell r="D104">
            <v>85.933333333333323</v>
          </cell>
          <cell r="E104">
            <v>5.5857253685027155</v>
          </cell>
          <cell r="F104">
            <v>1.4322222222222221</v>
          </cell>
          <cell r="G104">
            <v>66</v>
          </cell>
          <cell r="H104">
            <v>70</v>
          </cell>
          <cell r="I104">
            <v>74</v>
          </cell>
          <cell r="J104">
            <v>63</v>
          </cell>
          <cell r="K104">
            <v>74</v>
          </cell>
          <cell r="L104">
            <v>88</v>
          </cell>
          <cell r="M104">
            <v>63</v>
          </cell>
          <cell r="N104">
            <v>71</v>
          </cell>
          <cell r="O104">
            <v>79</v>
          </cell>
          <cell r="P104">
            <v>66</v>
          </cell>
          <cell r="Q104">
            <v>76</v>
          </cell>
          <cell r="R104">
            <v>90</v>
          </cell>
          <cell r="S104">
            <v>66</v>
          </cell>
          <cell r="T104">
            <v>74</v>
          </cell>
          <cell r="U104">
            <v>88</v>
          </cell>
          <cell r="V104">
            <v>67</v>
          </cell>
          <cell r="W104">
            <v>72</v>
          </cell>
          <cell r="X104">
            <v>80</v>
          </cell>
          <cell r="Y104">
            <v>66</v>
          </cell>
          <cell r="Z104">
            <v>76</v>
          </cell>
          <cell r="AA104">
            <v>90</v>
          </cell>
          <cell r="AB104">
            <v>67</v>
          </cell>
          <cell r="AC104">
            <v>75</v>
          </cell>
          <cell r="AD104">
            <v>87</v>
          </cell>
          <cell r="AE104">
            <v>63</v>
          </cell>
          <cell r="AF104">
            <v>74</v>
          </cell>
          <cell r="AG104">
            <v>88</v>
          </cell>
          <cell r="AH104">
            <v>67</v>
          </cell>
          <cell r="AI104">
            <v>75</v>
          </cell>
          <cell r="AJ104">
            <v>89</v>
          </cell>
          <cell r="AK104">
            <v>65</v>
          </cell>
          <cell r="AL104">
            <v>71</v>
          </cell>
          <cell r="AM104">
            <v>83</v>
          </cell>
          <cell r="AN104">
            <v>71</v>
          </cell>
          <cell r="AO104">
            <v>74.5</v>
          </cell>
          <cell r="AP104">
            <v>71</v>
          </cell>
          <cell r="AQ104">
            <v>76.666666666666671</v>
          </cell>
          <cell r="AR104">
            <v>75</v>
          </cell>
          <cell r="AS104">
            <v>72.5</v>
          </cell>
          <cell r="AT104">
            <v>76.666666666666671</v>
          </cell>
          <cell r="AU104">
            <v>75.666666666666671</v>
          </cell>
          <cell r="AV104">
            <v>74.5</v>
          </cell>
          <cell r="AW104">
            <v>76</v>
          </cell>
          <cell r="AX104">
            <v>72</v>
          </cell>
          <cell r="AY104">
            <v>74.13636363636364</v>
          </cell>
          <cell r="AZ104">
            <v>2.1574395598823761</v>
          </cell>
          <cell r="BA104">
            <v>71.978924076481263</v>
          </cell>
          <cell r="BB104">
            <v>76.293803196246017</v>
          </cell>
          <cell r="BC104">
            <v>74.309523809523824</v>
          </cell>
          <cell r="BD104">
            <v>74.309523809523824</v>
          </cell>
          <cell r="BE104">
            <v>-0.13526543278288788</v>
          </cell>
          <cell r="BF104">
            <v>6.4594681191925654</v>
          </cell>
          <cell r="BG104">
            <v>0.80743351489907067</v>
          </cell>
          <cell r="BH104">
            <v>1.2384920634920638</v>
          </cell>
          <cell r="BI104">
            <v>36.1</v>
          </cell>
        </row>
        <row r="105">
          <cell r="A105" t="str">
            <v>C-101</v>
          </cell>
          <cell r="B105" t="str">
            <v>Instalación Equipo Compacto de Medida y/o TC, TP.</v>
          </cell>
          <cell r="C105" t="str">
            <v>SI SE REALIZA</v>
          </cell>
          <cell r="D105">
            <v>128.375</v>
          </cell>
          <cell r="E105">
            <v>3.7390457643622201</v>
          </cell>
          <cell r="F105">
            <v>2.1395833333333334</v>
          </cell>
          <cell r="G105">
            <v>100</v>
          </cell>
          <cell r="H105">
            <v>104</v>
          </cell>
          <cell r="I105">
            <v>108</v>
          </cell>
          <cell r="J105">
            <v>95</v>
          </cell>
          <cell r="K105">
            <v>103</v>
          </cell>
          <cell r="L105">
            <v>112</v>
          </cell>
          <cell r="M105">
            <v>95</v>
          </cell>
          <cell r="N105">
            <v>107</v>
          </cell>
          <cell r="O105">
            <v>120</v>
          </cell>
          <cell r="P105">
            <v>106</v>
          </cell>
          <cell r="Q105">
            <v>120</v>
          </cell>
          <cell r="R105">
            <v>143</v>
          </cell>
          <cell r="S105">
            <v>106</v>
          </cell>
          <cell r="T105">
            <v>119</v>
          </cell>
          <cell r="U105">
            <v>141</v>
          </cell>
          <cell r="V105">
            <v>106</v>
          </cell>
          <cell r="W105">
            <v>111</v>
          </cell>
          <cell r="X105">
            <v>120</v>
          </cell>
          <cell r="Y105">
            <v>106</v>
          </cell>
          <cell r="Z105">
            <v>120</v>
          </cell>
          <cell r="AA105">
            <v>143</v>
          </cell>
          <cell r="AB105">
            <v>107</v>
          </cell>
          <cell r="AC105">
            <v>115</v>
          </cell>
          <cell r="AD105">
            <v>127</v>
          </cell>
          <cell r="AE105">
            <v>95</v>
          </cell>
          <cell r="AF105">
            <v>103</v>
          </cell>
          <cell r="AG105">
            <v>112</v>
          </cell>
          <cell r="AH105">
            <v>106</v>
          </cell>
          <cell r="AI105">
            <v>124</v>
          </cell>
          <cell r="AJ105">
            <v>145</v>
          </cell>
          <cell r="AK105">
            <v>105</v>
          </cell>
          <cell r="AL105">
            <v>111</v>
          </cell>
          <cell r="AM105">
            <v>123</v>
          </cell>
          <cell r="AN105">
            <v>107.16666666666667</v>
          </cell>
          <cell r="AO105">
            <v>103.16666666666667</v>
          </cell>
          <cell r="AP105">
            <v>107.16666666666667</v>
          </cell>
          <cell r="AQ105">
            <v>121.5</v>
          </cell>
          <cell r="AR105">
            <v>120.5</v>
          </cell>
          <cell r="AS105">
            <v>111.66666666666667</v>
          </cell>
          <cell r="AT105">
            <v>121.5</v>
          </cell>
          <cell r="AU105">
            <v>115.66666666666667</v>
          </cell>
          <cell r="AV105">
            <v>103.16666666666667</v>
          </cell>
          <cell r="AW105">
            <v>124.5</v>
          </cell>
          <cell r="AX105">
            <v>112</v>
          </cell>
          <cell r="AY105">
            <v>113.45454545454545</v>
          </cell>
          <cell r="AZ105">
            <v>7.759256446726102</v>
          </cell>
          <cell r="BA105">
            <v>105.69528900781935</v>
          </cell>
          <cell r="BB105">
            <v>121.21380190127155</v>
          </cell>
          <cell r="BC105">
            <v>112.36111111111113</v>
          </cell>
          <cell r="BD105">
            <v>112.36111111111113</v>
          </cell>
          <cell r="BE105">
            <v>-0.12474304879368157</v>
          </cell>
          <cell r="BF105">
            <v>4.2719406674907283</v>
          </cell>
          <cell r="BG105">
            <v>0.53399258343634104</v>
          </cell>
          <cell r="BH105">
            <v>1.8726851851851856</v>
          </cell>
          <cell r="BI105">
            <v>53.93</v>
          </cell>
        </row>
        <row r="106">
          <cell r="A106" t="str">
            <v>C-102</v>
          </cell>
          <cell r="B106" t="str">
            <v>Desmontaje Equipo Compacto de Medida, y/o TC, TP.</v>
          </cell>
          <cell r="C106" t="str">
            <v>SI SE REALIZA</v>
          </cell>
          <cell r="D106">
            <v>65</v>
          </cell>
          <cell r="E106">
            <v>7.384615384615385</v>
          </cell>
          <cell r="F106">
            <v>1.0833333333333333</v>
          </cell>
          <cell r="G106">
            <v>49</v>
          </cell>
          <cell r="H106">
            <v>53</v>
          </cell>
          <cell r="I106">
            <v>57</v>
          </cell>
          <cell r="J106">
            <v>45</v>
          </cell>
          <cell r="K106">
            <v>49</v>
          </cell>
          <cell r="L106">
            <v>54</v>
          </cell>
          <cell r="M106">
            <v>45</v>
          </cell>
          <cell r="N106">
            <v>51</v>
          </cell>
          <cell r="O106">
            <v>57</v>
          </cell>
          <cell r="P106">
            <v>53</v>
          </cell>
          <cell r="Q106">
            <v>60</v>
          </cell>
          <cell r="R106">
            <v>71</v>
          </cell>
          <cell r="S106">
            <v>53</v>
          </cell>
          <cell r="T106">
            <v>60</v>
          </cell>
          <cell r="U106">
            <v>71</v>
          </cell>
          <cell r="V106">
            <v>53</v>
          </cell>
          <cell r="W106">
            <v>58</v>
          </cell>
          <cell r="X106">
            <v>66</v>
          </cell>
          <cell r="Y106">
            <v>53</v>
          </cell>
          <cell r="Z106">
            <v>60</v>
          </cell>
          <cell r="AA106">
            <v>71</v>
          </cell>
          <cell r="AB106">
            <v>53</v>
          </cell>
          <cell r="AC106">
            <v>62</v>
          </cell>
          <cell r="AD106">
            <v>74</v>
          </cell>
          <cell r="AE106">
            <v>53</v>
          </cell>
          <cell r="AF106">
            <v>59</v>
          </cell>
          <cell r="AG106">
            <v>73</v>
          </cell>
          <cell r="AH106">
            <v>52</v>
          </cell>
          <cell r="AI106">
            <v>62</v>
          </cell>
          <cell r="AJ106">
            <v>73</v>
          </cell>
          <cell r="AK106">
            <v>52</v>
          </cell>
          <cell r="AL106">
            <v>57</v>
          </cell>
          <cell r="AM106">
            <v>70</v>
          </cell>
          <cell r="AN106">
            <v>51</v>
          </cell>
          <cell r="AO106">
            <v>49.166666666666664</v>
          </cell>
          <cell r="AP106">
            <v>51</v>
          </cell>
          <cell r="AQ106">
            <v>60.666666666666664</v>
          </cell>
          <cell r="AR106">
            <v>60.666666666666664</v>
          </cell>
          <cell r="AS106">
            <v>58.5</v>
          </cell>
          <cell r="AT106">
            <v>60.666666666666664</v>
          </cell>
          <cell r="AU106">
            <v>62.5</v>
          </cell>
          <cell r="AV106">
            <v>60.333333333333336</v>
          </cell>
          <cell r="AW106">
            <v>62.166666666666664</v>
          </cell>
          <cell r="AX106">
            <v>58.333333333333336</v>
          </cell>
          <cell r="AY106">
            <v>57.727272727272727</v>
          </cell>
          <cell r="AZ106">
            <v>4.898567096198601</v>
          </cell>
          <cell r="BA106">
            <v>52.828705631074129</v>
          </cell>
          <cell r="BB106">
            <v>62.625839823471324</v>
          </cell>
          <cell r="BC106">
            <v>60.479166666666664</v>
          </cell>
          <cell r="BD106">
            <v>60.479166666666664</v>
          </cell>
          <cell r="BE106">
            <v>-6.9551282051282082E-2</v>
          </cell>
          <cell r="BF106">
            <v>7.9366172924560798</v>
          </cell>
          <cell r="BG106">
            <v>0.99207716155700998</v>
          </cell>
          <cell r="BH106">
            <v>1.007986111111111</v>
          </cell>
          <cell r="BI106">
            <v>27.31</v>
          </cell>
        </row>
        <row r="107">
          <cell r="A107" t="str">
            <v>C-103</v>
          </cell>
          <cell r="B107" t="str">
            <v xml:space="preserve">Instalación de sis. med. semidirecta monofasica BT (caja de proteccion+ base 6 terminales + medidor + TC+ cable de control+ funda bx) - (zona urbana) </v>
          </cell>
          <cell r="C107" t="str">
            <v>NO SE REALIZA</v>
          </cell>
          <cell r="D107">
            <v>86.083333333333329</v>
          </cell>
          <cell r="E107">
            <v>5.5759922555663115</v>
          </cell>
          <cell r="F107">
            <v>1.4347222222222222</v>
          </cell>
          <cell r="G107">
            <v>0</v>
          </cell>
          <cell r="H107">
            <v>0</v>
          </cell>
          <cell r="I107">
            <v>0</v>
          </cell>
          <cell r="J107">
            <v>65</v>
          </cell>
          <cell r="K107">
            <v>68</v>
          </cell>
          <cell r="L107">
            <v>71</v>
          </cell>
          <cell r="M107">
            <v>65</v>
          </cell>
          <cell r="N107">
            <v>72.800000000000011</v>
          </cell>
          <cell r="O107">
            <v>81.536000000000016</v>
          </cell>
          <cell r="P107">
            <v>86</v>
          </cell>
          <cell r="Q107">
            <v>97</v>
          </cell>
          <cell r="R107">
            <v>115</v>
          </cell>
          <cell r="S107">
            <v>86</v>
          </cell>
          <cell r="T107">
            <v>96.320000000000007</v>
          </cell>
          <cell r="U107">
            <v>114.38000000000001</v>
          </cell>
          <cell r="V107">
            <v>86</v>
          </cell>
          <cell r="W107">
            <v>92</v>
          </cell>
          <cell r="X107">
            <v>102</v>
          </cell>
          <cell r="Y107">
            <v>86</v>
          </cell>
          <cell r="Z107">
            <v>97</v>
          </cell>
          <cell r="AA107">
            <v>115</v>
          </cell>
          <cell r="AB107">
            <v>86.083333333333329</v>
          </cell>
          <cell r="AC107">
            <v>96.083333333333329</v>
          </cell>
          <cell r="AD107">
            <v>111.08333333333333</v>
          </cell>
          <cell r="AE107">
            <v>0</v>
          </cell>
          <cell r="AF107">
            <v>0</v>
          </cell>
          <cell r="AG107">
            <v>0</v>
          </cell>
          <cell r="AH107">
            <v>86</v>
          </cell>
          <cell r="AI107">
            <v>99</v>
          </cell>
          <cell r="AJ107">
            <v>118</v>
          </cell>
          <cell r="AK107">
            <v>84.083333333333329</v>
          </cell>
          <cell r="AL107">
            <v>91.083333333333329</v>
          </cell>
          <cell r="AM107">
            <v>106.08333333333333</v>
          </cell>
          <cell r="AN107">
            <v>72.956000000000003</v>
          </cell>
          <cell r="AO107">
            <v>68</v>
          </cell>
          <cell r="AP107">
            <v>72.956000000000003</v>
          </cell>
          <cell r="AQ107">
            <v>98.166666666666671</v>
          </cell>
          <cell r="AR107">
            <v>97.610000000000014</v>
          </cell>
          <cell r="AS107">
            <v>92.666666666666671</v>
          </cell>
          <cell r="AT107">
            <v>98.166666666666671</v>
          </cell>
          <cell r="AU107">
            <v>96.916666666666671</v>
          </cell>
          <cell r="AV107" t="str">
            <v xml:space="preserve"> </v>
          </cell>
          <cell r="AW107">
            <v>100</v>
          </cell>
          <cell r="AX107">
            <v>92.416666666666671</v>
          </cell>
          <cell r="AY107">
            <v>88.985533333333336</v>
          </cell>
          <cell r="AZ107">
            <v>12.50243132522542</v>
          </cell>
          <cell r="BA107">
            <v>76.48310200810792</v>
          </cell>
          <cell r="BB107">
            <v>101.48796465855875</v>
          </cell>
          <cell r="BC107">
            <v>96.563333333333347</v>
          </cell>
          <cell r="BD107">
            <v>96.563333333333347</v>
          </cell>
          <cell r="BE107">
            <v>0.12174249757986469</v>
          </cell>
          <cell r="BF107">
            <v>4.9708308881908243</v>
          </cell>
          <cell r="BG107">
            <v>0.62135386102385304</v>
          </cell>
          <cell r="BH107">
            <v>1.609388888888889</v>
          </cell>
          <cell r="BI107">
            <v>36.159999999999997</v>
          </cell>
        </row>
        <row r="108">
          <cell r="A108" t="str">
            <v>C-104</v>
          </cell>
          <cell r="B108" t="str">
            <v xml:space="preserve">Instalación de sis. med. semidirecta monofasica BT (caja de proteccion+ base 6 terminales + medidor + TC+ cable de control+ funda bx) - (zona rural) </v>
          </cell>
          <cell r="C108" t="str">
            <v>NO SE REALIZA</v>
          </cell>
          <cell r="D108">
            <v>99.384</v>
          </cell>
          <cell r="E108">
            <v>4.8297512678097076</v>
          </cell>
          <cell r="F108">
            <v>1.6564000000000001</v>
          </cell>
          <cell r="G108">
            <v>0</v>
          </cell>
          <cell r="H108">
            <v>0</v>
          </cell>
          <cell r="I108">
            <v>0</v>
          </cell>
          <cell r="J108">
            <v>78</v>
          </cell>
          <cell r="K108">
            <v>80</v>
          </cell>
          <cell r="L108">
            <v>83</v>
          </cell>
          <cell r="M108">
            <v>78</v>
          </cell>
          <cell r="N108">
            <v>87.360000000000014</v>
          </cell>
          <cell r="O108">
            <v>97.843200000000024</v>
          </cell>
          <cell r="P108">
            <v>99</v>
          </cell>
          <cell r="Q108">
            <v>112</v>
          </cell>
          <cell r="R108">
            <v>133</v>
          </cell>
          <cell r="S108">
            <v>99</v>
          </cell>
          <cell r="T108">
            <v>110.88000000000001</v>
          </cell>
          <cell r="U108">
            <v>131.67000000000002</v>
          </cell>
          <cell r="V108">
            <v>99</v>
          </cell>
          <cell r="W108">
            <v>105</v>
          </cell>
          <cell r="X108">
            <v>115</v>
          </cell>
          <cell r="Y108">
            <v>99</v>
          </cell>
          <cell r="Z108">
            <v>112</v>
          </cell>
          <cell r="AA108">
            <v>133</v>
          </cell>
          <cell r="AB108">
            <v>99.384</v>
          </cell>
          <cell r="AC108">
            <v>109.384</v>
          </cell>
          <cell r="AD108">
            <v>124.384</v>
          </cell>
          <cell r="AE108">
            <v>0</v>
          </cell>
          <cell r="AF108">
            <v>0</v>
          </cell>
          <cell r="AG108">
            <v>0</v>
          </cell>
          <cell r="AH108">
            <v>47</v>
          </cell>
          <cell r="AI108">
            <v>58</v>
          </cell>
          <cell r="AJ108">
            <v>72</v>
          </cell>
          <cell r="AK108">
            <v>97.384</v>
          </cell>
          <cell r="AL108">
            <v>104.384</v>
          </cell>
          <cell r="AM108">
            <v>119.384</v>
          </cell>
          <cell r="AN108">
            <v>87.547200000000018</v>
          </cell>
          <cell r="AO108">
            <v>80.166666666666671</v>
          </cell>
          <cell r="AP108">
            <v>87.547200000000018</v>
          </cell>
          <cell r="AQ108">
            <v>113.33333333333333</v>
          </cell>
          <cell r="AR108">
            <v>112.36500000000001</v>
          </cell>
          <cell r="AS108">
            <v>105.66666666666667</v>
          </cell>
          <cell r="AT108">
            <v>113.33333333333333</v>
          </cell>
          <cell r="AU108">
            <v>110.21733333333333</v>
          </cell>
          <cell r="AV108" t="str">
            <v xml:space="preserve"> </v>
          </cell>
          <cell r="AW108">
            <v>58.5</v>
          </cell>
          <cell r="AX108">
            <v>105.71733333333333</v>
          </cell>
          <cell r="AY108">
            <v>97.43940666666667</v>
          </cell>
          <cell r="AZ108">
            <v>18.372173636476404</v>
          </cell>
          <cell r="BA108">
            <v>79.067233030190266</v>
          </cell>
          <cell r="BB108">
            <v>115.81158030314307</v>
          </cell>
          <cell r="BC108">
            <v>101.76600740740741</v>
          </cell>
          <cell r="BD108">
            <v>101.76600740740741</v>
          </cell>
          <cell r="BE108">
            <v>2.396771519970432E-2</v>
          </cell>
          <cell r="BF108">
            <v>4.7167026812635022</v>
          </cell>
          <cell r="BG108">
            <v>0.58958783515793778</v>
          </cell>
          <cell r="BH108">
            <v>1.6961001234567903</v>
          </cell>
          <cell r="BI108">
            <v>41.75</v>
          </cell>
        </row>
        <row r="109">
          <cell r="A109" t="str">
            <v>C-105</v>
          </cell>
          <cell r="B109" t="str">
            <v xml:space="preserve">Instalación de sis. med. semidirecta trifasica BT (caja de proteccion+ base 13 terminales + medidor + TC+ cable de control+ funda bx) - (zona urbana) </v>
          </cell>
          <cell r="C109" t="str">
            <v>SI SE REALIZA</v>
          </cell>
          <cell r="D109">
            <v>86.083333333333329</v>
          </cell>
          <cell r="E109">
            <v>5.5759922555663115</v>
          </cell>
          <cell r="F109">
            <v>1.4347222222222222</v>
          </cell>
          <cell r="G109">
            <v>80</v>
          </cell>
          <cell r="H109">
            <v>85</v>
          </cell>
          <cell r="I109">
            <v>90</v>
          </cell>
          <cell r="J109">
            <v>65</v>
          </cell>
          <cell r="K109">
            <v>68</v>
          </cell>
          <cell r="L109">
            <v>71</v>
          </cell>
          <cell r="M109">
            <v>65</v>
          </cell>
          <cell r="N109">
            <v>72.800000000000011</v>
          </cell>
          <cell r="O109">
            <v>81.536000000000016</v>
          </cell>
          <cell r="P109">
            <v>86</v>
          </cell>
          <cell r="Q109">
            <v>97</v>
          </cell>
          <cell r="R109">
            <v>115</v>
          </cell>
          <cell r="S109">
            <v>86</v>
          </cell>
          <cell r="T109">
            <v>96.320000000000007</v>
          </cell>
          <cell r="U109">
            <v>114.38000000000001</v>
          </cell>
          <cell r="V109">
            <v>86</v>
          </cell>
          <cell r="W109">
            <v>92</v>
          </cell>
          <cell r="X109">
            <v>102</v>
          </cell>
          <cell r="Y109">
            <v>86</v>
          </cell>
          <cell r="Z109">
            <v>97</v>
          </cell>
          <cell r="AA109">
            <v>115</v>
          </cell>
          <cell r="AB109">
            <v>86.083333333333329</v>
          </cell>
          <cell r="AC109">
            <v>96.083333333333329</v>
          </cell>
          <cell r="AD109">
            <v>111.08333333333333</v>
          </cell>
          <cell r="AE109">
            <v>0</v>
          </cell>
          <cell r="AF109">
            <v>0</v>
          </cell>
          <cell r="AG109">
            <v>0</v>
          </cell>
          <cell r="AH109">
            <v>85</v>
          </cell>
          <cell r="AI109">
            <v>97</v>
          </cell>
          <cell r="AJ109">
            <v>119</v>
          </cell>
          <cell r="AK109">
            <v>84.083333333333329</v>
          </cell>
          <cell r="AL109">
            <v>91.083333333333329</v>
          </cell>
          <cell r="AM109">
            <v>106.08333333333333</v>
          </cell>
          <cell r="AN109">
            <v>72.956000000000003</v>
          </cell>
          <cell r="AO109">
            <v>68</v>
          </cell>
          <cell r="AP109">
            <v>72.956000000000003</v>
          </cell>
          <cell r="AQ109">
            <v>98.166666666666671</v>
          </cell>
          <cell r="AR109">
            <v>97.610000000000014</v>
          </cell>
          <cell r="AS109">
            <v>92.666666666666671</v>
          </cell>
          <cell r="AT109">
            <v>98.166666666666671</v>
          </cell>
          <cell r="AU109">
            <v>96.916666666666671</v>
          </cell>
          <cell r="AV109" t="str">
            <v xml:space="preserve"> </v>
          </cell>
          <cell r="AW109">
            <v>98.666666666666671</v>
          </cell>
          <cell r="AX109">
            <v>92.416666666666671</v>
          </cell>
          <cell r="AY109">
            <v>88.852199999999996</v>
          </cell>
          <cell r="AZ109">
            <v>12.378409475402876</v>
          </cell>
          <cell r="BA109">
            <v>76.473790524597121</v>
          </cell>
          <cell r="BB109">
            <v>101.23060947540287</v>
          </cell>
          <cell r="BC109">
            <v>96.372857142857143</v>
          </cell>
          <cell r="BD109">
            <v>96.372857142857143</v>
          </cell>
          <cell r="BE109">
            <v>0.11952980224035409</v>
          </cell>
          <cell r="BF109">
            <v>4.9806554898385738</v>
          </cell>
          <cell r="BG109">
            <v>0.62258193622982172</v>
          </cell>
          <cell r="BH109">
            <v>1.6062142857142856</v>
          </cell>
          <cell r="BI109">
            <v>36.159999999999997</v>
          </cell>
        </row>
        <row r="110">
          <cell r="A110" t="str">
            <v>C-106</v>
          </cell>
          <cell r="B110" t="str">
            <v xml:space="preserve">Instalación de sis. med. semidirecta trifasica BT (caja de proteccion+ base 13 terminales + medidor + TC+ cable de control+ funda bx) - (zona rural) </v>
          </cell>
          <cell r="C110" t="str">
            <v>SI SE REALIZA</v>
          </cell>
          <cell r="D110">
            <v>99.384</v>
          </cell>
          <cell r="E110">
            <v>4.8297512678097076</v>
          </cell>
          <cell r="F110">
            <v>1.6564000000000001</v>
          </cell>
          <cell r="G110">
            <v>90</v>
          </cell>
          <cell r="H110">
            <v>95</v>
          </cell>
          <cell r="I110">
            <v>100</v>
          </cell>
          <cell r="J110">
            <v>78</v>
          </cell>
          <cell r="K110">
            <v>80</v>
          </cell>
          <cell r="L110">
            <v>83</v>
          </cell>
          <cell r="M110">
            <v>78</v>
          </cell>
          <cell r="N110">
            <v>87.360000000000014</v>
          </cell>
          <cell r="O110">
            <v>97.843200000000024</v>
          </cell>
          <cell r="P110">
            <v>99</v>
          </cell>
          <cell r="Q110">
            <v>112</v>
          </cell>
          <cell r="R110">
            <v>133</v>
          </cell>
          <cell r="S110">
            <v>99</v>
          </cell>
          <cell r="T110">
            <v>110.88000000000001</v>
          </cell>
          <cell r="U110">
            <v>131.67000000000002</v>
          </cell>
          <cell r="V110">
            <v>99</v>
          </cell>
          <cell r="W110">
            <v>105</v>
          </cell>
          <cell r="X110">
            <v>115</v>
          </cell>
          <cell r="Y110">
            <v>99</v>
          </cell>
          <cell r="Z110">
            <v>112</v>
          </cell>
          <cell r="AA110">
            <v>133</v>
          </cell>
          <cell r="AB110">
            <v>99.384</v>
          </cell>
          <cell r="AC110">
            <v>109.384</v>
          </cell>
          <cell r="AD110">
            <v>124.384</v>
          </cell>
          <cell r="AE110">
            <v>0</v>
          </cell>
          <cell r="AF110">
            <v>0</v>
          </cell>
          <cell r="AG110">
            <v>0</v>
          </cell>
          <cell r="AH110">
            <v>47</v>
          </cell>
          <cell r="AI110">
            <v>58</v>
          </cell>
          <cell r="AJ110">
            <v>72</v>
          </cell>
          <cell r="AK110">
            <v>97.384</v>
          </cell>
          <cell r="AL110">
            <v>104.384</v>
          </cell>
          <cell r="AM110">
            <v>119.384</v>
          </cell>
          <cell r="AN110">
            <v>87.547200000000018</v>
          </cell>
          <cell r="AO110">
            <v>80.166666666666671</v>
          </cell>
          <cell r="AP110">
            <v>87.547200000000018</v>
          </cell>
          <cell r="AQ110">
            <v>113.33333333333333</v>
          </cell>
          <cell r="AR110">
            <v>112.36500000000001</v>
          </cell>
          <cell r="AS110">
            <v>105.66666666666667</v>
          </cell>
          <cell r="AT110">
            <v>113.33333333333333</v>
          </cell>
          <cell r="AU110">
            <v>110.21733333333333</v>
          </cell>
          <cell r="AV110" t="str">
            <v xml:space="preserve"> </v>
          </cell>
          <cell r="AW110">
            <v>58.5</v>
          </cell>
          <cell r="AX110">
            <v>105.71733333333333</v>
          </cell>
          <cell r="AY110">
            <v>97.43940666666667</v>
          </cell>
          <cell r="AZ110">
            <v>18.372173636476404</v>
          </cell>
          <cell r="BA110">
            <v>79.067233030190266</v>
          </cell>
          <cell r="BB110">
            <v>115.81158030314307</v>
          </cell>
          <cell r="BC110">
            <v>101.76600740740741</v>
          </cell>
          <cell r="BD110">
            <v>101.76600740740741</v>
          </cell>
          <cell r="BE110">
            <v>2.396771519970432E-2</v>
          </cell>
          <cell r="BF110">
            <v>4.7167026812635022</v>
          </cell>
          <cell r="BG110">
            <v>0.58958783515793778</v>
          </cell>
          <cell r="BH110">
            <v>1.6961001234567903</v>
          </cell>
          <cell r="BI110">
            <v>41.75</v>
          </cell>
        </row>
        <row r="111">
          <cell r="A111" t="str">
            <v>C-107</v>
          </cell>
          <cell r="B111" t="str">
            <v xml:space="preserve">Instalación de sis. med. indirecta monofasica MT (caja de proteccion+ base 6 terminales + medidor + TC + TP + cable de control+ funda bx) - (zona urbana) </v>
          </cell>
          <cell r="C111" t="str">
            <v>NO SE REALIZA</v>
          </cell>
          <cell r="D111">
            <v>97</v>
          </cell>
          <cell r="E111">
            <v>4.9484536082474229</v>
          </cell>
          <cell r="F111">
            <v>1.6166666666666667</v>
          </cell>
          <cell r="G111">
            <v>0</v>
          </cell>
          <cell r="H111">
            <v>0</v>
          </cell>
          <cell r="I111">
            <v>0</v>
          </cell>
          <cell r="J111">
            <v>90</v>
          </cell>
          <cell r="K111">
            <v>94</v>
          </cell>
          <cell r="L111">
            <v>98</v>
          </cell>
          <cell r="M111">
            <v>90</v>
          </cell>
          <cell r="N111">
            <v>100.80000000000001</v>
          </cell>
          <cell r="O111">
            <v>112.89600000000003</v>
          </cell>
          <cell r="P111">
            <v>97</v>
          </cell>
          <cell r="Q111">
            <v>109</v>
          </cell>
          <cell r="R111">
            <v>129</v>
          </cell>
          <cell r="S111">
            <v>97</v>
          </cell>
          <cell r="T111">
            <v>108.64000000000001</v>
          </cell>
          <cell r="U111">
            <v>129.01000000000002</v>
          </cell>
          <cell r="V111">
            <v>97</v>
          </cell>
          <cell r="W111">
            <v>103</v>
          </cell>
          <cell r="X111">
            <v>113</v>
          </cell>
          <cell r="Y111">
            <v>97</v>
          </cell>
          <cell r="Z111">
            <v>109</v>
          </cell>
          <cell r="AA111">
            <v>129</v>
          </cell>
          <cell r="AB111">
            <v>97</v>
          </cell>
          <cell r="AC111">
            <v>107</v>
          </cell>
          <cell r="AD111">
            <v>122</v>
          </cell>
          <cell r="AE111">
            <v>0</v>
          </cell>
          <cell r="AF111">
            <v>0</v>
          </cell>
          <cell r="AG111">
            <v>0</v>
          </cell>
          <cell r="AH111">
            <v>97</v>
          </cell>
          <cell r="AI111">
            <v>110</v>
          </cell>
          <cell r="AJ111">
            <v>137</v>
          </cell>
          <cell r="AK111">
            <v>95</v>
          </cell>
          <cell r="AL111">
            <v>102</v>
          </cell>
          <cell r="AM111">
            <v>117</v>
          </cell>
          <cell r="AN111">
            <v>101.01600000000002</v>
          </cell>
          <cell r="AO111">
            <v>94</v>
          </cell>
          <cell r="AP111">
            <v>101.01600000000002</v>
          </cell>
          <cell r="AQ111">
            <v>110.33333333333333</v>
          </cell>
          <cell r="AR111">
            <v>110.09500000000001</v>
          </cell>
          <cell r="AS111">
            <v>103.66666666666667</v>
          </cell>
          <cell r="AT111">
            <v>110.33333333333333</v>
          </cell>
          <cell r="AU111">
            <v>107.83333333333333</v>
          </cell>
          <cell r="AV111" t="str">
            <v xml:space="preserve"> </v>
          </cell>
          <cell r="AW111">
            <v>112.33333333333333</v>
          </cell>
          <cell r="AX111">
            <v>103.33333333333333</v>
          </cell>
          <cell r="AY111">
            <v>105.39603333333335</v>
          </cell>
          <cell r="AZ111">
            <v>5.7772072548448579</v>
          </cell>
          <cell r="BA111">
            <v>99.618826078488496</v>
          </cell>
          <cell r="BB111">
            <v>111.1732405881782</v>
          </cell>
          <cell r="BC111">
            <v>105.95337500000002</v>
          </cell>
          <cell r="BD111">
            <v>105.95337500000002</v>
          </cell>
          <cell r="BE111">
            <v>9.2302835051546628E-2</v>
          </cell>
          <cell r="BF111">
            <v>4.5302945753261747</v>
          </cell>
          <cell r="BG111">
            <v>0.56628682191577184</v>
          </cell>
          <cell r="BH111">
            <v>1.7658895833333335</v>
          </cell>
          <cell r="BI111">
            <v>40.75</v>
          </cell>
        </row>
        <row r="112">
          <cell r="A112" t="str">
            <v>C-108</v>
          </cell>
          <cell r="B112" t="str">
            <v>Instalación de sis. med. indirecta monofasica MT (caja de proteccion+ base 6 terminales + medidor + TC + TP + cable de control+ funda bx) - (zona rural)</v>
          </cell>
          <cell r="C112" t="str">
            <v>NO SE REALIZA</v>
          </cell>
          <cell r="D112">
            <v>113.9175</v>
          </cell>
          <cell r="E112">
            <v>4.213575613931134</v>
          </cell>
          <cell r="F112">
            <v>1.898625</v>
          </cell>
          <cell r="G112">
            <v>0</v>
          </cell>
          <cell r="H112">
            <v>0</v>
          </cell>
          <cell r="I112">
            <v>0</v>
          </cell>
          <cell r="J112">
            <v>95</v>
          </cell>
          <cell r="K112">
            <v>100</v>
          </cell>
          <cell r="L112">
            <v>106</v>
          </cell>
          <cell r="M112">
            <v>95</v>
          </cell>
          <cell r="N112">
            <v>106.4</v>
          </cell>
          <cell r="O112">
            <v>119.16800000000002</v>
          </cell>
          <cell r="P112">
            <v>113</v>
          </cell>
          <cell r="Q112">
            <v>128</v>
          </cell>
          <cell r="R112">
            <v>152</v>
          </cell>
          <cell r="S112">
            <v>113</v>
          </cell>
          <cell r="T112">
            <v>126.56000000000002</v>
          </cell>
          <cell r="U112">
            <v>150.29000000000002</v>
          </cell>
          <cell r="V112">
            <v>114</v>
          </cell>
          <cell r="W112">
            <v>120</v>
          </cell>
          <cell r="X112">
            <v>130</v>
          </cell>
          <cell r="Y112">
            <v>113</v>
          </cell>
          <cell r="Z112">
            <v>128</v>
          </cell>
          <cell r="AA112">
            <v>152</v>
          </cell>
          <cell r="AB112">
            <v>113.9175</v>
          </cell>
          <cell r="AC112">
            <v>123.9175</v>
          </cell>
          <cell r="AD112">
            <v>138.91750000000002</v>
          </cell>
          <cell r="AE112">
            <v>0</v>
          </cell>
          <cell r="AF112">
            <v>0</v>
          </cell>
          <cell r="AG112">
            <v>0</v>
          </cell>
          <cell r="AH112">
            <v>114</v>
          </cell>
          <cell r="AI112">
            <v>132</v>
          </cell>
          <cell r="AJ112">
            <v>157</v>
          </cell>
          <cell r="AK112">
            <v>111.9175</v>
          </cell>
          <cell r="AL112">
            <v>118.9175</v>
          </cell>
          <cell r="AM112">
            <v>133.91750000000002</v>
          </cell>
          <cell r="AN112">
            <v>106.628</v>
          </cell>
          <cell r="AO112">
            <v>100.16666666666667</v>
          </cell>
          <cell r="AP112">
            <v>106.628</v>
          </cell>
          <cell r="AQ112">
            <v>129.5</v>
          </cell>
          <cell r="AR112">
            <v>128.255</v>
          </cell>
          <cell r="AS112">
            <v>120.66666666666667</v>
          </cell>
          <cell r="AT112">
            <v>129.5</v>
          </cell>
          <cell r="AU112">
            <v>124.75083333333333</v>
          </cell>
          <cell r="AV112" t="str">
            <v xml:space="preserve"> </v>
          </cell>
          <cell r="AW112">
            <v>133.16666666666666</v>
          </cell>
          <cell r="AX112">
            <v>120.25083333333333</v>
          </cell>
          <cell r="AY112">
            <v>119.95126666666667</v>
          </cell>
          <cell r="AZ112">
            <v>11.527946935894095</v>
          </cell>
          <cell r="BA112">
            <v>108.42331973077258</v>
          </cell>
          <cell r="BB112">
            <v>131.47921360256078</v>
          </cell>
          <cell r="BC112">
            <v>125.48722222222223</v>
          </cell>
          <cell r="BD112">
            <v>125.48722222222223</v>
          </cell>
          <cell r="BE112">
            <v>0.10156229044898479</v>
          </cell>
          <cell r="BF112">
            <v>3.8250906466793873</v>
          </cell>
          <cell r="BG112">
            <v>0.47813633083492341</v>
          </cell>
          <cell r="BH112">
            <v>2.0914537037037038</v>
          </cell>
          <cell r="BI112">
            <v>47.86</v>
          </cell>
        </row>
        <row r="113">
          <cell r="A113" t="str">
            <v>C-109</v>
          </cell>
          <cell r="B113" t="str">
            <v xml:space="preserve">Instalación de sis. med. indirecta trifasica MT (caja de proteccion+ base 13 terminales + medidor + TC + TP + cable de control+ funda bx) - (zona urbana) </v>
          </cell>
          <cell r="C113" t="str">
            <v>SI SE REALIZA</v>
          </cell>
          <cell r="D113">
            <v>86.083333333333329</v>
          </cell>
          <cell r="E113">
            <v>5.5759922555663115</v>
          </cell>
          <cell r="F113">
            <v>1.4347222222222222</v>
          </cell>
          <cell r="G113">
            <v>80</v>
          </cell>
          <cell r="H113">
            <v>85</v>
          </cell>
          <cell r="I113">
            <v>90</v>
          </cell>
          <cell r="J113">
            <v>65</v>
          </cell>
          <cell r="K113">
            <v>70</v>
          </cell>
          <cell r="L113">
            <v>75</v>
          </cell>
          <cell r="M113">
            <v>65</v>
          </cell>
          <cell r="N113">
            <v>72.800000000000011</v>
          </cell>
          <cell r="O113">
            <v>81.536000000000016</v>
          </cell>
          <cell r="P113">
            <v>86</v>
          </cell>
          <cell r="Q113">
            <v>97</v>
          </cell>
          <cell r="R113">
            <v>115</v>
          </cell>
          <cell r="S113">
            <v>86</v>
          </cell>
          <cell r="T113">
            <v>96.320000000000007</v>
          </cell>
          <cell r="U113">
            <v>114.38000000000001</v>
          </cell>
          <cell r="V113">
            <v>86</v>
          </cell>
          <cell r="W113">
            <v>92</v>
          </cell>
          <cell r="X113">
            <v>102</v>
          </cell>
          <cell r="Y113">
            <v>86</v>
          </cell>
          <cell r="Z113">
            <v>97</v>
          </cell>
          <cell r="AA113">
            <v>115</v>
          </cell>
          <cell r="AB113">
            <v>86.083333333333329</v>
          </cell>
          <cell r="AC113">
            <v>96.083333333333329</v>
          </cell>
          <cell r="AD113">
            <v>111.08333333333333</v>
          </cell>
          <cell r="AE113">
            <v>0</v>
          </cell>
          <cell r="AF113">
            <v>0</v>
          </cell>
          <cell r="AG113">
            <v>0</v>
          </cell>
          <cell r="AH113">
            <v>86</v>
          </cell>
          <cell r="AI113">
            <v>99</v>
          </cell>
          <cell r="AJ113">
            <v>121</v>
          </cell>
          <cell r="AK113">
            <v>84.083333333333329</v>
          </cell>
          <cell r="AL113">
            <v>91.083333333333329</v>
          </cell>
          <cell r="AM113">
            <v>106.08333333333333</v>
          </cell>
          <cell r="AN113">
            <v>72.956000000000003</v>
          </cell>
          <cell r="AO113">
            <v>70</v>
          </cell>
          <cell r="AP113">
            <v>72.956000000000003</v>
          </cell>
          <cell r="AQ113">
            <v>98.166666666666671</v>
          </cell>
          <cell r="AR113">
            <v>97.610000000000014</v>
          </cell>
          <cell r="AS113">
            <v>92.666666666666671</v>
          </cell>
          <cell r="AT113">
            <v>98.166666666666671</v>
          </cell>
          <cell r="AU113">
            <v>96.916666666666671</v>
          </cell>
          <cell r="AV113" t="str">
            <v xml:space="preserve"> </v>
          </cell>
          <cell r="AW113">
            <v>100.5</v>
          </cell>
          <cell r="AX113">
            <v>92.416666666666671</v>
          </cell>
          <cell r="AY113">
            <v>89.235533333333336</v>
          </cell>
          <cell r="AZ113">
            <v>12.190590336225771</v>
          </cell>
          <cell r="BA113">
            <v>77.044942997107569</v>
          </cell>
          <cell r="BB113">
            <v>101.4261236695591</v>
          </cell>
          <cell r="BC113">
            <v>96.634761904761916</v>
          </cell>
          <cell r="BD113">
            <v>96.634761904761916</v>
          </cell>
          <cell r="BE113">
            <v>0.12257225833218108</v>
          </cell>
          <cell r="BF113">
            <v>4.9671566477605902</v>
          </cell>
          <cell r="BG113">
            <v>0.62089458097007377</v>
          </cell>
          <cell r="BH113">
            <v>1.6105793650793654</v>
          </cell>
          <cell r="BI113">
            <v>36.159999999999997</v>
          </cell>
        </row>
        <row r="114">
          <cell r="A114" t="str">
            <v>C-110</v>
          </cell>
          <cell r="B114" t="str">
            <v>Instalación de sis. med. indirecta trifasica MT (caja de proteccion+ base 13 terminales + medidor + TC + TP + cable de control+ funda bx) - (zona rural)</v>
          </cell>
          <cell r="C114" t="str">
            <v>SI SE REALIZA</v>
          </cell>
          <cell r="D114">
            <v>99.384</v>
          </cell>
          <cell r="E114">
            <v>4.8297512678097076</v>
          </cell>
          <cell r="F114">
            <v>1.6564000000000001</v>
          </cell>
          <cell r="G114">
            <v>100</v>
          </cell>
          <cell r="H114">
            <v>110</v>
          </cell>
          <cell r="I114">
            <v>115</v>
          </cell>
          <cell r="J114">
            <v>78</v>
          </cell>
          <cell r="K114">
            <v>82</v>
          </cell>
          <cell r="L114">
            <v>90</v>
          </cell>
          <cell r="M114">
            <v>78</v>
          </cell>
          <cell r="N114">
            <v>87.360000000000014</v>
          </cell>
          <cell r="O114">
            <v>97.843200000000024</v>
          </cell>
          <cell r="P114">
            <v>99</v>
          </cell>
          <cell r="Q114">
            <v>112</v>
          </cell>
          <cell r="R114">
            <v>133</v>
          </cell>
          <cell r="S114">
            <v>99</v>
          </cell>
          <cell r="T114">
            <v>110.88000000000001</v>
          </cell>
          <cell r="U114">
            <v>131.67000000000002</v>
          </cell>
          <cell r="V114">
            <v>99</v>
          </cell>
          <cell r="W114">
            <v>105</v>
          </cell>
          <cell r="X114">
            <v>115</v>
          </cell>
          <cell r="Y114">
            <v>99</v>
          </cell>
          <cell r="Z114">
            <v>112</v>
          </cell>
          <cell r="AA114">
            <v>133</v>
          </cell>
          <cell r="AB114">
            <v>99.384</v>
          </cell>
          <cell r="AC114">
            <v>109.384</v>
          </cell>
          <cell r="AD114">
            <v>124.384</v>
          </cell>
          <cell r="AE114">
            <v>0</v>
          </cell>
          <cell r="AF114">
            <v>0</v>
          </cell>
          <cell r="AG114">
            <v>0</v>
          </cell>
          <cell r="AH114">
            <v>99</v>
          </cell>
          <cell r="AI114">
            <v>115</v>
          </cell>
          <cell r="AJ114">
            <v>139</v>
          </cell>
          <cell r="AK114">
            <v>97.384</v>
          </cell>
          <cell r="AL114">
            <v>104.384</v>
          </cell>
          <cell r="AM114">
            <v>119.384</v>
          </cell>
          <cell r="AN114">
            <v>87.547200000000018</v>
          </cell>
          <cell r="AO114">
            <v>82.666666666666671</v>
          </cell>
          <cell r="AP114">
            <v>87.547200000000018</v>
          </cell>
          <cell r="AQ114">
            <v>113.33333333333333</v>
          </cell>
          <cell r="AR114">
            <v>112.36500000000001</v>
          </cell>
          <cell r="AS114">
            <v>105.66666666666667</v>
          </cell>
          <cell r="AT114">
            <v>113.33333333333333</v>
          </cell>
          <cell r="AU114">
            <v>110.21733333333333</v>
          </cell>
          <cell r="AV114" t="str">
            <v xml:space="preserve"> </v>
          </cell>
          <cell r="AW114">
            <v>116.33333333333333</v>
          </cell>
          <cell r="AX114">
            <v>105.71733333333333</v>
          </cell>
          <cell r="AY114">
            <v>103.47274000000002</v>
          </cell>
          <cell r="AZ114">
            <v>12.624531407725158</v>
          </cell>
          <cell r="BA114">
            <v>90.848208592274858</v>
          </cell>
          <cell r="BB114">
            <v>116.09727140772517</v>
          </cell>
          <cell r="BC114">
            <v>110.10550000000001</v>
          </cell>
          <cell r="BD114">
            <v>110.10550000000001</v>
          </cell>
          <cell r="BE114">
            <v>0.10787953795379544</v>
          </cell>
          <cell r="BF114">
            <v>4.359455249737751</v>
          </cell>
          <cell r="BG114">
            <v>0.54493190621721888</v>
          </cell>
          <cell r="BH114">
            <v>1.8350916666666668</v>
          </cell>
          <cell r="BI114">
            <v>41.75</v>
          </cell>
        </row>
        <row r="115">
          <cell r="A115" t="str">
            <v>C-111</v>
          </cell>
          <cell r="B115" t="str">
            <v xml:space="preserve">Instalación de sis. med. indirecta trifasica MT (caja de proteccion+ base 13 terminales + medidor + EQUIPO COMPACTO+ cable de control+ funda bx) - (zona urbana) </v>
          </cell>
          <cell r="C115" t="str">
            <v>SI SE REALIZA</v>
          </cell>
          <cell r="D115">
            <v>86.083333333333329</v>
          </cell>
          <cell r="E115">
            <v>5.5759922555663115</v>
          </cell>
          <cell r="F115">
            <v>1.4347222222222222</v>
          </cell>
          <cell r="G115">
            <v>90</v>
          </cell>
          <cell r="H115">
            <v>95</v>
          </cell>
          <cell r="I115">
            <v>100</v>
          </cell>
          <cell r="J115">
            <v>80</v>
          </cell>
          <cell r="K115">
            <v>85</v>
          </cell>
          <cell r="L115">
            <v>90</v>
          </cell>
          <cell r="M115">
            <v>80</v>
          </cell>
          <cell r="N115">
            <v>89.600000000000009</v>
          </cell>
          <cell r="O115">
            <v>100.35200000000002</v>
          </cell>
          <cell r="P115">
            <v>86</v>
          </cell>
          <cell r="Q115">
            <v>97</v>
          </cell>
          <cell r="R115">
            <v>115</v>
          </cell>
          <cell r="S115">
            <v>86</v>
          </cell>
          <cell r="T115">
            <v>96.320000000000007</v>
          </cell>
          <cell r="U115">
            <v>114.38000000000001</v>
          </cell>
          <cell r="V115">
            <v>86</v>
          </cell>
          <cell r="W115">
            <v>92</v>
          </cell>
          <cell r="X115">
            <v>102</v>
          </cell>
          <cell r="Y115">
            <v>86</v>
          </cell>
          <cell r="Z115">
            <v>97</v>
          </cell>
          <cell r="AA115">
            <v>115</v>
          </cell>
          <cell r="AB115">
            <v>86.083333333333329</v>
          </cell>
          <cell r="AC115">
            <v>96.083333333333329</v>
          </cell>
          <cell r="AD115">
            <v>111.08333333333333</v>
          </cell>
          <cell r="AE115">
            <v>0</v>
          </cell>
          <cell r="AF115">
            <v>0</v>
          </cell>
          <cell r="AG115">
            <v>0</v>
          </cell>
          <cell r="AH115">
            <v>86</v>
          </cell>
          <cell r="AI115">
            <v>98</v>
          </cell>
          <cell r="AJ115">
            <v>117</v>
          </cell>
          <cell r="AK115">
            <v>84.083333333333329</v>
          </cell>
          <cell r="AL115">
            <v>91.083333333333329</v>
          </cell>
          <cell r="AM115">
            <v>106.08333333333333</v>
          </cell>
          <cell r="AN115">
            <v>89.792000000000016</v>
          </cell>
          <cell r="AO115">
            <v>85</v>
          </cell>
          <cell r="AP115">
            <v>89.792000000000016</v>
          </cell>
          <cell r="AQ115">
            <v>98.166666666666671</v>
          </cell>
          <cell r="AR115">
            <v>97.610000000000014</v>
          </cell>
          <cell r="AS115">
            <v>92.666666666666671</v>
          </cell>
          <cell r="AT115">
            <v>98.166666666666671</v>
          </cell>
          <cell r="AU115">
            <v>96.916666666666671</v>
          </cell>
          <cell r="AV115" t="str">
            <v xml:space="preserve"> </v>
          </cell>
          <cell r="AW115">
            <v>99.166666666666671</v>
          </cell>
          <cell r="AX115">
            <v>92.416666666666671</v>
          </cell>
          <cell r="AY115">
            <v>93.969399999999993</v>
          </cell>
          <cell r="AZ115">
            <v>4.7568149677107519</v>
          </cell>
          <cell r="BA115">
            <v>89.21258503228924</v>
          </cell>
          <cell r="BB115">
            <v>98.726214967710746</v>
          </cell>
          <cell r="BC115">
            <v>94.440916666666666</v>
          </cell>
          <cell r="BD115">
            <v>94.440916666666666</v>
          </cell>
          <cell r="BE115">
            <v>9.7087124878993278E-2</v>
          </cell>
          <cell r="BF115">
            <v>5.0825427890982988</v>
          </cell>
          <cell r="BG115">
            <v>0.63531784863728735</v>
          </cell>
          <cell r="BH115">
            <v>1.5740152777777778</v>
          </cell>
          <cell r="BI115">
            <v>36.159999999999997</v>
          </cell>
        </row>
        <row r="116">
          <cell r="A116" t="str">
            <v>C-112</v>
          </cell>
          <cell r="B116" t="str">
            <v xml:space="preserve">Instalación de sis. med. indirecta trifasica MT (caja de proteccion+ base 13 terminales + medidor + EQUIPO COMPACTO+ cable de control+ funda bx) - (zona rural) </v>
          </cell>
          <cell r="C116" t="str">
            <v>SI SE REALIZA</v>
          </cell>
          <cell r="D116">
            <v>99.384</v>
          </cell>
          <cell r="E116">
            <v>4.8297512678097076</v>
          </cell>
          <cell r="F116">
            <v>1.6564000000000001</v>
          </cell>
          <cell r="G116">
            <v>90</v>
          </cell>
          <cell r="H116">
            <v>95</v>
          </cell>
          <cell r="I116">
            <v>100</v>
          </cell>
          <cell r="J116">
            <v>92</v>
          </cell>
          <cell r="K116">
            <v>95</v>
          </cell>
          <cell r="L116">
            <v>100</v>
          </cell>
          <cell r="M116">
            <v>92</v>
          </cell>
          <cell r="N116">
            <v>103.04</v>
          </cell>
          <cell r="O116">
            <v>115.40480000000002</v>
          </cell>
          <cell r="P116">
            <v>99</v>
          </cell>
          <cell r="Q116">
            <v>112</v>
          </cell>
          <cell r="R116">
            <v>133</v>
          </cell>
          <cell r="S116">
            <v>99</v>
          </cell>
          <cell r="T116">
            <v>110.88000000000001</v>
          </cell>
          <cell r="U116">
            <v>131.67000000000002</v>
          </cell>
          <cell r="V116">
            <v>99</v>
          </cell>
          <cell r="W116">
            <v>105</v>
          </cell>
          <cell r="X116">
            <v>115</v>
          </cell>
          <cell r="Y116">
            <v>99</v>
          </cell>
          <cell r="Z116">
            <v>112</v>
          </cell>
          <cell r="AA116">
            <v>133</v>
          </cell>
          <cell r="AB116">
            <v>99.384</v>
          </cell>
          <cell r="AC116">
            <v>109.384</v>
          </cell>
          <cell r="AD116">
            <v>124.384</v>
          </cell>
          <cell r="AE116">
            <v>0</v>
          </cell>
          <cell r="AF116">
            <v>0</v>
          </cell>
          <cell r="AG116">
            <v>0</v>
          </cell>
          <cell r="AH116">
            <v>99</v>
          </cell>
          <cell r="AI116">
            <v>107</v>
          </cell>
          <cell r="AJ116">
            <v>125</v>
          </cell>
          <cell r="AK116">
            <v>97.384</v>
          </cell>
          <cell r="AL116">
            <v>104.384</v>
          </cell>
          <cell r="AM116">
            <v>119.384</v>
          </cell>
          <cell r="AN116">
            <v>103.26080000000002</v>
          </cell>
          <cell r="AO116">
            <v>95.333333333333329</v>
          </cell>
          <cell r="AP116">
            <v>103.26080000000002</v>
          </cell>
          <cell r="AQ116">
            <v>113.33333333333333</v>
          </cell>
          <cell r="AR116">
            <v>112.36500000000001</v>
          </cell>
          <cell r="AS116">
            <v>105.66666666666667</v>
          </cell>
          <cell r="AT116">
            <v>113.33333333333333</v>
          </cell>
          <cell r="AU116">
            <v>110.21733333333333</v>
          </cell>
          <cell r="AV116" t="str">
            <v xml:space="preserve"> </v>
          </cell>
          <cell r="AW116">
            <v>108.66666666666667</v>
          </cell>
          <cell r="AX116">
            <v>105.71733333333333</v>
          </cell>
          <cell r="AY116">
            <v>107.11546000000001</v>
          </cell>
          <cell r="AZ116">
            <v>5.6715518610032438</v>
          </cell>
          <cell r="BA116">
            <v>101.44390813899678</v>
          </cell>
          <cell r="BB116">
            <v>112.78701186100325</v>
          </cell>
          <cell r="BC116">
            <v>107.02208571428572</v>
          </cell>
          <cell r="BD116">
            <v>107.02208571428572</v>
          </cell>
          <cell r="BE116">
            <v>7.6854279504605591E-2</v>
          </cell>
          <cell r="BF116">
            <v>4.4850555546211686</v>
          </cell>
          <cell r="BG116">
            <v>0.56063194432764607</v>
          </cell>
          <cell r="BH116">
            <v>1.7837014285714288</v>
          </cell>
          <cell r="BI116">
            <v>41.75</v>
          </cell>
        </row>
        <row r="117">
          <cell r="A117" t="str">
            <v>C-113</v>
          </cell>
          <cell r="B117" t="str">
            <v>Instalación o cambio de transformadores de potencial en media tensión (zona urbana)</v>
          </cell>
          <cell r="C117" t="str">
            <v>NO SE REALIZA</v>
          </cell>
          <cell r="D117">
            <v>65</v>
          </cell>
          <cell r="E117">
            <v>7.384615384615385</v>
          </cell>
          <cell r="F117">
            <v>1.0833333333333333</v>
          </cell>
          <cell r="G117">
            <v>0</v>
          </cell>
          <cell r="H117">
            <v>0</v>
          </cell>
          <cell r="I117">
            <v>0</v>
          </cell>
          <cell r="J117">
            <v>60</v>
          </cell>
          <cell r="K117">
            <v>65</v>
          </cell>
          <cell r="L117">
            <v>70</v>
          </cell>
          <cell r="M117">
            <v>60</v>
          </cell>
          <cell r="N117">
            <v>67.2</v>
          </cell>
          <cell r="O117">
            <v>75.26400000000001</v>
          </cell>
          <cell r="P117">
            <v>65</v>
          </cell>
          <cell r="Q117">
            <v>73</v>
          </cell>
          <cell r="R117">
            <v>87</v>
          </cell>
          <cell r="S117">
            <v>65</v>
          </cell>
          <cell r="T117">
            <v>72.800000000000011</v>
          </cell>
          <cell r="U117">
            <v>86.45</v>
          </cell>
          <cell r="V117">
            <v>65</v>
          </cell>
          <cell r="W117">
            <v>71</v>
          </cell>
          <cell r="X117">
            <v>81</v>
          </cell>
          <cell r="Y117">
            <v>65</v>
          </cell>
          <cell r="Z117">
            <v>73</v>
          </cell>
          <cell r="AA117">
            <v>87</v>
          </cell>
          <cell r="AB117">
            <v>65</v>
          </cell>
          <cell r="AC117">
            <v>75</v>
          </cell>
          <cell r="AD117">
            <v>90</v>
          </cell>
          <cell r="AE117">
            <v>0</v>
          </cell>
          <cell r="AF117">
            <v>0</v>
          </cell>
          <cell r="AG117">
            <v>0</v>
          </cell>
          <cell r="AH117">
            <v>65</v>
          </cell>
          <cell r="AI117">
            <v>74</v>
          </cell>
          <cell r="AJ117">
            <v>89</v>
          </cell>
          <cell r="AK117">
            <v>63</v>
          </cell>
          <cell r="AL117">
            <v>70</v>
          </cell>
          <cell r="AM117">
            <v>85</v>
          </cell>
          <cell r="AN117">
            <v>67.344000000000008</v>
          </cell>
          <cell r="AO117">
            <v>65</v>
          </cell>
          <cell r="AP117">
            <v>67.344000000000008</v>
          </cell>
          <cell r="AQ117">
            <v>74</v>
          </cell>
          <cell r="AR117">
            <v>73.775000000000006</v>
          </cell>
          <cell r="AS117">
            <v>71.666666666666671</v>
          </cell>
          <cell r="AT117">
            <v>74</v>
          </cell>
          <cell r="AU117">
            <v>75.833333333333329</v>
          </cell>
          <cell r="AV117" t="str">
            <v xml:space="preserve"> </v>
          </cell>
          <cell r="AW117">
            <v>75</v>
          </cell>
          <cell r="AX117">
            <v>71.333333333333329</v>
          </cell>
          <cell r="AY117">
            <v>71.529633333333337</v>
          </cell>
          <cell r="AZ117">
            <v>3.734893260246146</v>
          </cell>
          <cell r="BA117">
            <v>67.794740073087183</v>
          </cell>
          <cell r="BB117">
            <v>75.26452659357949</v>
          </cell>
          <cell r="BC117">
            <v>73.295833333333334</v>
          </cell>
          <cell r="BD117">
            <v>73.295833333333334</v>
          </cell>
          <cell r="BE117">
            <v>0.12762820512820514</v>
          </cell>
          <cell r="BF117">
            <v>6.5488033653572852</v>
          </cell>
          <cell r="BG117">
            <v>0.81860042066966066</v>
          </cell>
          <cell r="BH117">
            <v>1.2215972222222222</v>
          </cell>
          <cell r="BI117">
            <v>27.31</v>
          </cell>
        </row>
        <row r="118">
          <cell r="A118" t="str">
            <v>C-114</v>
          </cell>
          <cell r="B118" t="str">
            <v>Instalación o cambio de transformadores de potencial en media tensión (zona rural)</v>
          </cell>
          <cell r="C118" t="str">
            <v>NO SE REALIZA</v>
          </cell>
          <cell r="D118">
            <v>75.944999999999993</v>
          </cell>
          <cell r="E118">
            <v>6.3203634208967019</v>
          </cell>
          <cell r="F118">
            <v>1.2657499999999999</v>
          </cell>
          <cell r="G118">
            <v>0</v>
          </cell>
          <cell r="H118">
            <v>0</v>
          </cell>
          <cell r="I118">
            <v>0</v>
          </cell>
          <cell r="J118">
            <v>70</v>
          </cell>
          <cell r="K118">
            <v>74</v>
          </cell>
          <cell r="L118">
            <v>78</v>
          </cell>
          <cell r="M118">
            <v>70</v>
          </cell>
          <cell r="N118">
            <v>78.400000000000006</v>
          </cell>
          <cell r="O118">
            <v>87.808000000000021</v>
          </cell>
          <cell r="P118">
            <v>75</v>
          </cell>
          <cell r="Q118">
            <v>85</v>
          </cell>
          <cell r="R118">
            <v>101</v>
          </cell>
          <cell r="S118">
            <v>75</v>
          </cell>
          <cell r="T118">
            <v>84.000000000000014</v>
          </cell>
          <cell r="U118">
            <v>99.75</v>
          </cell>
          <cell r="V118">
            <v>76</v>
          </cell>
          <cell r="W118">
            <v>82</v>
          </cell>
          <cell r="X118">
            <v>92</v>
          </cell>
          <cell r="Y118">
            <v>75</v>
          </cell>
          <cell r="Z118">
            <v>85</v>
          </cell>
          <cell r="AA118">
            <v>101</v>
          </cell>
          <cell r="AB118">
            <v>75.944999999999993</v>
          </cell>
          <cell r="AC118">
            <v>85.944999999999993</v>
          </cell>
          <cell r="AD118">
            <v>100.94499999999999</v>
          </cell>
          <cell r="AE118">
            <v>0</v>
          </cell>
          <cell r="AF118">
            <v>0</v>
          </cell>
          <cell r="AG118">
            <v>0</v>
          </cell>
          <cell r="AH118">
            <v>75</v>
          </cell>
          <cell r="AI118">
            <v>86</v>
          </cell>
          <cell r="AJ118">
            <v>108</v>
          </cell>
          <cell r="AK118">
            <v>73.944999999999993</v>
          </cell>
          <cell r="AL118">
            <v>80.944999999999993</v>
          </cell>
          <cell r="AM118">
            <v>95.944999999999993</v>
          </cell>
          <cell r="AN118">
            <v>78.567999999999998</v>
          </cell>
          <cell r="AO118">
            <v>74</v>
          </cell>
          <cell r="AP118">
            <v>78.567999999999998</v>
          </cell>
          <cell r="AQ118">
            <v>86</v>
          </cell>
          <cell r="AR118">
            <v>85.125000000000014</v>
          </cell>
          <cell r="AS118">
            <v>82.666666666666671</v>
          </cell>
          <cell r="AT118">
            <v>86</v>
          </cell>
          <cell r="AU118">
            <v>86.778333333333322</v>
          </cell>
          <cell r="AV118" t="str">
            <v xml:space="preserve"> </v>
          </cell>
          <cell r="AW118">
            <v>87.833333333333329</v>
          </cell>
          <cell r="AX118">
            <v>82.278333333333322</v>
          </cell>
          <cell r="AY118">
            <v>82.78176666666667</v>
          </cell>
          <cell r="AZ118">
            <v>4.4795019924094239</v>
          </cell>
          <cell r="BA118">
            <v>78.302264674257245</v>
          </cell>
          <cell r="BB118">
            <v>87.261268659076094</v>
          </cell>
          <cell r="BC118">
            <v>83.248041666666666</v>
          </cell>
          <cell r="BD118">
            <v>83.248041666666666</v>
          </cell>
          <cell r="BE118">
            <v>9.6162244606842751E-2</v>
          </cell>
          <cell r="BF118">
            <v>5.7659014000829849</v>
          </cell>
          <cell r="BG118">
            <v>0.72073767501037311</v>
          </cell>
          <cell r="BH118">
            <v>1.387467361111111</v>
          </cell>
          <cell r="BI118">
            <v>26.151</v>
          </cell>
        </row>
        <row r="119">
          <cell r="A119" t="str">
            <v>C-115</v>
          </cell>
          <cell r="B119" t="str">
            <v xml:space="preserve">Instalación, sustitución de medidor monofásico con instalación o cambio de transformadores de corriente en baja tensión </v>
          </cell>
          <cell r="C119" t="str">
            <v>SI SE REALIZA</v>
          </cell>
          <cell r="D119">
            <v>65</v>
          </cell>
          <cell r="E119">
            <v>7.384615384615385</v>
          </cell>
          <cell r="F119">
            <v>1.0833333333333333</v>
          </cell>
          <cell r="G119">
            <v>60</v>
          </cell>
          <cell r="H119">
            <v>65</v>
          </cell>
          <cell r="I119">
            <v>70</v>
          </cell>
          <cell r="J119">
            <v>60</v>
          </cell>
          <cell r="K119">
            <v>65</v>
          </cell>
          <cell r="L119">
            <v>70</v>
          </cell>
          <cell r="M119">
            <v>60</v>
          </cell>
          <cell r="N119">
            <v>67.2</v>
          </cell>
          <cell r="O119">
            <v>75.26400000000001</v>
          </cell>
          <cell r="P119">
            <v>65</v>
          </cell>
          <cell r="Q119">
            <v>73</v>
          </cell>
          <cell r="R119">
            <v>87</v>
          </cell>
          <cell r="S119">
            <v>65</v>
          </cell>
          <cell r="T119">
            <v>72.800000000000011</v>
          </cell>
          <cell r="U119">
            <v>86.45</v>
          </cell>
          <cell r="V119">
            <v>65</v>
          </cell>
          <cell r="W119">
            <v>71</v>
          </cell>
          <cell r="X119">
            <v>81</v>
          </cell>
          <cell r="Y119">
            <v>65</v>
          </cell>
          <cell r="Z119">
            <v>73</v>
          </cell>
          <cell r="AA119">
            <v>87</v>
          </cell>
          <cell r="AB119">
            <v>65</v>
          </cell>
          <cell r="AC119">
            <v>75</v>
          </cell>
          <cell r="AD119">
            <v>90</v>
          </cell>
          <cell r="AE119">
            <v>0</v>
          </cell>
          <cell r="AF119">
            <v>0</v>
          </cell>
          <cell r="AG119">
            <v>0</v>
          </cell>
          <cell r="AH119">
            <v>65</v>
          </cell>
          <cell r="AI119">
            <v>75</v>
          </cell>
          <cell r="AJ119">
            <v>86</v>
          </cell>
          <cell r="AK119">
            <v>63</v>
          </cell>
          <cell r="AL119">
            <v>70</v>
          </cell>
          <cell r="AM119">
            <v>85</v>
          </cell>
          <cell r="AN119">
            <v>67.344000000000008</v>
          </cell>
          <cell r="AO119">
            <v>65</v>
          </cell>
          <cell r="AP119">
            <v>67.344000000000008</v>
          </cell>
          <cell r="AQ119">
            <v>74</v>
          </cell>
          <cell r="AR119">
            <v>73.775000000000006</v>
          </cell>
          <cell r="AS119">
            <v>71.666666666666671</v>
          </cell>
          <cell r="AT119">
            <v>74</v>
          </cell>
          <cell r="AU119">
            <v>75.833333333333329</v>
          </cell>
          <cell r="AV119" t="str">
            <v xml:space="preserve"> </v>
          </cell>
          <cell r="AW119">
            <v>75.166666666666671</v>
          </cell>
          <cell r="AX119">
            <v>71.333333333333329</v>
          </cell>
          <cell r="AY119">
            <v>71.546300000000002</v>
          </cell>
          <cell r="AZ119">
            <v>3.7524308843701966</v>
          </cell>
          <cell r="BA119">
            <v>67.793869115629803</v>
          </cell>
          <cell r="BB119">
            <v>75.298730884370201</v>
          </cell>
          <cell r="BC119">
            <v>73.323611111111106</v>
          </cell>
          <cell r="BD119">
            <v>73.323611111111106</v>
          </cell>
          <cell r="BE119">
            <v>0.12805555555555548</v>
          </cell>
          <cell r="BF119">
            <v>6.54632242910992</v>
          </cell>
          <cell r="BG119">
            <v>0.81829030363874</v>
          </cell>
          <cell r="BH119">
            <v>1.2220601851851851</v>
          </cell>
          <cell r="BI119">
            <v>27.31</v>
          </cell>
        </row>
        <row r="120">
          <cell r="A120" t="str">
            <v>C-116</v>
          </cell>
          <cell r="B120" t="str">
            <v xml:space="preserve">Instalación, sustitución de medidor trifásico con instalación o cambio de transformadores de corriente en baja tensión </v>
          </cell>
          <cell r="C120" t="str">
            <v>SI SE REALIZA</v>
          </cell>
          <cell r="D120">
            <v>65</v>
          </cell>
          <cell r="E120">
            <v>7.384615384615385</v>
          </cell>
          <cell r="F120">
            <v>1.0833333333333333</v>
          </cell>
          <cell r="G120">
            <v>60</v>
          </cell>
          <cell r="H120">
            <v>65</v>
          </cell>
          <cell r="I120">
            <v>70</v>
          </cell>
          <cell r="J120">
            <v>65</v>
          </cell>
          <cell r="K120">
            <v>68</v>
          </cell>
          <cell r="L120">
            <v>71</v>
          </cell>
          <cell r="M120">
            <v>65</v>
          </cell>
          <cell r="N120">
            <v>72.800000000000011</v>
          </cell>
          <cell r="O120">
            <v>81.536000000000016</v>
          </cell>
          <cell r="P120">
            <v>65</v>
          </cell>
          <cell r="Q120">
            <v>73</v>
          </cell>
          <cell r="R120">
            <v>87</v>
          </cell>
          <cell r="S120">
            <v>65</v>
          </cell>
          <cell r="T120">
            <v>72.800000000000011</v>
          </cell>
          <cell r="U120">
            <v>86.45</v>
          </cell>
          <cell r="V120">
            <v>65</v>
          </cell>
          <cell r="W120">
            <v>71</v>
          </cell>
          <cell r="X120">
            <v>81</v>
          </cell>
          <cell r="Y120">
            <v>65</v>
          </cell>
          <cell r="Z120">
            <v>73</v>
          </cell>
          <cell r="AA120">
            <v>87</v>
          </cell>
          <cell r="AB120">
            <v>65</v>
          </cell>
          <cell r="AC120">
            <v>75</v>
          </cell>
          <cell r="AD120">
            <v>90</v>
          </cell>
          <cell r="AE120">
            <v>0</v>
          </cell>
          <cell r="AF120">
            <v>0</v>
          </cell>
          <cell r="AG120">
            <v>0</v>
          </cell>
          <cell r="AH120">
            <v>65</v>
          </cell>
          <cell r="AI120">
            <v>75</v>
          </cell>
          <cell r="AJ120">
            <v>86</v>
          </cell>
          <cell r="AK120">
            <v>63</v>
          </cell>
          <cell r="AL120">
            <v>70</v>
          </cell>
          <cell r="AM120">
            <v>85</v>
          </cell>
          <cell r="AN120">
            <v>72.956000000000003</v>
          </cell>
          <cell r="AO120">
            <v>68</v>
          </cell>
          <cell r="AP120">
            <v>72.956000000000003</v>
          </cell>
          <cell r="AQ120">
            <v>74</v>
          </cell>
          <cell r="AR120">
            <v>73.775000000000006</v>
          </cell>
          <cell r="AS120">
            <v>71.666666666666671</v>
          </cell>
          <cell r="AT120">
            <v>74</v>
          </cell>
          <cell r="AU120">
            <v>75.833333333333329</v>
          </cell>
          <cell r="AV120" t="str">
            <v xml:space="preserve"> </v>
          </cell>
          <cell r="AW120">
            <v>75.166666666666671</v>
          </cell>
          <cell r="AX120">
            <v>71.333333333333329</v>
          </cell>
          <cell r="AY120">
            <v>72.968699999999998</v>
          </cell>
          <cell r="AZ120">
            <v>2.2328974171037603</v>
          </cell>
          <cell r="BA120">
            <v>70.735802582896241</v>
          </cell>
          <cell r="BB120">
            <v>75.201597417103756</v>
          </cell>
          <cell r="BC120">
            <v>73.231708333333344</v>
          </cell>
          <cell r="BD120">
            <v>73.231708333333344</v>
          </cell>
          <cell r="BE120">
            <v>0.12664166666666685</v>
          </cell>
          <cell r="BF120">
            <v>6.554537794136305</v>
          </cell>
          <cell r="BG120">
            <v>0.81931722426703812</v>
          </cell>
          <cell r="BH120">
            <v>1.2205284722222225</v>
          </cell>
          <cell r="BI120">
            <v>27.31</v>
          </cell>
        </row>
        <row r="121">
          <cell r="A121" t="str">
            <v>C-117</v>
          </cell>
          <cell r="B121" t="str">
            <v>Instalación, sustitución de medidor monofásico con instalación o cambio de transformadores de corriente  en media tensión</v>
          </cell>
          <cell r="C121" t="str">
            <v>SI SE REALIZA</v>
          </cell>
          <cell r="D121">
            <v>97</v>
          </cell>
          <cell r="E121">
            <v>4.9484536082474229</v>
          </cell>
          <cell r="F121">
            <v>1.6166666666666667</v>
          </cell>
          <cell r="G121">
            <v>90</v>
          </cell>
          <cell r="H121">
            <v>95</v>
          </cell>
          <cell r="I121">
            <v>100</v>
          </cell>
          <cell r="J121">
            <v>60</v>
          </cell>
          <cell r="K121">
            <v>65</v>
          </cell>
          <cell r="L121">
            <v>70</v>
          </cell>
          <cell r="M121">
            <v>60</v>
          </cell>
          <cell r="N121">
            <v>67.2</v>
          </cell>
          <cell r="O121">
            <v>75.26400000000001</v>
          </cell>
          <cell r="P121">
            <v>97</v>
          </cell>
          <cell r="Q121">
            <v>109</v>
          </cell>
          <cell r="R121">
            <v>129</v>
          </cell>
          <cell r="S121">
            <v>97</v>
          </cell>
          <cell r="T121">
            <v>108.64000000000001</v>
          </cell>
          <cell r="U121">
            <v>129.01000000000002</v>
          </cell>
          <cell r="V121">
            <v>97</v>
          </cell>
          <cell r="W121">
            <v>103</v>
          </cell>
          <cell r="X121">
            <v>113</v>
          </cell>
          <cell r="Y121">
            <v>97</v>
          </cell>
          <cell r="Z121">
            <v>109</v>
          </cell>
          <cell r="AA121">
            <v>129</v>
          </cell>
          <cell r="AB121">
            <v>97</v>
          </cell>
          <cell r="AC121">
            <v>107</v>
          </cell>
          <cell r="AD121">
            <v>122</v>
          </cell>
          <cell r="AE121">
            <v>0</v>
          </cell>
          <cell r="AF121">
            <v>0</v>
          </cell>
          <cell r="AG121">
            <v>0</v>
          </cell>
          <cell r="AH121">
            <v>96</v>
          </cell>
          <cell r="AI121">
            <v>110</v>
          </cell>
          <cell r="AJ121">
            <v>131</v>
          </cell>
          <cell r="AK121">
            <v>95</v>
          </cell>
          <cell r="AL121">
            <v>102</v>
          </cell>
          <cell r="AM121">
            <v>117</v>
          </cell>
          <cell r="AN121">
            <v>67.344000000000008</v>
          </cell>
          <cell r="AO121">
            <v>65</v>
          </cell>
          <cell r="AP121">
            <v>67.344000000000008</v>
          </cell>
          <cell r="AQ121">
            <v>110.33333333333333</v>
          </cell>
          <cell r="AR121">
            <v>110.09500000000001</v>
          </cell>
          <cell r="AS121">
            <v>103.66666666666667</v>
          </cell>
          <cell r="AT121">
            <v>110.33333333333333</v>
          </cell>
          <cell r="AU121">
            <v>107.83333333333333</v>
          </cell>
          <cell r="AV121" t="str">
            <v xml:space="preserve"> </v>
          </cell>
          <cell r="AW121">
            <v>111.16666666666667</v>
          </cell>
          <cell r="AX121">
            <v>103.33333333333333</v>
          </cell>
          <cell r="AY121">
            <v>95.644966666666676</v>
          </cell>
          <cell r="AZ121">
            <v>20.260089969971933</v>
          </cell>
          <cell r="BA121">
            <v>75.384876696694747</v>
          </cell>
          <cell r="BB121">
            <v>115.90505663663861</v>
          </cell>
          <cell r="BC121">
            <v>108.10880952380953</v>
          </cell>
          <cell r="BD121">
            <v>108.10880952380953</v>
          </cell>
          <cell r="BE121">
            <v>0.11452380952380956</v>
          </cell>
          <cell r="BF121">
            <v>4.4399711930440446</v>
          </cell>
          <cell r="BG121">
            <v>0.55499639913050558</v>
          </cell>
          <cell r="BH121">
            <v>1.8018134920634923</v>
          </cell>
          <cell r="BI121">
            <v>40.75</v>
          </cell>
        </row>
        <row r="122">
          <cell r="A122" t="str">
            <v>C-118</v>
          </cell>
          <cell r="B122" t="str">
            <v>Instalación, sustitución de medidor trifásico con instalación o cambio de transformadores de corriente en media tensión</v>
          </cell>
          <cell r="C122" t="str">
            <v>SI SE REALIZA</v>
          </cell>
          <cell r="D122">
            <v>97</v>
          </cell>
          <cell r="E122">
            <v>4.9484536082474229</v>
          </cell>
          <cell r="F122">
            <v>1.6166666666666667</v>
          </cell>
          <cell r="G122">
            <v>90</v>
          </cell>
          <cell r="H122">
            <v>95</v>
          </cell>
          <cell r="I122">
            <v>100</v>
          </cell>
          <cell r="J122">
            <v>70</v>
          </cell>
          <cell r="K122">
            <v>73</v>
          </cell>
          <cell r="L122">
            <v>76</v>
          </cell>
          <cell r="M122">
            <v>70</v>
          </cell>
          <cell r="N122">
            <v>78.400000000000006</v>
          </cell>
          <cell r="O122">
            <v>87.808000000000021</v>
          </cell>
          <cell r="P122">
            <v>97</v>
          </cell>
          <cell r="Q122">
            <v>109</v>
          </cell>
          <cell r="R122">
            <v>129</v>
          </cell>
          <cell r="S122">
            <v>97</v>
          </cell>
          <cell r="T122">
            <v>108.64000000000001</v>
          </cell>
          <cell r="U122">
            <v>129.01000000000002</v>
          </cell>
          <cell r="V122">
            <v>97</v>
          </cell>
          <cell r="W122">
            <v>103</v>
          </cell>
          <cell r="X122">
            <v>113</v>
          </cell>
          <cell r="Y122">
            <v>97</v>
          </cell>
          <cell r="Z122">
            <v>109</v>
          </cell>
          <cell r="AA122">
            <v>129</v>
          </cell>
          <cell r="AB122">
            <v>97</v>
          </cell>
          <cell r="AC122">
            <v>107</v>
          </cell>
          <cell r="AD122">
            <v>122</v>
          </cell>
          <cell r="AE122">
            <v>0</v>
          </cell>
          <cell r="AF122">
            <v>0</v>
          </cell>
          <cell r="AG122">
            <v>0</v>
          </cell>
          <cell r="AH122">
            <v>97</v>
          </cell>
          <cell r="AI122">
            <v>110</v>
          </cell>
          <cell r="AJ122">
            <v>131</v>
          </cell>
          <cell r="AK122">
            <v>95</v>
          </cell>
          <cell r="AL122">
            <v>102</v>
          </cell>
          <cell r="AM122">
            <v>117</v>
          </cell>
          <cell r="AN122">
            <v>78.567999999999998</v>
          </cell>
          <cell r="AO122">
            <v>73</v>
          </cell>
          <cell r="AP122">
            <v>78.567999999999998</v>
          </cell>
          <cell r="AQ122">
            <v>110.33333333333333</v>
          </cell>
          <cell r="AR122">
            <v>110.09500000000001</v>
          </cell>
          <cell r="AS122">
            <v>103.66666666666667</v>
          </cell>
          <cell r="AT122">
            <v>110.33333333333333</v>
          </cell>
          <cell r="AU122">
            <v>107.83333333333333</v>
          </cell>
          <cell r="AV122" t="str">
            <v xml:space="preserve"> </v>
          </cell>
          <cell r="AW122">
            <v>111.33333333333333</v>
          </cell>
          <cell r="AX122">
            <v>103.33333333333333</v>
          </cell>
          <cell r="AY122">
            <v>98.706433333333351</v>
          </cell>
          <cell r="AZ122">
            <v>15.494636320910594</v>
          </cell>
          <cell r="BA122">
            <v>83.21179701242275</v>
          </cell>
          <cell r="BB122">
            <v>114.20106965424395</v>
          </cell>
          <cell r="BC122">
            <v>108.13261904761906</v>
          </cell>
          <cell r="BD122">
            <v>108.13261904761906</v>
          </cell>
          <cell r="BE122">
            <v>0.11476926853215524</v>
          </cell>
          <cell r="BF122">
            <v>4.4389935638997082</v>
          </cell>
          <cell r="BG122">
            <v>0.55487419548746353</v>
          </cell>
          <cell r="BH122">
            <v>1.8022103174603177</v>
          </cell>
          <cell r="BI122">
            <v>40.75</v>
          </cell>
        </row>
        <row r="123">
          <cell r="A123" t="str">
            <v>C-119</v>
          </cell>
          <cell r="B123" t="str">
            <v>Instalación, sustitución de medidor monofásico con instalación o cambio de transformadores de potencial en media tensión</v>
          </cell>
          <cell r="C123" t="str">
            <v>SI SE REALIZA</v>
          </cell>
          <cell r="D123">
            <v>97</v>
          </cell>
          <cell r="E123">
            <v>4.9484536082474229</v>
          </cell>
          <cell r="F123">
            <v>1.6166666666666667</v>
          </cell>
          <cell r="G123">
            <v>90</v>
          </cell>
          <cell r="H123">
            <v>95</v>
          </cell>
          <cell r="I123">
            <v>100</v>
          </cell>
          <cell r="J123">
            <v>60</v>
          </cell>
          <cell r="K123">
            <v>65</v>
          </cell>
          <cell r="L123">
            <v>70</v>
          </cell>
          <cell r="M123">
            <v>60</v>
          </cell>
          <cell r="N123">
            <v>67.2</v>
          </cell>
          <cell r="O123">
            <v>75.26400000000001</v>
          </cell>
          <cell r="P123">
            <v>97</v>
          </cell>
          <cell r="Q123">
            <v>109</v>
          </cell>
          <cell r="R123">
            <v>129</v>
          </cell>
          <cell r="S123">
            <v>97</v>
          </cell>
          <cell r="T123">
            <v>108.64000000000001</v>
          </cell>
          <cell r="U123">
            <v>129.01000000000002</v>
          </cell>
          <cell r="V123">
            <v>97</v>
          </cell>
          <cell r="W123">
            <v>103</v>
          </cell>
          <cell r="X123">
            <v>113</v>
          </cell>
          <cell r="Y123">
            <v>97</v>
          </cell>
          <cell r="Z123">
            <v>109</v>
          </cell>
          <cell r="AA123">
            <v>129</v>
          </cell>
          <cell r="AB123">
            <v>97</v>
          </cell>
          <cell r="AC123">
            <v>107</v>
          </cell>
          <cell r="AD123">
            <v>122</v>
          </cell>
          <cell r="AE123">
            <v>0</v>
          </cell>
          <cell r="AF123">
            <v>0</v>
          </cell>
          <cell r="AG123">
            <v>0</v>
          </cell>
          <cell r="AH123">
            <v>97</v>
          </cell>
          <cell r="AI123">
            <v>111</v>
          </cell>
          <cell r="AJ123">
            <v>131</v>
          </cell>
          <cell r="AK123">
            <v>95</v>
          </cell>
          <cell r="AL123">
            <v>102</v>
          </cell>
          <cell r="AM123">
            <v>117</v>
          </cell>
          <cell r="AN123">
            <v>67.344000000000008</v>
          </cell>
          <cell r="AO123">
            <v>65</v>
          </cell>
          <cell r="AP123">
            <v>67.344000000000008</v>
          </cell>
          <cell r="AQ123">
            <v>110.33333333333333</v>
          </cell>
          <cell r="AR123">
            <v>110.09500000000001</v>
          </cell>
          <cell r="AS123">
            <v>103.66666666666667</v>
          </cell>
          <cell r="AT123">
            <v>110.33333333333333</v>
          </cell>
          <cell r="AU123">
            <v>107.83333333333333</v>
          </cell>
          <cell r="AV123" t="str">
            <v xml:space="preserve"> </v>
          </cell>
          <cell r="AW123">
            <v>112</v>
          </cell>
          <cell r="AX123">
            <v>103.33333333333333</v>
          </cell>
          <cell r="AY123">
            <v>95.728300000000019</v>
          </cell>
          <cell r="AZ123">
            <v>20.332611217565962</v>
          </cell>
          <cell r="BA123">
            <v>75.395688782434064</v>
          </cell>
          <cell r="BB123">
            <v>116.06091121756597</v>
          </cell>
          <cell r="BC123">
            <v>108.22785714285715</v>
          </cell>
          <cell r="BD123">
            <v>108.22785714285715</v>
          </cell>
          <cell r="BE123">
            <v>0.1157511045655376</v>
          </cell>
          <cell r="BF123">
            <v>4.4350873487813409</v>
          </cell>
          <cell r="BG123">
            <v>0.55438591859766762</v>
          </cell>
          <cell r="BH123">
            <v>1.803797619047619</v>
          </cell>
          <cell r="BI123">
            <v>40.75</v>
          </cell>
        </row>
        <row r="124">
          <cell r="A124" t="str">
            <v>C-120</v>
          </cell>
          <cell r="B124" t="str">
            <v>Instalación, sustitución de medidor trifásico con instalación o cambio de transformadores de potencial en media tensión</v>
          </cell>
          <cell r="C124" t="str">
            <v>SI SE REALIZA</v>
          </cell>
          <cell r="D124">
            <v>97</v>
          </cell>
          <cell r="E124">
            <v>4.9484536082474229</v>
          </cell>
          <cell r="F124">
            <v>1.6166666666666667</v>
          </cell>
          <cell r="G124">
            <v>90</v>
          </cell>
          <cell r="H124">
            <v>95</v>
          </cell>
          <cell r="I124">
            <v>100</v>
          </cell>
          <cell r="J124">
            <v>75</v>
          </cell>
          <cell r="K124">
            <v>78</v>
          </cell>
          <cell r="L124">
            <v>81</v>
          </cell>
          <cell r="M124">
            <v>75</v>
          </cell>
          <cell r="N124">
            <v>84.000000000000014</v>
          </cell>
          <cell r="O124">
            <v>94.080000000000027</v>
          </cell>
          <cell r="P124">
            <v>97</v>
          </cell>
          <cell r="Q124">
            <v>109</v>
          </cell>
          <cell r="R124">
            <v>129</v>
          </cell>
          <cell r="S124">
            <v>97</v>
          </cell>
          <cell r="T124">
            <v>108.64000000000001</v>
          </cell>
          <cell r="U124">
            <v>129.01000000000002</v>
          </cell>
          <cell r="V124">
            <v>97</v>
          </cell>
          <cell r="W124">
            <v>103</v>
          </cell>
          <cell r="X124">
            <v>113</v>
          </cell>
          <cell r="Y124">
            <v>97</v>
          </cell>
          <cell r="Z124">
            <v>109</v>
          </cell>
          <cell r="AA124">
            <v>129</v>
          </cell>
          <cell r="AB124">
            <v>97</v>
          </cell>
          <cell r="AC124">
            <v>107</v>
          </cell>
          <cell r="AD124">
            <v>122</v>
          </cell>
          <cell r="AE124">
            <v>0</v>
          </cell>
          <cell r="AF124">
            <v>0</v>
          </cell>
          <cell r="AG124">
            <v>0</v>
          </cell>
          <cell r="AH124">
            <v>97</v>
          </cell>
          <cell r="AI124">
            <v>111</v>
          </cell>
          <cell r="AJ124">
            <v>131</v>
          </cell>
          <cell r="AK124">
            <v>95</v>
          </cell>
          <cell r="AL124">
            <v>102</v>
          </cell>
          <cell r="AM124">
            <v>117</v>
          </cell>
          <cell r="AN124">
            <v>84.180000000000021</v>
          </cell>
          <cell r="AO124">
            <v>78</v>
          </cell>
          <cell r="AP124">
            <v>84.180000000000021</v>
          </cell>
          <cell r="AQ124">
            <v>110.33333333333333</v>
          </cell>
          <cell r="AR124">
            <v>110.09500000000001</v>
          </cell>
          <cell r="AS124">
            <v>103.66666666666667</v>
          </cell>
          <cell r="AT124">
            <v>110.33333333333333</v>
          </cell>
          <cell r="AU124">
            <v>107.83333333333333</v>
          </cell>
          <cell r="AV124" t="str">
            <v xml:space="preserve"> </v>
          </cell>
          <cell r="AW124">
            <v>112</v>
          </cell>
          <cell r="AX124">
            <v>103.33333333333333</v>
          </cell>
          <cell r="AY124">
            <v>100.39550000000001</v>
          </cell>
          <cell r="AZ124">
            <v>13.031422898015101</v>
          </cell>
          <cell r="BA124">
            <v>87.364077101984918</v>
          </cell>
          <cell r="BB124">
            <v>113.42692289801511</v>
          </cell>
          <cell r="BC124">
            <v>108.22785714285715</v>
          </cell>
          <cell r="BD124">
            <v>108.22785714285715</v>
          </cell>
          <cell r="BE124">
            <v>0.1157511045655376</v>
          </cell>
          <cell r="BF124">
            <v>4.4350873487813409</v>
          </cell>
          <cell r="BG124">
            <v>0.55438591859766762</v>
          </cell>
          <cell r="BH124">
            <v>1.803797619047619</v>
          </cell>
          <cell r="BI124">
            <v>40.75</v>
          </cell>
        </row>
        <row r="125">
          <cell r="A125" t="str">
            <v>C-121</v>
          </cell>
          <cell r="B125" t="str">
            <v>Instalación, sustitución de medidor monofásico con instalación o cambio de equipo compacto monofásico en media tensión</v>
          </cell>
          <cell r="C125" t="str">
            <v>SI SE REALIZA</v>
          </cell>
          <cell r="D125">
            <v>97</v>
          </cell>
          <cell r="E125">
            <v>4.9484536082474229</v>
          </cell>
          <cell r="F125">
            <v>1.6166666666666667</v>
          </cell>
          <cell r="G125">
            <v>90</v>
          </cell>
          <cell r="H125">
            <v>95</v>
          </cell>
          <cell r="I125">
            <v>100</v>
          </cell>
          <cell r="J125">
            <v>60</v>
          </cell>
          <cell r="K125">
            <v>65</v>
          </cell>
          <cell r="L125">
            <v>70</v>
          </cell>
          <cell r="M125">
            <v>60</v>
          </cell>
          <cell r="N125">
            <v>67.2</v>
          </cell>
          <cell r="O125">
            <v>75.26400000000001</v>
          </cell>
          <cell r="P125">
            <v>97</v>
          </cell>
          <cell r="Q125">
            <v>109</v>
          </cell>
          <cell r="R125">
            <v>129</v>
          </cell>
          <cell r="S125">
            <v>97</v>
          </cell>
          <cell r="T125">
            <v>108.64000000000001</v>
          </cell>
          <cell r="U125">
            <v>129.01000000000002</v>
          </cell>
          <cell r="V125">
            <v>97</v>
          </cell>
          <cell r="W125">
            <v>103</v>
          </cell>
          <cell r="X125">
            <v>113</v>
          </cell>
          <cell r="Y125">
            <v>97</v>
          </cell>
          <cell r="Z125">
            <v>109</v>
          </cell>
          <cell r="AA125">
            <v>129</v>
          </cell>
          <cell r="AB125">
            <v>97</v>
          </cell>
          <cell r="AC125">
            <v>107</v>
          </cell>
          <cell r="AD125">
            <v>122</v>
          </cell>
          <cell r="AE125">
            <v>0</v>
          </cell>
          <cell r="AF125">
            <v>0</v>
          </cell>
          <cell r="AG125">
            <v>0</v>
          </cell>
          <cell r="AH125">
            <v>97</v>
          </cell>
          <cell r="AI125">
            <v>111</v>
          </cell>
          <cell r="AJ125">
            <v>131</v>
          </cell>
          <cell r="AK125">
            <v>95</v>
          </cell>
          <cell r="AL125">
            <v>102</v>
          </cell>
          <cell r="AM125">
            <v>117</v>
          </cell>
          <cell r="AN125">
            <v>67.344000000000008</v>
          </cell>
          <cell r="AO125">
            <v>65</v>
          </cell>
          <cell r="AP125">
            <v>67.344000000000008</v>
          </cell>
          <cell r="AQ125">
            <v>110.33333333333333</v>
          </cell>
          <cell r="AR125">
            <v>110.09500000000001</v>
          </cell>
          <cell r="AS125">
            <v>103.66666666666667</v>
          </cell>
          <cell r="AT125">
            <v>110.33333333333333</v>
          </cell>
          <cell r="AU125">
            <v>107.83333333333333</v>
          </cell>
          <cell r="AV125" t="str">
            <v xml:space="preserve"> </v>
          </cell>
          <cell r="AW125">
            <v>112</v>
          </cell>
          <cell r="AX125">
            <v>103.33333333333333</v>
          </cell>
          <cell r="AY125">
            <v>95.728300000000019</v>
          </cell>
          <cell r="AZ125">
            <v>20.332611217565962</v>
          </cell>
          <cell r="BA125">
            <v>75.395688782434064</v>
          </cell>
          <cell r="BB125">
            <v>116.06091121756597</v>
          </cell>
          <cell r="BC125">
            <v>108.22785714285715</v>
          </cell>
          <cell r="BD125">
            <v>108.22785714285715</v>
          </cell>
          <cell r="BE125">
            <v>0.1157511045655376</v>
          </cell>
          <cell r="BF125">
            <v>4.4350873487813409</v>
          </cell>
          <cell r="BG125">
            <v>0.55438591859766762</v>
          </cell>
          <cell r="BH125">
            <v>1.803797619047619</v>
          </cell>
          <cell r="BI125">
            <v>40.75</v>
          </cell>
        </row>
        <row r="126">
          <cell r="A126" t="str">
            <v>C-122</v>
          </cell>
          <cell r="B126" t="str">
            <v>Instalación, sustitución de medidor trifásico con instalación o cambio de equipo compacto trifasico en media tensión</v>
          </cell>
          <cell r="C126" t="str">
            <v>SI SE REALIZA</v>
          </cell>
          <cell r="D126">
            <v>97</v>
          </cell>
          <cell r="E126">
            <v>4.9484536082474229</v>
          </cell>
          <cell r="F126">
            <v>1.6166666666666667</v>
          </cell>
          <cell r="G126">
            <v>90</v>
          </cell>
          <cell r="H126">
            <v>95</v>
          </cell>
          <cell r="I126">
            <v>100</v>
          </cell>
          <cell r="J126">
            <v>75</v>
          </cell>
          <cell r="K126">
            <v>78</v>
          </cell>
          <cell r="L126">
            <v>81</v>
          </cell>
          <cell r="M126">
            <v>75</v>
          </cell>
          <cell r="N126">
            <v>84.000000000000014</v>
          </cell>
          <cell r="O126">
            <v>94.080000000000027</v>
          </cell>
          <cell r="P126">
            <v>97</v>
          </cell>
          <cell r="Q126">
            <v>109</v>
          </cell>
          <cell r="R126">
            <v>129</v>
          </cell>
          <cell r="S126">
            <v>97</v>
          </cell>
          <cell r="T126">
            <v>108.64000000000001</v>
          </cell>
          <cell r="U126">
            <v>129.01000000000002</v>
          </cell>
          <cell r="V126">
            <v>97</v>
          </cell>
          <cell r="W126">
            <v>103</v>
          </cell>
          <cell r="X126">
            <v>113</v>
          </cell>
          <cell r="Y126">
            <v>97</v>
          </cell>
          <cell r="Z126">
            <v>109</v>
          </cell>
          <cell r="AA126">
            <v>129</v>
          </cell>
          <cell r="AB126">
            <v>97</v>
          </cell>
          <cell r="AC126">
            <v>107</v>
          </cell>
          <cell r="AD126">
            <v>122</v>
          </cell>
          <cell r="AE126">
            <v>0</v>
          </cell>
          <cell r="AF126">
            <v>0</v>
          </cell>
          <cell r="AG126">
            <v>0</v>
          </cell>
          <cell r="AH126">
            <v>96</v>
          </cell>
          <cell r="AI126">
            <v>115</v>
          </cell>
          <cell r="AJ126">
            <v>141</v>
          </cell>
          <cell r="AK126">
            <v>95</v>
          </cell>
          <cell r="AL126">
            <v>102</v>
          </cell>
          <cell r="AM126">
            <v>117</v>
          </cell>
          <cell r="AN126">
            <v>84.180000000000021</v>
          </cell>
          <cell r="AO126">
            <v>78</v>
          </cell>
          <cell r="AP126">
            <v>84.180000000000021</v>
          </cell>
          <cell r="AQ126">
            <v>110.33333333333333</v>
          </cell>
          <cell r="AR126">
            <v>110.09500000000001</v>
          </cell>
          <cell r="AS126">
            <v>103.66666666666667</v>
          </cell>
          <cell r="AT126">
            <v>110.33333333333333</v>
          </cell>
          <cell r="AU126">
            <v>107.83333333333333</v>
          </cell>
          <cell r="AV126" t="str">
            <v xml:space="preserve"> </v>
          </cell>
          <cell r="AW126">
            <v>116.16666666666667</v>
          </cell>
          <cell r="AX126">
            <v>103.33333333333333</v>
          </cell>
          <cell r="AY126">
            <v>100.81216666666668</v>
          </cell>
          <cell r="AZ126">
            <v>13.501814739709326</v>
          </cell>
          <cell r="BA126">
            <v>87.310351926957352</v>
          </cell>
          <cell r="BB126">
            <v>114.31398140637602</v>
          </cell>
          <cell r="BC126">
            <v>107.59916666666668</v>
          </cell>
          <cell r="BD126">
            <v>107.59916666666668</v>
          </cell>
          <cell r="BE126">
            <v>0.10926975945017192</v>
          </cell>
          <cell r="BF126">
            <v>4.4610010920158922</v>
          </cell>
          <cell r="BG126">
            <v>0.55762513650198653</v>
          </cell>
          <cell r="BH126">
            <v>1.7933194444444445</v>
          </cell>
          <cell r="BI126">
            <v>40.75</v>
          </cell>
        </row>
        <row r="127">
          <cell r="A127" t="str">
            <v>C-123</v>
          </cell>
          <cell r="B127" t="str">
            <v>Instalación, sustitución de medidor trifásico con instalación o cambio de equipo compacto trifasico en media tensión</v>
          </cell>
          <cell r="C127" t="str">
            <v>SI SE REALIZA</v>
          </cell>
          <cell r="D127">
            <v>97</v>
          </cell>
          <cell r="E127">
            <v>4.9484536082474229</v>
          </cell>
          <cell r="F127">
            <v>1.6166666666666667</v>
          </cell>
          <cell r="G127">
            <v>90</v>
          </cell>
          <cell r="H127">
            <v>95</v>
          </cell>
          <cell r="I127">
            <v>100</v>
          </cell>
          <cell r="J127">
            <v>75</v>
          </cell>
          <cell r="K127">
            <v>78</v>
          </cell>
          <cell r="L127">
            <v>81</v>
          </cell>
          <cell r="M127">
            <v>75</v>
          </cell>
          <cell r="N127">
            <v>84.000000000000014</v>
          </cell>
          <cell r="O127">
            <v>94.080000000000027</v>
          </cell>
          <cell r="P127">
            <v>97</v>
          </cell>
          <cell r="Q127">
            <v>109</v>
          </cell>
          <cell r="R127">
            <v>129</v>
          </cell>
          <cell r="S127">
            <v>97</v>
          </cell>
          <cell r="T127">
            <v>108.64000000000001</v>
          </cell>
          <cell r="U127">
            <v>129.01000000000002</v>
          </cell>
          <cell r="V127">
            <v>97</v>
          </cell>
          <cell r="W127">
            <v>103</v>
          </cell>
          <cell r="X127">
            <v>113</v>
          </cell>
          <cell r="Y127">
            <v>97</v>
          </cell>
          <cell r="Z127">
            <v>109</v>
          </cell>
          <cell r="AA127">
            <v>129</v>
          </cell>
          <cell r="AB127">
            <v>97</v>
          </cell>
          <cell r="AC127">
            <v>107</v>
          </cell>
          <cell r="AD127">
            <v>122</v>
          </cell>
          <cell r="AE127">
            <v>0</v>
          </cell>
          <cell r="AF127">
            <v>0</v>
          </cell>
          <cell r="AG127">
            <v>0</v>
          </cell>
          <cell r="AH127">
            <v>96</v>
          </cell>
          <cell r="AI127">
            <v>115</v>
          </cell>
          <cell r="AJ127">
            <v>141</v>
          </cell>
          <cell r="AK127">
            <v>95</v>
          </cell>
          <cell r="AL127">
            <v>102</v>
          </cell>
          <cell r="AM127">
            <v>117</v>
          </cell>
          <cell r="AN127">
            <v>84.180000000000021</v>
          </cell>
          <cell r="AO127">
            <v>78</v>
          </cell>
          <cell r="AP127">
            <v>84.180000000000021</v>
          </cell>
          <cell r="AQ127">
            <v>110.33333333333333</v>
          </cell>
          <cell r="AR127">
            <v>110.09500000000001</v>
          </cell>
          <cell r="AS127">
            <v>103.66666666666667</v>
          </cell>
          <cell r="AT127">
            <v>110.33333333333333</v>
          </cell>
          <cell r="AU127">
            <v>107.83333333333333</v>
          </cell>
          <cell r="AV127" t="str">
            <v xml:space="preserve"> </v>
          </cell>
          <cell r="AW127">
            <v>116.16666666666667</v>
          </cell>
          <cell r="AX127">
            <v>103.33333333333333</v>
          </cell>
          <cell r="AY127">
            <v>100.81216666666668</v>
          </cell>
          <cell r="AZ127">
            <v>13.501814739709326</v>
          </cell>
          <cell r="BA127">
            <v>87.310351926957352</v>
          </cell>
          <cell r="BB127">
            <v>114.31398140637602</v>
          </cell>
          <cell r="BC127">
            <v>107.59916666666668</v>
          </cell>
          <cell r="BD127">
            <v>107.59916666666668</v>
          </cell>
          <cell r="BE127">
            <v>0.10926975945017192</v>
          </cell>
          <cell r="BF127">
            <v>4.4610010920158922</v>
          </cell>
          <cell r="BG127">
            <v>0.55762513650198653</v>
          </cell>
          <cell r="BH127">
            <v>1.7933194444444445</v>
          </cell>
          <cell r="BI127">
            <v>40.75</v>
          </cell>
        </row>
        <row r="128">
          <cell r="A128" t="str">
            <v>C-124</v>
          </cell>
          <cell r="B128" t="str">
            <v>Instalación o cambio de transformadores de corriente en media tensión (zona urbana)</v>
          </cell>
          <cell r="C128" t="str">
            <v>SI SE REALIZA</v>
          </cell>
          <cell r="D128">
            <v>97</v>
          </cell>
          <cell r="E128">
            <v>4.9484536082474229</v>
          </cell>
          <cell r="F128">
            <v>1.6166666666666667</v>
          </cell>
          <cell r="G128">
            <v>90</v>
          </cell>
          <cell r="H128">
            <v>95</v>
          </cell>
          <cell r="I128">
            <v>100</v>
          </cell>
          <cell r="J128">
            <v>60</v>
          </cell>
          <cell r="K128">
            <v>63</v>
          </cell>
          <cell r="L128">
            <v>66</v>
          </cell>
          <cell r="M128">
            <v>60</v>
          </cell>
          <cell r="N128">
            <v>67.2</v>
          </cell>
          <cell r="O128">
            <v>75.26400000000001</v>
          </cell>
          <cell r="P128">
            <v>97</v>
          </cell>
          <cell r="Q128">
            <v>109</v>
          </cell>
          <cell r="R128">
            <v>129</v>
          </cell>
          <cell r="S128">
            <v>97</v>
          </cell>
          <cell r="T128">
            <v>108.64000000000001</v>
          </cell>
          <cell r="U128">
            <v>129.01000000000002</v>
          </cell>
          <cell r="V128">
            <v>97</v>
          </cell>
          <cell r="W128">
            <v>103</v>
          </cell>
          <cell r="X128">
            <v>113</v>
          </cell>
          <cell r="Y128">
            <v>97</v>
          </cell>
          <cell r="Z128">
            <v>109</v>
          </cell>
          <cell r="AA128">
            <v>129</v>
          </cell>
          <cell r="AB128">
            <v>97</v>
          </cell>
          <cell r="AC128">
            <v>107</v>
          </cell>
          <cell r="AD128">
            <v>122</v>
          </cell>
          <cell r="AE128">
            <v>0</v>
          </cell>
          <cell r="AF128">
            <v>0</v>
          </cell>
          <cell r="AG128">
            <v>0</v>
          </cell>
          <cell r="AH128">
            <v>95</v>
          </cell>
          <cell r="AI128">
            <v>110</v>
          </cell>
          <cell r="AJ128">
            <v>132</v>
          </cell>
          <cell r="AK128">
            <v>95</v>
          </cell>
          <cell r="AL128">
            <v>102</v>
          </cell>
          <cell r="AM128">
            <v>117</v>
          </cell>
          <cell r="AN128">
            <v>67.344000000000008</v>
          </cell>
          <cell r="AO128">
            <v>63</v>
          </cell>
          <cell r="AP128">
            <v>67.344000000000008</v>
          </cell>
          <cell r="AQ128">
            <v>110.33333333333333</v>
          </cell>
          <cell r="AR128">
            <v>110.09500000000001</v>
          </cell>
          <cell r="AS128">
            <v>103.66666666666667</v>
          </cell>
          <cell r="AT128">
            <v>110.33333333333333</v>
          </cell>
          <cell r="AU128">
            <v>107.83333333333333</v>
          </cell>
          <cell r="AV128" t="str">
            <v xml:space="preserve"> </v>
          </cell>
          <cell r="AW128">
            <v>111.16666666666667</v>
          </cell>
          <cell r="AX128">
            <v>103.33333333333333</v>
          </cell>
          <cell r="AY128">
            <v>95.444966666666673</v>
          </cell>
          <cell r="AZ128">
            <v>20.603184966808971</v>
          </cell>
          <cell r="BA128">
            <v>74.841781699857705</v>
          </cell>
          <cell r="BB128">
            <v>116.04815163347564</v>
          </cell>
          <cell r="BC128">
            <v>108.10880952380953</v>
          </cell>
          <cell r="BD128">
            <v>108.10880952380953</v>
          </cell>
          <cell r="BE128">
            <v>0.11452380952380956</v>
          </cell>
          <cell r="BF128">
            <v>4.4399711930440446</v>
          </cell>
          <cell r="BG128">
            <v>0.55499639913050558</v>
          </cell>
          <cell r="BH128">
            <v>1.8018134920634923</v>
          </cell>
          <cell r="BI128">
            <v>40.75</v>
          </cell>
        </row>
        <row r="129">
          <cell r="A129" t="str">
            <v>C-125</v>
          </cell>
          <cell r="B129" t="str">
            <v>Instalación o cambio de transformadores de corriente en media tensión (zona rural)</v>
          </cell>
          <cell r="C129" t="str">
            <v>SI SE REALIZA</v>
          </cell>
          <cell r="D129">
            <v>113.9175</v>
          </cell>
          <cell r="E129">
            <v>4.213575613931134</v>
          </cell>
          <cell r="F129">
            <v>1.898625</v>
          </cell>
          <cell r="G129">
            <v>100</v>
          </cell>
          <cell r="H129">
            <v>110</v>
          </cell>
          <cell r="I129">
            <v>120</v>
          </cell>
          <cell r="J129">
            <v>92</v>
          </cell>
          <cell r="K129">
            <v>96</v>
          </cell>
          <cell r="L129">
            <v>99</v>
          </cell>
          <cell r="M129">
            <v>92</v>
          </cell>
          <cell r="N129">
            <v>103.04</v>
          </cell>
          <cell r="O129">
            <v>115.40480000000002</v>
          </cell>
          <cell r="P129">
            <v>113</v>
          </cell>
          <cell r="Q129">
            <v>128</v>
          </cell>
          <cell r="R129">
            <v>152</v>
          </cell>
          <cell r="S129">
            <v>113</v>
          </cell>
          <cell r="T129">
            <v>126.56000000000002</v>
          </cell>
          <cell r="U129">
            <v>150.29000000000002</v>
          </cell>
          <cell r="V129">
            <v>114</v>
          </cell>
          <cell r="W129">
            <v>120</v>
          </cell>
          <cell r="X129">
            <v>130</v>
          </cell>
          <cell r="Y129">
            <v>113</v>
          </cell>
          <cell r="Z129">
            <v>128</v>
          </cell>
          <cell r="AA129">
            <v>152</v>
          </cell>
          <cell r="AB129">
            <v>113.9175</v>
          </cell>
          <cell r="AC129">
            <v>123.9175</v>
          </cell>
          <cell r="AD129">
            <v>138.91750000000002</v>
          </cell>
          <cell r="AE129">
            <v>0</v>
          </cell>
          <cell r="AF129">
            <v>0</v>
          </cell>
          <cell r="AG129">
            <v>0</v>
          </cell>
          <cell r="AH129">
            <v>114</v>
          </cell>
          <cell r="AI129">
            <v>127</v>
          </cell>
          <cell r="AJ129">
            <v>155</v>
          </cell>
          <cell r="AK129">
            <v>111.9175</v>
          </cell>
          <cell r="AL129">
            <v>118.9175</v>
          </cell>
          <cell r="AM129">
            <v>133.91750000000002</v>
          </cell>
          <cell r="AN129">
            <v>103.26080000000002</v>
          </cell>
          <cell r="AO129">
            <v>95.833333333333329</v>
          </cell>
          <cell r="AP129">
            <v>103.26080000000002</v>
          </cell>
          <cell r="AQ129">
            <v>129.5</v>
          </cell>
          <cell r="AR129">
            <v>128.255</v>
          </cell>
          <cell r="AS129">
            <v>120.66666666666667</v>
          </cell>
          <cell r="AT129">
            <v>129.5</v>
          </cell>
          <cell r="AU129">
            <v>124.75083333333333</v>
          </cell>
          <cell r="AV129" t="str">
            <v xml:space="preserve"> </v>
          </cell>
          <cell r="AW129">
            <v>129.5</v>
          </cell>
          <cell r="AX129">
            <v>120.25083333333333</v>
          </cell>
          <cell r="AY129">
            <v>118.47782666666667</v>
          </cell>
          <cell r="AZ129">
            <v>12.837584138672002</v>
          </cell>
          <cell r="BA129">
            <v>105.64024252799467</v>
          </cell>
          <cell r="BB129">
            <v>131.31541080533867</v>
          </cell>
          <cell r="BC129">
            <v>126.06047619047619</v>
          </cell>
          <cell r="BD129">
            <v>126.06047619047619</v>
          </cell>
          <cell r="BE129">
            <v>0.10659447574320179</v>
          </cell>
          <cell r="BF129">
            <v>3.8076962304562811</v>
          </cell>
          <cell r="BG129">
            <v>0.47596202880703514</v>
          </cell>
          <cell r="BH129">
            <v>2.1010079365079366</v>
          </cell>
          <cell r="BI129">
            <v>39.228000000000002</v>
          </cell>
        </row>
        <row r="130">
          <cell r="A130" t="str">
            <v>C-126</v>
          </cell>
          <cell r="B130" t="str">
            <v>Instalacion de equipo compacto de medida trifásico 13,8 KV</v>
          </cell>
          <cell r="C130" t="str">
            <v>NO SE REALIZA</v>
          </cell>
          <cell r="D130">
            <v>128.375</v>
          </cell>
          <cell r="E130">
            <v>3.7390457643622201</v>
          </cell>
          <cell r="F130">
            <v>2.1395833333333334</v>
          </cell>
          <cell r="G130">
            <v>0</v>
          </cell>
          <cell r="H130">
            <v>0</v>
          </cell>
          <cell r="I130">
            <v>0</v>
          </cell>
          <cell r="J130">
            <v>92</v>
          </cell>
          <cell r="K130">
            <v>96</v>
          </cell>
          <cell r="L130">
            <v>99</v>
          </cell>
          <cell r="M130">
            <v>92</v>
          </cell>
          <cell r="N130">
            <v>103.04</v>
          </cell>
          <cell r="O130">
            <v>115.40480000000002</v>
          </cell>
          <cell r="P130">
            <v>128</v>
          </cell>
          <cell r="Q130">
            <v>145</v>
          </cell>
          <cell r="R130">
            <v>172</v>
          </cell>
          <cell r="S130">
            <v>128</v>
          </cell>
          <cell r="T130">
            <v>143.36000000000001</v>
          </cell>
          <cell r="U130">
            <v>170.24</v>
          </cell>
          <cell r="V130">
            <v>128</v>
          </cell>
          <cell r="W130">
            <v>134</v>
          </cell>
          <cell r="X130">
            <v>144</v>
          </cell>
          <cell r="Y130">
            <v>128</v>
          </cell>
          <cell r="Z130">
            <v>145</v>
          </cell>
          <cell r="AA130">
            <v>172</v>
          </cell>
          <cell r="AB130">
            <v>128.375</v>
          </cell>
          <cell r="AC130">
            <v>138.375</v>
          </cell>
          <cell r="AD130">
            <v>153.375</v>
          </cell>
          <cell r="AE130">
            <v>0</v>
          </cell>
          <cell r="AF130">
            <v>0</v>
          </cell>
          <cell r="AG130">
            <v>0</v>
          </cell>
          <cell r="AH130">
            <v>128</v>
          </cell>
          <cell r="AI130">
            <v>138</v>
          </cell>
          <cell r="AJ130">
            <v>169</v>
          </cell>
          <cell r="AK130">
            <v>126.375</v>
          </cell>
          <cell r="AL130">
            <v>133.375</v>
          </cell>
          <cell r="AM130">
            <v>148.375</v>
          </cell>
          <cell r="AN130">
            <v>103.26080000000002</v>
          </cell>
          <cell r="AO130">
            <v>95.833333333333329</v>
          </cell>
          <cell r="AP130">
            <v>103.26080000000002</v>
          </cell>
          <cell r="AQ130">
            <v>146.66666666666666</v>
          </cell>
          <cell r="AR130">
            <v>145.28</v>
          </cell>
          <cell r="AS130">
            <v>134.66666666666666</v>
          </cell>
          <cell r="AT130">
            <v>146.66666666666666</v>
          </cell>
          <cell r="AU130">
            <v>139.20833333333334</v>
          </cell>
          <cell r="AV130" t="str">
            <v xml:space="preserve"> </v>
          </cell>
          <cell r="AW130">
            <v>141.5</v>
          </cell>
          <cell r="AX130">
            <v>134.70833333333334</v>
          </cell>
          <cell r="AY130">
            <v>129.10516000000001</v>
          </cell>
          <cell r="AZ130">
            <v>20.108999911659211</v>
          </cell>
          <cell r="BA130">
            <v>108.9961600883408</v>
          </cell>
          <cell r="BB130">
            <v>149.21415991165924</v>
          </cell>
          <cell r="BC130">
            <v>141.24238095238096</v>
          </cell>
          <cell r="BD130">
            <v>141.24238095238096</v>
          </cell>
          <cell r="BE130">
            <v>0.10023276301757317</v>
          </cell>
          <cell r="BF130">
            <v>3.3984133994585464</v>
          </cell>
          <cell r="BG130">
            <v>0.4248016749323183</v>
          </cell>
          <cell r="BH130">
            <v>2.3540396825396828</v>
          </cell>
          <cell r="BI130">
            <v>53.93</v>
          </cell>
        </row>
        <row r="131">
          <cell r="A131" t="str">
            <v>C-127</v>
          </cell>
          <cell r="B131" t="str">
            <v>Instalacion de equipo compacto de medida monofásico 13,8 KV</v>
          </cell>
          <cell r="C131" t="str">
            <v>NO SE REALIZA</v>
          </cell>
          <cell r="D131">
            <v>128.375</v>
          </cell>
          <cell r="E131">
            <v>3.7390457643622201</v>
          </cell>
          <cell r="F131">
            <v>2.1395833333333334</v>
          </cell>
          <cell r="G131">
            <v>0</v>
          </cell>
          <cell r="H131">
            <v>0</v>
          </cell>
          <cell r="I131">
            <v>0</v>
          </cell>
          <cell r="J131">
            <v>92</v>
          </cell>
          <cell r="K131">
            <v>96</v>
          </cell>
          <cell r="L131">
            <v>99</v>
          </cell>
          <cell r="M131">
            <v>92</v>
          </cell>
          <cell r="N131">
            <v>103.04</v>
          </cell>
          <cell r="O131">
            <v>115.40480000000002</v>
          </cell>
          <cell r="P131">
            <v>128</v>
          </cell>
          <cell r="Q131">
            <v>145</v>
          </cell>
          <cell r="R131">
            <v>172</v>
          </cell>
          <cell r="S131">
            <v>128</v>
          </cell>
          <cell r="T131">
            <v>143.36000000000001</v>
          </cell>
          <cell r="U131">
            <v>170.24</v>
          </cell>
          <cell r="V131">
            <v>128</v>
          </cell>
          <cell r="W131">
            <v>134</v>
          </cell>
          <cell r="X131">
            <v>144</v>
          </cell>
          <cell r="Y131">
            <v>128</v>
          </cell>
          <cell r="Z131">
            <v>145</v>
          </cell>
          <cell r="AA131">
            <v>172</v>
          </cell>
          <cell r="AB131">
            <v>128.375</v>
          </cell>
          <cell r="AC131">
            <v>138.375</v>
          </cell>
          <cell r="AD131">
            <v>153.375</v>
          </cell>
          <cell r="AE131">
            <v>0</v>
          </cell>
          <cell r="AF131">
            <v>0</v>
          </cell>
          <cell r="AG131">
            <v>0</v>
          </cell>
          <cell r="AH131">
            <v>128</v>
          </cell>
          <cell r="AI131">
            <v>138</v>
          </cell>
          <cell r="AJ131">
            <v>169</v>
          </cell>
          <cell r="AK131">
            <v>126.375</v>
          </cell>
          <cell r="AL131">
            <v>133.375</v>
          </cell>
          <cell r="AM131">
            <v>148.375</v>
          </cell>
          <cell r="AN131">
            <v>103.26080000000002</v>
          </cell>
          <cell r="AO131">
            <v>95.833333333333329</v>
          </cell>
          <cell r="AP131">
            <v>103.26080000000002</v>
          </cell>
          <cell r="AQ131">
            <v>146.66666666666666</v>
          </cell>
          <cell r="AR131">
            <v>145.28</v>
          </cell>
          <cell r="AS131">
            <v>134.66666666666666</v>
          </cell>
          <cell r="AT131">
            <v>146.66666666666666</v>
          </cell>
          <cell r="AU131">
            <v>139.20833333333334</v>
          </cell>
          <cell r="AV131" t="str">
            <v xml:space="preserve"> </v>
          </cell>
          <cell r="AW131">
            <v>141.5</v>
          </cell>
          <cell r="AX131">
            <v>134.70833333333334</v>
          </cell>
          <cell r="AY131">
            <v>129.10516000000001</v>
          </cell>
          <cell r="AZ131">
            <v>20.108999911659211</v>
          </cell>
          <cell r="BA131">
            <v>108.9961600883408</v>
          </cell>
          <cell r="BB131">
            <v>149.21415991165924</v>
          </cell>
          <cell r="BC131">
            <v>141.24238095238096</v>
          </cell>
          <cell r="BD131">
            <v>141.24238095238096</v>
          </cell>
          <cell r="BE131">
            <v>0.10023276301757317</v>
          </cell>
          <cell r="BF131">
            <v>3.3984133994585464</v>
          </cell>
          <cell r="BG131">
            <v>0.4248016749323183</v>
          </cell>
          <cell r="BH131">
            <v>2.3540396825396828</v>
          </cell>
          <cell r="BI131">
            <v>53.93</v>
          </cell>
        </row>
        <row r="132">
          <cell r="A132" t="str">
            <v>C-128</v>
          </cell>
          <cell r="B132" t="str">
            <v>Instalacion de equipo compacto de medida trifásico 34,5 KV</v>
          </cell>
          <cell r="C132" t="str">
            <v>NO SE REALIZA</v>
          </cell>
          <cell r="D132">
            <v>128.375</v>
          </cell>
          <cell r="E132">
            <v>3.7390457643622201</v>
          </cell>
          <cell r="F132">
            <v>2.1395833333333334</v>
          </cell>
          <cell r="G132">
            <v>0</v>
          </cell>
          <cell r="H132">
            <v>0</v>
          </cell>
          <cell r="I132">
            <v>0</v>
          </cell>
          <cell r="J132">
            <v>92</v>
          </cell>
          <cell r="K132">
            <v>96</v>
          </cell>
          <cell r="L132">
            <v>99</v>
          </cell>
          <cell r="M132">
            <v>92</v>
          </cell>
          <cell r="N132">
            <v>103.04</v>
          </cell>
          <cell r="O132">
            <v>115.40480000000002</v>
          </cell>
          <cell r="P132">
            <v>128</v>
          </cell>
          <cell r="Q132">
            <v>145</v>
          </cell>
          <cell r="R132">
            <v>172</v>
          </cell>
          <cell r="S132">
            <v>128</v>
          </cell>
          <cell r="T132">
            <v>143.36000000000001</v>
          </cell>
          <cell r="U132">
            <v>170.24</v>
          </cell>
          <cell r="V132">
            <v>128</v>
          </cell>
          <cell r="W132">
            <v>134</v>
          </cell>
          <cell r="X132">
            <v>144</v>
          </cell>
          <cell r="Y132">
            <v>128</v>
          </cell>
          <cell r="Z132">
            <v>145</v>
          </cell>
          <cell r="AA132">
            <v>172</v>
          </cell>
          <cell r="AB132">
            <v>128.375</v>
          </cell>
          <cell r="AC132">
            <v>138.375</v>
          </cell>
          <cell r="AD132">
            <v>153.375</v>
          </cell>
          <cell r="AE132">
            <v>0</v>
          </cell>
          <cell r="AF132">
            <v>0</v>
          </cell>
          <cell r="AG132">
            <v>0</v>
          </cell>
          <cell r="AH132">
            <v>128</v>
          </cell>
          <cell r="AI132">
            <v>138</v>
          </cell>
          <cell r="AJ132">
            <v>169</v>
          </cell>
          <cell r="AK132">
            <v>126.375</v>
          </cell>
          <cell r="AL132">
            <v>133.375</v>
          </cell>
          <cell r="AM132">
            <v>148.375</v>
          </cell>
          <cell r="AN132">
            <v>103.26080000000002</v>
          </cell>
          <cell r="AO132">
            <v>95.833333333333329</v>
          </cell>
          <cell r="AP132">
            <v>103.26080000000002</v>
          </cell>
          <cell r="AQ132">
            <v>146.66666666666666</v>
          </cell>
          <cell r="AR132">
            <v>145.28</v>
          </cell>
          <cell r="AS132">
            <v>134.66666666666666</v>
          </cell>
          <cell r="AT132">
            <v>146.66666666666666</v>
          </cell>
          <cell r="AU132">
            <v>139.20833333333334</v>
          </cell>
          <cell r="AV132" t="str">
            <v xml:space="preserve"> </v>
          </cell>
          <cell r="AW132">
            <v>141.5</v>
          </cell>
          <cell r="AX132">
            <v>134.70833333333334</v>
          </cell>
          <cell r="AY132">
            <v>129.10516000000001</v>
          </cell>
          <cell r="AZ132">
            <v>20.108999911659211</v>
          </cell>
          <cell r="BA132">
            <v>108.9961600883408</v>
          </cell>
          <cell r="BB132">
            <v>149.21415991165924</v>
          </cell>
          <cell r="BC132">
            <v>141.24238095238096</v>
          </cell>
          <cell r="BD132">
            <v>141.24238095238096</v>
          </cell>
          <cell r="BE132">
            <v>0.10023276301757317</v>
          </cell>
          <cell r="BF132">
            <v>3.3984133994585464</v>
          </cell>
          <cell r="BG132">
            <v>0.4248016749323183</v>
          </cell>
          <cell r="BH132">
            <v>2.3540396825396828</v>
          </cell>
          <cell r="BI132">
            <v>53.93</v>
          </cell>
        </row>
        <row r="133">
          <cell r="A133" t="str">
            <v>C-129</v>
          </cell>
          <cell r="B133" t="str">
            <v>Instalacion de equipo compacto de medida monofásico 34,5 KV</v>
          </cell>
          <cell r="C133" t="str">
            <v>NO SE REALIZA</v>
          </cell>
          <cell r="D133">
            <v>128.375</v>
          </cell>
          <cell r="E133">
            <v>3.7390457643622201</v>
          </cell>
          <cell r="F133">
            <v>2.1395833333333334</v>
          </cell>
          <cell r="G133">
            <v>0</v>
          </cell>
          <cell r="H133">
            <v>0</v>
          </cell>
          <cell r="I133">
            <v>0</v>
          </cell>
          <cell r="J133">
            <v>92</v>
          </cell>
          <cell r="K133">
            <v>96</v>
          </cell>
          <cell r="L133">
            <v>99</v>
          </cell>
          <cell r="M133">
            <v>92</v>
          </cell>
          <cell r="N133">
            <v>103.04</v>
          </cell>
          <cell r="O133">
            <v>115.40480000000002</v>
          </cell>
          <cell r="P133">
            <v>128</v>
          </cell>
          <cell r="Q133">
            <v>145</v>
          </cell>
          <cell r="R133">
            <v>172</v>
          </cell>
          <cell r="S133">
            <v>128</v>
          </cell>
          <cell r="T133">
            <v>143.36000000000001</v>
          </cell>
          <cell r="U133">
            <v>170.24</v>
          </cell>
          <cell r="V133">
            <v>128</v>
          </cell>
          <cell r="W133">
            <v>134</v>
          </cell>
          <cell r="X133">
            <v>144</v>
          </cell>
          <cell r="Y133">
            <v>128</v>
          </cell>
          <cell r="Z133">
            <v>145</v>
          </cell>
          <cell r="AA133">
            <v>172</v>
          </cell>
          <cell r="AB133">
            <v>128.375</v>
          </cell>
          <cell r="AC133">
            <v>138.375</v>
          </cell>
          <cell r="AD133">
            <v>153.375</v>
          </cell>
          <cell r="AE133">
            <v>0</v>
          </cell>
          <cell r="AF133">
            <v>0</v>
          </cell>
          <cell r="AG133">
            <v>0</v>
          </cell>
          <cell r="AH133">
            <v>128</v>
          </cell>
          <cell r="AI133">
            <v>138</v>
          </cell>
          <cell r="AJ133">
            <v>169</v>
          </cell>
          <cell r="AK133">
            <v>126.375</v>
          </cell>
          <cell r="AL133">
            <v>133.375</v>
          </cell>
          <cell r="AM133">
            <v>148.375</v>
          </cell>
          <cell r="AN133">
            <v>103.26080000000002</v>
          </cell>
          <cell r="AO133">
            <v>95.833333333333329</v>
          </cell>
          <cell r="AP133">
            <v>103.26080000000002</v>
          </cell>
          <cell r="AQ133">
            <v>146.66666666666666</v>
          </cell>
          <cell r="AR133">
            <v>145.28</v>
          </cell>
          <cell r="AS133">
            <v>134.66666666666666</v>
          </cell>
          <cell r="AT133">
            <v>146.66666666666666</v>
          </cell>
          <cell r="AU133">
            <v>139.20833333333334</v>
          </cell>
          <cell r="AV133" t="str">
            <v xml:space="preserve"> </v>
          </cell>
          <cell r="AW133">
            <v>141.5</v>
          </cell>
          <cell r="AX133">
            <v>134.70833333333334</v>
          </cell>
          <cell r="AY133">
            <v>129.10516000000001</v>
          </cell>
          <cell r="AZ133">
            <v>20.108999911659211</v>
          </cell>
          <cell r="BA133">
            <v>108.9961600883408</v>
          </cell>
          <cell r="BB133">
            <v>149.21415991165924</v>
          </cell>
          <cell r="BC133">
            <v>141.24238095238096</v>
          </cell>
          <cell r="BD133">
            <v>141.24238095238096</v>
          </cell>
          <cell r="BE133">
            <v>0.10023276301757317</v>
          </cell>
          <cell r="BF133">
            <v>3.3984133994585464</v>
          </cell>
          <cell r="BG133">
            <v>0.4248016749323183</v>
          </cell>
          <cell r="BH133">
            <v>2.3540396825396828</v>
          </cell>
          <cell r="BI133">
            <v>53.93</v>
          </cell>
        </row>
        <row r="134">
          <cell r="A134" t="str">
            <v>C-130</v>
          </cell>
          <cell r="B134" t="str">
            <v>Cambio o reubicación de sis. med. directa trifásica (caja de policarbonato/módulo metálico con base socket + medidor + acometida) - (zona urbana)</v>
          </cell>
          <cell r="C134" t="str">
            <v>SI SE REALIZA</v>
          </cell>
          <cell r="D134">
            <v>42.93181818181818</v>
          </cell>
          <cell r="E134">
            <v>11.180518793012176</v>
          </cell>
          <cell r="F134">
            <v>0.71553030303030296</v>
          </cell>
          <cell r="G134">
            <v>40</v>
          </cell>
          <cell r="H134">
            <v>50</v>
          </cell>
          <cell r="I134">
            <v>60</v>
          </cell>
          <cell r="J134">
            <v>40</v>
          </cell>
          <cell r="K134">
            <v>43</v>
          </cell>
          <cell r="L134">
            <v>46</v>
          </cell>
          <cell r="M134">
            <v>40</v>
          </cell>
          <cell r="N134">
            <v>44.800000000000004</v>
          </cell>
          <cell r="O134">
            <v>50.176000000000009</v>
          </cell>
          <cell r="P134">
            <v>42</v>
          </cell>
          <cell r="Q134">
            <v>48</v>
          </cell>
          <cell r="R134">
            <v>57</v>
          </cell>
          <cell r="S134">
            <v>42</v>
          </cell>
          <cell r="T134">
            <v>47.040000000000006</v>
          </cell>
          <cell r="U134">
            <v>55.86</v>
          </cell>
          <cell r="V134">
            <v>43</v>
          </cell>
          <cell r="W134">
            <v>49</v>
          </cell>
          <cell r="X134">
            <v>59</v>
          </cell>
          <cell r="Y134">
            <v>42</v>
          </cell>
          <cell r="Z134">
            <v>48</v>
          </cell>
          <cell r="AA134">
            <v>57</v>
          </cell>
          <cell r="AB134">
            <v>42.93181818181818</v>
          </cell>
          <cell r="AC134">
            <v>52.93181818181818</v>
          </cell>
          <cell r="AD134">
            <v>67.931818181818187</v>
          </cell>
          <cell r="AE134">
            <v>0</v>
          </cell>
          <cell r="AF134">
            <v>0</v>
          </cell>
          <cell r="AG134">
            <v>0</v>
          </cell>
          <cell r="AH134">
            <v>43</v>
          </cell>
          <cell r="AI134">
            <v>51</v>
          </cell>
          <cell r="AJ134">
            <v>65</v>
          </cell>
          <cell r="AK134">
            <v>40.93181818181818</v>
          </cell>
          <cell r="AL134">
            <v>47.93181818181818</v>
          </cell>
          <cell r="AM134">
            <v>62.93181818181818</v>
          </cell>
          <cell r="AN134">
            <v>44.896000000000008</v>
          </cell>
          <cell r="AO134">
            <v>43</v>
          </cell>
          <cell r="AP134">
            <v>44.896000000000008</v>
          </cell>
          <cell r="AQ134">
            <v>48.5</v>
          </cell>
          <cell r="AR134">
            <v>47.670000000000009</v>
          </cell>
          <cell r="AS134">
            <v>49.666666666666664</v>
          </cell>
          <cell r="AT134">
            <v>48.5</v>
          </cell>
          <cell r="AU134">
            <v>53.765151515151523</v>
          </cell>
          <cell r="AV134" t="str">
            <v xml:space="preserve"> </v>
          </cell>
          <cell r="AW134">
            <v>52</v>
          </cell>
          <cell r="AX134">
            <v>49.265151515151508</v>
          </cell>
          <cell r="AY134">
            <v>48.215896969696971</v>
          </cell>
          <cell r="AZ134">
            <v>3.3002992307344625</v>
          </cell>
          <cell r="BA134">
            <v>44.915597738962511</v>
          </cell>
          <cell r="BB134">
            <v>51.51619620043143</v>
          </cell>
          <cell r="BC134">
            <v>48.720363636363636</v>
          </cell>
          <cell r="BD134">
            <v>48.720363636363636</v>
          </cell>
          <cell r="BE134">
            <v>0.1348311275807306</v>
          </cell>
          <cell r="BF134">
            <v>9.8521432143363619</v>
          </cell>
          <cell r="BG134">
            <v>1.2315179017920452</v>
          </cell>
          <cell r="BH134">
            <v>0.81200606060606051</v>
          </cell>
          <cell r="BI134">
            <v>18.03</v>
          </cell>
        </row>
        <row r="135">
          <cell r="A135" t="str">
            <v>C-131</v>
          </cell>
          <cell r="B135" t="str">
            <v>Cambio o reubicación de sis. med. directa trifásica (caja de policarbonato/módulo metálico con base socket + medidor + acometida) - (zona rural)</v>
          </cell>
          <cell r="C135" t="str">
            <v>SI SE REALIZA</v>
          </cell>
          <cell r="D135">
            <v>49.317</v>
          </cell>
          <cell r="E135">
            <v>9.7329521260417309</v>
          </cell>
          <cell r="F135">
            <v>0.82194999999999996</v>
          </cell>
          <cell r="G135">
            <v>50</v>
          </cell>
          <cell r="H135">
            <v>55</v>
          </cell>
          <cell r="I135">
            <v>60</v>
          </cell>
          <cell r="J135">
            <v>49</v>
          </cell>
          <cell r="K135">
            <v>52</v>
          </cell>
          <cell r="L135">
            <v>55</v>
          </cell>
          <cell r="M135">
            <v>49</v>
          </cell>
          <cell r="N135">
            <v>54.88</v>
          </cell>
          <cell r="O135">
            <v>61.465600000000009</v>
          </cell>
          <cell r="P135">
            <v>49</v>
          </cell>
          <cell r="Q135">
            <v>55</v>
          </cell>
          <cell r="R135">
            <v>66</v>
          </cell>
          <cell r="S135">
            <v>49</v>
          </cell>
          <cell r="T135">
            <v>54.88</v>
          </cell>
          <cell r="U135">
            <v>65.17</v>
          </cell>
          <cell r="V135">
            <v>49</v>
          </cell>
          <cell r="W135">
            <v>55</v>
          </cell>
          <cell r="X135">
            <v>65</v>
          </cell>
          <cell r="Y135">
            <v>49</v>
          </cell>
          <cell r="Z135">
            <v>55</v>
          </cell>
          <cell r="AA135">
            <v>66</v>
          </cell>
          <cell r="AB135">
            <v>49.317</v>
          </cell>
          <cell r="AC135">
            <v>59.317</v>
          </cell>
          <cell r="AD135">
            <v>74.317000000000007</v>
          </cell>
          <cell r="AE135">
            <v>0</v>
          </cell>
          <cell r="AF135">
            <v>0</v>
          </cell>
          <cell r="AG135">
            <v>0</v>
          </cell>
          <cell r="AH135">
            <v>49</v>
          </cell>
          <cell r="AI135">
            <v>58</v>
          </cell>
          <cell r="AJ135">
            <v>72</v>
          </cell>
          <cell r="AK135">
            <v>47.317</v>
          </cell>
          <cell r="AL135">
            <v>54.317</v>
          </cell>
          <cell r="AM135">
            <v>69.317000000000007</v>
          </cell>
          <cell r="AN135">
            <v>54.997599999999998</v>
          </cell>
          <cell r="AO135">
            <v>52</v>
          </cell>
          <cell r="AP135">
            <v>54.997599999999998</v>
          </cell>
          <cell r="AQ135">
            <v>55.833333333333336</v>
          </cell>
          <cell r="AR135">
            <v>55.615000000000002</v>
          </cell>
          <cell r="AS135">
            <v>55.666666666666664</v>
          </cell>
          <cell r="AT135">
            <v>55.833333333333336</v>
          </cell>
          <cell r="AU135">
            <v>60.150333333333329</v>
          </cell>
          <cell r="AV135" t="str">
            <v xml:space="preserve"> </v>
          </cell>
          <cell r="AW135">
            <v>58.833333333333336</v>
          </cell>
          <cell r="AX135">
            <v>55.650333333333329</v>
          </cell>
          <cell r="AY135">
            <v>55.957753333333336</v>
          </cell>
          <cell r="AZ135">
            <v>2.2030778145221075</v>
          </cell>
          <cell r="BA135">
            <v>53.754675518811226</v>
          </cell>
          <cell r="BB135">
            <v>58.160831147855447</v>
          </cell>
          <cell r="BC135">
            <v>55.513409523809521</v>
          </cell>
          <cell r="BD135">
            <v>55.513409523809521</v>
          </cell>
          <cell r="BE135">
            <v>0.12564449426788979</v>
          </cell>
          <cell r="BF135">
            <v>8.6465595271018181</v>
          </cell>
          <cell r="BG135">
            <v>1.0808199408877273</v>
          </cell>
          <cell r="BH135">
            <v>0.92522349206349197</v>
          </cell>
          <cell r="BI135">
            <v>20.72</v>
          </cell>
        </row>
        <row r="136">
          <cell r="A136" t="str">
            <v>C-132</v>
          </cell>
          <cell r="B136" t="str">
            <v>Cambio o reubicación de acometida trifásica (zona urbana)</v>
          </cell>
          <cell r="C136" t="str">
            <v>SI SE REALIZA</v>
          </cell>
          <cell r="D136">
            <v>42.93181818181818</v>
          </cell>
          <cell r="E136">
            <v>11.180518793012176</v>
          </cell>
          <cell r="F136">
            <v>0.71553030303030296</v>
          </cell>
          <cell r="G136">
            <v>40</v>
          </cell>
          <cell r="H136">
            <v>45</v>
          </cell>
          <cell r="I136">
            <v>50</v>
          </cell>
          <cell r="J136">
            <v>38</v>
          </cell>
          <cell r="K136">
            <v>41</v>
          </cell>
          <cell r="L136">
            <v>44</v>
          </cell>
          <cell r="M136">
            <v>38</v>
          </cell>
          <cell r="N136">
            <v>42.56</v>
          </cell>
          <cell r="O136">
            <v>47.667200000000008</v>
          </cell>
          <cell r="P136">
            <v>42</v>
          </cell>
          <cell r="Q136">
            <v>48</v>
          </cell>
          <cell r="R136">
            <v>57</v>
          </cell>
          <cell r="S136">
            <v>42</v>
          </cell>
          <cell r="T136">
            <v>47.040000000000006</v>
          </cell>
          <cell r="U136">
            <v>55.86</v>
          </cell>
          <cell r="V136">
            <v>43</v>
          </cell>
          <cell r="W136">
            <v>49</v>
          </cell>
          <cell r="X136">
            <v>59</v>
          </cell>
          <cell r="Y136">
            <v>42</v>
          </cell>
          <cell r="Z136">
            <v>48</v>
          </cell>
          <cell r="AA136">
            <v>57</v>
          </cell>
          <cell r="AB136">
            <v>42.93181818181818</v>
          </cell>
          <cell r="AC136">
            <v>52.93181818181818</v>
          </cell>
          <cell r="AD136">
            <v>67.931818181818187</v>
          </cell>
          <cell r="AE136">
            <v>0</v>
          </cell>
          <cell r="AF136">
            <v>0</v>
          </cell>
          <cell r="AG136">
            <v>0</v>
          </cell>
          <cell r="AH136">
            <v>43</v>
          </cell>
          <cell r="AI136">
            <v>49</v>
          </cell>
          <cell r="AJ136">
            <v>57</v>
          </cell>
          <cell r="AK136">
            <v>40</v>
          </cell>
          <cell r="AL136">
            <v>45</v>
          </cell>
          <cell r="AM136">
            <v>60</v>
          </cell>
          <cell r="AN136">
            <v>42.651200000000003</v>
          </cell>
          <cell r="AO136">
            <v>41</v>
          </cell>
          <cell r="AP136">
            <v>42.651200000000003</v>
          </cell>
          <cell r="AQ136">
            <v>48.5</v>
          </cell>
          <cell r="AR136">
            <v>47.670000000000009</v>
          </cell>
          <cell r="AS136">
            <v>49.666666666666664</v>
          </cell>
          <cell r="AT136">
            <v>48.5</v>
          </cell>
          <cell r="AU136">
            <v>53.765151515151523</v>
          </cell>
          <cell r="AV136" t="str">
            <v xml:space="preserve"> </v>
          </cell>
          <cell r="AW136">
            <v>49.333333333333336</v>
          </cell>
          <cell r="AX136">
            <v>46.666666666666664</v>
          </cell>
          <cell r="AY136">
            <v>47.040421818181819</v>
          </cell>
          <cell r="AZ136">
            <v>3.9042800636078621</v>
          </cell>
          <cell r="BA136">
            <v>43.136141754573956</v>
          </cell>
          <cell r="BB136">
            <v>50.944701881789683</v>
          </cell>
          <cell r="BC136">
            <v>48.38944444444445</v>
          </cell>
          <cell r="BD136">
            <v>48.38944444444445</v>
          </cell>
          <cell r="BE136">
            <v>0.12712311040527047</v>
          </cell>
          <cell r="BF136">
            <v>9.9195187196473054</v>
          </cell>
          <cell r="BG136">
            <v>1.2399398399559132</v>
          </cell>
          <cell r="BH136">
            <v>0.80649074074074079</v>
          </cell>
          <cell r="BI136">
            <v>18.03</v>
          </cell>
        </row>
        <row r="137">
          <cell r="A137" t="str">
            <v>C-133</v>
          </cell>
          <cell r="B137" t="str">
            <v>Cambio o reubicación de acometida trifásica (zona rural)</v>
          </cell>
          <cell r="C137" t="str">
            <v>SI SE REALIZA</v>
          </cell>
          <cell r="D137">
            <v>62.208750000000009</v>
          </cell>
          <cell r="E137">
            <v>7.7159563566218567</v>
          </cell>
          <cell r="F137">
            <v>1.0368125000000001</v>
          </cell>
          <cell r="G137">
            <v>65</v>
          </cell>
          <cell r="H137">
            <v>70</v>
          </cell>
          <cell r="I137">
            <v>80</v>
          </cell>
          <cell r="J137">
            <v>60</v>
          </cell>
          <cell r="K137">
            <v>65</v>
          </cell>
          <cell r="L137">
            <v>70</v>
          </cell>
          <cell r="M137">
            <v>60</v>
          </cell>
          <cell r="N137">
            <v>67.2</v>
          </cell>
          <cell r="O137">
            <v>75.26400000000001</v>
          </cell>
          <cell r="P137">
            <v>62</v>
          </cell>
          <cell r="Q137">
            <v>70</v>
          </cell>
          <cell r="R137">
            <v>83</v>
          </cell>
          <cell r="S137">
            <v>62</v>
          </cell>
          <cell r="T137">
            <v>69.440000000000012</v>
          </cell>
          <cell r="U137">
            <v>82.460000000000008</v>
          </cell>
          <cell r="V137">
            <v>62</v>
          </cell>
          <cell r="W137">
            <v>68</v>
          </cell>
          <cell r="X137">
            <v>78</v>
          </cell>
          <cell r="Y137">
            <v>62</v>
          </cell>
          <cell r="Z137">
            <v>70</v>
          </cell>
          <cell r="AA137">
            <v>83</v>
          </cell>
          <cell r="AB137">
            <v>62.208750000000009</v>
          </cell>
          <cell r="AC137">
            <v>72.208750000000009</v>
          </cell>
          <cell r="AD137">
            <v>87.208750000000009</v>
          </cell>
          <cell r="AE137">
            <v>70</v>
          </cell>
          <cell r="AF137">
            <v>80</v>
          </cell>
          <cell r="AG137">
            <v>90</v>
          </cell>
          <cell r="AH137">
            <v>62</v>
          </cell>
          <cell r="AI137">
            <v>74</v>
          </cell>
          <cell r="AJ137">
            <v>88</v>
          </cell>
          <cell r="AK137">
            <v>60</v>
          </cell>
          <cell r="AL137">
            <v>70</v>
          </cell>
          <cell r="AM137">
            <v>80</v>
          </cell>
          <cell r="AN137">
            <v>67.344000000000008</v>
          </cell>
          <cell r="AO137">
            <v>65</v>
          </cell>
          <cell r="AP137">
            <v>67.344000000000008</v>
          </cell>
          <cell r="AQ137">
            <v>70.833333333333329</v>
          </cell>
          <cell r="AR137">
            <v>70.37</v>
          </cell>
          <cell r="AS137">
            <v>68.666666666666671</v>
          </cell>
          <cell r="AT137">
            <v>70.833333333333329</v>
          </cell>
          <cell r="AU137">
            <v>73.042083333333338</v>
          </cell>
          <cell r="AV137">
            <v>80</v>
          </cell>
          <cell r="AW137">
            <v>74.333333333333329</v>
          </cell>
          <cell r="AX137">
            <v>70</v>
          </cell>
          <cell r="AY137">
            <v>70.706068181818182</v>
          </cell>
          <cell r="AZ137">
            <v>4.061532129631038</v>
          </cell>
          <cell r="BA137">
            <v>66.644536052187149</v>
          </cell>
          <cell r="BB137">
            <v>74.767600311449215</v>
          </cell>
          <cell r="BC137">
            <v>70.307416666666668</v>
          </cell>
          <cell r="BD137">
            <v>70.307416666666668</v>
          </cell>
          <cell r="BE137">
            <v>0.13018533030589199</v>
          </cell>
          <cell r="BF137">
            <v>6.8271602450666062</v>
          </cell>
          <cell r="BG137">
            <v>0.85339503063332578</v>
          </cell>
          <cell r="BH137">
            <v>1.1717902777777778</v>
          </cell>
          <cell r="BI137">
            <v>26.13</v>
          </cell>
        </row>
        <row r="138">
          <cell r="A138" t="str">
            <v>C-134</v>
          </cell>
          <cell r="B138" t="str">
            <v>Cambio o reubicación de medidor  trifásico (zona urbana)</v>
          </cell>
          <cell r="C138" t="str">
            <v>SI SE REALIZA</v>
          </cell>
          <cell r="D138">
            <v>21.021739130434781</v>
          </cell>
          <cell r="E138">
            <v>22.833505687693901</v>
          </cell>
          <cell r="F138">
            <v>0.35036231884057967</v>
          </cell>
          <cell r="G138">
            <v>98</v>
          </cell>
          <cell r="H138">
            <v>118</v>
          </cell>
          <cell r="I138">
            <v>138</v>
          </cell>
          <cell r="J138">
            <v>83</v>
          </cell>
          <cell r="K138">
            <v>102</v>
          </cell>
          <cell r="L138">
            <v>118</v>
          </cell>
          <cell r="M138">
            <v>83</v>
          </cell>
          <cell r="N138">
            <v>98</v>
          </cell>
          <cell r="O138">
            <v>118</v>
          </cell>
          <cell r="P138">
            <v>83</v>
          </cell>
          <cell r="Q138">
            <v>90</v>
          </cell>
          <cell r="R138">
            <v>118</v>
          </cell>
          <cell r="S138">
            <v>83</v>
          </cell>
          <cell r="T138">
            <v>92</v>
          </cell>
          <cell r="U138">
            <v>110</v>
          </cell>
          <cell r="V138">
            <v>83</v>
          </cell>
          <cell r="W138">
            <v>106</v>
          </cell>
          <cell r="X138">
            <v>145</v>
          </cell>
          <cell r="Y138">
            <v>83</v>
          </cell>
          <cell r="Z138">
            <v>90</v>
          </cell>
          <cell r="AA138">
            <v>110</v>
          </cell>
          <cell r="AB138">
            <v>83</v>
          </cell>
          <cell r="AC138">
            <v>118</v>
          </cell>
          <cell r="AD138">
            <v>177</v>
          </cell>
          <cell r="AE138">
            <v>118</v>
          </cell>
          <cell r="AF138">
            <v>138</v>
          </cell>
          <cell r="AG138">
            <v>177</v>
          </cell>
          <cell r="AH138">
            <v>83</v>
          </cell>
          <cell r="AI138">
            <v>98</v>
          </cell>
          <cell r="AJ138">
            <v>130</v>
          </cell>
          <cell r="AK138">
            <v>98</v>
          </cell>
          <cell r="AL138">
            <v>118</v>
          </cell>
          <cell r="AM138">
            <v>157</v>
          </cell>
          <cell r="AN138">
            <v>98.833333333333329</v>
          </cell>
          <cell r="AO138">
            <v>101.5</v>
          </cell>
          <cell r="AP138">
            <v>98.833333333333329</v>
          </cell>
          <cell r="AQ138">
            <v>93.5</v>
          </cell>
          <cell r="AR138">
            <v>93.5</v>
          </cell>
          <cell r="AS138">
            <v>108.66666666666667</v>
          </cell>
          <cell r="AT138">
            <v>92.166666666666671</v>
          </cell>
          <cell r="AU138">
            <v>122</v>
          </cell>
          <cell r="AV138">
            <v>141.16666666666666</v>
          </cell>
          <cell r="AW138">
            <v>100.83333333333333</v>
          </cell>
          <cell r="AX138">
            <v>121.16666666666667</v>
          </cell>
          <cell r="AY138">
            <v>106.56060606060605</v>
          </cell>
          <cell r="AZ138">
            <v>15.42693761056961</v>
          </cell>
          <cell r="BA138">
            <v>91.133668450036438</v>
          </cell>
          <cell r="BB138">
            <v>121.98754367117566</v>
          </cell>
          <cell r="BC138">
            <v>100.99999999999999</v>
          </cell>
          <cell r="BD138">
            <v>100.99999999999999</v>
          </cell>
          <cell r="BE138">
            <v>3.8045501551189242</v>
          </cell>
          <cell r="BF138">
            <v>4.7524752475247531</v>
          </cell>
          <cell r="BG138">
            <v>0.59405940594059414</v>
          </cell>
          <cell r="BH138">
            <v>1.6833333333333331</v>
          </cell>
          <cell r="BI138">
            <v>8.83</v>
          </cell>
        </row>
        <row r="139">
          <cell r="A139" t="str">
            <v>C-135</v>
          </cell>
          <cell r="B139" t="str">
            <v>Cambio o reubicación de medidor trifasico (zona rural)</v>
          </cell>
          <cell r="C139" t="str">
            <v>SI SE REALIZA</v>
          </cell>
          <cell r="D139">
            <v>24.2835</v>
          </cell>
          <cell r="E139">
            <v>19.766508122799433</v>
          </cell>
          <cell r="F139">
            <v>0.404725</v>
          </cell>
          <cell r="G139">
            <v>95</v>
          </cell>
          <cell r="H139">
            <v>127</v>
          </cell>
          <cell r="I139">
            <v>143</v>
          </cell>
          <cell r="J139">
            <v>92</v>
          </cell>
          <cell r="K139">
            <v>111</v>
          </cell>
          <cell r="L139">
            <v>120</v>
          </cell>
          <cell r="M139">
            <v>95</v>
          </cell>
          <cell r="N139">
            <v>111</v>
          </cell>
          <cell r="O139">
            <v>127</v>
          </cell>
          <cell r="P139">
            <v>89</v>
          </cell>
          <cell r="Q139">
            <v>95</v>
          </cell>
          <cell r="R139">
            <v>111</v>
          </cell>
          <cell r="S139">
            <v>89</v>
          </cell>
          <cell r="T139">
            <v>111</v>
          </cell>
          <cell r="U139">
            <v>127</v>
          </cell>
          <cell r="V139">
            <v>79</v>
          </cell>
          <cell r="W139">
            <v>111</v>
          </cell>
          <cell r="X139">
            <v>143</v>
          </cell>
          <cell r="Y139">
            <v>76</v>
          </cell>
          <cell r="Z139">
            <v>95</v>
          </cell>
          <cell r="AA139">
            <v>111</v>
          </cell>
          <cell r="AB139">
            <v>79</v>
          </cell>
          <cell r="AC139">
            <v>111</v>
          </cell>
          <cell r="AD139">
            <v>159</v>
          </cell>
          <cell r="AE139">
            <v>79</v>
          </cell>
          <cell r="AF139">
            <v>111</v>
          </cell>
          <cell r="AG139">
            <v>127</v>
          </cell>
          <cell r="AH139">
            <v>79</v>
          </cell>
          <cell r="AI139">
            <v>95</v>
          </cell>
          <cell r="AJ139">
            <v>127</v>
          </cell>
          <cell r="AK139">
            <v>79</v>
          </cell>
          <cell r="AL139">
            <v>95</v>
          </cell>
          <cell r="AM139">
            <v>127</v>
          </cell>
          <cell r="AN139">
            <v>111</v>
          </cell>
          <cell r="AO139">
            <v>109.33333333333333</v>
          </cell>
          <cell r="AP139">
            <v>111</v>
          </cell>
          <cell r="AQ139">
            <v>96.666666666666671</v>
          </cell>
          <cell r="AR139">
            <v>110</v>
          </cell>
          <cell r="AS139">
            <v>111</v>
          </cell>
          <cell r="AT139">
            <v>94.5</v>
          </cell>
          <cell r="AU139">
            <v>113.66666666666667</v>
          </cell>
          <cell r="AV139">
            <v>108.33333333333333</v>
          </cell>
          <cell r="AW139">
            <v>97.666666666666671</v>
          </cell>
          <cell r="AX139">
            <v>97.666666666666671</v>
          </cell>
          <cell r="AY139">
            <v>105.53030303030305</v>
          </cell>
          <cell r="AZ139">
            <v>7.2260401718822838</v>
          </cell>
          <cell r="BA139">
            <v>98.304262858420756</v>
          </cell>
          <cell r="BB139">
            <v>112.75634320218533</v>
          </cell>
          <cell r="BC139">
            <v>110.1111111111111</v>
          </cell>
          <cell r="BD139">
            <v>110.1111111111111</v>
          </cell>
          <cell r="BE139">
            <v>3.5344003587255171</v>
          </cell>
          <cell r="BF139">
            <v>4.3592330978809288</v>
          </cell>
          <cell r="BG139">
            <v>0.5449041372351161</v>
          </cell>
          <cell r="BH139">
            <v>1.835185185185185</v>
          </cell>
          <cell r="BI139">
            <v>10.199999999999999</v>
          </cell>
        </row>
        <row r="140">
          <cell r="A140" t="str">
            <v>C-136</v>
          </cell>
          <cell r="B140" t="str">
            <v>Retiro de medidor y acometida trifásica (zona urbana)</v>
          </cell>
          <cell r="C140" t="str">
            <v>SI SE REALIZA</v>
          </cell>
          <cell r="D140">
            <v>32.333333333333336</v>
          </cell>
          <cell r="E140">
            <v>14.845360824742265</v>
          </cell>
          <cell r="F140">
            <v>0.53888888888888897</v>
          </cell>
          <cell r="G140">
            <v>35</v>
          </cell>
          <cell r="H140">
            <v>40</v>
          </cell>
          <cell r="I140">
            <v>50</v>
          </cell>
          <cell r="J140">
            <v>33</v>
          </cell>
          <cell r="K140">
            <v>35</v>
          </cell>
          <cell r="L140">
            <v>50</v>
          </cell>
          <cell r="M140">
            <v>35</v>
          </cell>
          <cell r="N140">
            <v>37</v>
          </cell>
          <cell r="O140">
            <v>45</v>
          </cell>
          <cell r="P140">
            <v>35</v>
          </cell>
          <cell r="Q140">
            <v>40</v>
          </cell>
          <cell r="R140">
            <v>45</v>
          </cell>
          <cell r="S140">
            <v>35</v>
          </cell>
          <cell r="T140">
            <v>40</v>
          </cell>
          <cell r="U140">
            <v>45</v>
          </cell>
          <cell r="V140">
            <v>35</v>
          </cell>
          <cell r="W140">
            <v>41</v>
          </cell>
          <cell r="X140">
            <v>51</v>
          </cell>
          <cell r="Y140">
            <v>32</v>
          </cell>
          <cell r="Z140">
            <v>36</v>
          </cell>
          <cell r="AA140">
            <v>45</v>
          </cell>
          <cell r="AB140">
            <v>32.333333333333336</v>
          </cell>
          <cell r="AC140">
            <v>45</v>
          </cell>
          <cell r="AD140">
            <v>57</v>
          </cell>
          <cell r="AE140">
            <v>35</v>
          </cell>
          <cell r="AF140">
            <v>40</v>
          </cell>
          <cell r="AG140">
            <v>45</v>
          </cell>
          <cell r="AH140">
            <v>32</v>
          </cell>
          <cell r="AI140">
            <v>38</v>
          </cell>
          <cell r="AJ140">
            <v>46</v>
          </cell>
          <cell r="AK140">
            <v>35</v>
          </cell>
          <cell r="AL140">
            <v>45</v>
          </cell>
          <cell r="AM140">
            <v>50</v>
          </cell>
          <cell r="AN140">
            <v>38</v>
          </cell>
          <cell r="AO140">
            <v>37.166666666666664</v>
          </cell>
          <cell r="AP140">
            <v>38</v>
          </cell>
          <cell r="AQ140">
            <v>40</v>
          </cell>
          <cell r="AR140">
            <v>40</v>
          </cell>
          <cell r="AS140">
            <v>41.666666666666664</v>
          </cell>
          <cell r="AT140">
            <v>36.833333333333336</v>
          </cell>
          <cell r="AU140">
            <v>44.888888888888893</v>
          </cell>
          <cell r="AV140">
            <v>40</v>
          </cell>
          <cell r="AW140">
            <v>38.333333333333336</v>
          </cell>
          <cell r="AX140">
            <v>44.166666666666664</v>
          </cell>
          <cell r="AY140">
            <v>39.914141414141412</v>
          </cell>
          <cell r="AZ140">
            <v>2.6980060808994009</v>
          </cell>
          <cell r="BA140">
            <v>37.216135333242008</v>
          </cell>
          <cell r="BB140">
            <v>42.612147495040816</v>
          </cell>
          <cell r="BC140">
            <v>39.428571428571431</v>
          </cell>
          <cell r="BD140">
            <v>39.428571428571431</v>
          </cell>
          <cell r="BE140">
            <v>0.21944035346097199</v>
          </cell>
          <cell r="BF140">
            <v>12.17391304347826</v>
          </cell>
          <cell r="BG140">
            <v>1.5217391304347825</v>
          </cell>
          <cell r="BH140">
            <v>0.65714285714285725</v>
          </cell>
          <cell r="BI140">
            <v>13.58</v>
          </cell>
        </row>
        <row r="141">
          <cell r="A141" t="str">
            <v>C-137</v>
          </cell>
          <cell r="B141" t="str">
            <v>Retiro de medidor y acometida trifásica (zona rural)</v>
          </cell>
          <cell r="C141" t="str">
            <v>SI SE REALIZA</v>
          </cell>
          <cell r="D141">
            <v>37.35923076923077</v>
          </cell>
          <cell r="E141">
            <v>12.848230279819632</v>
          </cell>
          <cell r="F141">
            <v>0.62265384615384611</v>
          </cell>
          <cell r="G141">
            <v>45</v>
          </cell>
          <cell r="H141">
            <v>50</v>
          </cell>
          <cell r="I141">
            <v>55</v>
          </cell>
          <cell r="J141">
            <v>40</v>
          </cell>
          <cell r="K141">
            <v>50</v>
          </cell>
          <cell r="L141">
            <v>55</v>
          </cell>
          <cell r="M141">
            <v>42</v>
          </cell>
          <cell r="N141">
            <v>50</v>
          </cell>
          <cell r="O141">
            <v>55</v>
          </cell>
          <cell r="P141">
            <v>40</v>
          </cell>
          <cell r="Q141">
            <v>50</v>
          </cell>
          <cell r="R141">
            <v>55</v>
          </cell>
          <cell r="S141">
            <v>40</v>
          </cell>
          <cell r="T141">
            <v>45</v>
          </cell>
          <cell r="U141">
            <v>50</v>
          </cell>
          <cell r="V141">
            <v>45</v>
          </cell>
          <cell r="W141">
            <v>50</v>
          </cell>
          <cell r="X141">
            <v>55</v>
          </cell>
          <cell r="Y141">
            <v>40</v>
          </cell>
          <cell r="Z141">
            <v>45</v>
          </cell>
          <cell r="AA141">
            <v>55</v>
          </cell>
          <cell r="AB141">
            <v>40</v>
          </cell>
          <cell r="AC141">
            <v>50</v>
          </cell>
          <cell r="AD141">
            <v>60</v>
          </cell>
          <cell r="AE141">
            <v>45</v>
          </cell>
          <cell r="AF141">
            <v>50</v>
          </cell>
          <cell r="AG141">
            <v>55</v>
          </cell>
          <cell r="AH141">
            <v>40</v>
          </cell>
          <cell r="AI141">
            <v>45</v>
          </cell>
          <cell r="AJ141">
            <v>55</v>
          </cell>
          <cell r="AK141">
            <v>45</v>
          </cell>
          <cell r="AL141">
            <v>50</v>
          </cell>
          <cell r="AM141">
            <v>55</v>
          </cell>
          <cell r="AN141">
            <v>49.5</v>
          </cell>
          <cell r="AO141">
            <v>49.166666666666664</v>
          </cell>
          <cell r="AP141">
            <v>49.5</v>
          </cell>
          <cell r="AQ141">
            <v>49.166666666666664</v>
          </cell>
          <cell r="AR141">
            <v>45</v>
          </cell>
          <cell r="AS141">
            <v>50</v>
          </cell>
          <cell r="AT141">
            <v>45.833333333333336</v>
          </cell>
          <cell r="AU141">
            <v>50</v>
          </cell>
          <cell r="AV141">
            <v>50</v>
          </cell>
          <cell r="AW141">
            <v>45.833333333333336</v>
          </cell>
          <cell r="AX141">
            <v>50</v>
          </cell>
          <cell r="AY141">
            <v>48.545454545454547</v>
          </cell>
          <cell r="AZ141">
            <v>1.9580189947593412</v>
          </cell>
          <cell r="BA141">
            <v>46.587435550695204</v>
          </cell>
          <cell r="BB141">
            <v>50.503473540213889</v>
          </cell>
          <cell r="BC141">
            <v>49.666666666666664</v>
          </cell>
          <cell r="BD141">
            <v>49.666666666666664</v>
          </cell>
          <cell r="BE141">
            <v>0.32943493867578111</v>
          </cell>
          <cell r="BF141">
            <v>9.6644295302013425</v>
          </cell>
          <cell r="BG141">
            <v>1.2080536912751678</v>
          </cell>
          <cell r="BH141">
            <v>0.82777777777777772</v>
          </cell>
          <cell r="BI141">
            <v>15.69</v>
          </cell>
        </row>
        <row r="142">
          <cell r="A142" t="str">
            <v>C-138</v>
          </cell>
          <cell r="B142" t="str">
            <v>Retiro de equipo compacto de medida trifásico 13,8 KV</v>
          </cell>
          <cell r="C142" t="str">
            <v>NO SE REALIZA</v>
          </cell>
          <cell r="D142">
            <v>80.833333333333329</v>
          </cell>
          <cell r="E142">
            <v>5.9381443298969074</v>
          </cell>
          <cell r="F142">
            <v>1.3472222222222221</v>
          </cell>
          <cell r="G142">
            <v>90</v>
          </cell>
          <cell r="H142">
            <v>95</v>
          </cell>
          <cell r="I142">
            <v>100</v>
          </cell>
          <cell r="J142">
            <v>80</v>
          </cell>
          <cell r="K142">
            <v>85</v>
          </cell>
          <cell r="L142">
            <v>100</v>
          </cell>
          <cell r="M142">
            <v>80</v>
          </cell>
          <cell r="N142">
            <v>90</v>
          </cell>
          <cell r="O142">
            <v>100</v>
          </cell>
          <cell r="P142">
            <v>80</v>
          </cell>
          <cell r="Q142">
            <v>91</v>
          </cell>
          <cell r="R142">
            <v>108</v>
          </cell>
          <cell r="S142">
            <v>80</v>
          </cell>
          <cell r="T142">
            <v>90</v>
          </cell>
          <cell r="U142">
            <v>100</v>
          </cell>
          <cell r="V142">
            <v>81</v>
          </cell>
          <cell r="W142">
            <v>87</v>
          </cell>
          <cell r="X142">
            <v>100</v>
          </cell>
          <cell r="Y142">
            <v>80</v>
          </cell>
          <cell r="Z142">
            <v>91</v>
          </cell>
          <cell r="AA142">
            <v>110</v>
          </cell>
          <cell r="AB142">
            <v>80.833333333333329</v>
          </cell>
          <cell r="AC142">
            <v>90</v>
          </cell>
          <cell r="AD142">
            <v>100</v>
          </cell>
          <cell r="AE142">
            <v>80</v>
          </cell>
          <cell r="AF142">
            <v>90</v>
          </cell>
          <cell r="AG142">
            <v>100</v>
          </cell>
          <cell r="AH142">
            <v>81</v>
          </cell>
          <cell r="AI142">
            <v>95</v>
          </cell>
          <cell r="AJ142">
            <v>115</v>
          </cell>
          <cell r="AK142">
            <v>90</v>
          </cell>
          <cell r="AL142">
            <v>100</v>
          </cell>
          <cell r="AM142">
            <v>115</v>
          </cell>
          <cell r="AN142">
            <v>90</v>
          </cell>
          <cell r="AO142">
            <v>86.666666666666671</v>
          </cell>
          <cell r="AP142">
            <v>90</v>
          </cell>
          <cell r="AQ142">
            <v>92</v>
          </cell>
          <cell r="AR142">
            <v>90</v>
          </cell>
          <cell r="AS142">
            <v>88.166666666666671</v>
          </cell>
          <cell r="AT142">
            <v>92.333333333333329</v>
          </cell>
          <cell r="AU142">
            <v>90.138888888888872</v>
          </cell>
          <cell r="AV142">
            <v>90</v>
          </cell>
          <cell r="AW142">
            <v>96</v>
          </cell>
          <cell r="AX142">
            <v>100.83333333333333</v>
          </cell>
          <cell r="AY142">
            <v>91.467171717171723</v>
          </cell>
          <cell r="AZ142">
            <v>3.9194201940705438</v>
          </cell>
          <cell r="BA142">
            <v>87.547751523101184</v>
          </cell>
          <cell r="BB142">
            <v>95.386591911242263</v>
          </cell>
          <cell r="BC142">
            <v>90.329861111111114</v>
          </cell>
          <cell r="BD142">
            <v>90.329861111111114</v>
          </cell>
          <cell r="BE142">
            <v>0.11748281786941592</v>
          </cell>
          <cell r="BF142">
            <v>5.3138573899673265</v>
          </cell>
          <cell r="BG142">
            <v>0.66423217374591581</v>
          </cell>
          <cell r="BH142">
            <v>1.5054976851851851</v>
          </cell>
          <cell r="BI142">
            <v>33.96</v>
          </cell>
        </row>
        <row r="143">
          <cell r="A143" t="str">
            <v>C-139</v>
          </cell>
          <cell r="B143" t="str">
            <v>Retiro de equipo compacto de medida monofásico 13,8 KV</v>
          </cell>
          <cell r="C143" t="str">
            <v>NO SE REALIZA</v>
          </cell>
          <cell r="D143">
            <v>80.833333333333329</v>
          </cell>
          <cell r="E143">
            <v>5.9381443298969074</v>
          </cell>
          <cell r="F143">
            <v>1.3472222222222221</v>
          </cell>
          <cell r="G143">
            <v>90</v>
          </cell>
          <cell r="H143">
            <v>95</v>
          </cell>
          <cell r="I143">
            <v>100</v>
          </cell>
          <cell r="J143">
            <v>80</v>
          </cell>
          <cell r="K143">
            <v>85</v>
          </cell>
          <cell r="L143">
            <v>100</v>
          </cell>
          <cell r="M143">
            <v>80</v>
          </cell>
          <cell r="N143">
            <v>90</v>
          </cell>
          <cell r="O143">
            <v>100</v>
          </cell>
          <cell r="P143">
            <v>80</v>
          </cell>
          <cell r="Q143">
            <v>91</v>
          </cell>
          <cell r="R143">
            <v>108</v>
          </cell>
          <cell r="S143">
            <v>80</v>
          </cell>
          <cell r="T143">
            <v>90</v>
          </cell>
          <cell r="U143">
            <v>100</v>
          </cell>
          <cell r="V143">
            <v>81</v>
          </cell>
          <cell r="W143">
            <v>87</v>
          </cell>
          <cell r="X143">
            <v>100</v>
          </cell>
          <cell r="Y143">
            <v>80</v>
          </cell>
          <cell r="Z143">
            <v>91</v>
          </cell>
          <cell r="AA143">
            <v>110</v>
          </cell>
          <cell r="AB143">
            <v>80.833333333333329</v>
          </cell>
          <cell r="AC143">
            <v>90</v>
          </cell>
          <cell r="AD143">
            <v>100</v>
          </cell>
          <cell r="AE143">
            <v>80</v>
          </cell>
          <cell r="AF143">
            <v>90</v>
          </cell>
          <cell r="AG143">
            <v>100</v>
          </cell>
          <cell r="AH143">
            <v>81</v>
          </cell>
          <cell r="AI143">
            <v>95</v>
          </cell>
          <cell r="AJ143">
            <v>115</v>
          </cell>
          <cell r="AK143">
            <v>90</v>
          </cell>
          <cell r="AL143">
            <v>100</v>
          </cell>
          <cell r="AM143">
            <v>115</v>
          </cell>
          <cell r="AN143">
            <v>90</v>
          </cell>
          <cell r="AO143">
            <v>86.666666666666671</v>
          </cell>
          <cell r="AP143">
            <v>90</v>
          </cell>
          <cell r="AQ143">
            <v>92</v>
          </cell>
          <cell r="AR143">
            <v>90</v>
          </cell>
          <cell r="AS143">
            <v>88.166666666666671</v>
          </cell>
          <cell r="AT143">
            <v>92.333333333333329</v>
          </cell>
          <cell r="AU143">
            <v>90.138888888888872</v>
          </cell>
          <cell r="AV143">
            <v>90</v>
          </cell>
          <cell r="AW143">
            <v>96</v>
          </cell>
          <cell r="AX143">
            <v>100.83333333333333</v>
          </cell>
          <cell r="AY143">
            <v>91.467171717171723</v>
          </cell>
          <cell r="AZ143">
            <v>3.9194201940705438</v>
          </cell>
          <cell r="BA143">
            <v>87.547751523101184</v>
          </cell>
          <cell r="BB143">
            <v>95.386591911242263</v>
          </cell>
          <cell r="BC143">
            <v>90.329861111111114</v>
          </cell>
          <cell r="BD143">
            <v>90.329861111111114</v>
          </cell>
          <cell r="BE143">
            <v>0.11748281786941592</v>
          </cell>
          <cell r="BF143">
            <v>5.3138573899673265</v>
          </cell>
          <cell r="BG143">
            <v>0.66423217374591581</v>
          </cell>
          <cell r="BH143">
            <v>1.5054976851851851</v>
          </cell>
          <cell r="BI143">
            <v>33.96</v>
          </cell>
        </row>
        <row r="144">
          <cell r="A144" t="str">
            <v>C-140</v>
          </cell>
          <cell r="B144" t="str">
            <v>Retiro de equipo compacto de medida trifásico 34,5 KV</v>
          </cell>
          <cell r="C144" t="str">
            <v>NO SE REALIZA</v>
          </cell>
          <cell r="D144">
            <v>80.833333333333329</v>
          </cell>
          <cell r="E144">
            <v>5.9381443298969074</v>
          </cell>
          <cell r="F144">
            <v>1.3472222222222221</v>
          </cell>
          <cell r="G144">
            <v>90</v>
          </cell>
          <cell r="H144">
            <v>95</v>
          </cell>
          <cell r="I144">
            <v>100</v>
          </cell>
          <cell r="J144">
            <v>80</v>
          </cell>
          <cell r="K144">
            <v>85</v>
          </cell>
          <cell r="L144">
            <v>100</v>
          </cell>
          <cell r="M144">
            <v>80</v>
          </cell>
          <cell r="N144">
            <v>90</v>
          </cell>
          <cell r="O144">
            <v>100</v>
          </cell>
          <cell r="P144">
            <v>80</v>
          </cell>
          <cell r="Q144">
            <v>91</v>
          </cell>
          <cell r="R144">
            <v>108</v>
          </cell>
          <cell r="S144">
            <v>80</v>
          </cell>
          <cell r="T144">
            <v>90</v>
          </cell>
          <cell r="U144">
            <v>100</v>
          </cell>
          <cell r="V144">
            <v>81</v>
          </cell>
          <cell r="W144">
            <v>87</v>
          </cell>
          <cell r="X144">
            <v>100</v>
          </cell>
          <cell r="Y144">
            <v>80</v>
          </cell>
          <cell r="Z144">
            <v>91</v>
          </cell>
          <cell r="AA144">
            <v>110</v>
          </cell>
          <cell r="AB144">
            <v>80.833333333333329</v>
          </cell>
          <cell r="AC144">
            <v>90</v>
          </cell>
          <cell r="AD144">
            <v>100</v>
          </cell>
          <cell r="AE144">
            <v>80</v>
          </cell>
          <cell r="AF144">
            <v>90</v>
          </cell>
          <cell r="AG144">
            <v>100</v>
          </cell>
          <cell r="AH144">
            <v>81</v>
          </cell>
          <cell r="AI144">
            <v>95</v>
          </cell>
          <cell r="AJ144">
            <v>115</v>
          </cell>
          <cell r="AK144">
            <v>90</v>
          </cell>
          <cell r="AL144">
            <v>100</v>
          </cell>
          <cell r="AM144">
            <v>115</v>
          </cell>
          <cell r="AN144">
            <v>90</v>
          </cell>
          <cell r="AO144">
            <v>86.666666666666671</v>
          </cell>
          <cell r="AP144">
            <v>90</v>
          </cell>
          <cell r="AQ144">
            <v>92</v>
          </cell>
          <cell r="AR144">
            <v>90</v>
          </cell>
          <cell r="AS144">
            <v>88.166666666666671</v>
          </cell>
          <cell r="AT144">
            <v>92.333333333333329</v>
          </cell>
          <cell r="AU144">
            <v>90.138888888888872</v>
          </cell>
          <cell r="AV144">
            <v>90</v>
          </cell>
          <cell r="AW144">
            <v>96</v>
          </cell>
          <cell r="AX144">
            <v>100.83333333333333</v>
          </cell>
          <cell r="AY144">
            <v>91.467171717171723</v>
          </cell>
          <cell r="AZ144">
            <v>3.9194201940705438</v>
          </cell>
          <cell r="BA144">
            <v>87.547751523101184</v>
          </cell>
          <cell r="BB144">
            <v>95.386591911242263</v>
          </cell>
          <cell r="BC144">
            <v>90.329861111111114</v>
          </cell>
          <cell r="BD144">
            <v>90.329861111111114</v>
          </cell>
          <cell r="BE144">
            <v>0.11748281786941592</v>
          </cell>
          <cell r="BF144">
            <v>5.3138573899673265</v>
          </cell>
          <cell r="BG144">
            <v>0.66423217374591581</v>
          </cell>
          <cell r="BH144">
            <v>1.5054976851851851</v>
          </cell>
          <cell r="BI144">
            <v>33.96</v>
          </cell>
        </row>
        <row r="145">
          <cell r="A145" t="str">
            <v>C-141</v>
          </cell>
          <cell r="B145" t="str">
            <v>Retiro de equipo compacto de medida monofásico 34,5 KV</v>
          </cell>
          <cell r="C145" t="str">
            <v>NO SE REALIZA</v>
          </cell>
          <cell r="D145">
            <v>80.833333333333329</v>
          </cell>
          <cell r="E145">
            <v>5.9381443298969074</v>
          </cell>
          <cell r="F145">
            <v>1.3472222222222221</v>
          </cell>
          <cell r="G145">
            <v>90</v>
          </cell>
          <cell r="H145">
            <v>95</v>
          </cell>
          <cell r="I145">
            <v>100</v>
          </cell>
          <cell r="J145">
            <v>80</v>
          </cell>
          <cell r="K145">
            <v>85</v>
          </cell>
          <cell r="L145">
            <v>100</v>
          </cell>
          <cell r="M145">
            <v>80</v>
          </cell>
          <cell r="N145">
            <v>90</v>
          </cell>
          <cell r="O145">
            <v>100</v>
          </cell>
          <cell r="P145">
            <v>80</v>
          </cell>
          <cell r="Q145">
            <v>91</v>
          </cell>
          <cell r="R145">
            <v>108</v>
          </cell>
          <cell r="S145">
            <v>80</v>
          </cell>
          <cell r="T145">
            <v>90</v>
          </cell>
          <cell r="U145">
            <v>100</v>
          </cell>
          <cell r="V145">
            <v>81</v>
          </cell>
          <cell r="W145">
            <v>87</v>
          </cell>
          <cell r="X145">
            <v>100</v>
          </cell>
          <cell r="Y145">
            <v>80</v>
          </cell>
          <cell r="Z145">
            <v>91</v>
          </cell>
          <cell r="AA145">
            <v>110</v>
          </cell>
          <cell r="AB145">
            <v>80.833333333333329</v>
          </cell>
          <cell r="AC145">
            <v>90</v>
          </cell>
          <cell r="AD145">
            <v>100</v>
          </cell>
          <cell r="AE145">
            <v>80</v>
          </cell>
          <cell r="AF145">
            <v>90</v>
          </cell>
          <cell r="AG145">
            <v>100</v>
          </cell>
          <cell r="AH145">
            <v>81</v>
          </cell>
          <cell r="AI145">
            <v>95</v>
          </cell>
          <cell r="AJ145">
            <v>115</v>
          </cell>
          <cell r="AK145">
            <v>90</v>
          </cell>
          <cell r="AL145">
            <v>100</v>
          </cell>
          <cell r="AM145">
            <v>115</v>
          </cell>
          <cell r="AN145">
            <v>90</v>
          </cell>
          <cell r="AO145">
            <v>86.666666666666671</v>
          </cell>
          <cell r="AP145">
            <v>90</v>
          </cell>
          <cell r="AQ145">
            <v>92</v>
          </cell>
          <cell r="AR145">
            <v>90</v>
          </cell>
          <cell r="AS145">
            <v>88.166666666666671</v>
          </cell>
          <cell r="AT145">
            <v>92.333333333333329</v>
          </cell>
          <cell r="AU145">
            <v>90.138888888888872</v>
          </cell>
          <cell r="AV145">
            <v>90</v>
          </cell>
          <cell r="AW145">
            <v>96</v>
          </cell>
          <cell r="AX145">
            <v>100.83333333333333</v>
          </cell>
          <cell r="AY145">
            <v>91.467171717171723</v>
          </cell>
          <cell r="AZ145">
            <v>3.9194201940705438</v>
          </cell>
          <cell r="BA145">
            <v>87.547751523101184</v>
          </cell>
          <cell r="BB145">
            <v>95.386591911242263</v>
          </cell>
          <cell r="BC145">
            <v>90.329861111111114</v>
          </cell>
          <cell r="BD145">
            <v>90.329861111111114</v>
          </cell>
          <cell r="BE145">
            <v>0.11748281786941592</v>
          </cell>
          <cell r="BF145">
            <v>5.3138573899673265</v>
          </cell>
          <cell r="BG145">
            <v>0.66423217374591581</v>
          </cell>
          <cell r="BH145">
            <v>1.5054976851851851</v>
          </cell>
          <cell r="BI145">
            <v>33.96</v>
          </cell>
        </row>
        <row r="146">
          <cell r="A146" t="str">
            <v>C-142</v>
          </cell>
          <cell r="B146" t="str">
            <v>Rubro: Instalación o cambio de transformadores de corriente en baja tensión (zona urbana)</v>
          </cell>
          <cell r="C146" t="str">
            <v>SI SE REALIZA</v>
          </cell>
          <cell r="D146">
            <v>54.138888888888886</v>
          </cell>
          <cell r="E146">
            <v>8.866085171883018</v>
          </cell>
          <cell r="F146">
            <v>0.90231481481481479</v>
          </cell>
          <cell r="G146">
            <v>60</v>
          </cell>
          <cell r="H146">
            <v>70</v>
          </cell>
          <cell r="I146">
            <v>75</v>
          </cell>
          <cell r="J146">
            <v>55</v>
          </cell>
          <cell r="K146">
            <v>60</v>
          </cell>
          <cell r="L146">
            <v>70</v>
          </cell>
          <cell r="M146">
            <v>55</v>
          </cell>
          <cell r="N146">
            <v>60</v>
          </cell>
          <cell r="O146">
            <v>68</v>
          </cell>
          <cell r="P146">
            <v>54</v>
          </cell>
          <cell r="Q146">
            <v>65</v>
          </cell>
          <cell r="R146">
            <v>72</v>
          </cell>
          <cell r="S146">
            <v>54</v>
          </cell>
          <cell r="T146">
            <v>65</v>
          </cell>
          <cell r="U146">
            <v>71</v>
          </cell>
          <cell r="V146">
            <v>54</v>
          </cell>
          <cell r="W146">
            <v>68</v>
          </cell>
          <cell r="X146">
            <v>70</v>
          </cell>
          <cell r="Y146">
            <v>55</v>
          </cell>
          <cell r="Z146">
            <v>65</v>
          </cell>
          <cell r="AA146">
            <v>72</v>
          </cell>
          <cell r="AB146">
            <v>60</v>
          </cell>
          <cell r="AC146">
            <v>70</v>
          </cell>
          <cell r="AD146">
            <v>80</v>
          </cell>
          <cell r="AE146">
            <v>60</v>
          </cell>
          <cell r="AF146">
            <v>65</v>
          </cell>
          <cell r="AG146">
            <v>70</v>
          </cell>
          <cell r="AH146">
            <v>54</v>
          </cell>
          <cell r="AI146">
            <v>65</v>
          </cell>
          <cell r="AJ146">
            <v>77</v>
          </cell>
          <cell r="AK146">
            <v>60</v>
          </cell>
          <cell r="AL146">
            <v>65</v>
          </cell>
          <cell r="AM146">
            <v>75</v>
          </cell>
          <cell r="AN146">
            <v>60.5</v>
          </cell>
          <cell r="AO146">
            <v>60.833333333333336</v>
          </cell>
          <cell r="AP146">
            <v>60.5</v>
          </cell>
          <cell r="AQ146">
            <v>64.333333333333329</v>
          </cell>
          <cell r="AR146">
            <v>64.166666666666671</v>
          </cell>
          <cell r="AS146">
            <v>66</v>
          </cell>
          <cell r="AT146">
            <v>64.5</v>
          </cell>
          <cell r="AU146">
            <v>70</v>
          </cell>
          <cell r="AV146">
            <v>65</v>
          </cell>
          <cell r="AW146">
            <v>65.166666666666671</v>
          </cell>
          <cell r="AX146">
            <v>65.833333333333329</v>
          </cell>
          <cell r="AY146">
            <v>64.257575757575765</v>
          </cell>
          <cell r="AZ146">
            <v>2.8268196070688858</v>
          </cell>
          <cell r="BA146">
            <v>61.43075615050688</v>
          </cell>
          <cell r="BB146">
            <v>67.084395364644649</v>
          </cell>
          <cell r="BC146">
            <v>65</v>
          </cell>
          <cell r="BD146">
            <v>65</v>
          </cell>
          <cell r="BE146">
            <v>0.2006157003591586</v>
          </cell>
          <cell r="BF146">
            <v>7.384615384615385</v>
          </cell>
          <cell r="BG146">
            <v>0.92307692307692313</v>
          </cell>
          <cell r="BH146">
            <v>1.0833333333333333</v>
          </cell>
          <cell r="BI146">
            <v>22.74</v>
          </cell>
        </row>
        <row r="147">
          <cell r="A147" t="str">
            <v>C-143</v>
          </cell>
          <cell r="B147" t="str">
            <v>Rubro: Instalación o cambio de transformadores de corriente en baja tensión (zona rural)</v>
          </cell>
          <cell r="C147" t="str">
            <v>SI SE REALIZA</v>
          </cell>
          <cell r="D147">
            <v>62.208750000000009</v>
          </cell>
          <cell r="E147">
            <v>7.7159563566218567</v>
          </cell>
          <cell r="F147">
            <v>1.0368125000000001</v>
          </cell>
          <cell r="G147">
            <v>70</v>
          </cell>
          <cell r="H147">
            <v>75</v>
          </cell>
          <cell r="I147">
            <v>80</v>
          </cell>
          <cell r="J147">
            <v>65</v>
          </cell>
          <cell r="K147">
            <v>70</v>
          </cell>
          <cell r="L147">
            <v>80</v>
          </cell>
          <cell r="M147">
            <v>70</v>
          </cell>
          <cell r="N147">
            <v>75</v>
          </cell>
          <cell r="O147">
            <v>85</v>
          </cell>
          <cell r="P147">
            <v>65</v>
          </cell>
          <cell r="Q147">
            <v>70</v>
          </cell>
          <cell r="R147">
            <v>90</v>
          </cell>
          <cell r="S147">
            <v>65</v>
          </cell>
          <cell r="T147">
            <v>75</v>
          </cell>
          <cell r="U147">
            <v>85</v>
          </cell>
          <cell r="V147">
            <v>70</v>
          </cell>
          <cell r="W147">
            <v>75</v>
          </cell>
          <cell r="X147">
            <v>80</v>
          </cell>
          <cell r="Y147">
            <v>70</v>
          </cell>
          <cell r="Z147">
            <v>80</v>
          </cell>
          <cell r="AA147">
            <v>90</v>
          </cell>
          <cell r="AB147">
            <v>67</v>
          </cell>
          <cell r="AC147">
            <v>72</v>
          </cell>
          <cell r="AD147">
            <v>87</v>
          </cell>
          <cell r="AE147">
            <v>65</v>
          </cell>
          <cell r="AF147">
            <v>70</v>
          </cell>
          <cell r="AG147">
            <v>85</v>
          </cell>
          <cell r="AH147">
            <v>70</v>
          </cell>
          <cell r="AI147">
            <v>80</v>
          </cell>
          <cell r="AJ147">
            <v>90</v>
          </cell>
          <cell r="AK147">
            <v>70</v>
          </cell>
          <cell r="AL147">
            <v>80</v>
          </cell>
          <cell r="AM147">
            <v>90</v>
          </cell>
          <cell r="AN147">
            <v>75.833333333333329</v>
          </cell>
          <cell r="AO147">
            <v>70.833333333333329</v>
          </cell>
          <cell r="AP147">
            <v>75.833333333333329</v>
          </cell>
          <cell r="AQ147">
            <v>72.5</v>
          </cell>
          <cell r="AR147">
            <v>75</v>
          </cell>
          <cell r="AS147">
            <v>75</v>
          </cell>
          <cell r="AT147">
            <v>80</v>
          </cell>
          <cell r="AU147">
            <v>73.666666666666671</v>
          </cell>
          <cell r="AV147">
            <v>71.666666666666671</v>
          </cell>
          <cell r="AW147">
            <v>80</v>
          </cell>
          <cell r="AX147">
            <v>80</v>
          </cell>
          <cell r="AY147">
            <v>75.484848484848484</v>
          </cell>
          <cell r="AZ147">
            <v>3.3211900021382439</v>
          </cell>
          <cell r="BA147">
            <v>72.163658482710247</v>
          </cell>
          <cell r="BB147">
            <v>78.806038486986722</v>
          </cell>
          <cell r="BC147">
            <v>74.638888888888886</v>
          </cell>
          <cell r="BD147">
            <v>74.638888888888886</v>
          </cell>
          <cell r="BE147">
            <v>0.1998133524446139</v>
          </cell>
          <cell r="BF147">
            <v>6.4309639002605135</v>
          </cell>
          <cell r="BG147">
            <v>0.80387048753256418</v>
          </cell>
          <cell r="BH147">
            <v>1.2439814814814816</v>
          </cell>
          <cell r="BI147">
            <v>26.13</v>
          </cell>
        </row>
        <row r="148">
          <cell r="A148" t="str">
            <v>C-144</v>
          </cell>
          <cell r="B148" t="str">
            <v>Revisión de sistema de medición directa monofasica forma 2S zona urbana</v>
          </cell>
          <cell r="C148" t="str">
            <v>SI SE REALIZA</v>
          </cell>
          <cell r="D148">
            <v>48.5</v>
          </cell>
          <cell r="E148">
            <v>9.8969072164948457</v>
          </cell>
          <cell r="F148">
            <v>0.80833333333333335</v>
          </cell>
          <cell r="G148">
            <v>21</v>
          </cell>
          <cell r="H148">
            <v>23</v>
          </cell>
          <cell r="I148">
            <v>25</v>
          </cell>
          <cell r="J148">
            <v>23</v>
          </cell>
          <cell r="K148">
            <v>25</v>
          </cell>
          <cell r="L148">
            <v>29</v>
          </cell>
          <cell r="M148">
            <v>23</v>
          </cell>
          <cell r="N148">
            <v>25</v>
          </cell>
          <cell r="O148">
            <v>29</v>
          </cell>
          <cell r="P148">
            <v>21</v>
          </cell>
          <cell r="Q148">
            <v>22</v>
          </cell>
          <cell r="R148">
            <v>27</v>
          </cell>
          <cell r="S148">
            <v>21</v>
          </cell>
          <cell r="T148">
            <v>23</v>
          </cell>
          <cell r="U148">
            <v>27</v>
          </cell>
          <cell r="V148">
            <v>21</v>
          </cell>
          <cell r="W148">
            <v>23</v>
          </cell>
          <cell r="X148">
            <v>27</v>
          </cell>
          <cell r="Y148">
            <v>23</v>
          </cell>
          <cell r="Z148">
            <v>29</v>
          </cell>
          <cell r="AA148">
            <v>33</v>
          </cell>
          <cell r="AB148">
            <v>21</v>
          </cell>
          <cell r="AC148">
            <v>25</v>
          </cell>
          <cell r="AD148">
            <v>31</v>
          </cell>
          <cell r="AE148">
            <v>23</v>
          </cell>
          <cell r="AF148">
            <v>25</v>
          </cell>
          <cell r="AG148">
            <v>27</v>
          </cell>
          <cell r="AH148">
            <v>21</v>
          </cell>
          <cell r="AI148">
            <v>23</v>
          </cell>
          <cell r="AJ148">
            <v>25</v>
          </cell>
          <cell r="AK148">
            <v>21</v>
          </cell>
          <cell r="AL148">
            <v>23</v>
          </cell>
          <cell r="AM148">
            <v>25</v>
          </cell>
          <cell r="AN148">
            <v>25.333333333333332</v>
          </cell>
          <cell r="AO148">
            <v>25.333333333333332</v>
          </cell>
          <cell r="AP148">
            <v>25.333333333333332</v>
          </cell>
          <cell r="AQ148">
            <v>22.666666666666668</v>
          </cell>
          <cell r="AR148">
            <v>23.333333333333332</v>
          </cell>
          <cell r="AS148">
            <v>23.333333333333332</v>
          </cell>
          <cell r="AT148">
            <v>28.666666666666668</v>
          </cell>
          <cell r="AU148">
            <v>25.333333333333332</v>
          </cell>
          <cell r="AV148">
            <v>25</v>
          </cell>
          <cell r="AW148">
            <v>23</v>
          </cell>
          <cell r="AX148">
            <v>23</v>
          </cell>
          <cell r="AY148">
            <v>24.575757575757578</v>
          </cell>
          <cell r="AZ148">
            <v>1.7580981459830654</v>
          </cell>
          <cell r="BA148">
            <v>22.817659429774512</v>
          </cell>
          <cell r="BB148">
            <v>26.333855721740644</v>
          </cell>
          <cell r="BC148">
            <v>24.333333333333332</v>
          </cell>
          <cell r="BD148">
            <v>24.333333333333332</v>
          </cell>
          <cell r="BE148">
            <v>-0.49828178694158076</v>
          </cell>
          <cell r="BF148">
            <v>19.726027397260275</v>
          </cell>
          <cell r="BG148">
            <v>2.4657534246575343</v>
          </cell>
          <cell r="BH148">
            <v>0.40555555555555556</v>
          </cell>
          <cell r="BI148">
            <v>20.37</v>
          </cell>
        </row>
        <row r="149">
          <cell r="A149" t="str">
            <v>C-145</v>
          </cell>
          <cell r="B149" t="str">
            <v>Revisión de sistema de medición directa bifasica formas 12S,13A, 23A, 27A zona urbana</v>
          </cell>
          <cell r="C149" t="str">
            <v>SI SE REALIZA</v>
          </cell>
          <cell r="D149">
            <v>48.5</v>
          </cell>
          <cell r="E149">
            <v>9.8969072164948457</v>
          </cell>
          <cell r="F149">
            <v>0.80833333333333335</v>
          </cell>
          <cell r="G149">
            <v>21</v>
          </cell>
          <cell r="H149">
            <v>23</v>
          </cell>
          <cell r="I149">
            <v>25</v>
          </cell>
          <cell r="J149">
            <v>23</v>
          </cell>
          <cell r="K149">
            <v>25</v>
          </cell>
          <cell r="L149">
            <v>29</v>
          </cell>
          <cell r="M149">
            <v>23</v>
          </cell>
          <cell r="N149">
            <v>25</v>
          </cell>
          <cell r="O149">
            <v>29</v>
          </cell>
          <cell r="P149">
            <v>21</v>
          </cell>
          <cell r="Q149">
            <v>22</v>
          </cell>
          <cell r="R149">
            <v>27</v>
          </cell>
          <cell r="S149">
            <v>21</v>
          </cell>
          <cell r="T149">
            <v>23</v>
          </cell>
          <cell r="U149">
            <v>27</v>
          </cell>
          <cell r="V149">
            <v>21</v>
          </cell>
          <cell r="W149">
            <v>23</v>
          </cell>
          <cell r="X149">
            <v>27</v>
          </cell>
          <cell r="Y149">
            <v>23</v>
          </cell>
          <cell r="Z149">
            <v>29</v>
          </cell>
          <cell r="AA149">
            <v>33</v>
          </cell>
          <cell r="AB149">
            <v>21</v>
          </cell>
          <cell r="AC149">
            <v>25</v>
          </cell>
          <cell r="AD149">
            <v>31</v>
          </cell>
          <cell r="AE149">
            <v>23</v>
          </cell>
          <cell r="AF149">
            <v>25</v>
          </cell>
          <cell r="AG149">
            <v>27</v>
          </cell>
          <cell r="AH149">
            <v>21</v>
          </cell>
          <cell r="AI149">
            <v>23</v>
          </cell>
          <cell r="AJ149">
            <v>25</v>
          </cell>
          <cell r="AK149">
            <v>21</v>
          </cell>
          <cell r="AL149">
            <v>23</v>
          </cell>
          <cell r="AM149">
            <v>25</v>
          </cell>
          <cell r="AN149">
            <v>25.333333333333332</v>
          </cell>
          <cell r="AO149">
            <v>25.333333333333332</v>
          </cell>
          <cell r="AP149">
            <v>25.333333333333332</v>
          </cell>
          <cell r="AQ149">
            <v>22.666666666666668</v>
          </cell>
          <cell r="AR149">
            <v>23.333333333333332</v>
          </cell>
          <cell r="AS149">
            <v>23.333333333333332</v>
          </cell>
          <cell r="AT149">
            <v>28.666666666666668</v>
          </cell>
          <cell r="AU149">
            <v>25.333333333333332</v>
          </cell>
          <cell r="AV149">
            <v>25</v>
          </cell>
          <cell r="AW149">
            <v>23</v>
          </cell>
          <cell r="AX149">
            <v>23</v>
          </cell>
          <cell r="AY149">
            <v>24.575757575757578</v>
          </cell>
          <cell r="AZ149">
            <v>1.7580981459830654</v>
          </cell>
          <cell r="BA149">
            <v>22.817659429774512</v>
          </cell>
          <cell r="BB149">
            <v>26.333855721740644</v>
          </cell>
          <cell r="BC149">
            <v>24.333333333333332</v>
          </cell>
          <cell r="BD149">
            <v>24.333333333333332</v>
          </cell>
          <cell r="BE149">
            <v>-0.49828178694158076</v>
          </cell>
          <cell r="BF149">
            <v>19.726027397260275</v>
          </cell>
          <cell r="BG149">
            <v>2.4657534246575343</v>
          </cell>
          <cell r="BH149">
            <v>0.40555555555555556</v>
          </cell>
          <cell r="BI149">
            <v>20.37</v>
          </cell>
        </row>
        <row r="150">
          <cell r="A150" t="str">
            <v>C-146</v>
          </cell>
          <cell r="B150" t="str">
            <v>Revisión de sistema de medición directa monofasica forma 2S zona rural</v>
          </cell>
          <cell r="C150" t="str">
            <v>SI SE REALIZA</v>
          </cell>
          <cell r="D150">
            <v>55.63</v>
          </cell>
          <cell r="E150">
            <v>8.6284378932230812</v>
          </cell>
          <cell r="F150">
            <v>0.92716666666666669</v>
          </cell>
          <cell r="G150">
            <v>25</v>
          </cell>
          <cell r="H150">
            <v>32</v>
          </cell>
          <cell r="I150">
            <v>37</v>
          </cell>
          <cell r="J150">
            <v>28</v>
          </cell>
          <cell r="K150">
            <v>32</v>
          </cell>
          <cell r="L150">
            <v>37</v>
          </cell>
          <cell r="M150">
            <v>28</v>
          </cell>
          <cell r="N150">
            <v>35</v>
          </cell>
          <cell r="O150">
            <v>39</v>
          </cell>
          <cell r="P150">
            <v>28</v>
          </cell>
          <cell r="Q150">
            <v>35</v>
          </cell>
          <cell r="R150">
            <v>41</v>
          </cell>
          <cell r="S150">
            <v>28</v>
          </cell>
          <cell r="T150">
            <v>35</v>
          </cell>
          <cell r="U150">
            <v>39</v>
          </cell>
          <cell r="V150">
            <v>28</v>
          </cell>
          <cell r="W150">
            <v>35</v>
          </cell>
          <cell r="X150">
            <v>41</v>
          </cell>
          <cell r="Y150">
            <v>28</v>
          </cell>
          <cell r="Z150">
            <v>32</v>
          </cell>
          <cell r="AA150">
            <v>39</v>
          </cell>
          <cell r="AB150">
            <v>27</v>
          </cell>
          <cell r="AC150">
            <v>32</v>
          </cell>
          <cell r="AD150">
            <v>41</v>
          </cell>
          <cell r="AE150">
            <v>26</v>
          </cell>
          <cell r="AF150">
            <v>35</v>
          </cell>
          <cell r="AG150">
            <v>37</v>
          </cell>
          <cell r="AH150">
            <v>28</v>
          </cell>
          <cell r="AI150">
            <v>30</v>
          </cell>
          <cell r="AJ150">
            <v>39</v>
          </cell>
          <cell r="AK150">
            <v>28</v>
          </cell>
          <cell r="AL150">
            <v>32</v>
          </cell>
          <cell r="AM150">
            <v>37</v>
          </cell>
          <cell r="AN150">
            <v>34.5</v>
          </cell>
          <cell r="AO150">
            <v>32.166666666666664</v>
          </cell>
          <cell r="AP150">
            <v>34.5</v>
          </cell>
          <cell r="AQ150">
            <v>34.833333333333336</v>
          </cell>
          <cell r="AR150">
            <v>34.5</v>
          </cell>
          <cell r="AS150">
            <v>34.833333333333336</v>
          </cell>
          <cell r="AT150">
            <v>32.5</v>
          </cell>
          <cell r="AU150">
            <v>32.666666666666664</v>
          </cell>
          <cell r="AV150">
            <v>33.833333333333336</v>
          </cell>
          <cell r="AW150">
            <v>31.166666666666668</v>
          </cell>
          <cell r="AX150">
            <v>32.166666666666664</v>
          </cell>
          <cell r="AY150">
            <v>33.424242424242429</v>
          </cell>
          <cell r="AZ150">
            <v>1.3152178449967831</v>
          </cell>
          <cell r="BA150">
            <v>32.109024579245649</v>
          </cell>
          <cell r="BB150">
            <v>34.73946026923921</v>
          </cell>
          <cell r="BC150">
            <v>33.354166666666664</v>
          </cell>
          <cell r="BD150">
            <v>33.354166666666664</v>
          </cell>
          <cell r="BE150">
            <v>-0.40042842590928163</v>
          </cell>
          <cell r="BF150">
            <v>14.391005621486572</v>
          </cell>
          <cell r="BG150">
            <v>1.7988757026858215</v>
          </cell>
          <cell r="BH150">
            <v>0.55590277777777775</v>
          </cell>
          <cell r="BI150">
            <v>23.38</v>
          </cell>
        </row>
        <row r="151">
          <cell r="A151" t="str">
            <v>C-147</v>
          </cell>
          <cell r="B151" t="str">
            <v>Revisión de sistema de medición directa bifasica formas 12S,13A, 23A, 27A zona rural</v>
          </cell>
          <cell r="C151" t="str">
            <v>SI SE REALIZA</v>
          </cell>
          <cell r="D151">
            <v>75.944999999999993</v>
          </cell>
          <cell r="E151">
            <v>6.3203634208967019</v>
          </cell>
          <cell r="F151">
            <v>1.2657499999999999</v>
          </cell>
          <cell r="G151">
            <v>27</v>
          </cell>
          <cell r="H151">
            <v>30</v>
          </cell>
          <cell r="I151">
            <v>36</v>
          </cell>
          <cell r="J151">
            <v>29</v>
          </cell>
          <cell r="K151">
            <v>30</v>
          </cell>
          <cell r="L151">
            <v>34</v>
          </cell>
          <cell r="M151">
            <v>29</v>
          </cell>
          <cell r="N151">
            <v>32</v>
          </cell>
          <cell r="O151">
            <v>36</v>
          </cell>
          <cell r="P151">
            <v>30</v>
          </cell>
          <cell r="Q151">
            <v>34</v>
          </cell>
          <cell r="R151">
            <v>38</v>
          </cell>
          <cell r="S151">
            <v>30</v>
          </cell>
          <cell r="T151">
            <v>36</v>
          </cell>
          <cell r="U151">
            <v>38</v>
          </cell>
          <cell r="V151">
            <v>30</v>
          </cell>
          <cell r="W151">
            <v>32</v>
          </cell>
          <cell r="X151">
            <v>38</v>
          </cell>
          <cell r="Y151">
            <v>30</v>
          </cell>
          <cell r="Z151">
            <v>34</v>
          </cell>
          <cell r="AA151">
            <v>38</v>
          </cell>
          <cell r="AB151">
            <v>30</v>
          </cell>
          <cell r="AC151">
            <v>34</v>
          </cell>
          <cell r="AD151">
            <v>38</v>
          </cell>
          <cell r="AE151">
            <v>30</v>
          </cell>
          <cell r="AF151">
            <v>34</v>
          </cell>
          <cell r="AG151">
            <v>38</v>
          </cell>
          <cell r="AH151">
            <v>29</v>
          </cell>
          <cell r="AI151">
            <v>33</v>
          </cell>
          <cell r="AJ151">
            <v>42</v>
          </cell>
          <cell r="AK151">
            <v>30</v>
          </cell>
          <cell r="AL151">
            <v>32</v>
          </cell>
          <cell r="AM151">
            <v>36</v>
          </cell>
          <cell r="AN151">
            <v>32.166666666666664</v>
          </cell>
          <cell r="AO151">
            <v>30.5</v>
          </cell>
          <cell r="AP151">
            <v>32.166666666666664</v>
          </cell>
          <cell r="AQ151">
            <v>34</v>
          </cell>
          <cell r="AR151">
            <v>35.333333333333336</v>
          </cell>
          <cell r="AS151">
            <v>32.666666666666664</v>
          </cell>
          <cell r="AT151">
            <v>34</v>
          </cell>
          <cell r="AU151">
            <v>34</v>
          </cell>
          <cell r="AV151">
            <v>34</v>
          </cell>
          <cell r="AW151">
            <v>33.833333333333336</v>
          </cell>
          <cell r="AX151">
            <v>32.333333333333336</v>
          </cell>
          <cell r="AY151">
            <v>33.18181818181818</v>
          </cell>
          <cell r="AZ151">
            <v>1.340510983531914</v>
          </cell>
          <cell r="BA151">
            <v>31.841307198286266</v>
          </cell>
          <cell r="BB151">
            <v>34.522329165350094</v>
          </cell>
          <cell r="BC151">
            <v>33.240740740740733</v>
          </cell>
          <cell r="BD151">
            <v>33.240740740740733</v>
          </cell>
          <cell r="BE151">
            <v>-0.562305079455649</v>
          </cell>
          <cell r="BF151">
            <v>14.440111420612817</v>
          </cell>
          <cell r="BG151">
            <v>1.8050139275766022</v>
          </cell>
          <cell r="BH151">
            <v>0.55401234567901214</v>
          </cell>
          <cell r="BI151">
            <v>31.91</v>
          </cell>
        </row>
        <row r="152">
          <cell r="A152" t="str">
            <v>C-148</v>
          </cell>
          <cell r="B152" t="str">
            <v>Revisión  de sistema de medición directa trifásica forma 16S zona urbana</v>
          </cell>
          <cell r="C152" t="str">
            <v>SI SE REALIZA</v>
          </cell>
          <cell r="D152">
            <v>65</v>
          </cell>
          <cell r="E152">
            <v>7.384615384615385</v>
          </cell>
          <cell r="F152">
            <v>1.0833333333333333</v>
          </cell>
          <cell r="G152">
            <v>37</v>
          </cell>
          <cell r="H152">
            <v>40</v>
          </cell>
          <cell r="I152">
            <v>43</v>
          </cell>
          <cell r="J152">
            <v>37</v>
          </cell>
          <cell r="K152">
            <v>43</v>
          </cell>
          <cell r="L152">
            <v>46</v>
          </cell>
          <cell r="M152">
            <v>37</v>
          </cell>
          <cell r="N152">
            <v>41</v>
          </cell>
          <cell r="O152">
            <v>46</v>
          </cell>
          <cell r="P152">
            <v>37</v>
          </cell>
          <cell r="Q152">
            <v>42</v>
          </cell>
          <cell r="R152">
            <v>50</v>
          </cell>
          <cell r="S152">
            <v>37</v>
          </cell>
          <cell r="T152">
            <v>41</v>
          </cell>
          <cell r="U152">
            <v>49</v>
          </cell>
          <cell r="V152">
            <v>37</v>
          </cell>
          <cell r="W152">
            <v>40</v>
          </cell>
          <cell r="X152">
            <v>46</v>
          </cell>
          <cell r="Y152">
            <v>37</v>
          </cell>
          <cell r="Z152">
            <v>42</v>
          </cell>
          <cell r="AA152">
            <v>50</v>
          </cell>
          <cell r="AB152">
            <v>37</v>
          </cell>
          <cell r="AC152">
            <v>43</v>
          </cell>
          <cell r="AD152">
            <v>51</v>
          </cell>
          <cell r="AE152">
            <v>40</v>
          </cell>
          <cell r="AF152">
            <v>43</v>
          </cell>
          <cell r="AG152">
            <v>46</v>
          </cell>
          <cell r="AH152">
            <v>37</v>
          </cell>
          <cell r="AI152">
            <v>43</v>
          </cell>
          <cell r="AJ152">
            <v>51</v>
          </cell>
          <cell r="AK152">
            <v>36</v>
          </cell>
          <cell r="AL152">
            <v>40</v>
          </cell>
          <cell r="AM152">
            <v>48</v>
          </cell>
          <cell r="AN152">
            <v>41.166666666666664</v>
          </cell>
          <cell r="AO152">
            <v>42.5</v>
          </cell>
          <cell r="AP152">
            <v>41.166666666666664</v>
          </cell>
          <cell r="AQ152">
            <v>42.5</v>
          </cell>
          <cell r="AR152">
            <v>41.666666666666664</v>
          </cell>
          <cell r="AS152">
            <v>40.5</v>
          </cell>
          <cell r="AT152">
            <v>42.5</v>
          </cell>
          <cell r="AU152">
            <v>43.333333333333336</v>
          </cell>
          <cell r="AV152">
            <v>43</v>
          </cell>
          <cell r="AW152">
            <v>43.333333333333336</v>
          </cell>
          <cell r="AX152">
            <v>40.666666666666664</v>
          </cell>
          <cell r="AY152">
            <v>42.030303030303031</v>
          </cell>
          <cell r="AZ152">
            <v>1.0403476497417752</v>
          </cell>
          <cell r="BA152">
            <v>40.989955380561256</v>
          </cell>
          <cell r="BB152">
            <v>43.070650680044807</v>
          </cell>
          <cell r="BC152">
            <v>42.071428571428569</v>
          </cell>
          <cell r="BD152">
            <v>42.071428571428569</v>
          </cell>
          <cell r="BE152">
            <v>-0.35274725274725277</v>
          </cell>
          <cell r="BF152">
            <v>11.409168081494059</v>
          </cell>
          <cell r="BG152">
            <v>1.4261460101867574</v>
          </cell>
          <cell r="BH152">
            <v>0.70119047619047614</v>
          </cell>
          <cell r="BI152">
            <v>27.31</v>
          </cell>
        </row>
        <row r="153">
          <cell r="A153" t="str">
            <v>C-149</v>
          </cell>
          <cell r="B153" t="str">
            <v>Revisión  de sistema de medición directa trifásica forma 16S zona rural</v>
          </cell>
          <cell r="C153" t="str">
            <v>SI SE REALIZA</v>
          </cell>
          <cell r="D153">
            <v>75.944999999999993</v>
          </cell>
          <cell r="E153">
            <v>6.3203634208967019</v>
          </cell>
          <cell r="F153">
            <v>1.2657499999999999</v>
          </cell>
          <cell r="G153">
            <v>52</v>
          </cell>
          <cell r="H153">
            <v>47</v>
          </cell>
          <cell r="I153">
            <v>51</v>
          </cell>
          <cell r="J153">
            <v>46</v>
          </cell>
          <cell r="K153">
            <v>48</v>
          </cell>
          <cell r="L153">
            <v>54</v>
          </cell>
          <cell r="M153">
            <v>46</v>
          </cell>
          <cell r="N153">
            <v>51</v>
          </cell>
          <cell r="O153">
            <v>57</v>
          </cell>
          <cell r="P153">
            <v>46</v>
          </cell>
          <cell r="Q153">
            <v>48</v>
          </cell>
          <cell r="R153">
            <v>63</v>
          </cell>
          <cell r="S153">
            <v>46</v>
          </cell>
          <cell r="T153">
            <v>51</v>
          </cell>
          <cell r="U153">
            <v>63</v>
          </cell>
          <cell r="V153">
            <v>43</v>
          </cell>
          <cell r="W153">
            <v>47</v>
          </cell>
          <cell r="X153">
            <v>52</v>
          </cell>
          <cell r="Y153">
            <v>46</v>
          </cell>
          <cell r="Z153">
            <v>51</v>
          </cell>
          <cell r="AA153">
            <v>63</v>
          </cell>
          <cell r="AB153">
            <v>46</v>
          </cell>
          <cell r="AC153">
            <v>51</v>
          </cell>
          <cell r="AD153">
            <v>60</v>
          </cell>
          <cell r="AE153">
            <v>48</v>
          </cell>
          <cell r="AF153">
            <v>54</v>
          </cell>
          <cell r="AG153">
            <v>57</v>
          </cell>
          <cell r="AH153">
            <v>43</v>
          </cell>
          <cell r="AI153">
            <v>47</v>
          </cell>
          <cell r="AJ153">
            <v>56</v>
          </cell>
          <cell r="AK153">
            <v>48</v>
          </cell>
          <cell r="AL153">
            <v>54</v>
          </cell>
          <cell r="AM153">
            <v>63</v>
          </cell>
          <cell r="AN153">
            <v>51.166666666666664</v>
          </cell>
          <cell r="AO153">
            <v>48.666666666666664</v>
          </cell>
          <cell r="AP153">
            <v>51.166666666666664</v>
          </cell>
          <cell r="AQ153">
            <v>50.166666666666664</v>
          </cell>
          <cell r="AR153">
            <v>52.166666666666664</v>
          </cell>
          <cell r="AS153">
            <v>47.166666666666664</v>
          </cell>
          <cell r="AT153">
            <v>52.166666666666664</v>
          </cell>
          <cell r="AU153">
            <v>51.666666666666664</v>
          </cell>
          <cell r="AV153">
            <v>53.5</v>
          </cell>
          <cell r="AW153">
            <v>47.833333333333336</v>
          </cell>
          <cell r="AX153">
            <v>54.5</v>
          </cell>
          <cell r="AY153">
            <v>50.924242424242429</v>
          </cell>
          <cell r="AZ153">
            <v>2.2917286492995199</v>
          </cell>
          <cell r="BA153">
            <v>48.632513774942908</v>
          </cell>
          <cell r="BB153">
            <v>53.215971073541951</v>
          </cell>
          <cell r="BC153">
            <v>51.023809523809526</v>
          </cell>
          <cell r="BD153">
            <v>51.023809523809526</v>
          </cell>
          <cell r="BE153">
            <v>-0.32814787643940313</v>
          </cell>
          <cell r="BF153">
            <v>9.4073728418105453</v>
          </cell>
          <cell r="BG153">
            <v>1.1759216052263182</v>
          </cell>
          <cell r="BH153">
            <v>0.85039682539682548</v>
          </cell>
          <cell r="BI153">
            <v>31.91</v>
          </cell>
        </row>
        <row r="154">
          <cell r="A154" t="str">
            <v>C-150</v>
          </cell>
          <cell r="B154" t="str">
            <v>Revisión  de sistema de medición Semidirecta monofásica forma 4S zona urbana</v>
          </cell>
          <cell r="C154" t="str">
            <v>NO SE REALIZA</v>
          </cell>
          <cell r="D154">
            <v>97</v>
          </cell>
          <cell r="E154">
            <v>4.9484536082474229</v>
          </cell>
          <cell r="F154">
            <v>1.6166666666666667</v>
          </cell>
          <cell r="G154">
            <v>19</v>
          </cell>
          <cell r="H154">
            <v>21</v>
          </cell>
          <cell r="I154">
            <v>23</v>
          </cell>
          <cell r="J154">
            <v>19</v>
          </cell>
          <cell r="K154">
            <v>21</v>
          </cell>
          <cell r="L154">
            <v>22</v>
          </cell>
          <cell r="M154">
            <v>19</v>
          </cell>
          <cell r="N154">
            <v>22</v>
          </cell>
          <cell r="O154">
            <v>24</v>
          </cell>
          <cell r="P154">
            <v>37</v>
          </cell>
          <cell r="Q154">
            <v>41</v>
          </cell>
          <cell r="R154">
            <v>49</v>
          </cell>
          <cell r="S154">
            <v>37</v>
          </cell>
          <cell r="T154">
            <v>42</v>
          </cell>
          <cell r="U154">
            <v>49</v>
          </cell>
          <cell r="V154">
            <v>37</v>
          </cell>
          <cell r="W154">
            <v>39</v>
          </cell>
          <cell r="X154">
            <v>43</v>
          </cell>
          <cell r="Y154">
            <v>37</v>
          </cell>
          <cell r="Z154">
            <v>41</v>
          </cell>
          <cell r="AA154">
            <v>49</v>
          </cell>
          <cell r="AB154">
            <v>37</v>
          </cell>
          <cell r="AC154">
            <v>40</v>
          </cell>
          <cell r="AD154">
            <v>46</v>
          </cell>
          <cell r="AE154">
            <v>36</v>
          </cell>
          <cell r="AF154">
            <v>42</v>
          </cell>
          <cell r="AG154">
            <v>43</v>
          </cell>
          <cell r="AH154">
            <v>37</v>
          </cell>
          <cell r="AI154">
            <v>41</v>
          </cell>
          <cell r="AJ154">
            <v>47</v>
          </cell>
          <cell r="AK154">
            <v>36</v>
          </cell>
          <cell r="AL154">
            <v>39</v>
          </cell>
          <cell r="AM154">
            <v>44</v>
          </cell>
          <cell r="AN154">
            <v>21.833333333333332</v>
          </cell>
          <cell r="AO154">
            <v>20.833333333333332</v>
          </cell>
          <cell r="AP154">
            <v>21.833333333333332</v>
          </cell>
          <cell r="AQ154">
            <v>41.666666666666664</v>
          </cell>
          <cell r="AR154">
            <v>42.333333333333336</v>
          </cell>
          <cell r="AS154">
            <v>39.333333333333336</v>
          </cell>
          <cell r="AT154">
            <v>41.666666666666664</v>
          </cell>
          <cell r="AU154">
            <v>40.5</v>
          </cell>
          <cell r="AV154">
            <v>41.166666666666664</v>
          </cell>
          <cell r="AW154">
            <v>41.333333333333336</v>
          </cell>
          <cell r="AX154">
            <v>39.333333333333336</v>
          </cell>
          <cell r="AY154">
            <v>35.621212121212118</v>
          </cell>
          <cell r="AZ154">
            <v>9.1202128718732798</v>
          </cell>
          <cell r="BA154">
            <v>26.50099924933884</v>
          </cell>
          <cell r="BB154">
            <v>44.741424993085396</v>
          </cell>
          <cell r="BC154">
            <v>40.916666666666664</v>
          </cell>
          <cell r="BD154">
            <v>40.916666666666664</v>
          </cell>
          <cell r="BE154">
            <v>-0.57817869415807566</v>
          </cell>
          <cell r="BF154">
            <v>11.731160896130348</v>
          </cell>
          <cell r="BG154">
            <v>1.4663951120162935</v>
          </cell>
          <cell r="BH154">
            <v>0.68194444444444435</v>
          </cell>
          <cell r="BI154">
            <v>40.75</v>
          </cell>
        </row>
        <row r="155">
          <cell r="A155" t="str">
            <v>C-151</v>
          </cell>
          <cell r="B155" t="str">
            <v>Revisión  de sistema de medición Semidirecta monofásica forma 4S zona rural</v>
          </cell>
          <cell r="C155" t="str">
            <v>NO SE REALIZA</v>
          </cell>
          <cell r="D155">
            <v>113.9175</v>
          </cell>
          <cell r="E155">
            <v>4.213575613931134</v>
          </cell>
          <cell r="F155">
            <v>1.898625</v>
          </cell>
          <cell r="G155">
            <v>50</v>
          </cell>
          <cell r="H155">
            <v>52</v>
          </cell>
          <cell r="I155">
            <v>54</v>
          </cell>
          <cell r="J155">
            <v>52</v>
          </cell>
          <cell r="K155">
            <v>54</v>
          </cell>
          <cell r="L155">
            <v>57</v>
          </cell>
          <cell r="M155">
            <v>52</v>
          </cell>
          <cell r="N155">
            <v>59</v>
          </cell>
          <cell r="O155">
            <v>65</v>
          </cell>
          <cell r="P155">
            <v>49</v>
          </cell>
          <cell r="Q155">
            <v>56</v>
          </cell>
          <cell r="R155">
            <v>66</v>
          </cell>
          <cell r="S155">
            <v>49</v>
          </cell>
          <cell r="T155">
            <v>55</v>
          </cell>
          <cell r="U155">
            <v>65</v>
          </cell>
          <cell r="V155">
            <v>50</v>
          </cell>
          <cell r="W155">
            <v>52</v>
          </cell>
          <cell r="X155">
            <v>57</v>
          </cell>
          <cell r="Y155">
            <v>49</v>
          </cell>
          <cell r="Z155">
            <v>56</v>
          </cell>
          <cell r="AA155">
            <v>66</v>
          </cell>
          <cell r="AB155">
            <v>50</v>
          </cell>
          <cell r="AC155">
            <v>54</v>
          </cell>
          <cell r="AD155">
            <v>61</v>
          </cell>
          <cell r="AE155">
            <v>50</v>
          </cell>
          <cell r="AF155">
            <v>57</v>
          </cell>
          <cell r="AG155">
            <v>63</v>
          </cell>
          <cell r="AH155">
            <v>49</v>
          </cell>
          <cell r="AI155">
            <v>57</v>
          </cell>
          <cell r="AJ155">
            <v>69</v>
          </cell>
          <cell r="AK155">
            <v>49</v>
          </cell>
          <cell r="AL155">
            <v>52</v>
          </cell>
          <cell r="AM155">
            <v>58</v>
          </cell>
          <cell r="AN155">
            <v>58.833333333333336</v>
          </cell>
          <cell r="AO155">
            <v>54.166666666666664</v>
          </cell>
          <cell r="AP155">
            <v>58.833333333333336</v>
          </cell>
          <cell r="AQ155">
            <v>56.5</v>
          </cell>
          <cell r="AR155">
            <v>55.666666666666664</v>
          </cell>
          <cell r="AS155">
            <v>52.5</v>
          </cell>
          <cell r="AT155">
            <v>56.5</v>
          </cell>
          <cell r="AU155">
            <v>54.5</v>
          </cell>
          <cell r="AV155">
            <v>56.833333333333336</v>
          </cell>
          <cell r="AW155">
            <v>57.666666666666664</v>
          </cell>
          <cell r="AX155">
            <v>52.5</v>
          </cell>
          <cell r="AY155">
            <v>55.863636363636367</v>
          </cell>
          <cell r="AZ155">
            <v>2.2370841411411995</v>
          </cell>
          <cell r="BA155">
            <v>53.626552222495164</v>
          </cell>
          <cell r="BB155">
            <v>58.10072050477757</v>
          </cell>
          <cell r="BC155">
            <v>55.976190476190474</v>
          </cell>
          <cell r="BD155">
            <v>55.976190476190474</v>
          </cell>
          <cell r="BE155">
            <v>-0.5086251851015825</v>
          </cell>
          <cell r="BF155">
            <v>8.5750744364100377</v>
          </cell>
          <cell r="BG155">
            <v>1.0718843045512547</v>
          </cell>
          <cell r="BH155">
            <v>0.93293650793650795</v>
          </cell>
          <cell r="BI155">
            <v>40.75</v>
          </cell>
        </row>
        <row r="156">
          <cell r="A156" t="str">
            <v>C-152</v>
          </cell>
          <cell r="B156" t="str">
            <v>Revisión  de sistema de medición Semidirecta trifásica formas 9S,10A zona urbana</v>
          </cell>
          <cell r="C156" t="str">
            <v>SI SE REALIZA</v>
          </cell>
          <cell r="D156">
            <v>97</v>
          </cell>
          <cell r="E156">
            <v>4.9484536082474229</v>
          </cell>
          <cell r="F156">
            <v>1.6166666666666667</v>
          </cell>
          <cell r="G156">
            <v>43</v>
          </cell>
          <cell r="H156">
            <v>46</v>
          </cell>
          <cell r="I156">
            <v>48</v>
          </cell>
          <cell r="J156">
            <v>46</v>
          </cell>
          <cell r="K156">
            <v>53</v>
          </cell>
          <cell r="L156">
            <v>55</v>
          </cell>
          <cell r="M156">
            <v>46</v>
          </cell>
          <cell r="N156">
            <v>51</v>
          </cell>
          <cell r="O156">
            <v>57</v>
          </cell>
          <cell r="P156">
            <v>44</v>
          </cell>
          <cell r="Q156">
            <v>50</v>
          </cell>
          <cell r="R156">
            <v>59</v>
          </cell>
          <cell r="S156">
            <v>44</v>
          </cell>
          <cell r="T156">
            <v>50</v>
          </cell>
          <cell r="U156">
            <v>59</v>
          </cell>
          <cell r="V156">
            <v>44</v>
          </cell>
          <cell r="W156">
            <v>48</v>
          </cell>
          <cell r="X156">
            <v>53</v>
          </cell>
          <cell r="Y156">
            <v>44</v>
          </cell>
          <cell r="Z156">
            <v>50</v>
          </cell>
          <cell r="AA156">
            <v>59</v>
          </cell>
          <cell r="AB156">
            <v>44</v>
          </cell>
          <cell r="AC156">
            <v>50</v>
          </cell>
          <cell r="AD156">
            <v>59</v>
          </cell>
          <cell r="AE156">
            <v>55</v>
          </cell>
          <cell r="AF156">
            <v>57</v>
          </cell>
          <cell r="AG156">
            <v>62</v>
          </cell>
          <cell r="AH156">
            <v>44</v>
          </cell>
          <cell r="AI156">
            <v>50</v>
          </cell>
          <cell r="AJ156">
            <v>62</v>
          </cell>
          <cell r="AK156">
            <v>43</v>
          </cell>
          <cell r="AL156">
            <v>50</v>
          </cell>
          <cell r="AM156">
            <v>54</v>
          </cell>
          <cell r="AN156">
            <v>51.166666666666664</v>
          </cell>
          <cell r="AO156">
            <v>52.166666666666664</v>
          </cell>
          <cell r="AP156">
            <v>51.166666666666664</v>
          </cell>
          <cell r="AQ156">
            <v>50.5</v>
          </cell>
          <cell r="AR156">
            <v>50.5</v>
          </cell>
          <cell r="AS156">
            <v>48.166666666666664</v>
          </cell>
          <cell r="AT156">
            <v>50.5</v>
          </cell>
          <cell r="AU156">
            <v>50.5</v>
          </cell>
          <cell r="AV156">
            <v>57.5</v>
          </cell>
          <cell r="AW156">
            <v>51</v>
          </cell>
          <cell r="AX156">
            <v>49.5</v>
          </cell>
          <cell r="AY156">
            <v>51.151515151515156</v>
          </cell>
          <cell r="AZ156">
            <v>2.3386303511226223</v>
          </cell>
          <cell r="BA156">
            <v>48.812884800392531</v>
          </cell>
          <cell r="BB156">
            <v>53.49014550263778</v>
          </cell>
          <cell r="BC156">
            <v>50.777777777777779</v>
          </cell>
          <cell r="BD156">
            <v>50.777777777777779</v>
          </cell>
          <cell r="BE156">
            <v>-0.4765177548682703</v>
          </cell>
          <cell r="BF156">
            <v>9.4529540481400431</v>
          </cell>
          <cell r="BG156">
            <v>1.1816192560175054</v>
          </cell>
          <cell r="BH156">
            <v>0.84629629629629632</v>
          </cell>
          <cell r="BI156">
            <v>0</v>
          </cell>
        </row>
        <row r="157">
          <cell r="A157" t="str">
            <v>C-153</v>
          </cell>
          <cell r="B157" t="str">
            <v>Revisión  de sistema de medición Semidirecta trifásica formas 9S,10A zona rural</v>
          </cell>
          <cell r="C157" t="str">
            <v>SI SE REALIZA</v>
          </cell>
          <cell r="D157">
            <v>113.9175</v>
          </cell>
          <cell r="E157">
            <v>4.213575613931134</v>
          </cell>
          <cell r="F157">
            <v>1.898625</v>
          </cell>
          <cell r="G157">
            <v>55</v>
          </cell>
          <cell r="H157">
            <v>66</v>
          </cell>
          <cell r="I157">
            <v>68</v>
          </cell>
          <cell r="J157">
            <v>63</v>
          </cell>
          <cell r="K157">
            <v>68</v>
          </cell>
          <cell r="L157">
            <v>71</v>
          </cell>
          <cell r="M157">
            <v>63</v>
          </cell>
          <cell r="N157">
            <v>71</v>
          </cell>
          <cell r="O157">
            <v>80</v>
          </cell>
          <cell r="P157">
            <v>64</v>
          </cell>
          <cell r="Q157">
            <v>73</v>
          </cell>
          <cell r="R157">
            <v>87</v>
          </cell>
          <cell r="S157">
            <v>64</v>
          </cell>
          <cell r="T157">
            <v>72</v>
          </cell>
          <cell r="U157">
            <v>86</v>
          </cell>
          <cell r="V157">
            <v>65</v>
          </cell>
          <cell r="W157">
            <v>68</v>
          </cell>
          <cell r="X157">
            <v>74</v>
          </cell>
          <cell r="Y157">
            <v>64</v>
          </cell>
          <cell r="Z157">
            <v>73</v>
          </cell>
          <cell r="AA157">
            <v>87</v>
          </cell>
          <cell r="AB157">
            <v>65</v>
          </cell>
          <cell r="AC157">
            <v>71</v>
          </cell>
          <cell r="AD157">
            <v>80</v>
          </cell>
          <cell r="AE157">
            <v>71</v>
          </cell>
          <cell r="AF157">
            <v>74</v>
          </cell>
          <cell r="AG157">
            <v>80</v>
          </cell>
          <cell r="AH157">
            <v>64</v>
          </cell>
          <cell r="AI157">
            <v>77</v>
          </cell>
          <cell r="AJ157">
            <v>92</v>
          </cell>
          <cell r="AK157">
            <v>64</v>
          </cell>
          <cell r="AL157">
            <v>68</v>
          </cell>
          <cell r="AM157">
            <v>76</v>
          </cell>
          <cell r="AN157">
            <v>71.166666666666671</v>
          </cell>
          <cell r="AO157">
            <v>67.666666666666671</v>
          </cell>
          <cell r="AP157">
            <v>71.166666666666671</v>
          </cell>
          <cell r="AQ157">
            <v>73.833333333333329</v>
          </cell>
          <cell r="AR157">
            <v>73</v>
          </cell>
          <cell r="AS157">
            <v>68.5</v>
          </cell>
          <cell r="AT157">
            <v>73.833333333333329</v>
          </cell>
          <cell r="AU157">
            <v>71.5</v>
          </cell>
          <cell r="AV157">
            <v>74.5</v>
          </cell>
          <cell r="AW157">
            <v>77.333333333333329</v>
          </cell>
          <cell r="AX157">
            <v>68.666666666666671</v>
          </cell>
          <cell r="AY157">
            <v>71.924242424242422</v>
          </cell>
          <cell r="AZ157">
            <v>2.9348136760502013</v>
          </cell>
          <cell r="BA157">
            <v>68.989428748192225</v>
          </cell>
          <cell r="BB157">
            <v>74.859056100292619</v>
          </cell>
          <cell r="BC157">
            <v>72.714285714285708</v>
          </cell>
          <cell r="BD157">
            <v>72.714285714285708</v>
          </cell>
          <cell r="BE157">
            <v>-0.36169345610388476</v>
          </cell>
          <cell r="BF157">
            <v>6.601178781925344</v>
          </cell>
          <cell r="BG157">
            <v>0.825147347740668</v>
          </cell>
          <cell r="BH157">
            <v>1.2119047619047618</v>
          </cell>
          <cell r="BI157">
            <v>47.86</v>
          </cell>
        </row>
        <row r="158">
          <cell r="A158" t="str">
            <v>C-154</v>
          </cell>
          <cell r="B158" t="str">
            <v>Revisión  a sistema de medición Indirecta monofásica formas 9S,10A zona urbana</v>
          </cell>
          <cell r="C158" t="str">
            <v>SI SE REALIZA</v>
          </cell>
          <cell r="D158">
            <v>97</v>
          </cell>
          <cell r="E158">
            <v>4.9484536082474229</v>
          </cell>
          <cell r="F158">
            <v>1.6166666666666667</v>
          </cell>
          <cell r="G158">
            <v>50</v>
          </cell>
          <cell r="H158">
            <v>53</v>
          </cell>
          <cell r="I158">
            <v>56</v>
          </cell>
          <cell r="J158">
            <v>54</v>
          </cell>
          <cell r="K158">
            <v>56</v>
          </cell>
          <cell r="L158">
            <v>61</v>
          </cell>
          <cell r="M158">
            <v>50</v>
          </cell>
          <cell r="N158">
            <v>61</v>
          </cell>
          <cell r="O158">
            <v>64</v>
          </cell>
          <cell r="P158">
            <v>53</v>
          </cell>
          <cell r="Q158">
            <v>61</v>
          </cell>
          <cell r="R158">
            <v>64</v>
          </cell>
          <cell r="S158">
            <v>53</v>
          </cell>
          <cell r="T158">
            <v>58</v>
          </cell>
          <cell r="U158">
            <v>61</v>
          </cell>
          <cell r="V158">
            <v>54</v>
          </cell>
          <cell r="W158">
            <v>58</v>
          </cell>
          <cell r="X158">
            <v>61</v>
          </cell>
          <cell r="Y158">
            <v>50</v>
          </cell>
          <cell r="Z158">
            <v>56</v>
          </cell>
          <cell r="AA158">
            <v>58</v>
          </cell>
          <cell r="AB158">
            <v>50</v>
          </cell>
          <cell r="AC158">
            <v>56</v>
          </cell>
          <cell r="AD158">
            <v>58</v>
          </cell>
          <cell r="AE158">
            <v>56</v>
          </cell>
          <cell r="AF158">
            <v>61</v>
          </cell>
          <cell r="AG158">
            <v>64</v>
          </cell>
          <cell r="AH158">
            <v>54</v>
          </cell>
          <cell r="AI158">
            <v>61</v>
          </cell>
          <cell r="AJ158">
            <v>64</v>
          </cell>
          <cell r="AK158">
            <v>53</v>
          </cell>
          <cell r="AL158">
            <v>58</v>
          </cell>
          <cell r="AM158">
            <v>61</v>
          </cell>
          <cell r="AN158">
            <v>59.666666666666664</v>
          </cell>
          <cell r="AO158">
            <v>56.5</v>
          </cell>
          <cell r="AP158">
            <v>59.666666666666664</v>
          </cell>
          <cell r="AQ158">
            <v>60.166666666666664</v>
          </cell>
          <cell r="AR158">
            <v>57.666666666666664</v>
          </cell>
          <cell r="AS158">
            <v>57.833333333333336</v>
          </cell>
          <cell r="AT158">
            <v>55.333333333333336</v>
          </cell>
          <cell r="AU158">
            <v>55.333333333333336</v>
          </cell>
          <cell r="AV158">
            <v>60.666666666666664</v>
          </cell>
          <cell r="AW158">
            <v>60.333333333333336</v>
          </cell>
          <cell r="AX158">
            <v>57.666666666666664</v>
          </cell>
          <cell r="AY158">
            <v>58.257575757575751</v>
          </cell>
          <cell r="AZ158">
            <v>1.9697202795823512</v>
          </cell>
          <cell r="BA158">
            <v>56.287855477993396</v>
          </cell>
          <cell r="BB158">
            <v>60.227296037158105</v>
          </cell>
          <cell r="BC158">
            <v>58.452380952380949</v>
          </cell>
          <cell r="BD158">
            <v>58.452380952380949</v>
          </cell>
          <cell r="BE158">
            <v>-0.3973981345115366</v>
          </cell>
          <cell r="BF158">
            <v>8.2118126272912431</v>
          </cell>
          <cell r="BG158">
            <v>1.0264765784114054</v>
          </cell>
          <cell r="BH158">
            <v>0.97420634920634908</v>
          </cell>
          <cell r="BI158">
            <v>40.75</v>
          </cell>
        </row>
        <row r="159">
          <cell r="A159" t="str">
            <v>C-155</v>
          </cell>
          <cell r="B159" t="str">
            <v>Revisión  a sistema de medición Indirecta monofásica formas 9S,10A zona rural</v>
          </cell>
          <cell r="C159" t="str">
            <v>SI SE REALIZA</v>
          </cell>
          <cell r="D159">
            <v>113.9175</v>
          </cell>
          <cell r="E159">
            <v>4.213575613931134</v>
          </cell>
          <cell r="F159">
            <v>1.898625</v>
          </cell>
          <cell r="G159">
            <v>70</v>
          </cell>
          <cell r="H159">
            <v>73</v>
          </cell>
          <cell r="I159">
            <v>76</v>
          </cell>
          <cell r="J159">
            <v>70</v>
          </cell>
          <cell r="K159">
            <v>73</v>
          </cell>
          <cell r="L159">
            <v>82</v>
          </cell>
          <cell r="M159">
            <v>70</v>
          </cell>
          <cell r="N159">
            <v>79</v>
          </cell>
          <cell r="O159">
            <v>85</v>
          </cell>
          <cell r="P159">
            <v>73</v>
          </cell>
          <cell r="Q159">
            <v>85</v>
          </cell>
          <cell r="R159">
            <v>94</v>
          </cell>
          <cell r="S159">
            <v>70</v>
          </cell>
          <cell r="T159">
            <v>85</v>
          </cell>
          <cell r="U159">
            <v>91</v>
          </cell>
          <cell r="V159">
            <v>70</v>
          </cell>
          <cell r="W159">
            <v>76</v>
          </cell>
          <cell r="X159">
            <v>82</v>
          </cell>
          <cell r="Y159">
            <v>70</v>
          </cell>
          <cell r="Z159">
            <v>79</v>
          </cell>
          <cell r="AA159">
            <v>94</v>
          </cell>
          <cell r="AB159">
            <v>73</v>
          </cell>
          <cell r="AC159">
            <v>76</v>
          </cell>
          <cell r="AD159">
            <v>85</v>
          </cell>
          <cell r="AE159">
            <v>73</v>
          </cell>
          <cell r="AF159">
            <v>76</v>
          </cell>
          <cell r="AG159">
            <v>79</v>
          </cell>
          <cell r="AH159">
            <v>79</v>
          </cell>
          <cell r="AI159">
            <v>88</v>
          </cell>
          <cell r="AJ159">
            <v>96</v>
          </cell>
          <cell r="AK159">
            <v>76</v>
          </cell>
          <cell r="AL159">
            <v>79</v>
          </cell>
          <cell r="AM159">
            <v>85</v>
          </cell>
          <cell r="AN159">
            <v>78.5</v>
          </cell>
          <cell r="AO159">
            <v>74</v>
          </cell>
          <cell r="AP159">
            <v>78.5</v>
          </cell>
          <cell r="AQ159">
            <v>84.5</v>
          </cell>
          <cell r="AR159">
            <v>83.5</v>
          </cell>
          <cell r="AS159">
            <v>76</v>
          </cell>
          <cell r="AT159">
            <v>80</v>
          </cell>
          <cell r="AU159">
            <v>77</v>
          </cell>
          <cell r="AV159">
            <v>76</v>
          </cell>
          <cell r="AW159">
            <v>87.833333333333329</v>
          </cell>
          <cell r="AX159">
            <v>79.5</v>
          </cell>
          <cell r="AY159">
            <v>79.575757575757578</v>
          </cell>
          <cell r="AZ159">
            <v>4.166909083857159</v>
          </cell>
          <cell r="BA159">
            <v>75.408848491900415</v>
          </cell>
          <cell r="BB159">
            <v>83.742666659614741</v>
          </cell>
          <cell r="BC159">
            <v>78.625</v>
          </cell>
          <cell r="BD159">
            <v>78.625</v>
          </cell>
          <cell r="BE159">
            <v>-0.30980753615555118</v>
          </cell>
          <cell r="BF159">
            <v>6.1049284578696348</v>
          </cell>
          <cell r="BG159">
            <v>0.76311605723370435</v>
          </cell>
          <cell r="BH159">
            <v>1.3104166666666666</v>
          </cell>
          <cell r="BI159">
            <v>43.71</v>
          </cell>
        </row>
        <row r="160">
          <cell r="A160" t="str">
            <v>C-156</v>
          </cell>
          <cell r="B160" t="str">
            <v>Revisión  a sistema de medición Indirecta trifásica formas 9S,10A zona urbana</v>
          </cell>
          <cell r="C160" t="str">
            <v>SI SE REALIZA</v>
          </cell>
          <cell r="D160">
            <v>97</v>
          </cell>
          <cell r="E160">
            <v>4.9484536082474229</v>
          </cell>
          <cell r="F160">
            <v>1.6166666666666667</v>
          </cell>
          <cell r="G160">
            <v>65</v>
          </cell>
          <cell r="H160">
            <v>69</v>
          </cell>
          <cell r="I160">
            <v>72</v>
          </cell>
          <cell r="J160">
            <v>65</v>
          </cell>
          <cell r="K160">
            <v>72</v>
          </cell>
          <cell r="L160">
            <v>79</v>
          </cell>
          <cell r="M160">
            <v>65</v>
          </cell>
          <cell r="N160">
            <v>79</v>
          </cell>
          <cell r="O160">
            <v>83</v>
          </cell>
          <cell r="P160">
            <v>70</v>
          </cell>
          <cell r="Q160">
            <v>79</v>
          </cell>
          <cell r="R160">
            <v>93</v>
          </cell>
          <cell r="S160">
            <v>70</v>
          </cell>
          <cell r="T160">
            <v>79</v>
          </cell>
          <cell r="U160">
            <v>94</v>
          </cell>
          <cell r="V160">
            <v>72</v>
          </cell>
          <cell r="W160">
            <v>76</v>
          </cell>
          <cell r="X160">
            <v>83</v>
          </cell>
          <cell r="Y160">
            <v>70</v>
          </cell>
          <cell r="Z160">
            <v>79</v>
          </cell>
          <cell r="AA160">
            <v>93</v>
          </cell>
          <cell r="AB160">
            <v>70</v>
          </cell>
          <cell r="AC160">
            <v>77</v>
          </cell>
          <cell r="AD160">
            <v>88</v>
          </cell>
          <cell r="AE160">
            <v>70</v>
          </cell>
          <cell r="AF160">
            <v>72</v>
          </cell>
          <cell r="AG160">
            <v>76</v>
          </cell>
          <cell r="AH160">
            <v>72</v>
          </cell>
          <cell r="AI160">
            <v>79</v>
          </cell>
          <cell r="AJ160">
            <v>97</v>
          </cell>
          <cell r="AK160">
            <v>76</v>
          </cell>
          <cell r="AL160">
            <v>83</v>
          </cell>
          <cell r="AM160">
            <v>87</v>
          </cell>
          <cell r="AN160">
            <v>77.333333333333329</v>
          </cell>
          <cell r="AO160">
            <v>72</v>
          </cell>
          <cell r="AP160">
            <v>77.333333333333329</v>
          </cell>
          <cell r="AQ160">
            <v>79.833333333333329</v>
          </cell>
          <cell r="AR160">
            <v>80</v>
          </cell>
          <cell r="AS160">
            <v>76.5</v>
          </cell>
          <cell r="AT160">
            <v>79.833333333333329</v>
          </cell>
          <cell r="AU160">
            <v>77.666666666666671</v>
          </cell>
          <cell r="AV160">
            <v>72.333333333333329</v>
          </cell>
          <cell r="AW160">
            <v>80.833333333333329</v>
          </cell>
          <cell r="AX160">
            <v>82.5</v>
          </cell>
          <cell r="AY160">
            <v>77.833333333333329</v>
          </cell>
          <cell r="AZ160">
            <v>3.3174622161458833</v>
          </cell>
          <cell r="BA160">
            <v>74.515871117187444</v>
          </cell>
          <cell r="BB160">
            <v>81.150795549479213</v>
          </cell>
          <cell r="BC160">
            <v>78.666666666666671</v>
          </cell>
          <cell r="BD160">
            <v>78.666666666666671</v>
          </cell>
          <cell r="BE160">
            <v>-0.18900343642611678</v>
          </cell>
          <cell r="BF160">
            <v>6.101694915254237</v>
          </cell>
          <cell r="BG160">
            <v>0.76271186440677963</v>
          </cell>
          <cell r="BH160">
            <v>1.3111111111111111</v>
          </cell>
          <cell r="BI160">
            <v>37.22</v>
          </cell>
        </row>
        <row r="161">
          <cell r="A161" t="str">
            <v>C-157</v>
          </cell>
          <cell r="B161" t="str">
            <v>Revisión  a sistema de medición Indirecta trifásica formas 9S,10A zona rural</v>
          </cell>
          <cell r="C161" t="str">
            <v>SI SE REALIZA</v>
          </cell>
          <cell r="D161">
            <v>113.9175</v>
          </cell>
          <cell r="E161">
            <v>4.213575613931134</v>
          </cell>
          <cell r="F161">
            <v>1.898625</v>
          </cell>
          <cell r="G161">
            <v>82</v>
          </cell>
          <cell r="H161">
            <v>86</v>
          </cell>
          <cell r="I161">
            <v>90</v>
          </cell>
          <cell r="J161">
            <v>43</v>
          </cell>
          <cell r="K161">
            <v>45</v>
          </cell>
          <cell r="L161">
            <v>47</v>
          </cell>
          <cell r="M161">
            <v>43</v>
          </cell>
          <cell r="N161">
            <v>48</v>
          </cell>
          <cell r="O161">
            <v>54</v>
          </cell>
          <cell r="P161">
            <v>81</v>
          </cell>
          <cell r="Q161">
            <v>92</v>
          </cell>
          <cell r="R161">
            <v>109</v>
          </cell>
          <cell r="S161">
            <v>81</v>
          </cell>
          <cell r="T161">
            <v>91</v>
          </cell>
          <cell r="U161">
            <v>108</v>
          </cell>
          <cell r="V161">
            <v>82</v>
          </cell>
          <cell r="W161">
            <v>86</v>
          </cell>
          <cell r="X161">
            <v>93</v>
          </cell>
          <cell r="Y161">
            <v>81</v>
          </cell>
          <cell r="Z161">
            <v>92</v>
          </cell>
          <cell r="AA161">
            <v>109</v>
          </cell>
          <cell r="AB161">
            <v>82</v>
          </cell>
          <cell r="AC161">
            <v>89</v>
          </cell>
          <cell r="AD161">
            <v>99</v>
          </cell>
          <cell r="AE161">
            <v>82</v>
          </cell>
          <cell r="AF161">
            <v>86</v>
          </cell>
          <cell r="AG161">
            <v>90</v>
          </cell>
          <cell r="AH161">
            <v>82</v>
          </cell>
          <cell r="AI161">
            <v>95</v>
          </cell>
          <cell r="AJ161">
            <v>112</v>
          </cell>
          <cell r="AK161">
            <v>80</v>
          </cell>
          <cell r="AL161">
            <v>85</v>
          </cell>
          <cell r="AM161">
            <v>96</v>
          </cell>
          <cell r="AN161">
            <v>48.166666666666664</v>
          </cell>
          <cell r="AO161">
            <v>45</v>
          </cell>
          <cell r="AP161">
            <v>48.166666666666664</v>
          </cell>
          <cell r="AQ161">
            <v>93</v>
          </cell>
          <cell r="AR161">
            <v>92.166666666666671</v>
          </cell>
          <cell r="AS161">
            <v>86.5</v>
          </cell>
          <cell r="AT161">
            <v>93</v>
          </cell>
          <cell r="AU161">
            <v>89.5</v>
          </cell>
          <cell r="AV161">
            <v>86</v>
          </cell>
          <cell r="AW161">
            <v>95.666666666666671</v>
          </cell>
          <cell r="AX161">
            <v>86</v>
          </cell>
          <cell r="AY161">
            <v>78.469696969696969</v>
          </cell>
          <cell r="AZ161">
            <v>20.400819452743427</v>
          </cell>
          <cell r="BA161">
            <v>58.068877516953542</v>
          </cell>
          <cell r="BB161">
            <v>98.870516422440403</v>
          </cell>
          <cell r="BC161">
            <v>90.229166666666671</v>
          </cell>
          <cell r="BD161">
            <v>90.229166666666671</v>
          </cell>
          <cell r="BE161">
            <v>-0.20794288264167782</v>
          </cell>
          <cell r="BF161">
            <v>5.3197875779265758</v>
          </cell>
          <cell r="BG161">
            <v>0.66497344724082197</v>
          </cell>
          <cell r="BH161">
            <v>1.5038194444444444</v>
          </cell>
          <cell r="BI161">
            <v>43.71</v>
          </cell>
        </row>
        <row r="162">
          <cell r="A162" t="str">
            <v>C-158</v>
          </cell>
          <cell r="B162" t="str">
            <v xml:space="preserve">Sustitución sis. med. semidirecta monofasica BT (caja de proteccion+ base 6 terminales + medidor + TC + cable de control+ funda bx) - (zona urbana) </v>
          </cell>
          <cell r="C162" t="str">
            <v>NO SE REALIZA</v>
          </cell>
          <cell r="D162">
            <v>86.083333333333329</v>
          </cell>
          <cell r="E162">
            <v>5.5759922555663115</v>
          </cell>
          <cell r="F162">
            <v>1.4347222222222222</v>
          </cell>
          <cell r="G162">
            <v>90</v>
          </cell>
          <cell r="H162">
            <v>95</v>
          </cell>
          <cell r="I162">
            <v>100</v>
          </cell>
          <cell r="J162">
            <v>71</v>
          </cell>
          <cell r="K162">
            <v>73</v>
          </cell>
          <cell r="L162">
            <v>75</v>
          </cell>
          <cell r="M162">
            <v>71</v>
          </cell>
          <cell r="N162">
            <v>79.52000000000001</v>
          </cell>
          <cell r="O162">
            <v>89.062400000000025</v>
          </cell>
          <cell r="P162">
            <v>86</v>
          </cell>
          <cell r="Q162">
            <v>97</v>
          </cell>
          <cell r="R162">
            <v>115</v>
          </cell>
          <cell r="S162">
            <v>86</v>
          </cell>
          <cell r="T162">
            <v>96</v>
          </cell>
          <cell r="U162">
            <v>115</v>
          </cell>
          <cell r="V162">
            <v>86</v>
          </cell>
          <cell r="W162">
            <v>92</v>
          </cell>
          <cell r="X162">
            <v>102</v>
          </cell>
          <cell r="Y162">
            <v>86</v>
          </cell>
          <cell r="Z162">
            <v>97</v>
          </cell>
          <cell r="AA162">
            <v>115</v>
          </cell>
          <cell r="AB162">
            <v>86.083333333333329</v>
          </cell>
          <cell r="AC162">
            <v>96.083333333333329</v>
          </cell>
          <cell r="AD162">
            <v>110</v>
          </cell>
          <cell r="AE162">
            <v>95</v>
          </cell>
          <cell r="AF162">
            <v>100</v>
          </cell>
          <cell r="AG162">
            <v>105</v>
          </cell>
          <cell r="AH162">
            <v>85</v>
          </cell>
          <cell r="AI162">
            <v>98</v>
          </cell>
          <cell r="AJ162">
            <v>116</v>
          </cell>
          <cell r="AK162">
            <v>90</v>
          </cell>
          <cell r="AL162">
            <v>95</v>
          </cell>
          <cell r="AM162">
            <v>100</v>
          </cell>
          <cell r="AN162">
            <v>79.690400000000011</v>
          </cell>
          <cell r="AO162">
            <v>73</v>
          </cell>
          <cell r="AP162">
            <v>79.690400000000011</v>
          </cell>
          <cell r="AQ162">
            <v>98.166666666666671</v>
          </cell>
          <cell r="AR162">
            <v>97.5</v>
          </cell>
          <cell r="AS162">
            <v>92.666666666666671</v>
          </cell>
          <cell r="AT162">
            <v>98.166666666666671</v>
          </cell>
          <cell r="AU162">
            <v>96.7361111111111</v>
          </cell>
          <cell r="AV162">
            <v>100</v>
          </cell>
          <cell r="AW162">
            <v>98.833333333333329</v>
          </cell>
          <cell r="AX162">
            <v>95</v>
          </cell>
          <cell r="AY162">
            <v>91.768204040404044</v>
          </cell>
          <cell r="AZ162">
            <v>9.5516316626296831</v>
          </cell>
          <cell r="BA162">
            <v>82.216572377774355</v>
          </cell>
          <cell r="BB162">
            <v>101.31983570303373</v>
          </cell>
          <cell r="BC162">
            <v>97.133680555555557</v>
          </cell>
          <cell r="BD162">
            <v>97.133680555555557</v>
          </cell>
          <cell r="BE162">
            <v>0.12836802194256219</v>
          </cell>
          <cell r="BF162">
            <v>4.9416432822749288</v>
          </cell>
          <cell r="BG162">
            <v>0.6177054102843661</v>
          </cell>
          <cell r="BH162">
            <v>1.618894675925926</v>
          </cell>
          <cell r="BI162">
            <v>33.03</v>
          </cell>
        </row>
        <row r="163">
          <cell r="A163" t="str">
            <v>C-159</v>
          </cell>
          <cell r="B163" t="str">
            <v>Sustitución de sis. med. semidirecta monofasica BT (caja de proteccion+ base 6 terminales + medidor + TC + cable de control+ funda bx) - (zona rural)</v>
          </cell>
          <cell r="C163" t="str">
            <v>NO SE REALIZA</v>
          </cell>
          <cell r="D163">
            <v>99.384</v>
          </cell>
          <cell r="E163">
            <v>4.8297512678097076</v>
          </cell>
          <cell r="F163">
            <v>1.6564000000000001</v>
          </cell>
          <cell r="G163">
            <v>0</v>
          </cell>
          <cell r="H163">
            <v>0</v>
          </cell>
          <cell r="I163">
            <v>0</v>
          </cell>
          <cell r="J163">
            <v>73</v>
          </cell>
          <cell r="K163">
            <v>76</v>
          </cell>
          <cell r="L163">
            <v>79</v>
          </cell>
          <cell r="M163">
            <v>73</v>
          </cell>
          <cell r="N163">
            <v>81.760000000000005</v>
          </cell>
          <cell r="O163">
            <v>91.571200000000019</v>
          </cell>
          <cell r="P163">
            <v>99</v>
          </cell>
          <cell r="Q163">
            <v>112</v>
          </cell>
          <cell r="R163">
            <v>133</v>
          </cell>
          <cell r="S163">
            <v>99</v>
          </cell>
          <cell r="T163">
            <v>110.88000000000001</v>
          </cell>
          <cell r="U163">
            <v>131.67000000000002</v>
          </cell>
          <cell r="V163">
            <v>99</v>
          </cell>
          <cell r="W163">
            <v>105</v>
          </cell>
          <cell r="X163">
            <v>115</v>
          </cell>
          <cell r="Y163">
            <v>99</v>
          </cell>
          <cell r="Z163">
            <v>112</v>
          </cell>
          <cell r="AA163">
            <v>133</v>
          </cell>
          <cell r="AB163">
            <v>99.384</v>
          </cell>
          <cell r="AC163">
            <v>109.384</v>
          </cell>
          <cell r="AD163">
            <v>124.384</v>
          </cell>
          <cell r="AE163">
            <v>0</v>
          </cell>
          <cell r="AF163">
            <v>0</v>
          </cell>
          <cell r="AG163">
            <v>0</v>
          </cell>
          <cell r="AH163">
            <v>98</v>
          </cell>
          <cell r="AI163">
            <v>111</v>
          </cell>
          <cell r="AJ163">
            <v>132</v>
          </cell>
          <cell r="AK163">
            <v>97.384</v>
          </cell>
          <cell r="AL163">
            <v>104.384</v>
          </cell>
          <cell r="AM163">
            <v>119.384</v>
          </cell>
          <cell r="AN163">
            <v>81.935200000000009</v>
          </cell>
          <cell r="AO163">
            <v>76</v>
          </cell>
          <cell r="AP163">
            <v>81.935200000000009</v>
          </cell>
          <cell r="AQ163">
            <v>113.33333333333333</v>
          </cell>
          <cell r="AR163">
            <v>112.36500000000001</v>
          </cell>
          <cell r="AS163">
            <v>105.66666666666667</v>
          </cell>
          <cell r="AT163">
            <v>113.33333333333333</v>
          </cell>
          <cell r="AU163">
            <v>110.21733333333333</v>
          </cell>
          <cell r="AV163" t="str">
            <v xml:space="preserve"> </v>
          </cell>
          <cell r="AW163">
            <v>112.33333333333333</v>
          </cell>
          <cell r="AX163">
            <v>105.71733333333333</v>
          </cell>
          <cell r="AY163">
            <v>101.28367333333335</v>
          </cell>
          <cell r="AZ163">
            <v>15.062641901515153</v>
          </cell>
          <cell r="BA163">
            <v>86.221031431818204</v>
          </cell>
          <cell r="BB163">
            <v>116.3463152348485</v>
          </cell>
          <cell r="BC163">
            <v>110.4237619047619</v>
          </cell>
          <cell r="BD163">
            <v>110.4237619047619</v>
          </cell>
          <cell r="BE163">
            <v>0.11108188344966899</v>
          </cell>
          <cell r="BF163">
            <v>4.3468904855278305</v>
          </cell>
          <cell r="BG163">
            <v>0.54336131069097882</v>
          </cell>
          <cell r="BH163">
            <v>1.8403960317460317</v>
          </cell>
          <cell r="BI163">
            <v>38.14</v>
          </cell>
        </row>
        <row r="164">
          <cell r="A164" t="str">
            <v>C-160</v>
          </cell>
          <cell r="B164" t="str">
            <v>Sustitución de sis. med. semidirecta trifasica BT (caja de proteccion+ base 13 terminales + medidor + TC + cable de control+ funda bx) - (zona urbana)</v>
          </cell>
          <cell r="C164" t="str">
            <v>SI SE REALIZA</v>
          </cell>
          <cell r="D164">
            <v>86.083333333333329</v>
          </cell>
          <cell r="E164">
            <v>5.5759922555663115</v>
          </cell>
          <cell r="F164">
            <v>1.4347222222222222</v>
          </cell>
          <cell r="G164">
            <v>85</v>
          </cell>
          <cell r="H164">
            <v>80</v>
          </cell>
          <cell r="I164">
            <v>90</v>
          </cell>
          <cell r="J164">
            <v>71</v>
          </cell>
          <cell r="K164">
            <v>73</v>
          </cell>
          <cell r="L164">
            <v>75</v>
          </cell>
          <cell r="M164">
            <v>71</v>
          </cell>
          <cell r="N164">
            <v>79.52000000000001</v>
          </cell>
          <cell r="O164">
            <v>89.062400000000025</v>
          </cell>
          <cell r="P164">
            <v>86</v>
          </cell>
          <cell r="Q164">
            <v>97</v>
          </cell>
          <cell r="R164">
            <v>115</v>
          </cell>
          <cell r="S164">
            <v>86</v>
          </cell>
          <cell r="T164">
            <v>96.320000000000007</v>
          </cell>
          <cell r="U164">
            <v>114.38000000000001</v>
          </cell>
          <cell r="V164">
            <v>86</v>
          </cell>
          <cell r="W164">
            <v>92</v>
          </cell>
          <cell r="X164">
            <v>102</v>
          </cell>
          <cell r="Y164">
            <v>86</v>
          </cell>
          <cell r="Z164">
            <v>97</v>
          </cell>
          <cell r="AA164">
            <v>115</v>
          </cell>
          <cell r="AB164">
            <v>86.083333333333329</v>
          </cell>
          <cell r="AC164">
            <v>96.083333333333329</v>
          </cell>
          <cell r="AD164">
            <v>111.08333333333333</v>
          </cell>
          <cell r="AE164">
            <v>0</v>
          </cell>
          <cell r="AF164">
            <v>0</v>
          </cell>
          <cell r="AG164">
            <v>0</v>
          </cell>
          <cell r="AH164">
            <v>85</v>
          </cell>
          <cell r="AI164">
            <v>99</v>
          </cell>
          <cell r="AJ164">
            <v>121</v>
          </cell>
          <cell r="AK164">
            <v>84.083333333333329</v>
          </cell>
          <cell r="AL164">
            <v>91.083333333333329</v>
          </cell>
          <cell r="AM164">
            <v>106.08333333333333</v>
          </cell>
          <cell r="AN164">
            <v>79.690400000000011</v>
          </cell>
          <cell r="AO164">
            <v>73</v>
          </cell>
          <cell r="AP164">
            <v>79.690400000000011</v>
          </cell>
          <cell r="AQ164">
            <v>98.166666666666671</v>
          </cell>
          <cell r="AR164">
            <v>97.610000000000014</v>
          </cell>
          <cell r="AS164">
            <v>92.666666666666671</v>
          </cell>
          <cell r="AT164">
            <v>98.166666666666671</v>
          </cell>
          <cell r="AU164">
            <v>96.916666666666671</v>
          </cell>
          <cell r="AV164" t="str">
            <v xml:space="preserve"> </v>
          </cell>
          <cell r="AW164">
            <v>100.33333333333333</v>
          </cell>
          <cell r="AX164">
            <v>92.416666666666671</v>
          </cell>
          <cell r="AY164">
            <v>90.865746666666666</v>
          </cell>
          <cell r="AZ164">
            <v>9.7351080844590605</v>
          </cell>
          <cell r="BA164">
            <v>81.130638582207609</v>
          </cell>
          <cell r="BB164">
            <v>100.60085475112572</v>
          </cell>
          <cell r="BC164">
            <v>96.610952380952398</v>
          </cell>
          <cell r="BD164">
            <v>96.610952380952398</v>
          </cell>
          <cell r="BE164">
            <v>0.12229567141474235</v>
          </cell>
          <cell r="BF164">
            <v>4.9683807908991877</v>
          </cell>
          <cell r="BG164">
            <v>0.62104759886239846</v>
          </cell>
          <cell r="BH164">
            <v>1.6101825396825398</v>
          </cell>
          <cell r="BI164">
            <v>33.03</v>
          </cell>
        </row>
        <row r="165">
          <cell r="A165" t="str">
            <v>C-161</v>
          </cell>
          <cell r="B165" t="str">
            <v xml:space="preserve">Sustitución de sis. med. semidirecta trifasica BT (caja de proteccion+ base 13 terminales + medidor + TC + cable de control+ funda bx) - (zona rural) </v>
          </cell>
          <cell r="C165" t="str">
            <v>SI SE REALIZA</v>
          </cell>
          <cell r="D165">
            <v>113.9175</v>
          </cell>
          <cell r="E165">
            <v>4.213575613931134</v>
          </cell>
          <cell r="F165">
            <v>1.898625</v>
          </cell>
          <cell r="G165">
            <v>100</v>
          </cell>
          <cell r="H165">
            <v>115</v>
          </cell>
          <cell r="I165">
            <v>105</v>
          </cell>
          <cell r="J165">
            <v>63</v>
          </cell>
          <cell r="K165">
            <v>66</v>
          </cell>
          <cell r="L165">
            <v>69</v>
          </cell>
          <cell r="M165">
            <v>63</v>
          </cell>
          <cell r="N165">
            <v>70.56</v>
          </cell>
          <cell r="O165">
            <v>79.027200000000008</v>
          </cell>
          <cell r="P165">
            <v>113</v>
          </cell>
          <cell r="Q165">
            <v>128</v>
          </cell>
          <cell r="R165">
            <v>152</v>
          </cell>
          <cell r="S165">
            <v>113</v>
          </cell>
          <cell r="T165">
            <v>126.56000000000002</v>
          </cell>
          <cell r="U165">
            <v>150.29000000000002</v>
          </cell>
          <cell r="V165">
            <v>114</v>
          </cell>
          <cell r="W165">
            <v>120</v>
          </cell>
          <cell r="X165">
            <v>130</v>
          </cell>
          <cell r="Y165">
            <v>113</v>
          </cell>
          <cell r="Z165">
            <v>128</v>
          </cell>
          <cell r="AA165">
            <v>152</v>
          </cell>
          <cell r="AB165">
            <v>113.9175</v>
          </cell>
          <cell r="AC165">
            <v>123.9175</v>
          </cell>
          <cell r="AD165">
            <v>138.91750000000002</v>
          </cell>
          <cell r="AE165">
            <v>0</v>
          </cell>
          <cell r="AF165">
            <v>0</v>
          </cell>
          <cell r="AG165">
            <v>0</v>
          </cell>
          <cell r="AH165">
            <v>114</v>
          </cell>
          <cell r="AI165">
            <v>131</v>
          </cell>
          <cell r="AJ165">
            <v>158</v>
          </cell>
          <cell r="AK165">
            <v>111.9175</v>
          </cell>
          <cell r="AL165">
            <v>118.9175</v>
          </cell>
          <cell r="AM165">
            <v>133.91750000000002</v>
          </cell>
          <cell r="AN165">
            <v>70.711200000000005</v>
          </cell>
          <cell r="AO165">
            <v>66</v>
          </cell>
          <cell r="AP165">
            <v>70.711200000000005</v>
          </cell>
          <cell r="AQ165">
            <v>129.5</v>
          </cell>
          <cell r="AR165">
            <v>128.255</v>
          </cell>
          <cell r="AS165">
            <v>120.66666666666667</v>
          </cell>
          <cell r="AT165">
            <v>129.5</v>
          </cell>
          <cell r="AU165">
            <v>124.75083333333333</v>
          </cell>
          <cell r="AV165" t="str">
            <v xml:space="preserve"> </v>
          </cell>
          <cell r="AW165">
            <v>132.66666666666666</v>
          </cell>
          <cell r="AX165">
            <v>120.25083333333333</v>
          </cell>
          <cell r="AY165">
            <v>109.30124000000001</v>
          </cell>
          <cell r="AZ165">
            <v>28.012505548841915</v>
          </cell>
          <cell r="BA165">
            <v>81.288734451158092</v>
          </cell>
          <cell r="BB165">
            <v>137.31374554884192</v>
          </cell>
          <cell r="BC165">
            <v>126.51285714285713</v>
          </cell>
          <cell r="BD165">
            <v>126.51285714285713</v>
          </cell>
          <cell r="BE165">
            <v>0.11056560355395023</v>
          </cell>
          <cell r="BF165">
            <v>3.7940807823033236</v>
          </cell>
          <cell r="BG165">
            <v>0.47426009778791545</v>
          </cell>
          <cell r="BH165">
            <v>2.1085476190476187</v>
          </cell>
          <cell r="BI165">
            <v>41.76</v>
          </cell>
        </row>
        <row r="166">
          <cell r="A166" t="str">
            <v>C-162</v>
          </cell>
          <cell r="B166" t="str">
            <v xml:space="preserve">Sustitución de sis. med. indirecta monofasica MT (caja de proteccion+ base 6 terminales + medidor + TC + TP + cable de control+ funda bx) - (zona urbana) </v>
          </cell>
          <cell r="C166" t="str">
            <v>NO SE REALIZA</v>
          </cell>
          <cell r="D166">
            <v>97</v>
          </cell>
          <cell r="E166">
            <v>4.9484536082474229</v>
          </cell>
          <cell r="F166">
            <v>1.6166666666666667</v>
          </cell>
          <cell r="G166">
            <v>0</v>
          </cell>
          <cell r="H166">
            <v>0</v>
          </cell>
          <cell r="I166">
            <v>0</v>
          </cell>
          <cell r="J166">
            <v>52</v>
          </cell>
          <cell r="K166">
            <v>55</v>
          </cell>
          <cell r="L166">
            <v>58</v>
          </cell>
          <cell r="M166">
            <v>52</v>
          </cell>
          <cell r="N166">
            <v>58.240000000000009</v>
          </cell>
          <cell r="O166">
            <v>65.228800000000021</v>
          </cell>
          <cell r="P166">
            <v>97</v>
          </cell>
          <cell r="Q166">
            <v>109</v>
          </cell>
          <cell r="R166">
            <v>129</v>
          </cell>
          <cell r="S166">
            <v>97</v>
          </cell>
          <cell r="T166">
            <v>108.64000000000001</v>
          </cell>
          <cell r="U166">
            <v>129.01000000000002</v>
          </cell>
          <cell r="V166">
            <v>97</v>
          </cell>
          <cell r="W166">
            <v>103</v>
          </cell>
          <cell r="X166">
            <v>113</v>
          </cell>
          <cell r="Y166">
            <v>97</v>
          </cell>
          <cell r="Z166">
            <v>109</v>
          </cell>
          <cell r="AA166">
            <v>129</v>
          </cell>
          <cell r="AB166">
            <v>97</v>
          </cell>
          <cell r="AC166">
            <v>107</v>
          </cell>
          <cell r="AD166">
            <v>122</v>
          </cell>
          <cell r="AE166">
            <v>0</v>
          </cell>
          <cell r="AF166">
            <v>0</v>
          </cell>
          <cell r="AG166">
            <v>0</v>
          </cell>
          <cell r="AH166">
            <v>97</v>
          </cell>
          <cell r="AI166">
            <v>110</v>
          </cell>
          <cell r="AJ166">
            <v>131</v>
          </cell>
          <cell r="AK166">
            <v>95</v>
          </cell>
          <cell r="AL166">
            <v>102</v>
          </cell>
          <cell r="AM166">
            <v>117</v>
          </cell>
          <cell r="AN166">
            <v>58.36480000000001</v>
          </cell>
          <cell r="AO166">
            <v>55</v>
          </cell>
          <cell r="AP166">
            <v>58.36480000000001</v>
          </cell>
          <cell r="AQ166">
            <v>110.33333333333333</v>
          </cell>
          <cell r="AR166">
            <v>110.09500000000001</v>
          </cell>
          <cell r="AS166">
            <v>103.66666666666667</v>
          </cell>
          <cell r="AT166">
            <v>110.33333333333333</v>
          </cell>
          <cell r="AU166">
            <v>107.83333333333333</v>
          </cell>
          <cell r="AV166" t="str">
            <v xml:space="preserve"> </v>
          </cell>
          <cell r="AW166">
            <v>111.33333333333333</v>
          </cell>
          <cell r="AX166">
            <v>103.33333333333333</v>
          </cell>
          <cell r="AY166">
            <v>92.865793333333357</v>
          </cell>
          <cell r="AZ166">
            <v>24.74949247991319</v>
          </cell>
          <cell r="BA166">
            <v>68.116300853420171</v>
          </cell>
          <cell r="BB166">
            <v>117.61528581324654</v>
          </cell>
          <cell r="BC166">
            <v>108.13261904761906</v>
          </cell>
          <cell r="BD166">
            <v>108.13261904761906</v>
          </cell>
          <cell r="BE166">
            <v>0.11476926853215524</v>
          </cell>
          <cell r="BF166">
            <v>4.4389935638997082</v>
          </cell>
          <cell r="BG166">
            <v>0.55487419548746353</v>
          </cell>
          <cell r="BH166">
            <v>1.8022103174603177</v>
          </cell>
          <cell r="BI166">
            <v>35.56</v>
          </cell>
        </row>
        <row r="167">
          <cell r="A167" t="str">
            <v>C-163</v>
          </cell>
          <cell r="B167" t="str">
            <v xml:space="preserve">Sustitución de sis. med. indirecta monofasica MT (caja de proteccion+ base 6 terminales + medidor + TC + TP + cable de control+ funda bx) - (zona rural) </v>
          </cell>
          <cell r="C167" t="str">
            <v>NO SE REALIZA</v>
          </cell>
          <cell r="D167">
            <v>113.9175</v>
          </cell>
          <cell r="E167">
            <v>4.213575613931134</v>
          </cell>
          <cell r="F167">
            <v>1.898625</v>
          </cell>
          <cell r="G167">
            <v>0</v>
          </cell>
          <cell r="H167">
            <v>0</v>
          </cell>
          <cell r="I167">
            <v>0</v>
          </cell>
          <cell r="J167">
            <v>63</v>
          </cell>
          <cell r="K167">
            <v>66</v>
          </cell>
          <cell r="L167">
            <v>69</v>
          </cell>
          <cell r="M167">
            <v>63</v>
          </cell>
          <cell r="N167">
            <v>70.56</v>
          </cell>
          <cell r="O167">
            <v>79.027200000000008</v>
          </cell>
          <cell r="P167">
            <v>113</v>
          </cell>
          <cell r="Q167">
            <v>128</v>
          </cell>
          <cell r="R167">
            <v>152</v>
          </cell>
          <cell r="S167">
            <v>113</v>
          </cell>
          <cell r="T167">
            <v>126.56000000000002</v>
          </cell>
          <cell r="U167">
            <v>150.29000000000002</v>
          </cell>
          <cell r="V167">
            <v>114</v>
          </cell>
          <cell r="W167">
            <v>120</v>
          </cell>
          <cell r="X167">
            <v>130</v>
          </cell>
          <cell r="Y167">
            <v>113</v>
          </cell>
          <cell r="Z167">
            <v>128</v>
          </cell>
          <cell r="AA167">
            <v>152</v>
          </cell>
          <cell r="AB167">
            <v>113.9175</v>
          </cell>
          <cell r="AC167">
            <v>123.9175</v>
          </cell>
          <cell r="AD167">
            <v>138.91750000000002</v>
          </cell>
          <cell r="AE167">
            <v>0</v>
          </cell>
          <cell r="AF167">
            <v>0</v>
          </cell>
          <cell r="AG167">
            <v>0</v>
          </cell>
          <cell r="AH167">
            <v>114</v>
          </cell>
          <cell r="AI167">
            <v>132</v>
          </cell>
          <cell r="AJ167">
            <v>157</v>
          </cell>
          <cell r="AK167">
            <v>111.9175</v>
          </cell>
          <cell r="AL167">
            <v>118.9175</v>
          </cell>
          <cell r="AM167">
            <v>133.91750000000002</v>
          </cell>
          <cell r="AN167">
            <v>70.711200000000005</v>
          </cell>
          <cell r="AO167">
            <v>66</v>
          </cell>
          <cell r="AP167">
            <v>70.711200000000005</v>
          </cell>
          <cell r="AQ167">
            <v>129.5</v>
          </cell>
          <cell r="AR167">
            <v>128.255</v>
          </cell>
          <cell r="AS167">
            <v>120.66666666666667</v>
          </cell>
          <cell r="AT167">
            <v>129.5</v>
          </cell>
          <cell r="AU167">
            <v>124.75083333333333</v>
          </cell>
          <cell r="AV167" t="str">
            <v xml:space="preserve"> </v>
          </cell>
          <cell r="AW167">
            <v>133.16666666666666</v>
          </cell>
          <cell r="AX167">
            <v>120.25083333333333</v>
          </cell>
          <cell r="AY167">
            <v>109.35124</v>
          </cell>
          <cell r="AZ167">
            <v>28.059252050659104</v>
          </cell>
          <cell r="BA167">
            <v>81.291987949340893</v>
          </cell>
          <cell r="BB167">
            <v>137.41049205065912</v>
          </cell>
          <cell r="BC167">
            <v>126.5842857142857</v>
          </cell>
          <cell r="BD167">
            <v>126.5842857142857</v>
          </cell>
          <cell r="BE167">
            <v>0.11119262373459472</v>
          </cell>
          <cell r="BF167">
            <v>3.7919398706677656</v>
          </cell>
          <cell r="BG167">
            <v>0.4739924838334707</v>
          </cell>
          <cell r="BH167">
            <v>2.1097380952380949</v>
          </cell>
          <cell r="BI167">
            <v>41.76</v>
          </cell>
        </row>
        <row r="168">
          <cell r="A168" t="str">
            <v>C-164</v>
          </cell>
          <cell r="B168" t="str">
            <v xml:space="preserve">Sustitución  de sis. med. indirecta trifasica MT (caja de proteccion+ base 13 terminales + medidor + TC + TP + cable de control+ funda bx) - (zona urbana) </v>
          </cell>
          <cell r="C168" t="str">
            <v>SI SE REALIZA</v>
          </cell>
          <cell r="D168">
            <v>97</v>
          </cell>
          <cell r="E168">
            <v>4.9484536082474229</v>
          </cell>
          <cell r="F168">
            <v>1.6166666666666667</v>
          </cell>
          <cell r="G168">
            <v>95</v>
          </cell>
          <cell r="H168">
            <v>97</v>
          </cell>
          <cell r="I168">
            <v>100</v>
          </cell>
          <cell r="J168">
            <v>52</v>
          </cell>
          <cell r="K168">
            <v>55</v>
          </cell>
          <cell r="L168">
            <v>58</v>
          </cell>
          <cell r="M168">
            <v>52</v>
          </cell>
          <cell r="N168">
            <v>58.240000000000009</v>
          </cell>
          <cell r="O168">
            <v>65.228800000000021</v>
          </cell>
          <cell r="P168">
            <v>97</v>
          </cell>
          <cell r="Q168">
            <v>109</v>
          </cell>
          <cell r="R168">
            <v>129</v>
          </cell>
          <cell r="S168">
            <v>97</v>
          </cell>
          <cell r="T168">
            <v>108.64000000000001</v>
          </cell>
          <cell r="U168">
            <v>129.01000000000002</v>
          </cell>
          <cell r="V168">
            <v>97</v>
          </cell>
          <cell r="W168">
            <v>103</v>
          </cell>
          <cell r="X168">
            <v>113</v>
          </cell>
          <cell r="Y168">
            <v>97</v>
          </cell>
          <cell r="Z168">
            <v>109</v>
          </cell>
          <cell r="AA168">
            <v>129</v>
          </cell>
          <cell r="AB168">
            <v>97</v>
          </cell>
          <cell r="AC168">
            <v>107</v>
          </cell>
          <cell r="AD168">
            <v>122</v>
          </cell>
          <cell r="AE168">
            <v>0</v>
          </cell>
          <cell r="AF168">
            <v>0</v>
          </cell>
          <cell r="AG168">
            <v>0</v>
          </cell>
          <cell r="AH168">
            <v>97</v>
          </cell>
          <cell r="AI168">
            <v>110</v>
          </cell>
          <cell r="AJ168">
            <v>132</v>
          </cell>
          <cell r="AK168">
            <v>95</v>
          </cell>
          <cell r="AL168">
            <v>102</v>
          </cell>
          <cell r="AM168">
            <v>117</v>
          </cell>
          <cell r="AN168">
            <v>58.36480000000001</v>
          </cell>
          <cell r="AO168">
            <v>55</v>
          </cell>
          <cell r="AP168">
            <v>58.36480000000001</v>
          </cell>
          <cell r="AQ168">
            <v>110.33333333333333</v>
          </cell>
          <cell r="AR168">
            <v>110.09500000000001</v>
          </cell>
          <cell r="AS168">
            <v>103.66666666666667</v>
          </cell>
          <cell r="AT168">
            <v>110.33333333333333</v>
          </cell>
          <cell r="AU168">
            <v>107.83333333333333</v>
          </cell>
          <cell r="AV168" t="str">
            <v xml:space="preserve"> </v>
          </cell>
          <cell r="AW168">
            <v>111.5</v>
          </cell>
          <cell r="AX168">
            <v>103.33333333333333</v>
          </cell>
          <cell r="AY168">
            <v>92.882460000000009</v>
          </cell>
          <cell r="AZ168">
            <v>24.763362832095769</v>
          </cell>
          <cell r="BA168">
            <v>68.119097167904243</v>
          </cell>
          <cell r="BB168">
            <v>117.64582283209577</v>
          </cell>
          <cell r="BC168">
            <v>108.15642857142858</v>
          </cell>
          <cell r="BD168">
            <v>108.15642857142858</v>
          </cell>
          <cell r="BE168">
            <v>0.11501472754050079</v>
          </cell>
          <cell r="BF168">
            <v>4.4380163651853461</v>
          </cell>
          <cell r="BG168">
            <v>0.55475204564816827</v>
          </cell>
          <cell r="BH168">
            <v>1.8026071428571431</v>
          </cell>
          <cell r="BI168">
            <v>35.56</v>
          </cell>
        </row>
        <row r="169">
          <cell r="A169" t="str">
            <v>C-165</v>
          </cell>
          <cell r="B169" t="str">
            <v xml:space="preserve">Sustitución  de sis. med. indirecta trifasica MT (caja de proteccion+ base 13 terminales + medidor + TC + TP + cable de control+ funda bx) - (zona rural) </v>
          </cell>
          <cell r="C169" t="str">
            <v>SI SE REALIZA</v>
          </cell>
          <cell r="D169">
            <v>113.9175</v>
          </cell>
          <cell r="E169">
            <v>4.213575613931134</v>
          </cell>
          <cell r="F169">
            <v>1.898625</v>
          </cell>
          <cell r="G169">
            <v>100</v>
          </cell>
          <cell r="H169">
            <v>110</v>
          </cell>
          <cell r="I169">
            <v>115</v>
          </cell>
          <cell r="J169">
            <v>63</v>
          </cell>
          <cell r="K169">
            <v>66</v>
          </cell>
          <cell r="L169">
            <v>69</v>
          </cell>
          <cell r="M169">
            <v>63</v>
          </cell>
          <cell r="N169">
            <v>70.56</v>
          </cell>
          <cell r="O169">
            <v>79.027200000000008</v>
          </cell>
          <cell r="P169">
            <v>113</v>
          </cell>
          <cell r="Q169">
            <v>128</v>
          </cell>
          <cell r="R169">
            <v>152</v>
          </cell>
          <cell r="S169">
            <v>113</v>
          </cell>
          <cell r="T169">
            <v>126.56000000000002</v>
          </cell>
          <cell r="U169">
            <v>150.29000000000002</v>
          </cell>
          <cell r="V169">
            <v>114</v>
          </cell>
          <cell r="W169">
            <v>120</v>
          </cell>
          <cell r="X169">
            <v>130</v>
          </cell>
          <cell r="Y169">
            <v>113</v>
          </cell>
          <cell r="Z169">
            <v>128</v>
          </cell>
          <cell r="AA169">
            <v>152</v>
          </cell>
          <cell r="AB169">
            <v>113.9175</v>
          </cell>
          <cell r="AC169">
            <v>123.9175</v>
          </cell>
          <cell r="AD169">
            <v>138.91750000000002</v>
          </cell>
          <cell r="AE169">
            <v>0</v>
          </cell>
          <cell r="AF169">
            <v>0</v>
          </cell>
          <cell r="AG169">
            <v>0</v>
          </cell>
          <cell r="AH169">
            <v>114</v>
          </cell>
          <cell r="AI169">
            <v>137</v>
          </cell>
          <cell r="AJ169">
            <v>162</v>
          </cell>
          <cell r="AK169">
            <v>111.9175</v>
          </cell>
          <cell r="AL169">
            <v>118.9175</v>
          </cell>
          <cell r="AM169">
            <v>133.91750000000002</v>
          </cell>
          <cell r="AN169">
            <v>70.711200000000005</v>
          </cell>
          <cell r="AO169">
            <v>66</v>
          </cell>
          <cell r="AP169">
            <v>70.711200000000005</v>
          </cell>
          <cell r="AQ169">
            <v>129.5</v>
          </cell>
          <cell r="AR169">
            <v>128.255</v>
          </cell>
          <cell r="AS169">
            <v>120.66666666666667</v>
          </cell>
          <cell r="AT169">
            <v>129.5</v>
          </cell>
          <cell r="AU169">
            <v>124.75083333333333</v>
          </cell>
          <cell r="AV169" t="str">
            <v xml:space="preserve"> </v>
          </cell>
          <cell r="AW169">
            <v>137.33333333333334</v>
          </cell>
          <cell r="AX169">
            <v>120.25083333333333</v>
          </cell>
          <cell r="AY169">
            <v>109.76790666666668</v>
          </cell>
          <cell r="AZ169">
            <v>28.479976435053128</v>
          </cell>
          <cell r="BA169">
            <v>81.287930231613544</v>
          </cell>
          <cell r="BB169">
            <v>138.24788310171979</v>
          </cell>
          <cell r="BC169">
            <v>127.17952380952381</v>
          </cell>
          <cell r="BD169">
            <v>127.17952380952381</v>
          </cell>
          <cell r="BE169">
            <v>0.11641779190663253</v>
          </cell>
          <cell r="BF169">
            <v>3.7741924613500974</v>
          </cell>
          <cell r="BG169">
            <v>0.47177405766876218</v>
          </cell>
          <cell r="BH169">
            <v>2.1196587301587302</v>
          </cell>
          <cell r="BI169">
            <v>41.76</v>
          </cell>
        </row>
        <row r="170">
          <cell r="A170" t="str">
            <v>C-166</v>
          </cell>
          <cell r="B170" t="str">
            <v xml:space="preserve">Sustitución  de sis. med. indirecta trifasica MT (caja de proteccion+ base 13 terminales + medidor + EQUIPO COMPACTO+ cable de control+ funda bx + puesto a tierra) - (zona urbana) </v>
          </cell>
          <cell r="C170" t="str">
            <v>SI SE REALIZA</v>
          </cell>
          <cell r="D170">
            <v>118.25</v>
          </cell>
          <cell r="E170">
            <v>4.059196617336152</v>
          </cell>
          <cell r="F170">
            <v>1.9708333333333334</v>
          </cell>
          <cell r="G170">
            <v>115</v>
          </cell>
          <cell r="H170">
            <v>120</v>
          </cell>
          <cell r="I170">
            <v>125</v>
          </cell>
          <cell r="J170">
            <v>63</v>
          </cell>
          <cell r="K170">
            <v>66</v>
          </cell>
          <cell r="L170">
            <v>69</v>
          </cell>
          <cell r="M170">
            <v>63</v>
          </cell>
          <cell r="N170">
            <v>70.56</v>
          </cell>
          <cell r="O170">
            <v>79.027200000000008</v>
          </cell>
          <cell r="P170">
            <v>118</v>
          </cell>
          <cell r="Q170">
            <v>133</v>
          </cell>
          <cell r="R170">
            <v>158</v>
          </cell>
          <cell r="S170">
            <v>118</v>
          </cell>
          <cell r="T170">
            <v>132.16000000000003</v>
          </cell>
          <cell r="U170">
            <v>156.94</v>
          </cell>
          <cell r="V170">
            <v>118</v>
          </cell>
          <cell r="W170">
            <v>124</v>
          </cell>
          <cell r="X170">
            <v>134</v>
          </cell>
          <cell r="Y170">
            <v>118</v>
          </cell>
          <cell r="Z170">
            <v>133</v>
          </cell>
          <cell r="AA170">
            <v>158</v>
          </cell>
          <cell r="AB170">
            <v>118.25</v>
          </cell>
          <cell r="AC170">
            <v>128.25</v>
          </cell>
          <cell r="AD170">
            <v>143.25</v>
          </cell>
          <cell r="AE170">
            <v>0</v>
          </cell>
          <cell r="AF170">
            <v>0</v>
          </cell>
          <cell r="AG170">
            <v>0</v>
          </cell>
          <cell r="AH170">
            <v>118</v>
          </cell>
          <cell r="AI170">
            <v>135</v>
          </cell>
          <cell r="AJ170">
            <v>166</v>
          </cell>
          <cell r="AK170">
            <v>116.25</v>
          </cell>
          <cell r="AL170">
            <v>123.25</v>
          </cell>
          <cell r="AM170">
            <v>138.25</v>
          </cell>
          <cell r="AN170">
            <v>70.711200000000005</v>
          </cell>
          <cell r="AO170">
            <v>66</v>
          </cell>
          <cell r="AP170">
            <v>70.711200000000005</v>
          </cell>
          <cell r="AQ170">
            <v>134.66666666666666</v>
          </cell>
          <cell r="AR170">
            <v>133.93000000000004</v>
          </cell>
          <cell r="AS170">
            <v>124.66666666666667</v>
          </cell>
          <cell r="AT170">
            <v>134.66666666666666</v>
          </cell>
          <cell r="AU170">
            <v>129.08333333333334</v>
          </cell>
          <cell r="AV170" t="str">
            <v xml:space="preserve"> </v>
          </cell>
          <cell r="AW170">
            <v>137.33333333333334</v>
          </cell>
          <cell r="AX170">
            <v>124.58333333333333</v>
          </cell>
          <cell r="AY170">
            <v>112.63524</v>
          </cell>
          <cell r="AZ170">
            <v>30.33585693831521</v>
          </cell>
          <cell r="BA170">
            <v>82.299383061684779</v>
          </cell>
          <cell r="BB170">
            <v>142.97109693831521</v>
          </cell>
          <cell r="BC170">
            <v>131.27571428571432</v>
          </cell>
          <cell r="BD170">
            <v>131.27571428571432</v>
          </cell>
          <cell r="BE170">
            <v>0.11015403201449737</v>
          </cell>
          <cell r="BF170">
            <v>3.6564264960334292</v>
          </cell>
          <cell r="BG170">
            <v>0.45705331200417865</v>
          </cell>
          <cell r="BH170">
            <v>2.1879285714285719</v>
          </cell>
          <cell r="BI170">
            <v>43.34</v>
          </cell>
        </row>
        <row r="171">
          <cell r="A171" t="str">
            <v>C-167</v>
          </cell>
          <cell r="B171" t="str">
            <v>Sustitución  de sis. med. indirecta trifasica MT (caja de proteccion+ base 13 terminales + medidor + EQUIPO COMPACTO+ cable de control+ funda bx + puesta a tierra) - (zona rural)</v>
          </cell>
          <cell r="C171" t="str">
            <v>SI SE REALIZA</v>
          </cell>
          <cell r="D171">
            <v>133.41749999999999</v>
          </cell>
          <cell r="E171">
            <v>3.5977289336106586</v>
          </cell>
          <cell r="F171">
            <v>2.2236249999999997</v>
          </cell>
          <cell r="G171">
            <v>130</v>
          </cell>
          <cell r="H171">
            <v>135</v>
          </cell>
          <cell r="I171">
            <v>140</v>
          </cell>
          <cell r="J171">
            <v>70</v>
          </cell>
          <cell r="K171">
            <v>73</v>
          </cell>
          <cell r="L171">
            <v>76</v>
          </cell>
          <cell r="M171">
            <v>70</v>
          </cell>
          <cell r="N171">
            <v>78.400000000000006</v>
          </cell>
          <cell r="O171">
            <v>87.808000000000021</v>
          </cell>
          <cell r="P171">
            <v>133</v>
          </cell>
          <cell r="Q171">
            <v>150</v>
          </cell>
          <cell r="R171">
            <v>178</v>
          </cell>
          <cell r="S171">
            <v>133</v>
          </cell>
          <cell r="T171">
            <v>148.96</v>
          </cell>
          <cell r="U171">
            <v>176.89000000000001</v>
          </cell>
          <cell r="V171">
            <v>133</v>
          </cell>
          <cell r="W171">
            <v>139</v>
          </cell>
          <cell r="X171">
            <v>149</v>
          </cell>
          <cell r="Y171">
            <v>133</v>
          </cell>
          <cell r="Z171">
            <v>150</v>
          </cell>
          <cell r="AA171">
            <v>178</v>
          </cell>
          <cell r="AB171">
            <v>133.41749999999999</v>
          </cell>
          <cell r="AC171">
            <v>143.41749999999999</v>
          </cell>
          <cell r="AD171">
            <v>158.41749999999999</v>
          </cell>
          <cell r="AE171">
            <v>0</v>
          </cell>
          <cell r="AF171">
            <v>0</v>
          </cell>
          <cell r="AG171">
            <v>0</v>
          </cell>
          <cell r="AH171">
            <v>132</v>
          </cell>
          <cell r="AI171">
            <v>151</v>
          </cell>
          <cell r="AJ171">
            <v>181</v>
          </cell>
          <cell r="AK171">
            <v>131.41749999999999</v>
          </cell>
          <cell r="AL171">
            <v>138.41749999999999</v>
          </cell>
          <cell r="AM171">
            <v>153.41749999999999</v>
          </cell>
          <cell r="AN171">
            <v>78.567999999999998</v>
          </cell>
          <cell r="AO171">
            <v>73</v>
          </cell>
          <cell r="AP171">
            <v>78.567999999999998</v>
          </cell>
          <cell r="AQ171">
            <v>151.83333333333334</v>
          </cell>
          <cell r="AR171">
            <v>150.95500000000001</v>
          </cell>
          <cell r="AS171">
            <v>139.66666666666666</v>
          </cell>
          <cell r="AT171">
            <v>151.83333333333334</v>
          </cell>
          <cell r="AU171">
            <v>144.25083333333333</v>
          </cell>
          <cell r="AV171" t="str">
            <v xml:space="preserve"> </v>
          </cell>
          <cell r="AW171">
            <v>152.83333333333334</v>
          </cell>
          <cell r="AX171">
            <v>139.75083333333333</v>
          </cell>
          <cell r="AY171">
            <v>126.12593333333332</v>
          </cell>
          <cell r="AZ171">
            <v>34.472031809143822</v>
          </cell>
          <cell r="BA171">
            <v>91.653901524189507</v>
          </cell>
          <cell r="BB171">
            <v>160.59796514247714</v>
          </cell>
          <cell r="BC171">
            <v>147.30333333333334</v>
          </cell>
          <cell r="BD171">
            <v>147.30333333333334</v>
          </cell>
          <cell r="BE171">
            <v>0.10407805073047653</v>
          </cell>
          <cell r="BF171">
            <v>3.2585820642212213</v>
          </cell>
          <cell r="BG171">
            <v>0.40732275802765266</v>
          </cell>
          <cell r="BH171">
            <v>2.4550555555555555</v>
          </cell>
          <cell r="BI171">
            <v>48.91</v>
          </cell>
        </row>
        <row r="172">
          <cell r="A172" t="str">
            <v>C-168</v>
          </cell>
          <cell r="B172" t="str">
            <v>Sustitución de accesorios o herrajes de los elementos de medición (funda bx, crucetas, armario, base socket, cable de control)</v>
          </cell>
          <cell r="C172" t="str">
            <v>NO SE REALIZA</v>
          </cell>
          <cell r="D172">
            <v>141.41666666666666</v>
          </cell>
          <cell r="E172">
            <v>3.3942251031231589</v>
          </cell>
          <cell r="F172">
            <v>2.3569444444444443</v>
          </cell>
          <cell r="G172">
            <v>0</v>
          </cell>
          <cell r="H172">
            <v>0</v>
          </cell>
          <cell r="I172">
            <v>0</v>
          </cell>
          <cell r="J172">
            <v>90</v>
          </cell>
          <cell r="K172">
            <v>93</v>
          </cell>
          <cell r="L172">
            <v>96</v>
          </cell>
          <cell r="M172">
            <v>90</v>
          </cell>
          <cell r="N172">
            <v>100.80000000000001</v>
          </cell>
          <cell r="O172">
            <v>112.89600000000003</v>
          </cell>
          <cell r="P172">
            <v>141</v>
          </cell>
          <cell r="Q172">
            <v>159</v>
          </cell>
          <cell r="R172">
            <v>189</v>
          </cell>
          <cell r="S172">
            <v>141</v>
          </cell>
          <cell r="T172">
            <v>157.92000000000002</v>
          </cell>
          <cell r="U172">
            <v>187.53</v>
          </cell>
          <cell r="V172">
            <v>141</v>
          </cell>
          <cell r="W172">
            <v>147</v>
          </cell>
          <cell r="X172">
            <v>157</v>
          </cell>
          <cell r="Y172">
            <v>141</v>
          </cell>
          <cell r="Z172">
            <v>159</v>
          </cell>
          <cell r="AA172">
            <v>189</v>
          </cell>
          <cell r="AB172">
            <v>141.41666666666666</v>
          </cell>
          <cell r="AC172">
            <v>151.41666666666666</v>
          </cell>
          <cell r="AD172">
            <v>166.41666666666666</v>
          </cell>
          <cell r="AE172">
            <v>0</v>
          </cell>
          <cell r="AF172">
            <v>0</v>
          </cell>
          <cell r="AG172">
            <v>0</v>
          </cell>
          <cell r="AH172">
            <v>140</v>
          </cell>
          <cell r="AI172">
            <v>161</v>
          </cell>
          <cell r="AJ172">
            <v>191</v>
          </cell>
          <cell r="AK172">
            <v>139.41666666666666</v>
          </cell>
          <cell r="AL172">
            <v>146.41666666666666</v>
          </cell>
          <cell r="AM172">
            <v>161.41666666666666</v>
          </cell>
          <cell r="AN172">
            <v>101.01600000000002</v>
          </cell>
          <cell r="AO172">
            <v>93</v>
          </cell>
          <cell r="AP172">
            <v>101.01600000000002</v>
          </cell>
          <cell r="AQ172">
            <v>161</v>
          </cell>
          <cell r="AR172">
            <v>160.035</v>
          </cell>
          <cell r="AS172">
            <v>147.66666666666666</v>
          </cell>
          <cell r="AT172">
            <v>161</v>
          </cell>
          <cell r="AU172">
            <v>152.24999999999997</v>
          </cell>
          <cell r="AV172" t="str">
            <v xml:space="preserve"> </v>
          </cell>
          <cell r="AW172">
            <v>162.5</v>
          </cell>
          <cell r="AX172">
            <v>147.74999999999997</v>
          </cell>
          <cell r="AY172">
            <v>138.72336666666666</v>
          </cell>
          <cell r="AZ172">
            <v>28.461983588444653</v>
          </cell>
          <cell r="BA172">
            <v>110.26138307822201</v>
          </cell>
          <cell r="BB172">
            <v>167.1853502551113</v>
          </cell>
          <cell r="BC172">
            <v>156.02880952380951</v>
          </cell>
          <cell r="BD172">
            <v>156.02880952380951</v>
          </cell>
          <cell r="BE172">
            <v>0.10332687936695008</v>
          </cell>
          <cell r="BF172">
            <v>3.0763549466597286</v>
          </cell>
          <cell r="BG172">
            <v>0.38454436833246608</v>
          </cell>
          <cell r="BH172">
            <v>2.6004801587301585</v>
          </cell>
          <cell r="BI172">
            <v>22.25</v>
          </cell>
        </row>
        <row r="173">
          <cell r="A173" t="str">
            <v>C-169</v>
          </cell>
          <cell r="B173" t="str">
            <v>Instalación puesta a tierra sistema de medición (tuberia metálica EMT 1/2"+cable de cobre #8 THHN+grapas metálicas de 1/2"+varilla Cu 1,8 mts+conector+taco#6+tornillo t/pato) (zona urbana) incluye RESANE</v>
          </cell>
          <cell r="C173" t="str">
            <v>SI SE REALIZA</v>
          </cell>
          <cell r="D173">
            <v>27.558823529411764</v>
          </cell>
          <cell r="E173">
            <v>17.417289220917823</v>
          </cell>
          <cell r="F173">
            <v>0.45931372549019606</v>
          </cell>
          <cell r="G173">
            <v>30</v>
          </cell>
          <cell r="H173">
            <v>35</v>
          </cell>
          <cell r="I173">
            <v>40</v>
          </cell>
          <cell r="J173">
            <v>25</v>
          </cell>
          <cell r="K173">
            <v>29</v>
          </cell>
          <cell r="L173">
            <v>31</v>
          </cell>
          <cell r="M173">
            <v>25</v>
          </cell>
          <cell r="N173">
            <v>28.000000000000004</v>
          </cell>
          <cell r="O173">
            <v>31.360000000000007</v>
          </cell>
          <cell r="P173">
            <v>27</v>
          </cell>
          <cell r="Q173">
            <v>31</v>
          </cell>
          <cell r="R173">
            <v>36</v>
          </cell>
          <cell r="S173">
            <v>27</v>
          </cell>
          <cell r="T173">
            <v>30.240000000000002</v>
          </cell>
          <cell r="U173">
            <v>35.910000000000004</v>
          </cell>
          <cell r="V173">
            <v>28</v>
          </cell>
          <cell r="W173">
            <v>34</v>
          </cell>
          <cell r="X173">
            <v>44</v>
          </cell>
          <cell r="Y173">
            <v>27</v>
          </cell>
          <cell r="Z173">
            <v>31</v>
          </cell>
          <cell r="AA173">
            <v>36</v>
          </cell>
          <cell r="AB173">
            <v>27.558823529411764</v>
          </cell>
          <cell r="AC173">
            <v>37.558823529411768</v>
          </cell>
          <cell r="AD173">
            <v>52.558823529411768</v>
          </cell>
          <cell r="AE173">
            <v>0</v>
          </cell>
          <cell r="AF173">
            <v>0</v>
          </cell>
          <cell r="AG173">
            <v>0</v>
          </cell>
          <cell r="AH173">
            <v>57</v>
          </cell>
          <cell r="AI173">
            <v>62</v>
          </cell>
          <cell r="AJ173">
            <v>71</v>
          </cell>
          <cell r="AK173">
            <v>25</v>
          </cell>
          <cell r="AL173">
            <v>30</v>
          </cell>
          <cell r="AM173">
            <v>35</v>
          </cell>
          <cell r="AN173">
            <v>28.060000000000002</v>
          </cell>
          <cell r="AO173">
            <v>28.666666666666668</v>
          </cell>
          <cell r="AP173">
            <v>28.060000000000002</v>
          </cell>
          <cell r="AQ173">
            <v>31.166666666666668</v>
          </cell>
          <cell r="AR173">
            <v>30.645</v>
          </cell>
          <cell r="AS173">
            <v>34.666666666666664</v>
          </cell>
          <cell r="AT173">
            <v>31.166666666666668</v>
          </cell>
          <cell r="AU173">
            <v>38.392156862745104</v>
          </cell>
          <cell r="AV173" t="str">
            <v xml:space="preserve"> </v>
          </cell>
          <cell r="AW173">
            <v>62.666666666666664</v>
          </cell>
          <cell r="AX173">
            <v>30</v>
          </cell>
          <cell r="AY173">
            <v>34.349049019607847</v>
          </cell>
          <cell r="AZ173">
            <v>10.448913483910859</v>
          </cell>
          <cell r="BA173">
            <v>23.90013553569699</v>
          </cell>
          <cell r="BB173">
            <v>44.797962503518704</v>
          </cell>
          <cell r="BC173">
            <v>31.202647058823533</v>
          </cell>
          <cell r="BD173">
            <v>31.202647058823533</v>
          </cell>
          <cell r="BE173">
            <v>0.13221985058697988</v>
          </cell>
          <cell r="BF173">
            <v>15.383310239515875</v>
          </cell>
          <cell r="BG173">
            <v>1.9229137799394844</v>
          </cell>
          <cell r="BH173">
            <v>0.52004411764705893</v>
          </cell>
          <cell r="BI173">
            <v>10.039999999999999</v>
          </cell>
        </row>
        <row r="174">
          <cell r="A174" t="str">
            <v>C-170</v>
          </cell>
          <cell r="B174" t="str">
            <v>Instalación puesta a tierra sistema de medición  (tuberia metálica EMT 1/2"+cable de cobre #8 THHN+grapas metálicas de 1/2"+varilla Cu 1,8 mts+conector+taco#6+tornillo t/pato) (zona rural) incluye RESANE</v>
          </cell>
          <cell r="C174" t="str">
            <v>SI SE REALIZA</v>
          </cell>
          <cell r="D174">
            <v>55.63</v>
          </cell>
          <cell r="E174">
            <v>8.6284378932230812</v>
          </cell>
          <cell r="F174">
            <v>0.92716666666666669</v>
          </cell>
          <cell r="G174">
            <v>55</v>
          </cell>
          <cell r="H174">
            <v>60</v>
          </cell>
          <cell r="I174">
            <v>65</v>
          </cell>
          <cell r="J174">
            <v>45</v>
          </cell>
          <cell r="K174">
            <v>49</v>
          </cell>
          <cell r="L174">
            <v>54</v>
          </cell>
          <cell r="M174">
            <v>45</v>
          </cell>
          <cell r="N174">
            <v>50.400000000000006</v>
          </cell>
          <cell r="O174">
            <v>56.448000000000015</v>
          </cell>
          <cell r="P174">
            <v>55</v>
          </cell>
          <cell r="Q174">
            <v>62</v>
          </cell>
          <cell r="R174">
            <v>74</v>
          </cell>
          <cell r="S174">
            <v>55</v>
          </cell>
          <cell r="T174">
            <v>61.600000000000009</v>
          </cell>
          <cell r="U174">
            <v>73.150000000000006</v>
          </cell>
          <cell r="V174">
            <v>56</v>
          </cell>
          <cell r="W174">
            <v>62</v>
          </cell>
          <cell r="X174">
            <v>72</v>
          </cell>
          <cell r="Y174">
            <v>55</v>
          </cell>
          <cell r="Z174">
            <v>62</v>
          </cell>
          <cell r="AA174">
            <v>74</v>
          </cell>
          <cell r="AB174">
            <v>55.63</v>
          </cell>
          <cell r="AC174">
            <v>65.63</v>
          </cell>
          <cell r="AD174">
            <v>80.63</v>
          </cell>
          <cell r="AE174">
            <v>0</v>
          </cell>
          <cell r="AF174">
            <v>0</v>
          </cell>
          <cell r="AG174">
            <v>0</v>
          </cell>
          <cell r="AH174">
            <v>32</v>
          </cell>
          <cell r="AI174">
            <v>44</v>
          </cell>
          <cell r="AJ174">
            <v>57</v>
          </cell>
          <cell r="AK174">
            <v>25</v>
          </cell>
          <cell r="AL174">
            <v>30</v>
          </cell>
          <cell r="AM174">
            <v>35</v>
          </cell>
          <cell r="AN174">
            <v>50.50800000000001</v>
          </cell>
          <cell r="AO174">
            <v>49.166666666666664</v>
          </cell>
          <cell r="AP174">
            <v>50.50800000000001</v>
          </cell>
          <cell r="AQ174">
            <v>62.833333333333336</v>
          </cell>
          <cell r="AR174">
            <v>62.425000000000011</v>
          </cell>
          <cell r="AS174">
            <v>62.666666666666664</v>
          </cell>
          <cell r="AT174">
            <v>62.833333333333336</v>
          </cell>
          <cell r="AU174">
            <v>66.463333333333324</v>
          </cell>
          <cell r="AV174" t="str">
            <v xml:space="preserve"> </v>
          </cell>
          <cell r="AW174">
            <v>44.166666666666664</v>
          </cell>
          <cell r="AX174">
            <v>30</v>
          </cell>
          <cell r="AY174">
            <v>54.1571</v>
          </cell>
          <cell r="AZ174">
            <v>11.439108594350071</v>
          </cell>
          <cell r="BA174">
            <v>42.717991405649926</v>
          </cell>
          <cell r="BB174">
            <v>65.596208594350074</v>
          </cell>
          <cell r="BC174">
            <v>55.63845833333334</v>
          </cell>
          <cell r="BD174">
            <v>55.63845833333334</v>
          </cell>
          <cell r="BE174">
            <v>1.5204625801432697E-4</v>
          </cell>
          <cell r="BF174">
            <v>8.6271261709713674</v>
          </cell>
          <cell r="BG174">
            <v>1.0783907713714209</v>
          </cell>
          <cell r="BH174">
            <v>0.92730763888888901</v>
          </cell>
          <cell r="BI174">
            <v>20.27</v>
          </cell>
        </row>
        <row r="175">
          <cell r="A175" t="str">
            <v>C-171</v>
          </cell>
          <cell r="B175" t="str">
            <v>Instalación puesta a tierra sistema de medición  (tuberia metálica EMT 1/2"+cable de cobre #8 THHN+grapas metálicas de 1/2"+varilla Cu 1,8 mts+conector+taco#6+tornillo t/pato) (zona rural concentrado) incluye RESANE</v>
          </cell>
          <cell r="C175" t="str">
            <v>SI SE REALIZA</v>
          </cell>
          <cell r="D175">
            <v>47.067</v>
          </cell>
          <cell r="E175">
            <v>10.198228057874944</v>
          </cell>
          <cell r="F175">
            <v>0.78444999999999998</v>
          </cell>
          <cell r="G175">
            <v>45</v>
          </cell>
          <cell r="H175">
            <v>50</v>
          </cell>
          <cell r="I175">
            <v>60</v>
          </cell>
          <cell r="J175">
            <v>42</v>
          </cell>
          <cell r="K175">
            <v>47</v>
          </cell>
          <cell r="L175">
            <v>51</v>
          </cell>
          <cell r="M175">
            <v>42</v>
          </cell>
          <cell r="N175">
            <v>47.040000000000006</v>
          </cell>
          <cell r="O175">
            <v>52.68480000000001</v>
          </cell>
          <cell r="P175">
            <v>47</v>
          </cell>
          <cell r="Q175">
            <v>53</v>
          </cell>
          <cell r="R175">
            <v>63</v>
          </cell>
          <cell r="S175">
            <v>47</v>
          </cell>
          <cell r="T175">
            <v>52.640000000000008</v>
          </cell>
          <cell r="U175">
            <v>62.510000000000005</v>
          </cell>
          <cell r="V175">
            <v>47</v>
          </cell>
          <cell r="W175">
            <v>53</v>
          </cell>
          <cell r="X175">
            <v>63</v>
          </cell>
          <cell r="Y175">
            <v>47</v>
          </cell>
          <cell r="Z175">
            <v>53</v>
          </cell>
          <cell r="AA175">
            <v>63</v>
          </cell>
          <cell r="AB175">
            <v>47.067</v>
          </cell>
          <cell r="AC175">
            <v>57.067</v>
          </cell>
          <cell r="AD175">
            <v>72.067000000000007</v>
          </cell>
          <cell r="AE175">
            <v>0</v>
          </cell>
          <cell r="AF175">
            <v>0</v>
          </cell>
          <cell r="AG175">
            <v>0</v>
          </cell>
          <cell r="AH175">
            <v>47</v>
          </cell>
          <cell r="AI175">
            <v>55</v>
          </cell>
          <cell r="AJ175">
            <v>68</v>
          </cell>
          <cell r="AK175">
            <v>25</v>
          </cell>
          <cell r="AL175">
            <v>30</v>
          </cell>
          <cell r="AM175">
            <v>35</v>
          </cell>
          <cell r="AN175">
            <v>47.140800000000006</v>
          </cell>
          <cell r="AO175">
            <v>46.833333333333336</v>
          </cell>
          <cell r="AP175">
            <v>47.140800000000006</v>
          </cell>
          <cell r="AQ175">
            <v>53.666666666666664</v>
          </cell>
          <cell r="AR175">
            <v>53.345000000000006</v>
          </cell>
          <cell r="AS175">
            <v>53.666666666666664</v>
          </cell>
          <cell r="AT175">
            <v>53.666666666666664</v>
          </cell>
          <cell r="AU175">
            <v>57.900333333333329</v>
          </cell>
          <cell r="AV175" t="str">
            <v xml:space="preserve"> </v>
          </cell>
          <cell r="AW175">
            <v>55.833333333333336</v>
          </cell>
          <cell r="AX175">
            <v>30</v>
          </cell>
          <cell r="AY175">
            <v>49.919359999999998</v>
          </cell>
          <cell r="AZ175">
            <v>7.9880341195139142</v>
          </cell>
          <cell r="BA175">
            <v>41.931325880486085</v>
          </cell>
          <cell r="BB175">
            <v>57.90739411951391</v>
          </cell>
          <cell r="BC175">
            <v>52.132622222222224</v>
          </cell>
          <cell r="BD175">
            <v>52.132622222222224</v>
          </cell>
          <cell r="BE175">
            <v>0.10762577224429482</v>
          </cell>
          <cell r="BF175">
            <v>9.2072867149083013</v>
          </cell>
          <cell r="BG175">
            <v>1.1509108393635377</v>
          </cell>
          <cell r="BH175">
            <v>0.86887703703703711</v>
          </cell>
          <cell r="BI175">
            <v>17.16</v>
          </cell>
        </row>
        <row r="176">
          <cell r="A176" t="str">
            <v>C-172</v>
          </cell>
          <cell r="B176" t="str">
            <v>Cambio o Instalación de caja de distribución en fachada (zona urbana)</v>
          </cell>
          <cell r="C176" t="str">
            <v>SI SE REALIZA</v>
          </cell>
          <cell r="D176">
            <v>48.5</v>
          </cell>
          <cell r="E176">
            <v>9.8969072164948457</v>
          </cell>
          <cell r="F176">
            <v>0.80833333333333335</v>
          </cell>
          <cell r="G176">
            <v>50</v>
          </cell>
          <cell r="H176">
            <v>55</v>
          </cell>
          <cell r="I176">
            <v>60</v>
          </cell>
          <cell r="J176">
            <v>49</v>
          </cell>
          <cell r="K176">
            <v>52</v>
          </cell>
          <cell r="L176">
            <v>55</v>
          </cell>
          <cell r="M176">
            <v>49</v>
          </cell>
          <cell r="N176">
            <v>54.88</v>
          </cell>
          <cell r="O176">
            <v>61.465600000000009</v>
          </cell>
          <cell r="P176">
            <v>48</v>
          </cell>
          <cell r="Q176">
            <v>54</v>
          </cell>
          <cell r="R176">
            <v>64</v>
          </cell>
          <cell r="S176">
            <v>48</v>
          </cell>
          <cell r="T176">
            <v>53.760000000000005</v>
          </cell>
          <cell r="U176">
            <v>63.84</v>
          </cell>
          <cell r="V176">
            <v>49</v>
          </cell>
          <cell r="W176">
            <v>55</v>
          </cell>
          <cell r="X176">
            <v>65</v>
          </cell>
          <cell r="Y176">
            <v>48</v>
          </cell>
          <cell r="Z176">
            <v>54</v>
          </cell>
          <cell r="AA176">
            <v>64</v>
          </cell>
          <cell r="AB176">
            <v>48.5</v>
          </cell>
          <cell r="AC176">
            <v>58.5</v>
          </cell>
          <cell r="AD176">
            <v>73.5</v>
          </cell>
          <cell r="AE176">
            <v>0</v>
          </cell>
          <cell r="AF176">
            <v>0</v>
          </cell>
          <cell r="AG176">
            <v>0</v>
          </cell>
          <cell r="AH176">
            <v>49</v>
          </cell>
          <cell r="AI176">
            <v>59</v>
          </cell>
          <cell r="AJ176">
            <v>66</v>
          </cell>
          <cell r="AK176">
            <v>30</v>
          </cell>
          <cell r="AL176">
            <v>40</v>
          </cell>
          <cell r="AM176">
            <v>50</v>
          </cell>
          <cell r="AN176">
            <v>54.997599999999998</v>
          </cell>
          <cell r="AO176">
            <v>52</v>
          </cell>
          <cell r="AP176">
            <v>54.997599999999998</v>
          </cell>
          <cell r="AQ176">
            <v>54.666666666666664</v>
          </cell>
          <cell r="AR176">
            <v>54.48</v>
          </cell>
          <cell r="AS176">
            <v>55.666666666666664</v>
          </cell>
          <cell r="AT176">
            <v>54.666666666666664</v>
          </cell>
          <cell r="AU176">
            <v>59.333333333333336</v>
          </cell>
          <cell r="AV176" t="str">
            <v xml:space="preserve"> </v>
          </cell>
          <cell r="AW176">
            <v>58.5</v>
          </cell>
          <cell r="AX176">
            <v>40</v>
          </cell>
          <cell r="AY176">
            <v>53.930853333333332</v>
          </cell>
          <cell r="AZ176">
            <v>5.3180417241269886</v>
          </cell>
          <cell r="BA176">
            <v>48.612811609206346</v>
          </cell>
          <cell r="BB176">
            <v>59.248895057460317</v>
          </cell>
          <cell r="BC176">
            <v>54.996900000000004</v>
          </cell>
          <cell r="BD176">
            <v>54.996900000000004</v>
          </cell>
          <cell r="BE176">
            <v>0.13395670103092791</v>
          </cell>
          <cell r="BF176">
            <v>8.7277646558260553</v>
          </cell>
          <cell r="BG176">
            <v>1.0909705819782569</v>
          </cell>
          <cell r="BH176">
            <v>0.91661500000000007</v>
          </cell>
          <cell r="BI176">
            <v>17.68</v>
          </cell>
        </row>
        <row r="177">
          <cell r="A177" t="str">
            <v>C-173</v>
          </cell>
          <cell r="B177" t="str">
            <v>Cambio o Instalación de caja de distribución en fachada (zona rural)</v>
          </cell>
          <cell r="C177" t="str">
            <v>SI SE REALIZA</v>
          </cell>
          <cell r="D177">
            <v>55.63</v>
          </cell>
          <cell r="E177">
            <v>8.6284378932230812</v>
          </cell>
          <cell r="F177">
            <v>0.92716666666666669</v>
          </cell>
          <cell r="G177">
            <v>55</v>
          </cell>
          <cell r="H177">
            <v>60</v>
          </cell>
          <cell r="I177">
            <v>70</v>
          </cell>
          <cell r="J177">
            <v>53</v>
          </cell>
          <cell r="K177">
            <v>56</v>
          </cell>
          <cell r="L177">
            <v>59</v>
          </cell>
          <cell r="M177">
            <v>53</v>
          </cell>
          <cell r="N177">
            <v>59.360000000000007</v>
          </cell>
          <cell r="O177">
            <v>66.483200000000011</v>
          </cell>
          <cell r="P177">
            <v>55</v>
          </cell>
          <cell r="Q177">
            <v>62</v>
          </cell>
          <cell r="R177">
            <v>74</v>
          </cell>
          <cell r="S177">
            <v>55</v>
          </cell>
          <cell r="T177">
            <v>61.600000000000009</v>
          </cell>
          <cell r="U177">
            <v>73.150000000000006</v>
          </cell>
          <cell r="V177">
            <v>56</v>
          </cell>
          <cell r="W177">
            <v>62</v>
          </cell>
          <cell r="X177">
            <v>72</v>
          </cell>
          <cell r="Y177">
            <v>55</v>
          </cell>
          <cell r="Z177">
            <v>62</v>
          </cell>
          <cell r="AA177">
            <v>74</v>
          </cell>
          <cell r="AB177">
            <v>55.63</v>
          </cell>
          <cell r="AC177">
            <v>65.63</v>
          </cell>
          <cell r="AD177">
            <v>80.63</v>
          </cell>
          <cell r="AE177">
            <v>0</v>
          </cell>
          <cell r="AF177">
            <v>0</v>
          </cell>
          <cell r="AG177">
            <v>0</v>
          </cell>
          <cell r="AH177">
            <v>47</v>
          </cell>
          <cell r="AI177">
            <v>62</v>
          </cell>
          <cell r="AJ177">
            <v>75</v>
          </cell>
          <cell r="AK177">
            <v>30</v>
          </cell>
          <cell r="AL177">
            <v>40</v>
          </cell>
          <cell r="AM177">
            <v>50</v>
          </cell>
          <cell r="AN177">
            <v>59.487200000000009</v>
          </cell>
          <cell r="AO177">
            <v>56</v>
          </cell>
          <cell r="AP177">
            <v>59.487200000000009</v>
          </cell>
          <cell r="AQ177">
            <v>62.833333333333336</v>
          </cell>
          <cell r="AR177">
            <v>62.425000000000011</v>
          </cell>
          <cell r="AS177">
            <v>62.666666666666664</v>
          </cell>
          <cell r="AT177">
            <v>62.833333333333336</v>
          </cell>
          <cell r="AU177">
            <v>66.463333333333324</v>
          </cell>
          <cell r="AV177" t="str">
            <v xml:space="preserve"> </v>
          </cell>
          <cell r="AW177">
            <v>61.666666666666664</v>
          </cell>
          <cell r="AX177">
            <v>40</v>
          </cell>
          <cell r="AY177">
            <v>59.386273333333335</v>
          </cell>
          <cell r="AZ177">
            <v>7.3511833566548628</v>
          </cell>
          <cell r="BA177">
            <v>52.035089976678471</v>
          </cell>
          <cell r="BB177">
            <v>66.737456689988193</v>
          </cell>
          <cell r="BC177">
            <v>61.540303703703707</v>
          </cell>
          <cell r="BD177">
            <v>61.540303703703707</v>
          </cell>
          <cell r="BE177">
            <v>0.10624310091144533</v>
          </cell>
          <cell r="BF177">
            <v>7.7997665125450455</v>
          </cell>
          <cell r="BG177">
            <v>0.97497081406813069</v>
          </cell>
          <cell r="BH177">
            <v>1.0256717283950618</v>
          </cell>
          <cell r="BI177">
            <v>20.27</v>
          </cell>
        </row>
        <row r="178">
          <cell r="A178" t="str">
            <v>C-174</v>
          </cell>
          <cell r="B178" t="str">
            <v>Cambio o Instalación de caja de distribución en fachada (zona rural concentrado)</v>
          </cell>
          <cell r="C178" t="str">
            <v>SI SE REALIZA</v>
          </cell>
          <cell r="D178">
            <v>60.708750000000002</v>
          </cell>
          <cell r="E178">
            <v>7.9066032491197724</v>
          </cell>
          <cell r="F178">
            <v>1.0118125</v>
          </cell>
          <cell r="G178">
            <v>60</v>
          </cell>
          <cell r="H178">
            <v>65</v>
          </cell>
          <cell r="I178">
            <v>75</v>
          </cell>
          <cell r="J178">
            <v>51</v>
          </cell>
          <cell r="K178">
            <v>53</v>
          </cell>
          <cell r="L178">
            <v>56</v>
          </cell>
          <cell r="M178">
            <v>51</v>
          </cell>
          <cell r="N178">
            <v>57.120000000000005</v>
          </cell>
          <cell r="O178">
            <v>63.97440000000001</v>
          </cell>
          <cell r="P178">
            <v>60</v>
          </cell>
          <cell r="Q178">
            <v>68</v>
          </cell>
          <cell r="R178">
            <v>81</v>
          </cell>
          <cell r="S178">
            <v>60</v>
          </cell>
          <cell r="T178">
            <v>67.2</v>
          </cell>
          <cell r="U178">
            <v>79.800000000000011</v>
          </cell>
          <cell r="V178">
            <v>61</v>
          </cell>
          <cell r="W178">
            <v>67</v>
          </cell>
          <cell r="X178">
            <v>77</v>
          </cell>
          <cell r="Y178">
            <v>60</v>
          </cell>
          <cell r="Z178">
            <v>68</v>
          </cell>
          <cell r="AA178">
            <v>81</v>
          </cell>
          <cell r="AB178">
            <v>60.708750000000002</v>
          </cell>
          <cell r="AC178">
            <v>70.708750000000009</v>
          </cell>
          <cell r="AD178">
            <v>85.708750000000009</v>
          </cell>
          <cell r="AE178">
            <v>0</v>
          </cell>
          <cell r="AF178">
            <v>0</v>
          </cell>
          <cell r="AG178">
            <v>0</v>
          </cell>
          <cell r="AH178">
            <v>33</v>
          </cell>
          <cell r="AI178">
            <v>47</v>
          </cell>
          <cell r="AJ178">
            <v>62</v>
          </cell>
          <cell r="AK178">
            <v>30</v>
          </cell>
          <cell r="AL178">
            <v>40</v>
          </cell>
          <cell r="AM178">
            <v>50</v>
          </cell>
          <cell r="AN178">
            <v>57.242400000000004</v>
          </cell>
          <cell r="AO178">
            <v>53.166666666666664</v>
          </cell>
          <cell r="AP178">
            <v>57.242400000000004</v>
          </cell>
          <cell r="AQ178">
            <v>68.833333333333329</v>
          </cell>
          <cell r="AR178">
            <v>68.100000000000009</v>
          </cell>
          <cell r="AS178">
            <v>67.666666666666671</v>
          </cell>
          <cell r="AT178">
            <v>68.833333333333329</v>
          </cell>
          <cell r="AU178">
            <v>71.542083333333338</v>
          </cell>
          <cell r="AV178" t="str">
            <v xml:space="preserve"> </v>
          </cell>
          <cell r="AW178">
            <v>47.166666666666664</v>
          </cell>
          <cell r="AX178">
            <v>40</v>
          </cell>
          <cell r="AY178">
            <v>59.979354999999998</v>
          </cell>
          <cell r="AZ178">
            <v>10.751001830607761</v>
          </cell>
          <cell r="BA178">
            <v>49.228353169392236</v>
          </cell>
          <cell r="BB178">
            <v>70.730356830607761</v>
          </cell>
          <cell r="BC178">
            <v>63.01211428571429</v>
          </cell>
          <cell r="BD178">
            <v>63.01211428571429</v>
          </cell>
          <cell r="BE178">
            <v>3.7941224052781317E-2</v>
          </cell>
          <cell r="BF178">
            <v>7.6175828321447483</v>
          </cell>
          <cell r="BG178">
            <v>0.95219785401809354</v>
          </cell>
          <cell r="BH178">
            <v>1.0502019047619049</v>
          </cell>
          <cell r="BI178">
            <v>22.12</v>
          </cell>
        </row>
        <row r="179">
          <cell r="A179" t="str">
            <v>C-175</v>
          </cell>
          <cell r="B179" t="str">
            <v>Cambio o Instalación de breakers de protección (módulo o caja existente) - (zona urbana)</v>
          </cell>
          <cell r="C179" t="str">
            <v>SI SE REALIZA</v>
          </cell>
          <cell r="D179">
            <v>32.333333333333336</v>
          </cell>
          <cell r="E179">
            <v>14.845360824742265</v>
          </cell>
          <cell r="F179">
            <v>0.53888888888888897</v>
          </cell>
          <cell r="G179">
            <v>30</v>
          </cell>
          <cell r="H179">
            <v>35</v>
          </cell>
          <cell r="I179">
            <v>40</v>
          </cell>
          <cell r="J179">
            <v>28</v>
          </cell>
          <cell r="K179">
            <v>31</v>
          </cell>
          <cell r="L179">
            <v>33</v>
          </cell>
          <cell r="M179">
            <v>28</v>
          </cell>
          <cell r="N179">
            <v>31.360000000000003</v>
          </cell>
          <cell r="O179">
            <v>35.123200000000004</v>
          </cell>
          <cell r="P179">
            <v>32</v>
          </cell>
          <cell r="Q179">
            <v>36</v>
          </cell>
          <cell r="R179">
            <v>43</v>
          </cell>
          <cell r="S179">
            <v>32</v>
          </cell>
          <cell r="T179">
            <v>35.840000000000003</v>
          </cell>
          <cell r="U179">
            <v>42.56</v>
          </cell>
          <cell r="V179">
            <v>32</v>
          </cell>
          <cell r="W179">
            <v>38</v>
          </cell>
          <cell r="X179">
            <v>48</v>
          </cell>
          <cell r="Y179">
            <v>32</v>
          </cell>
          <cell r="Z179">
            <v>36</v>
          </cell>
          <cell r="AA179">
            <v>43</v>
          </cell>
          <cell r="AB179">
            <v>32.333333333333336</v>
          </cell>
          <cell r="AC179">
            <v>42.333333333333336</v>
          </cell>
          <cell r="AD179">
            <v>57.333333333333336</v>
          </cell>
          <cell r="AE179">
            <v>0</v>
          </cell>
          <cell r="AF179">
            <v>0</v>
          </cell>
          <cell r="AG179">
            <v>0</v>
          </cell>
          <cell r="AH179">
            <v>49</v>
          </cell>
          <cell r="AI179">
            <v>55</v>
          </cell>
          <cell r="AJ179">
            <v>65</v>
          </cell>
          <cell r="AK179">
            <v>15</v>
          </cell>
          <cell r="AL179">
            <v>20</v>
          </cell>
          <cell r="AM179">
            <v>25</v>
          </cell>
          <cell r="AN179">
            <v>31.427199999999999</v>
          </cell>
          <cell r="AO179">
            <v>30.833333333333332</v>
          </cell>
          <cell r="AP179">
            <v>31.427199999999999</v>
          </cell>
          <cell r="AQ179">
            <v>36.5</v>
          </cell>
          <cell r="AR179">
            <v>36.32</v>
          </cell>
          <cell r="AS179">
            <v>38.666666666666664</v>
          </cell>
          <cell r="AT179">
            <v>36.5</v>
          </cell>
          <cell r="AU179">
            <v>43.166666666666664</v>
          </cell>
          <cell r="AV179" t="str">
            <v xml:space="preserve"> </v>
          </cell>
          <cell r="AW179">
            <v>55.666666666666664</v>
          </cell>
          <cell r="AX179">
            <v>20</v>
          </cell>
          <cell r="AY179">
            <v>36.050773333333332</v>
          </cell>
          <cell r="AZ179">
            <v>9.2516789155666679</v>
          </cell>
          <cell r="BA179">
            <v>26.799094417766664</v>
          </cell>
          <cell r="BB179">
            <v>45.302452248899996</v>
          </cell>
          <cell r="BC179">
            <v>35.605133333333328</v>
          </cell>
          <cell r="BD179">
            <v>35.605133333333328</v>
          </cell>
          <cell r="BE179">
            <v>0.10118969072164923</v>
          </cell>
          <cell r="BF179">
            <v>13.481202148753834</v>
          </cell>
          <cell r="BG179">
            <v>1.6851502685942292</v>
          </cell>
          <cell r="BH179">
            <v>0.59341888888888883</v>
          </cell>
          <cell r="BI179">
            <v>11.79</v>
          </cell>
        </row>
        <row r="180">
          <cell r="A180" t="str">
            <v>C-176</v>
          </cell>
          <cell r="B180" t="str">
            <v>Cambio o Instalación de breakers de protección (módulo o caja existente) - (zona rural)</v>
          </cell>
          <cell r="C180" t="str">
            <v>SI SE REALIZA</v>
          </cell>
          <cell r="D180">
            <v>55.63</v>
          </cell>
          <cell r="E180">
            <v>8.6284378932230812</v>
          </cell>
          <cell r="F180">
            <v>0.92716666666666669</v>
          </cell>
          <cell r="G180">
            <v>55</v>
          </cell>
          <cell r="H180">
            <v>60</v>
          </cell>
          <cell r="I180">
            <v>65</v>
          </cell>
          <cell r="J180">
            <v>35</v>
          </cell>
          <cell r="K180">
            <v>38</v>
          </cell>
          <cell r="L180">
            <v>41</v>
          </cell>
          <cell r="M180">
            <v>35</v>
          </cell>
          <cell r="N180">
            <v>39.200000000000003</v>
          </cell>
          <cell r="O180">
            <v>43.904000000000011</v>
          </cell>
          <cell r="P180">
            <v>55</v>
          </cell>
          <cell r="Q180">
            <v>62</v>
          </cell>
          <cell r="R180">
            <v>74</v>
          </cell>
          <cell r="S180">
            <v>55</v>
          </cell>
          <cell r="T180">
            <v>61.600000000000009</v>
          </cell>
          <cell r="U180">
            <v>73.150000000000006</v>
          </cell>
          <cell r="V180">
            <v>56</v>
          </cell>
          <cell r="W180">
            <v>62</v>
          </cell>
          <cell r="X180">
            <v>72</v>
          </cell>
          <cell r="Y180">
            <v>55</v>
          </cell>
          <cell r="Z180">
            <v>62</v>
          </cell>
          <cell r="AA180">
            <v>74</v>
          </cell>
          <cell r="AB180">
            <v>55.63</v>
          </cell>
          <cell r="AC180">
            <v>65.63</v>
          </cell>
          <cell r="AD180">
            <v>80.63</v>
          </cell>
          <cell r="AE180">
            <v>0</v>
          </cell>
          <cell r="AF180">
            <v>0</v>
          </cell>
          <cell r="AG180">
            <v>0</v>
          </cell>
          <cell r="AH180">
            <v>37</v>
          </cell>
          <cell r="AI180">
            <v>44</v>
          </cell>
          <cell r="AJ180">
            <v>51</v>
          </cell>
          <cell r="AK180">
            <v>15</v>
          </cell>
          <cell r="AL180">
            <v>20</v>
          </cell>
          <cell r="AM180">
            <v>25</v>
          </cell>
          <cell r="AN180">
            <v>39.283999999999999</v>
          </cell>
          <cell r="AO180">
            <v>38</v>
          </cell>
          <cell r="AP180">
            <v>39.283999999999999</v>
          </cell>
          <cell r="AQ180">
            <v>62.833333333333336</v>
          </cell>
          <cell r="AR180">
            <v>62.425000000000011</v>
          </cell>
          <cell r="AS180">
            <v>62.666666666666664</v>
          </cell>
          <cell r="AT180">
            <v>62.833333333333336</v>
          </cell>
          <cell r="AU180">
            <v>66.463333333333324</v>
          </cell>
          <cell r="AV180" t="str">
            <v xml:space="preserve"> </v>
          </cell>
          <cell r="AW180">
            <v>44</v>
          </cell>
          <cell r="AX180">
            <v>20</v>
          </cell>
          <cell r="AY180">
            <v>49.778966666666662</v>
          </cell>
          <cell r="AZ180">
            <v>15.721295032299142</v>
          </cell>
          <cell r="BA180">
            <v>34.057671634367523</v>
          </cell>
          <cell r="BB180">
            <v>65.500261698965801</v>
          </cell>
          <cell r="BC180">
            <v>51.415791666666664</v>
          </cell>
          <cell r="BD180">
            <v>51.415791666666664</v>
          </cell>
          <cell r="BE180">
            <v>-7.5754239319312217E-2</v>
          </cell>
          <cell r="BF180">
            <v>9.3356531999329011</v>
          </cell>
          <cell r="BG180">
            <v>1.1669566499916126</v>
          </cell>
          <cell r="BH180">
            <v>0.85692986111111102</v>
          </cell>
          <cell r="BI180">
            <v>20.27</v>
          </cell>
        </row>
        <row r="181">
          <cell r="A181" t="str">
            <v>C-177</v>
          </cell>
          <cell r="B181" t="str">
            <v>Cambio de fusibles en acometida - red preensamblada (zona rural concentrado)</v>
          </cell>
          <cell r="C181" t="str">
            <v>SI SE REALIZA</v>
          </cell>
          <cell r="D181">
            <v>37.35923076923077</v>
          </cell>
          <cell r="E181">
            <v>12.848230279819632</v>
          </cell>
          <cell r="F181">
            <v>0.62265384615384611</v>
          </cell>
          <cell r="G181">
            <v>35</v>
          </cell>
          <cell r="H181">
            <v>40</v>
          </cell>
          <cell r="I181">
            <v>45</v>
          </cell>
          <cell r="J181">
            <v>15</v>
          </cell>
          <cell r="K181">
            <v>18</v>
          </cell>
          <cell r="L181">
            <v>21</v>
          </cell>
          <cell r="M181">
            <v>15</v>
          </cell>
          <cell r="N181">
            <v>16.8</v>
          </cell>
          <cell r="O181">
            <v>18.816000000000003</v>
          </cell>
          <cell r="P181">
            <v>37</v>
          </cell>
          <cell r="Q181">
            <v>42</v>
          </cell>
          <cell r="R181">
            <v>50</v>
          </cell>
          <cell r="S181">
            <v>37</v>
          </cell>
          <cell r="T181">
            <v>41.440000000000005</v>
          </cell>
          <cell r="U181">
            <v>49.21</v>
          </cell>
          <cell r="V181">
            <v>37</v>
          </cell>
          <cell r="W181">
            <v>43</v>
          </cell>
          <cell r="X181">
            <v>53</v>
          </cell>
          <cell r="Y181">
            <v>37</v>
          </cell>
          <cell r="Z181">
            <v>42</v>
          </cell>
          <cell r="AA181">
            <v>50</v>
          </cell>
          <cell r="AB181">
            <v>37.35923076923077</v>
          </cell>
          <cell r="AC181">
            <v>47.35923076923077</v>
          </cell>
          <cell r="AD181">
            <v>62.35923076923077</v>
          </cell>
          <cell r="AE181">
            <v>0</v>
          </cell>
          <cell r="AF181">
            <v>0</v>
          </cell>
          <cell r="AG181">
            <v>0</v>
          </cell>
          <cell r="AH181">
            <v>37</v>
          </cell>
          <cell r="AI181">
            <v>44</v>
          </cell>
          <cell r="AJ181">
            <v>51</v>
          </cell>
          <cell r="AK181">
            <v>25</v>
          </cell>
          <cell r="AL181">
            <v>30</v>
          </cell>
          <cell r="AM181">
            <v>35</v>
          </cell>
          <cell r="AN181">
            <v>16.836000000000002</v>
          </cell>
          <cell r="AO181">
            <v>18</v>
          </cell>
          <cell r="AP181">
            <v>16.836000000000002</v>
          </cell>
          <cell r="AQ181">
            <v>42.5</v>
          </cell>
          <cell r="AR181">
            <v>41.995000000000005</v>
          </cell>
          <cell r="AS181">
            <v>43.666666666666664</v>
          </cell>
          <cell r="AT181">
            <v>42.5</v>
          </cell>
          <cell r="AU181">
            <v>48.192564102564099</v>
          </cell>
          <cell r="AV181" t="str">
            <v xml:space="preserve"> </v>
          </cell>
          <cell r="AW181">
            <v>44</v>
          </cell>
          <cell r="AX181">
            <v>30</v>
          </cell>
          <cell r="AY181">
            <v>34.452623076923075</v>
          </cell>
          <cell r="AZ181">
            <v>12.747332883357737</v>
          </cell>
          <cell r="BA181">
            <v>21.70529019356534</v>
          </cell>
          <cell r="BB181">
            <v>47.199955960280811</v>
          </cell>
          <cell r="BC181">
            <v>40.776944444444446</v>
          </cell>
          <cell r="BD181">
            <v>40.776944444444446</v>
          </cell>
          <cell r="BE181">
            <v>9.1482442353404136E-2</v>
          </cell>
          <cell r="BF181">
            <v>11.771357725294113</v>
          </cell>
          <cell r="BG181">
            <v>1.4714197156617641</v>
          </cell>
          <cell r="BH181">
            <v>0.67961574074074083</v>
          </cell>
          <cell r="BI181">
            <v>13.62</v>
          </cell>
        </row>
        <row r="182">
          <cell r="A182" t="str">
            <v>C-178</v>
          </cell>
          <cell r="B182" t="str">
            <v>Instalación de tubo poste galvanizado de 2 1/2" ó 3" de diámetro - (zona urbana- marginal)</v>
          </cell>
          <cell r="C182" t="str">
            <v>SI SE REALIZA</v>
          </cell>
          <cell r="D182">
            <v>80.833333333333329</v>
          </cell>
          <cell r="E182">
            <v>5.9381443298969074</v>
          </cell>
          <cell r="F182">
            <v>1.3472222222222221</v>
          </cell>
          <cell r="G182">
            <v>80</v>
          </cell>
          <cell r="H182">
            <v>85</v>
          </cell>
          <cell r="I182">
            <v>90</v>
          </cell>
          <cell r="J182">
            <v>50</v>
          </cell>
          <cell r="K182">
            <v>54</v>
          </cell>
          <cell r="L182">
            <v>58</v>
          </cell>
          <cell r="M182">
            <v>50</v>
          </cell>
          <cell r="N182">
            <v>56.000000000000007</v>
          </cell>
          <cell r="O182">
            <v>62.720000000000013</v>
          </cell>
          <cell r="P182">
            <v>80</v>
          </cell>
          <cell r="Q182">
            <v>91</v>
          </cell>
          <cell r="R182">
            <v>108</v>
          </cell>
          <cell r="S182">
            <v>80</v>
          </cell>
          <cell r="T182">
            <v>89.600000000000009</v>
          </cell>
          <cell r="U182">
            <v>106.4</v>
          </cell>
          <cell r="V182">
            <v>81</v>
          </cell>
          <cell r="W182">
            <v>87</v>
          </cell>
          <cell r="X182">
            <v>97</v>
          </cell>
          <cell r="Y182">
            <v>80</v>
          </cell>
          <cell r="Z182">
            <v>91</v>
          </cell>
          <cell r="AA182">
            <v>108</v>
          </cell>
          <cell r="AB182">
            <v>80.833333333333329</v>
          </cell>
          <cell r="AC182">
            <v>90.833333333333329</v>
          </cell>
          <cell r="AD182">
            <v>105.83333333333333</v>
          </cell>
          <cell r="AE182">
            <v>0</v>
          </cell>
          <cell r="AF182">
            <v>0</v>
          </cell>
          <cell r="AG182">
            <v>0</v>
          </cell>
          <cell r="AH182">
            <v>104</v>
          </cell>
          <cell r="AI182">
            <v>112</v>
          </cell>
          <cell r="AJ182">
            <v>122</v>
          </cell>
          <cell r="AK182">
            <v>40</v>
          </cell>
          <cell r="AL182">
            <v>50</v>
          </cell>
          <cell r="AM182">
            <v>60</v>
          </cell>
          <cell r="AN182">
            <v>56.120000000000005</v>
          </cell>
          <cell r="AO182">
            <v>54</v>
          </cell>
          <cell r="AP182">
            <v>56.120000000000005</v>
          </cell>
          <cell r="AQ182">
            <v>92</v>
          </cell>
          <cell r="AR182">
            <v>90.800000000000011</v>
          </cell>
          <cell r="AS182">
            <v>87.666666666666671</v>
          </cell>
          <cell r="AT182">
            <v>92</v>
          </cell>
          <cell r="AU182">
            <v>91.666666666666671</v>
          </cell>
          <cell r="AV182" t="str">
            <v xml:space="preserve"> </v>
          </cell>
          <cell r="AW182">
            <v>112.33333333333333</v>
          </cell>
          <cell r="AX182">
            <v>50</v>
          </cell>
          <cell r="AY182">
            <v>78.270666666666671</v>
          </cell>
          <cell r="AZ182">
            <v>21.938237029228613</v>
          </cell>
          <cell r="BA182">
            <v>56.332429637438054</v>
          </cell>
          <cell r="BB182">
            <v>100.20890369589529</v>
          </cell>
          <cell r="BC182">
            <v>90.826666666666682</v>
          </cell>
          <cell r="BD182">
            <v>90.826666666666682</v>
          </cell>
          <cell r="BE182">
            <v>0.12362886597938171</v>
          </cell>
          <cell r="BF182">
            <v>5.2847915443335278</v>
          </cell>
          <cell r="BG182">
            <v>0.66059894304169098</v>
          </cell>
          <cell r="BH182">
            <v>1.5137777777777781</v>
          </cell>
          <cell r="BI182">
            <v>29.45</v>
          </cell>
        </row>
        <row r="183">
          <cell r="A183" t="str">
            <v>C-179</v>
          </cell>
          <cell r="B183" t="str">
            <v>Instalación de tubo poste galvanizado de 2 1/2" ó 3" de diámetro - (zona rural)</v>
          </cell>
          <cell r="C183" t="str">
            <v>SI SE REALIZA</v>
          </cell>
          <cell r="D183">
            <v>121.4175</v>
          </cell>
          <cell r="E183">
            <v>3.9533016245598862</v>
          </cell>
          <cell r="F183">
            <v>2.023625</v>
          </cell>
          <cell r="G183">
            <v>100</v>
          </cell>
          <cell r="H183">
            <v>120</v>
          </cell>
          <cell r="I183">
            <v>125</v>
          </cell>
          <cell r="J183">
            <v>65</v>
          </cell>
          <cell r="K183">
            <v>68</v>
          </cell>
          <cell r="L183">
            <v>71</v>
          </cell>
          <cell r="M183">
            <v>65</v>
          </cell>
          <cell r="N183">
            <v>72.800000000000011</v>
          </cell>
          <cell r="O183">
            <v>81.536000000000016</v>
          </cell>
          <cell r="P183">
            <v>121</v>
          </cell>
          <cell r="Q183">
            <v>137</v>
          </cell>
          <cell r="R183">
            <v>162</v>
          </cell>
          <cell r="S183">
            <v>121</v>
          </cell>
          <cell r="T183">
            <v>135.52000000000001</v>
          </cell>
          <cell r="U183">
            <v>160.93</v>
          </cell>
          <cell r="V183">
            <v>121</v>
          </cell>
          <cell r="W183">
            <v>127</v>
          </cell>
          <cell r="X183">
            <v>137</v>
          </cell>
          <cell r="Y183">
            <v>121</v>
          </cell>
          <cell r="Z183">
            <v>137</v>
          </cell>
          <cell r="AA183">
            <v>162</v>
          </cell>
          <cell r="AB183">
            <v>121.4175</v>
          </cell>
          <cell r="AC183">
            <v>131.41750000000002</v>
          </cell>
          <cell r="AD183">
            <v>146.41750000000002</v>
          </cell>
          <cell r="AE183">
            <v>0</v>
          </cell>
          <cell r="AF183">
            <v>0</v>
          </cell>
          <cell r="AG183">
            <v>0</v>
          </cell>
          <cell r="AH183">
            <v>94</v>
          </cell>
          <cell r="AI183">
            <v>114</v>
          </cell>
          <cell r="AJ183">
            <v>121</v>
          </cell>
          <cell r="AK183">
            <v>40</v>
          </cell>
          <cell r="AL183">
            <v>50</v>
          </cell>
          <cell r="AM183">
            <v>60</v>
          </cell>
          <cell r="AN183">
            <v>72.956000000000003</v>
          </cell>
          <cell r="AO183">
            <v>68</v>
          </cell>
          <cell r="AP183">
            <v>72.956000000000003</v>
          </cell>
          <cell r="AQ183">
            <v>138.5</v>
          </cell>
          <cell r="AR183">
            <v>137.33500000000001</v>
          </cell>
          <cell r="AS183">
            <v>127.66666666666667</v>
          </cell>
          <cell r="AT183">
            <v>138.5</v>
          </cell>
          <cell r="AU183">
            <v>132.25083333333336</v>
          </cell>
          <cell r="AV183" t="str">
            <v xml:space="preserve"> </v>
          </cell>
          <cell r="AW183">
            <v>111.83333333333333</v>
          </cell>
          <cell r="AX183">
            <v>50</v>
          </cell>
          <cell r="AY183">
            <v>104.99978333333334</v>
          </cell>
          <cell r="AZ183">
            <v>35.025020003347265</v>
          </cell>
          <cell r="BA183">
            <v>69.974763329986075</v>
          </cell>
          <cell r="BB183">
            <v>140.02480333668061</v>
          </cell>
          <cell r="BC183">
            <v>116.49972916666668</v>
          </cell>
          <cell r="BD183">
            <v>116.49972916666668</v>
          </cell>
          <cell r="BE183">
            <v>-4.050298213464551E-2</v>
          </cell>
          <cell r="BF183">
            <v>4.1201812522096342</v>
          </cell>
          <cell r="BG183">
            <v>0.51502265652620427</v>
          </cell>
          <cell r="BH183">
            <v>1.9416621527777782</v>
          </cell>
          <cell r="BI183">
            <v>44.24</v>
          </cell>
        </row>
        <row r="184">
          <cell r="A184" t="str">
            <v>C-180</v>
          </cell>
          <cell r="B184" t="str">
            <v>Instalación de tubo poste galvanizado de 2 1/2" ó 3" de diámetro - (zona rural concentrado)</v>
          </cell>
          <cell r="C184" t="str">
            <v>SI SE REALIZA</v>
          </cell>
          <cell r="D184">
            <v>101.634</v>
          </cell>
          <cell r="E184">
            <v>4.7228289745557595</v>
          </cell>
          <cell r="F184">
            <v>1.6939</v>
          </cell>
          <cell r="G184">
            <v>105</v>
          </cell>
          <cell r="H184">
            <v>115</v>
          </cell>
          <cell r="I184">
            <v>120</v>
          </cell>
          <cell r="J184">
            <v>60</v>
          </cell>
          <cell r="K184">
            <v>63</v>
          </cell>
          <cell r="L184">
            <v>66</v>
          </cell>
          <cell r="M184">
            <v>60</v>
          </cell>
          <cell r="N184">
            <v>67.2</v>
          </cell>
          <cell r="O184">
            <v>75.26400000000001</v>
          </cell>
          <cell r="P184">
            <v>101</v>
          </cell>
          <cell r="Q184">
            <v>114</v>
          </cell>
          <cell r="R184">
            <v>136</v>
          </cell>
          <cell r="S184">
            <v>101</v>
          </cell>
          <cell r="T184">
            <v>113.12</v>
          </cell>
          <cell r="U184">
            <v>134.33000000000001</v>
          </cell>
          <cell r="V184">
            <v>102</v>
          </cell>
          <cell r="W184">
            <v>108</v>
          </cell>
          <cell r="X184">
            <v>118</v>
          </cell>
          <cell r="Y184">
            <v>101</v>
          </cell>
          <cell r="Z184">
            <v>114</v>
          </cell>
          <cell r="AA184">
            <v>136</v>
          </cell>
          <cell r="AB184">
            <v>101.634</v>
          </cell>
          <cell r="AC184">
            <v>111.634</v>
          </cell>
          <cell r="AD184">
            <v>126.634</v>
          </cell>
          <cell r="AE184">
            <v>0</v>
          </cell>
          <cell r="AF184">
            <v>0</v>
          </cell>
          <cell r="AG184">
            <v>0</v>
          </cell>
          <cell r="AH184">
            <v>65</v>
          </cell>
          <cell r="AI184">
            <v>79</v>
          </cell>
          <cell r="AJ184">
            <v>91</v>
          </cell>
          <cell r="AK184">
            <v>40</v>
          </cell>
          <cell r="AL184">
            <v>50</v>
          </cell>
          <cell r="AM184">
            <v>60</v>
          </cell>
          <cell r="AN184">
            <v>67.344000000000008</v>
          </cell>
          <cell r="AO184">
            <v>63</v>
          </cell>
          <cell r="AP184">
            <v>67.344000000000008</v>
          </cell>
          <cell r="AQ184">
            <v>115.5</v>
          </cell>
          <cell r="AR184">
            <v>114.63500000000001</v>
          </cell>
          <cell r="AS184">
            <v>108.66666666666667</v>
          </cell>
          <cell r="AT184">
            <v>115.5</v>
          </cell>
          <cell r="AU184">
            <v>112.46733333333333</v>
          </cell>
          <cell r="AV184" t="str">
            <v xml:space="preserve"> </v>
          </cell>
          <cell r="AW184">
            <v>78.666666666666671</v>
          </cell>
          <cell r="AX184">
            <v>50</v>
          </cell>
          <cell r="AY184">
            <v>89.312366666666648</v>
          </cell>
          <cell r="AZ184">
            <v>26.331040948720791</v>
          </cell>
          <cell r="BA184">
            <v>62.981325717945857</v>
          </cell>
          <cell r="BB184">
            <v>115.64340761538745</v>
          </cell>
          <cell r="BC184">
            <v>93.680407407407387</v>
          </cell>
          <cell r="BD184">
            <v>93.680407407407387</v>
          </cell>
          <cell r="BE184">
            <v>-7.8257203225225946E-2</v>
          </cell>
          <cell r="BF184">
            <v>5.1238035068797751</v>
          </cell>
          <cell r="BG184">
            <v>0.64047543835997189</v>
          </cell>
          <cell r="BH184">
            <v>1.5613401234567896</v>
          </cell>
          <cell r="BI184">
            <v>37.03</v>
          </cell>
        </row>
        <row r="185">
          <cell r="A185" t="str">
            <v>C-181</v>
          </cell>
          <cell r="B185" t="str">
            <v>Ingreso de información sistema comercial</v>
          </cell>
          <cell r="C185" t="str">
            <v>SI SE REALIZA</v>
          </cell>
          <cell r="D185">
            <v>7.5</v>
          </cell>
          <cell r="E185">
            <v>64</v>
          </cell>
          <cell r="F185">
            <v>0.125</v>
          </cell>
          <cell r="G185">
            <v>10</v>
          </cell>
          <cell r="H185">
            <v>15</v>
          </cell>
          <cell r="I185">
            <v>25</v>
          </cell>
          <cell r="J185">
            <v>5</v>
          </cell>
          <cell r="K185">
            <v>6</v>
          </cell>
          <cell r="L185">
            <v>7</v>
          </cell>
          <cell r="M185">
            <v>5</v>
          </cell>
          <cell r="N185">
            <v>5.6000000000000005</v>
          </cell>
          <cell r="O185">
            <v>6.2720000000000011</v>
          </cell>
          <cell r="P185">
            <v>7</v>
          </cell>
          <cell r="Q185">
            <v>8</v>
          </cell>
          <cell r="R185">
            <v>10</v>
          </cell>
          <cell r="S185">
            <v>7</v>
          </cell>
          <cell r="T185">
            <v>7.8400000000000007</v>
          </cell>
          <cell r="U185">
            <v>9.31</v>
          </cell>
          <cell r="V185">
            <v>8</v>
          </cell>
          <cell r="W185">
            <v>14</v>
          </cell>
          <cell r="X185">
            <v>24</v>
          </cell>
          <cell r="Y185">
            <v>7</v>
          </cell>
          <cell r="Z185">
            <v>8</v>
          </cell>
          <cell r="AA185">
            <v>10</v>
          </cell>
          <cell r="AB185">
            <v>7.5</v>
          </cell>
          <cell r="AC185">
            <v>17.5</v>
          </cell>
          <cell r="AD185">
            <v>32.5</v>
          </cell>
          <cell r="AE185">
            <v>0</v>
          </cell>
          <cell r="AF185">
            <v>0</v>
          </cell>
          <cell r="AG185">
            <v>0</v>
          </cell>
          <cell r="AH185">
            <v>8</v>
          </cell>
          <cell r="AI185">
            <v>10</v>
          </cell>
          <cell r="AJ185">
            <v>12</v>
          </cell>
          <cell r="AK185">
            <v>8</v>
          </cell>
          <cell r="AL185">
            <v>10</v>
          </cell>
          <cell r="AM185">
            <v>12</v>
          </cell>
          <cell r="AN185">
            <v>5.612000000000001</v>
          </cell>
          <cell r="AO185">
            <v>6</v>
          </cell>
          <cell r="AP185">
            <v>5.612000000000001</v>
          </cell>
          <cell r="AQ185">
            <v>8.1666666666666661</v>
          </cell>
          <cell r="AR185">
            <v>7.9450000000000003</v>
          </cell>
          <cell r="AS185">
            <v>14.666666666666666</v>
          </cell>
          <cell r="AT185">
            <v>8.1666666666666661</v>
          </cell>
          <cell r="AU185">
            <v>18.333333333333332</v>
          </cell>
          <cell r="AV185" t="str">
            <v xml:space="preserve"> </v>
          </cell>
          <cell r="AW185">
            <v>10</v>
          </cell>
          <cell r="AX185">
            <v>10</v>
          </cell>
          <cell r="AY185">
            <v>9.4502333333333333</v>
          </cell>
          <cell r="AZ185">
            <v>4.1319100179331461</v>
          </cell>
          <cell r="BA185">
            <v>5.3183233154001872</v>
          </cell>
          <cell r="BB185">
            <v>13.582143351266479</v>
          </cell>
          <cell r="BC185">
            <v>7.6877916666666666</v>
          </cell>
          <cell r="BD185">
            <v>7.6877916666666666</v>
          </cell>
          <cell r="BE185">
            <v>2.5038888888888878E-2</v>
          </cell>
          <cell r="BF185">
            <v>62.436655519844777</v>
          </cell>
          <cell r="BG185">
            <v>7.8045819399805971</v>
          </cell>
          <cell r="BH185">
            <v>0.1281298611111111</v>
          </cell>
          <cell r="BI185">
            <v>0.6</v>
          </cell>
        </row>
        <row r="186">
          <cell r="A186" t="str">
            <v>C-182</v>
          </cell>
          <cell r="B186" t="str">
            <v>Inspección previa activación de servicio AMI</v>
          </cell>
          <cell r="C186" t="str">
            <v>NO SE REALIZA</v>
          </cell>
          <cell r="D186">
            <v>16.166666666666668</v>
          </cell>
          <cell r="E186">
            <v>29.69072164948453</v>
          </cell>
          <cell r="F186">
            <v>0.26944444444444449</v>
          </cell>
          <cell r="G186">
            <v>0</v>
          </cell>
          <cell r="H186">
            <v>0</v>
          </cell>
          <cell r="I186">
            <v>0</v>
          </cell>
          <cell r="J186">
            <v>10</v>
          </cell>
          <cell r="K186">
            <v>13</v>
          </cell>
          <cell r="L186">
            <v>16</v>
          </cell>
          <cell r="M186">
            <v>10</v>
          </cell>
          <cell r="N186">
            <v>11.200000000000001</v>
          </cell>
          <cell r="O186">
            <v>12.544000000000002</v>
          </cell>
          <cell r="P186">
            <v>16</v>
          </cell>
          <cell r="Q186">
            <v>18</v>
          </cell>
          <cell r="R186">
            <v>21</v>
          </cell>
          <cell r="S186">
            <v>16</v>
          </cell>
          <cell r="T186">
            <v>17.920000000000002</v>
          </cell>
          <cell r="U186">
            <v>21.28</v>
          </cell>
          <cell r="V186">
            <v>16</v>
          </cell>
          <cell r="W186">
            <v>22</v>
          </cell>
          <cell r="X186">
            <v>32</v>
          </cell>
          <cell r="Y186">
            <v>16</v>
          </cell>
          <cell r="Z186">
            <v>18</v>
          </cell>
          <cell r="AA186">
            <v>21</v>
          </cell>
          <cell r="AB186">
            <v>16.166666666666668</v>
          </cell>
          <cell r="AC186">
            <v>26.166666666666668</v>
          </cell>
          <cell r="AD186">
            <v>41.166666666666671</v>
          </cell>
          <cell r="AE186">
            <v>0</v>
          </cell>
          <cell r="AF186">
            <v>0</v>
          </cell>
          <cell r="AG186">
            <v>0</v>
          </cell>
          <cell r="AH186">
            <v>16</v>
          </cell>
          <cell r="AI186">
            <v>21</v>
          </cell>
          <cell r="AJ186">
            <v>25</v>
          </cell>
          <cell r="AK186">
            <v>15</v>
          </cell>
          <cell r="AL186">
            <v>13</v>
          </cell>
          <cell r="AM186">
            <v>25</v>
          </cell>
          <cell r="AN186">
            <v>11.224000000000002</v>
          </cell>
          <cell r="AO186">
            <v>13</v>
          </cell>
          <cell r="AP186">
            <v>11.224000000000002</v>
          </cell>
          <cell r="AQ186">
            <v>18.166666666666668</v>
          </cell>
          <cell r="AR186">
            <v>18.16</v>
          </cell>
          <cell r="AS186">
            <v>22.666666666666668</v>
          </cell>
          <cell r="AT186">
            <v>18.166666666666668</v>
          </cell>
          <cell r="AU186">
            <v>27</v>
          </cell>
          <cell r="AV186" t="str">
            <v xml:space="preserve"> </v>
          </cell>
          <cell r="AW186">
            <v>20.833333333333332</v>
          </cell>
          <cell r="AX186">
            <v>15.333333333333334</v>
          </cell>
          <cell r="AY186">
            <v>17.57746666666667</v>
          </cell>
          <cell r="AZ186">
            <v>5.088558298820379</v>
          </cell>
          <cell r="BA186">
            <v>12.488908367846291</v>
          </cell>
          <cell r="BB186">
            <v>22.666024965487047</v>
          </cell>
          <cell r="BC186">
            <v>17.276666666666667</v>
          </cell>
          <cell r="BD186">
            <v>17.276666666666667</v>
          </cell>
          <cell r="BE186">
            <v>6.8659793814432948E-2</v>
          </cell>
          <cell r="BF186">
            <v>27.783137179239823</v>
          </cell>
          <cell r="BG186">
            <v>3.4728921474049779</v>
          </cell>
          <cell r="BH186">
            <v>0.28794444444444445</v>
          </cell>
          <cell r="BI186">
            <v>6.8</v>
          </cell>
        </row>
        <row r="187">
          <cell r="A187" t="str">
            <v>C-183</v>
          </cell>
          <cell r="B187" t="str">
            <v>Unidad de guardia para atencion de emergencia día ordinario (16h00 - 24h00)</v>
          </cell>
          <cell r="C187" t="str">
            <v>NO SE REALIZA</v>
          </cell>
          <cell r="D187">
            <v>480</v>
          </cell>
          <cell r="E187">
            <v>1</v>
          </cell>
          <cell r="F187">
            <v>8</v>
          </cell>
          <cell r="G187">
            <v>0</v>
          </cell>
          <cell r="H187">
            <v>0</v>
          </cell>
          <cell r="I187">
            <v>0</v>
          </cell>
          <cell r="J187">
            <v>480</v>
          </cell>
          <cell r="K187">
            <v>480</v>
          </cell>
          <cell r="L187">
            <v>480</v>
          </cell>
          <cell r="M187">
            <v>480</v>
          </cell>
          <cell r="N187">
            <v>537.6</v>
          </cell>
          <cell r="O187">
            <v>602.11200000000008</v>
          </cell>
          <cell r="P187">
            <v>480</v>
          </cell>
          <cell r="Q187">
            <v>542</v>
          </cell>
          <cell r="R187">
            <v>643</v>
          </cell>
          <cell r="S187">
            <v>480</v>
          </cell>
          <cell r="T187">
            <v>537.6</v>
          </cell>
          <cell r="U187">
            <v>638.40000000000009</v>
          </cell>
          <cell r="V187">
            <v>480</v>
          </cell>
          <cell r="W187">
            <v>486</v>
          </cell>
          <cell r="X187">
            <v>496</v>
          </cell>
          <cell r="Y187">
            <v>480</v>
          </cell>
          <cell r="Z187">
            <v>542</v>
          </cell>
          <cell r="AA187">
            <v>643</v>
          </cell>
          <cell r="AB187">
            <v>480</v>
          </cell>
          <cell r="AC187">
            <v>490</v>
          </cell>
          <cell r="AD187">
            <v>505</v>
          </cell>
          <cell r="AE187">
            <v>0</v>
          </cell>
          <cell r="AF187">
            <v>0</v>
          </cell>
          <cell r="AG187">
            <v>0</v>
          </cell>
          <cell r="AH187">
            <v>480</v>
          </cell>
          <cell r="AI187">
            <v>532</v>
          </cell>
          <cell r="AJ187">
            <v>621</v>
          </cell>
          <cell r="AK187">
            <v>480</v>
          </cell>
          <cell r="AL187">
            <v>480</v>
          </cell>
          <cell r="AM187">
            <v>480</v>
          </cell>
          <cell r="AN187">
            <v>538.75200000000007</v>
          </cell>
          <cell r="AO187">
            <v>480</v>
          </cell>
          <cell r="AP187">
            <v>538.75200000000007</v>
          </cell>
          <cell r="AQ187">
            <v>548.5</v>
          </cell>
          <cell r="AR187">
            <v>544.80000000000007</v>
          </cell>
          <cell r="AS187">
            <v>486.66666666666669</v>
          </cell>
          <cell r="AT187">
            <v>548.5</v>
          </cell>
          <cell r="AU187">
            <v>490.83333333333331</v>
          </cell>
          <cell r="AV187" t="str">
            <v xml:space="preserve"> </v>
          </cell>
          <cell r="AW187">
            <v>538.16666666666663</v>
          </cell>
          <cell r="AX187">
            <v>480</v>
          </cell>
          <cell r="AY187">
            <v>519.49706666666668</v>
          </cell>
          <cell r="AZ187">
            <v>30.608856601309153</v>
          </cell>
          <cell r="BA187">
            <v>488.88821006535755</v>
          </cell>
          <cell r="BB187">
            <v>550.10592326797587</v>
          </cell>
          <cell r="BC187">
            <v>535.47199999999998</v>
          </cell>
          <cell r="BD187">
            <v>535.47199999999998</v>
          </cell>
          <cell r="BE187">
            <v>0.11556666666666662</v>
          </cell>
          <cell r="BF187">
            <v>0.89640541428870235</v>
          </cell>
          <cell r="BG187">
            <v>0.11205067678608779</v>
          </cell>
          <cell r="BH187">
            <v>8.9245333333333328</v>
          </cell>
          <cell r="BI187">
            <v>174.9</v>
          </cell>
        </row>
        <row r="188">
          <cell r="A188" t="str">
            <v>C-184</v>
          </cell>
          <cell r="B188" t="str">
            <v>Unidad de Guardia para atención de emergencia en fin de semana y/o feriado (08h00-16h00 y/o 16H00 - 24H00)</v>
          </cell>
          <cell r="C188" t="str">
            <v>NO SE REALIZA</v>
          </cell>
          <cell r="D188">
            <v>480</v>
          </cell>
          <cell r="E188">
            <v>1</v>
          </cell>
          <cell r="F188">
            <v>8</v>
          </cell>
          <cell r="G188">
            <v>0</v>
          </cell>
          <cell r="H188">
            <v>0</v>
          </cell>
          <cell r="I188">
            <v>0</v>
          </cell>
          <cell r="J188">
            <v>480</v>
          </cell>
          <cell r="K188">
            <v>480</v>
          </cell>
          <cell r="L188">
            <v>480</v>
          </cell>
          <cell r="M188">
            <v>480</v>
          </cell>
          <cell r="N188">
            <v>537.6</v>
          </cell>
          <cell r="O188">
            <v>602.11200000000008</v>
          </cell>
          <cell r="P188">
            <v>480</v>
          </cell>
          <cell r="Q188">
            <v>542</v>
          </cell>
          <cell r="R188">
            <v>643</v>
          </cell>
          <cell r="S188">
            <v>480</v>
          </cell>
          <cell r="T188">
            <v>537.6</v>
          </cell>
          <cell r="U188">
            <v>638.40000000000009</v>
          </cell>
          <cell r="V188">
            <v>480</v>
          </cell>
          <cell r="W188">
            <v>486</v>
          </cell>
          <cell r="X188">
            <v>496</v>
          </cell>
          <cell r="Y188">
            <v>480</v>
          </cell>
          <cell r="Z188">
            <v>542</v>
          </cell>
          <cell r="AA188">
            <v>643</v>
          </cell>
          <cell r="AB188">
            <v>480</v>
          </cell>
          <cell r="AC188">
            <v>490</v>
          </cell>
          <cell r="AD188">
            <v>505</v>
          </cell>
          <cell r="AE188">
            <v>0</v>
          </cell>
          <cell r="AF188">
            <v>0</v>
          </cell>
          <cell r="AG188">
            <v>0</v>
          </cell>
          <cell r="AH188">
            <v>480</v>
          </cell>
          <cell r="AI188">
            <v>532</v>
          </cell>
          <cell r="AJ188">
            <v>621</v>
          </cell>
          <cell r="AK188">
            <v>480</v>
          </cell>
          <cell r="AL188">
            <v>480</v>
          </cell>
          <cell r="AM188">
            <v>480</v>
          </cell>
          <cell r="AN188">
            <v>538.75200000000007</v>
          </cell>
          <cell r="AO188">
            <v>480</v>
          </cell>
          <cell r="AP188">
            <v>538.75200000000007</v>
          </cell>
          <cell r="AQ188">
            <v>548.5</v>
          </cell>
          <cell r="AR188">
            <v>544.80000000000007</v>
          </cell>
          <cell r="AS188">
            <v>486.66666666666669</v>
          </cell>
          <cell r="AT188">
            <v>548.5</v>
          </cell>
          <cell r="AU188">
            <v>490.83333333333331</v>
          </cell>
          <cell r="AV188" t="str">
            <v xml:space="preserve"> </v>
          </cell>
          <cell r="AW188">
            <v>538.16666666666663</v>
          </cell>
          <cell r="AX188">
            <v>480</v>
          </cell>
          <cell r="AY188">
            <v>519.49706666666668</v>
          </cell>
          <cell r="AZ188">
            <v>30.608856601309153</v>
          </cell>
          <cell r="BA188">
            <v>488.88821006535755</v>
          </cell>
          <cell r="BB188">
            <v>550.10592326797587</v>
          </cell>
          <cell r="BC188">
            <v>535.47199999999998</v>
          </cell>
          <cell r="BD188">
            <v>535.47199999999998</v>
          </cell>
          <cell r="BE188">
            <v>0.11556666666666662</v>
          </cell>
          <cell r="BF188">
            <v>0.89640541428870235</v>
          </cell>
          <cell r="BG188">
            <v>0.11205067678608779</v>
          </cell>
          <cell r="BH188">
            <v>8.9245333333333328</v>
          </cell>
          <cell r="BI188">
            <v>174.9</v>
          </cell>
        </row>
        <row r="189">
          <cell r="A189" t="str">
            <v>C-185</v>
          </cell>
          <cell r="B189" t="str">
            <v>inspecciones PEC ( levantamiento de información para aplicación de incentivo tarifario)</v>
          </cell>
          <cell r="C189" t="str">
            <v>SI SE REALIZA</v>
          </cell>
          <cell r="D189">
            <v>24.25</v>
          </cell>
          <cell r="E189">
            <v>19.793814432989691</v>
          </cell>
          <cell r="F189">
            <v>0.40416666666666667</v>
          </cell>
          <cell r="G189">
            <v>25</v>
          </cell>
          <cell r="H189">
            <v>30</v>
          </cell>
          <cell r="I189">
            <v>35</v>
          </cell>
          <cell r="J189">
            <v>10</v>
          </cell>
          <cell r="K189">
            <v>13</v>
          </cell>
          <cell r="L189">
            <v>16</v>
          </cell>
          <cell r="M189">
            <v>10</v>
          </cell>
          <cell r="N189">
            <v>11.200000000000001</v>
          </cell>
          <cell r="O189">
            <v>12.544000000000002</v>
          </cell>
          <cell r="P189">
            <v>24</v>
          </cell>
          <cell r="Q189">
            <v>27</v>
          </cell>
          <cell r="R189">
            <v>32</v>
          </cell>
          <cell r="S189">
            <v>24</v>
          </cell>
          <cell r="T189">
            <v>26.880000000000003</v>
          </cell>
          <cell r="U189">
            <v>31.92</v>
          </cell>
          <cell r="V189">
            <v>24</v>
          </cell>
          <cell r="W189">
            <v>30</v>
          </cell>
          <cell r="X189">
            <v>40</v>
          </cell>
          <cell r="Y189">
            <v>24</v>
          </cell>
          <cell r="Z189">
            <v>27</v>
          </cell>
          <cell r="AA189">
            <v>32</v>
          </cell>
          <cell r="AB189">
            <v>24.25</v>
          </cell>
          <cell r="AC189">
            <v>34.25</v>
          </cell>
          <cell r="AD189">
            <v>49.25</v>
          </cell>
          <cell r="AE189">
            <v>0</v>
          </cell>
          <cell r="AF189">
            <v>0</v>
          </cell>
          <cell r="AG189">
            <v>0</v>
          </cell>
          <cell r="AH189">
            <v>24</v>
          </cell>
          <cell r="AI189">
            <v>26</v>
          </cell>
          <cell r="AJ189">
            <v>31</v>
          </cell>
          <cell r="AK189">
            <v>20</v>
          </cell>
          <cell r="AL189">
            <v>25</v>
          </cell>
          <cell r="AM189">
            <v>30</v>
          </cell>
          <cell r="AN189">
            <v>11.224000000000002</v>
          </cell>
          <cell r="AO189">
            <v>13</v>
          </cell>
          <cell r="AP189">
            <v>11.224000000000002</v>
          </cell>
          <cell r="AQ189">
            <v>27.333333333333332</v>
          </cell>
          <cell r="AR189">
            <v>27.24</v>
          </cell>
          <cell r="AS189">
            <v>30.666666666666668</v>
          </cell>
          <cell r="AT189">
            <v>27.333333333333332</v>
          </cell>
          <cell r="AU189">
            <v>35.083333333333336</v>
          </cell>
          <cell r="AV189" t="str">
            <v xml:space="preserve"> </v>
          </cell>
          <cell r="AW189">
            <v>26.5</v>
          </cell>
          <cell r="AX189">
            <v>25</v>
          </cell>
          <cell r="AY189">
            <v>23.460466666666669</v>
          </cell>
          <cell r="AZ189">
            <v>8.5100981471469606</v>
          </cell>
          <cell r="BA189">
            <v>14.950368519519708</v>
          </cell>
          <cell r="BB189">
            <v>31.970564813813631</v>
          </cell>
          <cell r="BC189">
            <v>27.345555555555553</v>
          </cell>
          <cell r="BD189">
            <v>27.345555555555553</v>
          </cell>
          <cell r="BE189">
            <v>0.12765177548682691</v>
          </cell>
          <cell r="BF189">
            <v>17.553126650684653</v>
          </cell>
          <cell r="BG189">
            <v>2.1941408313355817</v>
          </cell>
          <cell r="BH189">
            <v>0.45575925925925925</v>
          </cell>
          <cell r="BI189">
            <v>8.83</v>
          </cell>
        </row>
        <row r="190">
          <cell r="A190" t="str">
            <v>C-186</v>
          </cell>
          <cell r="B190" t="str">
            <v>Ingreso de Información al GIS</v>
          </cell>
          <cell r="C190" t="str">
            <v>NO SE REALIZA</v>
          </cell>
          <cell r="D190">
            <v>14.063823529411765</v>
          </cell>
          <cell r="E190">
            <v>34.130121086642824</v>
          </cell>
          <cell r="F190">
            <v>0.23439705882352943</v>
          </cell>
          <cell r="G190">
            <v>0</v>
          </cell>
          <cell r="H190">
            <v>0</v>
          </cell>
          <cell r="I190">
            <v>0</v>
          </cell>
          <cell r="J190">
            <v>10</v>
          </cell>
          <cell r="K190">
            <v>12</v>
          </cell>
          <cell r="L190">
            <v>14</v>
          </cell>
          <cell r="M190">
            <v>10</v>
          </cell>
          <cell r="N190">
            <v>11.200000000000001</v>
          </cell>
          <cell r="O190">
            <v>12.544000000000002</v>
          </cell>
          <cell r="P190">
            <v>14</v>
          </cell>
          <cell r="Q190">
            <v>15</v>
          </cell>
          <cell r="R190">
            <v>18</v>
          </cell>
          <cell r="S190">
            <v>14</v>
          </cell>
          <cell r="T190">
            <v>15.680000000000001</v>
          </cell>
          <cell r="U190">
            <v>18.62</v>
          </cell>
          <cell r="V190">
            <v>14</v>
          </cell>
          <cell r="W190">
            <v>20</v>
          </cell>
          <cell r="X190">
            <v>30</v>
          </cell>
          <cell r="Y190">
            <v>14</v>
          </cell>
          <cell r="Z190">
            <v>15</v>
          </cell>
          <cell r="AA190">
            <v>18</v>
          </cell>
          <cell r="AB190">
            <v>14.063823529411765</v>
          </cell>
          <cell r="AC190">
            <v>24.063823529411764</v>
          </cell>
          <cell r="AD190">
            <v>39.063823529411764</v>
          </cell>
          <cell r="AE190">
            <v>0</v>
          </cell>
          <cell r="AF190">
            <v>0</v>
          </cell>
          <cell r="AG190">
            <v>0</v>
          </cell>
          <cell r="AH190">
            <v>14</v>
          </cell>
          <cell r="AI190">
            <v>16</v>
          </cell>
          <cell r="AJ190">
            <v>21</v>
          </cell>
          <cell r="AK190">
            <v>12</v>
          </cell>
          <cell r="AL190">
            <v>15</v>
          </cell>
          <cell r="AM190">
            <v>17</v>
          </cell>
          <cell r="AN190">
            <v>11.224000000000002</v>
          </cell>
          <cell r="AO190">
            <v>12</v>
          </cell>
          <cell r="AP190">
            <v>11.224000000000002</v>
          </cell>
          <cell r="AQ190">
            <v>15.333333333333334</v>
          </cell>
          <cell r="AR190">
            <v>15.89</v>
          </cell>
          <cell r="AS190">
            <v>20.666666666666668</v>
          </cell>
          <cell r="AT190">
            <v>15.333333333333334</v>
          </cell>
          <cell r="AU190">
            <v>24.897156862745096</v>
          </cell>
          <cell r="AV190" t="str">
            <v xml:space="preserve"> </v>
          </cell>
          <cell r="AW190">
            <v>16.5</v>
          </cell>
          <cell r="AX190">
            <v>14.833333333333334</v>
          </cell>
          <cell r="AY190">
            <v>15.790182352941176</v>
          </cell>
          <cell r="AZ190">
            <v>4.2769329037406791</v>
          </cell>
          <cell r="BA190">
            <v>11.513249449200497</v>
          </cell>
          <cell r="BB190">
            <v>20.067115256681856</v>
          </cell>
          <cell r="BC190">
            <v>14.981666666666667</v>
          </cell>
          <cell r="BD190">
            <v>14.981666666666667</v>
          </cell>
          <cell r="BE190">
            <v>6.5262702943862369E-2</v>
          </cell>
          <cell r="BF190">
            <v>32.039158972076983</v>
          </cell>
          <cell r="BG190">
            <v>4.0048948715096229</v>
          </cell>
          <cell r="BH190">
            <v>0.24969444444444444</v>
          </cell>
          <cell r="BI190">
            <v>1.1000000000000001</v>
          </cell>
        </row>
      </sheetData>
      <sheetData sheetId="2">
        <row r="4">
          <cell r="C4" t="str">
            <v>C-001</v>
          </cell>
        </row>
        <row r="5">
          <cell r="C5" t="str">
            <v>C-002</v>
          </cell>
        </row>
        <row r="6">
          <cell r="C6" t="str">
            <v>C-003</v>
          </cell>
        </row>
        <row r="7">
          <cell r="C7" t="str">
            <v>C-004</v>
          </cell>
        </row>
        <row r="8">
          <cell r="C8" t="str">
            <v>C-005</v>
          </cell>
        </row>
        <row r="9">
          <cell r="C9" t="str">
            <v>C-006</v>
          </cell>
        </row>
        <row r="10">
          <cell r="C10" t="str">
            <v>C-007</v>
          </cell>
        </row>
        <row r="11">
          <cell r="C11" t="str">
            <v>C-008</v>
          </cell>
        </row>
        <row r="12">
          <cell r="C12" t="str">
            <v>C-009</v>
          </cell>
        </row>
        <row r="13">
          <cell r="C13" t="str">
            <v>C-010</v>
          </cell>
        </row>
        <row r="14">
          <cell r="C14" t="str">
            <v>C-011</v>
          </cell>
        </row>
        <row r="15">
          <cell r="C15" t="str">
            <v>C-012</v>
          </cell>
        </row>
        <row r="16">
          <cell r="C16" t="str">
            <v>C-013</v>
          </cell>
        </row>
        <row r="17">
          <cell r="C17" t="str">
            <v>C-014</v>
          </cell>
        </row>
        <row r="18">
          <cell r="C18" t="str">
            <v>C-015</v>
          </cell>
        </row>
        <row r="19">
          <cell r="C19" t="str">
            <v>C-016</v>
          </cell>
        </row>
        <row r="20">
          <cell r="C20" t="str">
            <v>C-017</v>
          </cell>
        </row>
        <row r="21">
          <cell r="C21" t="str">
            <v>C-018</v>
          </cell>
        </row>
        <row r="22">
          <cell r="C22" t="str">
            <v>C-019</v>
          </cell>
        </row>
        <row r="23">
          <cell r="C23" t="str">
            <v>C-020</v>
          </cell>
        </row>
        <row r="24">
          <cell r="C24" t="str">
            <v>C-021</v>
          </cell>
        </row>
        <row r="25">
          <cell r="C25" t="str">
            <v>C-022</v>
          </cell>
        </row>
        <row r="26">
          <cell r="C26" t="str">
            <v>C-023</v>
          </cell>
        </row>
        <row r="27">
          <cell r="C27" t="str">
            <v>C-024</v>
          </cell>
        </row>
        <row r="28">
          <cell r="C28" t="str">
            <v>C-025</v>
          </cell>
        </row>
        <row r="29">
          <cell r="C29" t="str">
            <v>C-026</v>
          </cell>
        </row>
        <row r="30">
          <cell r="C30" t="str">
            <v>C-027</v>
          </cell>
        </row>
        <row r="31">
          <cell r="C31" t="str">
            <v>C-028</v>
          </cell>
        </row>
        <row r="32">
          <cell r="C32" t="str">
            <v>C-029</v>
          </cell>
        </row>
        <row r="33">
          <cell r="C33" t="str">
            <v>C-030</v>
          </cell>
        </row>
        <row r="34">
          <cell r="C34" t="str">
            <v>C-031</v>
          </cell>
        </row>
        <row r="35">
          <cell r="C35" t="str">
            <v>C-032</v>
          </cell>
        </row>
        <row r="36">
          <cell r="C36" t="str">
            <v>C-033</v>
          </cell>
        </row>
        <row r="37">
          <cell r="C37" t="str">
            <v>C-034</v>
          </cell>
        </row>
        <row r="38">
          <cell r="C38" t="str">
            <v>C-035</v>
          </cell>
        </row>
        <row r="39">
          <cell r="C39" t="str">
            <v>C-036</v>
          </cell>
        </row>
        <row r="40">
          <cell r="C40" t="str">
            <v>C-037</v>
          </cell>
        </row>
        <row r="41">
          <cell r="C41" t="str">
            <v>C-038</v>
          </cell>
        </row>
        <row r="42">
          <cell r="C42" t="str">
            <v>C-039</v>
          </cell>
        </row>
        <row r="43">
          <cell r="C43" t="str">
            <v>C-040</v>
          </cell>
        </row>
        <row r="44">
          <cell r="C44" t="str">
            <v>C-041</v>
          </cell>
        </row>
        <row r="45">
          <cell r="C45" t="str">
            <v>C-042</v>
          </cell>
        </row>
        <row r="46">
          <cell r="C46" t="str">
            <v>C-043</v>
          </cell>
        </row>
        <row r="47">
          <cell r="C47" t="str">
            <v>C-044</v>
          </cell>
        </row>
        <row r="48">
          <cell r="C48" t="str">
            <v>C-045</v>
          </cell>
        </row>
        <row r="49">
          <cell r="C49" t="str">
            <v>C-046</v>
          </cell>
        </row>
        <row r="50">
          <cell r="C50" t="str">
            <v>C-047</v>
          </cell>
        </row>
        <row r="51">
          <cell r="C51" t="str">
            <v>C-048</v>
          </cell>
        </row>
        <row r="52">
          <cell r="C52" t="str">
            <v>C-049</v>
          </cell>
        </row>
        <row r="53">
          <cell r="C53" t="str">
            <v>C-050</v>
          </cell>
        </row>
        <row r="54">
          <cell r="C54" t="str">
            <v>C-051</v>
          </cell>
        </row>
        <row r="55">
          <cell r="C55" t="str">
            <v>C-052</v>
          </cell>
        </row>
        <row r="56">
          <cell r="C56" t="str">
            <v>C-053</v>
          </cell>
        </row>
        <row r="57">
          <cell r="C57" t="str">
            <v>C-054</v>
          </cell>
        </row>
        <row r="58">
          <cell r="C58" t="str">
            <v>C-055</v>
          </cell>
        </row>
        <row r="59">
          <cell r="C59" t="str">
            <v>C-056</v>
          </cell>
        </row>
        <row r="60">
          <cell r="C60" t="str">
            <v>C-057</v>
          </cell>
        </row>
        <row r="61">
          <cell r="C61" t="str">
            <v>C-058</v>
          </cell>
        </row>
        <row r="62">
          <cell r="C62" t="str">
            <v>C-059</v>
          </cell>
        </row>
        <row r="63">
          <cell r="C63" t="str">
            <v>C-060</v>
          </cell>
        </row>
        <row r="64">
          <cell r="C64" t="str">
            <v>C-061</v>
          </cell>
        </row>
        <row r="65">
          <cell r="C65" t="str">
            <v>C-062</v>
          </cell>
        </row>
        <row r="66">
          <cell r="C66" t="str">
            <v>C-063</v>
          </cell>
        </row>
        <row r="67">
          <cell r="C67" t="str">
            <v>C-064</v>
          </cell>
        </row>
        <row r="68">
          <cell r="C68" t="str">
            <v>C-065</v>
          </cell>
        </row>
        <row r="69">
          <cell r="C69" t="str">
            <v>C-066</v>
          </cell>
        </row>
        <row r="70">
          <cell r="C70" t="str">
            <v>C-067</v>
          </cell>
        </row>
        <row r="71">
          <cell r="C71" t="str">
            <v>C-068</v>
          </cell>
        </row>
        <row r="72">
          <cell r="C72" t="str">
            <v>C-069</v>
          </cell>
        </row>
        <row r="73">
          <cell r="C73" t="str">
            <v>C-070</v>
          </cell>
        </row>
        <row r="74">
          <cell r="C74" t="str">
            <v>C-071</v>
          </cell>
        </row>
        <row r="75">
          <cell r="C75" t="str">
            <v>C-072</v>
          </cell>
        </row>
        <row r="76">
          <cell r="C76" t="str">
            <v>C-073</v>
          </cell>
        </row>
        <row r="77">
          <cell r="C77" t="str">
            <v>C-074</v>
          </cell>
        </row>
        <row r="78">
          <cell r="C78" t="str">
            <v>C-075</v>
          </cell>
        </row>
        <row r="79">
          <cell r="C79" t="str">
            <v>C-076</v>
          </cell>
        </row>
        <row r="80">
          <cell r="C80" t="str">
            <v>C-077</v>
          </cell>
        </row>
        <row r="81">
          <cell r="C81" t="str">
            <v>C-078</v>
          </cell>
        </row>
        <row r="82">
          <cell r="C82" t="str">
            <v>C-079</v>
          </cell>
        </row>
        <row r="83">
          <cell r="C83" t="str">
            <v>C-080</v>
          </cell>
        </row>
        <row r="84">
          <cell r="C84" t="str">
            <v>C-081</v>
          </cell>
        </row>
        <row r="85">
          <cell r="C85" t="str">
            <v>C-082</v>
          </cell>
        </row>
        <row r="86">
          <cell r="C86" t="str">
            <v>C-083</v>
          </cell>
        </row>
        <row r="87">
          <cell r="C87" t="str">
            <v>C-084</v>
          </cell>
        </row>
        <row r="88">
          <cell r="C88" t="str">
            <v>C-085</v>
          </cell>
        </row>
        <row r="89">
          <cell r="C89" t="str">
            <v>C-086</v>
          </cell>
        </row>
        <row r="90">
          <cell r="C90" t="str">
            <v>C-087</v>
          </cell>
        </row>
        <row r="91">
          <cell r="C91" t="str">
            <v>C-088</v>
          </cell>
        </row>
        <row r="92">
          <cell r="C92" t="str">
            <v>C-089</v>
          </cell>
        </row>
        <row r="93">
          <cell r="C93" t="str">
            <v>C-090</v>
          </cell>
        </row>
        <row r="94">
          <cell r="C94" t="str">
            <v>C-091</v>
          </cell>
        </row>
        <row r="95">
          <cell r="C95" t="str">
            <v>C-092</v>
          </cell>
        </row>
        <row r="96">
          <cell r="C96" t="str">
            <v>C-093</v>
          </cell>
        </row>
        <row r="97">
          <cell r="C97" t="str">
            <v>C-094</v>
          </cell>
        </row>
        <row r="98">
          <cell r="C98" t="str">
            <v>C-095</v>
          </cell>
        </row>
        <row r="99">
          <cell r="C99" t="str">
            <v>C-096</v>
          </cell>
        </row>
        <row r="100">
          <cell r="C100" t="str">
            <v>C-097</v>
          </cell>
        </row>
        <row r="101">
          <cell r="C101" t="str">
            <v>C-098</v>
          </cell>
        </row>
        <row r="102">
          <cell r="C102" t="str">
            <v>C-099</v>
          </cell>
        </row>
        <row r="103">
          <cell r="C103" t="str">
            <v>C-100</v>
          </cell>
        </row>
        <row r="104">
          <cell r="C104" t="str">
            <v>C-101</v>
          </cell>
        </row>
        <row r="105">
          <cell r="C105" t="str">
            <v>C-102</v>
          </cell>
        </row>
        <row r="106">
          <cell r="C106" t="str">
            <v>C-103</v>
          </cell>
        </row>
        <row r="107">
          <cell r="C107" t="str">
            <v>C-104</v>
          </cell>
        </row>
        <row r="108">
          <cell r="C108" t="str">
            <v>C-105</v>
          </cell>
        </row>
        <row r="109">
          <cell r="C109" t="str">
            <v>C-106</v>
          </cell>
        </row>
        <row r="110">
          <cell r="C110" t="str">
            <v>C-107</v>
          </cell>
        </row>
        <row r="111">
          <cell r="C111" t="str">
            <v>C-108</v>
          </cell>
        </row>
        <row r="112">
          <cell r="C112" t="str">
            <v>C-109</v>
          </cell>
        </row>
        <row r="113">
          <cell r="C113" t="str">
            <v>C-110</v>
          </cell>
        </row>
        <row r="114">
          <cell r="C114" t="str">
            <v>C-111</v>
          </cell>
        </row>
        <row r="115">
          <cell r="C115" t="str">
            <v>C-112</v>
          </cell>
        </row>
        <row r="116">
          <cell r="C116" t="str">
            <v>C-113</v>
          </cell>
        </row>
        <row r="117">
          <cell r="C117" t="str">
            <v>C-114</v>
          </cell>
        </row>
        <row r="118">
          <cell r="C118" t="str">
            <v>C-115</v>
          </cell>
        </row>
        <row r="119">
          <cell r="C119" t="str">
            <v>C-116</v>
          </cell>
        </row>
        <row r="120">
          <cell r="C120" t="str">
            <v>C-117</v>
          </cell>
        </row>
        <row r="121">
          <cell r="C121" t="str">
            <v>C-118</v>
          </cell>
        </row>
        <row r="122">
          <cell r="C122" t="str">
            <v>C-119</v>
          </cell>
        </row>
        <row r="123">
          <cell r="C123" t="str">
            <v>C-120</v>
          </cell>
        </row>
        <row r="124">
          <cell r="C124" t="str">
            <v>C-121</v>
          </cell>
        </row>
        <row r="125">
          <cell r="C125" t="str">
            <v>C-122</v>
          </cell>
        </row>
        <row r="126">
          <cell r="C126" t="str">
            <v>C-123</v>
          </cell>
        </row>
        <row r="127">
          <cell r="C127" t="str">
            <v>C-124</v>
          </cell>
        </row>
        <row r="128">
          <cell r="C128" t="str">
            <v>C-125</v>
          </cell>
        </row>
        <row r="129">
          <cell r="C129" t="str">
            <v>C-126</v>
          </cell>
        </row>
        <row r="130">
          <cell r="C130" t="str">
            <v>C-127</v>
          </cell>
        </row>
        <row r="131">
          <cell r="C131" t="str">
            <v>C-128</v>
          </cell>
        </row>
        <row r="132">
          <cell r="C132" t="str">
            <v>C-129</v>
          </cell>
        </row>
        <row r="133">
          <cell r="C133" t="str">
            <v>C-130</v>
          </cell>
        </row>
        <row r="134">
          <cell r="C134" t="str">
            <v>C-131</v>
          </cell>
        </row>
        <row r="135">
          <cell r="C135" t="str">
            <v>C-132</v>
          </cell>
        </row>
        <row r="136">
          <cell r="C136" t="str">
            <v>C-133</v>
          </cell>
        </row>
        <row r="137">
          <cell r="C137" t="str">
            <v>C-134</v>
          </cell>
        </row>
        <row r="138">
          <cell r="C138" t="str">
            <v>C-135</v>
          </cell>
        </row>
        <row r="139">
          <cell r="C139" t="str">
            <v>C-136</v>
          </cell>
        </row>
        <row r="140">
          <cell r="C140" t="str">
            <v>C-137</v>
          </cell>
        </row>
        <row r="141">
          <cell r="C141" t="str">
            <v>C-138</v>
          </cell>
        </row>
        <row r="142">
          <cell r="C142" t="str">
            <v>C-139</v>
          </cell>
        </row>
        <row r="143">
          <cell r="C143" t="str">
            <v>C-140</v>
          </cell>
        </row>
        <row r="144">
          <cell r="C144" t="str">
            <v>C-141</v>
          </cell>
        </row>
        <row r="145">
          <cell r="C145" t="str">
            <v>C-142</v>
          </cell>
        </row>
        <row r="146">
          <cell r="C146" t="str">
            <v>C-143</v>
          </cell>
        </row>
        <row r="147">
          <cell r="C147" t="str">
            <v>C-144</v>
          </cell>
        </row>
        <row r="148">
          <cell r="C148" t="str">
            <v>C-145</v>
          </cell>
        </row>
        <row r="149">
          <cell r="C149" t="str">
            <v>C-146</v>
          </cell>
        </row>
        <row r="150">
          <cell r="C150" t="str">
            <v>C-147</v>
          </cell>
        </row>
        <row r="151">
          <cell r="C151" t="str">
            <v>C-148</v>
          </cell>
        </row>
        <row r="152">
          <cell r="C152" t="str">
            <v>C-149</v>
          </cell>
        </row>
        <row r="153">
          <cell r="C153" t="str">
            <v>C-150</v>
          </cell>
        </row>
        <row r="154">
          <cell r="C154" t="str">
            <v>C-151</v>
          </cell>
        </row>
        <row r="155">
          <cell r="C155" t="str">
            <v>C-152</v>
          </cell>
        </row>
        <row r="156">
          <cell r="C156" t="str">
            <v>C-153</v>
          </cell>
        </row>
        <row r="157">
          <cell r="C157" t="str">
            <v>C-154</v>
          </cell>
        </row>
        <row r="158">
          <cell r="C158" t="str">
            <v>C-155</v>
          </cell>
        </row>
        <row r="159">
          <cell r="C159" t="str">
            <v>C-156</v>
          </cell>
        </row>
        <row r="160">
          <cell r="C160" t="str">
            <v>C-157</v>
          </cell>
        </row>
        <row r="161">
          <cell r="C161" t="str">
            <v>C-158</v>
          </cell>
        </row>
        <row r="162">
          <cell r="C162" t="str">
            <v>C-159</v>
          </cell>
        </row>
        <row r="163">
          <cell r="C163" t="str">
            <v>C-160</v>
          </cell>
        </row>
        <row r="164">
          <cell r="C164" t="str">
            <v>C-161</v>
          </cell>
        </row>
        <row r="165">
          <cell r="C165" t="str">
            <v>C-162</v>
          </cell>
        </row>
        <row r="166">
          <cell r="C166" t="str">
            <v>C-163</v>
          </cell>
        </row>
        <row r="167">
          <cell r="C167" t="str">
            <v>C-164</v>
          </cell>
        </row>
        <row r="168">
          <cell r="C168" t="str">
            <v>C-165</v>
          </cell>
        </row>
        <row r="169">
          <cell r="C169" t="str">
            <v>C-166</v>
          </cell>
        </row>
        <row r="170">
          <cell r="C170" t="str">
            <v>C-167</v>
          </cell>
        </row>
        <row r="171">
          <cell r="C171" t="str">
            <v>C-168</v>
          </cell>
        </row>
        <row r="172">
          <cell r="C172" t="str">
            <v>C-169</v>
          </cell>
        </row>
        <row r="173">
          <cell r="C173" t="str">
            <v>C-170</v>
          </cell>
        </row>
        <row r="174">
          <cell r="C174" t="str">
            <v>C-171</v>
          </cell>
        </row>
        <row r="175">
          <cell r="C175" t="str">
            <v>C-172</v>
          </cell>
        </row>
        <row r="176">
          <cell r="C176" t="str">
            <v>C-173</v>
          </cell>
        </row>
        <row r="177">
          <cell r="C177" t="str">
            <v>C-174</v>
          </cell>
        </row>
        <row r="178">
          <cell r="C178" t="str">
            <v>C-175</v>
          </cell>
        </row>
        <row r="179">
          <cell r="C179" t="str">
            <v>C-176</v>
          </cell>
        </row>
        <row r="180">
          <cell r="C180" t="str">
            <v>C-177</v>
          </cell>
        </row>
        <row r="181">
          <cell r="C181" t="str">
            <v>C-178</v>
          </cell>
        </row>
        <row r="182">
          <cell r="C182" t="str">
            <v>C-179</v>
          </cell>
        </row>
        <row r="183">
          <cell r="C183" t="str">
            <v>C-180</v>
          </cell>
        </row>
        <row r="184">
          <cell r="C184" t="str">
            <v>C-181</v>
          </cell>
        </row>
        <row r="185">
          <cell r="C185" t="str">
            <v>C-182</v>
          </cell>
        </row>
        <row r="186">
          <cell r="C186" t="str">
            <v>C-183</v>
          </cell>
        </row>
        <row r="187">
          <cell r="C187" t="str">
            <v>C-184</v>
          </cell>
        </row>
        <row r="188">
          <cell r="C188" t="str">
            <v>C-185</v>
          </cell>
        </row>
        <row r="189">
          <cell r="C189" t="str">
            <v>C-186</v>
          </cell>
        </row>
      </sheetData>
      <sheetData sheetId="3"/>
      <sheetData sheetId="4"/>
      <sheetData sheetId="5"/>
      <sheetData sheetId="6"/>
      <sheetData sheetId="7">
        <row r="39">
          <cell r="H39">
            <v>0.37</v>
          </cell>
        </row>
        <row r="51">
          <cell r="H51">
            <v>6.3</v>
          </cell>
        </row>
        <row r="57">
          <cell r="H57">
            <v>0</v>
          </cell>
        </row>
        <row r="63">
          <cell r="H63">
            <v>6.88</v>
          </cell>
        </row>
        <row r="65">
          <cell r="H65">
            <v>13.55</v>
          </cell>
        </row>
        <row r="66">
          <cell r="H66">
            <v>1.63</v>
          </cell>
        </row>
        <row r="67">
          <cell r="H67">
            <v>1.36</v>
          </cell>
        </row>
        <row r="68">
          <cell r="H68">
            <v>16.54</v>
          </cell>
        </row>
      </sheetData>
      <sheetData sheetId="8">
        <row r="39">
          <cell r="H39">
            <v>0.32</v>
          </cell>
        </row>
        <row r="51">
          <cell r="H51">
            <v>5.46</v>
          </cell>
        </row>
        <row r="57">
          <cell r="H57">
            <v>0</v>
          </cell>
        </row>
        <row r="63">
          <cell r="H63">
            <v>5.97</v>
          </cell>
        </row>
        <row r="65">
          <cell r="H65">
            <v>11.75</v>
          </cell>
        </row>
        <row r="66">
          <cell r="H66">
            <v>1.41</v>
          </cell>
        </row>
        <row r="67">
          <cell r="H67">
            <v>1.18</v>
          </cell>
        </row>
        <row r="68">
          <cell r="H68">
            <v>14.34</v>
          </cell>
        </row>
      </sheetData>
      <sheetData sheetId="9">
        <row r="39">
          <cell r="H39">
            <v>0.5</v>
          </cell>
        </row>
        <row r="51">
          <cell r="H51">
            <v>8.64</v>
          </cell>
        </row>
        <row r="57">
          <cell r="H57">
            <v>0</v>
          </cell>
        </row>
        <row r="63">
          <cell r="H63">
            <v>9.4600000000000009</v>
          </cell>
        </row>
        <row r="65">
          <cell r="H65">
            <v>18.600000000000001</v>
          </cell>
        </row>
        <row r="66">
          <cell r="H66">
            <v>2.23</v>
          </cell>
        </row>
        <row r="67">
          <cell r="H67">
            <v>1.86</v>
          </cell>
        </row>
        <row r="68">
          <cell r="H68">
            <v>22.69</v>
          </cell>
        </row>
      </sheetData>
      <sheetData sheetId="10">
        <row r="39">
          <cell r="H39">
            <v>0.44</v>
          </cell>
        </row>
        <row r="51">
          <cell r="H51">
            <v>7.5</v>
          </cell>
        </row>
        <row r="57">
          <cell r="H57">
            <v>0</v>
          </cell>
        </row>
        <row r="63">
          <cell r="H63">
            <v>8.1999999999999993</v>
          </cell>
        </row>
        <row r="65">
          <cell r="H65">
            <v>16.14</v>
          </cell>
        </row>
        <row r="66">
          <cell r="H66">
            <v>1.94</v>
          </cell>
        </row>
        <row r="67">
          <cell r="H67">
            <v>1.61</v>
          </cell>
        </row>
        <row r="68">
          <cell r="H68">
            <v>19.690000000000001</v>
          </cell>
        </row>
      </sheetData>
      <sheetData sheetId="11">
        <row r="39">
          <cell r="H39">
            <v>0.62</v>
          </cell>
        </row>
        <row r="51">
          <cell r="H51">
            <v>10.69</v>
          </cell>
        </row>
        <row r="57">
          <cell r="H57">
            <v>0</v>
          </cell>
        </row>
        <row r="63">
          <cell r="H63">
            <v>11.68</v>
          </cell>
        </row>
        <row r="65">
          <cell r="H65">
            <v>22.99</v>
          </cell>
        </row>
        <row r="66">
          <cell r="H66">
            <v>2.76</v>
          </cell>
        </row>
        <row r="67">
          <cell r="H67">
            <v>2.2999999999999998</v>
          </cell>
        </row>
        <row r="68">
          <cell r="H68">
            <v>28.05</v>
          </cell>
        </row>
      </sheetData>
      <sheetData sheetId="12">
        <row r="39">
          <cell r="H39">
            <v>0.51</v>
          </cell>
        </row>
        <row r="51">
          <cell r="H51">
            <v>8.74</v>
          </cell>
        </row>
        <row r="57">
          <cell r="H57">
            <v>0</v>
          </cell>
        </row>
        <row r="63">
          <cell r="H63">
            <v>9.5500000000000007</v>
          </cell>
        </row>
        <row r="65">
          <cell r="H65">
            <v>18.8</v>
          </cell>
        </row>
        <row r="66">
          <cell r="H66">
            <v>2.2599999999999998</v>
          </cell>
        </row>
        <row r="67">
          <cell r="H67">
            <v>1.88</v>
          </cell>
        </row>
        <row r="68">
          <cell r="H68">
            <v>22.94</v>
          </cell>
        </row>
      </sheetData>
      <sheetData sheetId="13">
        <row r="39">
          <cell r="H39">
            <v>0.84</v>
          </cell>
        </row>
        <row r="51">
          <cell r="H51">
            <v>14.47</v>
          </cell>
        </row>
        <row r="57">
          <cell r="H57">
            <v>0</v>
          </cell>
        </row>
        <row r="63">
          <cell r="H63">
            <v>15.83</v>
          </cell>
        </row>
        <row r="65">
          <cell r="H65">
            <v>31.14</v>
          </cell>
        </row>
        <row r="66">
          <cell r="H66">
            <v>3.74</v>
          </cell>
        </row>
        <row r="67">
          <cell r="H67">
            <v>3.11</v>
          </cell>
        </row>
        <row r="68">
          <cell r="H68">
            <v>37.99</v>
          </cell>
        </row>
      </sheetData>
      <sheetData sheetId="14">
        <row r="39">
          <cell r="H39">
            <v>0.73</v>
          </cell>
        </row>
        <row r="51">
          <cell r="H51">
            <v>12.62</v>
          </cell>
        </row>
        <row r="57">
          <cell r="H57">
            <v>0</v>
          </cell>
        </row>
        <row r="63">
          <cell r="H63">
            <v>13.8</v>
          </cell>
        </row>
        <row r="65">
          <cell r="H65">
            <v>27.15</v>
          </cell>
        </row>
        <row r="66">
          <cell r="H66">
            <v>3.26</v>
          </cell>
        </row>
        <row r="67">
          <cell r="H67">
            <v>2.72</v>
          </cell>
        </row>
        <row r="68">
          <cell r="H68">
            <v>33.130000000000003</v>
          </cell>
        </row>
      </sheetData>
      <sheetData sheetId="15">
        <row r="39">
          <cell r="H39">
            <v>0.56000000000000005</v>
          </cell>
        </row>
        <row r="51">
          <cell r="H51">
            <v>9.6300000000000008</v>
          </cell>
        </row>
        <row r="57">
          <cell r="H57">
            <v>0</v>
          </cell>
        </row>
        <row r="63">
          <cell r="H63">
            <v>10.53</v>
          </cell>
        </row>
        <row r="65">
          <cell r="H65">
            <v>20.72</v>
          </cell>
        </row>
        <row r="66">
          <cell r="H66">
            <v>2.4900000000000002</v>
          </cell>
        </row>
        <row r="67">
          <cell r="H67">
            <v>2.0699999999999998</v>
          </cell>
        </row>
        <row r="68">
          <cell r="H68">
            <v>25.28</v>
          </cell>
        </row>
      </sheetData>
      <sheetData sheetId="16">
        <row r="39">
          <cell r="H39">
            <v>0.45</v>
          </cell>
        </row>
        <row r="51">
          <cell r="H51">
            <v>7.83</v>
          </cell>
        </row>
        <row r="57">
          <cell r="H57">
            <v>0</v>
          </cell>
        </row>
        <row r="63">
          <cell r="H63">
            <v>8.5500000000000007</v>
          </cell>
        </row>
        <row r="65">
          <cell r="H65">
            <v>16.829999999999998</v>
          </cell>
        </row>
        <row r="66">
          <cell r="H66">
            <v>2.02</v>
          </cell>
        </row>
        <row r="67">
          <cell r="H67">
            <v>1.68</v>
          </cell>
        </row>
        <row r="68">
          <cell r="H68">
            <v>20.53</v>
          </cell>
        </row>
      </sheetData>
      <sheetData sheetId="17">
        <row r="39">
          <cell r="H39">
            <v>0.67</v>
          </cell>
        </row>
        <row r="51">
          <cell r="H51">
            <v>11.55</v>
          </cell>
        </row>
        <row r="57">
          <cell r="H57">
            <v>0</v>
          </cell>
        </row>
        <row r="63">
          <cell r="H63">
            <v>12.59</v>
          </cell>
        </row>
        <row r="65">
          <cell r="H65">
            <v>24.81</v>
          </cell>
        </row>
        <row r="66">
          <cell r="H66">
            <v>2.98</v>
          </cell>
        </row>
        <row r="67">
          <cell r="H67">
            <v>2.48</v>
          </cell>
        </row>
        <row r="68">
          <cell r="H68">
            <v>30.27</v>
          </cell>
        </row>
      </sheetData>
      <sheetData sheetId="18">
        <row r="39">
          <cell r="H39">
            <v>0.56999999999999995</v>
          </cell>
        </row>
        <row r="51">
          <cell r="H51">
            <v>9.7100000000000009</v>
          </cell>
        </row>
        <row r="57">
          <cell r="H57">
            <v>0</v>
          </cell>
        </row>
        <row r="63">
          <cell r="H63">
            <v>10.58</v>
          </cell>
        </row>
        <row r="65">
          <cell r="H65">
            <v>20.86</v>
          </cell>
        </row>
        <row r="66">
          <cell r="H66">
            <v>2.5</v>
          </cell>
        </row>
        <row r="67">
          <cell r="H67">
            <v>2.09</v>
          </cell>
        </row>
        <row r="68">
          <cell r="H68">
            <v>25.45</v>
          </cell>
        </row>
      </sheetData>
      <sheetData sheetId="19">
        <row r="39">
          <cell r="H39">
            <v>0.52</v>
          </cell>
        </row>
        <row r="51">
          <cell r="H51">
            <v>8.9700000000000006</v>
          </cell>
        </row>
        <row r="57">
          <cell r="H57">
            <v>0</v>
          </cell>
        </row>
        <row r="63">
          <cell r="H63">
            <v>9.81</v>
          </cell>
        </row>
        <row r="65">
          <cell r="H65">
            <v>19.3</v>
          </cell>
        </row>
        <row r="66">
          <cell r="H66">
            <v>2.3199999999999998</v>
          </cell>
        </row>
        <row r="67">
          <cell r="H67">
            <v>1.93</v>
          </cell>
        </row>
        <row r="68">
          <cell r="H68">
            <v>23.55</v>
          </cell>
        </row>
      </sheetData>
      <sheetData sheetId="20">
        <row r="39">
          <cell r="H39">
            <v>0.78</v>
          </cell>
        </row>
        <row r="51">
          <cell r="H51">
            <v>13.38</v>
          </cell>
        </row>
        <row r="57">
          <cell r="H57">
            <v>0</v>
          </cell>
        </row>
        <row r="63">
          <cell r="H63">
            <v>14.63</v>
          </cell>
        </row>
        <row r="65">
          <cell r="H65">
            <v>28.79</v>
          </cell>
        </row>
        <row r="66">
          <cell r="H66">
            <v>3.45</v>
          </cell>
        </row>
        <row r="67">
          <cell r="H67">
            <v>2.88</v>
          </cell>
        </row>
        <row r="68">
          <cell r="H68">
            <v>35.119999999999997</v>
          </cell>
        </row>
      </sheetData>
      <sheetData sheetId="21">
        <row r="39">
          <cell r="H39">
            <v>0.65</v>
          </cell>
        </row>
        <row r="51">
          <cell r="H51">
            <v>11.35</v>
          </cell>
        </row>
        <row r="57">
          <cell r="H57">
            <v>0</v>
          </cell>
        </row>
        <row r="63">
          <cell r="H63">
            <v>12.37</v>
          </cell>
        </row>
        <row r="65">
          <cell r="H65">
            <v>24.37</v>
          </cell>
        </row>
        <row r="66">
          <cell r="H66">
            <v>2.92</v>
          </cell>
        </row>
        <row r="67">
          <cell r="H67">
            <v>2.44</v>
          </cell>
        </row>
        <row r="68">
          <cell r="H68">
            <v>29.73</v>
          </cell>
        </row>
      </sheetData>
      <sheetData sheetId="22">
        <row r="39">
          <cell r="H39">
            <v>0.38</v>
          </cell>
        </row>
        <row r="51">
          <cell r="H51">
            <v>7.14</v>
          </cell>
        </row>
        <row r="57">
          <cell r="H57">
            <v>0</v>
          </cell>
        </row>
        <row r="63">
          <cell r="H63">
            <v>7.79</v>
          </cell>
        </row>
        <row r="65">
          <cell r="H65">
            <v>15.31</v>
          </cell>
        </row>
        <row r="66">
          <cell r="H66">
            <v>1.84</v>
          </cell>
        </row>
        <row r="67">
          <cell r="H67">
            <v>1.53</v>
          </cell>
        </row>
        <row r="68">
          <cell r="H68">
            <v>18.68</v>
          </cell>
        </row>
      </sheetData>
      <sheetData sheetId="23">
        <row r="39">
          <cell r="H39">
            <v>0.62</v>
          </cell>
        </row>
        <row r="51">
          <cell r="H51">
            <v>11.56</v>
          </cell>
        </row>
        <row r="57">
          <cell r="H57">
            <v>0</v>
          </cell>
        </row>
        <row r="63">
          <cell r="H63">
            <v>12.64</v>
          </cell>
        </row>
        <row r="65">
          <cell r="H65">
            <v>24.82</v>
          </cell>
        </row>
        <row r="66">
          <cell r="H66">
            <v>2.98</v>
          </cell>
        </row>
        <row r="67">
          <cell r="H67">
            <v>2.48</v>
          </cell>
        </row>
        <row r="68">
          <cell r="H68">
            <v>30.28</v>
          </cell>
        </row>
      </sheetData>
      <sheetData sheetId="24">
        <row r="39">
          <cell r="H39">
            <v>0.51</v>
          </cell>
        </row>
        <row r="51">
          <cell r="H51">
            <v>9.6199999999999992</v>
          </cell>
        </row>
        <row r="57">
          <cell r="H57">
            <v>0</v>
          </cell>
        </row>
        <row r="63">
          <cell r="H63">
            <v>10.51</v>
          </cell>
        </row>
        <row r="65">
          <cell r="H65">
            <v>20.64</v>
          </cell>
        </row>
        <row r="66">
          <cell r="H66">
            <v>2.48</v>
          </cell>
        </row>
        <row r="67">
          <cell r="H67">
            <v>2.06</v>
          </cell>
        </row>
        <row r="68">
          <cell r="H68">
            <v>25.18</v>
          </cell>
        </row>
      </sheetData>
      <sheetData sheetId="25">
        <row r="39">
          <cell r="H39">
            <v>0.42</v>
          </cell>
        </row>
        <row r="51">
          <cell r="H51">
            <v>7.85</v>
          </cell>
        </row>
        <row r="57">
          <cell r="H57">
            <v>0</v>
          </cell>
        </row>
        <row r="63">
          <cell r="H63">
            <v>8.58</v>
          </cell>
        </row>
        <row r="65">
          <cell r="H65">
            <v>16.850000000000001</v>
          </cell>
        </row>
        <row r="66">
          <cell r="H66">
            <v>2.02</v>
          </cell>
        </row>
        <row r="67">
          <cell r="H67">
            <v>1.69</v>
          </cell>
        </row>
        <row r="68">
          <cell r="H68">
            <v>20.56</v>
          </cell>
        </row>
      </sheetData>
      <sheetData sheetId="26">
        <row r="39">
          <cell r="H39">
            <v>0.96</v>
          </cell>
        </row>
        <row r="51">
          <cell r="H51">
            <v>16.13</v>
          </cell>
        </row>
        <row r="57">
          <cell r="H57">
            <v>0</v>
          </cell>
        </row>
        <row r="63">
          <cell r="H63">
            <v>17.64</v>
          </cell>
        </row>
        <row r="65">
          <cell r="H65">
            <v>34.729999999999997</v>
          </cell>
        </row>
        <row r="66">
          <cell r="H66">
            <v>4.17</v>
          </cell>
        </row>
        <row r="67">
          <cell r="H67">
            <v>3.47</v>
          </cell>
        </row>
        <row r="68">
          <cell r="H68">
            <v>42.37</v>
          </cell>
        </row>
      </sheetData>
      <sheetData sheetId="27">
        <row r="39">
          <cell r="H39">
            <v>0.51</v>
          </cell>
        </row>
        <row r="51">
          <cell r="H51">
            <v>9.49</v>
          </cell>
        </row>
        <row r="57">
          <cell r="H57">
            <v>0</v>
          </cell>
        </row>
        <row r="63">
          <cell r="H63">
            <v>10.37</v>
          </cell>
        </row>
        <row r="65">
          <cell r="H65">
            <v>20.37</v>
          </cell>
        </row>
        <row r="66">
          <cell r="H66">
            <v>2.44</v>
          </cell>
        </row>
        <row r="67">
          <cell r="H67">
            <v>2.04</v>
          </cell>
        </row>
        <row r="68">
          <cell r="H68">
            <v>24.85</v>
          </cell>
        </row>
      </sheetData>
      <sheetData sheetId="28">
        <row r="39">
          <cell r="H39">
            <v>0.21</v>
          </cell>
        </row>
        <row r="51">
          <cell r="H51">
            <v>3.87</v>
          </cell>
        </row>
        <row r="57">
          <cell r="H57">
            <v>0</v>
          </cell>
        </row>
        <row r="63">
          <cell r="H63">
            <v>4.2300000000000004</v>
          </cell>
        </row>
        <row r="65">
          <cell r="H65">
            <v>8.31</v>
          </cell>
        </row>
        <row r="66">
          <cell r="H66">
            <v>1</v>
          </cell>
        </row>
        <row r="67">
          <cell r="H67">
            <v>0.83</v>
          </cell>
        </row>
        <row r="68">
          <cell r="H68">
            <v>10.14</v>
          </cell>
        </row>
      </sheetData>
      <sheetData sheetId="29">
        <row r="39">
          <cell r="H39">
            <v>0.34</v>
          </cell>
        </row>
        <row r="51">
          <cell r="H51">
            <v>6.49</v>
          </cell>
        </row>
        <row r="57">
          <cell r="H57">
            <v>0</v>
          </cell>
        </row>
        <row r="63">
          <cell r="H63">
            <v>7.1</v>
          </cell>
        </row>
        <row r="65">
          <cell r="H65">
            <v>13.93</v>
          </cell>
        </row>
        <row r="66">
          <cell r="H66">
            <v>1.67</v>
          </cell>
        </row>
        <row r="67">
          <cell r="H67">
            <v>1.39</v>
          </cell>
        </row>
        <row r="68">
          <cell r="H68">
            <v>16.989999999999998</v>
          </cell>
        </row>
      </sheetData>
      <sheetData sheetId="30">
        <row r="39">
          <cell r="H39">
            <v>0.31</v>
          </cell>
        </row>
        <row r="51">
          <cell r="H51">
            <v>5.31</v>
          </cell>
        </row>
        <row r="57">
          <cell r="H57">
            <v>0</v>
          </cell>
        </row>
        <row r="63">
          <cell r="H63">
            <v>5.79</v>
          </cell>
        </row>
        <row r="65">
          <cell r="H65">
            <v>11.41</v>
          </cell>
        </row>
        <row r="66">
          <cell r="H66">
            <v>1.37</v>
          </cell>
        </row>
        <row r="67">
          <cell r="H67">
            <v>1.1399999999999999</v>
          </cell>
        </row>
        <row r="68">
          <cell r="H68">
            <v>13.92</v>
          </cell>
        </row>
      </sheetData>
      <sheetData sheetId="31">
        <row r="39">
          <cell r="H39">
            <v>0.84</v>
          </cell>
        </row>
        <row r="51">
          <cell r="H51">
            <v>14.16</v>
          </cell>
        </row>
        <row r="57">
          <cell r="H57">
            <v>0</v>
          </cell>
        </row>
        <row r="63">
          <cell r="H63">
            <v>15.44</v>
          </cell>
        </row>
        <row r="65">
          <cell r="H65">
            <v>30.44</v>
          </cell>
        </row>
        <row r="66">
          <cell r="H66">
            <v>3.65</v>
          </cell>
        </row>
        <row r="67">
          <cell r="H67">
            <v>3.04</v>
          </cell>
        </row>
        <row r="68">
          <cell r="H68">
            <v>37.130000000000003</v>
          </cell>
        </row>
      </sheetData>
      <sheetData sheetId="32">
        <row r="39">
          <cell r="H39">
            <v>0.28000000000000003</v>
          </cell>
        </row>
        <row r="51">
          <cell r="H51">
            <v>4.7699999999999996</v>
          </cell>
        </row>
        <row r="57">
          <cell r="H57">
            <v>0</v>
          </cell>
        </row>
        <row r="63">
          <cell r="H63">
            <v>5.22</v>
          </cell>
        </row>
        <row r="65">
          <cell r="H65">
            <v>10.27</v>
          </cell>
        </row>
        <row r="66">
          <cell r="H66">
            <v>1.23</v>
          </cell>
        </row>
        <row r="67">
          <cell r="H67">
            <v>1.03</v>
          </cell>
        </row>
        <row r="68">
          <cell r="H68">
            <v>12.53</v>
          </cell>
        </row>
      </sheetData>
      <sheetData sheetId="33">
        <row r="39">
          <cell r="H39">
            <v>0.19</v>
          </cell>
        </row>
        <row r="51">
          <cell r="H51">
            <v>3.27</v>
          </cell>
        </row>
        <row r="57">
          <cell r="H57">
            <v>0</v>
          </cell>
        </row>
        <row r="63">
          <cell r="H63">
            <v>3.57</v>
          </cell>
        </row>
        <row r="65">
          <cell r="H65">
            <v>7.03</v>
          </cell>
        </row>
        <row r="66">
          <cell r="H66">
            <v>0.84</v>
          </cell>
        </row>
        <row r="67">
          <cell r="H67">
            <v>0.7</v>
          </cell>
        </row>
        <row r="68">
          <cell r="H68">
            <v>8.57</v>
          </cell>
        </row>
      </sheetData>
      <sheetData sheetId="34">
        <row r="39">
          <cell r="H39">
            <v>0.26</v>
          </cell>
        </row>
        <row r="51">
          <cell r="H51">
            <v>4.41</v>
          </cell>
        </row>
        <row r="57">
          <cell r="H57">
            <v>0</v>
          </cell>
        </row>
        <row r="63">
          <cell r="H63">
            <v>4.83</v>
          </cell>
        </row>
        <row r="65">
          <cell r="H65">
            <v>9.5</v>
          </cell>
        </row>
        <row r="66">
          <cell r="H66">
            <v>1.1399999999999999</v>
          </cell>
        </row>
        <row r="67">
          <cell r="H67">
            <v>0.95</v>
          </cell>
        </row>
        <row r="68">
          <cell r="H68">
            <v>11.59</v>
          </cell>
        </row>
      </sheetData>
      <sheetData sheetId="35">
        <row r="39">
          <cell r="H39">
            <v>0.34</v>
          </cell>
        </row>
        <row r="51">
          <cell r="H51">
            <v>6.47</v>
          </cell>
        </row>
        <row r="57">
          <cell r="H57">
            <v>0</v>
          </cell>
        </row>
        <row r="63">
          <cell r="H63">
            <v>7.08</v>
          </cell>
        </row>
        <row r="65">
          <cell r="H65">
            <v>13.89</v>
          </cell>
        </row>
        <row r="66">
          <cell r="H66">
            <v>1.67</v>
          </cell>
        </row>
        <row r="67">
          <cell r="H67">
            <v>1.39</v>
          </cell>
        </row>
        <row r="68">
          <cell r="H68">
            <v>16.95</v>
          </cell>
        </row>
      </sheetData>
      <sheetData sheetId="36">
        <row r="39">
          <cell r="H39">
            <v>0.25</v>
          </cell>
        </row>
        <row r="51">
          <cell r="H51">
            <v>4.75</v>
          </cell>
        </row>
        <row r="57">
          <cell r="H57">
            <v>0</v>
          </cell>
        </row>
        <row r="63">
          <cell r="H63">
            <v>5.19</v>
          </cell>
        </row>
        <row r="65">
          <cell r="H65">
            <v>10.19</v>
          </cell>
        </row>
        <row r="66">
          <cell r="H66">
            <v>1.22</v>
          </cell>
        </row>
        <row r="67">
          <cell r="H67">
            <v>1.02</v>
          </cell>
        </row>
        <row r="68">
          <cell r="H68">
            <v>12.43</v>
          </cell>
        </row>
      </sheetData>
      <sheetData sheetId="37">
        <row r="39">
          <cell r="H39">
            <v>0.46</v>
          </cell>
        </row>
        <row r="51">
          <cell r="H51">
            <v>8</v>
          </cell>
        </row>
        <row r="57">
          <cell r="H57">
            <v>0</v>
          </cell>
        </row>
        <row r="63">
          <cell r="H63">
            <v>8.74</v>
          </cell>
        </row>
        <row r="65">
          <cell r="H65">
            <v>17.2</v>
          </cell>
        </row>
        <row r="66">
          <cell r="H66">
            <v>2.06</v>
          </cell>
        </row>
        <row r="67">
          <cell r="H67">
            <v>1.72</v>
          </cell>
        </row>
        <row r="68">
          <cell r="H68">
            <v>20.98</v>
          </cell>
        </row>
      </sheetData>
      <sheetData sheetId="38">
        <row r="39">
          <cell r="H39">
            <v>0.17</v>
          </cell>
        </row>
        <row r="51">
          <cell r="H51">
            <v>2.93</v>
          </cell>
        </row>
        <row r="57">
          <cell r="H57">
            <v>0</v>
          </cell>
        </row>
        <row r="63">
          <cell r="H63">
            <v>3.2</v>
          </cell>
        </row>
        <row r="65">
          <cell r="H65">
            <v>6.3</v>
          </cell>
        </row>
        <row r="66">
          <cell r="H66">
            <v>0.76</v>
          </cell>
        </row>
        <row r="67">
          <cell r="H67">
            <v>0.63</v>
          </cell>
        </row>
        <row r="68">
          <cell r="H68">
            <v>7.69</v>
          </cell>
        </row>
      </sheetData>
      <sheetData sheetId="39">
        <row r="39">
          <cell r="H39">
            <v>0.23</v>
          </cell>
        </row>
        <row r="51">
          <cell r="H51">
            <v>4.2300000000000004</v>
          </cell>
        </row>
        <row r="57">
          <cell r="H57">
            <v>0</v>
          </cell>
        </row>
        <row r="63">
          <cell r="H63">
            <v>4.62</v>
          </cell>
        </row>
        <row r="65">
          <cell r="H65">
            <v>9.08</v>
          </cell>
        </row>
        <row r="66">
          <cell r="H66">
            <v>1.0900000000000001</v>
          </cell>
        </row>
        <row r="67">
          <cell r="H67">
            <v>0.91</v>
          </cell>
        </row>
        <row r="68">
          <cell r="H68">
            <v>11.08</v>
          </cell>
        </row>
      </sheetData>
      <sheetData sheetId="40">
        <row r="39">
          <cell r="H39">
            <v>0.28999999999999998</v>
          </cell>
        </row>
        <row r="51">
          <cell r="H51">
            <v>5.36</v>
          </cell>
        </row>
        <row r="57">
          <cell r="H57">
            <v>0</v>
          </cell>
        </row>
        <row r="63">
          <cell r="H63">
            <v>5.85</v>
          </cell>
        </row>
        <row r="65">
          <cell r="H65">
            <v>11.5</v>
          </cell>
        </row>
        <row r="66">
          <cell r="H66">
            <v>1.38</v>
          </cell>
        </row>
        <row r="67">
          <cell r="H67">
            <v>1.1499999999999999</v>
          </cell>
        </row>
        <row r="68">
          <cell r="H68">
            <v>14.03</v>
          </cell>
        </row>
      </sheetData>
      <sheetData sheetId="41">
        <row r="39">
          <cell r="H39">
            <v>0.09</v>
          </cell>
        </row>
        <row r="51">
          <cell r="H51">
            <v>4.42</v>
          </cell>
        </row>
        <row r="57">
          <cell r="H57">
            <v>0</v>
          </cell>
        </row>
        <row r="63">
          <cell r="H63">
            <v>4.8099999999999996</v>
          </cell>
        </row>
        <row r="65">
          <cell r="H65">
            <v>9.32</v>
          </cell>
        </row>
        <row r="66">
          <cell r="H66">
            <v>1.1200000000000001</v>
          </cell>
        </row>
        <row r="67">
          <cell r="H67">
            <v>0.93</v>
          </cell>
        </row>
        <row r="68">
          <cell r="H68">
            <v>11.37</v>
          </cell>
        </row>
      </sheetData>
      <sheetData sheetId="42">
        <row r="39">
          <cell r="H39">
            <v>0.14000000000000001</v>
          </cell>
        </row>
        <row r="51">
          <cell r="H51">
            <v>6.98</v>
          </cell>
        </row>
        <row r="57">
          <cell r="H57">
            <v>0</v>
          </cell>
        </row>
        <row r="63">
          <cell r="H63">
            <v>7.62</v>
          </cell>
        </row>
        <row r="65">
          <cell r="H65">
            <v>14.74</v>
          </cell>
        </row>
        <row r="66">
          <cell r="H66">
            <v>1.77</v>
          </cell>
        </row>
        <row r="67">
          <cell r="H67">
            <v>1.47</v>
          </cell>
        </row>
        <row r="68">
          <cell r="H68">
            <v>17.98</v>
          </cell>
        </row>
      </sheetData>
      <sheetData sheetId="43">
        <row r="39">
          <cell r="H39">
            <v>0.32</v>
          </cell>
        </row>
        <row r="51">
          <cell r="H51">
            <v>5.63</v>
          </cell>
        </row>
        <row r="57">
          <cell r="H57">
            <v>0</v>
          </cell>
        </row>
        <row r="63">
          <cell r="H63">
            <v>6.15</v>
          </cell>
        </row>
        <row r="65">
          <cell r="H65">
            <v>12.1</v>
          </cell>
        </row>
        <row r="66">
          <cell r="H66">
            <v>1.45</v>
          </cell>
        </row>
        <row r="67">
          <cell r="H67">
            <v>1.21</v>
          </cell>
        </row>
        <row r="68">
          <cell r="H68">
            <v>14.76</v>
          </cell>
        </row>
      </sheetData>
      <sheetData sheetId="44">
        <row r="39">
          <cell r="H39">
            <v>0.57999999999999996</v>
          </cell>
        </row>
        <row r="51">
          <cell r="H51">
            <v>10.32</v>
          </cell>
        </row>
        <row r="57">
          <cell r="H57">
            <v>0</v>
          </cell>
        </row>
        <row r="63">
          <cell r="H63">
            <v>11.28</v>
          </cell>
        </row>
        <row r="65">
          <cell r="H65">
            <v>22.18</v>
          </cell>
        </row>
        <row r="66">
          <cell r="H66">
            <v>2.66</v>
          </cell>
        </row>
        <row r="67">
          <cell r="H67">
            <v>2.2200000000000002</v>
          </cell>
        </row>
        <row r="68">
          <cell r="H68">
            <v>27.06</v>
          </cell>
        </row>
      </sheetData>
      <sheetData sheetId="45">
        <row r="39">
          <cell r="H39">
            <v>0.18</v>
          </cell>
        </row>
        <row r="51">
          <cell r="H51">
            <v>7.64</v>
          </cell>
        </row>
        <row r="57">
          <cell r="H57">
            <v>0</v>
          </cell>
        </row>
        <row r="63">
          <cell r="H63">
            <v>8.2899999999999991</v>
          </cell>
        </row>
        <row r="65">
          <cell r="H65">
            <v>16.11</v>
          </cell>
        </row>
        <row r="66">
          <cell r="H66">
            <v>1.93</v>
          </cell>
        </row>
        <row r="67">
          <cell r="H67">
            <v>1.61</v>
          </cell>
        </row>
        <row r="68">
          <cell r="H68">
            <v>19.649999999999999</v>
          </cell>
        </row>
      </sheetData>
      <sheetData sheetId="46">
        <row r="39">
          <cell r="H39">
            <v>7.0000000000000007E-2</v>
          </cell>
        </row>
        <row r="51">
          <cell r="H51">
            <v>2.12</v>
          </cell>
        </row>
        <row r="57">
          <cell r="H57">
            <v>0</v>
          </cell>
        </row>
        <row r="63">
          <cell r="H63">
            <v>2.3199999999999998</v>
          </cell>
        </row>
        <row r="65">
          <cell r="H65">
            <v>4.51</v>
          </cell>
        </row>
        <row r="66">
          <cell r="H66">
            <v>0.54</v>
          </cell>
        </row>
        <row r="67">
          <cell r="H67">
            <v>0.45</v>
          </cell>
        </row>
        <row r="68">
          <cell r="H68">
            <v>5.5</v>
          </cell>
        </row>
      </sheetData>
      <sheetData sheetId="47">
        <row r="39">
          <cell r="H39">
            <v>0.13</v>
          </cell>
        </row>
        <row r="51">
          <cell r="H51">
            <v>3.96</v>
          </cell>
        </row>
        <row r="57">
          <cell r="H57">
            <v>0</v>
          </cell>
        </row>
        <row r="63">
          <cell r="H63">
            <v>4.32</v>
          </cell>
        </row>
        <row r="65">
          <cell r="H65">
            <v>8.41</v>
          </cell>
        </row>
        <row r="66">
          <cell r="H66">
            <v>1.01</v>
          </cell>
        </row>
        <row r="67">
          <cell r="H67">
            <v>0.84</v>
          </cell>
        </row>
        <row r="68">
          <cell r="H68">
            <v>10.26</v>
          </cell>
        </row>
      </sheetData>
      <sheetData sheetId="48">
        <row r="39">
          <cell r="H39">
            <v>0.32</v>
          </cell>
        </row>
        <row r="51">
          <cell r="H51">
            <v>10.130000000000001</v>
          </cell>
        </row>
        <row r="57">
          <cell r="H57">
            <v>0</v>
          </cell>
        </row>
        <row r="63">
          <cell r="H63">
            <v>11.08</v>
          </cell>
        </row>
        <row r="65">
          <cell r="H65">
            <v>21.53</v>
          </cell>
        </row>
        <row r="66">
          <cell r="H66">
            <v>2.58</v>
          </cell>
        </row>
        <row r="67">
          <cell r="H67">
            <v>2.15</v>
          </cell>
        </row>
        <row r="68">
          <cell r="H68">
            <v>26.26</v>
          </cell>
        </row>
      </sheetData>
      <sheetData sheetId="49">
        <row r="39">
          <cell r="H39">
            <v>0.17</v>
          </cell>
        </row>
        <row r="51">
          <cell r="H51">
            <v>5.32</v>
          </cell>
        </row>
        <row r="57">
          <cell r="H57">
            <v>0</v>
          </cell>
        </row>
        <row r="63">
          <cell r="H63">
            <v>5.82</v>
          </cell>
        </row>
        <row r="65">
          <cell r="H65">
            <v>11.31</v>
          </cell>
        </row>
        <row r="66">
          <cell r="H66">
            <v>1.36</v>
          </cell>
        </row>
        <row r="67">
          <cell r="H67">
            <v>1.1299999999999999</v>
          </cell>
        </row>
        <row r="68">
          <cell r="H68">
            <v>13.8</v>
          </cell>
        </row>
      </sheetData>
      <sheetData sheetId="50">
        <row r="39">
          <cell r="H39">
            <v>0.22</v>
          </cell>
        </row>
        <row r="51">
          <cell r="H51">
            <v>6.77</v>
          </cell>
        </row>
        <row r="57">
          <cell r="H57">
            <v>0</v>
          </cell>
        </row>
        <row r="63">
          <cell r="H63">
            <v>7.4</v>
          </cell>
        </row>
        <row r="65">
          <cell r="H65">
            <v>14.39</v>
          </cell>
        </row>
        <row r="66">
          <cell r="H66">
            <v>1.73</v>
          </cell>
        </row>
        <row r="67">
          <cell r="H67">
            <v>1.44</v>
          </cell>
        </row>
        <row r="68">
          <cell r="H68">
            <v>17.559999999999999</v>
          </cell>
        </row>
      </sheetData>
      <sheetData sheetId="51">
        <row r="39">
          <cell r="H39">
            <v>0.32</v>
          </cell>
        </row>
        <row r="51">
          <cell r="H51">
            <v>10.06</v>
          </cell>
        </row>
        <row r="57">
          <cell r="H57">
            <v>0</v>
          </cell>
        </row>
        <row r="63">
          <cell r="H63">
            <v>11</v>
          </cell>
        </row>
        <row r="65">
          <cell r="H65">
            <v>21.38</v>
          </cell>
        </row>
        <row r="66">
          <cell r="H66">
            <v>2.57</v>
          </cell>
        </row>
        <row r="67">
          <cell r="H67">
            <v>2.14</v>
          </cell>
        </row>
        <row r="68">
          <cell r="H68">
            <v>26.09</v>
          </cell>
        </row>
      </sheetData>
      <sheetData sheetId="52">
        <row r="39">
          <cell r="H39">
            <v>0.38</v>
          </cell>
        </row>
        <row r="51">
          <cell r="H51">
            <v>12.07</v>
          </cell>
        </row>
        <row r="57">
          <cell r="H57">
            <v>0</v>
          </cell>
        </row>
        <row r="63">
          <cell r="H63">
            <v>13.19</v>
          </cell>
        </row>
        <row r="65">
          <cell r="H65">
            <v>25.64</v>
          </cell>
        </row>
        <row r="66">
          <cell r="H66">
            <v>3.08</v>
          </cell>
        </row>
        <row r="67">
          <cell r="H67">
            <v>2.56</v>
          </cell>
        </row>
        <row r="68">
          <cell r="H68">
            <v>31.28</v>
          </cell>
        </row>
      </sheetData>
      <sheetData sheetId="53">
        <row r="39">
          <cell r="H39">
            <v>0.28000000000000003</v>
          </cell>
        </row>
        <row r="51">
          <cell r="H51">
            <v>8.76</v>
          </cell>
        </row>
        <row r="57">
          <cell r="H57">
            <v>0</v>
          </cell>
        </row>
        <row r="63">
          <cell r="H63">
            <v>9.58</v>
          </cell>
        </row>
        <row r="65">
          <cell r="H65">
            <v>18.62</v>
          </cell>
        </row>
        <row r="66">
          <cell r="H66">
            <v>2.23</v>
          </cell>
        </row>
        <row r="67">
          <cell r="H67">
            <v>1.86</v>
          </cell>
        </row>
        <row r="68">
          <cell r="H68">
            <v>22.71</v>
          </cell>
        </row>
      </sheetData>
      <sheetData sheetId="54">
        <row r="39">
          <cell r="H39">
            <v>0.28999999999999998</v>
          </cell>
        </row>
        <row r="51">
          <cell r="H51">
            <v>9.17</v>
          </cell>
        </row>
        <row r="57">
          <cell r="H57">
            <v>0</v>
          </cell>
        </row>
        <row r="63">
          <cell r="H63">
            <v>10.02</v>
          </cell>
        </row>
        <row r="65">
          <cell r="H65">
            <v>19.48</v>
          </cell>
        </row>
        <row r="66">
          <cell r="H66">
            <v>2.34</v>
          </cell>
        </row>
        <row r="67">
          <cell r="H67">
            <v>1.95</v>
          </cell>
        </row>
        <row r="68">
          <cell r="H68">
            <v>23.77</v>
          </cell>
        </row>
      </sheetData>
      <sheetData sheetId="55">
        <row r="39">
          <cell r="H39">
            <v>0.24</v>
          </cell>
        </row>
        <row r="51">
          <cell r="H51">
            <v>7.47</v>
          </cell>
        </row>
        <row r="57">
          <cell r="H57">
            <v>0</v>
          </cell>
        </row>
        <row r="63">
          <cell r="H63">
            <v>8.17</v>
          </cell>
        </row>
        <row r="65">
          <cell r="H65">
            <v>15.88</v>
          </cell>
        </row>
        <row r="66">
          <cell r="H66">
            <v>1.91</v>
          </cell>
        </row>
        <row r="67">
          <cell r="H67">
            <v>1.59</v>
          </cell>
        </row>
        <row r="68">
          <cell r="H68">
            <v>19.38</v>
          </cell>
        </row>
      </sheetData>
      <sheetData sheetId="56">
        <row r="39">
          <cell r="H39">
            <v>0.28999999999999998</v>
          </cell>
        </row>
        <row r="51">
          <cell r="H51">
            <v>8.8800000000000008</v>
          </cell>
        </row>
        <row r="57">
          <cell r="H57">
            <v>0</v>
          </cell>
        </row>
        <row r="63">
          <cell r="H63">
            <v>9.6999999999999993</v>
          </cell>
        </row>
        <row r="65">
          <cell r="H65">
            <v>18.87</v>
          </cell>
        </row>
        <row r="66">
          <cell r="H66">
            <v>2.2599999999999998</v>
          </cell>
        </row>
        <row r="67">
          <cell r="H67">
            <v>1.89</v>
          </cell>
        </row>
        <row r="68">
          <cell r="H68">
            <v>23.02</v>
          </cell>
        </row>
      </sheetData>
      <sheetData sheetId="57">
        <row r="39">
          <cell r="H39">
            <v>0.12</v>
          </cell>
        </row>
        <row r="51">
          <cell r="H51">
            <v>4.1900000000000004</v>
          </cell>
        </row>
        <row r="57">
          <cell r="H57">
            <v>0</v>
          </cell>
        </row>
        <row r="63">
          <cell r="H63">
            <v>4.57</v>
          </cell>
        </row>
        <row r="65">
          <cell r="H65">
            <v>8.8800000000000008</v>
          </cell>
        </row>
        <row r="66">
          <cell r="H66">
            <v>1.07</v>
          </cell>
        </row>
        <row r="67">
          <cell r="H67">
            <v>0.89</v>
          </cell>
        </row>
        <row r="68">
          <cell r="H68">
            <v>10.84</v>
          </cell>
        </row>
      </sheetData>
      <sheetData sheetId="58">
        <row r="39">
          <cell r="H39">
            <v>0.16</v>
          </cell>
        </row>
        <row r="51">
          <cell r="H51">
            <v>7.23</v>
          </cell>
        </row>
        <row r="57">
          <cell r="H57">
            <v>0</v>
          </cell>
        </row>
        <row r="63">
          <cell r="H63">
            <v>5.43</v>
          </cell>
        </row>
        <row r="65">
          <cell r="H65">
            <v>12.82</v>
          </cell>
        </row>
        <row r="66">
          <cell r="H66">
            <v>1.54</v>
          </cell>
        </row>
        <row r="67">
          <cell r="H67">
            <v>1.28</v>
          </cell>
        </row>
        <row r="68">
          <cell r="H68">
            <v>15.64</v>
          </cell>
        </row>
      </sheetData>
      <sheetData sheetId="59">
        <row r="39">
          <cell r="H39">
            <v>0.28000000000000003</v>
          </cell>
        </row>
        <row r="51">
          <cell r="H51">
            <v>8.67</v>
          </cell>
        </row>
        <row r="57">
          <cell r="H57">
            <v>0</v>
          </cell>
        </row>
        <row r="63">
          <cell r="H63">
            <v>9.4499999999999993</v>
          </cell>
        </row>
        <row r="65">
          <cell r="H65">
            <v>18.399999999999999</v>
          </cell>
        </row>
        <row r="66">
          <cell r="H66">
            <v>2.21</v>
          </cell>
        </row>
        <row r="67">
          <cell r="H67">
            <v>1.84</v>
          </cell>
        </row>
        <row r="68">
          <cell r="H68">
            <v>22.45</v>
          </cell>
        </row>
      </sheetData>
      <sheetData sheetId="60">
        <row r="39">
          <cell r="H39">
            <v>0.08</v>
          </cell>
        </row>
        <row r="51">
          <cell r="H51">
            <v>2.56</v>
          </cell>
        </row>
        <row r="57">
          <cell r="H57">
            <v>0</v>
          </cell>
        </row>
        <row r="63">
          <cell r="H63">
            <v>2.79</v>
          </cell>
        </row>
        <row r="65">
          <cell r="H65">
            <v>5.43</v>
          </cell>
        </row>
        <row r="66">
          <cell r="H66">
            <v>0.65</v>
          </cell>
        </row>
        <row r="67">
          <cell r="H67">
            <v>0.54</v>
          </cell>
        </row>
        <row r="68">
          <cell r="H68">
            <v>6.62</v>
          </cell>
        </row>
      </sheetData>
      <sheetData sheetId="61">
        <row r="39">
          <cell r="H39">
            <v>7.0000000000000007E-2</v>
          </cell>
        </row>
        <row r="51">
          <cell r="H51">
            <v>3.96</v>
          </cell>
        </row>
        <row r="57">
          <cell r="H57">
            <v>0</v>
          </cell>
        </row>
        <row r="63">
          <cell r="H63">
            <v>4.33</v>
          </cell>
        </row>
        <row r="65">
          <cell r="H65">
            <v>8.36</v>
          </cell>
        </row>
        <row r="66">
          <cell r="H66">
            <v>1</v>
          </cell>
        </row>
        <row r="67">
          <cell r="H67">
            <v>0.84</v>
          </cell>
        </row>
        <row r="68">
          <cell r="H68">
            <v>10.199999999999999</v>
          </cell>
        </row>
      </sheetData>
      <sheetData sheetId="62">
        <row r="39">
          <cell r="H39">
            <v>0.11</v>
          </cell>
        </row>
        <row r="51">
          <cell r="H51">
            <v>6.62</v>
          </cell>
        </row>
        <row r="57">
          <cell r="H57">
            <v>0</v>
          </cell>
        </row>
        <row r="63">
          <cell r="H63">
            <v>7.23</v>
          </cell>
        </row>
        <row r="65">
          <cell r="H65">
            <v>13.96</v>
          </cell>
        </row>
        <row r="66">
          <cell r="H66">
            <v>1.68</v>
          </cell>
        </row>
        <row r="67">
          <cell r="H67">
            <v>1.4</v>
          </cell>
        </row>
        <row r="68">
          <cell r="H68">
            <v>17.04</v>
          </cell>
        </row>
      </sheetData>
      <sheetData sheetId="63">
        <row r="39">
          <cell r="H39">
            <v>0.12</v>
          </cell>
        </row>
        <row r="51">
          <cell r="H51">
            <v>5.01</v>
          </cell>
        </row>
        <row r="57">
          <cell r="H57">
            <v>0</v>
          </cell>
        </row>
        <row r="63">
          <cell r="H63">
            <v>5.48</v>
          </cell>
        </row>
        <row r="65">
          <cell r="H65">
            <v>10.61</v>
          </cell>
        </row>
        <row r="66">
          <cell r="H66">
            <v>1.27</v>
          </cell>
        </row>
        <row r="67">
          <cell r="H67">
            <v>1.06</v>
          </cell>
        </row>
        <row r="68">
          <cell r="H68">
            <v>12.94</v>
          </cell>
        </row>
      </sheetData>
      <sheetData sheetId="64">
        <row r="39">
          <cell r="H39">
            <v>0.09</v>
          </cell>
        </row>
        <row r="51">
          <cell r="H51">
            <v>3.78</v>
          </cell>
        </row>
        <row r="57">
          <cell r="H57">
            <v>0</v>
          </cell>
        </row>
        <row r="63">
          <cell r="H63">
            <v>4.13</v>
          </cell>
        </row>
        <row r="65">
          <cell r="H65">
            <v>8</v>
          </cell>
        </row>
        <row r="66">
          <cell r="H66">
            <v>0.96</v>
          </cell>
        </row>
        <row r="67">
          <cell r="H67">
            <v>0.8</v>
          </cell>
        </row>
        <row r="68">
          <cell r="H68">
            <v>9.76</v>
          </cell>
        </row>
      </sheetData>
      <sheetData sheetId="65">
        <row r="39">
          <cell r="H39">
            <v>0.16</v>
          </cell>
        </row>
        <row r="51">
          <cell r="H51">
            <v>8.98</v>
          </cell>
        </row>
        <row r="57">
          <cell r="H57">
            <v>0</v>
          </cell>
        </row>
        <row r="63">
          <cell r="H63">
            <v>9.82</v>
          </cell>
        </row>
        <row r="65">
          <cell r="H65">
            <v>18.96</v>
          </cell>
        </row>
        <row r="66">
          <cell r="H66">
            <v>2.2799999999999998</v>
          </cell>
        </row>
        <row r="67">
          <cell r="H67">
            <v>1.9</v>
          </cell>
        </row>
        <row r="68">
          <cell r="H68">
            <v>23.14</v>
          </cell>
        </row>
      </sheetData>
      <sheetData sheetId="66">
        <row r="39">
          <cell r="H39">
            <v>0.09</v>
          </cell>
        </row>
        <row r="51">
          <cell r="H51">
            <v>5.32</v>
          </cell>
        </row>
        <row r="57">
          <cell r="H57">
            <v>0</v>
          </cell>
        </row>
        <row r="63">
          <cell r="H63">
            <v>5.81</v>
          </cell>
        </row>
        <row r="65">
          <cell r="H65">
            <v>11.22</v>
          </cell>
        </row>
        <row r="66">
          <cell r="H66">
            <v>1.35</v>
          </cell>
        </row>
        <row r="67">
          <cell r="H67">
            <v>1.1200000000000001</v>
          </cell>
        </row>
        <row r="68">
          <cell r="H68">
            <v>13.69</v>
          </cell>
        </row>
      </sheetData>
      <sheetData sheetId="67">
        <row r="39">
          <cell r="H39">
            <v>0.23</v>
          </cell>
        </row>
        <row r="51">
          <cell r="H51">
            <v>8.15</v>
          </cell>
        </row>
        <row r="57">
          <cell r="H57">
            <v>0</v>
          </cell>
        </row>
        <row r="63">
          <cell r="H63">
            <v>8.91</v>
          </cell>
        </row>
        <row r="65">
          <cell r="H65">
            <v>17.29</v>
          </cell>
        </row>
        <row r="66">
          <cell r="H66">
            <v>2.0699999999999998</v>
          </cell>
        </row>
        <row r="67">
          <cell r="H67">
            <v>1.73</v>
          </cell>
        </row>
        <row r="68">
          <cell r="H68">
            <v>21.09</v>
          </cell>
        </row>
      </sheetData>
      <sheetData sheetId="68">
        <row r="39">
          <cell r="H39">
            <v>0.19</v>
          </cell>
        </row>
        <row r="51">
          <cell r="H51">
            <v>6.76</v>
          </cell>
        </row>
        <row r="57">
          <cell r="H57">
            <v>0</v>
          </cell>
        </row>
        <row r="63">
          <cell r="H63">
            <v>7.39</v>
          </cell>
        </row>
        <row r="65">
          <cell r="H65">
            <v>14.34</v>
          </cell>
        </row>
        <row r="66">
          <cell r="H66">
            <v>1.72</v>
          </cell>
        </row>
        <row r="67">
          <cell r="H67">
            <v>1.43</v>
          </cell>
        </row>
        <row r="68">
          <cell r="H68">
            <v>17.489999999999998</v>
          </cell>
        </row>
      </sheetData>
      <sheetData sheetId="69">
        <row r="39">
          <cell r="H39">
            <v>7.0000000000000007E-2</v>
          </cell>
        </row>
        <row r="51">
          <cell r="H51">
            <v>4</v>
          </cell>
        </row>
        <row r="57">
          <cell r="H57">
            <v>0</v>
          </cell>
        </row>
        <row r="63">
          <cell r="H63">
            <v>4.38</v>
          </cell>
        </row>
        <row r="65">
          <cell r="H65">
            <v>8.4499999999999993</v>
          </cell>
        </row>
        <row r="66">
          <cell r="H66">
            <v>1.01</v>
          </cell>
        </row>
        <row r="67">
          <cell r="H67">
            <v>0.85</v>
          </cell>
        </row>
        <row r="68">
          <cell r="H68">
            <v>10.31</v>
          </cell>
        </row>
      </sheetData>
      <sheetData sheetId="70">
        <row r="39">
          <cell r="H39">
            <v>0.05</v>
          </cell>
        </row>
        <row r="51">
          <cell r="H51">
            <v>2.95</v>
          </cell>
        </row>
        <row r="57">
          <cell r="H57">
            <v>0</v>
          </cell>
        </row>
        <row r="63">
          <cell r="H63">
            <v>3.23</v>
          </cell>
        </row>
        <row r="65">
          <cell r="H65">
            <v>6.23</v>
          </cell>
        </row>
        <row r="66">
          <cell r="H66">
            <v>0.75</v>
          </cell>
        </row>
        <row r="67">
          <cell r="H67">
            <v>0.62</v>
          </cell>
        </row>
        <row r="68">
          <cell r="H68">
            <v>7.6</v>
          </cell>
        </row>
      </sheetData>
      <sheetData sheetId="71">
        <row r="39">
          <cell r="H39">
            <v>0.15</v>
          </cell>
        </row>
        <row r="51">
          <cell r="H51">
            <v>5.34</v>
          </cell>
        </row>
        <row r="57">
          <cell r="H57">
            <v>0</v>
          </cell>
        </row>
        <row r="63">
          <cell r="H63">
            <v>5.83</v>
          </cell>
        </row>
        <row r="65">
          <cell r="H65">
            <v>11.32</v>
          </cell>
        </row>
        <row r="66">
          <cell r="H66">
            <v>1.36</v>
          </cell>
        </row>
        <row r="67">
          <cell r="H67">
            <v>1.1299999999999999</v>
          </cell>
        </row>
        <row r="68">
          <cell r="H68">
            <v>13.81</v>
          </cell>
        </row>
      </sheetData>
      <sheetData sheetId="72">
        <row r="39">
          <cell r="H39">
            <v>1.18</v>
          </cell>
        </row>
        <row r="51">
          <cell r="H51">
            <v>4.79</v>
          </cell>
        </row>
        <row r="57">
          <cell r="H57">
            <v>0</v>
          </cell>
        </row>
        <row r="63">
          <cell r="H63">
            <v>5.23</v>
          </cell>
        </row>
        <row r="65">
          <cell r="H65">
            <v>11.2</v>
          </cell>
        </row>
        <row r="66">
          <cell r="H66">
            <v>1.34</v>
          </cell>
        </row>
        <row r="67">
          <cell r="H67">
            <v>1.1200000000000001</v>
          </cell>
        </row>
        <row r="68">
          <cell r="H68">
            <v>13.66</v>
          </cell>
        </row>
      </sheetData>
      <sheetData sheetId="73">
        <row r="39">
          <cell r="H39">
            <v>0.84</v>
          </cell>
        </row>
        <row r="51">
          <cell r="H51">
            <v>3.41</v>
          </cell>
        </row>
        <row r="57">
          <cell r="H57">
            <v>0</v>
          </cell>
        </row>
        <row r="63">
          <cell r="H63">
            <v>3.73</v>
          </cell>
        </row>
        <row r="65">
          <cell r="H65">
            <v>7.98</v>
          </cell>
        </row>
        <row r="66">
          <cell r="H66">
            <v>0.96</v>
          </cell>
        </row>
        <row r="67">
          <cell r="H67">
            <v>0.8</v>
          </cell>
        </row>
        <row r="68">
          <cell r="H68">
            <v>9.74</v>
          </cell>
        </row>
      </sheetData>
      <sheetData sheetId="74">
        <row r="39">
          <cell r="H39">
            <v>1.41</v>
          </cell>
        </row>
        <row r="51">
          <cell r="H51">
            <v>5.72</v>
          </cell>
        </row>
        <row r="57">
          <cell r="H57">
            <v>0</v>
          </cell>
        </row>
        <row r="63">
          <cell r="H63">
            <v>6.25</v>
          </cell>
        </row>
        <row r="65">
          <cell r="H65">
            <v>13.38</v>
          </cell>
        </row>
        <row r="66">
          <cell r="H66">
            <v>1.61</v>
          </cell>
        </row>
        <row r="67">
          <cell r="H67">
            <v>1.34</v>
          </cell>
        </row>
        <row r="68">
          <cell r="H68">
            <v>16.329999999999998</v>
          </cell>
        </row>
      </sheetData>
      <sheetData sheetId="75">
        <row r="39">
          <cell r="H39">
            <v>2.19</v>
          </cell>
        </row>
        <row r="51">
          <cell r="H51">
            <v>8.8699999999999992</v>
          </cell>
        </row>
        <row r="57">
          <cell r="H57">
            <v>0</v>
          </cell>
        </row>
        <row r="63">
          <cell r="H63">
            <v>9.6999999999999993</v>
          </cell>
        </row>
        <row r="65">
          <cell r="H65">
            <v>20.76</v>
          </cell>
        </row>
        <row r="66">
          <cell r="H66">
            <v>2.4900000000000002</v>
          </cell>
        </row>
        <row r="67">
          <cell r="H67">
            <v>2.08</v>
          </cell>
        </row>
        <row r="68">
          <cell r="H68">
            <v>25.33</v>
          </cell>
        </row>
      </sheetData>
      <sheetData sheetId="76">
        <row r="39">
          <cell r="H39">
            <v>3.64</v>
          </cell>
        </row>
        <row r="51">
          <cell r="H51">
            <v>14.73</v>
          </cell>
        </row>
        <row r="57">
          <cell r="H57">
            <v>0</v>
          </cell>
        </row>
        <row r="63">
          <cell r="H63">
            <v>16.09</v>
          </cell>
        </row>
        <row r="65">
          <cell r="H65">
            <v>34.46</v>
          </cell>
        </row>
        <row r="66">
          <cell r="H66">
            <v>4.1399999999999997</v>
          </cell>
        </row>
        <row r="67">
          <cell r="H67">
            <v>3.45</v>
          </cell>
        </row>
        <row r="68">
          <cell r="H68">
            <v>42.05</v>
          </cell>
        </row>
      </sheetData>
      <sheetData sheetId="77">
        <row r="39">
          <cell r="H39">
            <v>1.1599999999999999</v>
          </cell>
        </row>
        <row r="51">
          <cell r="H51">
            <v>4.67</v>
          </cell>
        </row>
        <row r="57">
          <cell r="H57">
            <v>0</v>
          </cell>
        </row>
        <row r="63">
          <cell r="H63">
            <v>5.1100000000000003</v>
          </cell>
        </row>
        <row r="65">
          <cell r="H65">
            <v>10.94</v>
          </cell>
        </row>
        <row r="66">
          <cell r="H66">
            <v>1.31</v>
          </cell>
        </row>
        <row r="67">
          <cell r="H67">
            <v>1.0900000000000001</v>
          </cell>
        </row>
        <row r="68">
          <cell r="H68">
            <v>13.34</v>
          </cell>
        </row>
      </sheetData>
      <sheetData sheetId="78">
        <row r="39">
          <cell r="H39">
            <v>0.78</v>
          </cell>
        </row>
        <row r="51">
          <cell r="H51">
            <v>3.16</v>
          </cell>
        </row>
        <row r="57">
          <cell r="H57">
            <v>0</v>
          </cell>
        </row>
        <row r="63">
          <cell r="H63">
            <v>3.45</v>
          </cell>
        </row>
        <row r="65">
          <cell r="H65">
            <v>7.39</v>
          </cell>
        </row>
        <row r="66">
          <cell r="H66">
            <v>0.89</v>
          </cell>
        </row>
        <row r="67">
          <cell r="H67">
            <v>0.74</v>
          </cell>
        </row>
        <row r="68">
          <cell r="H68">
            <v>9.02</v>
          </cell>
        </row>
      </sheetData>
      <sheetData sheetId="79">
        <row r="39">
          <cell r="H39">
            <v>1.33</v>
          </cell>
        </row>
        <row r="51">
          <cell r="H51">
            <v>5.37</v>
          </cell>
        </row>
        <row r="57">
          <cell r="H57">
            <v>0</v>
          </cell>
        </row>
        <row r="63">
          <cell r="H63">
            <v>5.87</v>
          </cell>
        </row>
        <row r="65">
          <cell r="H65">
            <v>12.57</v>
          </cell>
        </row>
        <row r="66">
          <cell r="H66">
            <v>1.51</v>
          </cell>
        </row>
        <row r="67">
          <cell r="H67">
            <v>1.26</v>
          </cell>
        </row>
        <row r="68">
          <cell r="H68">
            <v>15.34</v>
          </cell>
        </row>
      </sheetData>
      <sheetData sheetId="80">
        <row r="39">
          <cell r="H39">
            <v>1.46</v>
          </cell>
        </row>
        <row r="51">
          <cell r="H51">
            <v>5.89</v>
          </cell>
        </row>
        <row r="57">
          <cell r="H57">
            <v>0</v>
          </cell>
        </row>
        <row r="63">
          <cell r="H63">
            <v>6.45</v>
          </cell>
        </row>
        <row r="65">
          <cell r="H65">
            <v>13.8</v>
          </cell>
        </row>
        <row r="66">
          <cell r="H66">
            <v>1.66</v>
          </cell>
        </row>
        <row r="67">
          <cell r="H67">
            <v>1.38</v>
          </cell>
        </row>
        <row r="68">
          <cell r="H68">
            <v>16.84</v>
          </cell>
        </row>
      </sheetData>
      <sheetData sheetId="81">
        <row r="39">
          <cell r="H39">
            <v>2.33</v>
          </cell>
        </row>
        <row r="51">
          <cell r="H51">
            <v>9.4700000000000006</v>
          </cell>
        </row>
        <row r="57">
          <cell r="H57">
            <v>0</v>
          </cell>
        </row>
        <row r="63">
          <cell r="H63">
            <v>10.35</v>
          </cell>
        </row>
        <row r="65">
          <cell r="H65">
            <v>22.15</v>
          </cell>
        </row>
        <row r="66">
          <cell r="H66">
            <v>2.66</v>
          </cell>
        </row>
        <row r="67">
          <cell r="H67">
            <v>2.2200000000000002</v>
          </cell>
        </row>
        <row r="68">
          <cell r="H68">
            <v>27.03</v>
          </cell>
        </row>
      </sheetData>
      <sheetData sheetId="82">
        <row r="39">
          <cell r="H39">
            <v>1.07</v>
          </cell>
        </row>
        <row r="51">
          <cell r="H51">
            <v>4.34</v>
          </cell>
        </row>
        <row r="57">
          <cell r="H57">
            <v>0</v>
          </cell>
        </row>
        <row r="63">
          <cell r="H63">
            <v>4.76</v>
          </cell>
        </row>
        <row r="65">
          <cell r="H65">
            <v>10.17</v>
          </cell>
        </row>
        <row r="66">
          <cell r="H66">
            <v>1.22</v>
          </cell>
        </row>
        <row r="67">
          <cell r="H67">
            <v>1.02</v>
          </cell>
        </row>
        <row r="68">
          <cell r="H68">
            <v>12.41</v>
          </cell>
        </row>
      </sheetData>
      <sheetData sheetId="83">
        <row r="39">
          <cell r="H39">
            <v>1.92</v>
          </cell>
        </row>
        <row r="51">
          <cell r="H51">
            <v>7.78</v>
          </cell>
        </row>
        <row r="57">
          <cell r="H57">
            <v>0</v>
          </cell>
        </row>
        <row r="63">
          <cell r="H63">
            <v>8.5</v>
          </cell>
        </row>
        <row r="65">
          <cell r="H65">
            <v>18.2</v>
          </cell>
        </row>
        <row r="66">
          <cell r="H66">
            <v>2.1800000000000002</v>
          </cell>
        </row>
        <row r="67">
          <cell r="H67">
            <v>1.82</v>
          </cell>
        </row>
        <row r="68">
          <cell r="H68">
            <v>22.2</v>
          </cell>
        </row>
      </sheetData>
      <sheetData sheetId="84">
        <row r="39">
          <cell r="H39">
            <v>0.83</v>
          </cell>
        </row>
        <row r="51">
          <cell r="H51">
            <v>3.38</v>
          </cell>
        </row>
        <row r="57">
          <cell r="H57">
            <v>0</v>
          </cell>
        </row>
        <row r="63">
          <cell r="H63">
            <v>3.69</v>
          </cell>
        </row>
        <row r="65">
          <cell r="H65">
            <v>7.9</v>
          </cell>
        </row>
        <row r="66">
          <cell r="H66">
            <v>0.95</v>
          </cell>
        </row>
        <row r="67">
          <cell r="H67">
            <v>0.79</v>
          </cell>
        </row>
        <row r="68">
          <cell r="H68">
            <v>9.64</v>
          </cell>
        </row>
      </sheetData>
      <sheetData sheetId="85">
        <row r="39">
          <cell r="H39">
            <v>0.95</v>
          </cell>
        </row>
        <row r="51">
          <cell r="H51">
            <v>3.84</v>
          </cell>
        </row>
        <row r="57">
          <cell r="H57">
            <v>0</v>
          </cell>
        </row>
        <row r="63">
          <cell r="H63">
            <v>4.2</v>
          </cell>
        </row>
        <row r="65">
          <cell r="H65">
            <v>8.99</v>
          </cell>
        </row>
        <row r="66">
          <cell r="H66">
            <v>1.08</v>
          </cell>
        </row>
        <row r="67">
          <cell r="H67">
            <v>0.9</v>
          </cell>
        </row>
        <row r="68">
          <cell r="H68">
            <v>10.97</v>
          </cell>
        </row>
      </sheetData>
      <sheetData sheetId="86">
        <row r="39">
          <cell r="H39">
            <v>0.83</v>
          </cell>
        </row>
        <row r="51">
          <cell r="H51">
            <v>3.38</v>
          </cell>
        </row>
        <row r="57">
          <cell r="H57">
            <v>0</v>
          </cell>
        </row>
        <row r="63">
          <cell r="H63">
            <v>3.69</v>
          </cell>
        </row>
        <row r="65">
          <cell r="H65">
            <v>7.9</v>
          </cell>
        </row>
        <row r="66">
          <cell r="H66">
            <v>0.95</v>
          </cell>
        </row>
        <row r="67">
          <cell r="H67">
            <v>0.79</v>
          </cell>
        </row>
        <row r="68">
          <cell r="H68">
            <v>9.64</v>
          </cell>
        </row>
      </sheetData>
      <sheetData sheetId="87">
        <row r="39">
          <cell r="H39">
            <v>0.67</v>
          </cell>
        </row>
        <row r="51">
          <cell r="H51">
            <v>2.73</v>
          </cell>
        </row>
        <row r="57">
          <cell r="H57">
            <v>0</v>
          </cell>
        </row>
        <row r="63">
          <cell r="H63">
            <v>2.99</v>
          </cell>
        </row>
        <row r="65">
          <cell r="H65">
            <v>6.39</v>
          </cell>
        </row>
        <row r="66">
          <cell r="H66">
            <v>0.77</v>
          </cell>
        </row>
        <row r="67">
          <cell r="H67">
            <v>0.64</v>
          </cell>
        </row>
        <row r="68">
          <cell r="H68">
            <v>7.8</v>
          </cell>
        </row>
      </sheetData>
      <sheetData sheetId="88">
        <row r="39">
          <cell r="H39">
            <v>0.92</v>
          </cell>
        </row>
        <row r="51">
          <cell r="H51">
            <v>3.71</v>
          </cell>
        </row>
        <row r="57">
          <cell r="H57">
            <v>0</v>
          </cell>
        </row>
        <row r="63">
          <cell r="H63">
            <v>4.0599999999999996</v>
          </cell>
        </row>
        <row r="65">
          <cell r="H65">
            <v>8.69</v>
          </cell>
        </row>
        <row r="66">
          <cell r="H66">
            <v>1.04</v>
          </cell>
        </row>
        <row r="67">
          <cell r="H67">
            <v>0.87</v>
          </cell>
        </row>
        <row r="68">
          <cell r="H68">
            <v>10.6</v>
          </cell>
        </row>
      </sheetData>
      <sheetData sheetId="89">
        <row r="39">
          <cell r="H39">
            <v>0.88</v>
          </cell>
        </row>
        <row r="51">
          <cell r="H51">
            <v>3.58</v>
          </cell>
        </row>
        <row r="57">
          <cell r="H57">
            <v>0</v>
          </cell>
        </row>
        <row r="63">
          <cell r="H63">
            <v>3.91</v>
          </cell>
        </row>
        <row r="65">
          <cell r="H65">
            <v>8.3699999999999992</v>
          </cell>
        </row>
        <row r="66">
          <cell r="H66">
            <v>1</v>
          </cell>
        </row>
        <row r="67">
          <cell r="H67">
            <v>0.84</v>
          </cell>
        </row>
        <row r="68">
          <cell r="H68">
            <v>10.210000000000001</v>
          </cell>
        </row>
      </sheetData>
      <sheetData sheetId="90">
        <row r="39">
          <cell r="H39">
            <v>1.01</v>
          </cell>
        </row>
        <row r="51">
          <cell r="H51">
            <v>4.08</v>
          </cell>
        </row>
        <row r="57">
          <cell r="H57">
            <v>0</v>
          </cell>
        </row>
        <row r="63">
          <cell r="H63">
            <v>4.4400000000000004</v>
          </cell>
        </row>
        <row r="65">
          <cell r="H65">
            <v>9.5299999999999994</v>
          </cell>
        </row>
        <row r="66">
          <cell r="H66">
            <v>1.1399999999999999</v>
          </cell>
        </row>
        <row r="67">
          <cell r="H67">
            <v>0.95</v>
          </cell>
        </row>
        <row r="68">
          <cell r="H68">
            <v>11.62</v>
          </cell>
        </row>
      </sheetData>
      <sheetData sheetId="91">
        <row r="39">
          <cell r="H39">
            <v>1.68</v>
          </cell>
        </row>
        <row r="51">
          <cell r="H51">
            <v>6.81</v>
          </cell>
        </row>
        <row r="57">
          <cell r="H57">
            <v>0</v>
          </cell>
        </row>
        <row r="63">
          <cell r="H63">
            <v>7.43</v>
          </cell>
        </row>
        <row r="65">
          <cell r="H65">
            <v>15.92</v>
          </cell>
        </row>
        <row r="66">
          <cell r="H66">
            <v>1.91</v>
          </cell>
        </row>
        <row r="67">
          <cell r="H67">
            <v>1.59</v>
          </cell>
        </row>
        <row r="68">
          <cell r="H68">
            <v>19.420000000000002</v>
          </cell>
        </row>
      </sheetData>
      <sheetData sheetId="92">
        <row r="39">
          <cell r="H39">
            <v>2.0499999999999998</v>
          </cell>
        </row>
        <row r="51">
          <cell r="H51">
            <v>8.32</v>
          </cell>
        </row>
        <row r="57">
          <cell r="H57">
            <v>0</v>
          </cell>
        </row>
        <row r="63">
          <cell r="H63">
            <v>9.08</v>
          </cell>
        </row>
        <row r="65">
          <cell r="H65">
            <v>19.45</v>
          </cell>
        </row>
        <row r="66">
          <cell r="H66">
            <v>2.33</v>
          </cell>
        </row>
        <row r="67">
          <cell r="H67">
            <v>1.95</v>
          </cell>
        </row>
        <row r="68">
          <cell r="H68">
            <v>23.73</v>
          </cell>
        </row>
      </sheetData>
      <sheetData sheetId="93">
        <row r="39">
          <cell r="H39">
            <v>2.73</v>
          </cell>
        </row>
        <row r="51">
          <cell r="H51">
            <v>11.06</v>
          </cell>
        </row>
        <row r="57">
          <cell r="H57">
            <v>0</v>
          </cell>
        </row>
        <row r="63">
          <cell r="H63">
            <v>12.06</v>
          </cell>
        </row>
        <row r="65">
          <cell r="H65">
            <v>25.85</v>
          </cell>
        </row>
        <row r="66">
          <cell r="H66">
            <v>3.1</v>
          </cell>
        </row>
        <row r="67">
          <cell r="H67">
            <v>2.59</v>
          </cell>
        </row>
        <row r="68">
          <cell r="H68">
            <v>31.54</v>
          </cell>
        </row>
      </sheetData>
      <sheetData sheetId="94">
        <row r="39">
          <cell r="H39">
            <v>2.2200000000000002</v>
          </cell>
        </row>
        <row r="51">
          <cell r="H51">
            <v>9.01</v>
          </cell>
        </row>
        <row r="57">
          <cell r="H57">
            <v>0</v>
          </cell>
        </row>
        <row r="63">
          <cell r="H63">
            <v>9.83</v>
          </cell>
        </row>
        <row r="65">
          <cell r="H65">
            <v>21.06</v>
          </cell>
        </row>
        <row r="66">
          <cell r="H66">
            <v>2.5299999999999998</v>
          </cell>
        </row>
        <row r="67">
          <cell r="H67">
            <v>2.11</v>
          </cell>
        </row>
        <row r="68">
          <cell r="H68">
            <v>25.7</v>
          </cell>
        </row>
      </sheetData>
      <sheetData sheetId="95">
        <row r="39">
          <cell r="H39">
            <v>0.88</v>
          </cell>
        </row>
        <row r="51">
          <cell r="H51">
            <v>3.55</v>
          </cell>
        </row>
        <row r="57">
          <cell r="H57">
            <v>0</v>
          </cell>
        </row>
        <row r="63">
          <cell r="H63">
            <v>3.87</v>
          </cell>
        </row>
        <row r="65">
          <cell r="H65">
            <v>8.3000000000000007</v>
          </cell>
        </row>
        <row r="66">
          <cell r="H66">
            <v>1</v>
          </cell>
        </row>
        <row r="67">
          <cell r="H67">
            <v>0.83</v>
          </cell>
        </row>
        <row r="68">
          <cell r="H68">
            <v>10.130000000000001</v>
          </cell>
        </row>
      </sheetData>
      <sheetData sheetId="96">
        <row r="39">
          <cell r="H39">
            <v>0.77</v>
          </cell>
        </row>
        <row r="51">
          <cell r="H51">
            <v>3.13</v>
          </cell>
        </row>
        <row r="57">
          <cell r="H57">
            <v>0</v>
          </cell>
        </row>
        <row r="63">
          <cell r="H63">
            <v>3.42</v>
          </cell>
        </row>
        <row r="65">
          <cell r="H65">
            <v>7.32</v>
          </cell>
        </row>
        <row r="66">
          <cell r="H66">
            <v>0.88</v>
          </cell>
        </row>
        <row r="67">
          <cell r="H67">
            <v>0.73</v>
          </cell>
        </row>
        <row r="68">
          <cell r="H68">
            <v>8.93</v>
          </cell>
        </row>
      </sheetData>
      <sheetData sheetId="97">
        <row r="39">
          <cell r="H39">
            <v>0.98</v>
          </cell>
        </row>
        <row r="51">
          <cell r="H51">
            <v>3.97</v>
          </cell>
        </row>
        <row r="57">
          <cell r="H57">
            <v>0</v>
          </cell>
        </row>
        <row r="63">
          <cell r="H63">
            <v>4.32</v>
          </cell>
        </row>
        <row r="65">
          <cell r="H65">
            <v>9.27</v>
          </cell>
        </row>
        <row r="66">
          <cell r="H66">
            <v>1.1100000000000001</v>
          </cell>
        </row>
        <row r="67">
          <cell r="H67">
            <v>0.93</v>
          </cell>
        </row>
        <row r="68">
          <cell r="H68">
            <v>11.31</v>
          </cell>
        </row>
      </sheetData>
      <sheetData sheetId="98">
        <row r="39">
          <cell r="H39">
            <v>1.63</v>
          </cell>
        </row>
        <row r="51">
          <cell r="H51">
            <v>6.6</v>
          </cell>
        </row>
        <row r="57">
          <cell r="H57">
            <v>0</v>
          </cell>
        </row>
        <row r="63">
          <cell r="H63">
            <v>7.2</v>
          </cell>
        </row>
        <row r="65">
          <cell r="H65">
            <v>15.43</v>
          </cell>
        </row>
        <row r="66">
          <cell r="H66">
            <v>1.85</v>
          </cell>
        </row>
        <row r="67">
          <cell r="H67">
            <v>1.54</v>
          </cell>
        </row>
        <row r="68">
          <cell r="H68">
            <v>18.82</v>
          </cell>
        </row>
      </sheetData>
      <sheetData sheetId="99">
        <row r="39">
          <cell r="H39">
            <v>0.45</v>
          </cell>
        </row>
        <row r="51">
          <cell r="H51">
            <v>1.81</v>
          </cell>
        </row>
        <row r="57">
          <cell r="H57">
            <v>0</v>
          </cell>
        </row>
        <row r="63">
          <cell r="H63">
            <v>1.98</v>
          </cell>
        </row>
        <row r="65">
          <cell r="H65">
            <v>4.24</v>
          </cell>
        </row>
        <row r="66">
          <cell r="H66">
            <v>0.51</v>
          </cell>
        </row>
        <row r="67">
          <cell r="H67">
            <v>0.42</v>
          </cell>
        </row>
        <row r="68">
          <cell r="H68">
            <v>5.17</v>
          </cell>
        </row>
      </sheetData>
      <sheetData sheetId="100">
        <row r="39">
          <cell r="H39">
            <v>0.72</v>
          </cell>
        </row>
        <row r="51">
          <cell r="H51">
            <v>2.93</v>
          </cell>
        </row>
        <row r="57">
          <cell r="H57">
            <v>0</v>
          </cell>
        </row>
        <row r="63">
          <cell r="H63">
            <v>3.2</v>
          </cell>
        </row>
        <row r="65">
          <cell r="H65">
            <v>6.85</v>
          </cell>
        </row>
        <row r="66">
          <cell r="H66">
            <v>0.82</v>
          </cell>
        </row>
        <row r="67">
          <cell r="H67">
            <v>0.69</v>
          </cell>
        </row>
        <row r="68">
          <cell r="H68">
            <v>8.36</v>
          </cell>
        </row>
      </sheetData>
      <sheetData sheetId="101">
        <row r="39">
          <cell r="H39">
            <v>0.74</v>
          </cell>
        </row>
        <row r="51">
          <cell r="H51">
            <v>2.99</v>
          </cell>
        </row>
        <row r="57">
          <cell r="H57">
            <v>0</v>
          </cell>
        </row>
        <row r="63">
          <cell r="H63">
            <v>3.27</v>
          </cell>
        </row>
        <row r="65">
          <cell r="H65">
            <v>7</v>
          </cell>
        </row>
        <row r="66">
          <cell r="H66">
            <v>0.84</v>
          </cell>
        </row>
        <row r="67">
          <cell r="H67">
            <v>0.7</v>
          </cell>
        </row>
        <row r="68">
          <cell r="H68">
            <v>8.5399999999999991</v>
          </cell>
        </row>
      </sheetData>
      <sheetData sheetId="102">
        <row r="39">
          <cell r="H39">
            <v>1.61</v>
          </cell>
        </row>
        <row r="51">
          <cell r="H51">
            <v>6.51</v>
          </cell>
        </row>
        <row r="57">
          <cell r="H57">
            <v>0</v>
          </cell>
        </row>
        <row r="63">
          <cell r="H63">
            <v>7.1</v>
          </cell>
        </row>
        <row r="65">
          <cell r="H65">
            <v>15.22</v>
          </cell>
        </row>
        <row r="66">
          <cell r="H66">
            <v>1.83</v>
          </cell>
        </row>
        <row r="67">
          <cell r="H67">
            <v>1.52</v>
          </cell>
        </row>
        <row r="68">
          <cell r="H68">
            <v>18.57</v>
          </cell>
        </row>
      </sheetData>
      <sheetData sheetId="103">
        <row r="39">
          <cell r="H39">
            <v>2.77</v>
          </cell>
        </row>
        <row r="51">
          <cell r="H51">
            <v>11.23</v>
          </cell>
        </row>
        <row r="57">
          <cell r="H57">
            <v>0</v>
          </cell>
        </row>
        <row r="63">
          <cell r="H63">
            <v>12.25</v>
          </cell>
        </row>
        <row r="65">
          <cell r="H65">
            <v>26.25</v>
          </cell>
        </row>
        <row r="66">
          <cell r="H66">
            <v>3.15</v>
          </cell>
        </row>
        <row r="67">
          <cell r="H67">
            <v>2.63</v>
          </cell>
        </row>
        <row r="68">
          <cell r="H68">
            <v>32.03</v>
          </cell>
        </row>
      </sheetData>
      <sheetData sheetId="104">
        <row r="39">
          <cell r="H39">
            <v>3.23</v>
          </cell>
        </row>
        <row r="51">
          <cell r="H51">
            <v>13.11</v>
          </cell>
        </row>
        <row r="57">
          <cell r="H57">
            <v>0</v>
          </cell>
        </row>
        <row r="63">
          <cell r="H63">
            <v>14.29</v>
          </cell>
        </row>
        <row r="65">
          <cell r="H65">
            <v>30.63</v>
          </cell>
        </row>
        <row r="66">
          <cell r="H66">
            <v>3.68</v>
          </cell>
        </row>
        <row r="67">
          <cell r="H67">
            <v>3.06</v>
          </cell>
        </row>
        <row r="68">
          <cell r="H68">
            <v>37.369999999999997</v>
          </cell>
        </row>
      </sheetData>
      <sheetData sheetId="105">
        <row r="39">
          <cell r="H39">
            <v>2.2400000000000002</v>
          </cell>
        </row>
        <row r="51">
          <cell r="H51">
            <v>9.06</v>
          </cell>
        </row>
        <row r="57">
          <cell r="H57">
            <v>0</v>
          </cell>
        </row>
        <row r="63">
          <cell r="H63">
            <v>9.8800000000000008</v>
          </cell>
        </row>
        <row r="65">
          <cell r="H65">
            <v>21.18</v>
          </cell>
        </row>
        <row r="66">
          <cell r="H66">
            <v>2.54</v>
          </cell>
        </row>
        <row r="67">
          <cell r="H67">
            <v>2.12</v>
          </cell>
        </row>
        <row r="68">
          <cell r="H68">
            <v>25.84</v>
          </cell>
        </row>
      </sheetData>
      <sheetData sheetId="106">
        <row r="39">
          <cell r="H39">
            <v>2.52</v>
          </cell>
        </row>
        <row r="51">
          <cell r="H51">
            <v>10.220000000000001</v>
          </cell>
        </row>
        <row r="57">
          <cell r="H57">
            <v>0</v>
          </cell>
        </row>
        <row r="63">
          <cell r="H63">
            <v>11.15</v>
          </cell>
        </row>
        <row r="65">
          <cell r="H65">
            <v>23.89</v>
          </cell>
        </row>
        <row r="66">
          <cell r="H66">
            <v>2.87</v>
          </cell>
        </row>
        <row r="67">
          <cell r="H67">
            <v>2.39</v>
          </cell>
        </row>
        <row r="68">
          <cell r="H68">
            <v>29.15</v>
          </cell>
        </row>
      </sheetData>
      <sheetData sheetId="107">
        <row r="39">
          <cell r="H39">
            <v>3.82</v>
          </cell>
        </row>
        <row r="51">
          <cell r="H51">
            <v>15.46</v>
          </cell>
        </row>
        <row r="57">
          <cell r="H57">
            <v>0</v>
          </cell>
        </row>
        <row r="63">
          <cell r="H63">
            <v>16.86</v>
          </cell>
        </row>
        <row r="65">
          <cell r="H65">
            <v>36.14</v>
          </cell>
        </row>
        <row r="66">
          <cell r="H66">
            <v>4.34</v>
          </cell>
        </row>
        <row r="67">
          <cell r="H67">
            <v>3.61</v>
          </cell>
        </row>
        <row r="68">
          <cell r="H68">
            <v>44.09</v>
          </cell>
        </row>
      </sheetData>
      <sheetData sheetId="108">
        <row r="39">
          <cell r="H39">
            <v>2.0499999999999998</v>
          </cell>
        </row>
        <row r="51">
          <cell r="H51">
            <v>8.32</v>
          </cell>
        </row>
        <row r="57">
          <cell r="H57">
            <v>0</v>
          </cell>
        </row>
        <row r="63">
          <cell r="H63">
            <v>9.08</v>
          </cell>
        </row>
        <row r="65">
          <cell r="H65">
            <v>19.45</v>
          </cell>
        </row>
        <row r="66">
          <cell r="H66">
            <v>2.33</v>
          </cell>
        </row>
        <row r="67">
          <cell r="H67">
            <v>1.95</v>
          </cell>
        </row>
        <row r="68">
          <cell r="H68">
            <v>23.73</v>
          </cell>
        </row>
      </sheetData>
      <sheetData sheetId="109">
        <row r="39">
          <cell r="H39">
            <v>3.28</v>
          </cell>
        </row>
        <row r="51">
          <cell r="H51">
            <v>13.29</v>
          </cell>
        </row>
        <row r="57">
          <cell r="H57">
            <v>0</v>
          </cell>
        </row>
        <row r="63">
          <cell r="H63">
            <v>14.49</v>
          </cell>
        </row>
        <row r="65">
          <cell r="H65">
            <v>31.06</v>
          </cell>
        </row>
        <row r="66">
          <cell r="H66">
            <v>3.73</v>
          </cell>
        </row>
        <row r="67">
          <cell r="H67">
            <v>3.11</v>
          </cell>
        </row>
        <row r="68">
          <cell r="H68">
            <v>37.9</v>
          </cell>
        </row>
      </sheetData>
      <sheetData sheetId="110">
        <row r="39">
          <cell r="H39">
            <v>3.46</v>
          </cell>
        </row>
        <row r="51">
          <cell r="H51">
            <v>14.01</v>
          </cell>
        </row>
        <row r="57">
          <cell r="H57">
            <v>0</v>
          </cell>
        </row>
        <row r="63">
          <cell r="H63">
            <v>15.27</v>
          </cell>
        </row>
        <row r="65">
          <cell r="H65">
            <v>32.74</v>
          </cell>
        </row>
        <row r="66">
          <cell r="H66">
            <v>3.93</v>
          </cell>
        </row>
        <row r="67">
          <cell r="H67">
            <v>3.27</v>
          </cell>
        </row>
        <row r="68">
          <cell r="H68">
            <v>39.94</v>
          </cell>
        </row>
      </sheetData>
      <sheetData sheetId="111">
        <row r="39">
          <cell r="H39">
            <v>3.27</v>
          </cell>
        </row>
        <row r="51">
          <cell r="H51">
            <v>13.27</v>
          </cell>
        </row>
        <row r="57">
          <cell r="H57">
            <v>0</v>
          </cell>
        </row>
        <row r="63">
          <cell r="H63">
            <v>14.46</v>
          </cell>
        </row>
        <row r="65">
          <cell r="H65">
            <v>31</v>
          </cell>
        </row>
        <row r="66">
          <cell r="H66">
            <v>3.72</v>
          </cell>
        </row>
        <row r="67">
          <cell r="H67">
            <v>3.1</v>
          </cell>
        </row>
        <row r="68">
          <cell r="H68">
            <v>37.82</v>
          </cell>
        </row>
      </sheetData>
      <sheetData sheetId="112">
        <row r="39">
          <cell r="H39">
            <v>3.46</v>
          </cell>
        </row>
        <row r="51">
          <cell r="H51">
            <v>14.01</v>
          </cell>
        </row>
        <row r="57">
          <cell r="H57">
            <v>0</v>
          </cell>
        </row>
        <row r="63">
          <cell r="H63">
            <v>15.27</v>
          </cell>
        </row>
        <row r="65">
          <cell r="H65">
            <v>32.74</v>
          </cell>
        </row>
        <row r="66">
          <cell r="H66">
            <v>3.93</v>
          </cell>
        </row>
        <row r="67">
          <cell r="H67">
            <v>3.27</v>
          </cell>
        </row>
        <row r="68">
          <cell r="H68">
            <v>39.94</v>
          </cell>
        </row>
      </sheetData>
      <sheetData sheetId="113">
        <row r="39">
          <cell r="H39">
            <v>3.6</v>
          </cell>
        </row>
        <row r="51">
          <cell r="H51">
            <v>14.57</v>
          </cell>
        </row>
        <row r="57">
          <cell r="H57">
            <v>0</v>
          </cell>
        </row>
        <row r="63">
          <cell r="H63">
            <v>15.9</v>
          </cell>
        </row>
        <row r="65">
          <cell r="H65">
            <v>34.07</v>
          </cell>
        </row>
        <row r="66">
          <cell r="H66">
            <v>4.09</v>
          </cell>
        </row>
        <row r="67">
          <cell r="H67">
            <v>3.41</v>
          </cell>
        </row>
        <row r="68">
          <cell r="H68">
            <v>41.57</v>
          </cell>
        </row>
      </sheetData>
      <sheetData sheetId="114">
        <row r="39">
          <cell r="H39">
            <v>4.26</v>
          </cell>
        </row>
        <row r="51">
          <cell r="H51">
            <v>17.27</v>
          </cell>
        </row>
        <row r="57">
          <cell r="H57">
            <v>0</v>
          </cell>
        </row>
        <row r="63">
          <cell r="H63">
            <v>18.829999999999998</v>
          </cell>
        </row>
        <row r="65">
          <cell r="H65">
            <v>40.36</v>
          </cell>
        </row>
        <row r="66">
          <cell r="H66">
            <v>4.84</v>
          </cell>
        </row>
        <row r="67">
          <cell r="H67">
            <v>4.04</v>
          </cell>
        </row>
        <row r="68">
          <cell r="H68">
            <v>49.24</v>
          </cell>
        </row>
      </sheetData>
      <sheetData sheetId="115">
        <row r="39">
          <cell r="H39">
            <v>3.28</v>
          </cell>
        </row>
        <row r="51">
          <cell r="H51">
            <v>13.3</v>
          </cell>
        </row>
        <row r="57">
          <cell r="H57">
            <v>0</v>
          </cell>
        </row>
        <row r="63">
          <cell r="H63">
            <v>14.5</v>
          </cell>
        </row>
        <row r="65">
          <cell r="H65">
            <v>31.08</v>
          </cell>
        </row>
        <row r="66">
          <cell r="H66">
            <v>3.73</v>
          </cell>
        </row>
        <row r="67">
          <cell r="H67">
            <v>3.11</v>
          </cell>
        </row>
        <row r="68">
          <cell r="H68">
            <v>37.92</v>
          </cell>
        </row>
      </sheetData>
      <sheetData sheetId="116">
        <row r="39">
          <cell r="H39">
            <v>3.74</v>
          </cell>
        </row>
        <row r="51">
          <cell r="H51">
            <v>15.15</v>
          </cell>
        </row>
        <row r="57">
          <cell r="H57">
            <v>0</v>
          </cell>
        </row>
        <row r="63">
          <cell r="H63">
            <v>16.52</v>
          </cell>
        </row>
        <row r="65">
          <cell r="H65">
            <v>35.409999999999997</v>
          </cell>
        </row>
        <row r="66">
          <cell r="H66">
            <v>4.25</v>
          </cell>
        </row>
        <row r="67">
          <cell r="H67">
            <v>3.54</v>
          </cell>
        </row>
        <row r="68">
          <cell r="H68">
            <v>43.2</v>
          </cell>
        </row>
      </sheetData>
      <sheetData sheetId="117">
        <row r="39">
          <cell r="H39">
            <v>3.21</v>
          </cell>
        </row>
        <row r="51">
          <cell r="H51">
            <v>13</v>
          </cell>
        </row>
        <row r="57">
          <cell r="H57">
            <v>0</v>
          </cell>
        </row>
        <row r="63">
          <cell r="H63">
            <v>14.17</v>
          </cell>
        </row>
        <row r="65">
          <cell r="H65">
            <v>30.38</v>
          </cell>
        </row>
        <row r="66">
          <cell r="H66">
            <v>3.65</v>
          </cell>
        </row>
        <row r="67">
          <cell r="H67">
            <v>3.04</v>
          </cell>
        </row>
        <row r="68">
          <cell r="H68">
            <v>37.07</v>
          </cell>
        </row>
      </sheetData>
      <sheetData sheetId="118">
        <row r="39">
          <cell r="H39">
            <v>3.63</v>
          </cell>
        </row>
        <row r="51">
          <cell r="H51">
            <v>14.72</v>
          </cell>
        </row>
        <row r="57">
          <cell r="H57">
            <v>0</v>
          </cell>
        </row>
        <row r="63">
          <cell r="H63">
            <v>16.059999999999999</v>
          </cell>
        </row>
        <row r="65">
          <cell r="H65">
            <v>34.409999999999997</v>
          </cell>
        </row>
        <row r="66">
          <cell r="H66">
            <v>4.13</v>
          </cell>
        </row>
        <row r="67">
          <cell r="H67">
            <v>3.44</v>
          </cell>
        </row>
        <row r="68">
          <cell r="H68">
            <v>41.98</v>
          </cell>
        </row>
      </sheetData>
      <sheetData sheetId="119">
        <row r="39">
          <cell r="H39">
            <v>2.4900000000000002</v>
          </cell>
        </row>
        <row r="51">
          <cell r="H51">
            <v>10.09</v>
          </cell>
        </row>
        <row r="57">
          <cell r="H57">
            <v>0</v>
          </cell>
        </row>
        <row r="63">
          <cell r="H63">
            <v>11</v>
          </cell>
        </row>
        <row r="65">
          <cell r="H65">
            <v>23.58</v>
          </cell>
        </row>
        <row r="66">
          <cell r="H66">
            <v>2.83</v>
          </cell>
        </row>
        <row r="67">
          <cell r="H67">
            <v>2.36</v>
          </cell>
        </row>
        <row r="68">
          <cell r="H68">
            <v>28.77</v>
          </cell>
        </row>
      </sheetData>
      <sheetData sheetId="120">
        <row r="39">
          <cell r="H39">
            <v>2.83</v>
          </cell>
        </row>
        <row r="51">
          <cell r="H51">
            <v>11.45</v>
          </cell>
        </row>
        <row r="57">
          <cell r="H57">
            <v>0</v>
          </cell>
        </row>
        <row r="63">
          <cell r="H63">
            <v>12.49</v>
          </cell>
        </row>
        <row r="65">
          <cell r="H65">
            <v>26.77</v>
          </cell>
        </row>
        <row r="66">
          <cell r="H66">
            <v>3.21</v>
          </cell>
        </row>
        <row r="67">
          <cell r="H67">
            <v>2.68</v>
          </cell>
        </row>
        <row r="68">
          <cell r="H68">
            <v>32.659999999999997</v>
          </cell>
        </row>
      </sheetData>
      <sheetData sheetId="121">
        <row r="39">
          <cell r="H39">
            <v>2.4900000000000002</v>
          </cell>
        </row>
        <row r="51">
          <cell r="H51">
            <v>10.09</v>
          </cell>
        </row>
        <row r="57">
          <cell r="H57">
            <v>0</v>
          </cell>
        </row>
        <row r="63">
          <cell r="H63">
            <v>11</v>
          </cell>
        </row>
        <row r="65">
          <cell r="H65">
            <v>23.58</v>
          </cell>
        </row>
        <row r="66">
          <cell r="H66">
            <v>2.83</v>
          </cell>
        </row>
        <row r="67">
          <cell r="H67">
            <v>2.36</v>
          </cell>
        </row>
        <row r="68">
          <cell r="H68">
            <v>28.77</v>
          </cell>
        </row>
      </sheetData>
      <sheetData sheetId="122">
        <row r="39">
          <cell r="H39">
            <v>2.4900000000000002</v>
          </cell>
        </row>
        <row r="51">
          <cell r="H51">
            <v>10.07</v>
          </cell>
        </row>
        <row r="57">
          <cell r="H57">
            <v>0</v>
          </cell>
        </row>
        <row r="63">
          <cell r="H63">
            <v>10.99</v>
          </cell>
        </row>
        <row r="65">
          <cell r="H65">
            <v>23.55</v>
          </cell>
        </row>
        <row r="66">
          <cell r="H66">
            <v>2.83</v>
          </cell>
        </row>
        <row r="67">
          <cell r="H67">
            <v>2.36</v>
          </cell>
        </row>
        <row r="68">
          <cell r="H68">
            <v>28.74</v>
          </cell>
        </row>
      </sheetData>
      <sheetData sheetId="123">
        <row r="39">
          <cell r="H39">
            <v>3.67</v>
          </cell>
        </row>
        <row r="51">
          <cell r="H51">
            <v>14.87</v>
          </cell>
        </row>
        <row r="57">
          <cell r="H57">
            <v>0</v>
          </cell>
        </row>
        <row r="63">
          <cell r="H63">
            <v>16.22</v>
          </cell>
        </row>
        <row r="65">
          <cell r="H65">
            <v>34.76</v>
          </cell>
        </row>
        <row r="66">
          <cell r="H66">
            <v>4.17</v>
          </cell>
        </row>
        <row r="67">
          <cell r="H67">
            <v>3.48</v>
          </cell>
        </row>
        <row r="68">
          <cell r="H68">
            <v>42.41</v>
          </cell>
        </row>
      </sheetData>
      <sheetData sheetId="124">
        <row r="39">
          <cell r="H39">
            <v>3.67</v>
          </cell>
        </row>
        <row r="51">
          <cell r="H51">
            <v>14.88</v>
          </cell>
        </row>
        <row r="57">
          <cell r="H57">
            <v>0</v>
          </cell>
        </row>
        <row r="63">
          <cell r="H63">
            <v>16.23</v>
          </cell>
        </row>
        <row r="65">
          <cell r="H65">
            <v>34.78</v>
          </cell>
        </row>
        <row r="66">
          <cell r="H66">
            <v>4.17</v>
          </cell>
        </row>
        <row r="67">
          <cell r="H67">
            <v>3.48</v>
          </cell>
        </row>
        <row r="68">
          <cell r="H68">
            <v>42.43</v>
          </cell>
        </row>
      </sheetData>
      <sheetData sheetId="125">
        <row r="39">
          <cell r="H39">
            <v>3.68</v>
          </cell>
        </row>
        <row r="51">
          <cell r="H51">
            <v>14.9</v>
          </cell>
        </row>
        <row r="57">
          <cell r="H57">
            <v>0</v>
          </cell>
        </row>
        <row r="63">
          <cell r="H63">
            <v>16.239999999999998</v>
          </cell>
        </row>
        <row r="65">
          <cell r="H65">
            <v>34.82</v>
          </cell>
        </row>
        <row r="66">
          <cell r="H66">
            <v>4.18</v>
          </cell>
        </row>
        <row r="67">
          <cell r="H67">
            <v>3.48</v>
          </cell>
        </row>
        <row r="68">
          <cell r="H68">
            <v>42.48</v>
          </cell>
        </row>
      </sheetData>
      <sheetData sheetId="126">
        <row r="39">
          <cell r="H39">
            <v>3.68</v>
          </cell>
        </row>
        <row r="51">
          <cell r="H51">
            <v>14.9</v>
          </cell>
        </row>
        <row r="57">
          <cell r="H57">
            <v>0</v>
          </cell>
        </row>
        <row r="63">
          <cell r="H63">
            <v>16.239999999999998</v>
          </cell>
        </row>
        <row r="65">
          <cell r="H65">
            <v>34.82</v>
          </cell>
        </row>
        <row r="66">
          <cell r="H66">
            <v>4.18</v>
          </cell>
        </row>
        <row r="67">
          <cell r="H67">
            <v>3.48</v>
          </cell>
        </row>
        <row r="68">
          <cell r="H68">
            <v>42.48</v>
          </cell>
        </row>
      </sheetData>
      <sheetData sheetId="127">
        <row r="39">
          <cell r="H39">
            <v>3.68</v>
          </cell>
        </row>
        <row r="51">
          <cell r="H51">
            <v>14.9</v>
          </cell>
        </row>
        <row r="57">
          <cell r="H57">
            <v>0</v>
          </cell>
        </row>
        <row r="63">
          <cell r="H63">
            <v>16.239999999999998</v>
          </cell>
        </row>
        <row r="65">
          <cell r="H65">
            <v>34.82</v>
          </cell>
        </row>
        <row r="66">
          <cell r="H66">
            <v>4.18</v>
          </cell>
        </row>
        <row r="67">
          <cell r="H67">
            <v>3.48</v>
          </cell>
        </row>
        <row r="68">
          <cell r="H68">
            <v>42.48</v>
          </cell>
        </row>
      </sheetData>
      <sheetData sheetId="128">
        <row r="39">
          <cell r="H39">
            <v>3.65</v>
          </cell>
        </row>
        <row r="51">
          <cell r="H51">
            <v>14.81</v>
          </cell>
        </row>
        <row r="57">
          <cell r="H57">
            <v>0</v>
          </cell>
        </row>
        <row r="63">
          <cell r="H63">
            <v>16.149999999999999</v>
          </cell>
        </row>
        <row r="65">
          <cell r="H65">
            <v>34.61</v>
          </cell>
        </row>
        <row r="66">
          <cell r="H66">
            <v>4.1500000000000004</v>
          </cell>
        </row>
        <row r="67">
          <cell r="H67">
            <v>3.46</v>
          </cell>
        </row>
        <row r="68">
          <cell r="H68">
            <v>42.22</v>
          </cell>
        </row>
      </sheetData>
      <sheetData sheetId="129">
        <row r="39">
          <cell r="H39">
            <v>3.65</v>
          </cell>
        </row>
        <row r="51">
          <cell r="H51">
            <v>14.81</v>
          </cell>
        </row>
        <row r="57">
          <cell r="H57">
            <v>0</v>
          </cell>
        </row>
        <row r="63">
          <cell r="H63">
            <v>16.149999999999999</v>
          </cell>
        </row>
        <row r="65">
          <cell r="H65">
            <v>34.61</v>
          </cell>
        </row>
        <row r="66">
          <cell r="H66">
            <v>4.1500000000000004</v>
          </cell>
        </row>
        <row r="67">
          <cell r="H67">
            <v>3.46</v>
          </cell>
        </row>
        <row r="68">
          <cell r="H68">
            <v>42.22</v>
          </cell>
        </row>
      </sheetData>
      <sheetData sheetId="130">
        <row r="39">
          <cell r="H39">
            <v>3.67</v>
          </cell>
        </row>
        <row r="51">
          <cell r="H51">
            <v>14.87</v>
          </cell>
        </row>
        <row r="57">
          <cell r="H57">
            <v>0</v>
          </cell>
        </row>
        <row r="63">
          <cell r="H63">
            <v>16.22</v>
          </cell>
        </row>
        <row r="65">
          <cell r="H65">
            <v>34.76</v>
          </cell>
        </row>
        <row r="66">
          <cell r="H66">
            <v>4.17</v>
          </cell>
        </row>
        <row r="67">
          <cell r="H67">
            <v>3.48</v>
          </cell>
        </row>
        <row r="68">
          <cell r="H68">
            <v>42.41</v>
          </cell>
        </row>
      </sheetData>
      <sheetData sheetId="131">
        <row r="39">
          <cell r="H39">
            <v>4.28</v>
          </cell>
        </row>
        <row r="51">
          <cell r="H51">
            <v>17.350000000000001</v>
          </cell>
        </row>
        <row r="57">
          <cell r="H57">
            <v>0</v>
          </cell>
        </row>
        <row r="63">
          <cell r="H63">
            <v>18.920000000000002</v>
          </cell>
        </row>
        <row r="65">
          <cell r="H65">
            <v>40.549999999999997</v>
          </cell>
        </row>
        <row r="66">
          <cell r="H66">
            <v>4.87</v>
          </cell>
        </row>
        <row r="67">
          <cell r="H67">
            <v>4.0599999999999996</v>
          </cell>
        </row>
        <row r="68">
          <cell r="H68">
            <v>49.48</v>
          </cell>
        </row>
      </sheetData>
      <sheetData sheetId="132">
        <row r="39">
          <cell r="H39">
            <v>4.8</v>
          </cell>
        </row>
        <row r="51">
          <cell r="H51">
            <v>19.440000000000001</v>
          </cell>
        </row>
        <row r="57">
          <cell r="H57">
            <v>0</v>
          </cell>
        </row>
        <row r="63">
          <cell r="H63">
            <v>21.2</v>
          </cell>
        </row>
        <row r="65">
          <cell r="H65">
            <v>45.44</v>
          </cell>
        </row>
        <row r="66">
          <cell r="H66">
            <v>5.45</v>
          </cell>
        </row>
        <row r="67">
          <cell r="H67">
            <v>4.54</v>
          </cell>
        </row>
        <row r="68">
          <cell r="H68">
            <v>55.43</v>
          </cell>
        </row>
      </sheetData>
      <sheetData sheetId="133">
        <row r="39">
          <cell r="H39">
            <v>4.8</v>
          </cell>
        </row>
        <row r="51">
          <cell r="H51">
            <v>19.440000000000001</v>
          </cell>
        </row>
        <row r="57">
          <cell r="H57">
            <v>0</v>
          </cell>
        </row>
        <row r="63">
          <cell r="H63">
            <v>21.2</v>
          </cell>
        </row>
        <row r="65">
          <cell r="H65">
            <v>45.44</v>
          </cell>
        </row>
        <row r="66">
          <cell r="H66">
            <v>5.45</v>
          </cell>
        </row>
        <row r="67">
          <cell r="H67">
            <v>4.54</v>
          </cell>
        </row>
        <row r="68">
          <cell r="H68">
            <v>55.43</v>
          </cell>
        </row>
      </sheetData>
      <sheetData sheetId="134">
        <row r="39">
          <cell r="H39">
            <v>4.8</v>
          </cell>
        </row>
        <row r="51">
          <cell r="H51">
            <v>19.440000000000001</v>
          </cell>
        </row>
        <row r="57">
          <cell r="H57">
            <v>0</v>
          </cell>
        </row>
        <row r="63">
          <cell r="H63">
            <v>21.2</v>
          </cell>
        </row>
        <row r="65">
          <cell r="H65">
            <v>45.44</v>
          </cell>
        </row>
        <row r="66">
          <cell r="H66">
            <v>5.45</v>
          </cell>
        </row>
        <row r="67">
          <cell r="H67">
            <v>4.54</v>
          </cell>
        </row>
        <row r="68">
          <cell r="H68">
            <v>55.43</v>
          </cell>
        </row>
      </sheetData>
      <sheetData sheetId="135">
        <row r="39">
          <cell r="H39">
            <v>4.8</v>
          </cell>
        </row>
        <row r="51">
          <cell r="H51">
            <v>19.440000000000001</v>
          </cell>
        </row>
        <row r="57">
          <cell r="H57">
            <v>0</v>
          </cell>
        </row>
        <row r="63">
          <cell r="H63">
            <v>21.2</v>
          </cell>
        </row>
        <row r="65">
          <cell r="H65">
            <v>45.44</v>
          </cell>
        </row>
        <row r="66">
          <cell r="H66">
            <v>5.45</v>
          </cell>
        </row>
        <row r="67">
          <cell r="H67">
            <v>4.54</v>
          </cell>
        </row>
        <row r="68">
          <cell r="H68">
            <v>55.43</v>
          </cell>
        </row>
      </sheetData>
      <sheetData sheetId="136">
        <row r="39">
          <cell r="H39">
            <v>1.65</v>
          </cell>
        </row>
        <row r="51">
          <cell r="H51">
            <v>6.7</v>
          </cell>
        </row>
        <row r="57">
          <cell r="H57">
            <v>0</v>
          </cell>
        </row>
        <row r="63">
          <cell r="H63">
            <v>7.31</v>
          </cell>
        </row>
        <row r="65">
          <cell r="H65">
            <v>15.66</v>
          </cell>
        </row>
        <row r="66">
          <cell r="H66">
            <v>1.88</v>
          </cell>
        </row>
        <row r="67">
          <cell r="H67">
            <v>1.57</v>
          </cell>
        </row>
        <row r="68">
          <cell r="H68">
            <v>19.11</v>
          </cell>
        </row>
      </sheetData>
      <sheetData sheetId="137">
        <row r="39">
          <cell r="H39">
            <v>1.89</v>
          </cell>
        </row>
        <row r="51">
          <cell r="H51">
            <v>7.64</v>
          </cell>
        </row>
        <row r="57">
          <cell r="H57">
            <v>0</v>
          </cell>
        </row>
        <row r="63">
          <cell r="H63">
            <v>8.33</v>
          </cell>
        </row>
        <row r="65">
          <cell r="H65">
            <v>17.86</v>
          </cell>
        </row>
        <row r="66">
          <cell r="H66">
            <v>2.14</v>
          </cell>
        </row>
        <row r="67">
          <cell r="H67">
            <v>1.79</v>
          </cell>
        </row>
        <row r="68">
          <cell r="H68">
            <v>21.79</v>
          </cell>
        </row>
      </sheetData>
      <sheetData sheetId="138">
        <row r="39">
          <cell r="H39">
            <v>1.64</v>
          </cell>
        </row>
        <row r="51">
          <cell r="H51">
            <v>6.66</v>
          </cell>
        </row>
        <row r="57">
          <cell r="H57">
            <v>0</v>
          </cell>
        </row>
        <row r="63">
          <cell r="H63">
            <v>7.26</v>
          </cell>
        </row>
        <row r="65">
          <cell r="H65">
            <v>15.56</v>
          </cell>
        </row>
        <row r="66">
          <cell r="H66">
            <v>1.87</v>
          </cell>
        </row>
        <row r="67">
          <cell r="H67">
            <v>1.56</v>
          </cell>
        </row>
        <row r="68">
          <cell r="H68">
            <v>18.989999999999998</v>
          </cell>
        </row>
      </sheetData>
      <sheetData sheetId="139">
        <row r="39">
          <cell r="H39">
            <v>2.39</v>
          </cell>
        </row>
        <row r="51">
          <cell r="H51">
            <v>9.67</v>
          </cell>
        </row>
        <row r="57">
          <cell r="H57">
            <v>0</v>
          </cell>
        </row>
        <row r="63">
          <cell r="H63">
            <v>10.55</v>
          </cell>
        </row>
        <row r="65">
          <cell r="H65">
            <v>22.61</v>
          </cell>
        </row>
        <row r="66">
          <cell r="H66">
            <v>2.71</v>
          </cell>
        </row>
        <row r="67">
          <cell r="H67">
            <v>2.2599999999999998</v>
          </cell>
        </row>
        <row r="68">
          <cell r="H68">
            <v>27.58</v>
          </cell>
        </row>
      </sheetData>
      <sheetData sheetId="140">
        <row r="39">
          <cell r="H39">
            <v>3.43</v>
          </cell>
        </row>
        <row r="51">
          <cell r="H51">
            <v>13.9</v>
          </cell>
        </row>
        <row r="57">
          <cell r="H57">
            <v>0</v>
          </cell>
        </row>
        <row r="63">
          <cell r="H63">
            <v>15.16</v>
          </cell>
        </row>
        <row r="65">
          <cell r="H65">
            <v>32.49</v>
          </cell>
        </row>
        <row r="66">
          <cell r="H66">
            <v>3.9</v>
          </cell>
        </row>
        <row r="67">
          <cell r="H67">
            <v>3.25</v>
          </cell>
        </row>
        <row r="68">
          <cell r="H68">
            <v>39.64</v>
          </cell>
        </row>
      </sheetData>
      <sheetData sheetId="141">
        <row r="39">
          <cell r="H39">
            <v>3.74</v>
          </cell>
        </row>
        <row r="51">
          <cell r="H51">
            <v>15.15</v>
          </cell>
        </row>
        <row r="57">
          <cell r="H57">
            <v>0</v>
          </cell>
        </row>
        <row r="63">
          <cell r="H63">
            <v>16.53</v>
          </cell>
        </row>
        <row r="65">
          <cell r="H65">
            <v>35.42</v>
          </cell>
        </row>
        <row r="66">
          <cell r="H66">
            <v>4.25</v>
          </cell>
        </row>
        <row r="67">
          <cell r="H67">
            <v>3.54</v>
          </cell>
        </row>
        <row r="68">
          <cell r="H68">
            <v>43.21</v>
          </cell>
        </row>
      </sheetData>
      <sheetData sheetId="142">
        <row r="39">
          <cell r="H39">
            <v>1.34</v>
          </cell>
        </row>
        <row r="51">
          <cell r="H51">
            <v>5.43</v>
          </cell>
        </row>
        <row r="57">
          <cell r="H57">
            <v>0</v>
          </cell>
        </row>
        <row r="63">
          <cell r="H63">
            <v>5.92</v>
          </cell>
        </row>
        <row r="65">
          <cell r="H65">
            <v>12.69</v>
          </cell>
        </row>
        <row r="66">
          <cell r="H66">
            <v>1.52</v>
          </cell>
        </row>
        <row r="67">
          <cell r="H67">
            <v>1.27</v>
          </cell>
        </row>
        <row r="68">
          <cell r="H68">
            <v>15.48</v>
          </cell>
        </row>
      </sheetData>
      <sheetData sheetId="143">
        <row r="39">
          <cell r="H39">
            <v>1.69</v>
          </cell>
        </row>
        <row r="51">
          <cell r="H51">
            <v>6.83</v>
          </cell>
        </row>
        <row r="57">
          <cell r="H57">
            <v>0</v>
          </cell>
        </row>
        <row r="63">
          <cell r="H63">
            <v>7.45</v>
          </cell>
        </row>
        <row r="65">
          <cell r="H65">
            <v>15.97</v>
          </cell>
        </row>
        <row r="66">
          <cell r="H66">
            <v>1.92</v>
          </cell>
        </row>
        <row r="67">
          <cell r="H67">
            <v>1.6</v>
          </cell>
        </row>
        <row r="68">
          <cell r="H68">
            <v>19.489999999999998</v>
          </cell>
        </row>
      </sheetData>
      <sheetData sheetId="144">
        <row r="39">
          <cell r="H39">
            <v>3.07</v>
          </cell>
        </row>
        <row r="51">
          <cell r="H51">
            <v>12.44</v>
          </cell>
        </row>
        <row r="57">
          <cell r="H57">
            <v>0</v>
          </cell>
        </row>
        <row r="63">
          <cell r="H63">
            <v>13.56</v>
          </cell>
        </row>
        <row r="65">
          <cell r="H65">
            <v>29.07</v>
          </cell>
        </row>
        <row r="66">
          <cell r="H66">
            <v>3.49</v>
          </cell>
        </row>
        <row r="67">
          <cell r="H67">
            <v>2.91</v>
          </cell>
        </row>
        <row r="68">
          <cell r="H68">
            <v>35.47</v>
          </cell>
        </row>
      </sheetData>
      <sheetData sheetId="145">
        <row r="39">
          <cell r="H39">
            <v>3.07</v>
          </cell>
        </row>
        <row r="51">
          <cell r="H51">
            <v>12.44</v>
          </cell>
        </row>
        <row r="57">
          <cell r="H57">
            <v>0</v>
          </cell>
        </row>
        <row r="63">
          <cell r="H63">
            <v>13.56</v>
          </cell>
        </row>
        <row r="65">
          <cell r="H65">
            <v>29.07</v>
          </cell>
        </row>
        <row r="66">
          <cell r="H66">
            <v>3.49</v>
          </cell>
        </row>
        <row r="67">
          <cell r="H67">
            <v>2.91</v>
          </cell>
        </row>
        <row r="68">
          <cell r="H68">
            <v>35.47</v>
          </cell>
        </row>
      </sheetData>
      <sheetData sheetId="146">
        <row r="39">
          <cell r="H39">
            <v>3.07</v>
          </cell>
        </row>
        <row r="51">
          <cell r="H51">
            <v>12.44</v>
          </cell>
        </row>
        <row r="57">
          <cell r="H57">
            <v>0</v>
          </cell>
        </row>
        <row r="63">
          <cell r="H63">
            <v>13.56</v>
          </cell>
        </row>
        <row r="65">
          <cell r="H65">
            <v>29.07</v>
          </cell>
        </row>
        <row r="66">
          <cell r="H66">
            <v>3.49</v>
          </cell>
        </row>
        <row r="67">
          <cell r="H67">
            <v>2.91</v>
          </cell>
        </row>
        <row r="68">
          <cell r="H68">
            <v>35.47</v>
          </cell>
        </row>
      </sheetData>
      <sheetData sheetId="147">
        <row r="39">
          <cell r="H39">
            <v>3.07</v>
          </cell>
        </row>
        <row r="51">
          <cell r="H51">
            <v>12.44</v>
          </cell>
        </row>
        <row r="57">
          <cell r="H57">
            <v>0</v>
          </cell>
        </row>
        <row r="63">
          <cell r="H63">
            <v>13.56</v>
          </cell>
        </row>
        <row r="65">
          <cell r="H65">
            <v>29.07</v>
          </cell>
        </row>
        <row r="66">
          <cell r="H66">
            <v>3.49</v>
          </cell>
        </row>
        <row r="67">
          <cell r="H67">
            <v>2.91</v>
          </cell>
        </row>
        <row r="68">
          <cell r="H68">
            <v>35.47</v>
          </cell>
        </row>
      </sheetData>
      <sheetData sheetId="148">
        <row r="39">
          <cell r="H39">
            <v>2.21</v>
          </cell>
        </row>
        <row r="51">
          <cell r="H51">
            <v>8.94</v>
          </cell>
        </row>
        <row r="57">
          <cell r="H57">
            <v>0</v>
          </cell>
        </row>
        <row r="63">
          <cell r="H63">
            <v>9.76</v>
          </cell>
        </row>
        <row r="65">
          <cell r="H65">
            <v>20.91</v>
          </cell>
        </row>
        <row r="66">
          <cell r="H66">
            <v>2.5099999999999998</v>
          </cell>
        </row>
        <row r="67">
          <cell r="H67">
            <v>2.09</v>
          </cell>
        </row>
        <row r="68">
          <cell r="H68">
            <v>25.51</v>
          </cell>
        </row>
      </sheetData>
      <sheetData sheetId="149">
        <row r="39">
          <cell r="H39">
            <v>2.5299999999999998</v>
          </cell>
        </row>
        <row r="51">
          <cell r="H51">
            <v>10.26</v>
          </cell>
        </row>
        <row r="57">
          <cell r="H57">
            <v>0</v>
          </cell>
        </row>
        <row r="63">
          <cell r="H63">
            <v>11.2</v>
          </cell>
        </row>
        <row r="65">
          <cell r="H65">
            <v>23.99</v>
          </cell>
        </row>
        <row r="66">
          <cell r="H66">
            <v>2.88</v>
          </cell>
        </row>
        <row r="67">
          <cell r="H67">
            <v>2.4</v>
          </cell>
        </row>
        <row r="68">
          <cell r="H68">
            <v>29.27</v>
          </cell>
        </row>
      </sheetData>
      <sheetData sheetId="150">
        <row r="39">
          <cell r="H39">
            <v>0.83</v>
          </cell>
        </row>
        <row r="51">
          <cell r="H51">
            <v>3.35</v>
          </cell>
        </row>
        <row r="57">
          <cell r="H57">
            <v>0</v>
          </cell>
        </row>
        <row r="63">
          <cell r="H63">
            <v>3.65</v>
          </cell>
        </row>
        <row r="65">
          <cell r="H65">
            <v>7.83</v>
          </cell>
        </row>
        <row r="66">
          <cell r="H66">
            <v>0.94</v>
          </cell>
        </row>
        <row r="67">
          <cell r="H67">
            <v>0.78</v>
          </cell>
        </row>
        <row r="68">
          <cell r="H68">
            <v>9.5500000000000007</v>
          </cell>
        </row>
      </sheetData>
      <sheetData sheetId="151">
        <row r="39">
          <cell r="H39">
            <v>0.83</v>
          </cell>
        </row>
        <row r="51">
          <cell r="H51">
            <v>3.35</v>
          </cell>
        </row>
        <row r="57">
          <cell r="H57">
            <v>0</v>
          </cell>
        </row>
        <row r="63">
          <cell r="H63">
            <v>3.65</v>
          </cell>
        </row>
        <row r="65">
          <cell r="H65">
            <v>7.83</v>
          </cell>
        </row>
        <row r="66">
          <cell r="H66">
            <v>0.94</v>
          </cell>
        </row>
        <row r="67">
          <cell r="H67">
            <v>0.78</v>
          </cell>
        </row>
        <row r="68">
          <cell r="H68">
            <v>9.5500000000000007</v>
          </cell>
        </row>
      </sheetData>
      <sheetData sheetId="152">
        <row r="39">
          <cell r="H39">
            <v>1.1299999999999999</v>
          </cell>
        </row>
        <row r="51">
          <cell r="H51">
            <v>4.59</v>
          </cell>
        </row>
        <row r="57">
          <cell r="H57">
            <v>0</v>
          </cell>
        </row>
        <row r="63">
          <cell r="H63">
            <v>5.01</v>
          </cell>
        </row>
        <row r="65">
          <cell r="H65">
            <v>10.73</v>
          </cell>
        </row>
        <row r="66">
          <cell r="H66">
            <v>1.29</v>
          </cell>
        </row>
        <row r="67">
          <cell r="H67">
            <v>1.07</v>
          </cell>
        </row>
        <row r="68">
          <cell r="H68">
            <v>13.09</v>
          </cell>
        </row>
      </sheetData>
      <sheetData sheetId="153">
        <row r="39">
          <cell r="H39">
            <v>1.1299999999999999</v>
          </cell>
        </row>
        <row r="51">
          <cell r="H51">
            <v>4.57</v>
          </cell>
        </row>
        <row r="57">
          <cell r="H57">
            <v>0</v>
          </cell>
        </row>
        <row r="63">
          <cell r="H63">
            <v>4.99</v>
          </cell>
        </row>
        <row r="65">
          <cell r="H65">
            <v>10.69</v>
          </cell>
        </row>
        <row r="66">
          <cell r="H66">
            <v>1.28</v>
          </cell>
        </row>
        <row r="67">
          <cell r="H67">
            <v>1.07</v>
          </cell>
        </row>
        <row r="68">
          <cell r="H68">
            <v>13.04</v>
          </cell>
        </row>
      </sheetData>
      <sheetData sheetId="154">
        <row r="39">
          <cell r="H39">
            <v>1.43</v>
          </cell>
        </row>
        <row r="51">
          <cell r="H51">
            <v>5.79</v>
          </cell>
        </row>
        <row r="57">
          <cell r="H57">
            <v>0</v>
          </cell>
        </row>
        <row r="63">
          <cell r="H63">
            <v>6.31</v>
          </cell>
        </row>
        <row r="65">
          <cell r="H65">
            <v>13.53</v>
          </cell>
        </row>
        <row r="66">
          <cell r="H66">
            <v>1.62</v>
          </cell>
        </row>
        <row r="67">
          <cell r="H67">
            <v>1.35</v>
          </cell>
        </row>
        <row r="68">
          <cell r="H68">
            <v>16.5</v>
          </cell>
        </row>
      </sheetData>
      <sheetData sheetId="155">
        <row r="39">
          <cell r="H39">
            <v>1.73</v>
          </cell>
        </row>
        <row r="51">
          <cell r="H51">
            <v>7.02</v>
          </cell>
        </row>
        <row r="57">
          <cell r="H57">
            <v>0</v>
          </cell>
        </row>
        <row r="63">
          <cell r="H63">
            <v>7.66</v>
          </cell>
        </row>
        <row r="65">
          <cell r="H65">
            <v>16.41</v>
          </cell>
        </row>
        <row r="66">
          <cell r="H66">
            <v>1.97</v>
          </cell>
        </row>
        <row r="67">
          <cell r="H67">
            <v>1.64</v>
          </cell>
        </row>
        <row r="68">
          <cell r="H68">
            <v>20.02</v>
          </cell>
        </row>
      </sheetData>
      <sheetData sheetId="156">
        <row r="39">
          <cell r="H39">
            <v>1.39</v>
          </cell>
        </row>
        <row r="51">
          <cell r="H51">
            <v>5.63</v>
          </cell>
        </row>
        <row r="57">
          <cell r="H57">
            <v>0</v>
          </cell>
        </row>
        <row r="63">
          <cell r="H63">
            <v>6.14</v>
          </cell>
        </row>
        <row r="65">
          <cell r="H65">
            <v>13.16</v>
          </cell>
        </row>
        <row r="66">
          <cell r="H66">
            <v>1.58</v>
          </cell>
        </row>
        <row r="67">
          <cell r="H67">
            <v>1.32</v>
          </cell>
        </row>
        <row r="68">
          <cell r="H68">
            <v>16.059999999999999</v>
          </cell>
        </row>
      </sheetData>
      <sheetData sheetId="157">
        <row r="39">
          <cell r="H39">
            <v>1.9</v>
          </cell>
        </row>
        <row r="51">
          <cell r="H51">
            <v>7.7</v>
          </cell>
        </row>
        <row r="57">
          <cell r="H57">
            <v>0</v>
          </cell>
        </row>
        <row r="63">
          <cell r="H63">
            <v>8.4</v>
          </cell>
        </row>
        <row r="65">
          <cell r="H65">
            <v>18</v>
          </cell>
        </row>
        <row r="66">
          <cell r="H66">
            <v>2.16</v>
          </cell>
        </row>
        <row r="67">
          <cell r="H67">
            <v>1.8</v>
          </cell>
        </row>
        <row r="68">
          <cell r="H68">
            <v>21.96</v>
          </cell>
        </row>
      </sheetData>
      <sheetData sheetId="158">
        <row r="39">
          <cell r="H39">
            <v>1.72</v>
          </cell>
        </row>
        <row r="51">
          <cell r="H51">
            <v>6.99</v>
          </cell>
        </row>
        <row r="57">
          <cell r="H57">
            <v>0</v>
          </cell>
        </row>
        <row r="63">
          <cell r="H63">
            <v>7.62</v>
          </cell>
        </row>
        <row r="65">
          <cell r="H65">
            <v>16.329999999999998</v>
          </cell>
        </row>
        <row r="66">
          <cell r="H66">
            <v>1.96</v>
          </cell>
        </row>
        <row r="67">
          <cell r="H67">
            <v>1.63</v>
          </cell>
        </row>
        <row r="68">
          <cell r="H68">
            <v>19.920000000000002</v>
          </cell>
        </row>
      </sheetData>
      <sheetData sheetId="159">
        <row r="39">
          <cell r="H39">
            <v>2.4700000000000002</v>
          </cell>
        </row>
        <row r="51">
          <cell r="H51">
            <v>10.01</v>
          </cell>
        </row>
        <row r="57">
          <cell r="H57">
            <v>0</v>
          </cell>
        </row>
        <row r="63">
          <cell r="H63">
            <v>10.91</v>
          </cell>
        </row>
        <row r="65">
          <cell r="H65">
            <v>23.39</v>
          </cell>
        </row>
        <row r="66">
          <cell r="H66">
            <v>2.81</v>
          </cell>
        </row>
        <row r="67">
          <cell r="H67">
            <v>2.34</v>
          </cell>
        </row>
        <row r="68">
          <cell r="H68">
            <v>28.54</v>
          </cell>
        </row>
      </sheetData>
      <sheetData sheetId="160">
        <row r="39">
          <cell r="H39">
            <v>1.99</v>
          </cell>
        </row>
        <row r="51">
          <cell r="H51">
            <v>8.0399999999999991</v>
          </cell>
        </row>
        <row r="57">
          <cell r="H57">
            <v>0</v>
          </cell>
        </row>
        <row r="63">
          <cell r="H63">
            <v>8.77</v>
          </cell>
        </row>
        <row r="65">
          <cell r="H65">
            <v>18.8</v>
          </cell>
        </row>
        <row r="66">
          <cell r="H66">
            <v>2.2599999999999998</v>
          </cell>
        </row>
        <row r="67">
          <cell r="H67">
            <v>1.88</v>
          </cell>
        </row>
        <row r="68">
          <cell r="H68">
            <v>22.94</v>
          </cell>
        </row>
      </sheetData>
      <sheetData sheetId="161">
        <row r="39">
          <cell r="H39">
            <v>0.28000000000000003</v>
          </cell>
        </row>
        <row r="51">
          <cell r="H51">
            <v>10.82</v>
          </cell>
        </row>
        <row r="57">
          <cell r="H57">
            <v>0</v>
          </cell>
        </row>
        <row r="63">
          <cell r="H63">
            <v>11.8</v>
          </cell>
        </row>
        <row r="65">
          <cell r="H65">
            <v>22.9</v>
          </cell>
        </row>
        <row r="66">
          <cell r="H66">
            <v>2.75</v>
          </cell>
        </row>
        <row r="67">
          <cell r="H67">
            <v>2.29</v>
          </cell>
        </row>
        <row r="68">
          <cell r="H68">
            <v>27.94</v>
          </cell>
        </row>
      </sheetData>
      <sheetData sheetId="162">
        <row r="39">
          <cell r="H39">
            <v>0.28000000000000003</v>
          </cell>
        </row>
        <row r="51">
          <cell r="H51">
            <v>10.82</v>
          </cell>
        </row>
        <row r="57">
          <cell r="H57">
            <v>0</v>
          </cell>
        </row>
        <row r="63">
          <cell r="H63">
            <v>11.81</v>
          </cell>
        </row>
        <row r="65">
          <cell r="H65">
            <v>22.91</v>
          </cell>
        </row>
        <row r="66">
          <cell r="H66">
            <v>2.75</v>
          </cell>
        </row>
        <row r="67">
          <cell r="H67">
            <v>2.29</v>
          </cell>
        </row>
        <row r="68">
          <cell r="H68">
            <v>27.95</v>
          </cell>
        </row>
      </sheetData>
      <sheetData sheetId="163">
        <row r="39">
          <cell r="H39">
            <v>0.33</v>
          </cell>
        </row>
        <row r="51">
          <cell r="H51">
            <v>12.42</v>
          </cell>
        </row>
        <row r="57">
          <cell r="H57">
            <v>0</v>
          </cell>
        </row>
        <row r="63">
          <cell r="H63">
            <v>13.54</v>
          </cell>
        </row>
        <row r="65">
          <cell r="H65">
            <v>26.29</v>
          </cell>
        </row>
        <row r="66">
          <cell r="H66">
            <v>3.15</v>
          </cell>
        </row>
        <row r="67">
          <cell r="H67">
            <v>2.63</v>
          </cell>
        </row>
        <row r="68">
          <cell r="H68">
            <v>32.07</v>
          </cell>
        </row>
      </sheetData>
      <sheetData sheetId="164">
        <row r="39">
          <cell r="H39">
            <v>0.35</v>
          </cell>
        </row>
        <row r="51">
          <cell r="H51">
            <v>13.37</v>
          </cell>
        </row>
        <row r="57">
          <cell r="H57">
            <v>0</v>
          </cell>
        </row>
        <row r="63">
          <cell r="H63">
            <v>14.58</v>
          </cell>
        </row>
        <row r="65">
          <cell r="H65">
            <v>28.3</v>
          </cell>
        </row>
        <row r="66">
          <cell r="H66">
            <v>3.4</v>
          </cell>
        </row>
        <row r="67">
          <cell r="H67">
            <v>2.83</v>
          </cell>
        </row>
        <row r="68">
          <cell r="H68">
            <v>34.53</v>
          </cell>
        </row>
      </sheetData>
      <sheetData sheetId="165">
        <row r="39">
          <cell r="H39">
            <v>0.4</v>
          </cell>
        </row>
        <row r="51">
          <cell r="H51">
            <v>15.2</v>
          </cell>
        </row>
        <row r="57">
          <cell r="H57">
            <v>0</v>
          </cell>
        </row>
        <row r="63">
          <cell r="H63">
            <v>16.57</v>
          </cell>
        </row>
        <row r="65">
          <cell r="H65">
            <v>32.17</v>
          </cell>
        </row>
        <row r="66">
          <cell r="H66">
            <v>3.86</v>
          </cell>
        </row>
        <row r="67">
          <cell r="H67">
            <v>3.22</v>
          </cell>
        </row>
        <row r="68">
          <cell r="H68">
            <v>39.25</v>
          </cell>
        </row>
      </sheetData>
      <sheetData sheetId="166">
        <row r="39">
          <cell r="H39">
            <v>0.35</v>
          </cell>
        </row>
        <row r="51">
          <cell r="H51">
            <v>13.3</v>
          </cell>
        </row>
        <row r="57">
          <cell r="H57">
            <v>0</v>
          </cell>
        </row>
        <row r="63">
          <cell r="H63">
            <v>14.5</v>
          </cell>
        </row>
        <row r="65">
          <cell r="H65">
            <v>28.15</v>
          </cell>
        </row>
        <row r="66">
          <cell r="H66">
            <v>3.38</v>
          </cell>
        </row>
        <row r="67">
          <cell r="H67">
            <v>2.82</v>
          </cell>
        </row>
        <row r="68">
          <cell r="H68">
            <v>34.35</v>
          </cell>
        </row>
      </sheetData>
      <sheetData sheetId="167">
        <row r="39">
          <cell r="H39">
            <v>0.46</v>
          </cell>
        </row>
        <row r="51">
          <cell r="H51">
            <v>17.420000000000002</v>
          </cell>
        </row>
        <row r="57">
          <cell r="H57">
            <v>0</v>
          </cell>
        </row>
        <row r="63">
          <cell r="H63">
            <v>18.989999999999998</v>
          </cell>
        </row>
        <row r="65">
          <cell r="H65">
            <v>36.869999999999997</v>
          </cell>
        </row>
        <row r="66">
          <cell r="H66">
            <v>4.42</v>
          </cell>
        </row>
        <row r="67">
          <cell r="H67">
            <v>3.69</v>
          </cell>
        </row>
        <row r="68">
          <cell r="H68">
            <v>44.98</v>
          </cell>
        </row>
      </sheetData>
      <sheetData sheetId="168">
        <row r="39">
          <cell r="H39">
            <v>0.39</v>
          </cell>
        </row>
        <row r="51">
          <cell r="H51">
            <v>14.88</v>
          </cell>
        </row>
        <row r="57">
          <cell r="H57">
            <v>0</v>
          </cell>
        </row>
        <row r="63">
          <cell r="H63">
            <v>16.23</v>
          </cell>
        </row>
        <row r="65">
          <cell r="H65">
            <v>31.5</v>
          </cell>
        </row>
        <row r="66">
          <cell r="H66">
            <v>3.78</v>
          </cell>
        </row>
        <row r="67">
          <cell r="H67">
            <v>3.15</v>
          </cell>
        </row>
        <row r="68">
          <cell r="H68">
            <v>38.43</v>
          </cell>
        </row>
      </sheetData>
      <sheetData sheetId="169">
        <row r="39">
          <cell r="H39">
            <v>0.46</v>
          </cell>
        </row>
        <row r="51">
          <cell r="H51">
            <v>17.420000000000002</v>
          </cell>
        </row>
        <row r="57">
          <cell r="H57">
            <v>0</v>
          </cell>
        </row>
        <row r="63">
          <cell r="H63">
            <v>19</v>
          </cell>
        </row>
        <row r="65">
          <cell r="H65">
            <v>36.880000000000003</v>
          </cell>
        </row>
        <row r="66">
          <cell r="H66">
            <v>4.43</v>
          </cell>
        </row>
        <row r="67">
          <cell r="H67">
            <v>3.69</v>
          </cell>
        </row>
        <row r="68">
          <cell r="H68">
            <v>45</v>
          </cell>
        </row>
      </sheetData>
      <sheetData sheetId="170">
        <row r="39">
          <cell r="H39">
            <v>0.38</v>
          </cell>
        </row>
        <row r="51">
          <cell r="H51">
            <v>14.89</v>
          </cell>
        </row>
        <row r="57">
          <cell r="H57">
            <v>0</v>
          </cell>
        </row>
        <row r="63">
          <cell r="H63">
            <v>16.23</v>
          </cell>
        </row>
        <row r="65">
          <cell r="H65">
            <v>31.5</v>
          </cell>
        </row>
        <row r="66">
          <cell r="H66">
            <v>3.78</v>
          </cell>
        </row>
        <row r="67">
          <cell r="H67">
            <v>3.15</v>
          </cell>
        </row>
        <row r="68">
          <cell r="H68">
            <v>38.43</v>
          </cell>
        </row>
      </sheetData>
      <sheetData sheetId="171">
        <row r="39">
          <cell r="H39">
            <v>0.46</v>
          </cell>
        </row>
        <row r="51">
          <cell r="H51">
            <v>17.5</v>
          </cell>
        </row>
        <row r="57">
          <cell r="H57">
            <v>0</v>
          </cell>
        </row>
        <row r="63">
          <cell r="H63">
            <v>19.09</v>
          </cell>
        </row>
        <row r="65">
          <cell r="H65">
            <v>37.049999999999997</v>
          </cell>
        </row>
        <row r="66">
          <cell r="H66">
            <v>4.45</v>
          </cell>
        </row>
        <row r="67">
          <cell r="H67">
            <v>3.71</v>
          </cell>
        </row>
        <row r="68">
          <cell r="H68">
            <v>45.21</v>
          </cell>
        </row>
      </sheetData>
      <sheetData sheetId="172">
        <row r="39">
          <cell r="H39">
            <v>0.47</v>
          </cell>
        </row>
        <row r="51">
          <cell r="H51">
            <v>18.07</v>
          </cell>
        </row>
        <row r="57">
          <cell r="H57">
            <v>0</v>
          </cell>
        </row>
        <row r="63">
          <cell r="H63">
            <v>19.7</v>
          </cell>
        </row>
        <row r="65">
          <cell r="H65">
            <v>38.24</v>
          </cell>
        </row>
        <row r="66">
          <cell r="H66">
            <v>4.59</v>
          </cell>
        </row>
        <row r="67">
          <cell r="H67">
            <v>3.82</v>
          </cell>
        </row>
        <row r="68">
          <cell r="H68">
            <v>46.65</v>
          </cell>
        </row>
      </sheetData>
      <sheetData sheetId="173">
        <row r="39">
          <cell r="H39">
            <v>0.53</v>
          </cell>
        </row>
        <row r="51">
          <cell r="H51">
            <v>20.27</v>
          </cell>
        </row>
        <row r="57">
          <cell r="H57">
            <v>0</v>
          </cell>
        </row>
        <row r="63">
          <cell r="H63">
            <v>22.11</v>
          </cell>
        </row>
        <row r="65">
          <cell r="H65">
            <v>42.91</v>
          </cell>
        </row>
        <row r="66">
          <cell r="H66">
            <v>5.15</v>
          </cell>
        </row>
        <row r="67">
          <cell r="H67">
            <v>4.29</v>
          </cell>
        </row>
        <row r="68">
          <cell r="H68">
            <v>52.35</v>
          </cell>
        </row>
      </sheetData>
      <sheetData sheetId="174">
        <row r="39">
          <cell r="H39">
            <v>0.56000000000000005</v>
          </cell>
        </row>
        <row r="51">
          <cell r="H51">
            <v>21.47</v>
          </cell>
        </row>
        <row r="57">
          <cell r="H57">
            <v>0</v>
          </cell>
        </row>
        <row r="63">
          <cell r="H63">
            <v>23.42</v>
          </cell>
        </row>
        <row r="65">
          <cell r="H65">
            <v>45.45</v>
          </cell>
        </row>
        <row r="66">
          <cell r="H66">
            <v>5.45</v>
          </cell>
        </row>
        <row r="67">
          <cell r="H67">
            <v>4.55</v>
          </cell>
        </row>
        <row r="68">
          <cell r="H68">
            <v>55.45</v>
          </cell>
        </row>
      </sheetData>
      <sheetData sheetId="175">
        <row r="39">
          <cell r="H39">
            <v>0.1</v>
          </cell>
        </row>
        <row r="51">
          <cell r="H51">
            <v>4.29</v>
          </cell>
        </row>
        <row r="57">
          <cell r="H57">
            <v>0</v>
          </cell>
        </row>
        <row r="63">
          <cell r="H63">
            <v>4.68</v>
          </cell>
        </row>
        <row r="65">
          <cell r="H65">
            <v>9.07</v>
          </cell>
        </row>
        <row r="66">
          <cell r="H66">
            <v>1.0900000000000001</v>
          </cell>
        </row>
        <row r="67">
          <cell r="H67">
            <v>0.91</v>
          </cell>
        </row>
        <row r="68">
          <cell r="H68">
            <v>11.07</v>
          </cell>
        </row>
      </sheetData>
      <sheetData sheetId="176">
        <row r="39">
          <cell r="H39">
            <v>0.17</v>
          </cell>
        </row>
        <row r="51">
          <cell r="H51">
            <v>7.66</v>
          </cell>
        </row>
        <row r="57">
          <cell r="H57">
            <v>0</v>
          </cell>
        </row>
        <row r="63">
          <cell r="H63">
            <v>8.35</v>
          </cell>
        </row>
        <row r="65">
          <cell r="H65">
            <v>16.18</v>
          </cell>
        </row>
        <row r="66">
          <cell r="H66">
            <v>1.94</v>
          </cell>
        </row>
        <row r="67">
          <cell r="H67">
            <v>1.62</v>
          </cell>
        </row>
        <row r="68">
          <cell r="H68">
            <v>19.739999999999998</v>
          </cell>
        </row>
      </sheetData>
      <sheetData sheetId="177">
        <row r="39">
          <cell r="H39">
            <v>0.16</v>
          </cell>
        </row>
        <row r="51">
          <cell r="H51">
            <v>7.17</v>
          </cell>
        </row>
        <row r="57">
          <cell r="H57">
            <v>0</v>
          </cell>
        </row>
        <row r="63">
          <cell r="H63">
            <v>7.82</v>
          </cell>
        </row>
        <row r="65">
          <cell r="H65">
            <v>15.15</v>
          </cell>
        </row>
        <row r="66">
          <cell r="H66">
            <v>1.82</v>
          </cell>
        </row>
        <row r="67">
          <cell r="H67">
            <v>1.52</v>
          </cell>
        </row>
        <row r="68">
          <cell r="H68">
            <v>18.489999999999998</v>
          </cell>
        </row>
      </sheetData>
      <sheetData sheetId="178">
        <row r="39">
          <cell r="H39">
            <v>0.17</v>
          </cell>
        </row>
        <row r="51">
          <cell r="H51">
            <v>7.57</v>
          </cell>
        </row>
        <row r="57">
          <cell r="H57">
            <v>0</v>
          </cell>
        </row>
        <row r="63">
          <cell r="H63">
            <v>8.25</v>
          </cell>
        </row>
        <row r="65">
          <cell r="H65">
            <v>15.99</v>
          </cell>
        </row>
        <row r="66">
          <cell r="H66">
            <v>1.92</v>
          </cell>
        </row>
        <row r="67">
          <cell r="H67">
            <v>1.6</v>
          </cell>
        </row>
        <row r="68">
          <cell r="H68">
            <v>19.510000000000002</v>
          </cell>
        </row>
      </sheetData>
      <sheetData sheetId="179">
        <row r="39">
          <cell r="H39">
            <v>0.19</v>
          </cell>
        </row>
        <row r="51">
          <cell r="H51">
            <v>8.4700000000000006</v>
          </cell>
        </row>
        <row r="57">
          <cell r="H57">
            <v>0</v>
          </cell>
        </row>
        <row r="63">
          <cell r="H63">
            <v>9.24</v>
          </cell>
        </row>
        <row r="65">
          <cell r="H65">
            <v>17.899999999999999</v>
          </cell>
        </row>
        <row r="66">
          <cell r="H66">
            <v>2.15</v>
          </cell>
        </row>
        <row r="67">
          <cell r="H67">
            <v>1.79</v>
          </cell>
        </row>
        <row r="68">
          <cell r="H68">
            <v>21.84</v>
          </cell>
        </row>
      </sheetData>
      <sheetData sheetId="180">
        <row r="39">
          <cell r="H39">
            <v>0.2</v>
          </cell>
        </row>
        <row r="51">
          <cell r="H51">
            <v>8.67</v>
          </cell>
        </row>
        <row r="57">
          <cell r="H57">
            <v>0</v>
          </cell>
        </row>
        <row r="63">
          <cell r="H63">
            <v>9.4600000000000009</v>
          </cell>
        </row>
        <row r="65">
          <cell r="H65">
            <v>18.329999999999998</v>
          </cell>
        </row>
        <row r="66">
          <cell r="H66">
            <v>2.2000000000000002</v>
          </cell>
        </row>
        <row r="67">
          <cell r="H67">
            <v>1.83</v>
          </cell>
        </row>
        <row r="68">
          <cell r="H68">
            <v>22.36</v>
          </cell>
        </row>
      </sheetData>
      <sheetData sheetId="181">
        <row r="39">
          <cell r="H39">
            <v>0.11</v>
          </cell>
        </row>
        <row r="51">
          <cell r="H51">
            <v>4.9000000000000004</v>
          </cell>
        </row>
        <row r="57">
          <cell r="H57">
            <v>0</v>
          </cell>
        </row>
        <row r="63">
          <cell r="H63">
            <v>5.34</v>
          </cell>
        </row>
        <row r="65">
          <cell r="H65">
            <v>10.35</v>
          </cell>
        </row>
        <row r="66">
          <cell r="H66">
            <v>1.24</v>
          </cell>
        </row>
        <row r="67">
          <cell r="H67">
            <v>1.04</v>
          </cell>
        </row>
        <row r="68">
          <cell r="H68">
            <v>12.63</v>
          </cell>
        </row>
      </sheetData>
      <sheetData sheetId="182">
        <row r="39">
          <cell r="H39">
            <v>0.16</v>
          </cell>
        </row>
        <row r="51">
          <cell r="H51">
            <v>7.08</v>
          </cell>
        </row>
        <row r="57">
          <cell r="H57">
            <v>0</v>
          </cell>
        </row>
        <row r="63">
          <cell r="H63">
            <v>7.72</v>
          </cell>
        </row>
        <row r="65">
          <cell r="H65">
            <v>14.96</v>
          </cell>
        </row>
        <row r="66">
          <cell r="H66">
            <v>1.8</v>
          </cell>
        </row>
        <row r="67">
          <cell r="H67">
            <v>1.5</v>
          </cell>
        </row>
        <row r="68">
          <cell r="H68">
            <v>18.260000000000002</v>
          </cell>
        </row>
      </sheetData>
      <sheetData sheetId="183">
        <row r="39">
          <cell r="H39">
            <v>0.13</v>
          </cell>
        </row>
        <row r="51">
          <cell r="H51">
            <v>5.61</v>
          </cell>
        </row>
        <row r="57">
          <cell r="H57">
            <v>0</v>
          </cell>
        </row>
        <row r="63">
          <cell r="H63">
            <v>6.12</v>
          </cell>
        </row>
        <row r="65">
          <cell r="H65">
            <v>11.86</v>
          </cell>
        </row>
        <row r="66">
          <cell r="H66">
            <v>1.42</v>
          </cell>
        </row>
        <row r="67">
          <cell r="H67">
            <v>1.19</v>
          </cell>
        </row>
        <row r="68">
          <cell r="H68">
            <v>14.47</v>
          </cell>
        </row>
      </sheetData>
      <sheetData sheetId="184">
        <row r="39">
          <cell r="H39">
            <v>0.28000000000000003</v>
          </cell>
        </row>
        <row r="51">
          <cell r="H51">
            <v>12.5</v>
          </cell>
        </row>
        <row r="57">
          <cell r="H57">
            <v>0</v>
          </cell>
        </row>
        <row r="63">
          <cell r="H63">
            <v>13.63</v>
          </cell>
        </row>
        <row r="65">
          <cell r="H65">
            <v>26.41</v>
          </cell>
        </row>
        <row r="66">
          <cell r="H66">
            <v>3.17</v>
          </cell>
        </row>
        <row r="67">
          <cell r="H67">
            <v>2.64</v>
          </cell>
        </row>
        <row r="68">
          <cell r="H68">
            <v>32.22</v>
          </cell>
        </row>
      </sheetData>
      <sheetData sheetId="185">
        <row r="39">
          <cell r="H39">
            <v>0.36</v>
          </cell>
        </row>
        <row r="51">
          <cell r="H51">
            <v>16.03</v>
          </cell>
        </row>
        <row r="57">
          <cell r="H57">
            <v>0</v>
          </cell>
        </row>
        <row r="63">
          <cell r="H63">
            <v>17.48</v>
          </cell>
        </row>
        <row r="65">
          <cell r="H65">
            <v>33.869999999999997</v>
          </cell>
        </row>
        <row r="66">
          <cell r="H66">
            <v>4.0599999999999996</v>
          </cell>
        </row>
        <row r="67">
          <cell r="H67">
            <v>3.39</v>
          </cell>
        </row>
        <row r="68">
          <cell r="H68">
            <v>41.32</v>
          </cell>
        </row>
      </sheetData>
      <sheetData sheetId="186">
        <row r="39">
          <cell r="H39">
            <v>0.28999999999999998</v>
          </cell>
        </row>
        <row r="51">
          <cell r="H51">
            <v>12.89</v>
          </cell>
        </row>
        <row r="57">
          <cell r="H57">
            <v>0</v>
          </cell>
        </row>
        <row r="63">
          <cell r="H63">
            <v>14.06</v>
          </cell>
        </row>
        <row r="65">
          <cell r="H65">
            <v>27.24</v>
          </cell>
        </row>
        <row r="66">
          <cell r="H66">
            <v>3.27</v>
          </cell>
        </row>
        <row r="67">
          <cell r="H67">
            <v>2.72</v>
          </cell>
        </row>
        <row r="68">
          <cell r="H68">
            <v>33.229999999999997</v>
          </cell>
        </row>
      </sheetData>
      <sheetData sheetId="187">
        <row r="39">
          <cell r="H39">
            <v>0.03</v>
          </cell>
        </row>
        <row r="51">
          <cell r="H51">
            <v>0.46</v>
          </cell>
        </row>
        <row r="57">
          <cell r="H57">
            <v>0</v>
          </cell>
        </row>
        <row r="63">
          <cell r="H63">
            <v>0</v>
          </cell>
        </row>
        <row r="65">
          <cell r="H65">
            <v>0.49</v>
          </cell>
        </row>
        <row r="66">
          <cell r="H66">
            <v>0.06</v>
          </cell>
        </row>
        <row r="67">
          <cell r="H67">
            <v>0.05</v>
          </cell>
        </row>
        <row r="68">
          <cell r="H68">
            <v>0.6</v>
          </cell>
        </row>
      </sheetData>
      <sheetData sheetId="188">
        <row r="39">
          <cell r="H39">
            <v>0.59</v>
          </cell>
        </row>
        <row r="51">
          <cell r="H51">
            <v>2.37</v>
          </cell>
        </row>
        <row r="57">
          <cell r="H57">
            <v>0</v>
          </cell>
        </row>
        <row r="63">
          <cell r="H63">
            <v>2.59</v>
          </cell>
        </row>
        <row r="65">
          <cell r="H65">
            <v>5.55</v>
          </cell>
        </row>
        <row r="66">
          <cell r="H66">
            <v>0.67</v>
          </cell>
        </row>
        <row r="67">
          <cell r="H67">
            <v>0.56000000000000005</v>
          </cell>
        </row>
        <row r="68">
          <cell r="H68">
            <v>6.78</v>
          </cell>
        </row>
      </sheetData>
      <sheetData sheetId="189">
        <row r="39">
          <cell r="H39">
            <v>1.68</v>
          </cell>
        </row>
        <row r="51">
          <cell r="H51">
            <v>73.7</v>
          </cell>
        </row>
        <row r="57">
          <cell r="H57">
            <v>0</v>
          </cell>
        </row>
        <row r="63">
          <cell r="H63">
            <v>80.36</v>
          </cell>
        </row>
        <row r="65">
          <cell r="H65">
            <v>155.74</v>
          </cell>
        </row>
        <row r="66">
          <cell r="H66">
            <v>18.690000000000001</v>
          </cell>
        </row>
        <row r="67">
          <cell r="H67">
            <v>15.57</v>
          </cell>
        </row>
        <row r="68">
          <cell r="H68">
            <v>190</v>
          </cell>
        </row>
      </sheetData>
      <sheetData sheetId="190">
        <row r="39">
          <cell r="H39">
            <v>1.68</v>
          </cell>
        </row>
        <row r="51">
          <cell r="H51">
            <v>73.7</v>
          </cell>
        </row>
        <row r="57">
          <cell r="H57">
            <v>0</v>
          </cell>
        </row>
        <row r="63">
          <cell r="H63">
            <v>80.36</v>
          </cell>
        </row>
        <row r="65">
          <cell r="H65">
            <v>155.74</v>
          </cell>
        </row>
        <row r="66">
          <cell r="H66">
            <v>18.690000000000001</v>
          </cell>
        </row>
        <row r="67">
          <cell r="H67">
            <v>15.57</v>
          </cell>
        </row>
        <row r="68">
          <cell r="H68">
            <v>190</v>
          </cell>
        </row>
      </sheetData>
      <sheetData sheetId="191">
        <row r="39">
          <cell r="H39">
            <v>0.09</v>
          </cell>
        </row>
        <row r="51">
          <cell r="H51">
            <v>3.76</v>
          </cell>
        </row>
        <row r="57">
          <cell r="H57">
            <v>0</v>
          </cell>
        </row>
        <row r="63">
          <cell r="H63">
            <v>4.0999999999999996</v>
          </cell>
        </row>
        <row r="65">
          <cell r="H65">
            <v>7.95</v>
          </cell>
        </row>
        <row r="66">
          <cell r="H66">
            <v>0.95</v>
          </cell>
        </row>
        <row r="67">
          <cell r="H67">
            <v>0.8</v>
          </cell>
        </row>
        <row r="68">
          <cell r="H68">
            <v>9.6999999999999993</v>
          </cell>
        </row>
      </sheetData>
      <sheetData sheetId="192">
        <row r="39">
          <cell r="H39">
            <v>0.06</v>
          </cell>
        </row>
        <row r="51">
          <cell r="H51">
            <v>0.9</v>
          </cell>
        </row>
        <row r="57">
          <cell r="H57">
            <v>0</v>
          </cell>
        </row>
        <row r="63">
          <cell r="H63">
            <v>0</v>
          </cell>
        </row>
        <row r="65">
          <cell r="H65">
            <v>0.96</v>
          </cell>
        </row>
        <row r="66">
          <cell r="H66">
            <v>0.12</v>
          </cell>
        </row>
        <row r="67">
          <cell r="H67">
            <v>0.1</v>
          </cell>
        </row>
        <row r="68">
          <cell r="H68">
            <v>1.18</v>
          </cell>
        </row>
      </sheetData>
      <sheetData sheetId="19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I1278"/>
  <sheetViews>
    <sheetView showGridLines="0" zoomScale="85" zoomScaleNormal="85" workbookViewId="0">
      <pane xSplit="7" ySplit="5" topLeftCell="H295" activePane="bottomRight" state="frozen"/>
      <selection pane="topRight" activeCell="H1" sqref="H1"/>
      <selection pane="bottomLeft" activeCell="A6" sqref="A6"/>
      <selection pane="bottomRight" activeCell="C300" sqref="C300"/>
    </sheetView>
  </sheetViews>
  <sheetFormatPr baseColWidth="10" defaultColWidth="11.42578125" defaultRowHeight="12.75"/>
  <cols>
    <col min="1" max="1" width="4.7109375" style="51" customWidth="1"/>
    <col min="2" max="2" width="30.85546875" style="57" customWidth="1"/>
    <col min="3" max="3" width="54" style="47" customWidth="1"/>
    <col min="4" max="4" width="8" style="56" customWidth="1"/>
    <col min="5" max="5" width="16" style="55" customWidth="1"/>
    <col min="6" max="6" width="15.140625" style="54" customWidth="1"/>
    <col min="7" max="7" width="16.42578125" style="53" customWidth="1"/>
    <col min="8" max="8" width="9" style="50" hidden="1" customWidth="1"/>
    <col min="9" max="9" width="9.85546875" style="52" hidden="1" customWidth="1"/>
    <col min="10" max="10" width="9.140625" style="51" hidden="1" customWidth="1"/>
    <col min="11" max="11" width="9" style="50" hidden="1" customWidth="1"/>
    <col min="12" max="12" width="9" style="49" hidden="1" customWidth="1"/>
    <col min="13" max="13" width="9" style="48" hidden="1" customWidth="1"/>
    <col min="14" max="14" width="7.7109375" style="47" hidden="1" customWidth="1"/>
    <col min="15" max="16" width="8" style="47" hidden="1" customWidth="1"/>
    <col min="17" max="18" width="9" style="47" hidden="1" customWidth="1"/>
    <col min="19" max="19" width="8.140625" style="47" hidden="1" customWidth="1"/>
    <col min="20" max="20" width="7.85546875" style="47" hidden="1" customWidth="1"/>
    <col min="21" max="21" width="9" style="47" hidden="1" customWidth="1"/>
    <col min="22" max="22" width="8.140625" style="47" hidden="1" customWidth="1"/>
    <col min="23" max="25" width="9" style="47" hidden="1" customWidth="1"/>
    <col min="26" max="26" width="7.7109375" style="47" hidden="1" customWidth="1"/>
    <col min="27" max="28" width="8" style="47" hidden="1" customWidth="1"/>
    <col min="29" max="29" width="9" style="47" hidden="1" customWidth="1"/>
    <col min="30" max="30" width="8.140625" style="47" hidden="1" customWidth="1"/>
    <col min="31" max="31" width="8" style="47" hidden="1" customWidth="1"/>
    <col min="32" max="32" width="7.7109375" style="47" hidden="1" customWidth="1"/>
    <col min="33" max="34" width="8" style="47" hidden="1" customWidth="1"/>
    <col min="35" max="35" width="7.7109375" style="47" hidden="1" customWidth="1"/>
    <col min="36" max="37" width="8" style="47" hidden="1" customWidth="1"/>
    <col min="38" max="38" width="7.85546875" style="47" hidden="1" customWidth="1"/>
    <col min="39" max="40" width="8.140625" style="47" hidden="1" customWidth="1"/>
    <col min="41" max="42" width="9" style="47" hidden="1" customWidth="1"/>
    <col min="43" max="43" width="8" style="47" hidden="1" customWidth="1"/>
    <col min="44" max="44" width="7.7109375" style="47" hidden="1" customWidth="1"/>
    <col min="45" max="46" width="8" style="47" hidden="1" customWidth="1"/>
    <col min="47" max="47" width="9.85546875" style="47" hidden="1" customWidth="1"/>
    <col min="48" max="48" width="9" style="47" hidden="1" customWidth="1"/>
    <col min="49" max="49" width="8" style="47" hidden="1" customWidth="1"/>
    <col min="50" max="50" width="7.7109375" style="47" hidden="1" customWidth="1"/>
    <col min="51" max="52" width="8" style="47" hidden="1" customWidth="1"/>
    <col min="53" max="53" width="9" style="47" hidden="1" customWidth="1"/>
    <col min="54" max="55" width="8" style="47" hidden="1" customWidth="1"/>
    <col min="56" max="56" width="7.7109375" style="47" hidden="1" customWidth="1"/>
    <col min="57" max="58" width="8" style="47" hidden="1" customWidth="1"/>
    <col min="59" max="59" width="9" style="47" hidden="1" customWidth="1"/>
    <col min="60" max="61" width="8.140625" style="47" hidden="1" customWidth="1"/>
    <col min="62" max="63" width="9.85546875" style="47" hidden="1" customWidth="1"/>
    <col min="64" max="64" width="8.140625" style="47" hidden="1" customWidth="1"/>
    <col min="65" max="67" width="9" style="47" hidden="1" customWidth="1"/>
    <col min="68" max="68" width="12.28515625" style="47" hidden="1" customWidth="1"/>
    <col min="69" max="69" width="11.140625" style="47" hidden="1" customWidth="1"/>
    <col min="70" max="70" width="10.42578125" style="47" hidden="1" customWidth="1"/>
    <col min="71" max="71" width="12.28515625" style="47" hidden="1" customWidth="1"/>
    <col min="72" max="73" width="11.140625" style="47" hidden="1" customWidth="1"/>
    <col min="74" max="74" width="13.42578125" style="47" hidden="1" customWidth="1"/>
    <col min="75" max="75" width="13" style="47" hidden="1" customWidth="1"/>
    <col min="76" max="77" width="14.42578125" style="47" hidden="1" customWidth="1"/>
    <col min="78" max="78" width="17.140625" style="47" hidden="1" customWidth="1"/>
    <col min="79" max="79" width="9" style="47" hidden="1" customWidth="1"/>
    <col min="80" max="80" width="9.85546875" style="47" hidden="1" customWidth="1"/>
    <col min="81" max="81" width="8" style="47" hidden="1" customWidth="1"/>
    <col min="82" max="82" width="9" style="47" hidden="1" customWidth="1"/>
    <col min="83" max="83" width="8" style="47" hidden="1" customWidth="1"/>
    <col min="84" max="84" width="9" style="47" hidden="1" customWidth="1"/>
    <col min="85" max="85" width="7.7109375" style="47" hidden="1" customWidth="1"/>
    <col min="86" max="87" width="8" style="47" hidden="1" customWidth="1"/>
    <col min="88" max="88" width="7.7109375" style="47" hidden="1" customWidth="1"/>
    <col min="89" max="89" width="9" style="47" hidden="1" customWidth="1"/>
    <col min="90" max="90" width="8" style="47" hidden="1" customWidth="1"/>
    <col min="91" max="91" width="7.7109375" style="47" hidden="1" customWidth="1"/>
    <col min="92" max="92" width="9" style="47" hidden="1" customWidth="1"/>
    <col min="93" max="93" width="8" style="47" hidden="1" customWidth="1"/>
    <col min="94" max="96" width="9" style="47" hidden="1" customWidth="1"/>
    <col min="97" max="97" width="7.7109375" style="47" hidden="1" customWidth="1"/>
    <col min="98" max="99" width="8" style="47" hidden="1" customWidth="1"/>
    <col min="100" max="100" width="9" style="47" hidden="1" customWidth="1"/>
    <col min="101" max="102" width="8" style="47" hidden="1" customWidth="1"/>
    <col min="103" max="103" width="7.7109375" style="47" hidden="1" customWidth="1"/>
    <col min="104" max="105" width="8" style="47" hidden="1" customWidth="1"/>
    <col min="106" max="106" width="7.7109375" style="47" hidden="1" customWidth="1"/>
    <col min="107" max="108" width="8" style="47" hidden="1" customWidth="1"/>
    <col min="109" max="109" width="7.7109375" style="47" hidden="1" customWidth="1"/>
    <col min="110" max="111" width="8" style="47" hidden="1" customWidth="1"/>
    <col min="112" max="112" width="7.7109375" style="47" hidden="1" customWidth="1"/>
    <col min="113" max="113" width="9" style="47" hidden="1" customWidth="1"/>
    <col min="114" max="114" width="8" style="47" hidden="1" customWidth="1"/>
    <col min="115" max="115" width="7.7109375" style="47" hidden="1" customWidth="1"/>
    <col min="116" max="117" width="8" style="47" hidden="1" customWidth="1"/>
    <col min="118" max="118" width="9.85546875" style="47" hidden="1" customWidth="1"/>
    <col min="119" max="119" width="9" style="47" hidden="1" customWidth="1"/>
    <col min="120" max="120" width="8" style="47" hidden="1" customWidth="1"/>
    <col min="121" max="121" width="7.7109375" style="47" hidden="1" customWidth="1"/>
    <col min="122" max="123" width="8" style="47" hidden="1" customWidth="1"/>
    <col min="124" max="124" width="9" style="47" hidden="1" customWidth="1"/>
    <col min="125" max="126" width="8" style="47" hidden="1" customWidth="1"/>
    <col min="127" max="127" width="7.7109375" style="47" hidden="1" customWidth="1"/>
    <col min="128" max="129" width="8" style="47" hidden="1" customWidth="1"/>
    <col min="130" max="130" width="9" style="47" hidden="1" customWidth="1"/>
    <col min="131" max="132" width="8" style="47" hidden="1" customWidth="1"/>
    <col min="133" max="133" width="9.85546875" style="47" hidden="1" customWidth="1"/>
    <col min="134" max="135" width="8" style="47" hidden="1" customWidth="1"/>
    <col min="136" max="138" width="9" style="47" hidden="1" customWidth="1"/>
    <col min="139" max="139" width="9.85546875" style="47" hidden="1" customWidth="1"/>
    <col min="140" max="141" width="9" style="47" hidden="1" customWidth="1"/>
    <col min="142" max="142" width="9.85546875" style="47" hidden="1" customWidth="1"/>
    <col min="143" max="144" width="9" style="47" hidden="1" customWidth="1"/>
    <col min="145" max="145" width="13.5703125" style="47" bestFit="1" customWidth="1"/>
    <col min="146" max="146" width="13.5703125" style="47" customWidth="1"/>
    <col min="147" max="147" width="12.85546875" style="47" customWidth="1"/>
    <col min="148" max="16384" width="11.42578125" style="47"/>
  </cols>
  <sheetData>
    <row r="1" spans="1:191" s="67" customFormat="1" ht="11.25">
      <c r="A1" s="161"/>
      <c r="B1" s="164"/>
      <c r="E1" s="163"/>
      <c r="G1" s="159"/>
      <c r="H1" s="160"/>
      <c r="I1" s="162"/>
      <c r="J1" s="161"/>
      <c r="K1" s="160"/>
      <c r="L1" s="61"/>
      <c r="M1" s="159"/>
    </row>
    <row r="2" spans="1:191" ht="24.75" customHeight="1">
      <c r="B2" s="405" t="s">
        <v>726</v>
      </c>
      <c r="C2" s="405"/>
      <c r="D2" s="405"/>
      <c r="E2" s="154"/>
      <c r="F2" s="56"/>
      <c r="G2" s="48"/>
      <c r="H2" s="156" t="s">
        <v>725</v>
      </c>
      <c r="BX2" s="158">
        <v>1.5</v>
      </c>
      <c r="BY2" s="157">
        <v>1</v>
      </c>
      <c r="CA2" s="156" t="s">
        <v>724</v>
      </c>
    </row>
    <row r="3" spans="1:191" ht="30.75" customHeight="1">
      <c r="A3" s="155"/>
      <c r="B3" s="405"/>
      <c r="C3" s="405"/>
      <c r="D3" s="405"/>
      <c r="E3" s="154"/>
      <c r="F3" s="56"/>
      <c r="G3" s="48"/>
      <c r="H3" s="406" t="s">
        <v>718</v>
      </c>
      <c r="I3" s="407"/>
      <c r="J3" s="407"/>
      <c r="K3" s="407"/>
      <c r="L3" s="407"/>
      <c r="M3" s="408"/>
      <c r="N3" s="406" t="s">
        <v>717</v>
      </c>
      <c r="O3" s="407"/>
      <c r="P3" s="407"/>
      <c r="Q3" s="407"/>
      <c r="R3" s="407"/>
      <c r="S3" s="408"/>
      <c r="T3" s="406" t="s">
        <v>716</v>
      </c>
      <c r="U3" s="407"/>
      <c r="V3" s="407"/>
      <c r="W3" s="407"/>
      <c r="X3" s="407"/>
      <c r="Y3" s="408"/>
      <c r="Z3" s="406" t="s">
        <v>715</v>
      </c>
      <c r="AA3" s="407"/>
      <c r="AB3" s="407"/>
      <c r="AC3" s="407"/>
      <c r="AD3" s="407"/>
      <c r="AE3" s="408"/>
      <c r="AF3" s="406" t="s">
        <v>714</v>
      </c>
      <c r="AG3" s="407"/>
      <c r="AH3" s="407"/>
      <c r="AI3" s="407"/>
      <c r="AJ3" s="407"/>
      <c r="AK3" s="408"/>
      <c r="AL3" s="406" t="s">
        <v>713</v>
      </c>
      <c r="AM3" s="407"/>
      <c r="AN3" s="407"/>
      <c r="AO3" s="407"/>
      <c r="AP3" s="407"/>
      <c r="AQ3" s="408"/>
      <c r="AR3" s="406" t="s">
        <v>712</v>
      </c>
      <c r="AS3" s="407"/>
      <c r="AT3" s="407"/>
      <c r="AU3" s="407"/>
      <c r="AV3" s="407"/>
      <c r="AW3" s="408"/>
      <c r="AX3" s="406" t="s">
        <v>711</v>
      </c>
      <c r="AY3" s="407"/>
      <c r="AZ3" s="407"/>
      <c r="BA3" s="407"/>
      <c r="BB3" s="407"/>
      <c r="BC3" s="408"/>
      <c r="BD3" s="406" t="s">
        <v>710</v>
      </c>
      <c r="BE3" s="407"/>
      <c r="BF3" s="407"/>
      <c r="BG3" s="407"/>
      <c r="BH3" s="407"/>
      <c r="BI3" s="408"/>
      <c r="BJ3" s="406" t="s">
        <v>709</v>
      </c>
      <c r="BK3" s="407"/>
      <c r="BL3" s="407"/>
      <c r="BM3" s="407"/>
      <c r="BN3" s="407"/>
      <c r="BO3" s="408"/>
      <c r="BP3" s="406" t="s">
        <v>708</v>
      </c>
      <c r="BQ3" s="407"/>
      <c r="BR3" s="407"/>
      <c r="BS3" s="407"/>
      <c r="BT3" s="407"/>
      <c r="BU3" s="408"/>
      <c r="BV3" s="411" t="s">
        <v>723</v>
      </c>
      <c r="BW3" s="411" t="s">
        <v>722</v>
      </c>
      <c r="BX3" s="411" t="s">
        <v>721</v>
      </c>
      <c r="BY3" s="411" t="s">
        <v>720</v>
      </c>
      <c r="BZ3" s="415" t="s">
        <v>719</v>
      </c>
      <c r="CA3" s="406" t="s">
        <v>718</v>
      </c>
      <c r="CB3" s="407"/>
      <c r="CC3" s="407"/>
      <c r="CD3" s="407"/>
      <c r="CE3" s="407"/>
      <c r="CF3" s="408"/>
      <c r="CG3" s="406" t="s">
        <v>717</v>
      </c>
      <c r="CH3" s="407"/>
      <c r="CI3" s="407"/>
      <c r="CJ3" s="407"/>
      <c r="CK3" s="407"/>
      <c r="CL3" s="408"/>
      <c r="CM3" s="406" t="s">
        <v>716</v>
      </c>
      <c r="CN3" s="407"/>
      <c r="CO3" s="407"/>
      <c r="CP3" s="407"/>
      <c r="CQ3" s="407"/>
      <c r="CR3" s="408"/>
      <c r="CS3" s="406" t="s">
        <v>715</v>
      </c>
      <c r="CT3" s="407"/>
      <c r="CU3" s="407"/>
      <c r="CV3" s="407"/>
      <c r="CW3" s="407"/>
      <c r="CX3" s="408"/>
      <c r="CY3" s="406" t="s">
        <v>714</v>
      </c>
      <c r="CZ3" s="407"/>
      <c r="DA3" s="407"/>
      <c r="DB3" s="407"/>
      <c r="DC3" s="407"/>
      <c r="DD3" s="408"/>
      <c r="DE3" s="406" t="s">
        <v>713</v>
      </c>
      <c r="DF3" s="407"/>
      <c r="DG3" s="407"/>
      <c r="DH3" s="407"/>
      <c r="DI3" s="407"/>
      <c r="DJ3" s="408"/>
      <c r="DK3" s="406" t="s">
        <v>712</v>
      </c>
      <c r="DL3" s="407"/>
      <c r="DM3" s="407"/>
      <c r="DN3" s="407"/>
      <c r="DO3" s="407"/>
      <c r="DP3" s="408"/>
      <c r="DQ3" s="406" t="s">
        <v>711</v>
      </c>
      <c r="DR3" s="407"/>
      <c r="DS3" s="407"/>
      <c r="DT3" s="407"/>
      <c r="DU3" s="407"/>
      <c r="DV3" s="408"/>
      <c r="DW3" s="406" t="s">
        <v>710</v>
      </c>
      <c r="DX3" s="407"/>
      <c r="DY3" s="407"/>
      <c r="DZ3" s="407"/>
      <c r="EA3" s="407"/>
      <c r="EB3" s="408"/>
      <c r="EC3" s="406" t="s">
        <v>709</v>
      </c>
      <c r="ED3" s="407"/>
      <c r="EE3" s="407"/>
      <c r="EF3" s="407"/>
      <c r="EG3" s="407"/>
      <c r="EH3" s="408"/>
      <c r="EI3" s="406" t="s">
        <v>708</v>
      </c>
      <c r="EJ3" s="407"/>
      <c r="EK3" s="407"/>
      <c r="EL3" s="407"/>
      <c r="EM3" s="407"/>
      <c r="EN3" s="408"/>
    </row>
    <row r="4" spans="1:191" ht="25.5" customHeight="1">
      <c r="A4" s="153"/>
      <c r="B4" s="152"/>
      <c r="C4" s="151"/>
      <c r="D4" s="151"/>
      <c r="E4" s="417" t="s">
        <v>707</v>
      </c>
      <c r="F4" s="418"/>
      <c r="G4" s="419" t="s">
        <v>706</v>
      </c>
      <c r="H4" s="409" t="s">
        <v>705</v>
      </c>
      <c r="I4" s="409"/>
      <c r="J4" s="409"/>
      <c r="K4" s="410" t="s">
        <v>704</v>
      </c>
      <c r="L4" s="410"/>
      <c r="M4" s="410"/>
      <c r="N4" s="409" t="s">
        <v>705</v>
      </c>
      <c r="O4" s="409"/>
      <c r="P4" s="409"/>
      <c r="Q4" s="410" t="s">
        <v>704</v>
      </c>
      <c r="R4" s="410"/>
      <c r="S4" s="410"/>
      <c r="T4" s="409" t="s">
        <v>705</v>
      </c>
      <c r="U4" s="409"/>
      <c r="V4" s="409"/>
      <c r="W4" s="410" t="s">
        <v>704</v>
      </c>
      <c r="X4" s="410"/>
      <c r="Y4" s="410"/>
      <c r="Z4" s="409" t="s">
        <v>705</v>
      </c>
      <c r="AA4" s="409"/>
      <c r="AB4" s="409"/>
      <c r="AC4" s="410" t="s">
        <v>704</v>
      </c>
      <c r="AD4" s="410"/>
      <c r="AE4" s="410"/>
      <c r="AF4" s="409" t="s">
        <v>705</v>
      </c>
      <c r="AG4" s="409"/>
      <c r="AH4" s="409"/>
      <c r="AI4" s="410" t="s">
        <v>704</v>
      </c>
      <c r="AJ4" s="410"/>
      <c r="AK4" s="410"/>
      <c r="AL4" s="409" t="s">
        <v>705</v>
      </c>
      <c r="AM4" s="409"/>
      <c r="AN4" s="409"/>
      <c r="AO4" s="410" t="s">
        <v>704</v>
      </c>
      <c r="AP4" s="410"/>
      <c r="AQ4" s="410"/>
      <c r="AR4" s="409" t="s">
        <v>705</v>
      </c>
      <c r="AS4" s="409"/>
      <c r="AT4" s="409"/>
      <c r="AU4" s="410" t="s">
        <v>704</v>
      </c>
      <c r="AV4" s="410"/>
      <c r="AW4" s="410"/>
      <c r="AX4" s="409" t="s">
        <v>705</v>
      </c>
      <c r="AY4" s="409"/>
      <c r="AZ4" s="409"/>
      <c r="BA4" s="410" t="s">
        <v>704</v>
      </c>
      <c r="BB4" s="410"/>
      <c r="BC4" s="410"/>
      <c r="BD4" s="409" t="s">
        <v>705</v>
      </c>
      <c r="BE4" s="409"/>
      <c r="BF4" s="409"/>
      <c r="BG4" s="410" t="s">
        <v>704</v>
      </c>
      <c r="BH4" s="410"/>
      <c r="BI4" s="410"/>
      <c r="BJ4" s="409" t="s">
        <v>705</v>
      </c>
      <c r="BK4" s="409"/>
      <c r="BL4" s="409"/>
      <c r="BM4" s="410" t="s">
        <v>704</v>
      </c>
      <c r="BN4" s="410"/>
      <c r="BO4" s="410"/>
      <c r="BP4" s="409" t="s">
        <v>705</v>
      </c>
      <c r="BQ4" s="409"/>
      <c r="BR4" s="409"/>
      <c r="BS4" s="410" t="s">
        <v>704</v>
      </c>
      <c r="BT4" s="410"/>
      <c r="BU4" s="410"/>
      <c r="BV4" s="412"/>
      <c r="BW4" s="412"/>
      <c r="BX4" s="412"/>
      <c r="BY4" s="412"/>
      <c r="BZ4" s="416"/>
      <c r="CA4" s="409" t="s">
        <v>705</v>
      </c>
      <c r="CB4" s="409"/>
      <c r="CC4" s="409"/>
      <c r="CD4" s="410" t="s">
        <v>704</v>
      </c>
      <c r="CE4" s="410"/>
      <c r="CF4" s="410"/>
      <c r="CG4" s="409" t="s">
        <v>705</v>
      </c>
      <c r="CH4" s="409"/>
      <c r="CI4" s="409"/>
      <c r="CJ4" s="410" t="s">
        <v>704</v>
      </c>
      <c r="CK4" s="410"/>
      <c r="CL4" s="410"/>
      <c r="CM4" s="409" t="s">
        <v>705</v>
      </c>
      <c r="CN4" s="409"/>
      <c r="CO4" s="409"/>
      <c r="CP4" s="410" t="s">
        <v>704</v>
      </c>
      <c r="CQ4" s="410"/>
      <c r="CR4" s="410"/>
      <c r="CS4" s="409" t="s">
        <v>705</v>
      </c>
      <c r="CT4" s="409"/>
      <c r="CU4" s="409"/>
      <c r="CV4" s="410" t="s">
        <v>704</v>
      </c>
      <c r="CW4" s="410"/>
      <c r="CX4" s="410"/>
      <c r="CY4" s="409" t="s">
        <v>705</v>
      </c>
      <c r="CZ4" s="409"/>
      <c r="DA4" s="409"/>
      <c r="DB4" s="410" t="s">
        <v>704</v>
      </c>
      <c r="DC4" s="410"/>
      <c r="DD4" s="410"/>
      <c r="DE4" s="409" t="s">
        <v>705</v>
      </c>
      <c r="DF4" s="409"/>
      <c r="DG4" s="409"/>
      <c r="DH4" s="410" t="s">
        <v>704</v>
      </c>
      <c r="DI4" s="410"/>
      <c r="DJ4" s="410"/>
      <c r="DK4" s="409" t="s">
        <v>705</v>
      </c>
      <c r="DL4" s="409"/>
      <c r="DM4" s="409"/>
      <c r="DN4" s="410" t="s">
        <v>704</v>
      </c>
      <c r="DO4" s="410"/>
      <c r="DP4" s="410"/>
      <c r="DQ4" s="409" t="s">
        <v>705</v>
      </c>
      <c r="DR4" s="409"/>
      <c r="DS4" s="409"/>
      <c r="DT4" s="410" t="s">
        <v>704</v>
      </c>
      <c r="DU4" s="410"/>
      <c r="DV4" s="410"/>
      <c r="DW4" s="409" t="s">
        <v>705</v>
      </c>
      <c r="DX4" s="409"/>
      <c r="DY4" s="409"/>
      <c r="DZ4" s="410" t="s">
        <v>704</v>
      </c>
      <c r="EA4" s="410"/>
      <c r="EB4" s="410"/>
      <c r="EC4" s="409" t="s">
        <v>705</v>
      </c>
      <c r="ED4" s="409"/>
      <c r="EE4" s="409"/>
      <c r="EF4" s="410" t="s">
        <v>704</v>
      </c>
      <c r="EG4" s="410"/>
      <c r="EH4" s="410"/>
      <c r="EI4" s="409" t="s">
        <v>705</v>
      </c>
      <c r="EJ4" s="409"/>
      <c r="EK4" s="409"/>
      <c r="EL4" s="410" t="s">
        <v>704</v>
      </c>
      <c r="EM4" s="410"/>
      <c r="EN4" s="410"/>
      <c r="EO4" s="414" t="s">
        <v>703</v>
      </c>
      <c r="EP4" s="414" t="s">
        <v>702</v>
      </c>
      <c r="EQ4" s="413" t="s">
        <v>701</v>
      </c>
    </row>
    <row r="5" spans="1:191" ht="39.75" customHeight="1">
      <c r="A5" s="148" t="s">
        <v>700</v>
      </c>
      <c r="B5" s="148" t="s">
        <v>699</v>
      </c>
      <c r="C5" s="148" t="s">
        <v>698</v>
      </c>
      <c r="D5" s="148" t="s">
        <v>697</v>
      </c>
      <c r="E5" s="150" t="s">
        <v>696</v>
      </c>
      <c r="F5" s="150" t="s">
        <v>695</v>
      </c>
      <c r="G5" s="419"/>
      <c r="H5" s="149">
        <v>1</v>
      </c>
      <c r="I5" s="149">
        <v>2</v>
      </c>
      <c r="J5" s="149">
        <v>3</v>
      </c>
      <c r="K5" s="148">
        <v>1</v>
      </c>
      <c r="L5" s="148">
        <v>2</v>
      </c>
      <c r="M5" s="148">
        <v>3</v>
      </c>
      <c r="N5" s="149">
        <v>1</v>
      </c>
      <c r="O5" s="149">
        <v>2</v>
      </c>
      <c r="P5" s="149">
        <v>3</v>
      </c>
      <c r="Q5" s="148">
        <v>1</v>
      </c>
      <c r="R5" s="148">
        <v>2</v>
      </c>
      <c r="S5" s="148">
        <v>3</v>
      </c>
      <c r="T5" s="149">
        <v>1</v>
      </c>
      <c r="U5" s="149">
        <v>2</v>
      </c>
      <c r="V5" s="149">
        <v>3</v>
      </c>
      <c r="W5" s="148">
        <v>1</v>
      </c>
      <c r="X5" s="148">
        <v>2</v>
      </c>
      <c r="Y5" s="148">
        <v>3</v>
      </c>
      <c r="Z5" s="149">
        <v>1</v>
      </c>
      <c r="AA5" s="149">
        <v>2</v>
      </c>
      <c r="AB5" s="149">
        <v>3</v>
      </c>
      <c r="AC5" s="148">
        <v>1</v>
      </c>
      <c r="AD5" s="148">
        <v>2</v>
      </c>
      <c r="AE5" s="148">
        <v>3</v>
      </c>
      <c r="AF5" s="149">
        <v>1</v>
      </c>
      <c r="AG5" s="149">
        <v>2</v>
      </c>
      <c r="AH5" s="149">
        <v>3</v>
      </c>
      <c r="AI5" s="148">
        <v>1</v>
      </c>
      <c r="AJ5" s="148">
        <v>2</v>
      </c>
      <c r="AK5" s="148">
        <v>3</v>
      </c>
      <c r="AL5" s="149">
        <v>1</v>
      </c>
      <c r="AM5" s="149">
        <v>2</v>
      </c>
      <c r="AN5" s="149">
        <v>3</v>
      </c>
      <c r="AO5" s="148">
        <v>1</v>
      </c>
      <c r="AP5" s="148">
        <v>2</v>
      </c>
      <c r="AQ5" s="148">
        <v>3</v>
      </c>
      <c r="AR5" s="149">
        <v>1</v>
      </c>
      <c r="AS5" s="149">
        <v>2</v>
      </c>
      <c r="AT5" s="149">
        <v>3</v>
      </c>
      <c r="AU5" s="148">
        <v>1</v>
      </c>
      <c r="AV5" s="148">
        <v>2</v>
      </c>
      <c r="AW5" s="148">
        <v>3</v>
      </c>
      <c r="AX5" s="149">
        <v>1</v>
      </c>
      <c r="AY5" s="149">
        <v>2</v>
      </c>
      <c r="AZ5" s="149">
        <v>3</v>
      </c>
      <c r="BA5" s="148">
        <v>1</v>
      </c>
      <c r="BB5" s="148">
        <v>2</v>
      </c>
      <c r="BC5" s="148">
        <v>3</v>
      </c>
      <c r="BD5" s="149">
        <v>1</v>
      </c>
      <c r="BE5" s="149">
        <v>2</v>
      </c>
      <c r="BF5" s="149">
        <v>3</v>
      </c>
      <c r="BG5" s="148">
        <v>1</v>
      </c>
      <c r="BH5" s="148">
        <v>2</v>
      </c>
      <c r="BI5" s="148">
        <v>3</v>
      </c>
      <c r="BJ5" s="149">
        <v>1</v>
      </c>
      <c r="BK5" s="149">
        <v>2</v>
      </c>
      <c r="BL5" s="149">
        <v>3</v>
      </c>
      <c r="BM5" s="148">
        <v>1</v>
      </c>
      <c r="BN5" s="148">
        <v>2</v>
      </c>
      <c r="BO5" s="148">
        <v>3</v>
      </c>
      <c r="BP5" s="149">
        <v>1</v>
      </c>
      <c r="BQ5" s="149">
        <v>2</v>
      </c>
      <c r="BR5" s="149">
        <v>3</v>
      </c>
      <c r="BS5" s="148">
        <v>1</v>
      </c>
      <c r="BT5" s="148">
        <v>2</v>
      </c>
      <c r="BU5" s="148">
        <v>3</v>
      </c>
      <c r="BV5" s="412"/>
      <c r="BW5" s="412"/>
      <c r="BX5" s="412"/>
      <c r="BY5" s="412"/>
      <c r="BZ5" s="416"/>
      <c r="CA5" s="149">
        <v>1</v>
      </c>
      <c r="CB5" s="149">
        <v>2</v>
      </c>
      <c r="CC5" s="149">
        <v>3</v>
      </c>
      <c r="CD5" s="148">
        <v>1</v>
      </c>
      <c r="CE5" s="148">
        <v>2</v>
      </c>
      <c r="CF5" s="148">
        <v>3</v>
      </c>
      <c r="CG5" s="149">
        <v>1</v>
      </c>
      <c r="CH5" s="149">
        <v>2</v>
      </c>
      <c r="CI5" s="149">
        <v>3</v>
      </c>
      <c r="CJ5" s="148">
        <v>1</v>
      </c>
      <c r="CK5" s="148">
        <v>2</v>
      </c>
      <c r="CL5" s="148">
        <v>3</v>
      </c>
      <c r="CM5" s="149">
        <v>1</v>
      </c>
      <c r="CN5" s="149">
        <v>2</v>
      </c>
      <c r="CO5" s="149">
        <v>3</v>
      </c>
      <c r="CP5" s="148">
        <v>1</v>
      </c>
      <c r="CQ5" s="148">
        <v>2</v>
      </c>
      <c r="CR5" s="148">
        <v>3</v>
      </c>
      <c r="CS5" s="149">
        <v>1</v>
      </c>
      <c r="CT5" s="149">
        <v>2</v>
      </c>
      <c r="CU5" s="149">
        <v>3</v>
      </c>
      <c r="CV5" s="148">
        <v>1</v>
      </c>
      <c r="CW5" s="148">
        <v>2</v>
      </c>
      <c r="CX5" s="148">
        <v>3</v>
      </c>
      <c r="CY5" s="149">
        <v>1</v>
      </c>
      <c r="CZ5" s="149">
        <v>2</v>
      </c>
      <c r="DA5" s="149">
        <v>3</v>
      </c>
      <c r="DB5" s="148">
        <v>1</v>
      </c>
      <c r="DC5" s="148">
        <v>2</v>
      </c>
      <c r="DD5" s="148">
        <v>3</v>
      </c>
      <c r="DE5" s="149">
        <v>1</v>
      </c>
      <c r="DF5" s="149">
        <v>2</v>
      </c>
      <c r="DG5" s="149">
        <v>3</v>
      </c>
      <c r="DH5" s="148">
        <v>1</v>
      </c>
      <c r="DI5" s="148">
        <v>2</v>
      </c>
      <c r="DJ5" s="148">
        <v>3</v>
      </c>
      <c r="DK5" s="149">
        <v>1</v>
      </c>
      <c r="DL5" s="149">
        <v>2</v>
      </c>
      <c r="DM5" s="149">
        <v>3</v>
      </c>
      <c r="DN5" s="148">
        <v>1</v>
      </c>
      <c r="DO5" s="148">
        <v>2</v>
      </c>
      <c r="DP5" s="148">
        <v>3</v>
      </c>
      <c r="DQ5" s="149">
        <v>1</v>
      </c>
      <c r="DR5" s="149">
        <v>2</v>
      </c>
      <c r="DS5" s="149">
        <v>3</v>
      </c>
      <c r="DT5" s="148">
        <v>1</v>
      </c>
      <c r="DU5" s="148">
        <v>2</v>
      </c>
      <c r="DV5" s="148">
        <v>3</v>
      </c>
      <c r="DW5" s="149">
        <v>1</v>
      </c>
      <c r="DX5" s="149">
        <v>2</v>
      </c>
      <c r="DY5" s="149">
        <v>3</v>
      </c>
      <c r="DZ5" s="148">
        <v>1</v>
      </c>
      <c r="EA5" s="148">
        <v>2</v>
      </c>
      <c r="EB5" s="148">
        <v>3</v>
      </c>
      <c r="EC5" s="149">
        <v>1</v>
      </c>
      <c r="ED5" s="149">
        <v>2</v>
      </c>
      <c r="EE5" s="149">
        <v>3</v>
      </c>
      <c r="EF5" s="148">
        <v>1</v>
      </c>
      <c r="EG5" s="148">
        <v>2</v>
      </c>
      <c r="EH5" s="148">
        <v>3</v>
      </c>
      <c r="EI5" s="149">
        <v>1</v>
      </c>
      <c r="EJ5" s="149">
        <v>2</v>
      </c>
      <c r="EK5" s="149">
        <v>3</v>
      </c>
      <c r="EL5" s="148">
        <v>1</v>
      </c>
      <c r="EM5" s="148">
        <v>2</v>
      </c>
      <c r="EN5" s="148">
        <v>3</v>
      </c>
      <c r="EO5" s="414"/>
      <c r="EP5" s="414"/>
      <c r="EQ5" s="413"/>
    </row>
    <row r="6" spans="1:191" s="56" customFormat="1" ht="24.75" customHeight="1">
      <c r="A6" s="142">
        <v>1</v>
      </c>
      <c r="B6" s="141" t="s">
        <v>684</v>
      </c>
      <c r="C6" s="91" t="s">
        <v>694</v>
      </c>
      <c r="D6" s="140" t="s">
        <v>583</v>
      </c>
      <c r="E6" s="94">
        <v>1103.1657089281232</v>
      </c>
      <c r="F6" s="147">
        <v>1112.5426174540123</v>
      </c>
      <c r="G6" s="87">
        <v>1067.05</v>
      </c>
      <c r="H6" s="82">
        <v>1382.68</v>
      </c>
      <c r="I6" s="82">
        <v>1150.9365000000003</v>
      </c>
      <c r="J6" s="82">
        <v>1479.47</v>
      </c>
      <c r="K6" s="82">
        <f>+'[3]Contratos anteriores'!AO9</f>
        <v>1192.5148879999999</v>
      </c>
      <c r="L6" s="82" t="str">
        <f>+'[3]Contratos anteriores'!AP9</f>
        <v xml:space="preserve"> </v>
      </c>
      <c r="M6" s="82" t="str">
        <f>+'[3]Contratos anteriores'!AQ9</f>
        <v xml:space="preserve"> </v>
      </c>
      <c r="N6" s="82"/>
      <c r="O6" s="82"/>
      <c r="P6" s="82"/>
      <c r="Q6" s="82" t="str">
        <f>+'[3]Contratos anteriores'!AR9</f>
        <v xml:space="preserve"> </v>
      </c>
      <c r="R6" s="82" t="str">
        <f>+'[3]Contratos anteriores'!AS9</f>
        <v xml:space="preserve"> </v>
      </c>
      <c r="S6" s="82" t="str">
        <f>+'[3]Contratos anteriores'!AT9</f>
        <v xml:space="preserve"> </v>
      </c>
      <c r="T6" s="82"/>
      <c r="U6" s="82">
        <v>880</v>
      </c>
      <c r="V6" s="82"/>
      <c r="W6" s="82">
        <f>+'[3]Contratos anteriores'!AU9</f>
        <v>1182.8858580000001</v>
      </c>
      <c r="X6" s="82">
        <f>+'[3]Contratos anteriores'!AV9</f>
        <v>1066.3618419999998</v>
      </c>
      <c r="Y6" s="82">
        <f>+'[3]Contratos anteriores'!AW9</f>
        <v>782.07786999999996</v>
      </c>
      <c r="Z6" s="82"/>
      <c r="AA6" s="82"/>
      <c r="AB6" s="82"/>
      <c r="AC6" s="86">
        <f>+'[3]Contratos anteriores'!AX9</f>
        <v>1109.9821200000001</v>
      </c>
      <c r="AD6" s="86" t="str">
        <f>+'[3]Contratos anteriores'!AY9</f>
        <v xml:space="preserve"> </v>
      </c>
      <c r="AE6" s="86" t="str">
        <f>+'[3]Contratos anteriores'!AZ9</f>
        <v xml:space="preserve"> </v>
      </c>
      <c r="AF6" s="82"/>
      <c r="AG6" s="82"/>
      <c r="AH6" s="82"/>
      <c r="AI6" s="82" t="str">
        <f>+'[3]Contratos anteriores'!BA9</f>
        <v xml:space="preserve"> </v>
      </c>
      <c r="AJ6" s="82" t="str">
        <f>+'[3]Contratos anteriores'!BB9</f>
        <v xml:space="preserve"> </v>
      </c>
      <c r="AK6" s="82" t="str">
        <f>+'[3]Contratos anteriores'!BC9</f>
        <v xml:space="preserve"> </v>
      </c>
      <c r="AL6" s="82"/>
      <c r="AM6" s="82"/>
      <c r="AN6" s="82"/>
      <c r="AO6" s="82" t="str">
        <f>+'[3]Contratos anteriores'!BD9</f>
        <v xml:space="preserve"> </v>
      </c>
      <c r="AP6" s="82" t="str">
        <f>+'[3]Contratos anteriores'!BE9</f>
        <v xml:space="preserve"> </v>
      </c>
      <c r="AQ6" s="82" t="str">
        <f>+'[3]Contratos anteriores'!BF9</f>
        <v xml:space="preserve"> </v>
      </c>
      <c r="AR6" s="82"/>
      <c r="AS6" s="82"/>
      <c r="AT6" s="82"/>
      <c r="AU6" s="82" t="str">
        <f>+'[3]Contratos anteriores'!BG9</f>
        <v xml:space="preserve"> </v>
      </c>
      <c r="AV6" s="82" t="str">
        <f>+'[3]Contratos anteriores'!BH9</f>
        <v xml:space="preserve"> </v>
      </c>
      <c r="AW6" s="82" t="str">
        <f>+'[3]Contratos anteriores'!BI9</f>
        <v xml:space="preserve"> </v>
      </c>
      <c r="AX6" s="82"/>
      <c r="AY6" s="82"/>
      <c r="AZ6" s="82"/>
      <c r="BA6" s="82" t="str">
        <f>+'[3]Contratos anteriores'!BJ9</f>
        <v xml:space="preserve"> </v>
      </c>
      <c r="BB6" s="82" t="str">
        <f>+'[3]Contratos anteriores'!BK9</f>
        <v xml:space="preserve"> </v>
      </c>
      <c r="BC6" s="82" t="str">
        <f>+'[3]Contratos anteriores'!BL9</f>
        <v xml:space="preserve"> </v>
      </c>
      <c r="BD6" s="82"/>
      <c r="BE6" s="82"/>
      <c r="BF6" s="82"/>
      <c r="BG6" s="82" t="str">
        <f>+'[3]Contratos anteriores'!BM9</f>
        <v xml:space="preserve"> </v>
      </c>
      <c r="BH6" s="82" t="str">
        <f>+'[3]Contratos anteriores'!BN9</f>
        <v xml:space="preserve"> </v>
      </c>
      <c r="BI6" s="82" t="str">
        <f>+'[3]Contratos anteriores'!BO9</f>
        <v xml:space="preserve"> </v>
      </c>
      <c r="BJ6" s="82">
        <v>1205.74</v>
      </c>
      <c r="BK6" s="82">
        <v>1238.6300000000001</v>
      </c>
      <c r="BL6" s="82"/>
      <c r="BM6" s="82">
        <f>+'[3]Contratos anteriores'!BP9</f>
        <v>1126.3240559999999</v>
      </c>
      <c r="BN6" s="82" t="str">
        <f>+'[3]Contratos anteriores'!BQ9</f>
        <v xml:space="preserve"> </v>
      </c>
      <c r="BO6" s="82">
        <f>+'[3]Contratos anteriores'!BR9</f>
        <v>1215.258114</v>
      </c>
      <c r="BP6" s="82">
        <v>1101.42</v>
      </c>
      <c r="BQ6" s="82">
        <v>1220.4000000000001</v>
      </c>
      <c r="BR6" s="82">
        <v>1134.9000000000001</v>
      </c>
      <c r="BS6" s="82">
        <f>+'[3]Contratos anteriores'!BS9</f>
        <v>1077.1785749999999</v>
      </c>
      <c r="BT6" s="82">
        <f>+'[3]Contratos anteriores'!BT9</f>
        <v>1194.517683</v>
      </c>
      <c r="BU6" s="82" t="str">
        <f>+'[3]Contratos anteriores'!BU9</f>
        <v xml:space="preserve"> </v>
      </c>
      <c r="BV6" s="84">
        <f t="shared" ref="BV6:BV69" si="0">IFERROR(AVERAGEIF(G6:BU6,"&gt;"&amp;0,G6:BU6)," ")</f>
        <v>1147.8067108421053</v>
      </c>
      <c r="BW6" s="84">
        <f t="shared" ref="BW6:BW69" si="1">IFERROR(_xlfn.STDEV.S(E6:BU6)," ")</f>
        <v>145.39185105913987</v>
      </c>
      <c r="BX6" s="84">
        <f t="shared" ref="BX6:BX37" si="2">IFERROR(BV6-BW6*$BX$2," ")</f>
        <v>929.71893425339545</v>
      </c>
      <c r="BY6" s="84">
        <f t="shared" ref="BY6:BY69" si="3">IFERROR(BV6+BW6*$BY$2," ")</f>
        <v>1293.1985619012453</v>
      </c>
      <c r="BZ6" s="84">
        <f t="shared" ref="BZ6:BZ69" si="4">+IFERROR(E6*1.1," ")</f>
        <v>1213.4822798209357</v>
      </c>
      <c r="CA6" s="82" t="str">
        <f t="shared" ref="CA6:CA69" si="5">IF(IF(H6&lt;$BZ6,IF(H6&gt;$BX6,H6,""),"")=0,"",IF(H6&lt;$BZ6,IF(H6&gt;$BX6,H6,""),""))</f>
        <v/>
      </c>
      <c r="CB6" s="82">
        <f t="shared" ref="CB6:CB69" si="6">IF(IF(I6&lt;$BZ6,IF(I6&gt;$BX6,I6,""),"")=0,"",IF(I6&lt;$BZ6,IF(I6&gt;$BX6,I6,""),""))</f>
        <v>1150.9365000000003</v>
      </c>
      <c r="CC6" s="82" t="str">
        <f t="shared" ref="CC6:CC69" si="7">IF(IF(J6&lt;$BZ6,IF(J6&gt;$BX6,J6,""),"")=0,"",IF(J6&lt;$BZ6,IF(J6&gt;$BX6,J6,""),""))</f>
        <v/>
      </c>
      <c r="CD6" s="82">
        <f t="shared" ref="CD6:CD69" si="8">IF(IF(K6&lt;$BZ6,IF(K6&gt;$BX6,K6,""),"")=0,"",IF(K6&lt;$BZ6,IF(K6&gt;$BX6,K6,""),""))</f>
        <v>1192.5148879999999</v>
      </c>
      <c r="CE6" s="82" t="str">
        <f t="shared" ref="CE6:CE69" si="9">IF(IF(L6&lt;$BZ6,IF(L6&gt;$BX6,L6,""),"")=0,"",IF(L6&lt;$BZ6,IF(L6&gt;$BX6,L6,""),""))</f>
        <v/>
      </c>
      <c r="CF6" s="82" t="str">
        <f t="shared" ref="CF6:CF69" si="10">IF(IF(M6&lt;$BZ6,IF(M6&gt;$BX6,M6,""),"")=0,"",IF(M6&lt;$BZ6,IF(M6&gt;$BX6,M6,""),""))</f>
        <v/>
      </c>
      <c r="CG6" s="82" t="str">
        <f t="shared" ref="CG6:CG69" si="11">IF(IF(N6&lt;$BZ6,IF(N6&gt;$BX6,N6,""),"")=0,"",IF(N6&lt;$BZ6,IF(N6&gt;$BX6,N6,""),""))</f>
        <v/>
      </c>
      <c r="CH6" s="82" t="str">
        <f t="shared" ref="CH6:CH69" si="12">IF(IF(O6&lt;$BZ6,IF(O6&gt;$BX6,O6,""),"")=0,"",IF(O6&lt;$BZ6,IF(O6&gt;$BX6,O6,""),""))</f>
        <v/>
      </c>
      <c r="CI6" s="82" t="str">
        <f t="shared" ref="CI6:CI69" si="13">IF(IF(P6&lt;$BZ6,IF(P6&gt;$BX6,P6,""),"")=0,"",IF(P6&lt;$BZ6,IF(P6&gt;$BX6,P6,""),""))</f>
        <v/>
      </c>
      <c r="CJ6" s="82" t="str">
        <f t="shared" ref="CJ6:CJ69" si="14">IF(IF(Q6&lt;$BZ6,IF(Q6&gt;$BX6,Q6,""),"")=0,"",IF(Q6&lt;$BZ6,IF(Q6&gt;$BX6,Q6,""),""))</f>
        <v/>
      </c>
      <c r="CK6" s="82" t="str">
        <f t="shared" ref="CK6:CK69" si="15">IF(IF(R6&lt;$BZ6,IF(R6&gt;$BX6,R6,""),"")=0,"",IF(R6&lt;$BZ6,IF(R6&gt;$BX6,R6,""),""))</f>
        <v/>
      </c>
      <c r="CL6" s="82" t="str">
        <f t="shared" ref="CL6:CL69" si="16">IF(IF(S6&lt;$BZ6,IF(S6&gt;$BX6,S6,""),"")=0,"",IF(S6&lt;$BZ6,IF(S6&gt;$BX6,S6,""),""))</f>
        <v/>
      </c>
      <c r="CM6" s="82" t="str">
        <f t="shared" ref="CM6:CM69" si="17">IF(IF(T6&lt;$BZ6,IF(T6&gt;$BX6,T6,""),"")=0,"",IF(T6&lt;$BZ6,IF(T6&gt;$BX6,T6,""),""))</f>
        <v/>
      </c>
      <c r="CN6" s="82" t="str">
        <f t="shared" ref="CN6:CN69" si="18">IF(IF(U6&lt;$BZ6,IF(U6&gt;$BX6,U6,""),"")=0,"",IF(U6&lt;$BZ6,IF(U6&gt;$BX6,U6,""),""))</f>
        <v/>
      </c>
      <c r="CO6" s="82" t="str">
        <f t="shared" ref="CO6:CO69" si="19">IF(IF(V6&lt;$BZ6,IF(V6&gt;$BX6,V6,""),"")=0,"",IF(V6&lt;$BZ6,IF(V6&gt;$BX6,V6,""),""))</f>
        <v/>
      </c>
      <c r="CP6" s="82">
        <f t="shared" ref="CP6:CP69" si="20">IF(IF(W6&lt;$BZ6,IF(W6&gt;$BX6,W6,""),"")=0,"",IF(W6&lt;$BZ6,IF(W6&gt;$BX6,W6,""),""))</f>
        <v>1182.8858580000001</v>
      </c>
      <c r="CQ6" s="82">
        <f t="shared" ref="CQ6:CQ69" si="21">IF(IF(X6&lt;$BZ6,IF(X6&gt;$BX6,X6,""),"")=0,"",IF(X6&lt;$BZ6,IF(X6&gt;$BX6,X6,""),""))</f>
        <v>1066.3618419999998</v>
      </c>
      <c r="CR6" s="82" t="str">
        <f t="shared" ref="CR6:CR69" si="22">IF(IF(Y6&lt;$BZ6,IF(Y6&gt;$BX6,Y6,""),"")=0,"",IF(Y6&lt;$BZ6,IF(Y6&gt;$BX6,Y6,""),""))</f>
        <v/>
      </c>
      <c r="CS6" s="82" t="str">
        <f t="shared" ref="CS6:CS69" si="23">IF(IF(Z6&lt;$BZ6,IF(Z6&gt;$BX6,Z6,""),"")=0,"",IF(Z6&lt;$BZ6,IF(Z6&gt;$BX6,Z6,""),""))</f>
        <v/>
      </c>
      <c r="CT6" s="82" t="str">
        <f t="shared" ref="CT6:CT69" si="24">IF(IF(AA6&lt;$BZ6,IF(AA6&gt;$BX6,AA6,""),"")=0,"",IF(AA6&lt;$BZ6,IF(AA6&gt;$BX6,AA6,""),""))</f>
        <v/>
      </c>
      <c r="CU6" s="82" t="str">
        <f t="shared" ref="CU6:CU69" si="25">IF(IF(AB6&lt;$BZ6,IF(AB6&gt;$BX6,AB6,""),"")=0,"",IF(AB6&lt;$BZ6,IF(AB6&gt;$BX6,AB6,""),""))</f>
        <v/>
      </c>
      <c r="CV6" s="82">
        <f t="shared" ref="CV6:CV69" si="26">IF(IF(AC6&lt;$BZ6,IF(AC6&gt;$BX6,AC6,""),"")=0,"",IF(AC6&lt;$BZ6,IF(AC6&gt;$BX6,AC6,""),""))</f>
        <v>1109.9821200000001</v>
      </c>
      <c r="CW6" s="82" t="str">
        <f t="shared" ref="CW6:CW69" si="27">IF(IF(AD6&lt;$BZ6,IF(AD6&gt;$BX6,AD6,""),"")=0,"",IF(AD6&lt;$BZ6,IF(AD6&gt;$BX6,AD6,""),""))</f>
        <v/>
      </c>
      <c r="CX6" s="82" t="str">
        <f t="shared" ref="CX6:CX69" si="28">IF(IF(AE6&lt;$BZ6,IF(AE6&gt;$BX6,AE6,""),"")=0,"",IF(AE6&lt;$BZ6,IF(AE6&gt;$BX6,AE6,""),""))</f>
        <v/>
      </c>
      <c r="CY6" s="82" t="str">
        <f t="shared" ref="CY6:CY69" si="29">IF(IF(AF6&lt;$BZ6,IF(AF6&gt;$BX6,AF6,""),"")=0,"",IF(AF6&lt;$BZ6,IF(AF6&gt;$BX6,AF6,""),""))</f>
        <v/>
      </c>
      <c r="CZ6" s="82" t="str">
        <f t="shared" ref="CZ6:CZ69" si="30">IF(IF(AG6&lt;$BZ6,IF(AG6&gt;$BX6,AG6,""),"")=0,"",IF(AG6&lt;$BZ6,IF(AG6&gt;$BX6,AG6,""),""))</f>
        <v/>
      </c>
      <c r="DA6" s="82" t="str">
        <f t="shared" ref="DA6:DA69" si="31">IF(IF(AH6&lt;$BZ6,IF(AH6&gt;$BX6,AH6,""),"")=0,"",IF(AH6&lt;$BZ6,IF(AH6&gt;$BX6,AH6,""),""))</f>
        <v/>
      </c>
      <c r="DB6" s="82" t="str">
        <f t="shared" ref="DB6:DB69" si="32">IF(IF(AI6&lt;$BZ6,IF(AI6&gt;$BX6,AI6,""),"")=0,"",IF(AI6&lt;$BZ6,IF(AI6&gt;$BX6,AI6,""),""))</f>
        <v/>
      </c>
      <c r="DC6" s="82" t="str">
        <f t="shared" ref="DC6:DC69" si="33">IF(IF(AJ6&lt;$BZ6,IF(AJ6&gt;$BX6,AJ6,""),"")=0,"",IF(AJ6&lt;$BZ6,IF(AJ6&gt;$BX6,AJ6,""),""))</f>
        <v/>
      </c>
      <c r="DD6" s="82" t="str">
        <f t="shared" ref="DD6:DD69" si="34">IF(IF(AK6&lt;$BZ6,IF(AK6&gt;$BX6,AK6,""),"")=0,"",IF(AK6&lt;$BZ6,IF(AK6&gt;$BX6,AK6,""),""))</f>
        <v/>
      </c>
      <c r="DE6" s="82" t="str">
        <f t="shared" ref="DE6:DE69" si="35">IF(IF(AL6&lt;$BZ6,IF(AL6&gt;$BX6,AL6,""),"")=0,"",IF(AL6&lt;$BZ6,IF(AL6&gt;$BX6,AL6,""),""))</f>
        <v/>
      </c>
      <c r="DF6" s="82" t="str">
        <f t="shared" ref="DF6:DF69" si="36">IF(IF(AM6&lt;$BZ6,IF(AM6&gt;$BX6,AM6,""),"")=0,"",IF(AM6&lt;$BZ6,IF(AM6&gt;$BX6,AM6,""),""))</f>
        <v/>
      </c>
      <c r="DG6" s="82" t="str">
        <f t="shared" ref="DG6:DG69" si="37">IF(IF(AN6&lt;$BZ6,IF(AN6&gt;$BX6,AN6,""),"")=0,"",IF(AN6&lt;$BZ6,IF(AN6&gt;$BX6,AN6,""),""))</f>
        <v/>
      </c>
      <c r="DH6" s="82" t="str">
        <f t="shared" ref="DH6:DH69" si="38">IF(IF(AO6&lt;$BZ6,IF(AO6&gt;$BX6,AO6,""),"")=0,"",IF(AO6&lt;$BZ6,IF(AO6&gt;$BX6,AO6,""),""))</f>
        <v/>
      </c>
      <c r="DI6" s="82" t="str">
        <f t="shared" ref="DI6:DI69" si="39">IF(IF(AP6&lt;$BZ6,IF(AP6&gt;$BX6,AP6,""),"")=0,"",IF(AP6&lt;$BZ6,IF(AP6&gt;$BX6,AP6,""),""))</f>
        <v/>
      </c>
      <c r="DJ6" s="82" t="str">
        <f t="shared" ref="DJ6:DJ69" si="40">IF(IF(AQ6&lt;$BZ6,IF(AQ6&gt;$BX6,AQ6,""),"")=0,"",IF(AQ6&lt;$BZ6,IF(AQ6&gt;$BX6,AQ6,""),""))</f>
        <v/>
      </c>
      <c r="DK6" s="82" t="str">
        <f t="shared" ref="DK6:DK69" si="41">IF(IF(AR6&lt;$BZ6,IF(AR6&gt;$BX6,AR6,""),"")=0,"",IF(AR6&lt;$BZ6,IF(AR6&gt;$BX6,AR6,""),""))</f>
        <v/>
      </c>
      <c r="DL6" s="82" t="str">
        <f t="shared" ref="DL6:DL69" si="42">IF(IF(AS6&lt;$BZ6,IF(AS6&gt;$BX6,AS6,""),"")=0,"",IF(AS6&lt;$BZ6,IF(AS6&gt;$BX6,AS6,""),""))</f>
        <v/>
      </c>
      <c r="DM6" s="82" t="str">
        <f t="shared" ref="DM6:DM69" si="43">IF(IF(AT6&lt;$BZ6,IF(AT6&gt;$BX6,AT6,""),"")=0,"",IF(AT6&lt;$BZ6,IF(AT6&gt;$BX6,AT6,""),""))</f>
        <v/>
      </c>
      <c r="DN6" s="82" t="str">
        <f t="shared" ref="DN6:DN69" si="44">IF(IF(AU6&lt;$BZ6,IF(AU6&gt;$BX6,AU6,""),"")=0,"",IF(AU6&lt;$BZ6,IF(AU6&gt;$BX6,AU6,""),""))</f>
        <v/>
      </c>
      <c r="DO6" s="82" t="str">
        <f t="shared" ref="DO6:DO69" si="45">IF(IF(AV6&lt;$BZ6,IF(AV6&gt;$BX6,AV6,""),"")=0,"",IF(AV6&lt;$BZ6,IF(AV6&gt;$BX6,AV6,""),""))</f>
        <v/>
      </c>
      <c r="DP6" s="82" t="str">
        <f t="shared" ref="DP6:DP69" si="46">IF(IF(AW6&lt;$BZ6,IF(AW6&gt;$BX6,AW6,""),"")=0,"",IF(AW6&lt;$BZ6,IF(AW6&gt;$BX6,AW6,""),""))</f>
        <v/>
      </c>
      <c r="DQ6" s="82" t="str">
        <f t="shared" ref="DQ6:DQ69" si="47">IF(IF(AX6&lt;$BZ6,IF(AX6&gt;$BX6,AX6,""),"")=0,"",IF(AX6&lt;$BZ6,IF(AX6&gt;$BX6,AX6,""),""))</f>
        <v/>
      </c>
      <c r="DR6" s="82" t="str">
        <f t="shared" ref="DR6:DR69" si="48">IF(IF(AY6&lt;$BZ6,IF(AY6&gt;$BX6,AY6,""),"")=0,"",IF(AY6&lt;$BZ6,IF(AY6&gt;$BX6,AY6,""),""))</f>
        <v/>
      </c>
      <c r="DS6" s="82" t="str">
        <f t="shared" ref="DS6:DS69" si="49">IF(IF(AZ6&lt;$BZ6,IF(AZ6&gt;$BX6,AZ6,""),"")=0,"",IF(AZ6&lt;$BZ6,IF(AZ6&gt;$BX6,AZ6,""),""))</f>
        <v/>
      </c>
      <c r="DT6" s="82" t="str">
        <f t="shared" ref="DT6:DT69" si="50">IF(IF(BA6&lt;$BZ6,IF(BA6&gt;$BX6,BA6,""),"")=0,"",IF(BA6&lt;$BZ6,IF(BA6&gt;$BX6,BA6,""),""))</f>
        <v/>
      </c>
      <c r="DU6" s="82" t="str">
        <f t="shared" ref="DU6:DU69" si="51">IF(IF(BB6&lt;$BZ6,IF(BB6&gt;$BX6,BB6,""),"")=0,"",IF(BB6&lt;$BZ6,IF(BB6&gt;$BX6,BB6,""),""))</f>
        <v/>
      </c>
      <c r="DV6" s="82" t="str">
        <f t="shared" ref="DV6:DV69" si="52">IF(IF(BC6&lt;$BZ6,IF(BC6&gt;$BX6,BC6,""),"")=0,"",IF(BC6&lt;$BZ6,IF(BC6&gt;$BX6,BC6,""),""))</f>
        <v/>
      </c>
      <c r="DW6" s="82" t="str">
        <f t="shared" ref="DW6:DW69" si="53">IF(IF(BD6&lt;$BZ6,IF(BD6&gt;$BX6,BD6,""),"")=0,"",IF(BD6&lt;$BZ6,IF(BD6&gt;$BX6,BD6,""),""))</f>
        <v/>
      </c>
      <c r="DX6" s="82" t="str">
        <f t="shared" ref="DX6:DX69" si="54">IF(IF(BE6&lt;$BZ6,IF(BE6&gt;$BX6,BE6,""),"")=0,"",IF(BE6&lt;$BZ6,IF(BE6&gt;$BX6,BE6,""),""))</f>
        <v/>
      </c>
      <c r="DY6" s="82" t="str">
        <f t="shared" ref="DY6:DY69" si="55">IF(IF(BF6&lt;$BZ6,IF(BF6&gt;$BX6,BF6,""),"")=0,"",IF(BF6&lt;$BZ6,IF(BF6&gt;$BX6,BF6,""),""))</f>
        <v/>
      </c>
      <c r="DZ6" s="82" t="str">
        <f t="shared" ref="DZ6:DZ69" si="56">IF(IF(BG6&lt;$BZ6,IF(BG6&gt;$BX6,BG6,""),"")=0,"",IF(BG6&lt;$BZ6,IF(BG6&gt;$BX6,BG6,""),""))</f>
        <v/>
      </c>
      <c r="EA6" s="82" t="str">
        <f t="shared" ref="EA6:EA69" si="57">IF(IF(BH6&lt;$BZ6,IF(BH6&gt;$BX6,BH6,""),"")=0,"",IF(BH6&lt;$BZ6,IF(BH6&gt;$BX6,BH6,""),""))</f>
        <v/>
      </c>
      <c r="EB6" s="82" t="str">
        <f t="shared" ref="EB6:EB69" si="58">IF(IF(BI6&lt;$BZ6,IF(BI6&gt;$BX6,BI6,""),"")=0,"",IF(BI6&lt;$BZ6,IF(BI6&gt;$BX6,BI6,""),""))</f>
        <v/>
      </c>
      <c r="EC6" s="82">
        <f t="shared" ref="EC6:EC69" si="59">IF(IF(BJ6&lt;$BZ6,IF(BJ6&gt;$BX6,BJ6,""),"")=0,"",IF(BJ6&lt;$BZ6,IF(BJ6&gt;$BX6,BJ6,""),""))</f>
        <v>1205.74</v>
      </c>
      <c r="ED6" s="82" t="str">
        <f t="shared" ref="ED6:ED69" si="60">IF(IF(BK6&lt;$BZ6,IF(BK6&gt;$BX6,BK6,""),"")=0,"",IF(BK6&lt;$BZ6,IF(BK6&gt;$BX6,BK6,""),""))</f>
        <v/>
      </c>
      <c r="EE6" s="82" t="str">
        <f t="shared" ref="EE6:EE69" si="61">IF(IF(BL6&lt;$BZ6,IF(BL6&gt;$BX6,BL6,""),"")=0,"",IF(BL6&lt;$BZ6,IF(BL6&gt;$BX6,BL6,""),""))</f>
        <v/>
      </c>
      <c r="EF6" s="82">
        <f t="shared" ref="EF6:EF69" si="62">IF(IF(BM6&lt;$BZ6,IF(BM6&gt;$BX6,BM6,""),"")=0,"",IF(BM6&lt;$BZ6,IF(BM6&gt;$BX6,BM6,""),""))</f>
        <v>1126.3240559999999</v>
      </c>
      <c r="EG6" s="82" t="str">
        <f t="shared" ref="EG6:EG69" si="63">IF(IF(BN6&lt;$BZ6,IF(BN6&gt;$BX6,BN6,""),"")=0,"",IF(BN6&lt;$BZ6,IF(BN6&gt;$BX6,BN6,""),""))</f>
        <v/>
      </c>
      <c r="EH6" s="82" t="str">
        <f t="shared" ref="EH6:EH69" si="64">IF(IF(BO6&lt;$BZ6,IF(BO6&gt;$BX6,BO6,""),"")=0,"",IF(BO6&lt;$BZ6,IF(BO6&gt;$BX6,BO6,""),""))</f>
        <v/>
      </c>
      <c r="EI6" s="82">
        <f t="shared" ref="EI6:EI69" si="65">IF(IF(BP6&lt;$BZ6,IF(BP6&gt;$BX6,BP6,""),"")=0,"",IF(BP6&lt;$BZ6,IF(BP6&gt;$BX6,BP6,""),""))</f>
        <v>1101.42</v>
      </c>
      <c r="EJ6" s="82" t="str">
        <f t="shared" ref="EJ6:EJ69" si="66">IF(IF(BQ6&lt;$BZ6,IF(BQ6&gt;$BX6,BQ6,""),"")=0,"",IF(BQ6&lt;$BZ6,IF(BQ6&gt;$BX6,BQ6,""),""))</f>
        <v/>
      </c>
      <c r="EK6" s="82">
        <f t="shared" ref="EK6:EK69" si="67">IF(IF(BR6&lt;$BZ6,IF(BR6&gt;$BX6,BR6,""),"")=0,"",IF(BR6&lt;$BZ6,IF(BR6&gt;$BX6,BR6,""),""))</f>
        <v>1134.9000000000001</v>
      </c>
      <c r="EL6" s="82">
        <f t="shared" ref="EL6:EL69" si="68">IF(IF(BS6&lt;$BZ6,IF(BS6&gt;$BX6,BS6,""),"")=0,"",IF(BS6&lt;$BZ6,IF(BS6&gt;$BX6,BS6,""),""))</f>
        <v>1077.1785749999999</v>
      </c>
      <c r="EM6" s="82">
        <f t="shared" ref="EM6:EM69" si="69">IF(IF(BT6&lt;$BZ6,IF(BT6&gt;$BX6,BT6,""),"")=0,"",IF(BT6&lt;$BZ6,IF(BT6&gt;$BX6,BT6,""),""))</f>
        <v>1194.517683</v>
      </c>
      <c r="EN6" s="82" t="str">
        <f t="shared" ref="EN6:EN69" si="70">IF(IF(BU6&lt;$BZ6,IF(BU6&gt;$BX6,BU6,""),"")=0,"",IF(BU6&lt;$BZ6,IF(BU6&gt;$BX6,BU6,""),""))</f>
        <v/>
      </c>
      <c r="EO6" s="146">
        <f t="shared" ref="EO6:EO69" si="71">ROUND(IFERROR(IF(G6&gt;0,G6,SUMSQ(CA6:EN6)/SUM(CA6:EN6)),F6),2)</f>
        <v>1067.05</v>
      </c>
      <c r="EP6" s="71">
        <f>ROUND(EO6*(1+[3]Inflación!$G$50),2)</f>
        <v>1080.76</v>
      </c>
      <c r="EQ6" s="116">
        <f t="shared" ref="EQ6:EQ69" si="72">IFERROR(EO6/E6-1," ")</f>
        <v>-3.2738244704156538E-2</v>
      </c>
    </row>
    <row r="7" spans="1:191" s="144" customFormat="1" ht="24.75" customHeight="1">
      <c r="A7" s="142">
        <v>2</v>
      </c>
      <c r="B7" s="141" t="s">
        <v>684</v>
      </c>
      <c r="C7" s="91" t="s">
        <v>693</v>
      </c>
      <c r="D7" s="140" t="s">
        <v>583</v>
      </c>
      <c r="E7" s="94">
        <v>1103.1657089281232</v>
      </c>
      <c r="F7" s="94">
        <v>1112.5426174540123</v>
      </c>
      <c r="G7" s="87">
        <v>1002.92</v>
      </c>
      <c r="H7" s="82"/>
      <c r="I7" s="82"/>
      <c r="J7" s="82"/>
      <c r="K7" s="82" t="str">
        <f>+'[3]Contratos anteriores'!AO10</f>
        <v xml:space="preserve"> </v>
      </c>
      <c r="L7" s="82" t="str">
        <f>+'[3]Contratos anteriores'!AP10</f>
        <v xml:space="preserve"> </v>
      </c>
      <c r="M7" s="82" t="str">
        <f>+'[3]Contratos anteriores'!AQ10</f>
        <v xml:space="preserve"> </v>
      </c>
      <c r="N7" s="82"/>
      <c r="O7" s="82"/>
      <c r="P7" s="82"/>
      <c r="Q7" s="82" t="str">
        <f>+'[3]Contratos anteriores'!AR10</f>
        <v xml:space="preserve"> </v>
      </c>
      <c r="R7" s="82" t="str">
        <f>+'[3]Contratos anteriores'!AS10</f>
        <v xml:space="preserve"> </v>
      </c>
      <c r="S7" s="82" t="str">
        <f>+'[3]Contratos anteriores'!AT10</f>
        <v xml:space="preserve"> </v>
      </c>
      <c r="T7" s="82"/>
      <c r="U7" s="82"/>
      <c r="V7" s="82"/>
      <c r="W7" s="82" t="str">
        <f>+'[3]Contratos anteriores'!AU10</f>
        <v xml:space="preserve"> </v>
      </c>
      <c r="X7" s="82" t="str">
        <f>+'[3]Contratos anteriores'!AV10</f>
        <v xml:space="preserve"> </v>
      </c>
      <c r="Y7" s="82" t="str">
        <f>+'[3]Contratos anteriores'!AW10</f>
        <v xml:space="preserve"> </v>
      </c>
      <c r="Z7" s="82"/>
      <c r="AA7" s="82"/>
      <c r="AB7" s="82"/>
      <c r="AC7" s="86" t="str">
        <f>+'[3]Contratos anteriores'!AX10</f>
        <v xml:space="preserve"> </v>
      </c>
      <c r="AD7" s="86" t="str">
        <f>+'[3]Contratos anteriores'!AY10</f>
        <v xml:space="preserve"> </v>
      </c>
      <c r="AE7" s="86" t="str">
        <f>+'[3]Contratos anteriores'!AZ10</f>
        <v xml:space="preserve"> </v>
      </c>
      <c r="AF7" s="82"/>
      <c r="AG7" s="82"/>
      <c r="AH7" s="82"/>
      <c r="AI7" s="82" t="str">
        <f>+'[3]Contratos anteriores'!BA10</f>
        <v xml:space="preserve"> </v>
      </c>
      <c r="AJ7" s="82" t="str">
        <f>+'[3]Contratos anteriores'!BB10</f>
        <v xml:space="preserve"> </v>
      </c>
      <c r="AK7" s="82" t="str">
        <f>+'[3]Contratos anteriores'!BC10</f>
        <v xml:space="preserve"> </v>
      </c>
      <c r="AL7" s="82"/>
      <c r="AM7" s="82"/>
      <c r="AN7" s="82"/>
      <c r="AO7" s="82" t="str">
        <f>+'[3]Contratos anteriores'!BD10</f>
        <v xml:space="preserve"> </v>
      </c>
      <c r="AP7" s="82" t="str">
        <f>+'[3]Contratos anteriores'!BE10</f>
        <v xml:space="preserve"> </v>
      </c>
      <c r="AQ7" s="82" t="str">
        <f>+'[3]Contratos anteriores'!BF10</f>
        <v xml:space="preserve"> </v>
      </c>
      <c r="AR7" s="82"/>
      <c r="AS7" s="82"/>
      <c r="AT7" s="82"/>
      <c r="AU7" s="82" t="str">
        <f>+'[3]Contratos anteriores'!BG10</f>
        <v xml:space="preserve"> </v>
      </c>
      <c r="AV7" s="82" t="str">
        <f>+'[3]Contratos anteriores'!BH10</f>
        <v xml:space="preserve"> </v>
      </c>
      <c r="AW7" s="82" t="str">
        <f>+'[3]Contratos anteriores'!BI10</f>
        <v xml:space="preserve"> </v>
      </c>
      <c r="AX7" s="82"/>
      <c r="AY7" s="82"/>
      <c r="AZ7" s="82"/>
      <c r="BA7" s="82" t="str">
        <f>+'[3]Contratos anteriores'!BJ10</f>
        <v xml:space="preserve"> </v>
      </c>
      <c r="BB7" s="82" t="str">
        <f>+'[3]Contratos anteriores'!BK10</f>
        <v xml:space="preserve"> </v>
      </c>
      <c r="BC7" s="82" t="str">
        <f>+'[3]Contratos anteriores'!BL10</f>
        <v xml:space="preserve"> </v>
      </c>
      <c r="BD7" s="82"/>
      <c r="BE7" s="82"/>
      <c r="BF7" s="82"/>
      <c r="BG7" s="82" t="str">
        <f>+'[3]Contratos anteriores'!BM10</f>
        <v xml:space="preserve"> </v>
      </c>
      <c r="BH7" s="82" t="str">
        <f>+'[3]Contratos anteriores'!BN10</f>
        <v xml:space="preserve"> </v>
      </c>
      <c r="BI7" s="82" t="str">
        <f>+'[3]Contratos anteriores'!BO10</f>
        <v xml:space="preserve"> </v>
      </c>
      <c r="BJ7" s="82"/>
      <c r="BK7" s="82"/>
      <c r="BL7" s="82"/>
      <c r="BM7" s="82" t="str">
        <f>+'[3]Contratos anteriores'!BP10</f>
        <v xml:space="preserve"> </v>
      </c>
      <c r="BN7" s="82" t="str">
        <f>+'[3]Contratos anteriores'!BQ10</f>
        <v xml:space="preserve"> </v>
      </c>
      <c r="BO7" s="82" t="str">
        <f>+'[3]Contratos anteriores'!BR10</f>
        <v xml:space="preserve"> </v>
      </c>
      <c r="BP7" s="82"/>
      <c r="BQ7" s="82"/>
      <c r="BR7" s="82"/>
      <c r="BS7" s="82" t="str">
        <f>+'[3]Contratos anteriores'!BS10</f>
        <v xml:space="preserve"> </v>
      </c>
      <c r="BT7" s="82" t="str">
        <f>+'[3]Contratos anteriores'!BT10</f>
        <v xml:space="preserve"> </v>
      </c>
      <c r="BU7" s="82" t="str">
        <f>+'[3]Contratos anteriores'!BU10</f>
        <v xml:space="preserve"> </v>
      </c>
      <c r="BV7" s="84">
        <f t="shared" si="0"/>
        <v>1002.92</v>
      </c>
      <c r="BW7" s="84">
        <f t="shared" si="1"/>
        <v>60.764911516260263</v>
      </c>
      <c r="BX7" s="84">
        <f t="shared" si="2"/>
        <v>911.77263272560958</v>
      </c>
      <c r="BY7" s="84">
        <f t="shared" si="3"/>
        <v>1063.6849115162602</v>
      </c>
      <c r="BZ7" s="84">
        <f t="shared" si="4"/>
        <v>1213.4822798209357</v>
      </c>
      <c r="CA7" s="82" t="str">
        <f t="shared" si="5"/>
        <v/>
      </c>
      <c r="CB7" s="82" t="str">
        <f t="shared" si="6"/>
        <v/>
      </c>
      <c r="CC7" s="82" t="str">
        <f t="shared" si="7"/>
        <v/>
      </c>
      <c r="CD7" s="82" t="str">
        <f t="shared" si="8"/>
        <v/>
      </c>
      <c r="CE7" s="82" t="str">
        <f t="shared" si="9"/>
        <v/>
      </c>
      <c r="CF7" s="82" t="str">
        <f t="shared" si="10"/>
        <v/>
      </c>
      <c r="CG7" s="82" t="str">
        <f t="shared" si="11"/>
        <v/>
      </c>
      <c r="CH7" s="82" t="str">
        <f t="shared" si="12"/>
        <v/>
      </c>
      <c r="CI7" s="82" t="str">
        <f t="shared" si="13"/>
        <v/>
      </c>
      <c r="CJ7" s="82" t="str">
        <f t="shared" si="14"/>
        <v/>
      </c>
      <c r="CK7" s="82" t="str">
        <f t="shared" si="15"/>
        <v/>
      </c>
      <c r="CL7" s="82" t="str">
        <f t="shared" si="16"/>
        <v/>
      </c>
      <c r="CM7" s="82" t="str">
        <f t="shared" si="17"/>
        <v/>
      </c>
      <c r="CN7" s="82" t="str">
        <f t="shared" si="18"/>
        <v/>
      </c>
      <c r="CO7" s="82" t="str">
        <f t="shared" si="19"/>
        <v/>
      </c>
      <c r="CP7" s="82" t="str">
        <f t="shared" si="20"/>
        <v/>
      </c>
      <c r="CQ7" s="82" t="str">
        <f t="shared" si="21"/>
        <v/>
      </c>
      <c r="CR7" s="82" t="str">
        <f t="shared" si="22"/>
        <v/>
      </c>
      <c r="CS7" s="82" t="str">
        <f t="shared" si="23"/>
        <v/>
      </c>
      <c r="CT7" s="82" t="str">
        <f t="shared" si="24"/>
        <v/>
      </c>
      <c r="CU7" s="82" t="str">
        <f t="shared" si="25"/>
        <v/>
      </c>
      <c r="CV7" s="82" t="str">
        <f t="shared" si="26"/>
        <v/>
      </c>
      <c r="CW7" s="82" t="str">
        <f t="shared" si="27"/>
        <v/>
      </c>
      <c r="CX7" s="82" t="str">
        <f t="shared" si="28"/>
        <v/>
      </c>
      <c r="CY7" s="82" t="str">
        <f t="shared" si="29"/>
        <v/>
      </c>
      <c r="CZ7" s="82" t="str">
        <f t="shared" si="30"/>
        <v/>
      </c>
      <c r="DA7" s="82" t="str">
        <f t="shared" si="31"/>
        <v/>
      </c>
      <c r="DB7" s="82" t="str">
        <f t="shared" si="32"/>
        <v/>
      </c>
      <c r="DC7" s="82" t="str">
        <f t="shared" si="33"/>
        <v/>
      </c>
      <c r="DD7" s="82" t="str">
        <f t="shared" si="34"/>
        <v/>
      </c>
      <c r="DE7" s="82" t="str">
        <f t="shared" si="35"/>
        <v/>
      </c>
      <c r="DF7" s="82" t="str">
        <f t="shared" si="36"/>
        <v/>
      </c>
      <c r="DG7" s="82" t="str">
        <f t="shared" si="37"/>
        <v/>
      </c>
      <c r="DH7" s="82" t="str">
        <f t="shared" si="38"/>
        <v/>
      </c>
      <c r="DI7" s="82" t="str">
        <f t="shared" si="39"/>
        <v/>
      </c>
      <c r="DJ7" s="82" t="str">
        <f t="shared" si="40"/>
        <v/>
      </c>
      <c r="DK7" s="82" t="str">
        <f t="shared" si="41"/>
        <v/>
      </c>
      <c r="DL7" s="82" t="str">
        <f t="shared" si="42"/>
        <v/>
      </c>
      <c r="DM7" s="82" t="str">
        <f t="shared" si="43"/>
        <v/>
      </c>
      <c r="DN7" s="82" t="str">
        <f t="shared" si="44"/>
        <v/>
      </c>
      <c r="DO7" s="82" t="str">
        <f t="shared" si="45"/>
        <v/>
      </c>
      <c r="DP7" s="82" t="str">
        <f t="shared" si="46"/>
        <v/>
      </c>
      <c r="DQ7" s="82" t="str">
        <f t="shared" si="47"/>
        <v/>
      </c>
      <c r="DR7" s="82" t="str">
        <f t="shared" si="48"/>
        <v/>
      </c>
      <c r="DS7" s="82" t="str">
        <f t="shared" si="49"/>
        <v/>
      </c>
      <c r="DT7" s="82" t="str">
        <f t="shared" si="50"/>
        <v/>
      </c>
      <c r="DU7" s="82" t="str">
        <f t="shared" si="51"/>
        <v/>
      </c>
      <c r="DV7" s="82" t="str">
        <f t="shared" si="52"/>
        <v/>
      </c>
      <c r="DW7" s="82" t="str">
        <f t="shared" si="53"/>
        <v/>
      </c>
      <c r="DX7" s="82" t="str">
        <f t="shared" si="54"/>
        <v/>
      </c>
      <c r="DY7" s="82" t="str">
        <f t="shared" si="55"/>
        <v/>
      </c>
      <c r="DZ7" s="82" t="str">
        <f t="shared" si="56"/>
        <v/>
      </c>
      <c r="EA7" s="82" t="str">
        <f t="shared" si="57"/>
        <v/>
      </c>
      <c r="EB7" s="82" t="str">
        <f t="shared" si="58"/>
        <v/>
      </c>
      <c r="EC7" s="82" t="str">
        <f t="shared" si="59"/>
        <v/>
      </c>
      <c r="ED7" s="82" t="str">
        <f t="shared" si="60"/>
        <v/>
      </c>
      <c r="EE7" s="82" t="str">
        <f t="shared" si="61"/>
        <v/>
      </c>
      <c r="EF7" s="82" t="str">
        <f t="shared" si="62"/>
        <v/>
      </c>
      <c r="EG7" s="82" t="str">
        <f t="shared" si="63"/>
        <v/>
      </c>
      <c r="EH7" s="82" t="str">
        <f t="shared" si="64"/>
        <v/>
      </c>
      <c r="EI7" s="82" t="str">
        <f t="shared" si="65"/>
        <v/>
      </c>
      <c r="EJ7" s="82" t="str">
        <f t="shared" si="66"/>
        <v/>
      </c>
      <c r="EK7" s="82" t="str">
        <f t="shared" si="67"/>
        <v/>
      </c>
      <c r="EL7" s="82" t="str">
        <f t="shared" si="68"/>
        <v/>
      </c>
      <c r="EM7" s="82" t="str">
        <f t="shared" si="69"/>
        <v/>
      </c>
      <c r="EN7" s="82" t="str">
        <f t="shared" si="70"/>
        <v/>
      </c>
      <c r="EO7" s="71">
        <f t="shared" si="71"/>
        <v>1002.92</v>
      </c>
      <c r="EP7" s="71">
        <f>ROUND(EO7*(1+[3]Inflación!$G$50),2)</f>
        <v>1015.81</v>
      </c>
      <c r="EQ7" s="116">
        <f t="shared" si="72"/>
        <v>-9.0870943609664634E-2</v>
      </c>
      <c r="ER7" s="145"/>
      <c r="ES7" s="69"/>
      <c r="ET7" s="69"/>
      <c r="EU7" s="69"/>
      <c r="EV7" s="69"/>
      <c r="EW7" s="69"/>
      <c r="EX7" s="69"/>
      <c r="EY7" s="69"/>
      <c r="EZ7" s="69"/>
      <c r="FA7" s="69"/>
      <c r="FB7" s="69"/>
      <c r="FC7" s="69"/>
      <c r="FD7" s="69"/>
      <c r="FE7" s="69"/>
      <c r="FF7" s="69"/>
      <c r="FG7" s="69"/>
      <c r="FH7" s="69"/>
      <c r="FI7" s="69"/>
      <c r="FJ7" s="69"/>
      <c r="FK7" s="69"/>
      <c r="FL7" s="69"/>
      <c r="FM7" s="69"/>
      <c r="FN7" s="69"/>
      <c r="FO7" s="69"/>
      <c r="FP7" s="69"/>
      <c r="FQ7" s="69"/>
      <c r="FR7" s="69"/>
      <c r="FS7" s="69"/>
      <c r="FT7" s="69"/>
      <c r="FU7" s="69"/>
      <c r="FV7" s="69"/>
      <c r="FW7" s="69"/>
      <c r="FX7" s="69"/>
      <c r="FY7" s="69"/>
      <c r="FZ7" s="69"/>
      <c r="GA7" s="69"/>
      <c r="GB7" s="69"/>
      <c r="GC7" s="69"/>
      <c r="GD7" s="69"/>
      <c r="GE7" s="69"/>
      <c r="GF7" s="69"/>
      <c r="GG7" s="69"/>
      <c r="GH7" s="69"/>
      <c r="GI7" s="69"/>
    </row>
    <row r="8" spans="1:191" s="56" customFormat="1" ht="24.75" customHeight="1">
      <c r="A8" s="142">
        <v>3</v>
      </c>
      <c r="B8" s="141" t="s">
        <v>684</v>
      </c>
      <c r="C8" s="91" t="s">
        <v>692</v>
      </c>
      <c r="D8" s="140" t="s">
        <v>583</v>
      </c>
      <c r="E8" s="94">
        <v>1235.0043605536871</v>
      </c>
      <c r="F8" s="94">
        <v>1245.5018976183935</v>
      </c>
      <c r="G8" s="87">
        <v>1123.57</v>
      </c>
      <c r="H8" s="82">
        <v>1451.31</v>
      </c>
      <c r="I8" s="82">
        <v>1296.7605000000001</v>
      </c>
      <c r="J8" s="82">
        <v>1552.9</v>
      </c>
      <c r="K8" s="82">
        <f>+'[3]Contratos anteriores'!AO11</f>
        <v>1261.7286100000001</v>
      </c>
      <c r="L8" s="82">
        <f>+'[3]Contratos anteriores'!AP11</f>
        <v>934.35200000000009</v>
      </c>
      <c r="M8" s="82">
        <f>+'[3]Contratos anteriores'!AQ11</f>
        <v>1263.836865</v>
      </c>
      <c r="N8" s="82"/>
      <c r="O8" s="82"/>
      <c r="P8" s="82"/>
      <c r="Q8" s="82">
        <f>+'[3]Contratos anteriores'!AR11</f>
        <v>946.2682440000001</v>
      </c>
      <c r="R8" s="82">
        <f>+'[3]Contratos anteriores'!AS11</f>
        <v>1030.0270449749999</v>
      </c>
      <c r="S8" s="82" t="str">
        <f>+'[3]Contratos anteriores'!AT11</f>
        <v xml:space="preserve"> </v>
      </c>
      <c r="T8" s="82"/>
      <c r="U8" s="82">
        <v>1090</v>
      </c>
      <c r="V8" s="82"/>
      <c r="W8" s="82">
        <f>+'[3]Contratos anteriores'!AU11</f>
        <v>1248.93895</v>
      </c>
      <c r="X8" s="82">
        <f>+'[3]Contratos anteriores'!AV11</f>
        <v>1200.6825459999998</v>
      </c>
      <c r="Y8" s="82">
        <f>+'[3]Contratos anteriores'!AW11</f>
        <v>1248.908752</v>
      </c>
      <c r="Z8" s="82"/>
      <c r="AA8" s="82"/>
      <c r="AB8" s="82"/>
      <c r="AC8" s="86">
        <f>+'[3]Contratos anteriores'!AX11</f>
        <v>1293.3204900000001</v>
      </c>
      <c r="AD8" s="86" t="str">
        <f>+'[3]Contratos anteriores'!AY11</f>
        <v xml:space="preserve"> </v>
      </c>
      <c r="AE8" s="86" t="str">
        <f>+'[3]Contratos anteriores'!AZ11</f>
        <v xml:space="preserve"> </v>
      </c>
      <c r="AF8" s="82"/>
      <c r="AG8" s="82"/>
      <c r="AH8" s="82"/>
      <c r="AI8" s="82" t="str">
        <f>+'[3]Contratos anteriores'!BA11</f>
        <v xml:space="preserve"> </v>
      </c>
      <c r="AJ8" s="82" t="str">
        <f>+'[3]Contratos anteriores'!BB11</f>
        <v xml:space="preserve"> </v>
      </c>
      <c r="AK8" s="82" t="str">
        <f>+'[3]Contratos anteriores'!BC11</f>
        <v xml:space="preserve"> </v>
      </c>
      <c r="AL8" s="82"/>
      <c r="AM8" s="82"/>
      <c r="AN8" s="82"/>
      <c r="AO8" s="82">
        <f>+'[3]Contratos anteriores'!BD11</f>
        <v>1580.4174370000001</v>
      </c>
      <c r="AP8" s="82" t="str">
        <f>+'[3]Contratos anteriores'!BE11</f>
        <v xml:space="preserve"> </v>
      </c>
      <c r="AQ8" s="82" t="str">
        <f>+'[3]Contratos anteriores'!BF11</f>
        <v xml:space="preserve"> </v>
      </c>
      <c r="AR8" s="82"/>
      <c r="AS8" s="82"/>
      <c r="AT8" s="82"/>
      <c r="AU8" s="82" t="str">
        <f>+'[3]Contratos anteriores'!BG11</f>
        <v xml:space="preserve"> </v>
      </c>
      <c r="AV8" s="82" t="str">
        <f>+'[3]Contratos anteriores'!BH11</f>
        <v xml:space="preserve"> </v>
      </c>
      <c r="AW8" s="82" t="str">
        <f>+'[3]Contratos anteriores'!BI11</f>
        <v xml:space="preserve"> </v>
      </c>
      <c r="AX8" s="82"/>
      <c r="AY8" s="82"/>
      <c r="AZ8" s="82"/>
      <c r="BA8" s="82" t="str">
        <f>+'[3]Contratos anteriores'!BJ11</f>
        <v xml:space="preserve"> </v>
      </c>
      <c r="BB8" s="82" t="str">
        <f>+'[3]Contratos anteriores'!BK11</f>
        <v xml:space="preserve"> </v>
      </c>
      <c r="BC8" s="82" t="str">
        <f>+'[3]Contratos anteriores'!BL11</f>
        <v xml:space="preserve"> </v>
      </c>
      <c r="BD8" s="82"/>
      <c r="BE8" s="82"/>
      <c r="BF8" s="82"/>
      <c r="BG8" s="82" t="str">
        <f>+'[3]Contratos anteriores'!BM11</f>
        <v xml:space="preserve"> </v>
      </c>
      <c r="BH8" s="82" t="str">
        <f>+'[3]Contratos anteriores'!BN11</f>
        <v xml:space="preserve"> </v>
      </c>
      <c r="BI8" s="82" t="str">
        <f>+'[3]Contratos anteriores'!BO11</f>
        <v xml:space="preserve"> </v>
      </c>
      <c r="BJ8" s="82">
        <v>1358.5</v>
      </c>
      <c r="BK8" s="82">
        <v>1395.55</v>
      </c>
      <c r="BL8" s="82"/>
      <c r="BM8" s="82">
        <f>+'[3]Contratos anteriores'!BP11</f>
        <v>1312.8155039999997</v>
      </c>
      <c r="BN8" s="82">
        <f>+'[3]Contratos anteriores'!BQ11</f>
        <v>966.24499999999989</v>
      </c>
      <c r="BO8" s="82">
        <f>+'[3]Contratos anteriores'!BR11</f>
        <v>1285.7704439999998</v>
      </c>
      <c r="BP8" s="82">
        <v>1233.05</v>
      </c>
      <c r="BQ8" s="82">
        <v>1282</v>
      </c>
      <c r="BR8" s="82">
        <v>1270.54</v>
      </c>
      <c r="BS8" s="82">
        <f>+'[3]Contratos anteriores'!BS11</f>
        <v>1213.643145</v>
      </c>
      <c r="BT8" s="82">
        <f>+'[3]Contratos anteriores'!BT11</f>
        <v>1263.836865</v>
      </c>
      <c r="BU8" s="82">
        <f>+'[3]Contratos anteriores'!BU11</f>
        <v>1153.7940000000001</v>
      </c>
      <c r="BV8" s="84">
        <f t="shared" si="0"/>
        <v>1240.7217844990382</v>
      </c>
      <c r="BW8" s="84">
        <f t="shared" si="1"/>
        <v>156.24701159493634</v>
      </c>
      <c r="BX8" s="84">
        <f t="shared" si="2"/>
        <v>1006.3512671066337</v>
      </c>
      <c r="BY8" s="84">
        <f t="shared" si="3"/>
        <v>1396.9687960939746</v>
      </c>
      <c r="BZ8" s="84">
        <f t="shared" si="4"/>
        <v>1358.5047966090558</v>
      </c>
      <c r="CA8" s="82" t="str">
        <f t="shared" si="5"/>
        <v/>
      </c>
      <c r="CB8" s="82">
        <f t="shared" si="6"/>
        <v>1296.7605000000001</v>
      </c>
      <c r="CC8" s="82" t="str">
        <f t="shared" si="7"/>
        <v/>
      </c>
      <c r="CD8" s="82">
        <f t="shared" si="8"/>
        <v>1261.7286100000001</v>
      </c>
      <c r="CE8" s="82" t="str">
        <f t="shared" si="9"/>
        <v/>
      </c>
      <c r="CF8" s="82">
        <f t="shared" si="10"/>
        <v>1263.836865</v>
      </c>
      <c r="CG8" s="82" t="str">
        <f t="shared" si="11"/>
        <v/>
      </c>
      <c r="CH8" s="82" t="str">
        <f t="shared" si="12"/>
        <v/>
      </c>
      <c r="CI8" s="82" t="str">
        <f t="shared" si="13"/>
        <v/>
      </c>
      <c r="CJ8" s="82" t="str">
        <f t="shared" si="14"/>
        <v/>
      </c>
      <c r="CK8" s="82">
        <f t="shared" si="15"/>
        <v>1030.0270449749999</v>
      </c>
      <c r="CL8" s="82" t="str">
        <f t="shared" si="16"/>
        <v/>
      </c>
      <c r="CM8" s="82" t="str">
        <f t="shared" si="17"/>
        <v/>
      </c>
      <c r="CN8" s="82">
        <f t="shared" si="18"/>
        <v>1090</v>
      </c>
      <c r="CO8" s="82" t="str">
        <f t="shared" si="19"/>
        <v/>
      </c>
      <c r="CP8" s="82">
        <f t="shared" si="20"/>
        <v>1248.93895</v>
      </c>
      <c r="CQ8" s="82">
        <f t="shared" si="21"/>
        <v>1200.6825459999998</v>
      </c>
      <c r="CR8" s="82">
        <f t="shared" si="22"/>
        <v>1248.908752</v>
      </c>
      <c r="CS8" s="82" t="str">
        <f t="shared" si="23"/>
        <v/>
      </c>
      <c r="CT8" s="82" t="str">
        <f t="shared" si="24"/>
        <v/>
      </c>
      <c r="CU8" s="82" t="str">
        <f t="shared" si="25"/>
        <v/>
      </c>
      <c r="CV8" s="82">
        <f t="shared" si="26"/>
        <v>1293.3204900000001</v>
      </c>
      <c r="CW8" s="82" t="str">
        <f t="shared" si="27"/>
        <v/>
      </c>
      <c r="CX8" s="82" t="str">
        <f t="shared" si="28"/>
        <v/>
      </c>
      <c r="CY8" s="82" t="str">
        <f t="shared" si="29"/>
        <v/>
      </c>
      <c r="CZ8" s="82" t="str">
        <f t="shared" si="30"/>
        <v/>
      </c>
      <c r="DA8" s="82" t="str">
        <f t="shared" si="31"/>
        <v/>
      </c>
      <c r="DB8" s="82" t="str">
        <f t="shared" si="32"/>
        <v/>
      </c>
      <c r="DC8" s="82" t="str">
        <f t="shared" si="33"/>
        <v/>
      </c>
      <c r="DD8" s="82" t="str">
        <f t="shared" si="34"/>
        <v/>
      </c>
      <c r="DE8" s="82" t="str">
        <f t="shared" si="35"/>
        <v/>
      </c>
      <c r="DF8" s="82" t="str">
        <f t="shared" si="36"/>
        <v/>
      </c>
      <c r="DG8" s="82" t="str">
        <f t="shared" si="37"/>
        <v/>
      </c>
      <c r="DH8" s="82" t="str">
        <f t="shared" si="38"/>
        <v/>
      </c>
      <c r="DI8" s="82" t="str">
        <f t="shared" si="39"/>
        <v/>
      </c>
      <c r="DJ8" s="82" t="str">
        <f t="shared" si="40"/>
        <v/>
      </c>
      <c r="DK8" s="82" t="str">
        <f t="shared" si="41"/>
        <v/>
      </c>
      <c r="DL8" s="82" t="str">
        <f t="shared" si="42"/>
        <v/>
      </c>
      <c r="DM8" s="82" t="str">
        <f t="shared" si="43"/>
        <v/>
      </c>
      <c r="DN8" s="82" t="str">
        <f t="shared" si="44"/>
        <v/>
      </c>
      <c r="DO8" s="82" t="str">
        <f t="shared" si="45"/>
        <v/>
      </c>
      <c r="DP8" s="82" t="str">
        <f t="shared" si="46"/>
        <v/>
      </c>
      <c r="DQ8" s="82" t="str">
        <f t="shared" si="47"/>
        <v/>
      </c>
      <c r="DR8" s="82" t="str">
        <f t="shared" si="48"/>
        <v/>
      </c>
      <c r="DS8" s="82" t="str">
        <f t="shared" si="49"/>
        <v/>
      </c>
      <c r="DT8" s="82" t="str">
        <f t="shared" si="50"/>
        <v/>
      </c>
      <c r="DU8" s="82" t="str">
        <f t="shared" si="51"/>
        <v/>
      </c>
      <c r="DV8" s="82" t="str">
        <f t="shared" si="52"/>
        <v/>
      </c>
      <c r="DW8" s="82" t="str">
        <f t="shared" si="53"/>
        <v/>
      </c>
      <c r="DX8" s="82" t="str">
        <f t="shared" si="54"/>
        <v/>
      </c>
      <c r="DY8" s="82" t="str">
        <f t="shared" si="55"/>
        <v/>
      </c>
      <c r="DZ8" s="82" t="str">
        <f t="shared" si="56"/>
        <v/>
      </c>
      <c r="EA8" s="82" t="str">
        <f t="shared" si="57"/>
        <v/>
      </c>
      <c r="EB8" s="82" t="str">
        <f t="shared" si="58"/>
        <v/>
      </c>
      <c r="EC8" s="82">
        <f t="shared" si="59"/>
        <v>1358.5</v>
      </c>
      <c r="ED8" s="82" t="str">
        <f t="shared" si="60"/>
        <v/>
      </c>
      <c r="EE8" s="82" t="str">
        <f t="shared" si="61"/>
        <v/>
      </c>
      <c r="EF8" s="82">
        <f t="shared" si="62"/>
        <v>1312.8155039999997</v>
      </c>
      <c r="EG8" s="82" t="str">
        <f t="shared" si="63"/>
        <v/>
      </c>
      <c r="EH8" s="82">
        <f t="shared" si="64"/>
        <v>1285.7704439999998</v>
      </c>
      <c r="EI8" s="82">
        <f t="shared" si="65"/>
        <v>1233.05</v>
      </c>
      <c r="EJ8" s="82">
        <f t="shared" si="66"/>
        <v>1282</v>
      </c>
      <c r="EK8" s="82">
        <f t="shared" si="67"/>
        <v>1270.54</v>
      </c>
      <c r="EL8" s="82">
        <f t="shared" si="68"/>
        <v>1213.643145</v>
      </c>
      <c r="EM8" s="82">
        <f t="shared" si="69"/>
        <v>1263.836865</v>
      </c>
      <c r="EN8" s="82">
        <f t="shared" si="70"/>
        <v>1153.7940000000001</v>
      </c>
      <c r="EO8" s="71">
        <f t="shared" si="71"/>
        <v>1123.57</v>
      </c>
      <c r="EP8" s="71">
        <f>ROUND(EO8*(1+[3]Inflación!$G$50),2)</f>
        <v>1138.01</v>
      </c>
      <c r="EQ8" s="81">
        <f t="shared" si="72"/>
        <v>-9.022993287548231E-2</v>
      </c>
      <c r="ER8" s="143"/>
    </row>
    <row r="9" spans="1:191" s="56" customFormat="1" ht="24.75" customHeight="1">
      <c r="A9" s="142">
        <v>4</v>
      </c>
      <c r="B9" s="141" t="s">
        <v>684</v>
      </c>
      <c r="C9" s="91" t="s">
        <v>691</v>
      </c>
      <c r="D9" s="140" t="s">
        <v>583</v>
      </c>
      <c r="E9" s="94">
        <v>1430.8463393800262</v>
      </c>
      <c r="F9" s="94">
        <v>1443.0085332647564</v>
      </c>
      <c r="G9" s="87">
        <v>1321.27</v>
      </c>
      <c r="H9" s="82">
        <v>1664.46</v>
      </c>
      <c r="I9" s="82">
        <v>1502.3924999999999</v>
      </c>
      <c r="J9" s="82">
        <v>1780.97</v>
      </c>
      <c r="K9" s="82">
        <f>+'[3]Contratos anteriores'!AO12</f>
        <v>1476.6441860000002</v>
      </c>
      <c r="L9" s="82">
        <f>+'[3]Contratos anteriores'!AP12</f>
        <v>1144.5812000000001</v>
      </c>
      <c r="M9" s="82" t="str">
        <f>+'[3]Contratos anteriores'!AQ12</f>
        <v xml:space="preserve"> </v>
      </c>
      <c r="N9" s="82"/>
      <c r="O9" s="82"/>
      <c r="P9" s="82"/>
      <c r="Q9" s="82">
        <f>+'[3]Contratos anteriores'!AR12</f>
        <v>1072.439382</v>
      </c>
      <c r="R9" s="82">
        <f>+'[3]Contratos anteriores'!AS12</f>
        <v>1208.5415180999998</v>
      </c>
      <c r="S9" s="82" t="str">
        <f>+'[3]Contratos anteriores'!AT12</f>
        <v xml:space="preserve"> </v>
      </c>
      <c r="T9" s="82"/>
      <c r="U9" s="82">
        <v>1250</v>
      </c>
      <c r="V9" s="82"/>
      <c r="W9" s="82">
        <f>+'[3]Contratos anteriores'!AU12</f>
        <v>1461.3818799999999</v>
      </c>
      <c r="X9" s="82">
        <f>+'[3]Contratos anteriores'!AV12</f>
        <v>1405.2135999999998</v>
      </c>
      <c r="Y9" s="82">
        <f>+'[3]Contratos anteriores'!AW12</f>
        <v>1461.4221439999999</v>
      </c>
      <c r="Z9" s="82"/>
      <c r="AA9" s="82"/>
      <c r="AB9" s="82"/>
      <c r="AC9" s="86">
        <f>+'[3]Contratos anteriores'!AX12</f>
        <v>1488.1340100000002</v>
      </c>
      <c r="AD9" s="86" t="str">
        <f>+'[3]Contratos anteriores'!AY12</f>
        <v xml:space="preserve"> </v>
      </c>
      <c r="AE9" s="86" t="str">
        <f>+'[3]Contratos anteriores'!AZ12</f>
        <v xml:space="preserve"> </v>
      </c>
      <c r="AF9" s="82"/>
      <c r="AG9" s="82"/>
      <c r="AH9" s="82"/>
      <c r="AI9" s="82" t="str">
        <f>+'[3]Contratos anteriores'!BA12</f>
        <v xml:space="preserve"> </v>
      </c>
      <c r="AJ9" s="82" t="str">
        <f>+'[3]Contratos anteriores'!BB12</f>
        <v xml:space="preserve"> </v>
      </c>
      <c r="AK9" s="82" t="str">
        <f>+'[3]Contratos anteriores'!BC12</f>
        <v xml:space="preserve"> </v>
      </c>
      <c r="AL9" s="82"/>
      <c r="AM9" s="82"/>
      <c r="AN9" s="82"/>
      <c r="AO9" s="82">
        <f>+'[3]Contratos anteriores'!BD12</f>
        <v>1777.048648</v>
      </c>
      <c r="AP9" s="82" t="str">
        <f>+'[3]Contratos anteriores'!BE12</f>
        <v xml:space="preserve"> </v>
      </c>
      <c r="AQ9" s="82" t="str">
        <f>+'[3]Contratos anteriores'!BF12</f>
        <v xml:space="preserve"> </v>
      </c>
      <c r="AR9" s="82"/>
      <c r="AS9" s="82"/>
      <c r="AT9" s="82"/>
      <c r="AU9" s="82" t="str">
        <f>+'[3]Contratos anteriores'!BG12</f>
        <v xml:space="preserve"> </v>
      </c>
      <c r="AV9" s="82" t="str">
        <f>+'[3]Contratos anteriores'!BH12</f>
        <v xml:space="preserve"> </v>
      </c>
      <c r="AW9" s="82" t="str">
        <f>+'[3]Contratos anteriores'!BI12</f>
        <v xml:space="preserve"> </v>
      </c>
      <c r="AX9" s="82"/>
      <c r="AY9" s="82"/>
      <c r="AZ9" s="82"/>
      <c r="BA9" s="82">
        <f>+'[3]Contratos anteriores'!BJ12</f>
        <v>1138.8140199999998</v>
      </c>
      <c r="BB9" s="82" t="str">
        <f>+'[3]Contratos anteriores'!BK12</f>
        <v xml:space="preserve"> </v>
      </c>
      <c r="BC9" s="82" t="str">
        <f>+'[3]Contratos anteriores'!BL12</f>
        <v xml:space="preserve"> </v>
      </c>
      <c r="BD9" s="82"/>
      <c r="BE9" s="82"/>
      <c r="BF9" s="82"/>
      <c r="BG9" s="82">
        <f>+'[3]Contratos anteriores'!BM12</f>
        <v>1236.5835000000002</v>
      </c>
      <c r="BH9" s="82" t="str">
        <f>+'[3]Contratos anteriores'!BN12</f>
        <v xml:space="preserve"> </v>
      </c>
      <c r="BI9" s="82" t="str">
        <f>+'[3]Contratos anteriores'!BO12</f>
        <v xml:space="preserve"> </v>
      </c>
      <c r="BJ9" s="82">
        <v>1573.9399999999998</v>
      </c>
      <c r="BK9" s="82">
        <v>1616.86</v>
      </c>
      <c r="BL9" s="82"/>
      <c r="BM9" s="82" t="str">
        <f>+'[3]Contratos anteriores'!BP12</f>
        <v xml:space="preserve"> </v>
      </c>
      <c r="BN9" s="82">
        <f>+'[3]Contratos anteriores'!BQ12</f>
        <v>1476.21894</v>
      </c>
      <c r="BO9" s="82">
        <f>+'[3]Contratos anteriores'!BR12</f>
        <v>1504.7663399999999</v>
      </c>
      <c r="BP9" s="82">
        <v>1428.58</v>
      </c>
      <c r="BQ9" s="82">
        <v>1513.76</v>
      </c>
      <c r="BR9" s="82">
        <v>1472.01</v>
      </c>
      <c r="BS9" s="82">
        <f>+'[3]Contratos anteriores'!BS12</f>
        <v>1406.101752</v>
      </c>
      <c r="BT9" s="82">
        <f>+'[3]Contratos anteriores'!BT12</f>
        <v>1479.12174</v>
      </c>
      <c r="BU9" s="82">
        <f>+'[3]Contratos anteriores'!BU12</f>
        <v>1366.335</v>
      </c>
      <c r="BV9" s="84">
        <f t="shared" si="0"/>
        <v>1431.8303984653846</v>
      </c>
      <c r="BW9" s="84">
        <f t="shared" si="1"/>
        <v>173.84241533104387</v>
      </c>
      <c r="BX9" s="84">
        <f t="shared" si="2"/>
        <v>1171.0667754688188</v>
      </c>
      <c r="BY9" s="84">
        <f t="shared" si="3"/>
        <v>1605.6728137964285</v>
      </c>
      <c r="BZ9" s="84">
        <f t="shared" si="4"/>
        <v>1573.9309733180289</v>
      </c>
      <c r="CA9" s="82" t="str">
        <f t="shared" si="5"/>
        <v/>
      </c>
      <c r="CB9" s="82">
        <f t="shared" si="6"/>
        <v>1502.3924999999999</v>
      </c>
      <c r="CC9" s="82" t="str">
        <f t="shared" si="7"/>
        <v/>
      </c>
      <c r="CD9" s="82">
        <f t="shared" si="8"/>
        <v>1476.6441860000002</v>
      </c>
      <c r="CE9" s="82" t="str">
        <f t="shared" si="9"/>
        <v/>
      </c>
      <c r="CF9" s="82" t="str">
        <f t="shared" si="10"/>
        <v/>
      </c>
      <c r="CG9" s="82" t="str">
        <f t="shared" si="11"/>
        <v/>
      </c>
      <c r="CH9" s="82" t="str">
        <f t="shared" si="12"/>
        <v/>
      </c>
      <c r="CI9" s="82" t="str">
        <f t="shared" si="13"/>
        <v/>
      </c>
      <c r="CJ9" s="82" t="str">
        <f t="shared" si="14"/>
        <v/>
      </c>
      <c r="CK9" s="82">
        <f t="shared" si="15"/>
        <v>1208.5415180999998</v>
      </c>
      <c r="CL9" s="82" t="str">
        <f t="shared" si="16"/>
        <v/>
      </c>
      <c r="CM9" s="82" t="str">
        <f t="shared" si="17"/>
        <v/>
      </c>
      <c r="CN9" s="82">
        <f t="shared" si="18"/>
        <v>1250</v>
      </c>
      <c r="CO9" s="82" t="str">
        <f t="shared" si="19"/>
        <v/>
      </c>
      <c r="CP9" s="82">
        <f t="shared" si="20"/>
        <v>1461.3818799999999</v>
      </c>
      <c r="CQ9" s="82">
        <f t="shared" si="21"/>
        <v>1405.2135999999998</v>
      </c>
      <c r="CR9" s="82">
        <f t="shared" si="22"/>
        <v>1461.4221439999999</v>
      </c>
      <c r="CS9" s="82" t="str">
        <f t="shared" si="23"/>
        <v/>
      </c>
      <c r="CT9" s="82" t="str">
        <f t="shared" si="24"/>
        <v/>
      </c>
      <c r="CU9" s="82" t="str">
        <f t="shared" si="25"/>
        <v/>
      </c>
      <c r="CV9" s="82">
        <f t="shared" si="26"/>
        <v>1488.1340100000002</v>
      </c>
      <c r="CW9" s="82" t="str">
        <f t="shared" si="27"/>
        <v/>
      </c>
      <c r="CX9" s="82" t="str">
        <f t="shared" si="28"/>
        <v/>
      </c>
      <c r="CY9" s="82" t="str">
        <f t="shared" si="29"/>
        <v/>
      </c>
      <c r="CZ9" s="82" t="str">
        <f t="shared" si="30"/>
        <v/>
      </c>
      <c r="DA9" s="82" t="str">
        <f t="shared" si="31"/>
        <v/>
      </c>
      <c r="DB9" s="82" t="str">
        <f t="shared" si="32"/>
        <v/>
      </c>
      <c r="DC9" s="82" t="str">
        <f t="shared" si="33"/>
        <v/>
      </c>
      <c r="DD9" s="82" t="str">
        <f t="shared" si="34"/>
        <v/>
      </c>
      <c r="DE9" s="82" t="str">
        <f t="shared" si="35"/>
        <v/>
      </c>
      <c r="DF9" s="82" t="str">
        <f t="shared" si="36"/>
        <v/>
      </c>
      <c r="DG9" s="82" t="str">
        <f t="shared" si="37"/>
        <v/>
      </c>
      <c r="DH9" s="82" t="str">
        <f t="shared" si="38"/>
        <v/>
      </c>
      <c r="DI9" s="82" t="str">
        <f t="shared" si="39"/>
        <v/>
      </c>
      <c r="DJ9" s="82" t="str">
        <f t="shared" si="40"/>
        <v/>
      </c>
      <c r="DK9" s="82" t="str">
        <f t="shared" si="41"/>
        <v/>
      </c>
      <c r="DL9" s="82" t="str">
        <f t="shared" si="42"/>
        <v/>
      </c>
      <c r="DM9" s="82" t="str">
        <f t="shared" si="43"/>
        <v/>
      </c>
      <c r="DN9" s="82" t="str">
        <f t="shared" si="44"/>
        <v/>
      </c>
      <c r="DO9" s="82" t="str">
        <f t="shared" si="45"/>
        <v/>
      </c>
      <c r="DP9" s="82" t="str">
        <f t="shared" si="46"/>
        <v/>
      </c>
      <c r="DQ9" s="82" t="str">
        <f t="shared" si="47"/>
        <v/>
      </c>
      <c r="DR9" s="82" t="str">
        <f t="shared" si="48"/>
        <v/>
      </c>
      <c r="DS9" s="82" t="str">
        <f t="shared" si="49"/>
        <v/>
      </c>
      <c r="DT9" s="82" t="str">
        <f t="shared" si="50"/>
        <v/>
      </c>
      <c r="DU9" s="82" t="str">
        <f t="shared" si="51"/>
        <v/>
      </c>
      <c r="DV9" s="82" t="str">
        <f t="shared" si="52"/>
        <v/>
      </c>
      <c r="DW9" s="82" t="str">
        <f t="shared" si="53"/>
        <v/>
      </c>
      <c r="DX9" s="82" t="str">
        <f t="shared" si="54"/>
        <v/>
      </c>
      <c r="DY9" s="82" t="str">
        <f t="shared" si="55"/>
        <v/>
      </c>
      <c r="DZ9" s="82">
        <f t="shared" si="56"/>
        <v>1236.5835000000002</v>
      </c>
      <c r="EA9" s="82" t="str">
        <f t="shared" si="57"/>
        <v/>
      </c>
      <c r="EB9" s="82" t="str">
        <f t="shared" si="58"/>
        <v/>
      </c>
      <c r="EC9" s="82" t="str">
        <f t="shared" si="59"/>
        <v/>
      </c>
      <c r="ED9" s="82" t="str">
        <f t="shared" si="60"/>
        <v/>
      </c>
      <c r="EE9" s="82" t="str">
        <f t="shared" si="61"/>
        <v/>
      </c>
      <c r="EF9" s="82" t="str">
        <f t="shared" si="62"/>
        <v/>
      </c>
      <c r="EG9" s="82">
        <f t="shared" si="63"/>
        <v>1476.21894</v>
      </c>
      <c r="EH9" s="82">
        <f t="shared" si="64"/>
        <v>1504.7663399999999</v>
      </c>
      <c r="EI9" s="82">
        <f t="shared" si="65"/>
        <v>1428.58</v>
      </c>
      <c r="EJ9" s="82">
        <f t="shared" si="66"/>
        <v>1513.76</v>
      </c>
      <c r="EK9" s="82">
        <f t="shared" si="67"/>
        <v>1472.01</v>
      </c>
      <c r="EL9" s="82">
        <f t="shared" si="68"/>
        <v>1406.101752</v>
      </c>
      <c r="EM9" s="82">
        <f t="shared" si="69"/>
        <v>1479.12174</v>
      </c>
      <c r="EN9" s="82">
        <f t="shared" si="70"/>
        <v>1366.335</v>
      </c>
      <c r="EO9" s="71">
        <f t="shared" si="71"/>
        <v>1321.27</v>
      </c>
      <c r="EP9" s="71">
        <f>ROUND(EO9*(1+[3]Inflación!$G$50),2)</f>
        <v>1338.25</v>
      </c>
      <c r="EQ9" s="81">
        <f t="shared" si="72"/>
        <v>-7.6581486330324355E-2</v>
      </c>
    </row>
    <row r="10" spans="1:191" s="56" customFormat="1" ht="24.75" customHeight="1">
      <c r="A10" s="142">
        <v>5</v>
      </c>
      <c r="B10" s="141" t="s">
        <v>684</v>
      </c>
      <c r="C10" s="91" t="s">
        <v>690</v>
      </c>
      <c r="D10" s="140" t="s">
        <v>583</v>
      </c>
      <c r="E10" s="94">
        <v>1919.8296571086523</v>
      </c>
      <c r="F10" s="94">
        <v>1936.1482091940759</v>
      </c>
      <c r="G10" s="87">
        <v>1608.46</v>
      </c>
      <c r="H10" s="82">
        <v>2146.0500000000002</v>
      </c>
      <c r="I10" s="82">
        <v>2015.8215</v>
      </c>
      <c r="J10" s="82">
        <v>2296.27</v>
      </c>
      <c r="K10" s="82" t="str">
        <f>+'[3]Contratos anteriores'!AO13</f>
        <v xml:space="preserve"> </v>
      </c>
      <c r="L10" s="82">
        <f>+'[3]Contratos anteriores'!AP13</f>
        <v>1378.1692</v>
      </c>
      <c r="M10" s="82" t="str">
        <f>+'[3]Contratos anteriores'!AQ13</f>
        <v xml:space="preserve"> </v>
      </c>
      <c r="N10" s="82"/>
      <c r="O10" s="82"/>
      <c r="P10" s="82"/>
      <c r="Q10" s="82">
        <f>+'[3]Contratos anteriores'!AR13</f>
        <v>1231.404618</v>
      </c>
      <c r="R10" s="82">
        <f>+'[3]Contratos anteriores'!AS13</f>
        <v>1601.9053028849999</v>
      </c>
      <c r="S10" s="82" t="str">
        <f>+'[3]Contratos anteriores'!AT13</f>
        <v xml:space="preserve"> </v>
      </c>
      <c r="T10" s="82"/>
      <c r="U10" s="82">
        <v>1630</v>
      </c>
      <c r="V10" s="82"/>
      <c r="W10" s="82">
        <f>+'[3]Contratos anteriores'!AU13</f>
        <v>1958.4912899999999</v>
      </c>
      <c r="X10" s="82">
        <f>+'[3]Contratos anteriores'!AV13</f>
        <v>1867.2933299999997</v>
      </c>
      <c r="Y10" s="82">
        <f>+'[3]Contratos anteriores'!AW13</f>
        <v>1940.8858559999999</v>
      </c>
      <c r="Z10" s="82"/>
      <c r="AA10" s="82"/>
      <c r="AB10" s="82"/>
      <c r="AC10" s="86">
        <f>+'[3]Contratos anteriores'!AX13</f>
        <v>2040.2004300000001</v>
      </c>
      <c r="AD10" s="86" t="str">
        <f>+'[3]Contratos anteriores'!AY13</f>
        <v xml:space="preserve"> </v>
      </c>
      <c r="AE10" s="86" t="str">
        <f>+'[3]Contratos anteriores'!AZ13</f>
        <v xml:space="preserve"> </v>
      </c>
      <c r="AF10" s="82"/>
      <c r="AG10" s="82"/>
      <c r="AH10" s="82"/>
      <c r="AI10" s="82" t="str">
        <f>+'[3]Contratos anteriores'!BA13</f>
        <v xml:space="preserve"> </v>
      </c>
      <c r="AJ10" s="82" t="str">
        <f>+'[3]Contratos anteriores'!BB13</f>
        <v xml:space="preserve"> </v>
      </c>
      <c r="AK10" s="82" t="str">
        <f>+'[3]Contratos anteriores'!BC13</f>
        <v xml:space="preserve"> </v>
      </c>
      <c r="AL10" s="82"/>
      <c r="AM10" s="82"/>
      <c r="AN10" s="82"/>
      <c r="AO10" s="82">
        <f>+'[3]Contratos anteriores'!BD13</f>
        <v>2334.3064790000003</v>
      </c>
      <c r="AP10" s="82" t="str">
        <f>+'[3]Contratos anteriores'!BE13</f>
        <v xml:space="preserve"> </v>
      </c>
      <c r="AQ10" s="82" t="str">
        <f>+'[3]Contratos anteriores'!BF13</f>
        <v xml:space="preserve"> </v>
      </c>
      <c r="AR10" s="82"/>
      <c r="AS10" s="82"/>
      <c r="AT10" s="82"/>
      <c r="AU10" s="82">
        <f>+'[3]Contratos anteriores'!BG13</f>
        <v>1511.55</v>
      </c>
      <c r="AV10" s="82">
        <f>+'[3]Contratos anteriores'!BH13</f>
        <v>1393.9380000000001</v>
      </c>
      <c r="AW10" s="82" t="str">
        <f>+'[3]Contratos anteriores'!BI13</f>
        <v xml:space="preserve"> </v>
      </c>
      <c r="AX10" s="82"/>
      <c r="AY10" s="82"/>
      <c r="AZ10" s="82"/>
      <c r="BA10" s="82">
        <f>+'[3]Contratos anteriores'!BJ13</f>
        <v>1513.3067099999998</v>
      </c>
      <c r="BB10" s="82" t="str">
        <f>+'[3]Contratos anteriores'!BK13</f>
        <v xml:space="preserve"> </v>
      </c>
      <c r="BC10" s="82" t="str">
        <f>+'[3]Contratos anteriores'!BL13</f>
        <v xml:space="preserve"> </v>
      </c>
      <c r="BD10" s="82"/>
      <c r="BE10" s="82"/>
      <c r="BF10" s="82"/>
      <c r="BG10" s="82">
        <f>+'[3]Contratos anteriores'!BM13</f>
        <v>1854.8752500000001</v>
      </c>
      <c r="BH10" s="82" t="str">
        <f>+'[3]Contratos anteriores'!BN13</f>
        <v xml:space="preserve"> </v>
      </c>
      <c r="BI10" s="82" t="str">
        <f>+'[3]Contratos anteriores'!BO13</f>
        <v xml:space="preserve"> </v>
      </c>
      <c r="BJ10" s="82">
        <v>2111.81</v>
      </c>
      <c r="BK10" s="82">
        <v>2169.41</v>
      </c>
      <c r="BL10" s="82"/>
      <c r="BM10" s="82" t="str">
        <f>+'[3]Contratos anteriores'!BP13</f>
        <v xml:space="preserve"> </v>
      </c>
      <c r="BN10" s="82">
        <f>+'[3]Contratos anteriores'!BQ13</f>
        <v>1627.36</v>
      </c>
      <c r="BO10" s="82" t="str">
        <f>+'[3]Contratos anteriores'!BR13</f>
        <v xml:space="preserve"> </v>
      </c>
      <c r="BP10" s="82">
        <v>1916.79</v>
      </c>
      <c r="BQ10" s="82">
        <v>1733.2</v>
      </c>
      <c r="BR10" s="82">
        <v>1975.06</v>
      </c>
      <c r="BS10" s="82">
        <f>+'[3]Contratos anteriores'!BS13</f>
        <v>1886.6353439999998</v>
      </c>
      <c r="BT10" s="82">
        <f>+'[3]Contratos anteriores'!BT13</f>
        <v>1965.527979</v>
      </c>
      <c r="BU10" s="82">
        <f>+'[3]Contratos anteriores'!BU13</f>
        <v>1852.143</v>
      </c>
      <c r="BV10" s="84">
        <f t="shared" si="0"/>
        <v>1829.2640111109615</v>
      </c>
      <c r="BW10" s="84">
        <f t="shared" si="1"/>
        <v>278.25441213763122</v>
      </c>
      <c r="BX10" s="84">
        <f t="shared" si="2"/>
        <v>1411.8823929045147</v>
      </c>
      <c r="BY10" s="84">
        <f t="shared" si="3"/>
        <v>2107.5184232485926</v>
      </c>
      <c r="BZ10" s="84">
        <f t="shared" si="4"/>
        <v>2111.8126228195179</v>
      </c>
      <c r="CA10" s="82" t="str">
        <f t="shared" si="5"/>
        <v/>
      </c>
      <c r="CB10" s="82">
        <f t="shared" si="6"/>
        <v>2015.8215</v>
      </c>
      <c r="CC10" s="82" t="str">
        <f t="shared" si="7"/>
        <v/>
      </c>
      <c r="CD10" s="82" t="str">
        <f t="shared" si="8"/>
        <v/>
      </c>
      <c r="CE10" s="82" t="str">
        <f t="shared" si="9"/>
        <v/>
      </c>
      <c r="CF10" s="82" t="str">
        <f t="shared" si="10"/>
        <v/>
      </c>
      <c r="CG10" s="82" t="str">
        <f t="shared" si="11"/>
        <v/>
      </c>
      <c r="CH10" s="82" t="str">
        <f t="shared" si="12"/>
        <v/>
      </c>
      <c r="CI10" s="82" t="str">
        <f t="shared" si="13"/>
        <v/>
      </c>
      <c r="CJ10" s="82" t="str">
        <f t="shared" si="14"/>
        <v/>
      </c>
      <c r="CK10" s="82">
        <f t="shared" si="15"/>
        <v>1601.9053028849999</v>
      </c>
      <c r="CL10" s="82" t="str">
        <f t="shared" si="16"/>
        <v/>
      </c>
      <c r="CM10" s="82" t="str">
        <f t="shared" si="17"/>
        <v/>
      </c>
      <c r="CN10" s="82">
        <f t="shared" si="18"/>
        <v>1630</v>
      </c>
      <c r="CO10" s="82" t="str">
        <f t="shared" si="19"/>
        <v/>
      </c>
      <c r="CP10" s="82">
        <f t="shared" si="20"/>
        <v>1958.4912899999999</v>
      </c>
      <c r="CQ10" s="82">
        <f t="shared" si="21"/>
        <v>1867.2933299999997</v>
      </c>
      <c r="CR10" s="82">
        <f t="shared" si="22"/>
        <v>1940.8858559999999</v>
      </c>
      <c r="CS10" s="82" t="str">
        <f t="shared" si="23"/>
        <v/>
      </c>
      <c r="CT10" s="82" t="str">
        <f t="shared" si="24"/>
        <v/>
      </c>
      <c r="CU10" s="82" t="str">
        <f t="shared" si="25"/>
        <v/>
      </c>
      <c r="CV10" s="82">
        <f t="shared" si="26"/>
        <v>2040.2004300000001</v>
      </c>
      <c r="CW10" s="82" t="str">
        <f t="shared" si="27"/>
        <v/>
      </c>
      <c r="CX10" s="82" t="str">
        <f t="shared" si="28"/>
        <v/>
      </c>
      <c r="CY10" s="82" t="str">
        <f t="shared" si="29"/>
        <v/>
      </c>
      <c r="CZ10" s="82" t="str">
        <f t="shared" si="30"/>
        <v/>
      </c>
      <c r="DA10" s="82" t="str">
        <f t="shared" si="31"/>
        <v/>
      </c>
      <c r="DB10" s="82" t="str">
        <f t="shared" si="32"/>
        <v/>
      </c>
      <c r="DC10" s="82" t="str">
        <f t="shared" si="33"/>
        <v/>
      </c>
      <c r="DD10" s="82" t="str">
        <f t="shared" si="34"/>
        <v/>
      </c>
      <c r="DE10" s="82" t="str">
        <f t="shared" si="35"/>
        <v/>
      </c>
      <c r="DF10" s="82" t="str">
        <f t="shared" si="36"/>
        <v/>
      </c>
      <c r="DG10" s="82" t="str">
        <f t="shared" si="37"/>
        <v/>
      </c>
      <c r="DH10" s="82" t="str">
        <f t="shared" si="38"/>
        <v/>
      </c>
      <c r="DI10" s="82" t="str">
        <f t="shared" si="39"/>
        <v/>
      </c>
      <c r="DJ10" s="82" t="str">
        <f t="shared" si="40"/>
        <v/>
      </c>
      <c r="DK10" s="82" t="str">
        <f t="shared" si="41"/>
        <v/>
      </c>
      <c r="DL10" s="82" t="str">
        <f t="shared" si="42"/>
        <v/>
      </c>
      <c r="DM10" s="82" t="str">
        <f t="shared" si="43"/>
        <v/>
      </c>
      <c r="DN10" s="82">
        <f t="shared" si="44"/>
        <v>1511.55</v>
      </c>
      <c r="DO10" s="82" t="str">
        <f t="shared" si="45"/>
        <v/>
      </c>
      <c r="DP10" s="82" t="str">
        <f t="shared" si="46"/>
        <v/>
      </c>
      <c r="DQ10" s="82" t="str">
        <f t="shared" si="47"/>
        <v/>
      </c>
      <c r="DR10" s="82" t="str">
        <f t="shared" si="48"/>
        <v/>
      </c>
      <c r="DS10" s="82" t="str">
        <f t="shared" si="49"/>
        <v/>
      </c>
      <c r="DT10" s="82">
        <f t="shared" si="50"/>
        <v>1513.3067099999998</v>
      </c>
      <c r="DU10" s="82" t="str">
        <f t="shared" si="51"/>
        <v/>
      </c>
      <c r="DV10" s="82" t="str">
        <f t="shared" si="52"/>
        <v/>
      </c>
      <c r="DW10" s="82" t="str">
        <f t="shared" si="53"/>
        <v/>
      </c>
      <c r="DX10" s="82" t="str">
        <f t="shared" si="54"/>
        <v/>
      </c>
      <c r="DY10" s="82" t="str">
        <f t="shared" si="55"/>
        <v/>
      </c>
      <c r="DZ10" s="82">
        <f t="shared" si="56"/>
        <v>1854.8752500000001</v>
      </c>
      <c r="EA10" s="82" t="str">
        <f t="shared" si="57"/>
        <v/>
      </c>
      <c r="EB10" s="82" t="str">
        <f t="shared" si="58"/>
        <v/>
      </c>
      <c r="EC10" s="82">
        <f t="shared" si="59"/>
        <v>2111.81</v>
      </c>
      <c r="ED10" s="82" t="str">
        <f t="shared" si="60"/>
        <v/>
      </c>
      <c r="EE10" s="82" t="str">
        <f t="shared" si="61"/>
        <v/>
      </c>
      <c r="EF10" s="82" t="str">
        <f t="shared" si="62"/>
        <v/>
      </c>
      <c r="EG10" s="82">
        <f t="shared" si="63"/>
        <v>1627.36</v>
      </c>
      <c r="EH10" s="82" t="str">
        <f t="shared" si="64"/>
        <v/>
      </c>
      <c r="EI10" s="82">
        <f t="shared" si="65"/>
        <v>1916.79</v>
      </c>
      <c r="EJ10" s="82">
        <f t="shared" si="66"/>
        <v>1733.2</v>
      </c>
      <c r="EK10" s="82">
        <f t="shared" si="67"/>
        <v>1975.06</v>
      </c>
      <c r="EL10" s="82">
        <f t="shared" si="68"/>
        <v>1886.6353439999998</v>
      </c>
      <c r="EM10" s="82">
        <f t="shared" si="69"/>
        <v>1965.527979</v>
      </c>
      <c r="EN10" s="82">
        <f t="shared" si="70"/>
        <v>1852.143</v>
      </c>
      <c r="EO10" s="71">
        <f t="shared" si="71"/>
        <v>1608.46</v>
      </c>
      <c r="EP10" s="71">
        <f>ROUND(EO10*(1+[3]Inflación!$G$50),2)</f>
        <v>1629.13</v>
      </c>
      <c r="EQ10" s="81">
        <f t="shared" si="72"/>
        <v>-0.16218608560177605</v>
      </c>
    </row>
    <row r="11" spans="1:191" s="56" customFormat="1" ht="24.75" customHeight="1">
      <c r="A11" s="142">
        <v>6</v>
      </c>
      <c r="B11" s="141" t="s">
        <v>684</v>
      </c>
      <c r="C11" s="91" t="s">
        <v>689</v>
      </c>
      <c r="D11" s="140" t="s">
        <v>583</v>
      </c>
      <c r="E11" s="94">
        <v>2296.3260005900738</v>
      </c>
      <c r="F11" s="94">
        <v>2315.8447715950892</v>
      </c>
      <c r="G11" s="87">
        <v>2166.33</v>
      </c>
      <c r="H11" s="82">
        <v>2635.87</v>
      </c>
      <c r="I11" s="82">
        <v>2411.1464999999998</v>
      </c>
      <c r="J11" s="82">
        <v>2820.38</v>
      </c>
      <c r="K11" s="82" t="str">
        <f>+'[3]Contratos anteriores'!AO14</f>
        <v xml:space="preserve"> </v>
      </c>
      <c r="L11" s="82" t="str">
        <f>+'[3]Contratos anteriores'!AP14</f>
        <v xml:space="preserve"> </v>
      </c>
      <c r="M11" s="82" t="str">
        <f>+'[3]Contratos anteriores'!AQ14</f>
        <v xml:space="preserve"> </v>
      </c>
      <c r="N11" s="82"/>
      <c r="O11" s="82"/>
      <c r="P11" s="82"/>
      <c r="Q11" s="82">
        <f>+'[3]Contratos anteriores'!AR14</f>
        <v>1559.4475380000001</v>
      </c>
      <c r="R11" s="82">
        <f>+'[3]Contratos anteriores'!AS14</f>
        <v>2005.10381031</v>
      </c>
      <c r="S11" s="82" t="str">
        <f>+'[3]Contratos anteriores'!AT14</f>
        <v xml:space="preserve"> </v>
      </c>
      <c r="T11" s="82"/>
      <c r="U11" s="82">
        <v>1900</v>
      </c>
      <c r="V11" s="82"/>
      <c r="W11" s="82">
        <f>+'[3]Contratos anteriores'!AU14</f>
        <v>2431.6436199999998</v>
      </c>
      <c r="X11" s="82">
        <f>+'[3]Contratos anteriores'!AV14</f>
        <v>2337.3151339999995</v>
      </c>
      <c r="Y11" s="82">
        <f>+'[3]Contratos anteriores'!AW14</f>
        <v>2430.8182080000001</v>
      </c>
      <c r="Z11" s="82"/>
      <c r="AA11" s="82"/>
      <c r="AB11" s="82"/>
      <c r="AC11" s="86" t="str">
        <f>+'[3]Contratos anteriores'!AX14</f>
        <v xml:space="preserve"> </v>
      </c>
      <c r="AD11" s="86" t="str">
        <f>+'[3]Contratos anteriores'!AY14</f>
        <v xml:space="preserve"> </v>
      </c>
      <c r="AE11" s="86" t="str">
        <f>+'[3]Contratos anteriores'!AZ14</f>
        <v xml:space="preserve"> </v>
      </c>
      <c r="AF11" s="82"/>
      <c r="AG11" s="82"/>
      <c r="AH11" s="82"/>
      <c r="AI11" s="82" t="str">
        <f>+'[3]Contratos anteriores'!BA14</f>
        <v xml:space="preserve"> </v>
      </c>
      <c r="AJ11" s="82" t="str">
        <f>+'[3]Contratos anteriores'!BB14</f>
        <v xml:space="preserve"> </v>
      </c>
      <c r="AK11" s="82" t="str">
        <f>+'[3]Contratos anteriores'!BC14</f>
        <v xml:space="preserve"> </v>
      </c>
      <c r="AL11" s="82"/>
      <c r="AM11" s="82"/>
      <c r="AN11" s="82"/>
      <c r="AO11" s="82" t="str">
        <f>+'[3]Contratos anteriores'!BD14</f>
        <v xml:space="preserve"> </v>
      </c>
      <c r="AP11" s="82" t="str">
        <f>+'[3]Contratos anteriores'!BE14</f>
        <v xml:space="preserve"> </v>
      </c>
      <c r="AQ11" s="82" t="str">
        <f>+'[3]Contratos anteriores'!BF14</f>
        <v xml:space="preserve"> </v>
      </c>
      <c r="AR11" s="82"/>
      <c r="AS11" s="82"/>
      <c r="AT11" s="82"/>
      <c r="AU11" s="82">
        <f>+'[3]Contratos anteriores'!BG14</f>
        <v>1914.63</v>
      </c>
      <c r="AV11" s="82">
        <f>+'[3]Contratos anteriores'!BH14</f>
        <v>1742.4224999999999</v>
      </c>
      <c r="AW11" s="82" t="str">
        <f>+'[3]Contratos anteriores'!BI14</f>
        <v xml:space="preserve"> </v>
      </c>
      <c r="AX11" s="82"/>
      <c r="AY11" s="82"/>
      <c r="AZ11" s="82"/>
      <c r="BA11" s="82" t="str">
        <f>+'[3]Contratos anteriores'!BJ14</f>
        <v xml:space="preserve"> </v>
      </c>
      <c r="BB11" s="82" t="str">
        <f>+'[3]Contratos anteriores'!BK14</f>
        <v xml:space="preserve"> </v>
      </c>
      <c r="BC11" s="82" t="str">
        <f>+'[3]Contratos anteriores'!BL14</f>
        <v xml:space="preserve"> </v>
      </c>
      <c r="BD11" s="82"/>
      <c r="BE11" s="82"/>
      <c r="BF11" s="82"/>
      <c r="BG11" s="82" t="str">
        <f>+'[3]Contratos anteriores'!BM14</f>
        <v xml:space="preserve"> </v>
      </c>
      <c r="BH11" s="82" t="str">
        <f>+'[3]Contratos anteriores'!BN14</f>
        <v xml:space="preserve"> </v>
      </c>
      <c r="BI11" s="82" t="str">
        <f>+'[3]Contratos anteriores'!BO14</f>
        <v xml:space="preserve"> </v>
      </c>
      <c r="BJ11" s="82">
        <v>2525.96</v>
      </c>
      <c r="BK11" s="82">
        <v>2594.85</v>
      </c>
      <c r="BL11" s="82"/>
      <c r="BM11" s="82" t="str">
        <f>+'[3]Contratos anteriores'!BP14</f>
        <v xml:space="preserve"> </v>
      </c>
      <c r="BN11" s="82" t="str">
        <f>+'[3]Contratos anteriores'!BQ14</f>
        <v xml:space="preserve"> </v>
      </c>
      <c r="BO11" s="82" t="str">
        <f>+'[3]Contratos anteriores'!BR14</f>
        <v xml:space="preserve"> </v>
      </c>
      <c r="BP11" s="82">
        <v>2292.69</v>
      </c>
      <c r="BQ11" s="82">
        <v>2051.1999999999998</v>
      </c>
      <c r="BR11" s="82">
        <v>2362.39</v>
      </c>
      <c r="BS11" s="82" t="str">
        <f>+'[3]Contratos anteriores'!BS14</f>
        <v xml:space="preserve"> </v>
      </c>
      <c r="BT11" s="82" t="str">
        <f>+'[3]Contratos anteriores'!BT14</f>
        <v xml:space="preserve"> </v>
      </c>
      <c r="BU11" s="82">
        <f>+'[3]Contratos anteriores'!BU14</f>
        <v>2341.9994000000002</v>
      </c>
      <c r="BV11" s="84">
        <f t="shared" si="0"/>
        <v>2251.3442616838888</v>
      </c>
      <c r="BW11" s="84">
        <f t="shared" si="1"/>
        <v>313.97475408795339</v>
      </c>
      <c r="BX11" s="84">
        <f t="shared" si="2"/>
        <v>1780.3821305519587</v>
      </c>
      <c r="BY11" s="84">
        <f t="shared" si="3"/>
        <v>2565.3190157718423</v>
      </c>
      <c r="BZ11" s="84">
        <f t="shared" si="4"/>
        <v>2525.9586006490813</v>
      </c>
      <c r="CA11" s="82" t="str">
        <f t="shared" si="5"/>
        <v/>
      </c>
      <c r="CB11" s="82">
        <f t="shared" si="6"/>
        <v>2411.1464999999998</v>
      </c>
      <c r="CC11" s="82" t="str">
        <f t="shared" si="7"/>
        <v/>
      </c>
      <c r="CD11" s="82" t="str">
        <f t="shared" si="8"/>
        <v/>
      </c>
      <c r="CE11" s="82" t="str">
        <f t="shared" si="9"/>
        <v/>
      </c>
      <c r="CF11" s="82" t="str">
        <f t="shared" si="10"/>
        <v/>
      </c>
      <c r="CG11" s="82" t="str">
        <f t="shared" si="11"/>
        <v/>
      </c>
      <c r="CH11" s="82" t="str">
        <f t="shared" si="12"/>
        <v/>
      </c>
      <c r="CI11" s="82" t="str">
        <f t="shared" si="13"/>
        <v/>
      </c>
      <c r="CJ11" s="82" t="str">
        <f t="shared" si="14"/>
        <v/>
      </c>
      <c r="CK11" s="82">
        <f t="shared" si="15"/>
        <v>2005.10381031</v>
      </c>
      <c r="CL11" s="82" t="str">
        <f t="shared" si="16"/>
        <v/>
      </c>
      <c r="CM11" s="82" t="str">
        <f t="shared" si="17"/>
        <v/>
      </c>
      <c r="CN11" s="82">
        <f t="shared" si="18"/>
        <v>1900</v>
      </c>
      <c r="CO11" s="82" t="str">
        <f t="shared" si="19"/>
        <v/>
      </c>
      <c r="CP11" s="82">
        <f t="shared" si="20"/>
        <v>2431.6436199999998</v>
      </c>
      <c r="CQ11" s="82">
        <f t="shared" si="21"/>
        <v>2337.3151339999995</v>
      </c>
      <c r="CR11" s="82">
        <f t="shared" si="22"/>
        <v>2430.8182080000001</v>
      </c>
      <c r="CS11" s="82" t="str">
        <f t="shared" si="23"/>
        <v/>
      </c>
      <c r="CT11" s="82" t="str">
        <f t="shared" si="24"/>
        <v/>
      </c>
      <c r="CU11" s="82" t="str">
        <f t="shared" si="25"/>
        <v/>
      </c>
      <c r="CV11" s="82" t="str">
        <f t="shared" si="26"/>
        <v/>
      </c>
      <c r="CW11" s="82" t="str">
        <f t="shared" si="27"/>
        <v/>
      </c>
      <c r="CX11" s="82" t="str">
        <f t="shared" si="28"/>
        <v/>
      </c>
      <c r="CY11" s="82" t="str">
        <f t="shared" si="29"/>
        <v/>
      </c>
      <c r="CZ11" s="82" t="str">
        <f t="shared" si="30"/>
        <v/>
      </c>
      <c r="DA11" s="82" t="str">
        <f t="shared" si="31"/>
        <v/>
      </c>
      <c r="DB11" s="82" t="str">
        <f t="shared" si="32"/>
        <v/>
      </c>
      <c r="DC11" s="82" t="str">
        <f t="shared" si="33"/>
        <v/>
      </c>
      <c r="DD11" s="82" t="str">
        <f t="shared" si="34"/>
        <v/>
      </c>
      <c r="DE11" s="82" t="str">
        <f t="shared" si="35"/>
        <v/>
      </c>
      <c r="DF11" s="82" t="str">
        <f t="shared" si="36"/>
        <v/>
      </c>
      <c r="DG11" s="82" t="str">
        <f t="shared" si="37"/>
        <v/>
      </c>
      <c r="DH11" s="82" t="str">
        <f t="shared" si="38"/>
        <v/>
      </c>
      <c r="DI11" s="82" t="str">
        <f t="shared" si="39"/>
        <v/>
      </c>
      <c r="DJ11" s="82" t="str">
        <f t="shared" si="40"/>
        <v/>
      </c>
      <c r="DK11" s="82" t="str">
        <f t="shared" si="41"/>
        <v/>
      </c>
      <c r="DL11" s="82" t="str">
        <f t="shared" si="42"/>
        <v/>
      </c>
      <c r="DM11" s="82" t="str">
        <f t="shared" si="43"/>
        <v/>
      </c>
      <c r="DN11" s="82">
        <f t="shared" si="44"/>
        <v>1914.63</v>
      </c>
      <c r="DO11" s="82" t="str">
        <f t="shared" si="45"/>
        <v/>
      </c>
      <c r="DP11" s="82" t="str">
        <f t="shared" si="46"/>
        <v/>
      </c>
      <c r="DQ11" s="82" t="str">
        <f t="shared" si="47"/>
        <v/>
      </c>
      <c r="DR11" s="82" t="str">
        <f t="shared" si="48"/>
        <v/>
      </c>
      <c r="DS11" s="82" t="str">
        <f t="shared" si="49"/>
        <v/>
      </c>
      <c r="DT11" s="82" t="str">
        <f t="shared" si="50"/>
        <v/>
      </c>
      <c r="DU11" s="82" t="str">
        <f t="shared" si="51"/>
        <v/>
      </c>
      <c r="DV11" s="82" t="str">
        <f t="shared" si="52"/>
        <v/>
      </c>
      <c r="DW11" s="82" t="str">
        <f t="shared" si="53"/>
        <v/>
      </c>
      <c r="DX11" s="82" t="str">
        <f t="shared" si="54"/>
        <v/>
      </c>
      <c r="DY11" s="82" t="str">
        <f t="shared" si="55"/>
        <v/>
      </c>
      <c r="DZ11" s="82" t="str">
        <f t="shared" si="56"/>
        <v/>
      </c>
      <c r="EA11" s="82" t="str">
        <f t="shared" si="57"/>
        <v/>
      </c>
      <c r="EB11" s="82" t="str">
        <f t="shared" si="58"/>
        <v/>
      </c>
      <c r="EC11" s="82" t="str">
        <f t="shared" si="59"/>
        <v/>
      </c>
      <c r="ED11" s="82" t="str">
        <f t="shared" si="60"/>
        <v/>
      </c>
      <c r="EE11" s="82" t="str">
        <f t="shared" si="61"/>
        <v/>
      </c>
      <c r="EF11" s="82" t="str">
        <f t="shared" si="62"/>
        <v/>
      </c>
      <c r="EG11" s="82" t="str">
        <f t="shared" si="63"/>
        <v/>
      </c>
      <c r="EH11" s="82" t="str">
        <f t="shared" si="64"/>
        <v/>
      </c>
      <c r="EI11" s="82">
        <f t="shared" si="65"/>
        <v>2292.69</v>
      </c>
      <c r="EJ11" s="82">
        <f t="shared" si="66"/>
        <v>2051.1999999999998</v>
      </c>
      <c r="EK11" s="82">
        <f t="shared" si="67"/>
        <v>2362.39</v>
      </c>
      <c r="EL11" s="82" t="str">
        <f t="shared" si="68"/>
        <v/>
      </c>
      <c r="EM11" s="82" t="str">
        <f t="shared" si="69"/>
        <v/>
      </c>
      <c r="EN11" s="82">
        <f t="shared" si="70"/>
        <v>2341.9994000000002</v>
      </c>
      <c r="EO11" s="71">
        <f t="shared" si="71"/>
        <v>2166.33</v>
      </c>
      <c r="EP11" s="71">
        <f>ROUND(EO11*(1+[3]Inflación!$G$50),2)</f>
        <v>2194.16</v>
      </c>
      <c r="EQ11" s="81">
        <f t="shared" si="72"/>
        <v>-5.6610429249448702E-2</v>
      </c>
    </row>
    <row r="12" spans="1:191" s="115" customFormat="1" ht="24.75" customHeight="1">
      <c r="A12" s="142">
        <v>7</v>
      </c>
      <c r="B12" s="141" t="s">
        <v>684</v>
      </c>
      <c r="C12" s="91" t="s">
        <v>688</v>
      </c>
      <c r="D12" s="140" t="s">
        <v>583</v>
      </c>
      <c r="E12" s="94">
        <v>2296.3260005900738</v>
      </c>
      <c r="F12" s="94">
        <v>2315.8447715950892</v>
      </c>
      <c r="G12" s="87">
        <v>2160</v>
      </c>
      <c r="H12" s="82"/>
      <c r="I12" s="82"/>
      <c r="J12" s="82"/>
      <c r="K12" s="82" t="str">
        <f>+'[3]Contratos anteriores'!AO15</f>
        <v xml:space="preserve"> </v>
      </c>
      <c r="L12" s="82" t="str">
        <f>+'[3]Contratos anteriores'!AP15</f>
        <v xml:space="preserve"> </v>
      </c>
      <c r="M12" s="82" t="str">
        <f>+'[3]Contratos anteriores'!AQ15</f>
        <v xml:space="preserve"> </v>
      </c>
      <c r="N12" s="82"/>
      <c r="O12" s="82"/>
      <c r="P12" s="82"/>
      <c r="Q12" s="82" t="str">
        <f>+'[3]Contratos anteriores'!AR15</f>
        <v xml:space="preserve"> </v>
      </c>
      <c r="R12" s="82" t="str">
        <f>+'[3]Contratos anteriores'!AS15</f>
        <v xml:space="preserve"> </v>
      </c>
      <c r="S12" s="82" t="str">
        <f>+'[3]Contratos anteriores'!AT15</f>
        <v xml:space="preserve"> </v>
      </c>
      <c r="T12" s="82"/>
      <c r="U12" s="82"/>
      <c r="V12" s="82"/>
      <c r="W12" s="82" t="str">
        <f>+'[3]Contratos anteriores'!AU15</f>
        <v xml:space="preserve"> </v>
      </c>
      <c r="X12" s="82" t="str">
        <f>+'[3]Contratos anteriores'!AV15</f>
        <v xml:space="preserve"> </v>
      </c>
      <c r="Y12" s="82" t="str">
        <f>+'[3]Contratos anteriores'!AW15</f>
        <v xml:space="preserve"> </v>
      </c>
      <c r="Z12" s="82"/>
      <c r="AA12" s="82"/>
      <c r="AB12" s="82"/>
      <c r="AC12" s="86" t="str">
        <f>+'[3]Contratos anteriores'!AX15</f>
        <v xml:space="preserve"> </v>
      </c>
      <c r="AD12" s="86" t="str">
        <f>+'[3]Contratos anteriores'!AY15</f>
        <v xml:space="preserve"> </v>
      </c>
      <c r="AE12" s="86" t="str">
        <f>+'[3]Contratos anteriores'!AZ15</f>
        <v xml:space="preserve"> </v>
      </c>
      <c r="AF12" s="82"/>
      <c r="AG12" s="82"/>
      <c r="AH12" s="82"/>
      <c r="AI12" s="82" t="str">
        <f>+'[3]Contratos anteriores'!BA15</f>
        <v xml:space="preserve"> </v>
      </c>
      <c r="AJ12" s="82" t="str">
        <f>+'[3]Contratos anteriores'!BB15</f>
        <v xml:space="preserve"> </v>
      </c>
      <c r="AK12" s="82" t="str">
        <f>+'[3]Contratos anteriores'!BC15</f>
        <v xml:space="preserve"> </v>
      </c>
      <c r="AL12" s="82"/>
      <c r="AM12" s="82"/>
      <c r="AN12" s="82"/>
      <c r="AO12" s="82" t="str">
        <f>+'[3]Contratos anteriores'!BD15</f>
        <v xml:space="preserve"> </v>
      </c>
      <c r="AP12" s="82" t="str">
        <f>+'[3]Contratos anteriores'!BE15</f>
        <v xml:space="preserve"> </v>
      </c>
      <c r="AQ12" s="82" t="str">
        <f>+'[3]Contratos anteriores'!BF15</f>
        <v xml:space="preserve"> </v>
      </c>
      <c r="AR12" s="82"/>
      <c r="AS12" s="82"/>
      <c r="AT12" s="82"/>
      <c r="AU12" s="82">
        <f>+'[3]Contratos anteriores'!BG15</f>
        <v>1914.63</v>
      </c>
      <c r="AV12" s="82">
        <f>+'[3]Contratos anteriores'!BH15</f>
        <v>1742.4224999999999</v>
      </c>
      <c r="AW12" s="82" t="str">
        <f>+'[3]Contratos anteriores'!BI15</f>
        <v xml:space="preserve"> </v>
      </c>
      <c r="AX12" s="82"/>
      <c r="AY12" s="82"/>
      <c r="AZ12" s="82"/>
      <c r="BA12" s="82" t="str">
        <f>+'[3]Contratos anteriores'!BJ15</f>
        <v xml:space="preserve"> </v>
      </c>
      <c r="BB12" s="82" t="str">
        <f>+'[3]Contratos anteriores'!BK15</f>
        <v xml:space="preserve"> </v>
      </c>
      <c r="BC12" s="82" t="str">
        <f>+'[3]Contratos anteriores'!BL15</f>
        <v xml:space="preserve"> </v>
      </c>
      <c r="BD12" s="82"/>
      <c r="BE12" s="82"/>
      <c r="BF12" s="82"/>
      <c r="BG12" s="82" t="str">
        <f>+'[3]Contratos anteriores'!BM15</f>
        <v xml:space="preserve"> </v>
      </c>
      <c r="BH12" s="82" t="str">
        <f>+'[3]Contratos anteriores'!BN15</f>
        <v xml:space="preserve"> </v>
      </c>
      <c r="BI12" s="82" t="str">
        <f>+'[3]Contratos anteriores'!BO15</f>
        <v xml:space="preserve"> </v>
      </c>
      <c r="BJ12" s="82"/>
      <c r="BK12" s="82"/>
      <c r="BL12" s="82"/>
      <c r="BM12" s="82" t="str">
        <f>+'[3]Contratos anteriores'!BP15</f>
        <v xml:space="preserve"> </v>
      </c>
      <c r="BN12" s="82" t="str">
        <f>+'[3]Contratos anteriores'!BQ15</f>
        <v xml:space="preserve"> </v>
      </c>
      <c r="BO12" s="82" t="str">
        <f>+'[3]Contratos anteriores'!BR15</f>
        <v xml:space="preserve"> </v>
      </c>
      <c r="BP12" s="82"/>
      <c r="BQ12" s="82"/>
      <c r="BR12" s="82"/>
      <c r="BS12" s="82" t="str">
        <f>+'[3]Contratos anteriores'!BS15</f>
        <v xml:space="preserve"> </v>
      </c>
      <c r="BT12" s="82" t="str">
        <f>+'[3]Contratos anteriores'!BT15</f>
        <v xml:space="preserve"> </v>
      </c>
      <c r="BU12" s="82" t="str">
        <f>+'[3]Contratos anteriores'!BU15</f>
        <v xml:space="preserve"> </v>
      </c>
      <c r="BV12" s="84">
        <f t="shared" si="0"/>
        <v>1939.0174999999999</v>
      </c>
      <c r="BW12" s="84">
        <f t="shared" si="1"/>
        <v>249.97734912329287</v>
      </c>
      <c r="BX12" s="84">
        <f t="shared" si="2"/>
        <v>1564.0514763150607</v>
      </c>
      <c r="BY12" s="84">
        <f t="shared" si="3"/>
        <v>2188.9948491232926</v>
      </c>
      <c r="BZ12" s="84">
        <f t="shared" si="4"/>
        <v>2525.9586006490813</v>
      </c>
      <c r="CA12" s="82" t="str">
        <f t="shared" si="5"/>
        <v/>
      </c>
      <c r="CB12" s="82" t="str">
        <f t="shared" si="6"/>
        <v/>
      </c>
      <c r="CC12" s="82" t="str">
        <f t="shared" si="7"/>
        <v/>
      </c>
      <c r="CD12" s="82" t="str">
        <f t="shared" si="8"/>
        <v/>
      </c>
      <c r="CE12" s="82" t="str">
        <f t="shared" si="9"/>
        <v/>
      </c>
      <c r="CF12" s="82" t="str">
        <f t="shared" si="10"/>
        <v/>
      </c>
      <c r="CG12" s="82" t="str">
        <f t="shared" si="11"/>
        <v/>
      </c>
      <c r="CH12" s="82" t="str">
        <f t="shared" si="12"/>
        <v/>
      </c>
      <c r="CI12" s="82" t="str">
        <f t="shared" si="13"/>
        <v/>
      </c>
      <c r="CJ12" s="82" t="str">
        <f t="shared" si="14"/>
        <v/>
      </c>
      <c r="CK12" s="82" t="str">
        <f t="shared" si="15"/>
        <v/>
      </c>
      <c r="CL12" s="82" t="str">
        <f t="shared" si="16"/>
        <v/>
      </c>
      <c r="CM12" s="82" t="str">
        <f t="shared" si="17"/>
        <v/>
      </c>
      <c r="CN12" s="82" t="str">
        <f t="shared" si="18"/>
        <v/>
      </c>
      <c r="CO12" s="82" t="str">
        <f t="shared" si="19"/>
        <v/>
      </c>
      <c r="CP12" s="82" t="str">
        <f t="shared" si="20"/>
        <v/>
      </c>
      <c r="CQ12" s="82" t="str">
        <f t="shared" si="21"/>
        <v/>
      </c>
      <c r="CR12" s="82" t="str">
        <f t="shared" si="22"/>
        <v/>
      </c>
      <c r="CS12" s="82" t="str">
        <f t="shared" si="23"/>
        <v/>
      </c>
      <c r="CT12" s="82" t="str">
        <f t="shared" si="24"/>
        <v/>
      </c>
      <c r="CU12" s="82" t="str">
        <f t="shared" si="25"/>
        <v/>
      </c>
      <c r="CV12" s="82" t="str">
        <f t="shared" si="26"/>
        <v/>
      </c>
      <c r="CW12" s="82" t="str">
        <f t="shared" si="27"/>
        <v/>
      </c>
      <c r="CX12" s="82" t="str">
        <f t="shared" si="28"/>
        <v/>
      </c>
      <c r="CY12" s="82" t="str">
        <f t="shared" si="29"/>
        <v/>
      </c>
      <c r="CZ12" s="82" t="str">
        <f t="shared" si="30"/>
        <v/>
      </c>
      <c r="DA12" s="82" t="str">
        <f t="shared" si="31"/>
        <v/>
      </c>
      <c r="DB12" s="82" t="str">
        <f t="shared" si="32"/>
        <v/>
      </c>
      <c r="DC12" s="82" t="str">
        <f t="shared" si="33"/>
        <v/>
      </c>
      <c r="DD12" s="82" t="str">
        <f t="shared" si="34"/>
        <v/>
      </c>
      <c r="DE12" s="82" t="str">
        <f t="shared" si="35"/>
        <v/>
      </c>
      <c r="DF12" s="82" t="str">
        <f t="shared" si="36"/>
        <v/>
      </c>
      <c r="DG12" s="82" t="str">
        <f t="shared" si="37"/>
        <v/>
      </c>
      <c r="DH12" s="82" t="str">
        <f t="shared" si="38"/>
        <v/>
      </c>
      <c r="DI12" s="82" t="str">
        <f t="shared" si="39"/>
        <v/>
      </c>
      <c r="DJ12" s="82" t="str">
        <f t="shared" si="40"/>
        <v/>
      </c>
      <c r="DK12" s="82" t="str">
        <f t="shared" si="41"/>
        <v/>
      </c>
      <c r="DL12" s="82" t="str">
        <f t="shared" si="42"/>
        <v/>
      </c>
      <c r="DM12" s="82" t="str">
        <f t="shared" si="43"/>
        <v/>
      </c>
      <c r="DN12" s="82">
        <f t="shared" si="44"/>
        <v>1914.63</v>
      </c>
      <c r="DO12" s="82">
        <f t="shared" si="45"/>
        <v>1742.4224999999999</v>
      </c>
      <c r="DP12" s="82" t="str">
        <f t="shared" si="46"/>
        <v/>
      </c>
      <c r="DQ12" s="82" t="str">
        <f t="shared" si="47"/>
        <v/>
      </c>
      <c r="DR12" s="82" t="str">
        <f t="shared" si="48"/>
        <v/>
      </c>
      <c r="DS12" s="82" t="str">
        <f t="shared" si="49"/>
        <v/>
      </c>
      <c r="DT12" s="82" t="str">
        <f t="shared" si="50"/>
        <v/>
      </c>
      <c r="DU12" s="82" t="str">
        <f t="shared" si="51"/>
        <v/>
      </c>
      <c r="DV12" s="82" t="str">
        <f t="shared" si="52"/>
        <v/>
      </c>
      <c r="DW12" s="82" t="str">
        <f t="shared" si="53"/>
        <v/>
      </c>
      <c r="DX12" s="82" t="str">
        <f t="shared" si="54"/>
        <v/>
      </c>
      <c r="DY12" s="82" t="str">
        <f t="shared" si="55"/>
        <v/>
      </c>
      <c r="DZ12" s="82" t="str">
        <f t="shared" si="56"/>
        <v/>
      </c>
      <c r="EA12" s="82" t="str">
        <f t="shared" si="57"/>
        <v/>
      </c>
      <c r="EB12" s="82" t="str">
        <f t="shared" si="58"/>
        <v/>
      </c>
      <c r="EC12" s="82" t="str">
        <f t="shared" si="59"/>
        <v/>
      </c>
      <c r="ED12" s="82" t="str">
        <f t="shared" si="60"/>
        <v/>
      </c>
      <c r="EE12" s="82" t="str">
        <f t="shared" si="61"/>
        <v/>
      </c>
      <c r="EF12" s="82" t="str">
        <f t="shared" si="62"/>
        <v/>
      </c>
      <c r="EG12" s="82" t="str">
        <f t="shared" si="63"/>
        <v/>
      </c>
      <c r="EH12" s="82" t="str">
        <f t="shared" si="64"/>
        <v/>
      </c>
      <c r="EI12" s="82" t="str">
        <f t="shared" si="65"/>
        <v/>
      </c>
      <c r="EJ12" s="82" t="str">
        <f t="shared" si="66"/>
        <v/>
      </c>
      <c r="EK12" s="82" t="str">
        <f t="shared" si="67"/>
        <v/>
      </c>
      <c r="EL12" s="82" t="str">
        <f t="shared" si="68"/>
        <v/>
      </c>
      <c r="EM12" s="82" t="str">
        <f t="shared" si="69"/>
        <v/>
      </c>
      <c r="EN12" s="82" t="str">
        <f t="shared" si="70"/>
        <v/>
      </c>
      <c r="EO12" s="71">
        <f t="shared" si="71"/>
        <v>2160</v>
      </c>
      <c r="EP12" s="71">
        <f>ROUND(EO12*(1+[3]Inflación!$G$50),2)</f>
        <v>2187.75</v>
      </c>
      <c r="EQ12" s="116">
        <f t="shared" si="72"/>
        <v>-5.9367006494305596E-2</v>
      </c>
    </row>
    <row r="13" spans="1:191" s="115" customFormat="1" ht="24.75" customHeight="1">
      <c r="A13" s="142">
        <v>8</v>
      </c>
      <c r="B13" s="141" t="s">
        <v>684</v>
      </c>
      <c r="C13" s="91" t="s">
        <v>687</v>
      </c>
      <c r="D13" s="140" t="s">
        <v>583</v>
      </c>
      <c r="E13" s="94">
        <v>2526.9949084616992</v>
      </c>
      <c r="F13" s="94">
        <v>2548.4743651836238</v>
      </c>
      <c r="G13" s="87">
        <v>2353.34</v>
      </c>
      <c r="H13" s="82">
        <v>2943.36</v>
      </c>
      <c r="I13" s="82">
        <v>2653.3395</v>
      </c>
      <c r="J13" s="82">
        <v>3149.4</v>
      </c>
      <c r="K13" s="82" t="str">
        <f>+'[3]Contratos anteriores'!AO16</f>
        <v xml:space="preserve"> </v>
      </c>
      <c r="L13" s="82" t="str">
        <f>+'[3]Contratos anteriores'!AP16</f>
        <v xml:space="preserve"> </v>
      </c>
      <c r="M13" s="82" t="str">
        <f>+'[3]Contratos anteriores'!AQ16</f>
        <v xml:space="preserve"> </v>
      </c>
      <c r="N13" s="82"/>
      <c r="O13" s="82"/>
      <c r="P13" s="82"/>
      <c r="Q13" s="82" t="str">
        <f>+'[3]Contratos anteriores'!AR16</f>
        <v xml:space="preserve"> </v>
      </c>
      <c r="R13" s="82">
        <f>+'[3]Contratos anteriores'!AS16</f>
        <v>2258.2189511849997</v>
      </c>
      <c r="S13" s="82" t="str">
        <f>+'[3]Contratos anteriores'!AT16</f>
        <v xml:space="preserve"> </v>
      </c>
      <c r="T13" s="82"/>
      <c r="U13" s="82"/>
      <c r="V13" s="82"/>
      <c r="W13" s="82" t="str">
        <f>+'[3]Contratos anteriores'!AU16</f>
        <v xml:space="preserve"> </v>
      </c>
      <c r="X13" s="82">
        <f>+'[3]Contratos anteriores'!AV16</f>
        <v>2264.85</v>
      </c>
      <c r="Y13" s="82" t="str">
        <f>+'[3]Contratos anteriores'!AW16</f>
        <v xml:space="preserve"> </v>
      </c>
      <c r="Z13" s="82"/>
      <c r="AA13" s="82"/>
      <c r="AB13" s="82"/>
      <c r="AC13" s="86" t="str">
        <f>+'[3]Contratos anteriores'!AX16</f>
        <v xml:space="preserve"> </v>
      </c>
      <c r="AD13" s="86" t="str">
        <f>+'[3]Contratos anteriores'!AY16</f>
        <v xml:space="preserve"> </v>
      </c>
      <c r="AE13" s="86" t="str">
        <f>+'[3]Contratos anteriores'!AZ16</f>
        <v xml:space="preserve"> </v>
      </c>
      <c r="AF13" s="82"/>
      <c r="AG13" s="82"/>
      <c r="AH13" s="82"/>
      <c r="AI13" s="82" t="str">
        <f>+'[3]Contratos anteriores'!BA16</f>
        <v xml:space="preserve"> </v>
      </c>
      <c r="AJ13" s="82" t="str">
        <f>+'[3]Contratos anteriores'!BB16</f>
        <v xml:space="preserve"> </v>
      </c>
      <c r="AK13" s="82" t="str">
        <f>+'[3]Contratos anteriores'!BC16</f>
        <v xml:space="preserve"> </v>
      </c>
      <c r="AL13" s="82"/>
      <c r="AM13" s="82"/>
      <c r="AN13" s="82"/>
      <c r="AO13" s="82">
        <f>+'[3]Contratos anteriores'!BD16</f>
        <v>3092.0557780000004</v>
      </c>
      <c r="AP13" s="82">
        <f>+'[3]Contratos anteriores'!BE16</f>
        <v>2687.7673200000004</v>
      </c>
      <c r="AQ13" s="82" t="str">
        <f>+'[3]Contratos anteriores'!BF16</f>
        <v xml:space="preserve"> </v>
      </c>
      <c r="AR13" s="82"/>
      <c r="AS13" s="82"/>
      <c r="AT13" s="82"/>
      <c r="AU13" s="82">
        <f>+'[3]Contratos anteriores'!BG16</f>
        <v>2116.17</v>
      </c>
      <c r="AV13" s="82">
        <f>+'[3]Contratos anteriores'!BH16</f>
        <v>2323.23</v>
      </c>
      <c r="AW13" s="82" t="str">
        <f>+'[3]Contratos anteriores'!BI16</f>
        <v xml:space="preserve"> </v>
      </c>
      <c r="AX13" s="82"/>
      <c r="AY13" s="82"/>
      <c r="AZ13" s="82"/>
      <c r="BA13" s="82" t="str">
        <f>+'[3]Contratos anteriores'!BJ16</f>
        <v xml:space="preserve"> </v>
      </c>
      <c r="BB13" s="82" t="str">
        <f>+'[3]Contratos anteriores'!BK16</f>
        <v xml:space="preserve"> </v>
      </c>
      <c r="BC13" s="82" t="str">
        <f>+'[3]Contratos anteriores'!BL16</f>
        <v xml:space="preserve"> </v>
      </c>
      <c r="BD13" s="82"/>
      <c r="BE13" s="82"/>
      <c r="BF13" s="82"/>
      <c r="BG13" s="82">
        <f>+'[3]Contratos anteriores'!BM16</f>
        <v>2596.8253500000001</v>
      </c>
      <c r="BH13" s="82" t="str">
        <f>+'[3]Contratos anteriores'!BN16</f>
        <v xml:space="preserve"> </v>
      </c>
      <c r="BI13" s="82" t="str">
        <f>+'[3]Contratos anteriores'!BO16</f>
        <v xml:space="preserve"> </v>
      </c>
      <c r="BJ13" s="82">
        <v>2779.6899999999996</v>
      </c>
      <c r="BK13" s="82">
        <v>2855.5</v>
      </c>
      <c r="BL13" s="82"/>
      <c r="BM13" s="82" t="str">
        <f>+'[3]Contratos anteriores'!BP16</f>
        <v xml:space="preserve"> </v>
      </c>
      <c r="BN13" s="82" t="str">
        <f>+'[3]Contratos anteriores'!BQ16</f>
        <v xml:space="preserve"> </v>
      </c>
      <c r="BO13" s="82" t="str">
        <f>+'[3]Contratos anteriores'!BR16</f>
        <v xml:space="preserve"> </v>
      </c>
      <c r="BP13" s="82">
        <v>2522.9899999999998</v>
      </c>
      <c r="BQ13" s="82">
        <v>2544</v>
      </c>
      <c r="BR13" s="82">
        <v>2599.6999999999998</v>
      </c>
      <c r="BS13" s="82" t="str">
        <f>+'[3]Contratos anteriores'!BS16</f>
        <v xml:space="preserve"> </v>
      </c>
      <c r="BT13" s="82" t="str">
        <f>+'[3]Contratos anteriores'!BT16</f>
        <v xml:space="preserve"> </v>
      </c>
      <c r="BU13" s="82">
        <f>+'[3]Contratos anteriores'!BU16</f>
        <v>2651.7020000000002</v>
      </c>
      <c r="BV13" s="84">
        <f t="shared" si="0"/>
        <v>2611.3022881873521</v>
      </c>
      <c r="BW13" s="84">
        <f t="shared" si="1"/>
        <v>277.90288293744925</v>
      </c>
      <c r="BX13" s="84">
        <f t="shared" si="2"/>
        <v>2194.4479637811783</v>
      </c>
      <c r="BY13" s="84">
        <f t="shared" si="3"/>
        <v>2889.2051711248014</v>
      </c>
      <c r="BZ13" s="84">
        <f t="shared" si="4"/>
        <v>2779.6943993078694</v>
      </c>
      <c r="CA13" s="82" t="str">
        <f t="shared" si="5"/>
        <v/>
      </c>
      <c r="CB13" s="82">
        <f t="shared" si="6"/>
        <v>2653.3395</v>
      </c>
      <c r="CC13" s="82" t="str">
        <f t="shared" si="7"/>
        <v/>
      </c>
      <c r="CD13" s="82" t="str">
        <f t="shared" si="8"/>
        <v/>
      </c>
      <c r="CE13" s="82" t="str">
        <f t="shared" si="9"/>
        <v/>
      </c>
      <c r="CF13" s="82" t="str">
        <f t="shared" si="10"/>
        <v/>
      </c>
      <c r="CG13" s="82" t="str">
        <f t="shared" si="11"/>
        <v/>
      </c>
      <c r="CH13" s="82" t="str">
        <f t="shared" si="12"/>
        <v/>
      </c>
      <c r="CI13" s="82" t="str">
        <f t="shared" si="13"/>
        <v/>
      </c>
      <c r="CJ13" s="82" t="str">
        <f t="shared" si="14"/>
        <v/>
      </c>
      <c r="CK13" s="82">
        <f t="shared" si="15"/>
        <v>2258.2189511849997</v>
      </c>
      <c r="CL13" s="82" t="str">
        <f t="shared" si="16"/>
        <v/>
      </c>
      <c r="CM13" s="82" t="str">
        <f t="shared" si="17"/>
        <v/>
      </c>
      <c r="CN13" s="82" t="str">
        <f t="shared" si="18"/>
        <v/>
      </c>
      <c r="CO13" s="82" t="str">
        <f t="shared" si="19"/>
        <v/>
      </c>
      <c r="CP13" s="82" t="str">
        <f t="shared" si="20"/>
        <v/>
      </c>
      <c r="CQ13" s="82">
        <f t="shared" si="21"/>
        <v>2264.85</v>
      </c>
      <c r="CR13" s="82" t="str">
        <f t="shared" si="22"/>
        <v/>
      </c>
      <c r="CS13" s="82" t="str">
        <f t="shared" si="23"/>
        <v/>
      </c>
      <c r="CT13" s="82" t="str">
        <f t="shared" si="24"/>
        <v/>
      </c>
      <c r="CU13" s="82" t="str">
        <f t="shared" si="25"/>
        <v/>
      </c>
      <c r="CV13" s="82" t="str">
        <f t="shared" si="26"/>
        <v/>
      </c>
      <c r="CW13" s="82" t="str">
        <f t="shared" si="27"/>
        <v/>
      </c>
      <c r="CX13" s="82" t="str">
        <f t="shared" si="28"/>
        <v/>
      </c>
      <c r="CY13" s="82" t="str">
        <f t="shared" si="29"/>
        <v/>
      </c>
      <c r="CZ13" s="82" t="str">
        <f t="shared" si="30"/>
        <v/>
      </c>
      <c r="DA13" s="82" t="str">
        <f t="shared" si="31"/>
        <v/>
      </c>
      <c r="DB13" s="82" t="str">
        <f t="shared" si="32"/>
        <v/>
      </c>
      <c r="DC13" s="82" t="str">
        <f t="shared" si="33"/>
        <v/>
      </c>
      <c r="DD13" s="82" t="str">
        <f t="shared" si="34"/>
        <v/>
      </c>
      <c r="DE13" s="82" t="str">
        <f t="shared" si="35"/>
        <v/>
      </c>
      <c r="DF13" s="82" t="str">
        <f t="shared" si="36"/>
        <v/>
      </c>
      <c r="DG13" s="82" t="str">
        <f t="shared" si="37"/>
        <v/>
      </c>
      <c r="DH13" s="82" t="str">
        <f t="shared" si="38"/>
        <v/>
      </c>
      <c r="DI13" s="82">
        <f t="shared" si="39"/>
        <v>2687.7673200000004</v>
      </c>
      <c r="DJ13" s="82" t="str">
        <f t="shared" si="40"/>
        <v/>
      </c>
      <c r="DK13" s="82" t="str">
        <f t="shared" si="41"/>
        <v/>
      </c>
      <c r="DL13" s="82" t="str">
        <f t="shared" si="42"/>
        <v/>
      </c>
      <c r="DM13" s="82" t="str">
        <f t="shared" si="43"/>
        <v/>
      </c>
      <c r="DN13" s="82" t="str">
        <f t="shared" si="44"/>
        <v/>
      </c>
      <c r="DO13" s="82">
        <f t="shared" si="45"/>
        <v>2323.23</v>
      </c>
      <c r="DP13" s="82" t="str">
        <f t="shared" si="46"/>
        <v/>
      </c>
      <c r="DQ13" s="82" t="str">
        <f t="shared" si="47"/>
        <v/>
      </c>
      <c r="DR13" s="82" t="str">
        <f t="shared" si="48"/>
        <v/>
      </c>
      <c r="DS13" s="82" t="str">
        <f t="shared" si="49"/>
        <v/>
      </c>
      <c r="DT13" s="82" t="str">
        <f t="shared" si="50"/>
        <v/>
      </c>
      <c r="DU13" s="82" t="str">
        <f t="shared" si="51"/>
        <v/>
      </c>
      <c r="DV13" s="82" t="str">
        <f t="shared" si="52"/>
        <v/>
      </c>
      <c r="DW13" s="82" t="str">
        <f t="shared" si="53"/>
        <v/>
      </c>
      <c r="DX13" s="82" t="str">
        <f t="shared" si="54"/>
        <v/>
      </c>
      <c r="DY13" s="82" t="str">
        <f t="shared" si="55"/>
        <v/>
      </c>
      <c r="DZ13" s="82">
        <f t="shared" si="56"/>
        <v>2596.8253500000001</v>
      </c>
      <c r="EA13" s="82" t="str">
        <f t="shared" si="57"/>
        <v/>
      </c>
      <c r="EB13" s="82" t="str">
        <f t="shared" si="58"/>
        <v/>
      </c>
      <c r="EC13" s="82">
        <f t="shared" si="59"/>
        <v>2779.6899999999996</v>
      </c>
      <c r="ED13" s="82" t="str">
        <f t="shared" si="60"/>
        <v/>
      </c>
      <c r="EE13" s="82" t="str">
        <f t="shared" si="61"/>
        <v/>
      </c>
      <c r="EF13" s="82" t="str">
        <f t="shared" si="62"/>
        <v/>
      </c>
      <c r="EG13" s="82" t="str">
        <f t="shared" si="63"/>
        <v/>
      </c>
      <c r="EH13" s="82" t="str">
        <f t="shared" si="64"/>
        <v/>
      </c>
      <c r="EI13" s="82">
        <f t="shared" si="65"/>
        <v>2522.9899999999998</v>
      </c>
      <c r="EJ13" s="82">
        <f t="shared" si="66"/>
        <v>2544</v>
      </c>
      <c r="EK13" s="82">
        <f t="shared" si="67"/>
        <v>2599.6999999999998</v>
      </c>
      <c r="EL13" s="82" t="str">
        <f t="shared" si="68"/>
        <v/>
      </c>
      <c r="EM13" s="82" t="str">
        <f t="shared" si="69"/>
        <v/>
      </c>
      <c r="EN13" s="82">
        <f t="shared" si="70"/>
        <v>2651.7020000000002</v>
      </c>
      <c r="EO13" s="71">
        <f t="shared" si="71"/>
        <v>2353.34</v>
      </c>
      <c r="EP13" s="71">
        <f>ROUND(EO13*(1+[3]Inflación!$G$50),2)</f>
        <v>2383.58</v>
      </c>
      <c r="EQ13" s="116">
        <f t="shared" si="72"/>
        <v>-6.8719928117073614E-2</v>
      </c>
    </row>
    <row r="14" spans="1:191" s="115" customFormat="1" ht="24.75" customHeight="1">
      <c r="A14" s="142">
        <v>9</v>
      </c>
      <c r="B14" s="141" t="s">
        <v>684</v>
      </c>
      <c r="C14" s="91" t="s">
        <v>686</v>
      </c>
      <c r="D14" s="140" t="s">
        <v>583</v>
      </c>
      <c r="E14" s="94">
        <v>2526.9949084616992</v>
      </c>
      <c r="F14" s="94">
        <v>2548.4743651836238</v>
      </c>
      <c r="G14" s="87">
        <v>2353.34</v>
      </c>
      <c r="H14" s="82"/>
      <c r="I14" s="82"/>
      <c r="J14" s="82"/>
      <c r="K14" s="82" t="str">
        <f>+'[3]Contratos anteriores'!AO17</f>
        <v xml:space="preserve"> </v>
      </c>
      <c r="L14" s="82" t="str">
        <f>+'[3]Contratos anteriores'!AP17</f>
        <v xml:space="preserve"> </v>
      </c>
      <c r="M14" s="82" t="str">
        <f>+'[3]Contratos anteriores'!AQ17</f>
        <v xml:space="preserve"> </v>
      </c>
      <c r="N14" s="82"/>
      <c r="O14" s="82"/>
      <c r="P14" s="82"/>
      <c r="Q14" s="82" t="str">
        <f>+'[3]Contratos anteriores'!AR17</f>
        <v xml:space="preserve"> </v>
      </c>
      <c r="R14" s="82" t="str">
        <f>+'[3]Contratos anteriores'!AS17</f>
        <v xml:space="preserve"> </v>
      </c>
      <c r="S14" s="82" t="str">
        <f>+'[3]Contratos anteriores'!AT17</f>
        <v xml:space="preserve"> </v>
      </c>
      <c r="T14" s="82"/>
      <c r="U14" s="82"/>
      <c r="V14" s="82"/>
      <c r="W14" s="82" t="str">
        <f>+'[3]Contratos anteriores'!AU17</f>
        <v xml:space="preserve"> </v>
      </c>
      <c r="X14" s="82" t="str">
        <f>+'[3]Contratos anteriores'!AV17</f>
        <v xml:space="preserve"> </v>
      </c>
      <c r="Y14" s="82" t="str">
        <f>+'[3]Contratos anteriores'!AW17</f>
        <v xml:space="preserve"> </v>
      </c>
      <c r="Z14" s="82"/>
      <c r="AA14" s="82"/>
      <c r="AB14" s="82"/>
      <c r="AC14" s="86" t="str">
        <f>+'[3]Contratos anteriores'!AX17</f>
        <v xml:space="preserve"> </v>
      </c>
      <c r="AD14" s="86" t="str">
        <f>+'[3]Contratos anteriores'!AY17</f>
        <v xml:space="preserve"> </v>
      </c>
      <c r="AE14" s="86" t="str">
        <f>+'[3]Contratos anteriores'!AZ17</f>
        <v xml:space="preserve"> </v>
      </c>
      <c r="AF14" s="82"/>
      <c r="AG14" s="82"/>
      <c r="AH14" s="82"/>
      <c r="AI14" s="82" t="str">
        <f>+'[3]Contratos anteriores'!BA17</f>
        <v xml:space="preserve"> </v>
      </c>
      <c r="AJ14" s="82" t="str">
        <f>+'[3]Contratos anteriores'!BB17</f>
        <v xml:space="preserve"> </v>
      </c>
      <c r="AK14" s="82" t="str">
        <f>+'[3]Contratos anteriores'!BC17</f>
        <v xml:space="preserve"> </v>
      </c>
      <c r="AL14" s="82"/>
      <c r="AM14" s="82"/>
      <c r="AN14" s="82"/>
      <c r="AO14" s="82" t="str">
        <f>+'[3]Contratos anteriores'!BD17</f>
        <v xml:space="preserve"> </v>
      </c>
      <c r="AP14" s="82" t="str">
        <f>+'[3]Contratos anteriores'!BE17</f>
        <v xml:space="preserve"> </v>
      </c>
      <c r="AQ14" s="82" t="str">
        <f>+'[3]Contratos anteriores'!BF17</f>
        <v xml:space="preserve"> </v>
      </c>
      <c r="AR14" s="82"/>
      <c r="AS14" s="82"/>
      <c r="AT14" s="82"/>
      <c r="AU14" s="82" t="str">
        <f>+'[3]Contratos anteriores'!BG17</f>
        <v xml:space="preserve"> </v>
      </c>
      <c r="AV14" s="82" t="str">
        <f>+'[3]Contratos anteriores'!BH17</f>
        <v xml:space="preserve"> </v>
      </c>
      <c r="AW14" s="82" t="str">
        <f>+'[3]Contratos anteriores'!BI17</f>
        <v xml:space="preserve"> </v>
      </c>
      <c r="AX14" s="82"/>
      <c r="AY14" s="82"/>
      <c r="AZ14" s="82"/>
      <c r="BA14" s="82" t="str">
        <f>+'[3]Contratos anteriores'!BJ17</f>
        <v xml:space="preserve"> </v>
      </c>
      <c r="BB14" s="82" t="str">
        <f>+'[3]Contratos anteriores'!BK17</f>
        <v xml:space="preserve"> </v>
      </c>
      <c r="BC14" s="82" t="str">
        <f>+'[3]Contratos anteriores'!BL17</f>
        <v xml:space="preserve"> </v>
      </c>
      <c r="BD14" s="82"/>
      <c r="BE14" s="82"/>
      <c r="BF14" s="82"/>
      <c r="BG14" s="82" t="str">
        <f>+'[3]Contratos anteriores'!BM17</f>
        <v xml:space="preserve"> </v>
      </c>
      <c r="BH14" s="82" t="str">
        <f>+'[3]Contratos anteriores'!BN17</f>
        <v xml:space="preserve"> </v>
      </c>
      <c r="BI14" s="82" t="str">
        <f>+'[3]Contratos anteriores'!BO17</f>
        <v xml:space="preserve"> </v>
      </c>
      <c r="BJ14" s="82"/>
      <c r="BK14" s="82"/>
      <c r="BL14" s="82"/>
      <c r="BM14" s="82" t="str">
        <f>+'[3]Contratos anteriores'!BP17</f>
        <v xml:space="preserve"> </v>
      </c>
      <c r="BN14" s="82" t="str">
        <f>+'[3]Contratos anteriores'!BQ17</f>
        <v xml:space="preserve"> </v>
      </c>
      <c r="BO14" s="82" t="str">
        <f>+'[3]Contratos anteriores'!BR17</f>
        <v xml:space="preserve"> </v>
      </c>
      <c r="BP14" s="82"/>
      <c r="BQ14" s="82"/>
      <c r="BR14" s="82"/>
      <c r="BS14" s="82" t="str">
        <f>+'[3]Contratos anteriores'!BS17</f>
        <v xml:space="preserve"> </v>
      </c>
      <c r="BT14" s="82" t="str">
        <f>+'[3]Contratos anteriores'!BT17</f>
        <v xml:space="preserve"> </v>
      </c>
      <c r="BU14" s="82" t="str">
        <f>+'[3]Contratos anteriores'!BU17</f>
        <v xml:space="preserve"> </v>
      </c>
      <c r="BV14" s="84">
        <f t="shared" si="0"/>
        <v>2353.34</v>
      </c>
      <c r="BW14" s="84">
        <f t="shared" si="1"/>
        <v>107.00063455382396</v>
      </c>
      <c r="BX14" s="84">
        <f t="shared" si="2"/>
        <v>2192.8390481692641</v>
      </c>
      <c r="BY14" s="84">
        <f t="shared" si="3"/>
        <v>2460.3406345538242</v>
      </c>
      <c r="BZ14" s="84">
        <f t="shared" si="4"/>
        <v>2779.6943993078694</v>
      </c>
      <c r="CA14" s="82" t="str">
        <f t="shared" si="5"/>
        <v/>
      </c>
      <c r="CB14" s="82" t="str">
        <f t="shared" si="6"/>
        <v/>
      </c>
      <c r="CC14" s="82" t="str">
        <f t="shared" si="7"/>
        <v/>
      </c>
      <c r="CD14" s="82" t="str">
        <f t="shared" si="8"/>
        <v/>
      </c>
      <c r="CE14" s="82" t="str">
        <f t="shared" si="9"/>
        <v/>
      </c>
      <c r="CF14" s="82" t="str">
        <f t="shared" si="10"/>
        <v/>
      </c>
      <c r="CG14" s="82" t="str">
        <f t="shared" si="11"/>
        <v/>
      </c>
      <c r="CH14" s="82" t="str">
        <f t="shared" si="12"/>
        <v/>
      </c>
      <c r="CI14" s="82" t="str">
        <f t="shared" si="13"/>
        <v/>
      </c>
      <c r="CJ14" s="82" t="str">
        <f t="shared" si="14"/>
        <v/>
      </c>
      <c r="CK14" s="82" t="str">
        <f t="shared" si="15"/>
        <v/>
      </c>
      <c r="CL14" s="82" t="str">
        <f t="shared" si="16"/>
        <v/>
      </c>
      <c r="CM14" s="82" t="str">
        <f t="shared" si="17"/>
        <v/>
      </c>
      <c r="CN14" s="82" t="str">
        <f t="shared" si="18"/>
        <v/>
      </c>
      <c r="CO14" s="82" t="str">
        <f t="shared" si="19"/>
        <v/>
      </c>
      <c r="CP14" s="82" t="str">
        <f t="shared" si="20"/>
        <v/>
      </c>
      <c r="CQ14" s="82" t="str">
        <f t="shared" si="21"/>
        <v/>
      </c>
      <c r="CR14" s="82" t="str">
        <f t="shared" si="22"/>
        <v/>
      </c>
      <c r="CS14" s="82" t="str">
        <f t="shared" si="23"/>
        <v/>
      </c>
      <c r="CT14" s="82" t="str">
        <f t="shared" si="24"/>
        <v/>
      </c>
      <c r="CU14" s="82" t="str">
        <f t="shared" si="25"/>
        <v/>
      </c>
      <c r="CV14" s="82" t="str">
        <f t="shared" si="26"/>
        <v/>
      </c>
      <c r="CW14" s="82" t="str">
        <f t="shared" si="27"/>
        <v/>
      </c>
      <c r="CX14" s="82" t="str">
        <f t="shared" si="28"/>
        <v/>
      </c>
      <c r="CY14" s="82" t="str">
        <f t="shared" si="29"/>
        <v/>
      </c>
      <c r="CZ14" s="82" t="str">
        <f t="shared" si="30"/>
        <v/>
      </c>
      <c r="DA14" s="82" t="str">
        <f t="shared" si="31"/>
        <v/>
      </c>
      <c r="DB14" s="82" t="str">
        <f t="shared" si="32"/>
        <v/>
      </c>
      <c r="DC14" s="82" t="str">
        <f t="shared" si="33"/>
        <v/>
      </c>
      <c r="DD14" s="82" t="str">
        <f t="shared" si="34"/>
        <v/>
      </c>
      <c r="DE14" s="82" t="str">
        <f t="shared" si="35"/>
        <v/>
      </c>
      <c r="DF14" s="82" t="str">
        <f t="shared" si="36"/>
        <v/>
      </c>
      <c r="DG14" s="82" t="str">
        <f t="shared" si="37"/>
        <v/>
      </c>
      <c r="DH14" s="82" t="str">
        <f t="shared" si="38"/>
        <v/>
      </c>
      <c r="DI14" s="82" t="str">
        <f t="shared" si="39"/>
        <v/>
      </c>
      <c r="DJ14" s="82" t="str">
        <f t="shared" si="40"/>
        <v/>
      </c>
      <c r="DK14" s="82" t="str">
        <f t="shared" si="41"/>
        <v/>
      </c>
      <c r="DL14" s="82" t="str">
        <f t="shared" si="42"/>
        <v/>
      </c>
      <c r="DM14" s="82" t="str">
        <f t="shared" si="43"/>
        <v/>
      </c>
      <c r="DN14" s="82" t="str">
        <f t="shared" si="44"/>
        <v/>
      </c>
      <c r="DO14" s="82" t="str">
        <f t="shared" si="45"/>
        <v/>
      </c>
      <c r="DP14" s="82" t="str">
        <f t="shared" si="46"/>
        <v/>
      </c>
      <c r="DQ14" s="82" t="str">
        <f t="shared" si="47"/>
        <v/>
      </c>
      <c r="DR14" s="82" t="str">
        <f t="shared" si="48"/>
        <v/>
      </c>
      <c r="DS14" s="82" t="str">
        <f t="shared" si="49"/>
        <v/>
      </c>
      <c r="DT14" s="82" t="str">
        <f t="shared" si="50"/>
        <v/>
      </c>
      <c r="DU14" s="82" t="str">
        <f t="shared" si="51"/>
        <v/>
      </c>
      <c r="DV14" s="82" t="str">
        <f t="shared" si="52"/>
        <v/>
      </c>
      <c r="DW14" s="82" t="str">
        <f t="shared" si="53"/>
        <v/>
      </c>
      <c r="DX14" s="82" t="str">
        <f t="shared" si="54"/>
        <v/>
      </c>
      <c r="DY14" s="82" t="str">
        <f t="shared" si="55"/>
        <v/>
      </c>
      <c r="DZ14" s="82" t="str">
        <f t="shared" si="56"/>
        <v/>
      </c>
      <c r="EA14" s="82" t="str">
        <f t="shared" si="57"/>
        <v/>
      </c>
      <c r="EB14" s="82" t="str">
        <f t="shared" si="58"/>
        <v/>
      </c>
      <c r="EC14" s="82" t="str">
        <f t="shared" si="59"/>
        <v/>
      </c>
      <c r="ED14" s="82" t="str">
        <f t="shared" si="60"/>
        <v/>
      </c>
      <c r="EE14" s="82" t="str">
        <f t="shared" si="61"/>
        <v/>
      </c>
      <c r="EF14" s="82" t="str">
        <f t="shared" si="62"/>
        <v/>
      </c>
      <c r="EG14" s="82" t="str">
        <f t="shared" si="63"/>
        <v/>
      </c>
      <c r="EH14" s="82" t="str">
        <f t="shared" si="64"/>
        <v/>
      </c>
      <c r="EI14" s="82" t="str">
        <f t="shared" si="65"/>
        <v/>
      </c>
      <c r="EJ14" s="82" t="str">
        <f t="shared" si="66"/>
        <v/>
      </c>
      <c r="EK14" s="82" t="str">
        <f t="shared" si="67"/>
        <v/>
      </c>
      <c r="EL14" s="82" t="str">
        <f t="shared" si="68"/>
        <v/>
      </c>
      <c r="EM14" s="82" t="str">
        <f t="shared" si="69"/>
        <v/>
      </c>
      <c r="EN14" s="82" t="str">
        <f t="shared" si="70"/>
        <v/>
      </c>
      <c r="EO14" s="71">
        <f t="shared" si="71"/>
        <v>2353.34</v>
      </c>
      <c r="EP14" s="71">
        <f>ROUND(EO14*(1+[3]Inflación!$G$50),2)</f>
        <v>2383.58</v>
      </c>
      <c r="EQ14" s="116">
        <f t="shared" si="72"/>
        <v>-6.8719928117073614E-2</v>
      </c>
    </row>
    <row r="15" spans="1:191" s="56" customFormat="1" ht="24.75" customHeight="1">
      <c r="A15" s="142">
        <v>10</v>
      </c>
      <c r="B15" s="141" t="s">
        <v>684</v>
      </c>
      <c r="C15" s="91" t="s">
        <v>685</v>
      </c>
      <c r="D15" s="140" t="s">
        <v>583</v>
      </c>
      <c r="E15" s="94">
        <v>3639.9597125284217</v>
      </c>
      <c r="F15" s="94">
        <v>3670.8993700849132</v>
      </c>
      <c r="G15" s="87">
        <v>3608.61</v>
      </c>
      <c r="H15" s="82">
        <v>3870.25</v>
      </c>
      <c r="I15" s="82">
        <v>3821.9580000000001</v>
      </c>
      <c r="J15" s="82">
        <v>4141.17</v>
      </c>
      <c r="K15" s="82" t="str">
        <f>+'[3]Contratos anteriores'!AO18</f>
        <v xml:space="preserve"> </v>
      </c>
      <c r="L15" s="82" t="str">
        <f>+'[3]Contratos anteriores'!AP18</f>
        <v xml:space="preserve"> </v>
      </c>
      <c r="M15" s="82" t="str">
        <f>+'[3]Contratos anteriores'!AQ18</f>
        <v xml:space="preserve"> </v>
      </c>
      <c r="N15" s="82"/>
      <c r="O15" s="82"/>
      <c r="P15" s="82"/>
      <c r="Q15" s="82" t="str">
        <f>+'[3]Contratos anteriores'!AR18</f>
        <v xml:space="preserve"> </v>
      </c>
      <c r="R15" s="82" t="str">
        <f>+'[3]Contratos anteriores'!AS18</f>
        <v xml:space="preserve"> </v>
      </c>
      <c r="S15" s="82" t="str">
        <f>+'[3]Contratos anteriores'!AT18</f>
        <v xml:space="preserve"> </v>
      </c>
      <c r="T15" s="82"/>
      <c r="U15" s="82"/>
      <c r="V15" s="82"/>
      <c r="W15" s="82" t="str">
        <f>+'[3]Contratos anteriores'!AU18</f>
        <v xml:space="preserve"> </v>
      </c>
      <c r="X15" s="82">
        <f>+'[3]Contratos anteriores'!AV18</f>
        <v>3623.7599999999998</v>
      </c>
      <c r="Y15" s="82" t="str">
        <f>+'[3]Contratos anteriores'!AW18</f>
        <v xml:space="preserve"> </v>
      </c>
      <c r="Z15" s="82"/>
      <c r="AA15" s="82"/>
      <c r="AB15" s="82"/>
      <c r="AC15" s="86" t="str">
        <f>+'[3]Contratos anteriores'!AX18</f>
        <v xml:space="preserve"> </v>
      </c>
      <c r="AD15" s="86" t="str">
        <f>+'[3]Contratos anteriores'!AY18</f>
        <v xml:space="preserve"> </v>
      </c>
      <c r="AE15" s="86" t="str">
        <f>+'[3]Contratos anteriores'!AZ18</f>
        <v xml:space="preserve"> </v>
      </c>
      <c r="AF15" s="82"/>
      <c r="AG15" s="82"/>
      <c r="AH15" s="82"/>
      <c r="AI15" s="82" t="str">
        <f>+'[3]Contratos anteriores'!BA18</f>
        <v xml:space="preserve"> </v>
      </c>
      <c r="AJ15" s="82" t="str">
        <f>+'[3]Contratos anteriores'!BB18</f>
        <v xml:space="preserve"> </v>
      </c>
      <c r="AK15" s="82" t="str">
        <f>+'[3]Contratos anteriores'!BC18</f>
        <v xml:space="preserve"> </v>
      </c>
      <c r="AL15" s="82"/>
      <c r="AM15" s="82"/>
      <c r="AN15" s="82"/>
      <c r="AO15" s="82" t="str">
        <f>+'[3]Contratos anteriores'!BD18</f>
        <v xml:space="preserve"> </v>
      </c>
      <c r="AP15" s="82" t="str">
        <f>+'[3]Contratos anteriores'!BE18</f>
        <v xml:space="preserve"> </v>
      </c>
      <c r="AQ15" s="82" t="str">
        <f>+'[3]Contratos anteriores'!BF18</f>
        <v xml:space="preserve"> </v>
      </c>
      <c r="AR15" s="82"/>
      <c r="AS15" s="82"/>
      <c r="AT15" s="82"/>
      <c r="AU15" s="82" t="str">
        <f>+'[3]Contratos anteriores'!BG18</f>
        <v xml:space="preserve"> </v>
      </c>
      <c r="AV15" s="82" t="str">
        <f>+'[3]Contratos anteriores'!BH18</f>
        <v xml:space="preserve"> </v>
      </c>
      <c r="AW15" s="82" t="str">
        <f>+'[3]Contratos anteriores'!BI18</f>
        <v xml:space="preserve"> </v>
      </c>
      <c r="AX15" s="82"/>
      <c r="AY15" s="82"/>
      <c r="AZ15" s="82"/>
      <c r="BA15" s="82" t="str">
        <f>+'[3]Contratos anteriores'!BJ18</f>
        <v xml:space="preserve"> </v>
      </c>
      <c r="BB15" s="82" t="str">
        <f>+'[3]Contratos anteriores'!BK18</f>
        <v xml:space="preserve"> </v>
      </c>
      <c r="BC15" s="82" t="str">
        <f>+'[3]Contratos anteriores'!BL18</f>
        <v xml:space="preserve"> </v>
      </c>
      <c r="BD15" s="82"/>
      <c r="BE15" s="82"/>
      <c r="BF15" s="82"/>
      <c r="BG15" s="82" t="str">
        <f>+'[3]Contratos anteriores'!BM18</f>
        <v xml:space="preserve"> </v>
      </c>
      <c r="BH15" s="82" t="str">
        <f>+'[3]Contratos anteriores'!BN18</f>
        <v xml:space="preserve"> </v>
      </c>
      <c r="BI15" s="82" t="str">
        <f>+'[3]Contratos anteriores'!BO18</f>
        <v xml:space="preserve"> </v>
      </c>
      <c r="BJ15" s="82">
        <v>4003.96</v>
      </c>
      <c r="BK15" s="82">
        <v>4113.1499999999996</v>
      </c>
      <c r="BL15" s="82"/>
      <c r="BM15" s="82" t="str">
        <f>+'[3]Contratos anteriores'!BP18</f>
        <v xml:space="preserve"> </v>
      </c>
      <c r="BN15" s="82" t="str">
        <f>+'[3]Contratos anteriores'!BQ18</f>
        <v xml:space="preserve"> </v>
      </c>
      <c r="BO15" s="82" t="str">
        <f>+'[3]Contratos anteriores'!BR18</f>
        <v xml:space="preserve"> </v>
      </c>
      <c r="BP15" s="82">
        <v>3634.19</v>
      </c>
      <c r="BQ15" s="82">
        <v>3640.48</v>
      </c>
      <c r="BR15" s="82">
        <v>3744.68</v>
      </c>
      <c r="BS15" s="82" t="str">
        <f>+'[3]Contratos anteriores'!BS18</f>
        <v xml:space="preserve"> </v>
      </c>
      <c r="BT15" s="82" t="str">
        <f>+'[3]Contratos anteriores'!BT18</f>
        <v xml:space="preserve"> </v>
      </c>
      <c r="BU15" s="82" t="str">
        <f>+'[3]Contratos anteriores'!BU18</f>
        <v xml:space="preserve"> </v>
      </c>
      <c r="BV15" s="84">
        <f t="shared" si="0"/>
        <v>3820.2208000000001</v>
      </c>
      <c r="BW15" s="84">
        <f t="shared" si="1"/>
        <v>196.98117963753526</v>
      </c>
      <c r="BX15" s="84">
        <f t="shared" si="2"/>
        <v>3524.7490305436972</v>
      </c>
      <c r="BY15" s="84">
        <f t="shared" si="3"/>
        <v>4017.2019796375353</v>
      </c>
      <c r="BZ15" s="84">
        <f t="shared" si="4"/>
        <v>4003.9556837812643</v>
      </c>
      <c r="CA15" s="82">
        <f t="shared" si="5"/>
        <v>3870.25</v>
      </c>
      <c r="CB15" s="82">
        <f t="shared" si="6"/>
        <v>3821.9580000000001</v>
      </c>
      <c r="CC15" s="82" t="str">
        <f t="shared" si="7"/>
        <v/>
      </c>
      <c r="CD15" s="82" t="str">
        <f t="shared" si="8"/>
        <v/>
      </c>
      <c r="CE15" s="82" t="str">
        <f t="shared" si="9"/>
        <v/>
      </c>
      <c r="CF15" s="82" t="str">
        <f t="shared" si="10"/>
        <v/>
      </c>
      <c r="CG15" s="82" t="str">
        <f t="shared" si="11"/>
        <v/>
      </c>
      <c r="CH15" s="82" t="str">
        <f t="shared" si="12"/>
        <v/>
      </c>
      <c r="CI15" s="82" t="str">
        <f t="shared" si="13"/>
        <v/>
      </c>
      <c r="CJ15" s="82" t="str">
        <f t="shared" si="14"/>
        <v/>
      </c>
      <c r="CK15" s="82" t="str">
        <f t="shared" si="15"/>
        <v/>
      </c>
      <c r="CL15" s="82" t="str">
        <f t="shared" si="16"/>
        <v/>
      </c>
      <c r="CM15" s="82" t="str">
        <f t="shared" si="17"/>
        <v/>
      </c>
      <c r="CN15" s="82" t="str">
        <f t="shared" si="18"/>
        <v/>
      </c>
      <c r="CO15" s="82" t="str">
        <f t="shared" si="19"/>
        <v/>
      </c>
      <c r="CP15" s="82" t="str">
        <f t="shared" si="20"/>
        <v/>
      </c>
      <c r="CQ15" s="82">
        <f t="shared" si="21"/>
        <v>3623.7599999999998</v>
      </c>
      <c r="CR15" s="82" t="str">
        <f t="shared" si="22"/>
        <v/>
      </c>
      <c r="CS15" s="82" t="str">
        <f t="shared" si="23"/>
        <v/>
      </c>
      <c r="CT15" s="82" t="str">
        <f t="shared" si="24"/>
        <v/>
      </c>
      <c r="CU15" s="82" t="str">
        <f t="shared" si="25"/>
        <v/>
      </c>
      <c r="CV15" s="82" t="str">
        <f t="shared" si="26"/>
        <v/>
      </c>
      <c r="CW15" s="82" t="str">
        <f t="shared" si="27"/>
        <v/>
      </c>
      <c r="CX15" s="82" t="str">
        <f t="shared" si="28"/>
        <v/>
      </c>
      <c r="CY15" s="82" t="str">
        <f t="shared" si="29"/>
        <v/>
      </c>
      <c r="CZ15" s="82" t="str">
        <f t="shared" si="30"/>
        <v/>
      </c>
      <c r="DA15" s="82" t="str">
        <f t="shared" si="31"/>
        <v/>
      </c>
      <c r="DB15" s="82" t="str">
        <f t="shared" si="32"/>
        <v/>
      </c>
      <c r="DC15" s="82" t="str">
        <f t="shared" si="33"/>
        <v/>
      </c>
      <c r="DD15" s="82" t="str">
        <f t="shared" si="34"/>
        <v/>
      </c>
      <c r="DE15" s="82" t="str">
        <f t="shared" si="35"/>
        <v/>
      </c>
      <c r="DF15" s="82" t="str">
        <f t="shared" si="36"/>
        <v/>
      </c>
      <c r="DG15" s="82" t="str">
        <f t="shared" si="37"/>
        <v/>
      </c>
      <c r="DH15" s="82" t="str">
        <f t="shared" si="38"/>
        <v/>
      </c>
      <c r="DI15" s="82" t="str">
        <f t="shared" si="39"/>
        <v/>
      </c>
      <c r="DJ15" s="82" t="str">
        <f t="shared" si="40"/>
        <v/>
      </c>
      <c r="DK15" s="82" t="str">
        <f t="shared" si="41"/>
        <v/>
      </c>
      <c r="DL15" s="82" t="str">
        <f t="shared" si="42"/>
        <v/>
      </c>
      <c r="DM15" s="82" t="str">
        <f t="shared" si="43"/>
        <v/>
      </c>
      <c r="DN15" s="82" t="str">
        <f t="shared" si="44"/>
        <v/>
      </c>
      <c r="DO15" s="82" t="str">
        <f t="shared" si="45"/>
        <v/>
      </c>
      <c r="DP15" s="82" t="str">
        <f t="shared" si="46"/>
        <v/>
      </c>
      <c r="DQ15" s="82" t="str">
        <f t="shared" si="47"/>
        <v/>
      </c>
      <c r="DR15" s="82" t="str">
        <f t="shared" si="48"/>
        <v/>
      </c>
      <c r="DS15" s="82" t="str">
        <f t="shared" si="49"/>
        <v/>
      </c>
      <c r="DT15" s="82" t="str">
        <f t="shared" si="50"/>
        <v/>
      </c>
      <c r="DU15" s="82" t="str">
        <f t="shared" si="51"/>
        <v/>
      </c>
      <c r="DV15" s="82" t="str">
        <f t="shared" si="52"/>
        <v/>
      </c>
      <c r="DW15" s="82" t="str">
        <f t="shared" si="53"/>
        <v/>
      </c>
      <c r="DX15" s="82" t="str">
        <f t="shared" si="54"/>
        <v/>
      </c>
      <c r="DY15" s="82" t="str">
        <f t="shared" si="55"/>
        <v/>
      </c>
      <c r="DZ15" s="82" t="str">
        <f t="shared" si="56"/>
        <v/>
      </c>
      <c r="EA15" s="82" t="str">
        <f t="shared" si="57"/>
        <v/>
      </c>
      <c r="EB15" s="82" t="str">
        <f t="shared" si="58"/>
        <v/>
      </c>
      <c r="EC15" s="82" t="str">
        <f t="shared" si="59"/>
        <v/>
      </c>
      <c r="ED15" s="82" t="str">
        <f t="shared" si="60"/>
        <v/>
      </c>
      <c r="EE15" s="82" t="str">
        <f t="shared" si="61"/>
        <v/>
      </c>
      <c r="EF15" s="82" t="str">
        <f t="shared" si="62"/>
        <v/>
      </c>
      <c r="EG15" s="82" t="str">
        <f t="shared" si="63"/>
        <v/>
      </c>
      <c r="EH15" s="82" t="str">
        <f t="shared" si="64"/>
        <v/>
      </c>
      <c r="EI15" s="82">
        <f t="shared" si="65"/>
        <v>3634.19</v>
      </c>
      <c r="EJ15" s="82">
        <f t="shared" si="66"/>
        <v>3640.48</v>
      </c>
      <c r="EK15" s="82">
        <f t="shared" si="67"/>
        <v>3744.68</v>
      </c>
      <c r="EL15" s="82" t="str">
        <f t="shared" si="68"/>
        <v/>
      </c>
      <c r="EM15" s="82" t="str">
        <f t="shared" si="69"/>
        <v/>
      </c>
      <c r="EN15" s="82" t="str">
        <f t="shared" si="70"/>
        <v/>
      </c>
      <c r="EO15" s="71">
        <f t="shared" si="71"/>
        <v>3608.61</v>
      </c>
      <c r="EP15" s="71">
        <f>ROUND(EO15*(1+[3]Inflación!$G$50),2)</f>
        <v>3654.97</v>
      </c>
      <c r="EQ15" s="81">
        <f t="shared" si="72"/>
        <v>-8.612653711665752E-3</v>
      </c>
    </row>
    <row r="16" spans="1:191" s="56" customFormat="1" ht="24.75" customHeight="1">
      <c r="A16" s="142">
        <v>11</v>
      </c>
      <c r="B16" s="141" t="s">
        <v>684</v>
      </c>
      <c r="C16" s="91" t="s">
        <v>683</v>
      </c>
      <c r="D16" s="140" t="s">
        <v>583</v>
      </c>
      <c r="E16" s="94">
        <v>3713.6334071760266</v>
      </c>
      <c r="F16" s="94">
        <v>3745.199291137023</v>
      </c>
      <c r="G16" s="87">
        <v>3115</v>
      </c>
      <c r="H16" s="82"/>
      <c r="I16" s="82">
        <v>3821.9580000000001</v>
      </c>
      <c r="J16" s="82"/>
      <c r="K16" s="82" t="str">
        <f>+'[3]Contratos anteriores'!AO19</f>
        <v xml:space="preserve"> </v>
      </c>
      <c r="L16" s="82" t="str">
        <f>+'[3]Contratos anteriores'!AP19</f>
        <v xml:space="preserve"> </v>
      </c>
      <c r="M16" s="82" t="str">
        <f>+'[3]Contratos anteriores'!AQ19</f>
        <v xml:space="preserve"> </v>
      </c>
      <c r="N16" s="82"/>
      <c r="O16" s="82"/>
      <c r="P16" s="82"/>
      <c r="Q16" s="82" t="str">
        <f>+'[3]Contratos anteriores'!AR19</f>
        <v xml:space="preserve"> </v>
      </c>
      <c r="R16" s="82" t="str">
        <f>+'[3]Contratos anteriores'!AS19</f>
        <v xml:space="preserve"> </v>
      </c>
      <c r="S16" s="82" t="str">
        <f>+'[3]Contratos anteriores'!AT19</f>
        <v xml:space="preserve"> </v>
      </c>
      <c r="T16" s="82"/>
      <c r="U16" s="82"/>
      <c r="V16" s="82"/>
      <c r="W16" s="82" t="str">
        <f>+'[3]Contratos anteriores'!AU19</f>
        <v xml:space="preserve"> </v>
      </c>
      <c r="X16" s="82">
        <f>+'[3]Contratos anteriores'!AV19</f>
        <v>3623.7599999999998</v>
      </c>
      <c r="Y16" s="82" t="str">
        <f>+'[3]Contratos anteriores'!AW19</f>
        <v xml:space="preserve"> </v>
      </c>
      <c r="Z16" s="82"/>
      <c r="AA16" s="82"/>
      <c r="AB16" s="82"/>
      <c r="AC16" s="86" t="str">
        <f>+'[3]Contratos anteriores'!AX19</f>
        <v xml:space="preserve"> </v>
      </c>
      <c r="AD16" s="86" t="str">
        <f>+'[3]Contratos anteriores'!AY19</f>
        <v xml:space="preserve"> </v>
      </c>
      <c r="AE16" s="86" t="str">
        <f>+'[3]Contratos anteriores'!AZ19</f>
        <v xml:space="preserve"> </v>
      </c>
      <c r="AF16" s="82"/>
      <c r="AG16" s="82"/>
      <c r="AH16" s="82"/>
      <c r="AI16" s="82" t="str">
        <f>+'[3]Contratos anteriores'!BA19</f>
        <v xml:space="preserve"> </v>
      </c>
      <c r="AJ16" s="82" t="str">
        <f>+'[3]Contratos anteriores'!BB19</f>
        <v xml:space="preserve"> </v>
      </c>
      <c r="AK16" s="82" t="str">
        <f>+'[3]Contratos anteriores'!BC19</f>
        <v xml:space="preserve"> </v>
      </c>
      <c r="AL16" s="82"/>
      <c r="AM16" s="82"/>
      <c r="AN16" s="82"/>
      <c r="AO16" s="82" t="str">
        <f>+'[3]Contratos anteriores'!BD19</f>
        <v xml:space="preserve"> </v>
      </c>
      <c r="AP16" s="82" t="str">
        <f>+'[3]Contratos anteriores'!BE19</f>
        <v xml:space="preserve"> </v>
      </c>
      <c r="AQ16" s="82" t="str">
        <f>+'[3]Contratos anteriores'!BF19</f>
        <v xml:space="preserve"> </v>
      </c>
      <c r="AR16" s="82"/>
      <c r="AS16" s="82"/>
      <c r="AT16" s="82"/>
      <c r="AU16" s="82" t="str">
        <f>+'[3]Contratos anteriores'!BG19</f>
        <v xml:space="preserve"> </v>
      </c>
      <c r="AV16" s="82" t="str">
        <f>+'[3]Contratos anteriores'!BH19</f>
        <v xml:space="preserve"> </v>
      </c>
      <c r="AW16" s="82" t="str">
        <f>+'[3]Contratos anteriores'!BI19</f>
        <v xml:space="preserve"> </v>
      </c>
      <c r="AX16" s="82"/>
      <c r="AY16" s="82"/>
      <c r="AZ16" s="82"/>
      <c r="BA16" s="82" t="str">
        <f>+'[3]Contratos anteriores'!BJ19</f>
        <v xml:space="preserve"> </v>
      </c>
      <c r="BB16" s="82" t="str">
        <f>+'[3]Contratos anteriores'!BK19</f>
        <v xml:space="preserve"> </v>
      </c>
      <c r="BC16" s="82" t="str">
        <f>+'[3]Contratos anteriores'!BL19</f>
        <v xml:space="preserve"> </v>
      </c>
      <c r="BD16" s="82"/>
      <c r="BE16" s="82"/>
      <c r="BF16" s="82"/>
      <c r="BG16" s="82" t="str">
        <f>+'[3]Contratos anteriores'!BM19</f>
        <v xml:space="preserve"> </v>
      </c>
      <c r="BH16" s="82" t="str">
        <f>+'[3]Contratos anteriores'!BN19</f>
        <v xml:space="preserve"> </v>
      </c>
      <c r="BI16" s="82" t="str">
        <f>+'[3]Contratos anteriores'!BO19</f>
        <v xml:space="preserve"> </v>
      </c>
      <c r="BJ16" s="82">
        <v>4084.9900000000002</v>
      </c>
      <c r="BK16" s="82">
        <v>4196.41</v>
      </c>
      <c r="BL16" s="82"/>
      <c r="BM16" s="82" t="str">
        <f>+'[3]Contratos anteriores'!BP19</f>
        <v xml:space="preserve"> </v>
      </c>
      <c r="BN16" s="82" t="str">
        <f>+'[3]Contratos anteriores'!BQ19</f>
        <v xml:space="preserve"> </v>
      </c>
      <c r="BO16" s="82" t="str">
        <f>+'[3]Contratos anteriores'!BR19</f>
        <v xml:space="preserve"> </v>
      </c>
      <c r="BP16" s="82">
        <v>3707.75</v>
      </c>
      <c r="BQ16" s="82"/>
      <c r="BR16" s="82">
        <v>3820.48</v>
      </c>
      <c r="BS16" s="82" t="str">
        <f>+'[3]Contratos anteriores'!BS19</f>
        <v xml:space="preserve"> </v>
      </c>
      <c r="BT16" s="82" t="str">
        <f>+'[3]Contratos anteriores'!BT19</f>
        <v xml:space="preserve"> </v>
      </c>
      <c r="BU16" s="82" t="str">
        <f>+'[3]Contratos anteriores'!BU19</f>
        <v xml:space="preserve"> </v>
      </c>
      <c r="BV16" s="84">
        <f t="shared" si="0"/>
        <v>3767.1925714285717</v>
      </c>
      <c r="BW16" s="84">
        <f t="shared" si="1"/>
        <v>304.80344650518373</v>
      </c>
      <c r="BX16" s="84">
        <f t="shared" si="2"/>
        <v>3309.9874016707963</v>
      </c>
      <c r="BY16" s="84">
        <f t="shared" si="3"/>
        <v>4071.9960179337554</v>
      </c>
      <c r="BZ16" s="84">
        <f t="shared" si="4"/>
        <v>4084.9967478936296</v>
      </c>
      <c r="CA16" s="82" t="str">
        <f t="shared" si="5"/>
        <v/>
      </c>
      <c r="CB16" s="82">
        <f t="shared" si="6"/>
        <v>3821.9580000000001</v>
      </c>
      <c r="CC16" s="82" t="str">
        <f t="shared" si="7"/>
        <v/>
      </c>
      <c r="CD16" s="82" t="str">
        <f t="shared" si="8"/>
        <v/>
      </c>
      <c r="CE16" s="82" t="str">
        <f t="shared" si="9"/>
        <v/>
      </c>
      <c r="CF16" s="82" t="str">
        <f t="shared" si="10"/>
        <v/>
      </c>
      <c r="CG16" s="82" t="str">
        <f t="shared" si="11"/>
        <v/>
      </c>
      <c r="CH16" s="82" t="str">
        <f t="shared" si="12"/>
        <v/>
      </c>
      <c r="CI16" s="82" t="str">
        <f t="shared" si="13"/>
        <v/>
      </c>
      <c r="CJ16" s="82" t="str">
        <f t="shared" si="14"/>
        <v/>
      </c>
      <c r="CK16" s="82" t="str">
        <f t="shared" si="15"/>
        <v/>
      </c>
      <c r="CL16" s="82" t="str">
        <f t="shared" si="16"/>
        <v/>
      </c>
      <c r="CM16" s="82" t="str">
        <f t="shared" si="17"/>
        <v/>
      </c>
      <c r="CN16" s="82" t="str">
        <f t="shared" si="18"/>
        <v/>
      </c>
      <c r="CO16" s="82" t="str">
        <f t="shared" si="19"/>
        <v/>
      </c>
      <c r="CP16" s="82" t="str">
        <f t="shared" si="20"/>
        <v/>
      </c>
      <c r="CQ16" s="82">
        <f t="shared" si="21"/>
        <v>3623.7599999999998</v>
      </c>
      <c r="CR16" s="82" t="str">
        <f t="shared" si="22"/>
        <v/>
      </c>
      <c r="CS16" s="82" t="str">
        <f t="shared" si="23"/>
        <v/>
      </c>
      <c r="CT16" s="82" t="str">
        <f t="shared" si="24"/>
        <v/>
      </c>
      <c r="CU16" s="82" t="str">
        <f t="shared" si="25"/>
        <v/>
      </c>
      <c r="CV16" s="82" t="str">
        <f t="shared" si="26"/>
        <v/>
      </c>
      <c r="CW16" s="82" t="str">
        <f t="shared" si="27"/>
        <v/>
      </c>
      <c r="CX16" s="82" t="str">
        <f t="shared" si="28"/>
        <v/>
      </c>
      <c r="CY16" s="82" t="str">
        <f t="shared" si="29"/>
        <v/>
      </c>
      <c r="CZ16" s="82" t="str">
        <f t="shared" si="30"/>
        <v/>
      </c>
      <c r="DA16" s="82" t="str">
        <f t="shared" si="31"/>
        <v/>
      </c>
      <c r="DB16" s="82" t="str">
        <f t="shared" si="32"/>
        <v/>
      </c>
      <c r="DC16" s="82" t="str">
        <f t="shared" si="33"/>
        <v/>
      </c>
      <c r="DD16" s="82" t="str">
        <f t="shared" si="34"/>
        <v/>
      </c>
      <c r="DE16" s="82" t="str">
        <f t="shared" si="35"/>
        <v/>
      </c>
      <c r="DF16" s="82" t="str">
        <f t="shared" si="36"/>
        <v/>
      </c>
      <c r="DG16" s="82" t="str">
        <f t="shared" si="37"/>
        <v/>
      </c>
      <c r="DH16" s="82" t="str">
        <f t="shared" si="38"/>
        <v/>
      </c>
      <c r="DI16" s="82" t="str">
        <f t="shared" si="39"/>
        <v/>
      </c>
      <c r="DJ16" s="82" t="str">
        <f t="shared" si="40"/>
        <v/>
      </c>
      <c r="DK16" s="82" t="str">
        <f t="shared" si="41"/>
        <v/>
      </c>
      <c r="DL16" s="82" t="str">
        <f t="shared" si="42"/>
        <v/>
      </c>
      <c r="DM16" s="82" t="str">
        <f t="shared" si="43"/>
        <v/>
      </c>
      <c r="DN16" s="82" t="str">
        <f t="shared" si="44"/>
        <v/>
      </c>
      <c r="DO16" s="82" t="str">
        <f t="shared" si="45"/>
        <v/>
      </c>
      <c r="DP16" s="82" t="str">
        <f t="shared" si="46"/>
        <v/>
      </c>
      <c r="DQ16" s="82" t="str">
        <f t="shared" si="47"/>
        <v/>
      </c>
      <c r="DR16" s="82" t="str">
        <f t="shared" si="48"/>
        <v/>
      </c>
      <c r="DS16" s="82" t="str">
        <f t="shared" si="49"/>
        <v/>
      </c>
      <c r="DT16" s="82" t="str">
        <f t="shared" si="50"/>
        <v/>
      </c>
      <c r="DU16" s="82" t="str">
        <f t="shared" si="51"/>
        <v/>
      </c>
      <c r="DV16" s="82" t="str">
        <f t="shared" si="52"/>
        <v/>
      </c>
      <c r="DW16" s="82" t="str">
        <f t="shared" si="53"/>
        <v/>
      </c>
      <c r="DX16" s="82" t="str">
        <f t="shared" si="54"/>
        <v/>
      </c>
      <c r="DY16" s="82" t="str">
        <f t="shared" si="55"/>
        <v/>
      </c>
      <c r="DZ16" s="82" t="str">
        <f t="shared" si="56"/>
        <v/>
      </c>
      <c r="EA16" s="82" t="str">
        <f t="shared" si="57"/>
        <v/>
      </c>
      <c r="EB16" s="82" t="str">
        <f t="shared" si="58"/>
        <v/>
      </c>
      <c r="EC16" s="82">
        <f t="shared" si="59"/>
        <v>4084.9900000000002</v>
      </c>
      <c r="ED16" s="82" t="str">
        <f t="shared" si="60"/>
        <v/>
      </c>
      <c r="EE16" s="82" t="str">
        <f t="shared" si="61"/>
        <v/>
      </c>
      <c r="EF16" s="82" t="str">
        <f t="shared" si="62"/>
        <v/>
      </c>
      <c r="EG16" s="82" t="str">
        <f t="shared" si="63"/>
        <v/>
      </c>
      <c r="EH16" s="82" t="str">
        <f t="shared" si="64"/>
        <v/>
      </c>
      <c r="EI16" s="82">
        <f t="shared" si="65"/>
        <v>3707.75</v>
      </c>
      <c r="EJ16" s="82" t="str">
        <f t="shared" si="66"/>
        <v/>
      </c>
      <c r="EK16" s="82">
        <f t="shared" si="67"/>
        <v>3820.48</v>
      </c>
      <c r="EL16" s="82" t="str">
        <f t="shared" si="68"/>
        <v/>
      </c>
      <c r="EM16" s="82" t="str">
        <f t="shared" si="69"/>
        <v/>
      </c>
      <c r="EN16" s="82" t="str">
        <f t="shared" si="70"/>
        <v/>
      </c>
      <c r="EO16" s="71">
        <f t="shared" si="71"/>
        <v>3115</v>
      </c>
      <c r="EP16" s="71">
        <f>ROUND(EO16*(1+[3]Inflación!$G$50),2)</f>
        <v>3155.02</v>
      </c>
      <c r="EQ16" s="81">
        <f t="shared" si="72"/>
        <v>-0.16119884262653916</v>
      </c>
    </row>
    <row r="17" spans="1:147" s="56" customFormat="1" ht="24.75" customHeight="1">
      <c r="A17" s="93">
        <v>12</v>
      </c>
      <c r="B17" s="92" t="s">
        <v>676</v>
      </c>
      <c r="C17" s="91" t="s">
        <v>682</v>
      </c>
      <c r="D17" s="140" t="s">
        <v>583</v>
      </c>
      <c r="E17" s="94">
        <v>949.3558733459713</v>
      </c>
      <c r="F17" s="94">
        <v>957.42539826941209</v>
      </c>
      <c r="G17" s="87"/>
      <c r="H17" s="82">
        <v>1382.68</v>
      </c>
      <c r="I17" s="82">
        <v>1050.9365</v>
      </c>
      <c r="J17" s="82">
        <v>1479.47</v>
      </c>
      <c r="K17" s="82" t="str">
        <f>+'[3]Contratos anteriores'!AO20</f>
        <v xml:space="preserve"> </v>
      </c>
      <c r="L17" s="82" t="str">
        <f>+'[3]Contratos anteriores'!AP20</f>
        <v xml:space="preserve"> </v>
      </c>
      <c r="M17" s="82" t="str">
        <f>+'[3]Contratos anteriores'!AQ20</f>
        <v xml:space="preserve"> </v>
      </c>
      <c r="N17" s="82"/>
      <c r="O17" s="82"/>
      <c r="P17" s="82"/>
      <c r="Q17" s="82" t="str">
        <f>+'[3]Contratos anteriores'!AR20</f>
        <v xml:space="preserve"> </v>
      </c>
      <c r="R17" s="82" t="str">
        <f>+'[3]Contratos anteriores'!AS20</f>
        <v xml:space="preserve"> </v>
      </c>
      <c r="S17" s="82" t="str">
        <f>+'[3]Contratos anteriores'!AT20</f>
        <v xml:space="preserve"> </v>
      </c>
      <c r="T17" s="82"/>
      <c r="U17" s="82">
        <v>700</v>
      </c>
      <c r="V17" s="82"/>
      <c r="W17" s="82" t="str">
        <f>+'[3]Contratos anteriores'!AU20</f>
        <v xml:space="preserve"> </v>
      </c>
      <c r="X17" s="82" t="str">
        <f>+'[3]Contratos anteriores'!AV20</f>
        <v xml:space="preserve"> </v>
      </c>
      <c r="Y17" s="82" t="str">
        <f>+'[3]Contratos anteriores'!AW20</f>
        <v xml:space="preserve"> </v>
      </c>
      <c r="Z17" s="82"/>
      <c r="AA17" s="82"/>
      <c r="AB17" s="82"/>
      <c r="AC17" s="86" t="str">
        <f>+'[3]Contratos anteriores'!AX20</f>
        <v xml:space="preserve"> </v>
      </c>
      <c r="AD17" s="86" t="str">
        <f>+'[3]Contratos anteriores'!AY20</f>
        <v xml:space="preserve"> </v>
      </c>
      <c r="AE17" s="86" t="str">
        <f>+'[3]Contratos anteriores'!AZ20</f>
        <v xml:space="preserve"> </v>
      </c>
      <c r="AF17" s="82"/>
      <c r="AG17" s="82"/>
      <c r="AH17" s="82"/>
      <c r="AI17" s="82" t="str">
        <f>+'[3]Contratos anteriores'!BA20</f>
        <v xml:space="preserve"> </v>
      </c>
      <c r="AJ17" s="82" t="str">
        <f>+'[3]Contratos anteriores'!BB20</f>
        <v xml:space="preserve"> </v>
      </c>
      <c r="AK17" s="82" t="str">
        <f>+'[3]Contratos anteriores'!BC20</f>
        <v xml:space="preserve"> </v>
      </c>
      <c r="AL17" s="82"/>
      <c r="AM17" s="82"/>
      <c r="AN17" s="82"/>
      <c r="AO17" s="82" t="str">
        <f>+'[3]Contratos anteriores'!BD20</f>
        <v xml:space="preserve"> </v>
      </c>
      <c r="AP17" s="82" t="str">
        <f>+'[3]Contratos anteriores'!BE20</f>
        <v xml:space="preserve"> </v>
      </c>
      <c r="AQ17" s="82" t="str">
        <f>+'[3]Contratos anteriores'!BF20</f>
        <v xml:space="preserve"> </v>
      </c>
      <c r="AR17" s="82"/>
      <c r="AS17" s="82"/>
      <c r="AT17" s="82"/>
      <c r="AU17" s="82" t="str">
        <f>+'[3]Contratos anteriores'!BG20</f>
        <v xml:space="preserve"> </v>
      </c>
      <c r="AV17" s="82" t="str">
        <f>+'[3]Contratos anteriores'!BH20</f>
        <v xml:space="preserve"> </v>
      </c>
      <c r="AW17" s="82" t="str">
        <f>+'[3]Contratos anteriores'!BI20</f>
        <v xml:space="preserve"> </v>
      </c>
      <c r="AX17" s="82"/>
      <c r="AY17" s="82"/>
      <c r="AZ17" s="82"/>
      <c r="BA17" s="82" t="str">
        <f>+'[3]Contratos anteriores'!BJ20</f>
        <v xml:space="preserve"> </v>
      </c>
      <c r="BB17" s="82" t="str">
        <f>+'[3]Contratos anteriores'!BK20</f>
        <v xml:space="preserve"> </v>
      </c>
      <c r="BC17" s="82" t="str">
        <f>+'[3]Contratos anteriores'!BL20</f>
        <v xml:space="preserve"> </v>
      </c>
      <c r="BD17" s="82"/>
      <c r="BE17" s="82"/>
      <c r="BF17" s="82"/>
      <c r="BG17" s="82" t="str">
        <f>+'[3]Contratos anteriores'!BM20</f>
        <v xml:space="preserve"> </v>
      </c>
      <c r="BH17" s="82" t="str">
        <f>+'[3]Contratos anteriores'!BN20</f>
        <v xml:space="preserve"> </v>
      </c>
      <c r="BI17" s="82" t="str">
        <f>+'[3]Contratos anteriores'!BO20</f>
        <v xml:space="preserve"> </v>
      </c>
      <c r="BJ17" s="82">
        <v>1118.27</v>
      </c>
      <c r="BK17" s="82">
        <v>1072.77</v>
      </c>
      <c r="BL17" s="82"/>
      <c r="BM17" s="82" t="str">
        <f>+'[3]Contratos anteriores'!BP20</f>
        <v xml:space="preserve"> </v>
      </c>
      <c r="BN17" s="82" t="str">
        <f>+'[3]Contratos anteriores'!BQ20</f>
        <v xml:space="preserve"> </v>
      </c>
      <c r="BO17" s="82" t="str">
        <f>+'[3]Contratos anteriores'!BR20</f>
        <v xml:space="preserve"> </v>
      </c>
      <c r="BP17" s="82">
        <v>947.85</v>
      </c>
      <c r="BQ17" s="82"/>
      <c r="BR17" s="82">
        <v>983.38</v>
      </c>
      <c r="BS17" s="82" t="str">
        <f>+'[3]Contratos anteriores'!BS20</f>
        <v xml:space="preserve"> </v>
      </c>
      <c r="BT17" s="82" t="str">
        <f>+'[3]Contratos anteriores'!BT20</f>
        <v xml:space="preserve"> </v>
      </c>
      <c r="BU17" s="82" t="str">
        <f>+'[3]Contratos anteriores'!BU20</f>
        <v xml:space="preserve"> </v>
      </c>
      <c r="BV17" s="84">
        <f t="shared" si="0"/>
        <v>1091.9195625</v>
      </c>
      <c r="BW17" s="84">
        <f t="shared" si="1"/>
        <v>224.68556684491816</v>
      </c>
      <c r="BX17" s="84">
        <f t="shared" si="2"/>
        <v>754.89121223262282</v>
      </c>
      <c r="BY17" s="84">
        <f t="shared" si="3"/>
        <v>1316.6051293449182</v>
      </c>
      <c r="BZ17" s="84">
        <f t="shared" si="4"/>
        <v>1044.2914606805684</v>
      </c>
      <c r="CA17" s="82" t="str">
        <f t="shared" si="5"/>
        <v/>
      </c>
      <c r="CB17" s="82" t="str">
        <f t="shared" si="6"/>
        <v/>
      </c>
      <c r="CC17" s="82" t="str">
        <f t="shared" si="7"/>
        <v/>
      </c>
      <c r="CD17" s="82" t="str">
        <f t="shared" si="8"/>
        <v/>
      </c>
      <c r="CE17" s="82" t="str">
        <f t="shared" si="9"/>
        <v/>
      </c>
      <c r="CF17" s="82" t="str">
        <f t="shared" si="10"/>
        <v/>
      </c>
      <c r="CG17" s="82" t="str">
        <f t="shared" si="11"/>
        <v/>
      </c>
      <c r="CH17" s="82" t="str">
        <f t="shared" si="12"/>
        <v/>
      </c>
      <c r="CI17" s="82" t="str">
        <f t="shared" si="13"/>
        <v/>
      </c>
      <c r="CJ17" s="82" t="str">
        <f t="shared" si="14"/>
        <v/>
      </c>
      <c r="CK17" s="82" t="str">
        <f t="shared" si="15"/>
        <v/>
      </c>
      <c r="CL17" s="82" t="str">
        <f t="shared" si="16"/>
        <v/>
      </c>
      <c r="CM17" s="82" t="str">
        <f t="shared" si="17"/>
        <v/>
      </c>
      <c r="CN17" s="82" t="str">
        <f t="shared" si="18"/>
        <v/>
      </c>
      <c r="CO17" s="82" t="str">
        <f t="shared" si="19"/>
        <v/>
      </c>
      <c r="CP17" s="82" t="str">
        <f t="shared" si="20"/>
        <v/>
      </c>
      <c r="CQ17" s="82" t="str">
        <f t="shared" si="21"/>
        <v/>
      </c>
      <c r="CR17" s="82" t="str">
        <f t="shared" si="22"/>
        <v/>
      </c>
      <c r="CS17" s="82" t="str">
        <f t="shared" si="23"/>
        <v/>
      </c>
      <c r="CT17" s="82" t="str">
        <f t="shared" si="24"/>
        <v/>
      </c>
      <c r="CU17" s="82" t="str">
        <f t="shared" si="25"/>
        <v/>
      </c>
      <c r="CV17" s="82" t="str">
        <f t="shared" si="26"/>
        <v/>
      </c>
      <c r="CW17" s="82" t="str">
        <f t="shared" si="27"/>
        <v/>
      </c>
      <c r="CX17" s="82" t="str">
        <f t="shared" si="28"/>
        <v/>
      </c>
      <c r="CY17" s="82" t="str">
        <f t="shared" si="29"/>
        <v/>
      </c>
      <c r="CZ17" s="82" t="str">
        <f t="shared" si="30"/>
        <v/>
      </c>
      <c r="DA17" s="82" t="str">
        <f t="shared" si="31"/>
        <v/>
      </c>
      <c r="DB17" s="82" t="str">
        <f t="shared" si="32"/>
        <v/>
      </c>
      <c r="DC17" s="82" t="str">
        <f t="shared" si="33"/>
        <v/>
      </c>
      <c r="DD17" s="82" t="str">
        <f t="shared" si="34"/>
        <v/>
      </c>
      <c r="DE17" s="82" t="str">
        <f t="shared" si="35"/>
        <v/>
      </c>
      <c r="DF17" s="82" t="str">
        <f t="shared" si="36"/>
        <v/>
      </c>
      <c r="DG17" s="82" t="str">
        <f t="shared" si="37"/>
        <v/>
      </c>
      <c r="DH17" s="82" t="str">
        <f t="shared" si="38"/>
        <v/>
      </c>
      <c r="DI17" s="82" t="str">
        <f t="shared" si="39"/>
        <v/>
      </c>
      <c r="DJ17" s="82" t="str">
        <f t="shared" si="40"/>
        <v/>
      </c>
      <c r="DK17" s="82" t="str">
        <f t="shared" si="41"/>
        <v/>
      </c>
      <c r="DL17" s="82" t="str">
        <f t="shared" si="42"/>
        <v/>
      </c>
      <c r="DM17" s="82" t="str">
        <f t="shared" si="43"/>
        <v/>
      </c>
      <c r="DN17" s="82" t="str">
        <f t="shared" si="44"/>
        <v/>
      </c>
      <c r="DO17" s="82" t="str">
        <f t="shared" si="45"/>
        <v/>
      </c>
      <c r="DP17" s="82" t="str">
        <f t="shared" si="46"/>
        <v/>
      </c>
      <c r="DQ17" s="82" t="str">
        <f t="shared" si="47"/>
        <v/>
      </c>
      <c r="DR17" s="82" t="str">
        <f t="shared" si="48"/>
        <v/>
      </c>
      <c r="DS17" s="82" t="str">
        <f t="shared" si="49"/>
        <v/>
      </c>
      <c r="DT17" s="82" t="str">
        <f t="shared" si="50"/>
        <v/>
      </c>
      <c r="DU17" s="82" t="str">
        <f t="shared" si="51"/>
        <v/>
      </c>
      <c r="DV17" s="82" t="str">
        <f t="shared" si="52"/>
        <v/>
      </c>
      <c r="DW17" s="82" t="str">
        <f t="shared" si="53"/>
        <v/>
      </c>
      <c r="DX17" s="82" t="str">
        <f t="shared" si="54"/>
        <v/>
      </c>
      <c r="DY17" s="82" t="str">
        <f t="shared" si="55"/>
        <v/>
      </c>
      <c r="DZ17" s="82" t="str">
        <f t="shared" si="56"/>
        <v/>
      </c>
      <c r="EA17" s="82" t="str">
        <f t="shared" si="57"/>
        <v/>
      </c>
      <c r="EB17" s="82" t="str">
        <f t="shared" si="58"/>
        <v/>
      </c>
      <c r="EC17" s="82" t="str">
        <f t="shared" si="59"/>
        <v/>
      </c>
      <c r="ED17" s="82" t="str">
        <f t="shared" si="60"/>
        <v/>
      </c>
      <c r="EE17" s="82" t="str">
        <f t="shared" si="61"/>
        <v/>
      </c>
      <c r="EF17" s="82" t="str">
        <f t="shared" si="62"/>
        <v/>
      </c>
      <c r="EG17" s="82" t="str">
        <f t="shared" si="63"/>
        <v/>
      </c>
      <c r="EH17" s="82" t="str">
        <f t="shared" si="64"/>
        <v/>
      </c>
      <c r="EI17" s="82">
        <f t="shared" si="65"/>
        <v>947.85</v>
      </c>
      <c r="EJ17" s="82" t="str">
        <f t="shared" si="66"/>
        <v/>
      </c>
      <c r="EK17" s="82">
        <f t="shared" si="67"/>
        <v>983.38</v>
      </c>
      <c r="EL17" s="82" t="str">
        <f t="shared" si="68"/>
        <v/>
      </c>
      <c r="EM17" s="82" t="str">
        <f t="shared" si="69"/>
        <v/>
      </c>
      <c r="EN17" s="82" t="str">
        <f t="shared" si="70"/>
        <v/>
      </c>
      <c r="EO17" s="71">
        <f t="shared" si="71"/>
        <v>965.94</v>
      </c>
      <c r="EP17" s="71">
        <f>ROUND(EO17*(1+[3]Inflación!$G$50),2)</f>
        <v>978.35</v>
      </c>
      <c r="EQ17" s="81">
        <f t="shared" si="72"/>
        <v>1.7468819775221522E-2</v>
      </c>
    </row>
    <row r="18" spans="1:147" s="56" customFormat="1" ht="24.75" customHeight="1">
      <c r="A18" s="93">
        <v>13</v>
      </c>
      <c r="B18" s="92" t="s">
        <v>676</v>
      </c>
      <c r="C18" s="91" t="s">
        <v>681</v>
      </c>
      <c r="D18" s="140" t="s">
        <v>583</v>
      </c>
      <c r="E18" s="94">
        <v>1109.4146641710747</v>
      </c>
      <c r="F18" s="94">
        <v>1118.8446888165288</v>
      </c>
      <c r="G18" s="87"/>
      <c r="H18" s="82">
        <v>1451.31</v>
      </c>
      <c r="I18" s="82">
        <v>1156.7605000000001</v>
      </c>
      <c r="J18" s="82">
        <v>1552.9</v>
      </c>
      <c r="K18" s="82" t="str">
        <f>+'[3]Contratos anteriores'!AO21</f>
        <v xml:space="preserve"> </v>
      </c>
      <c r="L18" s="82" t="str">
        <f>+'[3]Contratos anteriores'!AP21</f>
        <v xml:space="preserve"> </v>
      </c>
      <c r="M18" s="82" t="str">
        <f>+'[3]Contratos anteriores'!AQ21</f>
        <v xml:space="preserve"> </v>
      </c>
      <c r="N18" s="82"/>
      <c r="O18" s="82"/>
      <c r="P18" s="82"/>
      <c r="Q18" s="82" t="str">
        <f>+'[3]Contratos anteriores'!AR21</f>
        <v xml:space="preserve"> </v>
      </c>
      <c r="R18" s="82" t="str">
        <f>+'[3]Contratos anteriores'!AS21</f>
        <v xml:space="preserve"> </v>
      </c>
      <c r="S18" s="82" t="str">
        <f>+'[3]Contratos anteriores'!AT21</f>
        <v xml:space="preserve"> </v>
      </c>
      <c r="T18" s="82"/>
      <c r="U18" s="82">
        <v>900</v>
      </c>
      <c r="V18" s="82"/>
      <c r="W18" s="82" t="str">
        <f>+'[3]Contratos anteriores'!AU21</f>
        <v xml:space="preserve"> </v>
      </c>
      <c r="X18" s="82" t="str">
        <f>+'[3]Contratos anteriores'!AV21</f>
        <v xml:space="preserve"> </v>
      </c>
      <c r="Y18" s="82" t="str">
        <f>+'[3]Contratos anteriores'!AW21</f>
        <v xml:space="preserve"> </v>
      </c>
      <c r="Z18" s="82"/>
      <c r="AA18" s="82"/>
      <c r="AB18" s="82"/>
      <c r="AC18" s="86" t="str">
        <f>+'[3]Contratos anteriores'!AX21</f>
        <v xml:space="preserve"> </v>
      </c>
      <c r="AD18" s="86" t="str">
        <f>+'[3]Contratos anteriores'!AY21</f>
        <v xml:space="preserve"> </v>
      </c>
      <c r="AE18" s="86" t="str">
        <f>+'[3]Contratos anteriores'!AZ21</f>
        <v xml:space="preserve"> </v>
      </c>
      <c r="AF18" s="82"/>
      <c r="AG18" s="82"/>
      <c r="AH18" s="82"/>
      <c r="AI18" s="82" t="str">
        <f>+'[3]Contratos anteriores'!BA21</f>
        <v xml:space="preserve"> </v>
      </c>
      <c r="AJ18" s="82" t="str">
        <f>+'[3]Contratos anteriores'!BB21</f>
        <v xml:space="preserve"> </v>
      </c>
      <c r="AK18" s="82" t="str">
        <f>+'[3]Contratos anteriores'!BC21</f>
        <v xml:space="preserve"> </v>
      </c>
      <c r="AL18" s="82"/>
      <c r="AM18" s="82"/>
      <c r="AN18" s="82"/>
      <c r="AO18" s="82" t="str">
        <f>+'[3]Contratos anteriores'!BD21</f>
        <v xml:space="preserve"> </v>
      </c>
      <c r="AP18" s="82" t="str">
        <f>+'[3]Contratos anteriores'!BE21</f>
        <v xml:space="preserve"> </v>
      </c>
      <c r="AQ18" s="82" t="str">
        <f>+'[3]Contratos anteriores'!BF21</f>
        <v xml:space="preserve"> </v>
      </c>
      <c r="AR18" s="82"/>
      <c r="AS18" s="82"/>
      <c r="AT18" s="82"/>
      <c r="AU18" s="82" t="str">
        <f>+'[3]Contratos anteriores'!BG21</f>
        <v xml:space="preserve"> </v>
      </c>
      <c r="AV18" s="82" t="str">
        <f>+'[3]Contratos anteriores'!BH21</f>
        <v xml:space="preserve"> </v>
      </c>
      <c r="AW18" s="82" t="str">
        <f>+'[3]Contratos anteriores'!BI21</f>
        <v xml:space="preserve"> </v>
      </c>
      <c r="AX18" s="82"/>
      <c r="AY18" s="82"/>
      <c r="AZ18" s="82"/>
      <c r="BA18" s="82" t="str">
        <f>+'[3]Contratos anteriores'!BJ21</f>
        <v xml:space="preserve"> </v>
      </c>
      <c r="BB18" s="82" t="str">
        <f>+'[3]Contratos anteriores'!BK21</f>
        <v xml:space="preserve"> </v>
      </c>
      <c r="BC18" s="82" t="str">
        <f>+'[3]Contratos anteriores'!BL21</f>
        <v xml:space="preserve"> </v>
      </c>
      <c r="BD18" s="82"/>
      <c r="BE18" s="82"/>
      <c r="BF18" s="82"/>
      <c r="BG18" s="82" t="str">
        <f>+'[3]Contratos anteriores'!BM21</f>
        <v xml:space="preserve"> </v>
      </c>
      <c r="BH18" s="82" t="str">
        <f>+'[3]Contratos anteriores'!BN21</f>
        <v xml:space="preserve"> </v>
      </c>
      <c r="BI18" s="82" t="str">
        <f>+'[3]Contratos anteriores'!BO21</f>
        <v xml:space="preserve"> </v>
      </c>
      <c r="BJ18" s="82">
        <v>1327.67</v>
      </c>
      <c r="BK18" s="82">
        <v>1253.6400000000001</v>
      </c>
      <c r="BL18" s="82"/>
      <c r="BM18" s="82" t="str">
        <f>+'[3]Contratos anteriores'!BP21</f>
        <v xml:space="preserve"> </v>
      </c>
      <c r="BN18" s="82" t="str">
        <f>+'[3]Contratos anteriores'!BQ21</f>
        <v xml:space="preserve"> </v>
      </c>
      <c r="BO18" s="82" t="str">
        <f>+'[3]Contratos anteriores'!BR21</f>
        <v xml:space="preserve"> </v>
      </c>
      <c r="BP18" s="82">
        <v>1107.6600000000001</v>
      </c>
      <c r="BQ18" s="82"/>
      <c r="BR18" s="82">
        <v>1135.82</v>
      </c>
      <c r="BS18" s="82" t="str">
        <f>+'[3]Contratos anteriores'!BS21</f>
        <v xml:space="preserve"> </v>
      </c>
      <c r="BT18" s="82" t="str">
        <f>+'[3]Contratos anteriores'!BT21</f>
        <v xml:space="preserve"> </v>
      </c>
      <c r="BU18" s="82" t="str">
        <f>+'[3]Contratos anteriores'!BU21</f>
        <v xml:space="preserve"> </v>
      </c>
      <c r="BV18" s="84">
        <f t="shared" si="0"/>
        <v>1235.7200625</v>
      </c>
      <c r="BW18" s="84">
        <f t="shared" si="1"/>
        <v>189.99393027534205</v>
      </c>
      <c r="BX18" s="84">
        <f t="shared" si="2"/>
        <v>950.72916708698699</v>
      </c>
      <c r="BY18" s="84">
        <f t="shared" si="3"/>
        <v>1425.7139927753421</v>
      </c>
      <c r="BZ18" s="84">
        <f t="shared" si="4"/>
        <v>1220.3561305881824</v>
      </c>
      <c r="CA18" s="82" t="str">
        <f t="shared" si="5"/>
        <v/>
      </c>
      <c r="CB18" s="82">
        <f t="shared" si="6"/>
        <v>1156.7605000000001</v>
      </c>
      <c r="CC18" s="82" t="str">
        <f t="shared" si="7"/>
        <v/>
      </c>
      <c r="CD18" s="82" t="str">
        <f t="shared" si="8"/>
        <v/>
      </c>
      <c r="CE18" s="82" t="str">
        <f t="shared" si="9"/>
        <v/>
      </c>
      <c r="CF18" s="82" t="str">
        <f t="shared" si="10"/>
        <v/>
      </c>
      <c r="CG18" s="82" t="str">
        <f t="shared" si="11"/>
        <v/>
      </c>
      <c r="CH18" s="82" t="str">
        <f t="shared" si="12"/>
        <v/>
      </c>
      <c r="CI18" s="82" t="str">
        <f t="shared" si="13"/>
        <v/>
      </c>
      <c r="CJ18" s="82" t="str">
        <f t="shared" si="14"/>
        <v/>
      </c>
      <c r="CK18" s="82" t="str">
        <f t="shared" si="15"/>
        <v/>
      </c>
      <c r="CL18" s="82" t="str">
        <f t="shared" si="16"/>
        <v/>
      </c>
      <c r="CM18" s="82" t="str">
        <f t="shared" si="17"/>
        <v/>
      </c>
      <c r="CN18" s="82" t="str">
        <f t="shared" si="18"/>
        <v/>
      </c>
      <c r="CO18" s="82" t="str">
        <f t="shared" si="19"/>
        <v/>
      </c>
      <c r="CP18" s="82" t="str">
        <f t="shared" si="20"/>
        <v/>
      </c>
      <c r="CQ18" s="82" t="str">
        <f t="shared" si="21"/>
        <v/>
      </c>
      <c r="CR18" s="82" t="str">
        <f t="shared" si="22"/>
        <v/>
      </c>
      <c r="CS18" s="82" t="str">
        <f t="shared" si="23"/>
        <v/>
      </c>
      <c r="CT18" s="82" t="str">
        <f t="shared" si="24"/>
        <v/>
      </c>
      <c r="CU18" s="82" t="str">
        <f t="shared" si="25"/>
        <v/>
      </c>
      <c r="CV18" s="82" t="str">
        <f t="shared" si="26"/>
        <v/>
      </c>
      <c r="CW18" s="82" t="str">
        <f t="shared" si="27"/>
        <v/>
      </c>
      <c r="CX18" s="82" t="str">
        <f t="shared" si="28"/>
        <v/>
      </c>
      <c r="CY18" s="82" t="str">
        <f t="shared" si="29"/>
        <v/>
      </c>
      <c r="CZ18" s="82" t="str">
        <f t="shared" si="30"/>
        <v/>
      </c>
      <c r="DA18" s="82" t="str">
        <f t="shared" si="31"/>
        <v/>
      </c>
      <c r="DB18" s="82" t="str">
        <f t="shared" si="32"/>
        <v/>
      </c>
      <c r="DC18" s="82" t="str">
        <f t="shared" si="33"/>
        <v/>
      </c>
      <c r="DD18" s="82" t="str">
        <f t="shared" si="34"/>
        <v/>
      </c>
      <c r="DE18" s="82" t="str">
        <f t="shared" si="35"/>
        <v/>
      </c>
      <c r="DF18" s="82" t="str">
        <f t="shared" si="36"/>
        <v/>
      </c>
      <c r="DG18" s="82" t="str">
        <f t="shared" si="37"/>
        <v/>
      </c>
      <c r="DH18" s="82" t="str">
        <f t="shared" si="38"/>
        <v/>
      </c>
      <c r="DI18" s="82" t="str">
        <f t="shared" si="39"/>
        <v/>
      </c>
      <c r="DJ18" s="82" t="str">
        <f t="shared" si="40"/>
        <v/>
      </c>
      <c r="DK18" s="82" t="str">
        <f t="shared" si="41"/>
        <v/>
      </c>
      <c r="DL18" s="82" t="str">
        <f t="shared" si="42"/>
        <v/>
      </c>
      <c r="DM18" s="82" t="str">
        <f t="shared" si="43"/>
        <v/>
      </c>
      <c r="DN18" s="82" t="str">
        <f t="shared" si="44"/>
        <v/>
      </c>
      <c r="DO18" s="82" t="str">
        <f t="shared" si="45"/>
        <v/>
      </c>
      <c r="DP18" s="82" t="str">
        <f t="shared" si="46"/>
        <v/>
      </c>
      <c r="DQ18" s="82" t="str">
        <f t="shared" si="47"/>
        <v/>
      </c>
      <c r="DR18" s="82" t="str">
        <f t="shared" si="48"/>
        <v/>
      </c>
      <c r="DS18" s="82" t="str">
        <f t="shared" si="49"/>
        <v/>
      </c>
      <c r="DT18" s="82" t="str">
        <f t="shared" si="50"/>
        <v/>
      </c>
      <c r="DU18" s="82" t="str">
        <f t="shared" si="51"/>
        <v/>
      </c>
      <c r="DV18" s="82" t="str">
        <f t="shared" si="52"/>
        <v/>
      </c>
      <c r="DW18" s="82" t="str">
        <f t="shared" si="53"/>
        <v/>
      </c>
      <c r="DX18" s="82" t="str">
        <f t="shared" si="54"/>
        <v/>
      </c>
      <c r="DY18" s="82" t="str">
        <f t="shared" si="55"/>
        <v/>
      </c>
      <c r="DZ18" s="82" t="str">
        <f t="shared" si="56"/>
        <v/>
      </c>
      <c r="EA18" s="82" t="str">
        <f t="shared" si="57"/>
        <v/>
      </c>
      <c r="EB18" s="82" t="str">
        <f t="shared" si="58"/>
        <v/>
      </c>
      <c r="EC18" s="82" t="str">
        <f t="shared" si="59"/>
        <v/>
      </c>
      <c r="ED18" s="82" t="str">
        <f t="shared" si="60"/>
        <v/>
      </c>
      <c r="EE18" s="82" t="str">
        <f t="shared" si="61"/>
        <v/>
      </c>
      <c r="EF18" s="82" t="str">
        <f t="shared" si="62"/>
        <v/>
      </c>
      <c r="EG18" s="82" t="str">
        <f t="shared" si="63"/>
        <v/>
      </c>
      <c r="EH18" s="82" t="str">
        <f t="shared" si="64"/>
        <v/>
      </c>
      <c r="EI18" s="82">
        <f t="shared" si="65"/>
        <v>1107.6600000000001</v>
      </c>
      <c r="EJ18" s="82" t="str">
        <f t="shared" si="66"/>
        <v/>
      </c>
      <c r="EK18" s="82">
        <f t="shared" si="67"/>
        <v>1135.82</v>
      </c>
      <c r="EL18" s="82" t="str">
        <f t="shared" si="68"/>
        <v/>
      </c>
      <c r="EM18" s="82" t="str">
        <f t="shared" si="69"/>
        <v/>
      </c>
      <c r="EN18" s="82" t="str">
        <f t="shared" si="70"/>
        <v/>
      </c>
      <c r="EO18" s="71">
        <f t="shared" si="71"/>
        <v>1133.77</v>
      </c>
      <c r="EP18" s="71">
        <f>ROUND(EO18*(1+[3]Inflación!$G$50),2)</f>
        <v>1148.3399999999999</v>
      </c>
      <c r="EQ18" s="81">
        <f t="shared" si="72"/>
        <v>2.1953320625271333E-2</v>
      </c>
    </row>
    <row r="19" spans="1:147" s="56" customFormat="1" ht="24.75" customHeight="1">
      <c r="A19" s="93">
        <v>14</v>
      </c>
      <c r="B19" s="92" t="s">
        <v>676</v>
      </c>
      <c r="C19" s="91" t="s">
        <v>680</v>
      </c>
      <c r="D19" s="140" t="s">
        <v>583</v>
      </c>
      <c r="E19" s="94">
        <v>1325.7160211746032</v>
      </c>
      <c r="F19" s="94">
        <v>1336.9846073545873</v>
      </c>
      <c r="G19" s="87"/>
      <c r="H19" s="82">
        <v>1664.46</v>
      </c>
      <c r="I19" s="82">
        <v>1302.3924999999999</v>
      </c>
      <c r="J19" s="82">
        <v>1780.97</v>
      </c>
      <c r="K19" s="82" t="str">
        <f>+'[3]Contratos anteriores'!AO22</f>
        <v xml:space="preserve"> </v>
      </c>
      <c r="L19" s="82" t="str">
        <f>+'[3]Contratos anteriores'!AP22</f>
        <v xml:space="preserve"> </v>
      </c>
      <c r="M19" s="82" t="str">
        <f>+'[3]Contratos anteriores'!AQ22</f>
        <v xml:space="preserve"> </v>
      </c>
      <c r="N19" s="82"/>
      <c r="O19" s="82"/>
      <c r="P19" s="82"/>
      <c r="Q19" s="82" t="str">
        <f>+'[3]Contratos anteriores'!AR22</f>
        <v xml:space="preserve"> </v>
      </c>
      <c r="R19" s="82" t="str">
        <f>+'[3]Contratos anteriores'!AS22</f>
        <v xml:space="preserve"> </v>
      </c>
      <c r="S19" s="82" t="str">
        <f>+'[3]Contratos anteriores'!AT22</f>
        <v xml:space="preserve"> </v>
      </c>
      <c r="T19" s="82"/>
      <c r="U19" s="82">
        <v>1050</v>
      </c>
      <c r="V19" s="82"/>
      <c r="W19" s="82" t="str">
        <f>+'[3]Contratos anteriores'!AU22</f>
        <v xml:space="preserve"> </v>
      </c>
      <c r="X19" s="82" t="str">
        <f>+'[3]Contratos anteriores'!AV22</f>
        <v xml:space="preserve"> </v>
      </c>
      <c r="Y19" s="82" t="str">
        <f>+'[3]Contratos anteriores'!AW22</f>
        <v xml:space="preserve"> </v>
      </c>
      <c r="Z19" s="82"/>
      <c r="AA19" s="82"/>
      <c r="AB19" s="82"/>
      <c r="AC19" s="86" t="str">
        <f>+'[3]Contratos anteriores'!AX22</f>
        <v xml:space="preserve"> </v>
      </c>
      <c r="AD19" s="86" t="str">
        <f>+'[3]Contratos anteriores'!AY22</f>
        <v xml:space="preserve"> </v>
      </c>
      <c r="AE19" s="86" t="str">
        <f>+'[3]Contratos anteriores'!AZ22</f>
        <v xml:space="preserve"> </v>
      </c>
      <c r="AF19" s="82"/>
      <c r="AG19" s="82"/>
      <c r="AH19" s="82"/>
      <c r="AI19" s="82" t="str">
        <f>+'[3]Contratos anteriores'!BA22</f>
        <v xml:space="preserve"> </v>
      </c>
      <c r="AJ19" s="82" t="str">
        <f>+'[3]Contratos anteriores'!BB22</f>
        <v xml:space="preserve"> </v>
      </c>
      <c r="AK19" s="82" t="str">
        <f>+'[3]Contratos anteriores'!BC22</f>
        <v xml:space="preserve"> </v>
      </c>
      <c r="AL19" s="82"/>
      <c r="AM19" s="82"/>
      <c r="AN19" s="82"/>
      <c r="AO19" s="82" t="str">
        <f>+'[3]Contratos anteriores'!BD22</f>
        <v xml:space="preserve"> </v>
      </c>
      <c r="AP19" s="82" t="str">
        <f>+'[3]Contratos anteriores'!BE22</f>
        <v xml:space="preserve"> </v>
      </c>
      <c r="AQ19" s="82" t="str">
        <f>+'[3]Contratos anteriores'!BF22</f>
        <v xml:space="preserve"> </v>
      </c>
      <c r="AR19" s="82"/>
      <c r="AS19" s="82"/>
      <c r="AT19" s="82"/>
      <c r="AU19" s="82" t="str">
        <f>+'[3]Contratos anteriores'!BG22</f>
        <v xml:space="preserve"> </v>
      </c>
      <c r="AV19" s="82" t="str">
        <f>+'[3]Contratos anteriores'!BH22</f>
        <v xml:space="preserve"> </v>
      </c>
      <c r="AW19" s="82" t="str">
        <f>+'[3]Contratos anteriores'!BI22</f>
        <v xml:space="preserve"> </v>
      </c>
      <c r="AX19" s="82"/>
      <c r="AY19" s="82"/>
      <c r="AZ19" s="82"/>
      <c r="BA19" s="82" t="str">
        <f>+'[3]Contratos anteriores'!BJ22</f>
        <v xml:space="preserve"> </v>
      </c>
      <c r="BB19" s="82" t="str">
        <f>+'[3]Contratos anteriores'!BK22</f>
        <v xml:space="preserve"> </v>
      </c>
      <c r="BC19" s="82" t="str">
        <f>+'[3]Contratos anteriores'!BL22</f>
        <v xml:space="preserve"> </v>
      </c>
      <c r="BD19" s="82"/>
      <c r="BE19" s="82"/>
      <c r="BF19" s="82"/>
      <c r="BG19" s="82" t="str">
        <f>+'[3]Contratos anteriores'!BM22</f>
        <v xml:space="preserve"> </v>
      </c>
      <c r="BH19" s="82" t="str">
        <f>+'[3]Contratos anteriores'!BN22</f>
        <v xml:space="preserve"> </v>
      </c>
      <c r="BI19" s="82" t="str">
        <f>+'[3]Contratos anteriores'!BO22</f>
        <v xml:space="preserve"> </v>
      </c>
      <c r="BJ19" s="82">
        <v>1458.29</v>
      </c>
      <c r="BK19" s="82">
        <v>1498.06</v>
      </c>
      <c r="BL19" s="82"/>
      <c r="BM19" s="82" t="str">
        <f>+'[3]Contratos anteriores'!BP22</f>
        <v xml:space="preserve"> </v>
      </c>
      <c r="BN19" s="82" t="str">
        <f>+'[3]Contratos anteriores'!BQ22</f>
        <v xml:space="preserve"> </v>
      </c>
      <c r="BO19" s="82" t="str">
        <f>+'[3]Contratos anteriores'!BR22</f>
        <v xml:space="preserve"> </v>
      </c>
      <c r="BP19" s="82">
        <v>1323.61</v>
      </c>
      <c r="BQ19" s="82"/>
      <c r="BR19" s="82">
        <v>1336.46</v>
      </c>
      <c r="BS19" s="82" t="str">
        <f>+'[3]Contratos anteriores'!BS22</f>
        <v xml:space="preserve"> </v>
      </c>
      <c r="BT19" s="82" t="str">
        <f>+'[3]Contratos anteriores'!BT22</f>
        <v xml:space="preserve"> </v>
      </c>
      <c r="BU19" s="82" t="str">
        <f>+'[3]Contratos anteriores'!BU22</f>
        <v xml:space="preserve"> </v>
      </c>
      <c r="BV19" s="84">
        <f t="shared" si="0"/>
        <v>1426.7803125</v>
      </c>
      <c r="BW19" s="84">
        <f t="shared" si="1"/>
        <v>205.17952374386746</v>
      </c>
      <c r="BX19" s="84">
        <f t="shared" si="2"/>
        <v>1119.0110268841988</v>
      </c>
      <c r="BY19" s="84">
        <f t="shared" si="3"/>
        <v>1631.9598362438676</v>
      </c>
      <c r="BZ19" s="84">
        <f t="shared" si="4"/>
        <v>1458.2876232920637</v>
      </c>
      <c r="CA19" s="82" t="str">
        <f t="shared" si="5"/>
        <v/>
      </c>
      <c r="CB19" s="82">
        <f t="shared" si="6"/>
        <v>1302.3924999999999</v>
      </c>
      <c r="CC19" s="82" t="str">
        <f t="shared" si="7"/>
        <v/>
      </c>
      <c r="CD19" s="82" t="str">
        <f t="shared" si="8"/>
        <v/>
      </c>
      <c r="CE19" s="82" t="str">
        <f t="shared" si="9"/>
        <v/>
      </c>
      <c r="CF19" s="82" t="str">
        <f t="shared" si="10"/>
        <v/>
      </c>
      <c r="CG19" s="82" t="str">
        <f t="shared" si="11"/>
        <v/>
      </c>
      <c r="CH19" s="82" t="str">
        <f t="shared" si="12"/>
        <v/>
      </c>
      <c r="CI19" s="82" t="str">
        <f t="shared" si="13"/>
        <v/>
      </c>
      <c r="CJ19" s="82" t="str">
        <f t="shared" si="14"/>
        <v/>
      </c>
      <c r="CK19" s="82" t="str">
        <f t="shared" si="15"/>
        <v/>
      </c>
      <c r="CL19" s="82" t="str">
        <f t="shared" si="16"/>
        <v/>
      </c>
      <c r="CM19" s="82" t="str">
        <f t="shared" si="17"/>
        <v/>
      </c>
      <c r="CN19" s="82" t="str">
        <f t="shared" si="18"/>
        <v/>
      </c>
      <c r="CO19" s="82" t="str">
        <f t="shared" si="19"/>
        <v/>
      </c>
      <c r="CP19" s="82" t="str">
        <f t="shared" si="20"/>
        <v/>
      </c>
      <c r="CQ19" s="82" t="str">
        <f t="shared" si="21"/>
        <v/>
      </c>
      <c r="CR19" s="82" t="str">
        <f t="shared" si="22"/>
        <v/>
      </c>
      <c r="CS19" s="82" t="str">
        <f t="shared" si="23"/>
        <v/>
      </c>
      <c r="CT19" s="82" t="str">
        <f t="shared" si="24"/>
        <v/>
      </c>
      <c r="CU19" s="82" t="str">
        <f t="shared" si="25"/>
        <v/>
      </c>
      <c r="CV19" s="82" t="str">
        <f t="shared" si="26"/>
        <v/>
      </c>
      <c r="CW19" s="82" t="str">
        <f t="shared" si="27"/>
        <v/>
      </c>
      <c r="CX19" s="82" t="str">
        <f t="shared" si="28"/>
        <v/>
      </c>
      <c r="CY19" s="82" t="str">
        <f t="shared" si="29"/>
        <v/>
      </c>
      <c r="CZ19" s="82" t="str">
        <f t="shared" si="30"/>
        <v/>
      </c>
      <c r="DA19" s="82" t="str">
        <f t="shared" si="31"/>
        <v/>
      </c>
      <c r="DB19" s="82" t="str">
        <f t="shared" si="32"/>
        <v/>
      </c>
      <c r="DC19" s="82" t="str">
        <f t="shared" si="33"/>
        <v/>
      </c>
      <c r="DD19" s="82" t="str">
        <f t="shared" si="34"/>
        <v/>
      </c>
      <c r="DE19" s="82" t="str">
        <f t="shared" si="35"/>
        <v/>
      </c>
      <c r="DF19" s="82" t="str">
        <f t="shared" si="36"/>
        <v/>
      </c>
      <c r="DG19" s="82" t="str">
        <f t="shared" si="37"/>
        <v/>
      </c>
      <c r="DH19" s="82" t="str">
        <f t="shared" si="38"/>
        <v/>
      </c>
      <c r="DI19" s="82" t="str">
        <f t="shared" si="39"/>
        <v/>
      </c>
      <c r="DJ19" s="82" t="str">
        <f t="shared" si="40"/>
        <v/>
      </c>
      <c r="DK19" s="82" t="str">
        <f t="shared" si="41"/>
        <v/>
      </c>
      <c r="DL19" s="82" t="str">
        <f t="shared" si="42"/>
        <v/>
      </c>
      <c r="DM19" s="82" t="str">
        <f t="shared" si="43"/>
        <v/>
      </c>
      <c r="DN19" s="82" t="str">
        <f t="shared" si="44"/>
        <v/>
      </c>
      <c r="DO19" s="82" t="str">
        <f t="shared" si="45"/>
        <v/>
      </c>
      <c r="DP19" s="82" t="str">
        <f t="shared" si="46"/>
        <v/>
      </c>
      <c r="DQ19" s="82" t="str">
        <f t="shared" si="47"/>
        <v/>
      </c>
      <c r="DR19" s="82" t="str">
        <f t="shared" si="48"/>
        <v/>
      </c>
      <c r="DS19" s="82" t="str">
        <f t="shared" si="49"/>
        <v/>
      </c>
      <c r="DT19" s="82" t="str">
        <f t="shared" si="50"/>
        <v/>
      </c>
      <c r="DU19" s="82" t="str">
        <f t="shared" si="51"/>
        <v/>
      </c>
      <c r="DV19" s="82" t="str">
        <f t="shared" si="52"/>
        <v/>
      </c>
      <c r="DW19" s="82" t="str">
        <f t="shared" si="53"/>
        <v/>
      </c>
      <c r="DX19" s="82" t="str">
        <f t="shared" si="54"/>
        <v/>
      </c>
      <c r="DY19" s="82" t="str">
        <f t="shared" si="55"/>
        <v/>
      </c>
      <c r="DZ19" s="82" t="str">
        <f t="shared" si="56"/>
        <v/>
      </c>
      <c r="EA19" s="82" t="str">
        <f t="shared" si="57"/>
        <v/>
      </c>
      <c r="EB19" s="82" t="str">
        <f t="shared" si="58"/>
        <v/>
      </c>
      <c r="EC19" s="82" t="str">
        <f t="shared" si="59"/>
        <v/>
      </c>
      <c r="ED19" s="82" t="str">
        <f t="shared" si="60"/>
        <v/>
      </c>
      <c r="EE19" s="82" t="str">
        <f t="shared" si="61"/>
        <v/>
      </c>
      <c r="EF19" s="82" t="str">
        <f t="shared" si="62"/>
        <v/>
      </c>
      <c r="EG19" s="82" t="str">
        <f t="shared" si="63"/>
        <v/>
      </c>
      <c r="EH19" s="82" t="str">
        <f t="shared" si="64"/>
        <v/>
      </c>
      <c r="EI19" s="82">
        <f t="shared" si="65"/>
        <v>1323.61</v>
      </c>
      <c r="EJ19" s="82" t="str">
        <f t="shared" si="66"/>
        <v/>
      </c>
      <c r="EK19" s="82">
        <f t="shared" si="67"/>
        <v>1336.46</v>
      </c>
      <c r="EL19" s="82" t="str">
        <f t="shared" si="68"/>
        <v/>
      </c>
      <c r="EM19" s="82" t="str">
        <f t="shared" si="69"/>
        <v/>
      </c>
      <c r="EN19" s="82" t="str">
        <f t="shared" si="70"/>
        <v/>
      </c>
      <c r="EO19" s="71">
        <f t="shared" si="71"/>
        <v>1320.97</v>
      </c>
      <c r="EP19" s="71">
        <f>ROUND(EO19*(1+[3]Inflación!$G$50),2)</f>
        <v>1337.94</v>
      </c>
      <c r="EQ19" s="81">
        <f t="shared" si="72"/>
        <v>-3.5799681823246443E-3</v>
      </c>
    </row>
    <row r="20" spans="1:147" s="56" customFormat="1" ht="24.75" customHeight="1">
      <c r="A20" s="93">
        <v>15</v>
      </c>
      <c r="B20" s="92" t="s">
        <v>676</v>
      </c>
      <c r="C20" s="91" t="s">
        <v>679</v>
      </c>
      <c r="D20" s="140" t="s">
        <v>583</v>
      </c>
      <c r="E20" s="94">
        <v>1669.7890143227505</v>
      </c>
      <c r="F20" s="94">
        <v>1683.982220944494</v>
      </c>
      <c r="G20" s="87"/>
      <c r="H20" s="82">
        <v>2146.0500000000002</v>
      </c>
      <c r="I20" s="82">
        <v>1815.8215</v>
      </c>
      <c r="J20" s="82">
        <v>2296.27</v>
      </c>
      <c r="K20" s="82" t="str">
        <f>+'[3]Contratos anteriores'!AO23</f>
        <v xml:space="preserve"> </v>
      </c>
      <c r="L20" s="82" t="str">
        <f>+'[3]Contratos anteriores'!AP23</f>
        <v xml:space="preserve"> </v>
      </c>
      <c r="M20" s="82" t="str">
        <f>+'[3]Contratos anteriores'!AQ23</f>
        <v xml:space="preserve"> </v>
      </c>
      <c r="N20" s="82"/>
      <c r="O20" s="82"/>
      <c r="P20" s="82"/>
      <c r="Q20" s="82" t="str">
        <f>+'[3]Contratos anteriores'!AR23</f>
        <v xml:space="preserve"> </v>
      </c>
      <c r="R20" s="82" t="str">
        <f>+'[3]Contratos anteriores'!AS23</f>
        <v xml:space="preserve"> </v>
      </c>
      <c r="S20" s="82" t="str">
        <f>+'[3]Contratos anteriores'!AT23</f>
        <v xml:space="preserve"> </v>
      </c>
      <c r="T20" s="82"/>
      <c r="U20" s="82">
        <v>1400</v>
      </c>
      <c r="V20" s="82"/>
      <c r="W20" s="82" t="str">
        <f>+'[3]Contratos anteriores'!AU23</f>
        <v xml:space="preserve"> </v>
      </c>
      <c r="X20" s="82" t="str">
        <f>+'[3]Contratos anteriores'!AV23</f>
        <v xml:space="preserve"> </v>
      </c>
      <c r="Y20" s="82" t="str">
        <f>+'[3]Contratos anteriores'!AW23</f>
        <v xml:space="preserve"> </v>
      </c>
      <c r="Z20" s="82"/>
      <c r="AA20" s="82"/>
      <c r="AB20" s="82"/>
      <c r="AC20" s="86" t="str">
        <f>+'[3]Contratos anteriores'!AX23</f>
        <v xml:space="preserve"> </v>
      </c>
      <c r="AD20" s="86" t="str">
        <f>+'[3]Contratos anteriores'!AY23</f>
        <v xml:space="preserve"> </v>
      </c>
      <c r="AE20" s="86" t="str">
        <f>+'[3]Contratos anteriores'!AZ23</f>
        <v xml:space="preserve"> </v>
      </c>
      <c r="AF20" s="82"/>
      <c r="AG20" s="82"/>
      <c r="AH20" s="82"/>
      <c r="AI20" s="82" t="str">
        <f>+'[3]Contratos anteriores'!BA23</f>
        <v xml:space="preserve"> </v>
      </c>
      <c r="AJ20" s="82" t="str">
        <f>+'[3]Contratos anteriores'!BB23</f>
        <v xml:space="preserve"> </v>
      </c>
      <c r="AK20" s="82" t="str">
        <f>+'[3]Contratos anteriores'!BC23</f>
        <v xml:space="preserve"> </v>
      </c>
      <c r="AL20" s="82"/>
      <c r="AM20" s="82"/>
      <c r="AN20" s="82"/>
      <c r="AO20" s="82" t="str">
        <f>+'[3]Contratos anteriores'!BD23</f>
        <v xml:space="preserve"> </v>
      </c>
      <c r="AP20" s="82" t="str">
        <f>+'[3]Contratos anteriores'!BE23</f>
        <v xml:space="preserve"> </v>
      </c>
      <c r="AQ20" s="82" t="str">
        <f>+'[3]Contratos anteriores'!BF23</f>
        <v xml:space="preserve"> </v>
      </c>
      <c r="AR20" s="82"/>
      <c r="AS20" s="82"/>
      <c r="AT20" s="82"/>
      <c r="AU20" s="82" t="str">
        <f>+'[3]Contratos anteriores'!BG23</f>
        <v xml:space="preserve"> </v>
      </c>
      <c r="AV20" s="82" t="str">
        <f>+'[3]Contratos anteriores'!BH23</f>
        <v xml:space="preserve"> </v>
      </c>
      <c r="AW20" s="82" t="str">
        <f>+'[3]Contratos anteriores'!BI23</f>
        <v xml:space="preserve"> </v>
      </c>
      <c r="AX20" s="82"/>
      <c r="AY20" s="82"/>
      <c r="AZ20" s="82"/>
      <c r="BA20" s="82" t="str">
        <f>+'[3]Contratos anteriores'!BJ23</f>
        <v xml:space="preserve"> </v>
      </c>
      <c r="BB20" s="82" t="str">
        <f>+'[3]Contratos anteriores'!BK23</f>
        <v xml:space="preserve"> </v>
      </c>
      <c r="BC20" s="82" t="str">
        <f>+'[3]Contratos anteriores'!BL23</f>
        <v xml:space="preserve"> </v>
      </c>
      <c r="BD20" s="82"/>
      <c r="BE20" s="82"/>
      <c r="BF20" s="82"/>
      <c r="BG20" s="82" t="str">
        <f>+'[3]Contratos anteriores'!BM23</f>
        <v xml:space="preserve"> </v>
      </c>
      <c r="BH20" s="82" t="str">
        <f>+'[3]Contratos anteriores'!BN23</f>
        <v xml:space="preserve"> </v>
      </c>
      <c r="BI20" s="82" t="str">
        <f>+'[3]Contratos anteriores'!BO23</f>
        <v xml:space="preserve"> </v>
      </c>
      <c r="BJ20" s="82">
        <v>1855.1200000000001</v>
      </c>
      <c r="BK20" s="82">
        <v>1886.86</v>
      </c>
      <c r="BL20" s="82"/>
      <c r="BM20" s="82" t="str">
        <f>+'[3]Contratos anteriores'!BP23</f>
        <v xml:space="preserve"> </v>
      </c>
      <c r="BN20" s="82" t="str">
        <f>+'[3]Contratos anteriores'!BQ23</f>
        <v xml:space="preserve"> </v>
      </c>
      <c r="BO20" s="82" t="str">
        <f>+'[3]Contratos anteriores'!BR23</f>
        <v xml:space="preserve"> </v>
      </c>
      <c r="BP20" s="82">
        <v>1667.14</v>
      </c>
      <c r="BQ20" s="82"/>
      <c r="BR20" s="82">
        <v>1661.68</v>
      </c>
      <c r="BS20" s="82" t="str">
        <f>+'[3]Contratos anteriores'!BS23</f>
        <v xml:space="preserve"> </v>
      </c>
      <c r="BT20" s="82" t="str">
        <f>+'[3]Contratos anteriores'!BT23</f>
        <v xml:space="preserve"> </v>
      </c>
      <c r="BU20" s="82" t="str">
        <f>+'[3]Contratos anteriores'!BU23</f>
        <v xml:space="preserve"> </v>
      </c>
      <c r="BV20" s="84">
        <f t="shared" si="0"/>
        <v>1841.1176875000001</v>
      </c>
      <c r="BW20" s="84">
        <f t="shared" si="1"/>
        <v>258.92572883030073</v>
      </c>
      <c r="BX20" s="84">
        <f t="shared" si="2"/>
        <v>1452.729094254549</v>
      </c>
      <c r="BY20" s="84">
        <f t="shared" si="3"/>
        <v>2100.0434163303007</v>
      </c>
      <c r="BZ20" s="84">
        <f t="shared" si="4"/>
        <v>1836.7679157550258</v>
      </c>
      <c r="CA20" s="82" t="str">
        <f t="shared" si="5"/>
        <v/>
      </c>
      <c r="CB20" s="82">
        <f t="shared" si="6"/>
        <v>1815.8215</v>
      </c>
      <c r="CC20" s="82" t="str">
        <f t="shared" si="7"/>
        <v/>
      </c>
      <c r="CD20" s="82" t="str">
        <f t="shared" si="8"/>
        <v/>
      </c>
      <c r="CE20" s="82" t="str">
        <f t="shared" si="9"/>
        <v/>
      </c>
      <c r="CF20" s="82" t="str">
        <f t="shared" si="10"/>
        <v/>
      </c>
      <c r="CG20" s="82" t="str">
        <f t="shared" si="11"/>
        <v/>
      </c>
      <c r="CH20" s="82" t="str">
        <f t="shared" si="12"/>
        <v/>
      </c>
      <c r="CI20" s="82" t="str">
        <f t="shared" si="13"/>
        <v/>
      </c>
      <c r="CJ20" s="82" t="str">
        <f t="shared" si="14"/>
        <v/>
      </c>
      <c r="CK20" s="82" t="str">
        <f t="shared" si="15"/>
        <v/>
      </c>
      <c r="CL20" s="82" t="str">
        <f t="shared" si="16"/>
        <v/>
      </c>
      <c r="CM20" s="82" t="str">
        <f t="shared" si="17"/>
        <v/>
      </c>
      <c r="CN20" s="82" t="str">
        <f t="shared" si="18"/>
        <v/>
      </c>
      <c r="CO20" s="82" t="str">
        <f t="shared" si="19"/>
        <v/>
      </c>
      <c r="CP20" s="82" t="str">
        <f t="shared" si="20"/>
        <v/>
      </c>
      <c r="CQ20" s="82" t="str">
        <f t="shared" si="21"/>
        <v/>
      </c>
      <c r="CR20" s="82" t="str">
        <f t="shared" si="22"/>
        <v/>
      </c>
      <c r="CS20" s="82" t="str">
        <f t="shared" si="23"/>
        <v/>
      </c>
      <c r="CT20" s="82" t="str">
        <f t="shared" si="24"/>
        <v/>
      </c>
      <c r="CU20" s="82" t="str">
        <f t="shared" si="25"/>
        <v/>
      </c>
      <c r="CV20" s="82" t="str">
        <f t="shared" si="26"/>
        <v/>
      </c>
      <c r="CW20" s="82" t="str">
        <f t="shared" si="27"/>
        <v/>
      </c>
      <c r="CX20" s="82" t="str">
        <f t="shared" si="28"/>
        <v/>
      </c>
      <c r="CY20" s="82" t="str">
        <f t="shared" si="29"/>
        <v/>
      </c>
      <c r="CZ20" s="82" t="str">
        <f t="shared" si="30"/>
        <v/>
      </c>
      <c r="DA20" s="82" t="str">
        <f t="shared" si="31"/>
        <v/>
      </c>
      <c r="DB20" s="82" t="str">
        <f t="shared" si="32"/>
        <v/>
      </c>
      <c r="DC20" s="82" t="str">
        <f t="shared" si="33"/>
        <v/>
      </c>
      <c r="DD20" s="82" t="str">
        <f t="shared" si="34"/>
        <v/>
      </c>
      <c r="DE20" s="82" t="str">
        <f t="shared" si="35"/>
        <v/>
      </c>
      <c r="DF20" s="82" t="str">
        <f t="shared" si="36"/>
        <v/>
      </c>
      <c r="DG20" s="82" t="str">
        <f t="shared" si="37"/>
        <v/>
      </c>
      <c r="DH20" s="82" t="str">
        <f t="shared" si="38"/>
        <v/>
      </c>
      <c r="DI20" s="82" t="str">
        <f t="shared" si="39"/>
        <v/>
      </c>
      <c r="DJ20" s="82" t="str">
        <f t="shared" si="40"/>
        <v/>
      </c>
      <c r="DK20" s="82" t="str">
        <f t="shared" si="41"/>
        <v/>
      </c>
      <c r="DL20" s="82" t="str">
        <f t="shared" si="42"/>
        <v/>
      </c>
      <c r="DM20" s="82" t="str">
        <f t="shared" si="43"/>
        <v/>
      </c>
      <c r="DN20" s="82" t="str">
        <f t="shared" si="44"/>
        <v/>
      </c>
      <c r="DO20" s="82" t="str">
        <f t="shared" si="45"/>
        <v/>
      </c>
      <c r="DP20" s="82" t="str">
        <f t="shared" si="46"/>
        <v/>
      </c>
      <c r="DQ20" s="82" t="str">
        <f t="shared" si="47"/>
        <v/>
      </c>
      <c r="DR20" s="82" t="str">
        <f t="shared" si="48"/>
        <v/>
      </c>
      <c r="DS20" s="82" t="str">
        <f t="shared" si="49"/>
        <v/>
      </c>
      <c r="DT20" s="82" t="str">
        <f t="shared" si="50"/>
        <v/>
      </c>
      <c r="DU20" s="82" t="str">
        <f t="shared" si="51"/>
        <v/>
      </c>
      <c r="DV20" s="82" t="str">
        <f t="shared" si="52"/>
        <v/>
      </c>
      <c r="DW20" s="82" t="str">
        <f t="shared" si="53"/>
        <v/>
      </c>
      <c r="DX20" s="82" t="str">
        <f t="shared" si="54"/>
        <v/>
      </c>
      <c r="DY20" s="82" t="str">
        <f t="shared" si="55"/>
        <v/>
      </c>
      <c r="DZ20" s="82" t="str">
        <f t="shared" si="56"/>
        <v/>
      </c>
      <c r="EA20" s="82" t="str">
        <f t="shared" si="57"/>
        <v/>
      </c>
      <c r="EB20" s="82" t="str">
        <f t="shared" si="58"/>
        <v/>
      </c>
      <c r="EC20" s="82" t="str">
        <f t="shared" si="59"/>
        <v/>
      </c>
      <c r="ED20" s="82" t="str">
        <f t="shared" si="60"/>
        <v/>
      </c>
      <c r="EE20" s="82" t="str">
        <f t="shared" si="61"/>
        <v/>
      </c>
      <c r="EF20" s="82" t="str">
        <f t="shared" si="62"/>
        <v/>
      </c>
      <c r="EG20" s="82" t="str">
        <f t="shared" si="63"/>
        <v/>
      </c>
      <c r="EH20" s="82" t="str">
        <f t="shared" si="64"/>
        <v/>
      </c>
      <c r="EI20" s="82">
        <f t="shared" si="65"/>
        <v>1667.14</v>
      </c>
      <c r="EJ20" s="82" t="str">
        <f t="shared" si="66"/>
        <v/>
      </c>
      <c r="EK20" s="82">
        <f t="shared" si="67"/>
        <v>1661.68</v>
      </c>
      <c r="EL20" s="82" t="str">
        <f t="shared" si="68"/>
        <v/>
      </c>
      <c r="EM20" s="82" t="str">
        <f t="shared" si="69"/>
        <v/>
      </c>
      <c r="EN20" s="82" t="str">
        <f t="shared" si="70"/>
        <v/>
      </c>
      <c r="EO20" s="71">
        <f t="shared" si="71"/>
        <v>1717.85</v>
      </c>
      <c r="EP20" s="71">
        <f>ROUND(EO20*(1+[3]Inflación!$G$50),2)</f>
        <v>1739.92</v>
      </c>
      <c r="EQ20" s="81">
        <f t="shared" si="72"/>
        <v>2.8782669705575081E-2</v>
      </c>
    </row>
    <row r="21" spans="1:147" s="56" customFormat="1" ht="24.75" customHeight="1">
      <c r="A21" s="93">
        <v>16</v>
      </c>
      <c r="B21" s="92" t="s">
        <v>676</v>
      </c>
      <c r="C21" s="91" t="s">
        <v>678</v>
      </c>
      <c r="D21" s="140" t="s">
        <v>583</v>
      </c>
      <c r="E21" s="94">
        <v>2123.5854749035398</v>
      </c>
      <c r="F21" s="94">
        <v>2141.6359514402197</v>
      </c>
      <c r="G21" s="87"/>
      <c r="H21" s="82">
        <v>2635.87</v>
      </c>
      <c r="I21" s="82">
        <v>2111.1464999999998</v>
      </c>
      <c r="J21" s="82">
        <v>2820.38</v>
      </c>
      <c r="K21" s="82" t="str">
        <f>+'[3]Contratos anteriores'!AO24</f>
        <v xml:space="preserve"> </v>
      </c>
      <c r="L21" s="82" t="str">
        <f>+'[3]Contratos anteriores'!AP24</f>
        <v xml:space="preserve"> </v>
      </c>
      <c r="M21" s="82" t="str">
        <f>+'[3]Contratos anteriores'!AQ24</f>
        <v xml:space="preserve"> </v>
      </c>
      <c r="N21" s="82"/>
      <c r="O21" s="82"/>
      <c r="P21" s="82"/>
      <c r="Q21" s="82" t="str">
        <f>+'[3]Contratos anteriores'!AR24</f>
        <v xml:space="preserve"> </v>
      </c>
      <c r="R21" s="82" t="str">
        <f>+'[3]Contratos anteriores'!AS24</f>
        <v xml:space="preserve"> </v>
      </c>
      <c r="S21" s="82" t="str">
        <f>+'[3]Contratos anteriores'!AT24</f>
        <v xml:space="preserve"> </v>
      </c>
      <c r="T21" s="82"/>
      <c r="U21" s="82">
        <v>1680</v>
      </c>
      <c r="V21" s="82"/>
      <c r="W21" s="82" t="str">
        <f>+'[3]Contratos anteriores'!AU24</f>
        <v xml:space="preserve"> </v>
      </c>
      <c r="X21" s="82" t="str">
        <f>+'[3]Contratos anteriores'!AV24</f>
        <v xml:space="preserve"> </v>
      </c>
      <c r="Y21" s="82" t="str">
        <f>+'[3]Contratos anteriores'!AW24</f>
        <v xml:space="preserve"> </v>
      </c>
      <c r="Z21" s="82"/>
      <c r="AA21" s="82"/>
      <c r="AB21" s="82"/>
      <c r="AC21" s="86" t="str">
        <f>+'[3]Contratos anteriores'!AX24</f>
        <v xml:space="preserve"> </v>
      </c>
      <c r="AD21" s="86" t="str">
        <f>+'[3]Contratos anteriores'!AY24</f>
        <v xml:space="preserve"> </v>
      </c>
      <c r="AE21" s="86" t="str">
        <f>+'[3]Contratos anteriores'!AZ24</f>
        <v xml:space="preserve"> </v>
      </c>
      <c r="AF21" s="82"/>
      <c r="AG21" s="82"/>
      <c r="AH21" s="82"/>
      <c r="AI21" s="82" t="str">
        <f>+'[3]Contratos anteriores'!BA24</f>
        <v xml:space="preserve"> </v>
      </c>
      <c r="AJ21" s="82" t="str">
        <f>+'[3]Contratos anteriores'!BB24</f>
        <v xml:space="preserve"> </v>
      </c>
      <c r="AK21" s="82" t="str">
        <f>+'[3]Contratos anteriores'!BC24</f>
        <v xml:space="preserve"> </v>
      </c>
      <c r="AL21" s="82"/>
      <c r="AM21" s="82"/>
      <c r="AN21" s="82"/>
      <c r="AO21" s="82" t="str">
        <f>+'[3]Contratos anteriores'!BD24</f>
        <v xml:space="preserve"> </v>
      </c>
      <c r="AP21" s="82" t="str">
        <f>+'[3]Contratos anteriores'!BE24</f>
        <v xml:space="preserve"> </v>
      </c>
      <c r="AQ21" s="82" t="str">
        <f>+'[3]Contratos anteriores'!BF24</f>
        <v xml:space="preserve"> </v>
      </c>
      <c r="AR21" s="82"/>
      <c r="AS21" s="82"/>
      <c r="AT21" s="82"/>
      <c r="AU21" s="82" t="str">
        <f>+'[3]Contratos anteriores'!BG24</f>
        <v xml:space="preserve"> </v>
      </c>
      <c r="AV21" s="82" t="str">
        <f>+'[3]Contratos anteriores'!BH24</f>
        <v xml:space="preserve"> </v>
      </c>
      <c r="AW21" s="82" t="str">
        <f>+'[3]Contratos anteriores'!BI24</f>
        <v xml:space="preserve"> </v>
      </c>
      <c r="AX21" s="82"/>
      <c r="AY21" s="82"/>
      <c r="AZ21" s="82"/>
      <c r="BA21" s="82" t="str">
        <f>+'[3]Contratos anteriores'!BJ24</f>
        <v xml:space="preserve"> </v>
      </c>
      <c r="BB21" s="82" t="str">
        <f>+'[3]Contratos anteriores'!BK24</f>
        <v xml:space="preserve"> </v>
      </c>
      <c r="BC21" s="82" t="str">
        <f>+'[3]Contratos anteriores'!BL24</f>
        <v xml:space="preserve"> </v>
      </c>
      <c r="BD21" s="82"/>
      <c r="BE21" s="82"/>
      <c r="BF21" s="82"/>
      <c r="BG21" s="82" t="str">
        <f>+'[3]Contratos anteriores'!BM24</f>
        <v xml:space="preserve"> </v>
      </c>
      <c r="BH21" s="82" t="str">
        <f>+'[3]Contratos anteriores'!BN24</f>
        <v xml:space="preserve"> </v>
      </c>
      <c r="BI21" s="82" t="str">
        <f>+'[3]Contratos anteriores'!BO24</f>
        <v xml:space="preserve"> </v>
      </c>
      <c r="BJ21" s="82">
        <v>2409.4699999999998</v>
      </c>
      <c r="BK21" s="82">
        <v>2399.65</v>
      </c>
      <c r="BL21" s="82"/>
      <c r="BM21" s="82" t="str">
        <f>+'[3]Contratos anteriores'!BP24</f>
        <v xml:space="preserve"> </v>
      </c>
      <c r="BN21" s="82" t="str">
        <f>+'[3]Contratos anteriores'!BQ24</f>
        <v xml:space="preserve"> </v>
      </c>
      <c r="BO21" s="82" t="str">
        <f>+'[3]Contratos anteriores'!BR24</f>
        <v xml:space="preserve"> </v>
      </c>
      <c r="BP21" s="82">
        <v>2120.2199999999998</v>
      </c>
      <c r="BQ21" s="82"/>
      <c r="BR21" s="82">
        <v>2180.73</v>
      </c>
      <c r="BS21" s="82" t="str">
        <f>+'[3]Contratos anteriores'!BS24</f>
        <v xml:space="preserve"> </v>
      </c>
      <c r="BT21" s="82" t="str">
        <f>+'[3]Contratos anteriores'!BT24</f>
        <v xml:space="preserve"> </v>
      </c>
      <c r="BU21" s="82" t="str">
        <f>+'[3]Contratos anteriores'!BU24</f>
        <v xml:space="preserve"> </v>
      </c>
      <c r="BV21" s="84">
        <f t="shared" si="0"/>
        <v>2294.6833124999998</v>
      </c>
      <c r="BW21" s="84">
        <f t="shared" si="1"/>
        <v>318.69428871060541</v>
      </c>
      <c r="BX21" s="84">
        <f t="shared" si="2"/>
        <v>1816.6418794340916</v>
      </c>
      <c r="BY21" s="84">
        <f t="shared" si="3"/>
        <v>2613.3776012106055</v>
      </c>
      <c r="BZ21" s="84">
        <f t="shared" si="4"/>
        <v>2335.9440223938941</v>
      </c>
      <c r="CA21" s="82" t="str">
        <f t="shared" si="5"/>
        <v/>
      </c>
      <c r="CB21" s="82">
        <f t="shared" si="6"/>
        <v>2111.1464999999998</v>
      </c>
      <c r="CC21" s="82" t="str">
        <f t="shared" si="7"/>
        <v/>
      </c>
      <c r="CD21" s="82" t="str">
        <f t="shared" si="8"/>
        <v/>
      </c>
      <c r="CE21" s="82" t="str">
        <f t="shared" si="9"/>
        <v/>
      </c>
      <c r="CF21" s="82" t="str">
        <f t="shared" si="10"/>
        <v/>
      </c>
      <c r="CG21" s="82" t="str">
        <f t="shared" si="11"/>
        <v/>
      </c>
      <c r="CH21" s="82" t="str">
        <f t="shared" si="12"/>
        <v/>
      </c>
      <c r="CI21" s="82" t="str">
        <f t="shared" si="13"/>
        <v/>
      </c>
      <c r="CJ21" s="82" t="str">
        <f t="shared" si="14"/>
        <v/>
      </c>
      <c r="CK21" s="82" t="str">
        <f t="shared" si="15"/>
        <v/>
      </c>
      <c r="CL21" s="82" t="str">
        <f t="shared" si="16"/>
        <v/>
      </c>
      <c r="CM21" s="82" t="str">
        <f t="shared" si="17"/>
        <v/>
      </c>
      <c r="CN21" s="82" t="str">
        <f t="shared" si="18"/>
        <v/>
      </c>
      <c r="CO21" s="82" t="str">
        <f t="shared" si="19"/>
        <v/>
      </c>
      <c r="CP21" s="82" t="str">
        <f t="shared" si="20"/>
        <v/>
      </c>
      <c r="CQ21" s="82" t="str">
        <f t="shared" si="21"/>
        <v/>
      </c>
      <c r="CR21" s="82" t="str">
        <f t="shared" si="22"/>
        <v/>
      </c>
      <c r="CS21" s="82" t="str">
        <f t="shared" si="23"/>
        <v/>
      </c>
      <c r="CT21" s="82" t="str">
        <f t="shared" si="24"/>
        <v/>
      </c>
      <c r="CU21" s="82" t="str">
        <f t="shared" si="25"/>
        <v/>
      </c>
      <c r="CV21" s="82" t="str">
        <f t="shared" si="26"/>
        <v/>
      </c>
      <c r="CW21" s="82" t="str">
        <f t="shared" si="27"/>
        <v/>
      </c>
      <c r="CX21" s="82" t="str">
        <f t="shared" si="28"/>
        <v/>
      </c>
      <c r="CY21" s="82" t="str">
        <f t="shared" si="29"/>
        <v/>
      </c>
      <c r="CZ21" s="82" t="str">
        <f t="shared" si="30"/>
        <v/>
      </c>
      <c r="DA21" s="82" t="str">
        <f t="shared" si="31"/>
        <v/>
      </c>
      <c r="DB21" s="82" t="str">
        <f t="shared" si="32"/>
        <v/>
      </c>
      <c r="DC21" s="82" t="str">
        <f t="shared" si="33"/>
        <v/>
      </c>
      <c r="DD21" s="82" t="str">
        <f t="shared" si="34"/>
        <v/>
      </c>
      <c r="DE21" s="82" t="str">
        <f t="shared" si="35"/>
        <v/>
      </c>
      <c r="DF21" s="82" t="str">
        <f t="shared" si="36"/>
        <v/>
      </c>
      <c r="DG21" s="82" t="str">
        <f t="shared" si="37"/>
        <v/>
      </c>
      <c r="DH21" s="82" t="str">
        <f t="shared" si="38"/>
        <v/>
      </c>
      <c r="DI21" s="82" t="str">
        <f t="shared" si="39"/>
        <v/>
      </c>
      <c r="DJ21" s="82" t="str">
        <f t="shared" si="40"/>
        <v/>
      </c>
      <c r="DK21" s="82" t="str">
        <f t="shared" si="41"/>
        <v/>
      </c>
      <c r="DL21" s="82" t="str">
        <f t="shared" si="42"/>
        <v/>
      </c>
      <c r="DM21" s="82" t="str">
        <f t="shared" si="43"/>
        <v/>
      </c>
      <c r="DN21" s="82" t="str">
        <f t="shared" si="44"/>
        <v/>
      </c>
      <c r="DO21" s="82" t="str">
        <f t="shared" si="45"/>
        <v/>
      </c>
      <c r="DP21" s="82" t="str">
        <f t="shared" si="46"/>
        <v/>
      </c>
      <c r="DQ21" s="82" t="str">
        <f t="shared" si="47"/>
        <v/>
      </c>
      <c r="DR21" s="82" t="str">
        <f t="shared" si="48"/>
        <v/>
      </c>
      <c r="DS21" s="82" t="str">
        <f t="shared" si="49"/>
        <v/>
      </c>
      <c r="DT21" s="82" t="str">
        <f t="shared" si="50"/>
        <v/>
      </c>
      <c r="DU21" s="82" t="str">
        <f t="shared" si="51"/>
        <v/>
      </c>
      <c r="DV21" s="82" t="str">
        <f t="shared" si="52"/>
        <v/>
      </c>
      <c r="DW21" s="82" t="str">
        <f t="shared" si="53"/>
        <v/>
      </c>
      <c r="DX21" s="82" t="str">
        <f t="shared" si="54"/>
        <v/>
      </c>
      <c r="DY21" s="82" t="str">
        <f t="shared" si="55"/>
        <v/>
      </c>
      <c r="DZ21" s="82" t="str">
        <f t="shared" si="56"/>
        <v/>
      </c>
      <c r="EA21" s="82" t="str">
        <f t="shared" si="57"/>
        <v/>
      </c>
      <c r="EB21" s="82" t="str">
        <f t="shared" si="58"/>
        <v/>
      </c>
      <c r="EC21" s="82" t="str">
        <f t="shared" si="59"/>
        <v/>
      </c>
      <c r="ED21" s="82" t="str">
        <f t="shared" si="60"/>
        <v/>
      </c>
      <c r="EE21" s="82" t="str">
        <f t="shared" si="61"/>
        <v/>
      </c>
      <c r="EF21" s="82" t="str">
        <f t="shared" si="62"/>
        <v/>
      </c>
      <c r="EG21" s="82" t="str">
        <f t="shared" si="63"/>
        <v/>
      </c>
      <c r="EH21" s="82" t="str">
        <f t="shared" si="64"/>
        <v/>
      </c>
      <c r="EI21" s="82">
        <f t="shared" si="65"/>
        <v>2120.2199999999998</v>
      </c>
      <c r="EJ21" s="82" t="str">
        <f t="shared" si="66"/>
        <v/>
      </c>
      <c r="EK21" s="82">
        <f t="shared" si="67"/>
        <v>2180.73</v>
      </c>
      <c r="EL21" s="82" t="str">
        <f t="shared" si="68"/>
        <v/>
      </c>
      <c r="EM21" s="82" t="str">
        <f t="shared" si="69"/>
        <v/>
      </c>
      <c r="EN21" s="82" t="str">
        <f t="shared" si="70"/>
        <v/>
      </c>
      <c r="EO21" s="71">
        <f t="shared" si="71"/>
        <v>2137.81</v>
      </c>
      <c r="EP21" s="71">
        <f>ROUND(EO21*(1+[3]Inflación!$G$50),2)</f>
        <v>2165.2800000000002</v>
      </c>
      <c r="EQ21" s="81">
        <f t="shared" si="72"/>
        <v>6.6983529811091014E-3</v>
      </c>
    </row>
    <row r="22" spans="1:147" s="56" customFormat="1" ht="24.75" customHeight="1">
      <c r="A22" s="93">
        <v>17</v>
      </c>
      <c r="B22" s="92" t="s">
        <v>676</v>
      </c>
      <c r="C22" s="91" t="s">
        <v>677</v>
      </c>
      <c r="D22" s="140" t="s">
        <v>583</v>
      </c>
      <c r="E22" s="94">
        <v>2252.028652850935</v>
      </c>
      <c r="F22" s="94">
        <v>2271.1708964001682</v>
      </c>
      <c r="G22" s="87"/>
      <c r="H22" s="82">
        <v>2943.36</v>
      </c>
      <c r="I22" s="82">
        <v>2353.3395</v>
      </c>
      <c r="J22" s="82">
        <v>3149.4</v>
      </c>
      <c r="K22" s="82" t="str">
        <f>+'[3]Contratos anteriores'!AO25</f>
        <v xml:space="preserve"> </v>
      </c>
      <c r="L22" s="82" t="str">
        <f>+'[3]Contratos anteriores'!AP25</f>
        <v xml:space="preserve"> </v>
      </c>
      <c r="M22" s="82" t="str">
        <f>+'[3]Contratos anteriores'!AQ25</f>
        <v xml:space="preserve"> </v>
      </c>
      <c r="N22" s="82"/>
      <c r="O22" s="82"/>
      <c r="P22" s="82"/>
      <c r="Q22" s="82" t="str">
        <f>+'[3]Contratos anteriores'!AR25</f>
        <v xml:space="preserve"> </v>
      </c>
      <c r="R22" s="82" t="str">
        <f>+'[3]Contratos anteriores'!AS25</f>
        <v xml:space="preserve"> </v>
      </c>
      <c r="S22" s="82" t="str">
        <f>+'[3]Contratos anteriores'!AT25</f>
        <v xml:space="preserve"> </v>
      </c>
      <c r="T22" s="82"/>
      <c r="U22" s="82">
        <v>2020</v>
      </c>
      <c r="V22" s="82"/>
      <c r="W22" s="82" t="str">
        <f>+'[3]Contratos anteriores'!AU25</f>
        <v xml:space="preserve"> </v>
      </c>
      <c r="X22" s="82" t="str">
        <f>+'[3]Contratos anteriores'!AV25</f>
        <v xml:space="preserve"> </v>
      </c>
      <c r="Y22" s="82" t="str">
        <f>+'[3]Contratos anteriores'!AW25</f>
        <v xml:space="preserve"> </v>
      </c>
      <c r="Z22" s="82"/>
      <c r="AA22" s="82"/>
      <c r="AB22" s="82"/>
      <c r="AC22" s="86" t="str">
        <f>+'[3]Contratos anteriores'!AX25</f>
        <v xml:space="preserve"> </v>
      </c>
      <c r="AD22" s="86" t="str">
        <f>+'[3]Contratos anteriores'!AY25</f>
        <v xml:space="preserve"> </v>
      </c>
      <c r="AE22" s="86" t="str">
        <f>+'[3]Contratos anteriores'!AZ25</f>
        <v xml:space="preserve"> </v>
      </c>
      <c r="AF22" s="82"/>
      <c r="AG22" s="82"/>
      <c r="AH22" s="82"/>
      <c r="AI22" s="82" t="str">
        <f>+'[3]Contratos anteriores'!BA25</f>
        <v xml:space="preserve"> </v>
      </c>
      <c r="AJ22" s="82" t="str">
        <f>+'[3]Contratos anteriores'!BB25</f>
        <v xml:space="preserve"> </v>
      </c>
      <c r="AK22" s="82" t="str">
        <f>+'[3]Contratos anteriores'!BC25</f>
        <v xml:space="preserve"> </v>
      </c>
      <c r="AL22" s="82"/>
      <c r="AM22" s="82"/>
      <c r="AN22" s="82"/>
      <c r="AO22" s="82" t="str">
        <f>+'[3]Contratos anteriores'!BD25</f>
        <v xml:space="preserve"> </v>
      </c>
      <c r="AP22" s="82" t="str">
        <f>+'[3]Contratos anteriores'!BE25</f>
        <v xml:space="preserve"> </v>
      </c>
      <c r="AQ22" s="82" t="str">
        <f>+'[3]Contratos anteriores'!BF25</f>
        <v xml:space="preserve"> </v>
      </c>
      <c r="AR22" s="82"/>
      <c r="AS22" s="82"/>
      <c r="AT22" s="82"/>
      <c r="AU22" s="82" t="str">
        <f>+'[3]Contratos anteriores'!BG25</f>
        <v xml:space="preserve"> </v>
      </c>
      <c r="AV22" s="82" t="str">
        <f>+'[3]Contratos anteriores'!BH25</f>
        <v xml:space="preserve"> </v>
      </c>
      <c r="AW22" s="82" t="str">
        <f>+'[3]Contratos anteriores'!BI25</f>
        <v xml:space="preserve"> </v>
      </c>
      <c r="AX22" s="82"/>
      <c r="AY22" s="82"/>
      <c r="AZ22" s="82"/>
      <c r="BA22" s="82" t="str">
        <f>+'[3]Contratos anteriores'!BJ25</f>
        <v xml:space="preserve"> </v>
      </c>
      <c r="BB22" s="82" t="str">
        <f>+'[3]Contratos anteriores'!BK25</f>
        <v xml:space="preserve"> </v>
      </c>
      <c r="BC22" s="82" t="str">
        <f>+'[3]Contratos anteriores'!BL25</f>
        <v xml:space="preserve"> </v>
      </c>
      <c r="BD22" s="82"/>
      <c r="BE22" s="82"/>
      <c r="BF22" s="82"/>
      <c r="BG22" s="82" t="str">
        <f>+'[3]Contratos anteriores'!BM25</f>
        <v xml:space="preserve"> </v>
      </c>
      <c r="BH22" s="82" t="str">
        <f>+'[3]Contratos anteriores'!BN25</f>
        <v xml:space="preserve"> </v>
      </c>
      <c r="BI22" s="82" t="str">
        <f>+'[3]Contratos anteriores'!BO25</f>
        <v xml:space="preserve"> </v>
      </c>
      <c r="BJ22" s="82">
        <v>2655.5099999999998</v>
      </c>
      <c r="BK22" s="82">
        <v>2544.79</v>
      </c>
      <c r="BL22" s="82"/>
      <c r="BM22" s="82" t="str">
        <f>+'[3]Contratos anteriores'!BP25</f>
        <v xml:space="preserve"> </v>
      </c>
      <c r="BN22" s="82" t="str">
        <f>+'[3]Contratos anteriores'!BQ25</f>
        <v xml:space="preserve"> </v>
      </c>
      <c r="BO22" s="82" t="str">
        <f>+'[3]Contratos anteriores'!BR25</f>
        <v xml:space="preserve"> </v>
      </c>
      <c r="BP22" s="82">
        <v>2248.46</v>
      </c>
      <c r="BQ22" s="82"/>
      <c r="BR22" s="82">
        <v>2546.65</v>
      </c>
      <c r="BS22" s="82" t="str">
        <f>+'[3]Contratos anteriores'!BS25</f>
        <v xml:space="preserve"> </v>
      </c>
      <c r="BT22" s="82" t="str">
        <f>+'[3]Contratos anteriores'!BT25</f>
        <v xml:space="preserve"> </v>
      </c>
      <c r="BU22" s="82" t="str">
        <f>+'[3]Contratos anteriores'!BU25</f>
        <v xml:space="preserve"> </v>
      </c>
      <c r="BV22" s="84">
        <f t="shared" si="0"/>
        <v>2557.6886875</v>
      </c>
      <c r="BW22" s="84">
        <f t="shared" si="1"/>
        <v>345.71423917321027</v>
      </c>
      <c r="BX22" s="84">
        <f t="shared" si="2"/>
        <v>2039.1173287401846</v>
      </c>
      <c r="BY22" s="84">
        <f t="shared" si="3"/>
        <v>2903.4029266732105</v>
      </c>
      <c r="BZ22" s="84">
        <f t="shared" si="4"/>
        <v>2477.2315181360286</v>
      </c>
      <c r="CA22" s="82" t="str">
        <f t="shared" si="5"/>
        <v/>
      </c>
      <c r="CB22" s="82">
        <f t="shared" si="6"/>
        <v>2353.3395</v>
      </c>
      <c r="CC22" s="82" t="str">
        <f t="shared" si="7"/>
        <v/>
      </c>
      <c r="CD22" s="82" t="str">
        <f t="shared" si="8"/>
        <v/>
      </c>
      <c r="CE22" s="82" t="str">
        <f t="shared" si="9"/>
        <v/>
      </c>
      <c r="CF22" s="82" t="str">
        <f t="shared" si="10"/>
        <v/>
      </c>
      <c r="CG22" s="82" t="str">
        <f t="shared" si="11"/>
        <v/>
      </c>
      <c r="CH22" s="82" t="str">
        <f t="shared" si="12"/>
        <v/>
      </c>
      <c r="CI22" s="82" t="str">
        <f t="shared" si="13"/>
        <v/>
      </c>
      <c r="CJ22" s="82" t="str">
        <f t="shared" si="14"/>
        <v/>
      </c>
      <c r="CK22" s="82" t="str">
        <f t="shared" si="15"/>
        <v/>
      </c>
      <c r="CL22" s="82" t="str">
        <f t="shared" si="16"/>
        <v/>
      </c>
      <c r="CM22" s="82" t="str">
        <f t="shared" si="17"/>
        <v/>
      </c>
      <c r="CN22" s="82" t="str">
        <f t="shared" si="18"/>
        <v/>
      </c>
      <c r="CO22" s="82" t="str">
        <f t="shared" si="19"/>
        <v/>
      </c>
      <c r="CP22" s="82" t="str">
        <f t="shared" si="20"/>
        <v/>
      </c>
      <c r="CQ22" s="82" t="str">
        <f t="shared" si="21"/>
        <v/>
      </c>
      <c r="CR22" s="82" t="str">
        <f t="shared" si="22"/>
        <v/>
      </c>
      <c r="CS22" s="82" t="str">
        <f t="shared" si="23"/>
        <v/>
      </c>
      <c r="CT22" s="82" t="str">
        <f t="shared" si="24"/>
        <v/>
      </c>
      <c r="CU22" s="82" t="str">
        <f t="shared" si="25"/>
        <v/>
      </c>
      <c r="CV22" s="82" t="str">
        <f t="shared" si="26"/>
        <v/>
      </c>
      <c r="CW22" s="82" t="str">
        <f t="shared" si="27"/>
        <v/>
      </c>
      <c r="CX22" s="82" t="str">
        <f t="shared" si="28"/>
        <v/>
      </c>
      <c r="CY22" s="82" t="str">
        <f t="shared" si="29"/>
        <v/>
      </c>
      <c r="CZ22" s="82" t="str">
        <f t="shared" si="30"/>
        <v/>
      </c>
      <c r="DA22" s="82" t="str">
        <f t="shared" si="31"/>
        <v/>
      </c>
      <c r="DB22" s="82" t="str">
        <f t="shared" si="32"/>
        <v/>
      </c>
      <c r="DC22" s="82" t="str">
        <f t="shared" si="33"/>
        <v/>
      </c>
      <c r="DD22" s="82" t="str">
        <f t="shared" si="34"/>
        <v/>
      </c>
      <c r="DE22" s="82" t="str">
        <f t="shared" si="35"/>
        <v/>
      </c>
      <c r="DF22" s="82" t="str">
        <f t="shared" si="36"/>
        <v/>
      </c>
      <c r="DG22" s="82" t="str">
        <f t="shared" si="37"/>
        <v/>
      </c>
      <c r="DH22" s="82" t="str">
        <f t="shared" si="38"/>
        <v/>
      </c>
      <c r="DI22" s="82" t="str">
        <f t="shared" si="39"/>
        <v/>
      </c>
      <c r="DJ22" s="82" t="str">
        <f t="shared" si="40"/>
        <v/>
      </c>
      <c r="DK22" s="82" t="str">
        <f t="shared" si="41"/>
        <v/>
      </c>
      <c r="DL22" s="82" t="str">
        <f t="shared" si="42"/>
        <v/>
      </c>
      <c r="DM22" s="82" t="str">
        <f t="shared" si="43"/>
        <v/>
      </c>
      <c r="DN22" s="82" t="str">
        <f t="shared" si="44"/>
        <v/>
      </c>
      <c r="DO22" s="82" t="str">
        <f t="shared" si="45"/>
        <v/>
      </c>
      <c r="DP22" s="82" t="str">
        <f t="shared" si="46"/>
        <v/>
      </c>
      <c r="DQ22" s="82" t="str">
        <f t="shared" si="47"/>
        <v/>
      </c>
      <c r="DR22" s="82" t="str">
        <f t="shared" si="48"/>
        <v/>
      </c>
      <c r="DS22" s="82" t="str">
        <f t="shared" si="49"/>
        <v/>
      </c>
      <c r="DT22" s="82" t="str">
        <f t="shared" si="50"/>
        <v/>
      </c>
      <c r="DU22" s="82" t="str">
        <f t="shared" si="51"/>
        <v/>
      </c>
      <c r="DV22" s="82" t="str">
        <f t="shared" si="52"/>
        <v/>
      </c>
      <c r="DW22" s="82" t="str">
        <f t="shared" si="53"/>
        <v/>
      </c>
      <c r="DX22" s="82" t="str">
        <f t="shared" si="54"/>
        <v/>
      </c>
      <c r="DY22" s="82" t="str">
        <f t="shared" si="55"/>
        <v/>
      </c>
      <c r="DZ22" s="82" t="str">
        <f t="shared" si="56"/>
        <v/>
      </c>
      <c r="EA22" s="82" t="str">
        <f t="shared" si="57"/>
        <v/>
      </c>
      <c r="EB22" s="82" t="str">
        <f t="shared" si="58"/>
        <v/>
      </c>
      <c r="EC22" s="82" t="str">
        <f t="shared" si="59"/>
        <v/>
      </c>
      <c r="ED22" s="82" t="str">
        <f t="shared" si="60"/>
        <v/>
      </c>
      <c r="EE22" s="82" t="str">
        <f t="shared" si="61"/>
        <v/>
      </c>
      <c r="EF22" s="82" t="str">
        <f t="shared" si="62"/>
        <v/>
      </c>
      <c r="EG22" s="82" t="str">
        <f t="shared" si="63"/>
        <v/>
      </c>
      <c r="EH22" s="82" t="str">
        <f t="shared" si="64"/>
        <v/>
      </c>
      <c r="EI22" s="82">
        <f t="shared" si="65"/>
        <v>2248.46</v>
      </c>
      <c r="EJ22" s="82" t="str">
        <f t="shared" si="66"/>
        <v/>
      </c>
      <c r="EK22" s="82" t="str">
        <f t="shared" si="67"/>
        <v/>
      </c>
      <c r="EL22" s="82" t="str">
        <f t="shared" si="68"/>
        <v/>
      </c>
      <c r="EM22" s="82" t="str">
        <f t="shared" si="69"/>
        <v/>
      </c>
      <c r="EN22" s="82" t="str">
        <f t="shared" si="70"/>
        <v/>
      </c>
      <c r="EO22" s="71">
        <f t="shared" si="71"/>
        <v>2302.09</v>
      </c>
      <c r="EP22" s="71">
        <f>ROUND(EO22*(1+[3]Inflación!$G$50),2)</f>
        <v>2331.67</v>
      </c>
      <c r="EQ22" s="81">
        <f t="shared" si="72"/>
        <v>2.2229445032011741E-2</v>
      </c>
    </row>
    <row r="23" spans="1:147" s="56" customFormat="1" ht="24.75" customHeight="1">
      <c r="A23" s="93">
        <v>18</v>
      </c>
      <c r="B23" s="92" t="s">
        <v>676</v>
      </c>
      <c r="C23" s="91" t="s">
        <v>675</v>
      </c>
      <c r="D23" s="140" t="s">
        <v>583</v>
      </c>
      <c r="E23" s="94">
        <v>2776.5021153723669</v>
      </c>
      <c r="F23" s="94">
        <v>2800.1023833530321</v>
      </c>
      <c r="G23" s="87"/>
      <c r="H23" s="82">
        <v>3870.25</v>
      </c>
      <c r="I23" s="82">
        <v>3821.9580000000001</v>
      </c>
      <c r="J23" s="82">
        <v>4141.17</v>
      </c>
      <c r="K23" s="82" t="str">
        <f>+'[3]Contratos anteriores'!AO26</f>
        <v xml:space="preserve"> </v>
      </c>
      <c r="L23" s="82" t="str">
        <f>+'[3]Contratos anteriores'!AP26</f>
        <v xml:space="preserve"> </v>
      </c>
      <c r="M23" s="82" t="str">
        <f>+'[3]Contratos anteriores'!AQ26</f>
        <v xml:space="preserve"> </v>
      </c>
      <c r="N23" s="82"/>
      <c r="O23" s="82"/>
      <c r="P23" s="82"/>
      <c r="Q23" s="82" t="str">
        <f>+'[3]Contratos anteriores'!AR26</f>
        <v xml:space="preserve"> </v>
      </c>
      <c r="R23" s="82" t="str">
        <f>+'[3]Contratos anteriores'!AS26</f>
        <v xml:space="preserve"> </v>
      </c>
      <c r="S23" s="82" t="str">
        <f>+'[3]Contratos anteriores'!AT26</f>
        <v xml:space="preserve"> </v>
      </c>
      <c r="T23" s="82"/>
      <c r="U23" s="82">
        <v>2988</v>
      </c>
      <c r="V23" s="82"/>
      <c r="W23" s="82" t="str">
        <f>+'[3]Contratos anteriores'!AU26</f>
        <v xml:space="preserve"> </v>
      </c>
      <c r="X23" s="82" t="str">
        <f>+'[3]Contratos anteriores'!AV26</f>
        <v xml:space="preserve"> </v>
      </c>
      <c r="Y23" s="82" t="str">
        <f>+'[3]Contratos anteriores'!AW26</f>
        <v xml:space="preserve"> </v>
      </c>
      <c r="Z23" s="82"/>
      <c r="AA23" s="82"/>
      <c r="AB23" s="82"/>
      <c r="AC23" s="86" t="str">
        <f>+'[3]Contratos anteriores'!AX26</f>
        <v xml:space="preserve"> </v>
      </c>
      <c r="AD23" s="86" t="str">
        <f>+'[3]Contratos anteriores'!AY26</f>
        <v xml:space="preserve"> </v>
      </c>
      <c r="AE23" s="86" t="str">
        <f>+'[3]Contratos anteriores'!AZ26</f>
        <v xml:space="preserve"> </v>
      </c>
      <c r="AF23" s="82"/>
      <c r="AG23" s="82"/>
      <c r="AH23" s="82"/>
      <c r="AI23" s="82" t="str">
        <f>+'[3]Contratos anteriores'!BA26</f>
        <v xml:space="preserve"> </v>
      </c>
      <c r="AJ23" s="82" t="str">
        <f>+'[3]Contratos anteriores'!BB26</f>
        <v xml:space="preserve"> </v>
      </c>
      <c r="AK23" s="82" t="str">
        <f>+'[3]Contratos anteriores'!BC26</f>
        <v xml:space="preserve"> </v>
      </c>
      <c r="AL23" s="82"/>
      <c r="AM23" s="82"/>
      <c r="AN23" s="82"/>
      <c r="AO23" s="82" t="str">
        <f>+'[3]Contratos anteriores'!BD26</f>
        <v xml:space="preserve"> </v>
      </c>
      <c r="AP23" s="82" t="str">
        <f>+'[3]Contratos anteriores'!BE26</f>
        <v xml:space="preserve"> </v>
      </c>
      <c r="AQ23" s="82" t="str">
        <f>+'[3]Contratos anteriores'!BF26</f>
        <v xml:space="preserve"> </v>
      </c>
      <c r="AR23" s="82"/>
      <c r="AS23" s="82"/>
      <c r="AT23" s="82"/>
      <c r="AU23" s="82" t="str">
        <f>+'[3]Contratos anteriores'!BG26</f>
        <v xml:space="preserve"> </v>
      </c>
      <c r="AV23" s="82" t="str">
        <f>+'[3]Contratos anteriores'!BH26</f>
        <v xml:space="preserve"> </v>
      </c>
      <c r="AW23" s="82" t="str">
        <f>+'[3]Contratos anteriores'!BI26</f>
        <v xml:space="preserve"> </v>
      </c>
      <c r="AX23" s="82"/>
      <c r="AY23" s="82"/>
      <c r="AZ23" s="82"/>
      <c r="BA23" s="82" t="str">
        <f>+'[3]Contratos anteriores'!BJ26</f>
        <v xml:space="preserve"> </v>
      </c>
      <c r="BB23" s="82" t="str">
        <f>+'[3]Contratos anteriores'!BK26</f>
        <v xml:space="preserve"> </v>
      </c>
      <c r="BC23" s="82" t="str">
        <f>+'[3]Contratos anteriores'!BL26</f>
        <v xml:space="preserve"> </v>
      </c>
      <c r="BD23" s="82"/>
      <c r="BE23" s="82"/>
      <c r="BF23" s="82"/>
      <c r="BG23" s="82" t="str">
        <f>+'[3]Contratos anteriores'!BM26</f>
        <v xml:space="preserve"> </v>
      </c>
      <c r="BH23" s="82" t="str">
        <f>+'[3]Contratos anteriores'!BN26</f>
        <v xml:space="preserve"> </v>
      </c>
      <c r="BI23" s="82" t="str">
        <f>+'[3]Contratos anteriores'!BO26</f>
        <v xml:space="preserve"> </v>
      </c>
      <c r="BJ23" s="82">
        <v>3054.15</v>
      </c>
      <c r="BK23" s="82">
        <v>3137.45</v>
      </c>
      <c r="BL23" s="82"/>
      <c r="BM23" s="82" t="str">
        <f>+'[3]Contratos anteriores'!BP26</f>
        <v xml:space="preserve"> </v>
      </c>
      <c r="BN23" s="82" t="str">
        <f>+'[3]Contratos anteriores'!BQ26</f>
        <v xml:space="preserve"> </v>
      </c>
      <c r="BO23" s="82" t="str">
        <f>+'[3]Contratos anteriores'!BR26</f>
        <v xml:space="preserve"> </v>
      </c>
      <c r="BP23" s="82">
        <v>2772.1</v>
      </c>
      <c r="BQ23" s="82"/>
      <c r="BR23" s="82">
        <v>3044.11</v>
      </c>
      <c r="BS23" s="82" t="str">
        <f>+'[3]Contratos anteriores'!BS26</f>
        <v xml:space="preserve"> </v>
      </c>
      <c r="BT23" s="82" t="str">
        <f>+'[3]Contratos anteriores'!BT26</f>
        <v xml:space="preserve"> </v>
      </c>
      <c r="BU23" s="82" t="str">
        <f>+'[3]Contratos anteriores'!BU26</f>
        <v xml:space="preserve"> </v>
      </c>
      <c r="BV23" s="84">
        <f t="shared" si="0"/>
        <v>3353.6485000000002</v>
      </c>
      <c r="BW23" s="84">
        <f t="shared" si="1"/>
        <v>507.9587055772904</v>
      </c>
      <c r="BX23" s="84">
        <f t="shared" si="2"/>
        <v>2591.7104416340644</v>
      </c>
      <c r="BY23" s="84">
        <f t="shared" si="3"/>
        <v>3861.6072055772906</v>
      </c>
      <c r="BZ23" s="84">
        <f t="shared" si="4"/>
        <v>3054.1523269096037</v>
      </c>
      <c r="CA23" s="82" t="str">
        <f t="shared" si="5"/>
        <v/>
      </c>
      <c r="CB23" s="82" t="str">
        <f t="shared" si="6"/>
        <v/>
      </c>
      <c r="CC23" s="82" t="str">
        <f t="shared" si="7"/>
        <v/>
      </c>
      <c r="CD23" s="82" t="str">
        <f t="shared" si="8"/>
        <v/>
      </c>
      <c r="CE23" s="82" t="str">
        <f t="shared" si="9"/>
        <v/>
      </c>
      <c r="CF23" s="82" t="str">
        <f t="shared" si="10"/>
        <v/>
      </c>
      <c r="CG23" s="82" t="str">
        <f t="shared" si="11"/>
        <v/>
      </c>
      <c r="CH23" s="82" t="str">
        <f t="shared" si="12"/>
        <v/>
      </c>
      <c r="CI23" s="82" t="str">
        <f t="shared" si="13"/>
        <v/>
      </c>
      <c r="CJ23" s="82" t="str">
        <f t="shared" si="14"/>
        <v/>
      </c>
      <c r="CK23" s="82" t="str">
        <f t="shared" si="15"/>
        <v/>
      </c>
      <c r="CL23" s="82" t="str">
        <f t="shared" si="16"/>
        <v/>
      </c>
      <c r="CM23" s="82" t="str">
        <f t="shared" si="17"/>
        <v/>
      </c>
      <c r="CN23" s="82">
        <f t="shared" si="18"/>
        <v>2988</v>
      </c>
      <c r="CO23" s="82" t="str">
        <f t="shared" si="19"/>
        <v/>
      </c>
      <c r="CP23" s="82" t="str">
        <f t="shared" si="20"/>
        <v/>
      </c>
      <c r="CQ23" s="82" t="str">
        <f t="shared" si="21"/>
        <v/>
      </c>
      <c r="CR23" s="82" t="str">
        <f t="shared" si="22"/>
        <v/>
      </c>
      <c r="CS23" s="82" t="str">
        <f t="shared" si="23"/>
        <v/>
      </c>
      <c r="CT23" s="82" t="str">
        <f t="shared" si="24"/>
        <v/>
      </c>
      <c r="CU23" s="82" t="str">
        <f t="shared" si="25"/>
        <v/>
      </c>
      <c r="CV23" s="82" t="str">
        <f t="shared" si="26"/>
        <v/>
      </c>
      <c r="CW23" s="82" t="str">
        <f t="shared" si="27"/>
        <v/>
      </c>
      <c r="CX23" s="82" t="str">
        <f t="shared" si="28"/>
        <v/>
      </c>
      <c r="CY23" s="82" t="str">
        <f t="shared" si="29"/>
        <v/>
      </c>
      <c r="CZ23" s="82" t="str">
        <f t="shared" si="30"/>
        <v/>
      </c>
      <c r="DA23" s="82" t="str">
        <f t="shared" si="31"/>
        <v/>
      </c>
      <c r="DB23" s="82" t="str">
        <f t="shared" si="32"/>
        <v/>
      </c>
      <c r="DC23" s="82" t="str">
        <f t="shared" si="33"/>
        <v/>
      </c>
      <c r="DD23" s="82" t="str">
        <f t="shared" si="34"/>
        <v/>
      </c>
      <c r="DE23" s="82" t="str">
        <f t="shared" si="35"/>
        <v/>
      </c>
      <c r="DF23" s="82" t="str">
        <f t="shared" si="36"/>
        <v/>
      </c>
      <c r="DG23" s="82" t="str">
        <f t="shared" si="37"/>
        <v/>
      </c>
      <c r="DH23" s="82" t="str">
        <f t="shared" si="38"/>
        <v/>
      </c>
      <c r="DI23" s="82" t="str">
        <f t="shared" si="39"/>
        <v/>
      </c>
      <c r="DJ23" s="82" t="str">
        <f t="shared" si="40"/>
        <v/>
      </c>
      <c r="DK23" s="82" t="str">
        <f t="shared" si="41"/>
        <v/>
      </c>
      <c r="DL23" s="82" t="str">
        <f t="shared" si="42"/>
        <v/>
      </c>
      <c r="DM23" s="82" t="str">
        <f t="shared" si="43"/>
        <v/>
      </c>
      <c r="DN23" s="82" t="str">
        <f t="shared" si="44"/>
        <v/>
      </c>
      <c r="DO23" s="82" t="str">
        <f t="shared" si="45"/>
        <v/>
      </c>
      <c r="DP23" s="82" t="str">
        <f t="shared" si="46"/>
        <v/>
      </c>
      <c r="DQ23" s="82" t="str">
        <f t="shared" si="47"/>
        <v/>
      </c>
      <c r="DR23" s="82" t="str">
        <f t="shared" si="48"/>
        <v/>
      </c>
      <c r="DS23" s="82" t="str">
        <f t="shared" si="49"/>
        <v/>
      </c>
      <c r="DT23" s="82" t="str">
        <f t="shared" si="50"/>
        <v/>
      </c>
      <c r="DU23" s="82" t="str">
        <f t="shared" si="51"/>
        <v/>
      </c>
      <c r="DV23" s="82" t="str">
        <f t="shared" si="52"/>
        <v/>
      </c>
      <c r="DW23" s="82" t="str">
        <f t="shared" si="53"/>
        <v/>
      </c>
      <c r="DX23" s="82" t="str">
        <f t="shared" si="54"/>
        <v/>
      </c>
      <c r="DY23" s="82" t="str">
        <f t="shared" si="55"/>
        <v/>
      </c>
      <c r="DZ23" s="82" t="str">
        <f t="shared" si="56"/>
        <v/>
      </c>
      <c r="EA23" s="82" t="str">
        <f t="shared" si="57"/>
        <v/>
      </c>
      <c r="EB23" s="82" t="str">
        <f t="shared" si="58"/>
        <v/>
      </c>
      <c r="EC23" s="82">
        <f t="shared" si="59"/>
        <v>3054.15</v>
      </c>
      <c r="ED23" s="82" t="str">
        <f t="shared" si="60"/>
        <v/>
      </c>
      <c r="EE23" s="82" t="str">
        <f t="shared" si="61"/>
        <v/>
      </c>
      <c r="EF23" s="82" t="str">
        <f t="shared" si="62"/>
        <v/>
      </c>
      <c r="EG23" s="82" t="str">
        <f t="shared" si="63"/>
        <v/>
      </c>
      <c r="EH23" s="82" t="str">
        <f t="shared" si="64"/>
        <v/>
      </c>
      <c r="EI23" s="82">
        <f t="shared" si="65"/>
        <v>2772.1</v>
      </c>
      <c r="EJ23" s="82" t="str">
        <f t="shared" si="66"/>
        <v/>
      </c>
      <c r="EK23" s="82">
        <f t="shared" si="67"/>
        <v>3044.11</v>
      </c>
      <c r="EL23" s="82" t="str">
        <f t="shared" si="68"/>
        <v/>
      </c>
      <c r="EM23" s="82" t="str">
        <f t="shared" si="69"/>
        <v/>
      </c>
      <c r="EN23" s="82" t="str">
        <f t="shared" si="70"/>
        <v/>
      </c>
      <c r="EO23" s="71">
        <f t="shared" si="71"/>
        <v>2968.97</v>
      </c>
      <c r="EP23" s="71">
        <f>ROUND(EO23*(1+[3]Inflación!$G$50),2)</f>
        <v>3007.12</v>
      </c>
      <c r="EQ23" s="81">
        <f t="shared" si="72"/>
        <v>6.9320273001780341E-2</v>
      </c>
    </row>
    <row r="24" spans="1:147" s="56" customFormat="1" ht="24.75" customHeight="1">
      <c r="A24" s="142">
        <v>19</v>
      </c>
      <c r="B24" s="141" t="s">
        <v>671</v>
      </c>
      <c r="C24" s="109" t="s">
        <v>674</v>
      </c>
      <c r="D24" s="140" t="s">
        <v>583</v>
      </c>
      <c r="E24" s="94">
        <v>4013.6098392458516</v>
      </c>
      <c r="F24" s="94">
        <v>4047.7255228794415</v>
      </c>
      <c r="G24" s="87"/>
      <c r="H24" s="82"/>
      <c r="I24" s="82"/>
      <c r="J24" s="82"/>
      <c r="K24" s="82" t="str">
        <f>+'[3]Contratos anteriores'!AO27</f>
        <v xml:space="preserve"> </v>
      </c>
      <c r="L24" s="82" t="str">
        <f>+'[3]Contratos anteriores'!AP27</f>
        <v xml:space="preserve"> </v>
      </c>
      <c r="M24" s="82" t="str">
        <f>+'[3]Contratos anteriores'!AQ27</f>
        <v xml:space="preserve"> </v>
      </c>
      <c r="N24" s="82"/>
      <c r="O24" s="82"/>
      <c r="P24" s="82"/>
      <c r="Q24" s="82" t="str">
        <f>+'[3]Contratos anteriores'!AR27</f>
        <v xml:space="preserve"> </v>
      </c>
      <c r="R24" s="82" t="str">
        <f>+'[3]Contratos anteriores'!AS27</f>
        <v xml:space="preserve"> </v>
      </c>
      <c r="S24" s="82" t="str">
        <f>+'[3]Contratos anteriores'!AT27</f>
        <v xml:space="preserve"> </v>
      </c>
      <c r="T24" s="82"/>
      <c r="U24" s="82">
        <v>4067</v>
      </c>
      <c r="V24" s="82"/>
      <c r="W24" s="82" t="str">
        <f>+'[3]Contratos anteriores'!AU27</f>
        <v xml:space="preserve"> </v>
      </c>
      <c r="X24" s="82" t="str">
        <f>+'[3]Contratos anteriores'!AV27</f>
        <v xml:space="preserve"> </v>
      </c>
      <c r="Y24" s="82" t="str">
        <f>+'[3]Contratos anteriores'!AW27</f>
        <v xml:space="preserve"> </v>
      </c>
      <c r="Z24" s="82"/>
      <c r="AA24" s="82"/>
      <c r="AB24" s="82"/>
      <c r="AC24" s="86" t="str">
        <f>+'[3]Contratos anteriores'!AX27</f>
        <v xml:space="preserve"> </v>
      </c>
      <c r="AD24" s="86" t="str">
        <f>+'[3]Contratos anteriores'!AY27</f>
        <v xml:space="preserve"> </v>
      </c>
      <c r="AE24" s="86" t="str">
        <f>+'[3]Contratos anteriores'!AZ27</f>
        <v xml:space="preserve"> </v>
      </c>
      <c r="AF24" s="82"/>
      <c r="AG24" s="82"/>
      <c r="AH24" s="82"/>
      <c r="AI24" s="82" t="str">
        <f>+'[3]Contratos anteriores'!BA27</f>
        <v xml:space="preserve"> </v>
      </c>
      <c r="AJ24" s="82" t="str">
        <f>+'[3]Contratos anteriores'!BB27</f>
        <v xml:space="preserve"> </v>
      </c>
      <c r="AK24" s="82" t="str">
        <f>+'[3]Contratos anteriores'!BC27</f>
        <v xml:space="preserve"> </v>
      </c>
      <c r="AL24" s="82"/>
      <c r="AM24" s="82"/>
      <c r="AN24" s="82"/>
      <c r="AO24" s="82" t="str">
        <f>+'[3]Contratos anteriores'!BD27</f>
        <v xml:space="preserve"> </v>
      </c>
      <c r="AP24" s="82" t="str">
        <f>+'[3]Contratos anteriores'!BE27</f>
        <v xml:space="preserve"> </v>
      </c>
      <c r="AQ24" s="82" t="str">
        <f>+'[3]Contratos anteriores'!BF27</f>
        <v xml:space="preserve"> </v>
      </c>
      <c r="AR24" s="82"/>
      <c r="AS24" s="82"/>
      <c r="AT24" s="82"/>
      <c r="AU24" s="82" t="str">
        <f>+'[3]Contratos anteriores'!BG27</f>
        <v xml:space="preserve"> </v>
      </c>
      <c r="AV24" s="82" t="str">
        <f>+'[3]Contratos anteriores'!BH27</f>
        <v xml:space="preserve"> </v>
      </c>
      <c r="AW24" s="82" t="str">
        <f>+'[3]Contratos anteriores'!BI27</f>
        <v xml:space="preserve"> </v>
      </c>
      <c r="AX24" s="82"/>
      <c r="AY24" s="82"/>
      <c r="AZ24" s="82"/>
      <c r="BA24" s="82" t="str">
        <f>+'[3]Contratos anteriores'!BJ27</f>
        <v xml:space="preserve"> </v>
      </c>
      <c r="BB24" s="82" t="str">
        <f>+'[3]Contratos anteriores'!BK27</f>
        <v xml:space="preserve"> </v>
      </c>
      <c r="BC24" s="82" t="str">
        <f>+'[3]Contratos anteriores'!BL27</f>
        <v xml:space="preserve"> </v>
      </c>
      <c r="BD24" s="82"/>
      <c r="BE24" s="82"/>
      <c r="BF24" s="82"/>
      <c r="BG24" s="82" t="str">
        <f>+'[3]Contratos anteriores'!BM27</f>
        <v xml:space="preserve"> </v>
      </c>
      <c r="BH24" s="82" t="str">
        <f>+'[3]Contratos anteriores'!BN27</f>
        <v xml:space="preserve"> </v>
      </c>
      <c r="BI24" s="82" t="str">
        <f>+'[3]Contratos anteriores'!BO27</f>
        <v xml:space="preserve"> </v>
      </c>
      <c r="BJ24" s="82">
        <v>4414.97</v>
      </c>
      <c r="BK24" s="82">
        <v>4535.38</v>
      </c>
      <c r="BL24" s="82"/>
      <c r="BM24" s="82" t="str">
        <f>+'[3]Contratos anteriores'!BP27</f>
        <v xml:space="preserve"> </v>
      </c>
      <c r="BN24" s="82" t="str">
        <f>+'[3]Contratos anteriores'!BQ27</f>
        <v xml:space="preserve"> </v>
      </c>
      <c r="BO24" s="82" t="str">
        <f>+'[3]Contratos anteriores'!BR27</f>
        <v xml:space="preserve"> </v>
      </c>
      <c r="BP24" s="82">
        <v>4007.25</v>
      </c>
      <c r="BQ24" s="82"/>
      <c r="BR24" s="82">
        <v>4105.62</v>
      </c>
      <c r="BS24" s="82" t="str">
        <f>+'[3]Contratos anteriores'!BS27</f>
        <v xml:space="preserve"> </v>
      </c>
      <c r="BT24" s="82" t="str">
        <f>+'[3]Contratos anteriores'!BT27</f>
        <v xml:space="preserve"> </v>
      </c>
      <c r="BU24" s="82" t="str">
        <f>+'[3]Contratos anteriores'!BU27</f>
        <v xml:space="preserve"> </v>
      </c>
      <c r="BV24" s="84">
        <f t="shared" si="0"/>
        <v>4226.0439999999999</v>
      </c>
      <c r="BW24" s="84">
        <f t="shared" si="1"/>
        <v>213.76107251741209</v>
      </c>
      <c r="BX24" s="84">
        <f t="shared" si="2"/>
        <v>3905.4023912238818</v>
      </c>
      <c r="BY24" s="84">
        <f t="shared" si="3"/>
        <v>4439.8050725174116</v>
      </c>
      <c r="BZ24" s="84">
        <f t="shared" si="4"/>
        <v>4414.9708231704371</v>
      </c>
      <c r="CA24" s="82" t="str">
        <f t="shared" si="5"/>
        <v/>
      </c>
      <c r="CB24" s="82" t="str">
        <f t="shared" si="6"/>
        <v/>
      </c>
      <c r="CC24" s="82" t="str">
        <f t="shared" si="7"/>
        <v/>
      </c>
      <c r="CD24" s="82" t="str">
        <f t="shared" si="8"/>
        <v/>
      </c>
      <c r="CE24" s="82" t="str">
        <f t="shared" si="9"/>
        <v/>
      </c>
      <c r="CF24" s="82" t="str">
        <f t="shared" si="10"/>
        <v/>
      </c>
      <c r="CG24" s="82" t="str">
        <f t="shared" si="11"/>
        <v/>
      </c>
      <c r="CH24" s="82" t="str">
        <f t="shared" si="12"/>
        <v/>
      </c>
      <c r="CI24" s="82" t="str">
        <f t="shared" si="13"/>
        <v/>
      </c>
      <c r="CJ24" s="82" t="str">
        <f t="shared" si="14"/>
        <v/>
      </c>
      <c r="CK24" s="82" t="str">
        <f t="shared" si="15"/>
        <v/>
      </c>
      <c r="CL24" s="82" t="str">
        <f t="shared" si="16"/>
        <v/>
      </c>
      <c r="CM24" s="82" t="str">
        <f t="shared" si="17"/>
        <v/>
      </c>
      <c r="CN24" s="82">
        <f t="shared" si="18"/>
        <v>4067</v>
      </c>
      <c r="CO24" s="82" t="str">
        <f t="shared" si="19"/>
        <v/>
      </c>
      <c r="CP24" s="82" t="str">
        <f t="shared" si="20"/>
        <v/>
      </c>
      <c r="CQ24" s="82" t="str">
        <f t="shared" si="21"/>
        <v/>
      </c>
      <c r="CR24" s="82" t="str">
        <f t="shared" si="22"/>
        <v/>
      </c>
      <c r="CS24" s="82" t="str">
        <f t="shared" si="23"/>
        <v/>
      </c>
      <c r="CT24" s="82" t="str">
        <f t="shared" si="24"/>
        <v/>
      </c>
      <c r="CU24" s="82" t="str">
        <f t="shared" si="25"/>
        <v/>
      </c>
      <c r="CV24" s="82" t="str">
        <f t="shared" si="26"/>
        <v/>
      </c>
      <c r="CW24" s="82" t="str">
        <f t="shared" si="27"/>
        <v/>
      </c>
      <c r="CX24" s="82" t="str">
        <f t="shared" si="28"/>
        <v/>
      </c>
      <c r="CY24" s="82" t="str">
        <f t="shared" si="29"/>
        <v/>
      </c>
      <c r="CZ24" s="82" t="str">
        <f t="shared" si="30"/>
        <v/>
      </c>
      <c r="DA24" s="82" t="str">
        <f t="shared" si="31"/>
        <v/>
      </c>
      <c r="DB24" s="82" t="str">
        <f t="shared" si="32"/>
        <v/>
      </c>
      <c r="DC24" s="82" t="str">
        <f t="shared" si="33"/>
        <v/>
      </c>
      <c r="DD24" s="82" t="str">
        <f t="shared" si="34"/>
        <v/>
      </c>
      <c r="DE24" s="82" t="str">
        <f t="shared" si="35"/>
        <v/>
      </c>
      <c r="DF24" s="82" t="str">
        <f t="shared" si="36"/>
        <v/>
      </c>
      <c r="DG24" s="82" t="str">
        <f t="shared" si="37"/>
        <v/>
      </c>
      <c r="DH24" s="82" t="str">
        <f t="shared" si="38"/>
        <v/>
      </c>
      <c r="DI24" s="82" t="str">
        <f t="shared" si="39"/>
        <v/>
      </c>
      <c r="DJ24" s="82" t="str">
        <f t="shared" si="40"/>
        <v/>
      </c>
      <c r="DK24" s="82" t="str">
        <f t="shared" si="41"/>
        <v/>
      </c>
      <c r="DL24" s="82" t="str">
        <f t="shared" si="42"/>
        <v/>
      </c>
      <c r="DM24" s="82" t="str">
        <f t="shared" si="43"/>
        <v/>
      </c>
      <c r="DN24" s="82" t="str">
        <f t="shared" si="44"/>
        <v/>
      </c>
      <c r="DO24" s="82" t="str">
        <f t="shared" si="45"/>
        <v/>
      </c>
      <c r="DP24" s="82" t="str">
        <f t="shared" si="46"/>
        <v/>
      </c>
      <c r="DQ24" s="82" t="str">
        <f t="shared" si="47"/>
        <v/>
      </c>
      <c r="DR24" s="82" t="str">
        <f t="shared" si="48"/>
        <v/>
      </c>
      <c r="DS24" s="82" t="str">
        <f t="shared" si="49"/>
        <v/>
      </c>
      <c r="DT24" s="82" t="str">
        <f t="shared" si="50"/>
        <v/>
      </c>
      <c r="DU24" s="82" t="str">
        <f t="shared" si="51"/>
        <v/>
      </c>
      <c r="DV24" s="82" t="str">
        <f t="shared" si="52"/>
        <v/>
      </c>
      <c r="DW24" s="82" t="str">
        <f t="shared" si="53"/>
        <v/>
      </c>
      <c r="DX24" s="82" t="str">
        <f t="shared" si="54"/>
        <v/>
      </c>
      <c r="DY24" s="82" t="str">
        <f t="shared" si="55"/>
        <v/>
      </c>
      <c r="DZ24" s="82" t="str">
        <f t="shared" si="56"/>
        <v/>
      </c>
      <c r="EA24" s="82" t="str">
        <f t="shared" si="57"/>
        <v/>
      </c>
      <c r="EB24" s="82" t="str">
        <f t="shared" si="58"/>
        <v/>
      </c>
      <c r="EC24" s="82">
        <f t="shared" si="59"/>
        <v>4414.97</v>
      </c>
      <c r="ED24" s="82" t="str">
        <f t="shared" si="60"/>
        <v/>
      </c>
      <c r="EE24" s="82" t="str">
        <f t="shared" si="61"/>
        <v/>
      </c>
      <c r="EF24" s="82" t="str">
        <f t="shared" si="62"/>
        <v/>
      </c>
      <c r="EG24" s="82" t="str">
        <f t="shared" si="63"/>
        <v/>
      </c>
      <c r="EH24" s="82" t="str">
        <f t="shared" si="64"/>
        <v/>
      </c>
      <c r="EI24" s="82">
        <f t="shared" si="65"/>
        <v>4007.25</v>
      </c>
      <c r="EJ24" s="82" t="str">
        <f t="shared" si="66"/>
        <v/>
      </c>
      <c r="EK24" s="82">
        <f t="shared" si="67"/>
        <v>4105.62</v>
      </c>
      <c r="EL24" s="82" t="str">
        <f t="shared" si="68"/>
        <v/>
      </c>
      <c r="EM24" s="82" t="str">
        <f t="shared" si="69"/>
        <v/>
      </c>
      <c r="EN24" s="82" t="str">
        <f t="shared" si="70"/>
        <v/>
      </c>
      <c r="EO24" s="71">
        <f t="shared" si="71"/>
        <v>4154.7</v>
      </c>
      <c r="EP24" s="71">
        <f>ROUND(EO24*(1+[3]Inflación!$G$50),2)</f>
        <v>4208.08</v>
      </c>
      <c r="EQ24" s="81">
        <f t="shared" si="72"/>
        <v>3.5152933744217352E-2</v>
      </c>
    </row>
    <row r="25" spans="1:147" s="56" customFormat="1" ht="24.75" customHeight="1">
      <c r="A25" s="142">
        <v>20</v>
      </c>
      <c r="B25" s="141" t="s">
        <v>671</v>
      </c>
      <c r="C25" s="91" t="s">
        <v>673</v>
      </c>
      <c r="D25" s="140" t="s">
        <v>583</v>
      </c>
      <c r="E25" s="94">
        <v>4232.8011385730269</v>
      </c>
      <c r="F25" s="94">
        <v>4268.7799482508981</v>
      </c>
      <c r="G25" s="87"/>
      <c r="H25" s="82"/>
      <c r="I25" s="82"/>
      <c r="J25" s="82"/>
      <c r="K25" s="82" t="str">
        <f>+'[3]Contratos anteriores'!AO28</f>
        <v xml:space="preserve"> </v>
      </c>
      <c r="L25" s="82" t="str">
        <f>+'[3]Contratos anteriores'!AP28</f>
        <v xml:space="preserve"> </v>
      </c>
      <c r="M25" s="82" t="str">
        <f>+'[3]Contratos anteriores'!AQ28</f>
        <v xml:space="preserve"> </v>
      </c>
      <c r="N25" s="82"/>
      <c r="O25" s="82"/>
      <c r="P25" s="82"/>
      <c r="Q25" s="82" t="str">
        <f>+'[3]Contratos anteriores'!AR28</f>
        <v xml:space="preserve"> </v>
      </c>
      <c r="R25" s="82" t="str">
        <f>+'[3]Contratos anteriores'!AS28</f>
        <v xml:space="preserve"> </v>
      </c>
      <c r="S25" s="82" t="str">
        <f>+'[3]Contratos anteriores'!AT28</f>
        <v xml:space="preserve"> </v>
      </c>
      <c r="T25" s="82"/>
      <c r="U25" s="82">
        <v>4300</v>
      </c>
      <c r="V25" s="82"/>
      <c r="W25" s="82" t="str">
        <f>+'[3]Contratos anteriores'!AU28</f>
        <v xml:space="preserve"> </v>
      </c>
      <c r="X25" s="82" t="str">
        <f>+'[3]Contratos anteriores'!AV28</f>
        <v xml:space="preserve"> </v>
      </c>
      <c r="Y25" s="82" t="str">
        <f>+'[3]Contratos anteriores'!AW28</f>
        <v xml:space="preserve"> </v>
      </c>
      <c r="Z25" s="82"/>
      <c r="AA25" s="82"/>
      <c r="AB25" s="82"/>
      <c r="AC25" s="86" t="str">
        <f>+'[3]Contratos anteriores'!AX28</f>
        <v xml:space="preserve"> </v>
      </c>
      <c r="AD25" s="86" t="str">
        <f>+'[3]Contratos anteriores'!AY28</f>
        <v xml:space="preserve"> </v>
      </c>
      <c r="AE25" s="86" t="str">
        <f>+'[3]Contratos anteriores'!AZ28</f>
        <v xml:space="preserve"> </v>
      </c>
      <c r="AF25" s="82"/>
      <c r="AG25" s="82"/>
      <c r="AH25" s="82"/>
      <c r="AI25" s="82" t="str">
        <f>+'[3]Contratos anteriores'!BA28</f>
        <v xml:space="preserve"> </v>
      </c>
      <c r="AJ25" s="82" t="str">
        <f>+'[3]Contratos anteriores'!BB28</f>
        <v xml:space="preserve"> </v>
      </c>
      <c r="AK25" s="82" t="str">
        <f>+'[3]Contratos anteriores'!BC28</f>
        <v xml:space="preserve"> </v>
      </c>
      <c r="AL25" s="82"/>
      <c r="AM25" s="82"/>
      <c r="AN25" s="82"/>
      <c r="AO25" s="82" t="str">
        <f>+'[3]Contratos anteriores'!BD28</f>
        <v xml:space="preserve"> </v>
      </c>
      <c r="AP25" s="82" t="str">
        <f>+'[3]Contratos anteriores'!BE28</f>
        <v xml:space="preserve"> </v>
      </c>
      <c r="AQ25" s="82" t="str">
        <f>+'[3]Contratos anteriores'!BF28</f>
        <v xml:space="preserve"> </v>
      </c>
      <c r="AR25" s="82"/>
      <c r="AS25" s="82"/>
      <c r="AT25" s="82"/>
      <c r="AU25" s="82" t="str">
        <f>+'[3]Contratos anteriores'!BG28</f>
        <v xml:space="preserve"> </v>
      </c>
      <c r="AV25" s="82" t="str">
        <f>+'[3]Contratos anteriores'!BH28</f>
        <v xml:space="preserve"> </v>
      </c>
      <c r="AW25" s="82" t="str">
        <f>+'[3]Contratos anteriores'!BI28</f>
        <v xml:space="preserve"> </v>
      </c>
      <c r="AX25" s="82"/>
      <c r="AY25" s="82"/>
      <c r="AZ25" s="82"/>
      <c r="BA25" s="82" t="str">
        <f>+'[3]Contratos anteriores'!BJ28</f>
        <v xml:space="preserve"> </v>
      </c>
      <c r="BB25" s="82" t="str">
        <f>+'[3]Contratos anteriores'!BK28</f>
        <v xml:space="preserve"> </v>
      </c>
      <c r="BC25" s="82" t="str">
        <f>+'[3]Contratos anteriores'!BL28</f>
        <v xml:space="preserve"> </v>
      </c>
      <c r="BD25" s="82"/>
      <c r="BE25" s="82"/>
      <c r="BF25" s="82"/>
      <c r="BG25" s="82" t="str">
        <f>+'[3]Contratos anteriores'!BM28</f>
        <v xml:space="preserve"> </v>
      </c>
      <c r="BH25" s="82" t="str">
        <f>+'[3]Contratos anteriores'!BN28</f>
        <v xml:space="preserve"> </v>
      </c>
      <c r="BI25" s="82" t="str">
        <f>+'[3]Contratos anteriores'!BO28</f>
        <v xml:space="preserve"> </v>
      </c>
      <c r="BJ25" s="82">
        <v>5230.8</v>
      </c>
      <c r="BK25" s="82">
        <v>4783.07</v>
      </c>
      <c r="BL25" s="82"/>
      <c r="BM25" s="82" t="str">
        <f>+'[3]Contratos anteriores'!BP28</f>
        <v xml:space="preserve"> </v>
      </c>
      <c r="BN25" s="82" t="str">
        <f>+'[3]Contratos anteriores'!BQ28</f>
        <v xml:space="preserve"> </v>
      </c>
      <c r="BO25" s="82" t="str">
        <f>+'[3]Contratos anteriores'!BR28</f>
        <v xml:space="preserve"> </v>
      </c>
      <c r="BP25" s="82">
        <v>4226.09</v>
      </c>
      <c r="BQ25" s="82"/>
      <c r="BR25" s="82">
        <v>4332.84</v>
      </c>
      <c r="BS25" s="82" t="str">
        <f>+'[3]Contratos anteriores'!BS28</f>
        <v xml:space="preserve"> </v>
      </c>
      <c r="BT25" s="82" t="str">
        <f>+'[3]Contratos anteriores'!BT28</f>
        <v xml:space="preserve"> </v>
      </c>
      <c r="BU25" s="82" t="str">
        <f>+'[3]Contratos anteriores'!BU28</f>
        <v xml:space="preserve"> </v>
      </c>
      <c r="BV25" s="84">
        <f t="shared" si="0"/>
        <v>4574.5599999999995</v>
      </c>
      <c r="BW25" s="84">
        <f t="shared" si="1"/>
        <v>382.92080575006003</v>
      </c>
      <c r="BX25" s="84">
        <f t="shared" si="2"/>
        <v>4000.1787913749095</v>
      </c>
      <c r="BY25" s="84">
        <f t="shared" si="3"/>
        <v>4957.4808057500595</v>
      </c>
      <c r="BZ25" s="84">
        <f t="shared" si="4"/>
        <v>4656.0812524303301</v>
      </c>
      <c r="CA25" s="82" t="str">
        <f t="shared" si="5"/>
        <v/>
      </c>
      <c r="CB25" s="82" t="str">
        <f t="shared" si="6"/>
        <v/>
      </c>
      <c r="CC25" s="82" t="str">
        <f t="shared" si="7"/>
        <v/>
      </c>
      <c r="CD25" s="82" t="str">
        <f t="shared" si="8"/>
        <v/>
      </c>
      <c r="CE25" s="82" t="str">
        <f t="shared" si="9"/>
        <v/>
      </c>
      <c r="CF25" s="82" t="str">
        <f t="shared" si="10"/>
        <v/>
      </c>
      <c r="CG25" s="82" t="str">
        <f t="shared" si="11"/>
        <v/>
      </c>
      <c r="CH25" s="82" t="str">
        <f t="shared" si="12"/>
        <v/>
      </c>
      <c r="CI25" s="82" t="str">
        <f t="shared" si="13"/>
        <v/>
      </c>
      <c r="CJ25" s="82" t="str">
        <f t="shared" si="14"/>
        <v/>
      </c>
      <c r="CK25" s="82" t="str">
        <f t="shared" si="15"/>
        <v/>
      </c>
      <c r="CL25" s="82" t="str">
        <f t="shared" si="16"/>
        <v/>
      </c>
      <c r="CM25" s="82" t="str">
        <f t="shared" si="17"/>
        <v/>
      </c>
      <c r="CN25" s="82">
        <f t="shared" si="18"/>
        <v>4300</v>
      </c>
      <c r="CO25" s="82" t="str">
        <f t="shared" si="19"/>
        <v/>
      </c>
      <c r="CP25" s="82" t="str">
        <f t="shared" si="20"/>
        <v/>
      </c>
      <c r="CQ25" s="82" t="str">
        <f t="shared" si="21"/>
        <v/>
      </c>
      <c r="CR25" s="82" t="str">
        <f t="shared" si="22"/>
        <v/>
      </c>
      <c r="CS25" s="82" t="str">
        <f t="shared" si="23"/>
        <v/>
      </c>
      <c r="CT25" s="82" t="str">
        <f t="shared" si="24"/>
        <v/>
      </c>
      <c r="CU25" s="82" t="str">
        <f t="shared" si="25"/>
        <v/>
      </c>
      <c r="CV25" s="82" t="str">
        <f t="shared" si="26"/>
        <v/>
      </c>
      <c r="CW25" s="82" t="str">
        <f t="shared" si="27"/>
        <v/>
      </c>
      <c r="CX25" s="82" t="str">
        <f t="shared" si="28"/>
        <v/>
      </c>
      <c r="CY25" s="82" t="str">
        <f t="shared" si="29"/>
        <v/>
      </c>
      <c r="CZ25" s="82" t="str">
        <f t="shared" si="30"/>
        <v/>
      </c>
      <c r="DA25" s="82" t="str">
        <f t="shared" si="31"/>
        <v/>
      </c>
      <c r="DB25" s="82" t="str">
        <f t="shared" si="32"/>
        <v/>
      </c>
      <c r="DC25" s="82" t="str">
        <f t="shared" si="33"/>
        <v/>
      </c>
      <c r="DD25" s="82" t="str">
        <f t="shared" si="34"/>
        <v/>
      </c>
      <c r="DE25" s="82" t="str">
        <f t="shared" si="35"/>
        <v/>
      </c>
      <c r="DF25" s="82" t="str">
        <f t="shared" si="36"/>
        <v/>
      </c>
      <c r="DG25" s="82" t="str">
        <f t="shared" si="37"/>
        <v/>
      </c>
      <c r="DH25" s="82" t="str">
        <f t="shared" si="38"/>
        <v/>
      </c>
      <c r="DI25" s="82" t="str">
        <f t="shared" si="39"/>
        <v/>
      </c>
      <c r="DJ25" s="82" t="str">
        <f t="shared" si="40"/>
        <v/>
      </c>
      <c r="DK25" s="82" t="str">
        <f t="shared" si="41"/>
        <v/>
      </c>
      <c r="DL25" s="82" t="str">
        <f t="shared" si="42"/>
        <v/>
      </c>
      <c r="DM25" s="82" t="str">
        <f t="shared" si="43"/>
        <v/>
      </c>
      <c r="DN25" s="82" t="str">
        <f t="shared" si="44"/>
        <v/>
      </c>
      <c r="DO25" s="82" t="str">
        <f t="shared" si="45"/>
        <v/>
      </c>
      <c r="DP25" s="82" t="str">
        <f t="shared" si="46"/>
        <v/>
      </c>
      <c r="DQ25" s="82" t="str">
        <f t="shared" si="47"/>
        <v/>
      </c>
      <c r="DR25" s="82" t="str">
        <f t="shared" si="48"/>
        <v/>
      </c>
      <c r="DS25" s="82" t="str">
        <f t="shared" si="49"/>
        <v/>
      </c>
      <c r="DT25" s="82" t="str">
        <f t="shared" si="50"/>
        <v/>
      </c>
      <c r="DU25" s="82" t="str">
        <f t="shared" si="51"/>
        <v/>
      </c>
      <c r="DV25" s="82" t="str">
        <f t="shared" si="52"/>
        <v/>
      </c>
      <c r="DW25" s="82" t="str">
        <f t="shared" si="53"/>
        <v/>
      </c>
      <c r="DX25" s="82" t="str">
        <f t="shared" si="54"/>
        <v/>
      </c>
      <c r="DY25" s="82" t="str">
        <f t="shared" si="55"/>
        <v/>
      </c>
      <c r="DZ25" s="82" t="str">
        <f t="shared" si="56"/>
        <v/>
      </c>
      <c r="EA25" s="82" t="str">
        <f t="shared" si="57"/>
        <v/>
      </c>
      <c r="EB25" s="82" t="str">
        <f t="shared" si="58"/>
        <v/>
      </c>
      <c r="EC25" s="82" t="str">
        <f t="shared" si="59"/>
        <v/>
      </c>
      <c r="ED25" s="82" t="str">
        <f t="shared" si="60"/>
        <v/>
      </c>
      <c r="EE25" s="82" t="str">
        <f t="shared" si="61"/>
        <v/>
      </c>
      <c r="EF25" s="82" t="str">
        <f t="shared" si="62"/>
        <v/>
      </c>
      <c r="EG25" s="82" t="str">
        <f t="shared" si="63"/>
        <v/>
      </c>
      <c r="EH25" s="82" t="str">
        <f t="shared" si="64"/>
        <v/>
      </c>
      <c r="EI25" s="82">
        <f t="shared" si="65"/>
        <v>4226.09</v>
      </c>
      <c r="EJ25" s="82" t="str">
        <f t="shared" si="66"/>
        <v/>
      </c>
      <c r="EK25" s="82">
        <f t="shared" si="67"/>
        <v>4332.84</v>
      </c>
      <c r="EL25" s="82" t="str">
        <f t="shared" si="68"/>
        <v/>
      </c>
      <c r="EM25" s="82" t="str">
        <f t="shared" si="69"/>
        <v/>
      </c>
      <c r="EN25" s="82" t="str">
        <f t="shared" si="70"/>
        <v/>
      </c>
      <c r="EO25" s="71">
        <f t="shared" si="71"/>
        <v>4286.7700000000004</v>
      </c>
      <c r="EP25" s="71">
        <f>ROUND(EO25*(1+[3]Inflación!$G$50),2)</f>
        <v>4341.8500000000004</v>
      </c>
      <c r="EQ25" s="81">
        <f t="shared" si="72"/>
        <v>1.2750152832638806E-2</v>
      </c>
    </row>
    <row r="26" spans="1:147" s="56" customFormat="1" ht="24.75" customHeight="1">
      <c r="A26" s="142">
        <v>21</v>
      </c>
      <c r="B26" s="141" t="s">
        <v>671</v>
      </c>
      <c r="C26" s="91" t="s">
        <v>672</v>
      </c>
      <c r="D26" s="140" t="s">
        <v>583</v>
      </c>
      <c r="E26" s="94">
        <v>4526.1844141493821</v>
      </c>
      <c r="F26" s="94">
        <v>4564.6569816696519</v>
      </c>
      <c r="G26" s="87"/>
      <c r="H26" s="82"/>
      <c r="I26" s="82"/>
      <c r="J26" s="82"/>
      <c r="K26" s="82" t="str">
        <f>+'[3]Contratos anteriores'!AO29</f>
        <v xml:space="preserve"> </v>
      </c>
      <c r="L26" s="82" t="str">
        <f>+'[3]Contratos anteriores'!AP29</f>
        <v xml:space="preserve"> </v>
      </c>
      <c r="M26" s="82" t="str">
        <f>+'[3]Contratos anteriores'!AQ29</f>
        <v xml:space="preserve"> </v>
      </c>
      <c r="N26" s="82"/>
      <c r="O26" s="82"/>
      <c r="P26" s="82"/>
      <c r="Q26" s="82" t="str">
        <f>+'[3]Contratos anteriores'!AR29</f>
        <v xml:space="preserve"> </v>
      </c>
      <c r="R26" s="82" t="str">
        <f>+'[3]Contratos anteriores'!AS29</f>
        <v xml:space="preserve"> </v>
      </c>
      <c r="S26" s="82" t="str">
        <f>+'[3]Contratos anteriores'!AT29</f>
        <v xml:space="preserve"> </v>
      </c>
      <c r="T26" s="82"/>
      <c r="U26" s="82">
        <v>4600</v>
      </c>
      <c r="V26" s="82"/>
      <c r="W26" s="82" t="str">
        <f>+'[3]Contratos anteriores'!AU29</f>
        <v xml:space="preserve"> </v>
      </c>
      <c r="X26" s="82" t="str">
        <f>+'[3]Contratos anteriores'!AV29</f>
        <v xml:space="preserve"> </v>
      </c>
      <c r="Y26" s="82" t="str">
        <f>+'[3]Contratos anteriores'!AW29</f>
        <v xml:space="preserve"> </v>
      </c>
      <c r="Z26" s="82"/>
      <c r="AA26" s="82"/>
      <c r="AB26" s="82"/>
      <c r="AC26" s="86" t="str">
        <f>+'[3]Contratos anteriores'!AX29</f>
        <v xml:space="preserve"> </v>
      </c>
      <c r="AD26" s="86" t="str">
        <f>+'[3]Contratos anteriores'!AY29</f>
        <v xml:space="preserve"> </v>
      </c>
      <c r="AE26" s="86" t="str">
        <f>+'[3]Contratos anteriores'!AZ29</f>
        <v xml:space="preserve"> </v>
      </c>
      <c r="AF26" s="82"/>
      <c r="AG26" s="82"/>
      <c r="AH26" s="82"/>
      <c r="AI26" s="82" t="str">
        <f>+'[3]Contratos anteriores'!BA29</f>
        <v xml:space="preserve"> </v>
      </c>
      <c r="AJ26" s="82" t="str">
        <f>+'[3]Contratos anteriores'!BB29</f>
        <v xml:space="preserve"> </v>
      </c>
      <c r="AK26" s="82" t="str">
        <f>+'[3]Contratos anteriores'!BC29</f>
        <v xml:space="preserve"> </v>
      </c>
      <c r="AL26" s="82"/>
      <c r="AM26" s="82"/>
      <c r="AN26" s="82"/>
      <c r="AO26" s="82" t="str">
        <f>+'[3]Contratos anteriores'!BD29</f>
        <v xml:space="preserve"> </v>
      </c>
      <c r="AP26" s="82" t="str">
        <f>+'[3]Contratos anteriores'!BE29</f>
        <v xml:space="preserve"> </v>
      </c>
      <c r="AQ26" s="82" t="str">
        <f>+'[3]Contratos anteriores'!BF29</f>
        <v xml:space="preserve"> </v>
      </c>
      <c r="AR26" s="82"/>
      <c r="AS26" s="82"/>
      <c r="AT26" s="82"/>
      <c r="AU26" s="82" t="str">
        <f>+'[3]Contratos anteriores'!BG29</f>
        <v xml:space="preserve"> </v>
      </c>
      <c r="AV26" s="82" t="str">
        <f>+'[3]Contratos anteriores'!BH29</f>
        <v xml:space="preserve"> </v>
      </c>
      <c r="AW26" s="82" t="str">
        <f>+'[3]Contratos anteriores'!BI29</f>
        <v xml:space="preserve"> </v>
      </c>
      <c r="AX26" s="82"/>
      <c r="AY26" s="82"/>
      <c r="AZ26" s="82"/>
      <c r="BA26" s="82" t="str">
        <f>+'[3]Contratos anteriores'!BJ29</f>
        <v xml:space="preserve"> </v>
      </c>
      <c r="BB26" s="82" t="str">
        <f>+'[3]Contratos anteriores'!BK29</f>
        <v xml:space="preserve"> </v>
      </c>
      <c r="BC26" s="82" t="str">
        <f>+'[3]Contratos anteriores'!BL29</f>
        <v xml:space="preserve"> </v>
      </c>
      <c r="BD26" s="82"/>
      <c r="BE26" s="82"/>
      <c r="BF26" s="82"/>
      <c r="BG26" s="82" t="str">
        <f>+'[3]Contratos anteriores'!BM29</f>
        <v xml:space="preserve"> </v>
      </c>
      <c r="BH26" s="82" t="str">
        <f>+'[3]Contratos anteriores'!BN29</f>
        <v xml:space="preserve"> </v>
      </c>
      <c r="BI26" s="82" t="str">
        <f>+'[3]Contratos anteriores'!BO29</f>
        <v xml:space="preserve"> </v>
      </c>
      <c r="BJ26" s="82">
        <v>5550.84</v>
      </c>
      <c r="BK26" s="82">
        <v>5114.59</v>
      </c>
      <c r="BL26" s="82"/>
      <c r="BM26" s="82" t="str">
        <f>+'[3]Contratos anteriores'!BP29</f>
        <v xml:space="preserve"> </v>
      </c>
      <c r="BN26" s="82" t="str">
        <f>+'[3]Contratos anteriores'!BQ29</f>
        <v xml:space="preserve"> </v>
      </c>
      <c r="BO26" s="82" t="str">
        <f>+'[3]Contratos anteriores'!BR29</f>
        <v xml:space="preserve"> </v>
      </c>
      <c r="BP26" s="82">
        <v>4.5190099999999997</v>
      </c>
      <c r="BQ26" s="82"/>
      <c r="BR26" s="82">
        <v>4623.57</v>
      </c>
      <c r="BS26" s="82" t="str">
        <f>+'[3]Contratos anteriores'!BS29</f>
        <v xml:space="preserve"> </v>
      </c>
      <c r="BT26" s="82" t="str">
        <f>+'[3]Contratos anteriores'!BT29</f>
        <v xml:space="preserve"> </v>
      </c>
      <c r="BU26" s="82" t="str">
        <f>+'[3]Contratos anteriores'!BU29</f>
        <v xml:space="preserve"> </v>
      </c>
      <c r="BV26" s="84">
        <f t="shared" si="0"/>
        <v>3978.703802</v>
      </c>
      <c r="BW26" s="84">
        <f t="shared" si="1"/>
        <v>1862.677614569116</v>
      </c>
      <c r="BX26" s="84">
        <f t="shared" si="2"/>
        <v>1184.6873801463262</v>
      </c>
      <c r="BY26" s="84">
        <f t="shared" si="3"/>
        <v>5841.3814165691165</v>
      </c>
      <c r="BZ26" s="84">
        <f t="shared" si="4"/>
        <v>4978.8028555643205</v>
      </c>
      <c r="CA26" s="82" t="str">
        <f t="shared" si="5"/>
        <v/>
      </c>
      <c r="CB26" s="82" t="str">
        <f t="shared" si="6"/>
        <v/>
      </c>
      <c r="CC26" s="82" t="str">
        <f t="shared" si="7"/>
        <v/>
      </c>
      <c r="CD26" s="82" t="str">
        <f t="shared" si="8"/>
        <v/>
      </c>
      <c r="CE26" s="82" t="str">
        <f t="shared" si="9"/>
        <v/>
      </c>
      <c r="CF26" s="82" t="str">
        <f t="shared" si="10"/>
        <v/>
      </c>
      <c r="CG26" s="82" t="str">
        <f t="shared" si="11"/>
        <v/>
      </c>
      <c r="CH26" s="82" t="str">
        <f t="shared" si="12"/>
        <v/>
      </c>
      <c r="CI26" s="82" t="str">
        <f t="shared" si="13"/>
        <v/>
      </c>
      <c r="CJ26" s="82" t="str">
        <f t="shared" si="14"/>
        <v/>
      </c>
      <c r="CK26" s="82" t="str">
        <f t="shared" si="15"/>
        <v/>
      </c>
      <c r="CL26" s="82" t="str">
        <f t="shared" si="16"/>
        <v/>
      </c>
      <c r="CM26" s="82" t="str">
        <f t="shared" si="17"/>
        <v/>
      </c>
      <c r="CN26" s="82">
        <f t="shared" si="18"/>
        <v>4600</v>
      </c>
      <c r="CO26" s="82" t="str">
        <f t="shared" si="19"/>
        <v/>
      </c>
      <c r="CP26" s="82" t="str">
        <f t="shared" si="20"/>
        <v/>
      </c>
      <c r="CQ26" s="82" t="str">
        <f t="shared" si="21"/>
        <v/>
      </c>
      <c r="CR26" s="82" t="str">
        <f t="shared" si="22"/>
        <v/>
      </c>
      <c r="CS26" s="82" t="str">
        <f t="shared" si="23"/>
        <v/>
      </c>
      <c r="CT26" s="82" t="str">
        <f t="shared" si="24"/>
        <v/>
      </c>
      <c r="CU26" s="82" t="str">
        <f t="shared" si="25"/>
        <v/>
      </c>
      <c r="CV26" s="82" t="str">
        <f t="shared" si="26"/>
        <v/>
      </c>
      <c r="CW26" s="82" t="str">
        <f t="shared" si="27"/>
        <v/>
      </c>
      <c r="CX26" s="82" t="str">
        <f t="shared" si="28"/>
        <v/>
      </c>
      <c r="CY26" s="82" t="str">
        <f t="shared" si="29"/>
        <v/>
      </c>
      <c r="CZ26" s="82" t="str">
        <f t="shared" si="30"/>
        <v/>
      </c>
      <c r="DA26" s="82" t="str">
        <f t="shared" si="31"/>
        <v/>
      </c>
      <c r="DB26" s="82" t="str">
        <f t="shared" si="32"/>
        <v/>
      </c>
      <c r="DC26" s="82" t="str">
        <f t="shared" si="33"/>
        <v/>
      </c>
      <c r="DD26" s="82" t="str">
        <f t="shared" si="34"/>
        <v/>
      </c>
      <c r="DE26" s="82" t="str">
        <f t="shared" si="35"/>
        <v/>
      </c>
      <c r="DF26" s="82" t="str">
        <f t="shared" si="36"/>
        <v/>
      </c>
      <c r="DG26" s="82" t="str">
        <f t="shared" si="37"/>
        <v/>
      </c>
      <c r="DH26" s="82" t="str">
        <f t="shared" si="38"/>
        <v/>
      </c>
      <c r="DI26" s="82" t="str">
        <f t="shared" si="39"/>
        <v/>
      </c>
      <c r="DJ26" s="82" t="str">
        <f t="shared" si="40"/>
        <v/>
      </c>
      <c r="DK26" s="82" t="str">
        <f t="shared" si="41"/>
        <v/>
      </c>
      <c r="DL26" s="82" t="str">
        <f t="shared" si="42"/>
        <v/>
      </c>
      <c r="DM26" s="82" t="str">
        <f t="shared" si="43"/>
        <v/>
      </c>
      <c r="DN26" s="82" t="str">
        <f t="shared" si="44"/>
        <v/>
      </c>
      <c r="DO26" s="82" t="str">
        <f t="shared" si="45"/>
        <v/>
      </c>
      <c r="DP26" s="82" t="str">
        <f t="shared" si="46"/>
        <v/>
      </c>
      <c r="DQ26" s="82" t="str">
        <f t="shared" si="47"/>
        <v/>
      </c>
      <c r="DR26" s="82" t="str">
        <f t="shared" si="48"/>
        <v/>
      </c>
      <c r="DS26" s="82" t="str">
        <f t="shared" si="49"/>
        <v/>
      </c>
      <c r="DT26" s="82" t="str">
        <f t="shared" si="50"/>
        <v/>
      </c>
      <c r="DU26" s="82" t="str">
        <f t="shared" si="51"/>
        <v/>
      </c>
      <c r="DV26" s="82" t="str">
        <f t="shared" si="52"/>
        <v/>
      </c>
      <c r="DW26" s="82" t="str">
        <f t="shared" si="53"/>
        <v/>
      </c>
      <c r="DX26" s="82" t="str">
        <f t="shared" si="54"/>
        <v/>
      </c>
      <c r="DY26" s="82" t="str">
        <f t="shared" si="55"/>
        <v/>
      </c>
      <c r="DZ26" s="82" t="str">
        <f t="shared" si="56"/>
        <v/>
      </c>
      <c r="EA26" s="82" t="str">
        <f t="shared" si="57"/>
        <v/>
      </c>
      <c r="EB26" s="82" t="str">
        <f t="shared" si="58"/>
        <v/>
      </c>
      <c r="EC26" s="82" t="str">
        <f t="shared" si="59"/>
        <v/>
      </c>
      <c r="ED26" s="82" t="str">
        <f t="shared" si="60"/>
        <v/>
      </c>
      <c r="EE26" s="82" t="str">
        <f t="shared" si="61"/>
        <v/>
      </c>
      <c r="EF26" s="82" t="str">
        <f t="shared" si="62"/>
        <v/>
      </c>
      <c r="EG26" s="82" t="str">
        <f t="shared" si="63"/>
        <v/>
      </c>
      <c r="EH26" s="82" t="str">
        <f t="shared" si="64"/>
        <v/>
      </c>
      <c r="EI26" s="82" t="str">
        <f t="shared" si="65"/>
        <v/>
      </c>
      <c r="EJ26" s="82" t="str">
        <f t="shared" si="66"/>
        <v/>
      </c>
      <c r="EK26" s="82">
        <f t="shared" si="67"/>
        <v>4623.57</v>
      </c>
      <c r="EL26" s="82" t="str">
        <f t="shared" si="68"/>
        <v/>
      </c>
      <c r="EM26" s="82" t="str">
        <f t="shared" si="69"/>
        <v/>
      </c>
      <c r="EN26" s="82" t="str">
        <f t="shared" si="70"/>
        <v/>
      </c>
      <c r="EO26" s="71">
        <f t="shared" si="71"/>
        <v>4611.82</v>
      </c>
      <c r="EP26" s="71">
        <f>ROUND(EO26*(1+[3]Inflación!$G$50),2)</f>
        <v>4671.07</v>
      </c>
      <c r="EQ26" s="81">
        <f t="shared" si="72"/>
        <v>1.8920039047218395E-2</v>
      </c>
    </row>
    <row r="27" spans="1:147" s="56" customFormat="1" ht="24.75" customHeight="1">
      <c r="A27" s="142">
        <v>22</v>
      </c>
      <c r="B27" s="141" t="s">
        <v>671</v>
      </c>
      <c r="C27" s="91" t="s">
        <v>670</v>
      </c>
      <c r="D27" s="140" t="s">
        <v>583</v>
      </c>
      <c r="E27" s="94">
        <v>5259.7677438548699</v>
      </c>
      <c r="F27" s="94">
        <v>5304.475769677636</v>
      </c>
      <c r="G27" s="87"/>
      <c r="H27" s="82"/>
      <c r="I27" s="82"/>
      <c r="J27" s="82"/>
      <c r="K27" s="82" t="str">
        <f>+'[3]Contratos anteriores'!AO30</f>
        <v xml:space="preserve"> </v>
      </c>
      <c r="L27" s="82" t="str">
        <f>+'[3]Contratos anteriores'!AP30</f>
        <v xml:space="preserve"> </v>
      </c>
      <c r="M27" s="82" t="str">
        <f>+'[3]Contratos anteriores'!AQ30</f>
        <v xml:space="preserve"> </v>
      </c>
      <c r="N27" s="82"/>
      <c r="O27" s="82"/>
      <c r="P27" s="82"/>
      <c r="Q27" s="82" t="str">
        <f>+'[3]Contratos anteriores'!AR30</f>
        <v xml:space="preserve"> </v>
      </c>
      <c r="R27" s="82" t="str">
        <f>+'[3]Contratos anteriores'!AS30</f>
        <v xml:space="preserve"> </v>
      </c>
      <c r="S27" s="82" t="str">
        <f>+'[3]Contratos anteriores'!AT30</f>
        <v xml:space="preserve"> </v>
      </c>
      <c r="T27" s="82"/>
      <c r="U27" s="82">
        <v>4980</v>
      </c>
      <c r="V27" s="82"/>
      <c r="W27" s="82" t="str">
        <f>+'[3]Contratos anteriores'!AU30</f>
        <v xml:space="preserve"> </v>
      </c>
      <c r="X27" s="82" t="str">
        <f>+'[3]Contratos anteriores'!AV30</f>
        <v xml:space="preserve"> </v>
      </c>
      <c r="Y27" s="82" t="str">
        <f>+'[3]Contratos anteriores'!AW30</f>
        <v xml:space="preserve"> </v>
      </c>
      <c r="Z27" s="82"/>
      <c r="AA27" s="82"/>
      <c r="AB27" s="82"/>
      <c r="AC27" s="86" t="str">
        <f>+'[3]Contratos anteriores'!AX30</f>
        <v xml:space="preserve"> </v>
      </c>
      <c r="AD27" s="86" t="str">
        <f>+'[3]Contratos anteriores'!AY30</f>
        <v xml:space="preserve"> </v>
      </c>
      <c r="AE27" s="86" t="str">
        <f>+'[3]Contratos anteriores'!AZ30</f>
        <v xml:space="preserve"> </v>
      </c>
      <c r="AF27" s="82"/>
      <c r="AG27" s="82"/>
      <c r="AH27" s="82"/>
      <c r="AI27" s="82" t="str">
        <f>+'[3]Contratos anteriores'!BA30</f>
        <v xml:space="preserve"> </v>
      </c>
      <c r="AJ27" s="82" t="str">
        <f>+'[3]Contratos anteriores'!BB30</f>
        <v xml:space="preserve"> </v>
      </c>
      <c r="AK27" s="82" t="str">
        <f>+'[3]Contratos anteriores'!BC30</f>
        <v xml:space="preserve"> </v>
      </c>
      <c r="AL27" s="82"/>
      <c r="AM27" s="82"/>
      <c r="AN27" s="82"/>
      <c r="AO27" s="82" t="str">
        <f>+'[3]Contratos anteriores'!BD30</f>
        <v xml:space="preserve"> </v>
      </c>
      <c r="AP27" s="82" t="str">
        <f>+'[3]Contratos anteriores'!BE30</f>
        <v xml:space="preserve"> </v>
      </c>
      <c r="AQ27" s="82" t="str">
        <f>+'[3]Contratos anteriores'!BF30</f>
        <v xml:space="preserve"> </v>
      </c>
      <c r="AR27" s="82"/>
      <c r="AS27" s="82"/>
      <c r="AT27" s="82"/>
      <c r="AU27" s="82" t="str">
        <f>+'[3]Contratos anteriores'!BG30</f>
        <v xml:space="preserve"> </v>
      </c>
      <c r="AV27" s="82" t="str">
        <f>+'[3]Contratos anteriores'!BH30</f>
        <v xml:space="preserve"> </v>
      </c>
      <c r="AW27" s="82" t="str">
        <f>+'[3]Contratos anteriores'!BI30</f>
        <v xml:space="preserve"> </v>
      </c>
      <c r="AX27" s="82"/>
      <c r="AY27" s="82"/>
      <c r="AZ27" s="82"/>
      <c r="BA27" s="82" t="str">
        <f>+'[3]Contratos anteriores'!BJ30</f>
        <v xml:space="preserve"> </v>
      </c>
      <c r="BB27" s="82" t="str">
        <f>+'[3]Contratos anteriores'!BK30</f>
        <v xml:space="preserve"> </v>
      </c>
      <c r="BC27" s="82" t="str">
        <f>+'[3]Contratos anteriores'!BL30</f>
        <v xml:space="preserve"> </v>
      </c>
      <c r="BD27" s="82"/>
      <c r="BE27" s="82"/>
      <c r="BF27" s="82"/>
      <c r="BG27" s="82" t="str">
        <f>+'[3]Contratos anteriores'!BM30</f>
        <v xml:space="preserve"> </v>
      </c>
      <c r="BH27" s="82" t="str">
        <f>+'[3]Contratos anteriores'!BN30</f>
        <v xml:space="preserve"> </v>
      </c>
      <c r="BI27" s="82" t="str">
        <f>+'[3]Contratos anteriores'!BO30</f>
        <v xml:space="preserve"> </v>
      </c>
      <c r="BJ27" s="82">
        <v>7260</v>
      </c>
      <c r="BK27" s="82">
        <v>5943.54</v>
      </c>
      <c r="BL27" s="82"/>
      <c r="BM27" s="82" t="str">
        <f>+'[3]Contratos anteriores'!BP30</f>
        <v xml:space="preserve"> </v>
      </c>
      <c r="BN27" s="82" t="str">
        <f>+'[3]Contratos anteriores'!BQ30</f>
        <v xml:space="preserve"> </v>
      </c>
      <c r="BO27" s="82" t="str">
        <f>+'[3]Contratos anteriores'!BR30</f>
        <v xml:space="preserve"> </v>
      </c>
      <c r="BP27" s="82">
        <v>5251.43</v>
      </c>
      <c r="BQ27" s="82"/>
      <c r="BR27" s="82">
        <v>5379.03</v>
      </c>
      <c r="BS27" s="82" t="str">
        <f>+'[3]Contratos anteriores'!BS30</f>
        <v xml:space="preserve"> </v>
      </c>
      <c r="BT27" s="82" t="str">
        <f>+'[3]Contratos anteriores'!BT30</f>
        <v xml:space="preserve"> </v>
      </c>
      <c r="BU27" s="82" t="str">
        <f>+'[3]Contratos anteriores'!BU30</f>
        <v xml:space="preserve"> </v>
      </c>
      <c r="BV27" s="84">
        <f t="shared" si="0"/>
        <v>5762.8</v>
      </c>
      <c r="BW27" s="84">
        <f t="shared" si="1"/>
        <v>777.48551944083943</v>
      </c>
      <c r="BX27" s="84">
        <f t="shared" si="2"/>
        <v>4596.5717208387414</v>
      </c>
      <c r="BY27" s="84">
        <f t="shared" si="3"/>
        <v>6540.2855194408394</v>
      </c>
      <c r="BZ27" s="84">
        <f t="shared" si="4"/>
        <v>5785.7445182403571</v>
      </c>
      <c r="CA27" s="82" t="str">
        <f t="shared" si="5"/>
        <v/>
      </c>
      <c r="CB27" s="82" t="str">
        <f t="shared" si="6"/>
        <v/>
      </c>
      <c r="CC27" s="82" t="str">
        <f t="shared" si="7"/>
        <v/>
      </c>
      <c r="CD27" s="82" t="str">
        <f t="shared" si="8"/>
        <v/>
      </c>
      <c r="CE27" s="82" t="str">
        <f t="shared" si="9"/>
        <v/>
      </c>
      <c r="CF27" s="82" t="str">
        <f t="shared" si="10"/>
        <v/>
      </c>
      <c r="CG27" s="82" t="str">
        <f t="shared" si="11"/>
        <v/>
      </c>
      <c r="CH27" s="82" t="str">
        <f t="shared" si="12"/>
        <v/>
      </c>
      <c r="CI27" s="82" t="str">
        <f t="shared" si="13"/>
        <v/>
      </c>
      <c r="CJ27" s="82" t="str">
        <f t="shared" si="14"/>
        <v/>
      </c>
      <c r="CK27" s="82" t="str">
        <f t="shared" si="15"/>
        <v/>
      </c>
      <c r="CL27" s="82" t="str">
        <f t="shared" si="16"/>
        <v/>
      </c>
      <c r="CM27" s="82" t="str">
        <f t="shared" si="17"/>
        <v/>
      </c>
      <c r="CN27" s="82">
        <f t="shared" si="18"/>
        <v>4980</v>
      </c>
      <c r="CO27" s="82" t="str">
        <f t="shared" si="19"/>
        <v/>
      </c>
      <c r="CP27" s="82" t="str">
        <f t="shared" si="20"/>
        <v/>
      </c>
      <c r="CQ27" s="82" t="str">
        <f t="shared" si="21"/>
        <v/>
      </c>
      <c r="CR27" s="82" t="str">
        <f t="shared" si="22"/>
        <v/>
      </c>
      <c r="CS27" s="82" t="str">
        <f t="shared" si="23"/>
        <v/>
      </c>
      <c r="CT27" s="82" t="str">
        <f t="shared" si="24"/>
        <v/>
      </c>
      <c r="CU27" s="82" t="str">
        <f t="shared" si="25"/>
        <v/>
      </c>
      <c r="CV27" s="82" t="str">
        <f t="shared" si="26"/>
        <v/>
      </c>
      <c r="CW27" s="82" t="str">
        <f t="shared" si="27"/>
        <v/>
      </c>
      <c r="CX27" s="82" t="str">
        <f t="shared" si="28"/>
        <v/>
      </c>
      <c r="CY27" s="82" t="str">
        <f t="shared" si="29"/>
        <v/>
      </c>
      <c r="CZ27" s="82" t="str">
        <f t="shared" si="30"/>
        <v/>
      </c>
      <c r="DA27" s="82" t="str">
        <f t="shared" si="31"/>
        <v/>
      </c>
      <c r="DB27" s="82" t="str">
        <f t="shared" si="32"/>
        <v/>
      </c>
      <c r="DC27" s="82" t="str">
        <f t="shared" si="33"/>
        <v/>
      </c>
      <c r="DD27" s="82" t="str">
        <f t="shared" si="34"/>
        <v/>
      </c>
      <c r="DE27" s="82" t="str">
        <f t="shared" si="35"/>
        <v/>
      </c>
      <c r="DF27" s="82" t="str">
        <f t="shared" si="36"/>
        <v/>
      </c>
      <c r="DG27" s="82" t="str">
        <f t="shared" si="37"/>
        <v/>
      </c>
      <c r="DH27" s="82" t="str">
        <f t="shared" si="38"/>
        <v/>
      </c>
      <c r="DI27" s="82" t="str">
        <f t="shared" si="39"/>
        <v/>
      </c>
      <c r="DJ27" s="82" t="str">
        <f t="shared" si="40"/>
        <v/>
      </c>
      <c r="DK27" s="82" t="str">
        <f t="shared" si="41"/>
        <v/>
      </c>
      <c r="DL27" s="82" t="str">
        <f t="shared" si="42"/>
        <v/>
      </c>
      <c r="DM27" s="82" t="str">
        <f t="shared" si="43"/>
        <v/>
      </c>
      <c r="DN27" s="82" t="str">
        <f t="shared" si="44"/>
        <v/>
      </c>
      <c r="DO27" s="82" t="str">
        <f t="shared" si="45"/>
        <v/>
      </c>
      <c r="DP27" s="82" t="str">
        <f t="shared" si="46"/>
        <v/>
      </c>
      <c r="DQ27" s="82" t="str">
        <f t="shared" si="47"/>
        <v/>
      </c>
      <c r="DR27" s="82" t="str">
        <f t="shared" si="48"/>
        <v/>
      </c>
      <c r="DS27" s="82" t="str">
        <f t="shared" si="49"/>
        <v/>
      </c>
      <c r="DT27" s="82" t="str">
        <f t="shared" si="50"/>
        <v/>
      </c>
      <c r="DU27" s="82" t="str">
        <f t="shared" si="51"/>
        <v/>
      </c>
      <c r="DV27" s="82" t="str">
        <f t="shared" si="52"/>
        <v/>
      </c>
      <c r="DW27" s="82" t="str">
        <f t="shared" si="53"/>
        <v/>
      </c>
      <c r="DX27" s="82" t="str">
        <f t="shared" si="54"/>
        <v/>
      </c>
      <c r="DY27" s="82" t="str">
        <f t="shared" si="55"/>
        <v/>
      </c>
      <c r="DZ27" s="82" t="str">
        <f t="shared" si="56"/>
        <v/>
      </c>
      <c r="EA27" s="82" t="str">
        <f t="shared" si="57"/>
        <v/>
      </c>
      <c r="EB27" s="82" t="str">
        <f t="shared" si="58"/>
        <v/>
      </c>
      <c r="EC27" s="82" t="str">
        <f t="shared" si="59"/>
        <v/>
      </c>
      <c r="ED27" s="82" t="str">
        <f t="shared" si="60"/>
        <v/>
      </c>
      <c r="EE27" s="82" t="str">
        <f t="shared" si="61"/>
        <v/>
      </c>
      <c r="EF27" s="82" t="str">
        <f t="shared" si="62"/>
        <v/>
      </c>
      <c r="EG27" s="82" t="str">
        <f t="shared" si="63"/>
        <v/>
      </c>
      <c r="EH27" s="82" t="str">
        <f t="shared" si="64"/>
        <v/>
      </c>
      <c r="EI27" s="82">
        <f t="shared" si="65"/>
        <v>5251.43</v>
      </c>
      <c r="EJ27" s="82" t="str">
        <f t="shared" si="66"/>
        <v/>
      </c>
      <c r="EK27" s="82">
        <f t="shared" si="67"/>
        <v>5379.03</v>
      </c>
      <c r="EL27" s="82" t="str">
        <f t="shared" si="68"/>
        <v/>
      </c>
      <c r="EM27" s="82" t="str">
        <f t="shared" si="69"/>
        <v/>
      </c>
      <c r="EN27" s="82" t="str">
        <f t="shared" si="70"/>
        <v/>
      </c>
      <c r="EO27" s="71">
        <f t="shared" si="71"/>
        <v>5208.8100000000004</v>
      </c>
      <c r="EP27" s="71">
        <f>ROUND(EO27*(1+[3]Inflación!$G$50),2)</f>
        <v>5275.73</v>
      </c>
      <c r="EQ27" s="81">
        <f t="shared" si="72"/>
        <v>-9.6882117873750007E-3</v>
      </c>
    </row>
    <row r="28" spans="1:147" s="56" customFormat="1" ht="24.75" customHeight="1">
      <c r="A28" s="93">
        <v>23</v>
      </c>
      <c r="B28" s="92" t="s">
        <v>654</v>
      </c>
      <c r="C28" s="91" t="s">
        <v>669</v>
      </c>
      <c r="D28" s="140" t="s">
        <v>583</v>
      </c>
      <c r="E28" s="94">
        <v>1289.6891041869758</v>
      </c>
      <c r="F28" s="94">
        <v>1300.651461572565</v>
      </c>
      <c r="G28" s="87"/>
      <c r="H28" s="82"/>
      <c r="I28" s="82"/>
      <c r="J28" s="82"/>
      <c r="K28" s="82" t="str">
        <f>+'[3]Contratos anteriores'!AO31</f>
        <v xml:space="preserve"> </v>
      </c>
      <c r="L28" s="82" t="str">
        <f>+'[3]Contratos anteriores'!AP31</f>
        <v xml:space="preserve"> </v>
      </c>
      <c r="M28" s="82" t="str">
        <f>+'[3]Contratos anteriores'!AQ31</f>
        <v xml:space="preserve"> </v>
      </c>
      <c r="N28" s="82"/>
      <c r="O28" s="82"/>
      <c r="P28" s="82"/>
      <c r="Q28" s="82" t="str">
        <f>+'[3]Contratos anteriores'!AR31</f>
        <v xml:space="preserve"> </v>
      </c>
      <c r="R28" s="82" t="str">
        <f>+'[3]Contratos anteriores'!AS31</f>
        <v xml:space="preserve"> </v>
      </c>
      <c r="S28" s="82" t="str">
        <f>+'[3]Contratos anteriores'!AT31</f>
        <v xml:space="preserve"> </v>
      </c>
      <c r="T28" s="82"/>
      <c r="U28" s="82"/>
      <c r="V28" s="82"/>
      <c r="W28" s="82" t="str">
        <f>+'[3]Contratos anteriores'!AU31</f>
        <v xml:space="preserve"> </v>
      </c>
      <c r="X28" s="82" t="str">
        <f>+'[3]Contratos anteriores'!AV31</f>
        <v xml:space="preserve"> </v>
      </c>
      <c r="Y28" s="82" t="str">
        <f>+'[3]Contratos anteriores'!AW31</f>
        <v xml:space="preserve"> </v>
      </c>
      <c r="Z28" s="82"/>
      <c r="AA28" s="82"/>
      <c r="AB28" s="82"/>
      <c r="AC28" s="86" t="str">
        <f>+'[3]Contratos anteriores'!AX31</f>
        <v xml:space="preserve"> </v>
      </c>
      <c r="AD28" s="86" t="str">
        <f>+'[3]Contratos anteriores'!AY31</f>
        <v xml:space="preserve"> </v>
      </c>
      <c r="AE28" s="86" t="str">
        <f>+'[3]Contratos anteriores'!AZ31</f>
        <v xml:space="preserve"> </v>
      </c>
      <c r="AF28" s="82"/>
      <c r="AG28" s="82"/>
      <c r="AH28" s="82"/>
      <c r="AI28" s="82" t="str">
        <f>+'[3]Contratos anteriores'!BA31</f>
        <v xml:space="preserve"> </v>
      </c>
      <c r="AJ28" s="82" t="str">
        <f>+'[3]Contratos anteriores'!BB31</f>
        <v xml:space="preserve"> </v>
      </c>
      <c r="AK28" s="82" t="str">
        <f>+'[3]Contratos anteriores'!BC31</f>
        <v xml:space="preserve"> </v>
      </c>
      <c r="AL28" s="82"/>
      <c r="AM28" s="82"/>
      <c r="AN28" s="82"/>
      <c r="AO28" s="82" t="str">
        <f>+'[3]Contratos anteriores'!BD31</f>
        <v xml:space="preserve"> </v>
      </c>
      <c r="AP28" s="82" t="str">
        <f>+'[3]Contratos anteriores'!BE31</f>
        <v xml:space="preserve"> </v>
      </c>
      <c r="AQ28" s="82" t="str">
        <f>+'[3]Contratos anteriores'!BF31</f>
        <v xml:space="preserve"> </v>
      </c>
      <c r="AR28" s="82"/>
      <c r="AS28" s="82"/>
      <c r="AT28" s="82"/>
      <c r="AU28" s="82" t="str">
        <f>+'[3]Contratos anteriores'!BG31</f>
        <v xml:space="preserve"> </v>
      </c>
      <c r="AV28" s="82" t="str">
        <f>+'[3]Contratos anteriores'!BH31</f>
        <v xml:space="preserve"> </v>
      </c>
      <c r="AW28" s="82" t="str">
        <f>+'[3]Contratos anteriores'!BI31</f>
        <v xml:space="preserve"> </v>
      </c>
      <c r="AX28" s="82"/>
      <c r="AY28" s="82"/>
      <c r="AZ28" s="82"/>
      <c r="BA28" s="82" t="str">
        <f>+'[3]Contratos anteriores'!BJ31</f>
        <v xml:space="preserve"> </v>
      </c>
      <c r="BB28" s="82" t="str">
        <f>+'[3]Contratos anteriores'!BK31</f>
        <v xml:space="preserve"> </v>
      </c>
      <c r="BC28" s="82" t="str">
        <f>+'[3]Contratos anteriores'!BL31</f>
        <v xml:space="preserve"> </v>
      </c>
      <c r="BD28" s="82"/>
      <c r="BE28" s="82"/>
      <c r="BF28" s="82"/>
      <c r="BG28" s="82" t="str">
        <f>+'[3]Contratos anteriores'!BM31</f>
        <v xml:space="preserve"> </v>
      </c>
      <c r="BH28" s="82" t="str">
        <f>+'[3]Contratos anteriores'!BN31</f>
        <v xml:space="preserve"> </v>
      </c>
      <c r="BI28" s="82" t="str">
        <f>+'[3]Contratos anteriores'!BO31</f>
        <v xml:space="preserve"> </v>
      </c>
      <c r="BJ28" s="82">
        <v>1418.66</v>
      </c>
      <c r="BK28" s="82">
        <v>1457.35</v>
      </c>
      <c r="BL28" s="82"/>
      <c r="BM28" s="82" t="str">
        <f>+'[3]Contratos anteriores'!BP31</f>
        <v xml:space="preserve"> </v>
      </c>
      <c r="BN28" s="82" t="str">
        <f>+'[3]Contratos anteriores'!BQ31</f>
        <v xml:space="preserve"> </v>
      </c>
      <c r="BO28" s="82" t="str">
        <f>+'[3]Contratos anteriores'!BR31</f>
        <v xml:space="preserve"> </v>
      </c>
      <c r="BP28" s="82">
        <v>1287.6400000000001</v>
      </c>
      <c r="BQ28" s="82"/>
      <c r="BR28" s="82">
        <v>1401.52</v>
      </c>
      <c r="BS28" s="82" t="str">
        <f>+'[3]Contratos anteriores'!BS31</f>
        <v xml:space="preserve"> </v>
      </c>
      <c r="BT28" s="82" t="str">
        <f>+'[3]Contratos anteriores'!BT31</f>
        <v xml:space="preserve"> </v>
      </c>
      <c r="BU28" s="82" t="str">
        <f>+'[3]Contratos anteriores'!BU31</f>
        <v xml:space="preserve"> </v>
      </c>
      <c r="BV28" s="84">
        <f t="shared" si="0"/>
        <v>1391.2925</v>
      </c>
      <c r="BW28" s="84">
        <f t="shared" si="1"/>
        <v>75.286665503973637</v>
      </c>
      <c r="BX28" s="84">
        <f t="shared" si="2"/>
        <v>1278.3625017440395</v>
      </c>
      <c r="BY28" s="84">
        <f t="shared" si="3"/>
        <v>1466.5791655039736</v>
      </c>
      <c r="BZ28" s="84">
        <f t="shared" si="4"/>
        <v>1418.6580146056735</v>
      </c>
      <c r="CA28" s="82" t="str">
        <f t="shared" si="5"/>
        <v/>
      </c>
      <c r="CB28" s="82" t="str">
        <f t="shared" si="6"/>
        <v/>
      </c>
      <c r="CC28" s="82" t="str">
        <f t="shared" si="7"/>
        <v/>
      </c>
      <c r="CD28" s="82" t="str">
        <f t="shared" si="8"/>
        <v/>
      </c>
      <c r="CE28" s="82" t="str">
        <f t="shared" si="9"/>
        <v/>
      </c>
      <c r="CF28" s="82" t="str">
        <f t="shared" si="10"/>
        <v/>
      </c>
      <c r="CG28" s="82" t="str">
        <f t="shared" si="11"/>
        <v/>
      </c>
      <c r="CH28" s="82" t="str">
        <f t="shared" si="12"/>
        <v/>
      </c>
      <c r="CI28" s="82" t="str">
        <f t="shared" si="13"/>
        <v/>
      </c>
      <c r="CJ28" s="82" t="str">
        <f t="shared" si="14"/>
        <v/>
      </c>
      <c r="CK28" s="82" t="str">
        <f t="shared" si="15"/>
        <v/>
      </c>
      <c r="CL28" s="82" t="str">
        <f t="shared" si="16"/>
        <v/>
      </c>
      <c r="CM28" s="82" t="str">
        <f t="shared" si="17"/>
        <v/>
      </c>
      <c r="CN28" s="82" t="str">
        <f t="shared" si="18"/>
        <v/>
      </c>
      <c r="CO28" s="82" t="str">
        <f t="shared" si="19"/>
        <v/>
      </c>
      <c r="CP28" s="82" t="str">
        <f t="shared" si="20"/>
        <v/>
      </c>
      <c r="CQ28" s="82" t="str">
        <f t="shared" si="21"/>
        <v/>
      </c>
      <c r="CR28" s="82" t="str">
        <f t="shared" si="22"/>
        <v/>
      </c>
      <c r="CS28" s="82" t="str">
        <f t="shared" si="23"/>
        <v/>
      </c>
      <c r="CT28" s="82" t="str">
        <f t="shared" si="24"/>
        <v/>
      </c>
      <c r="CU28" s="82" t="str">
        <f t="shared" si="25"/>
        <v/>
      </c>
      <c r="CV28" s="82" t="str">
        <f t="shared" si="26"/>
        <v/>
      </c>
      <c r="CW28" s="82" t="str">
        <f t="shared" si="27"/>
        <v/>
      </c>
      <c r="CX28" s="82" t="str">
        <f t="shared" si="28"/>
        <v/>
      </c>
      <c r="CY28" s="82" t="str">
        <f t="shared" si="29"/>
        <v/>
      </c>
      <c r="CZ28" s="82" t="str">
        <f t="shared" si="30"/>
        <v/>
      </c>
      <c r="DA28" s="82" t="str">
        <f t="shared" si="31"/>
        <v/>
      </c>
      <c r="DB28" s="82" t="str">
        <f t="shared" si="32"/>
        <v/>
      </c>
      <c r="DC28" s="82" t="str">
        <f t="shared" si="33"/>
        <v/>
      </c>
      <c r="DD28" s="82" t="str">
        <f t="shared" si="34"/>
        <v/>
      </c>
      <c r="DE28" s="82" t="str">
        <f t="shared" si="35"/>
        <v/>
      </c>
      <c r="DF28" s="82" t="str">
        <f t="shared" si="36"/>
        <v/>
      </c>
      <c r="DG28" s="82" t="str">
        <f t="shared" si="37"/>
        <v/>
      </c>
      <c r="DH28" s="82" t="str">
        <f t="shared" si="38"/>
        <v/>
      </c>
      <c r="DI28" s="82" t="str">
        <f t="shared" si="39"/>
        <v/>
      </c>
      <c r="DJ28" s="82" t="str">
        <f t="shared" si="40"/>
        <v/>
      </c>
      <c r="DK28" s="82" t="str">
        <f t="shared" si="41"/>
        <v/>
      </c>
      <c r="DL28" s="82" t="str">
        <f t="shared" si="42"/>
        <v/>
      </c>
      <c r="DM28" s="82" t="str">
        <f t="shared" si="43"/>
        <v/>
      </c>
      <c r="DN28" s="82" t="str">
        <f t="shared" si="44"/>
        <v/>
      </c>
      <c r="DO28" s="82" t="str">
        <f t="shared" si="45"/>
        <v/>
      </c>
      <c r="DP28" s="82" t="str">
        <f t="shared" si="46"/>
        <v/>
      </c>
      <c r="DQ28" s="82" t="str">
        <f t="shared" si="47"/>
        <v/>
      </c>
      <c r="DR28" s="82" t="str">
        <f t="shared" si="48"/>
        <v/>
      </c>
      <c r="DS28" s="82" t="str">
        <f t="shared" si="49"/>
        <v/>
      </c>
      <c r="DT28" s="82" t="str">
        <f t="shared" si="50"/>
        <v/>
      </c>
      <c r="DU28" s="82" t="str">
        <f t="shared" si="51"/>
        <v/>
      </c>
      <c r="DV28" s="82" t="str">
        <f t="shared" si="52"/>
        <v/>
      </c>
      <c r="DW28" s="82" t="str">
        <f t="shared" si="53"/>
        <v/>
      </c>
      <c r="DX28" s="82" t="str">
        <f t="shared" si="54"/>
        <v/>
      </c>
      <c r="DY28" s="82" t="str">
        <f t="shared" si="55"/>
        <v/>
      </c>
      <c r="DZ28" s="82" t="str">
        <f t="shared" si="56"/>
        <v/>
      </c>
      <c r="EA28" s="82" t="str">
        <f t="shared" si="57"/>
        <v/>
      </c>
      <c r="EB28" s="82" t="str">
        <f t="shared" si="58"/>
        <v/>
      </c>
      <c r="EC28" s="82" t="str">
        <f t="shared" si="59"/>
        <v/>
      </c>
      <c r="ED28" s="82" t="str">
        <f t="shared" si="60"/>
        <v/>
      </c>
      <c r="EE28" s="82" t="str">
        <f t="shared" si="61"/>
        <v/>
      </c>
      <c r="EF28" s="82" t="str">
        <f t="shared" si="62"/>
        <v/>
      </c>
      <c r="EG28" s="82" t="str">
        <f t="shared" si="63"/>
        <v/>
      </c>
      <c r="EH28" s="82" t="str">
        <f t="shared" si="64"/>
        <v/>
      </c>
      <c r="EI28" s="82">
        <f t="shared" si="65"/>
        <v>1287.6400000000001</v>
      </c>
      <c r="EJ28" s="82" t="str">
        <f t="shared" si="66"/>
        <v/>
      </c>
      <c r="EK28" s="82">
        <f t="shared" si="67"/>
        <v>1401.52</v>
      </c>
      <c r="EL28" s="82" t="str">
        <f t="shared" si="68"/>
        <v/>
      </c>
      <c r="EM28" s="82" t="str">
        <f t="shared" si="69"/>
        <v/>
      </c>
      <c r="EN28" s="82" t="str">
        <f t="shared" si="70"/>
        <v/>
      </c>
      <c r="EO28" s="71">
        <f t="shared" si="71"/>
        <v>1346.99</v>
      </c>
      <c r="EP28" s="71">
        <f>ROUND(EO28*(1+[3]Inflación!$G$50),2)</f>
        <v>1364.3</v>
      </c>
      <c r="EQ28" s="81">
        <f t="shared" si="72"/>
        <v>4.4430006911740927E-2</v>
      </c>
    </row>
    <row r="29" spans="1:147" s="56" customFormat="1" ht="24.75" customHeight="1">
      <c r="A29" s="93">
        <v>24</v>
      </c>
      <c r="B29" s="92" t="s">
        <v>654</v>
      </c>
      <c r="C29" s="91" t="s">
        <v>668</v>
      </c>
      <c r="D29" s="140" t="s">
        <v>583</v>
      </c>
      <c r="E29" s="94">
        <v>1697.582401187175</v>
      </c>
      <c r="F29" s="94">
        <v>1712.0118515972661</v>
      </c>
      <c r="G29" s="87"/>
      <c r="H29" s="82"/>
      <c r="I29" s="82"/>
      <c r="J29" s="82"/>
      <c r="K29" s="82" t="str">
        <f>+'[3]Contratos anteriores'!AO32</f>
        <v xml:space="preserve"> </v>
      </c>
      <c r="L29" s="82" t="str">
        <f>+'[3]Contratos anteriores'!AP32</f>
        <v xml:space="preserve"> </v>
      </c>
      <c r="M29" s="82" t="str">
        <f>+'[3]Contratos anteriores'!AQ32</f>
        <v xml:space="preserve"> </v>
      </c>
      <c r="N29" s="82"/>
      <c r="O29" s="82"/>
      <c r="P29" s="82"/>
      <c r="Q29" s="82" t="str">
        <f>+'[3]Contratos anteriores'!AR32</f>
        <v xml:space="preserve"> </v>
      </c>
      <c r="R29" s="82" t="str">
        <f>+'[3]Contratos anteriores'!AS32</f>
        <v xml:space="preserve"> </v>
      </c>
      <c r="S29" s="82" t="str">
        <f>+'[3]Contratos anteriores'!AT32</f>
        <v xml:space="preserve"> </v>
      </c>
      <c r="T29" s="82"/>
      <c r="U29" s="82"/>
      <c r="V29" s="82"/>
      <c r="W29" s="82" t="str">
        <f>+'[3]Contratos anteriores'!AU32</f>
        <v xml:space="preserve"> </v>
      </c>
      <c r="X29" s="82" t="str">
        <f>+'[3]Contratos anteriores'!AV32</f>
        <v xml:space="preserve"> </v>
      </c>
      <c r="Y29" s="82" t="str">
        <f>+'[3]Contratos anteriores'!AW32</f>
        <v xml:space="preserve"> </v>
      </c>
      <c r="Z29" s="82"/>
      <c r="AA29" s="82"/>
      <c r="AB29" s="82"/>
      <c r="AC29" s="86" t="str">
        <f>+'[3]Contratos anteriores'!AX32</f>
        <v xml:space="preserve"> </v>
      </c>
      <c r="AD29" s="86" t="str">
        <f>+'[3]Contratos anteriores'!AY32</f>
        <v xml:space="preserve"> </v>
      </c>
      <c r="AE29" s="86" t="str">
        <f>+'[3]Contratos anteriores'!AZ32</f>
        <v xml:space="preserve"> </v>
      </c>
      <c r="AF29" s="82"/>
      <c r="AG29" s="82"/>
      <c r="AH29" s="82"/>
      <c r="AI29" s="82" t="str">
        <f>+'[3]Contratos anteriores'!BA32</f>
        <v xml:space="preserve"> </v>
      </c>
      <c r="AJ29" s="82" t="str">
        <f>+'[3]Contratos anteriores'!BB32</f>
        <v xml:space="preserve"> </v>
      </c>
      <c r="AK29" s="82" t="str">
        <f>+'[3]Contratos anteriores'!BC32</f>
        <v xml:space="preserve"> </v>
      </c>
      <c r="AL29" s="82"/>
      <c r="AM29" s="82"/>
      <c r="AN29" s="82"/>
      <c r="AO29" s="82" t="str">
        <f>+'[3]Contratos anteriores'!BD32</f>
        <v xml:space="preserve"> </v>
      </c>
      <c r="AP29" s="82" t="str">
        <f>+'[3]Contratos anteriores'!BE32</f>
        <v xml:space="preserve"> </v>
      </c>
      <c r="AQ29" s="82" t="str">
        <f>+'[3]Contratos anteriores'!BF32</f>
        <v xml:space="preserve"> </v>
      </c>
      <c r="AR29" s="82"/>
      <c r="AS29" s="82"/>
      <c r="AT29" s="82"/>
      <c r="AU29" s="82" t="str">
        <f>+'[3]Contratos anteriores'!BG32</f>
        <v xml:space="preserve"> </v>
      </c>
      <c r="AV29" s="82" t="str">
        <f>+'[3]Contratos anteriores'!BH32</f>
        <v xml:space="preserve"> </v>
      </c>
      <c r="AW29" s="82" t="str">
        <f>+'[3]Contratos anteriores'!BI32</f>
        <v xml:space="preserve"> </v>
      </c>
      <c r="AX29" s="82"/>
      <c r="AY29" s="82"/>
      <c r="AZ29" s="82"/>
      <c r="BA29" s="82" t="str">
        <f>+'[3]Contratos anteriores'!BJ32</f>
        <v xml:space="preserve"> </v>
      </c>
      <c r="BB29" s="82" t="str">
        <f>+'[3]Contratos anteriores'!BK32</f>
        <v xml:space="preserve"> </v>
      </c>
      <c r="BC29" s="82" t="str">
        <f>+'[3]Contratos anteriores'!BL32</f>
        <v xml:space="preserve"> </v>
      </c>
      <c r="BD29" s="82"/>
      <c r="BE29" s="82"/>
      <c r="BF29" s="82"/>
      <c r="BG29" s="82" t="str">
        <f>+'[3]Contratos anteriores'!BM32</f>
        <v xml:space="preserve"> </v>
      </c>
      <c r="BH29" s="82" t="str">
        <f>+'[3]Contratos anteriores'!BN32</f>
        <v xml:space="preserve"> </v>
      </c>
      <c r="BI29" s="82" t="str">
        <f>+'[3]Contratos anteriores'!BO32</f>
        <v xml:space="preserve"> </v>
      </c>
      <c r="BJ29" s="82">
        <v>1867.34</v>
      </c>
      <c r="BK29" s="82">
        <v>1918.27</v>
      </c>
      <c r="BL29" s="82"/>
      <c r="BM29" s="82" t="str">
        <f>+'[3]Contratos anteriores'!BP32</f>
        <v xml:space="preserve"> </v>
      </c>
      <c r="BN29" s="82" t="str">
        <f>+'[3]Contratos anteriores'!BQ32</f>
        <v xml:space="preserve"> </v>
      </c>
      <c r="BO29" s="82" t="str">
        <f>+'[3]Contratos anteriores'!BR32</f>
        <v xml:space="preserve"> </v>
      </c>
      <c r="BP29" s="82">
        <v>1694.89</v>
      </c>
      <c r="BQ29" s="82"/>
      <c r="BR29" s="82">
        <v>1817.95</v>
      </c>
      <c r="BS29" s="82" t="str">
        <f>+'[3]Contratos anteriores'!BS32</f>
        <v xml:space="preserve"> </v>
      </c>
      <c r="BT29" s="82" t="str">
        <f>+'[3]Contratos anteriores'!BT32</f>
        <v xml:space="preserve"> </v>
      </c>
      <c r="BU29" s="82" t="str">
        <f>+'[3]Contratos anteriores'!BU32</f>
        <v xml:space="preserve"> </v>
      </c>
      <c r="BV29" s="84">
        <f t="shared" si="0"/>
        <v>1824.6125</v>
      </c>
      <c r="BW29" s="84">
        <f t="shared" si="1"/>
        <v>96.65893853986222</v>
      </c>
      <c r="BX29" s="84">
        <f t="shared" si="2"/>
        <v>1679.6240921902067</v>
      </c>
      <c r="BY29" s="84">
        <f t="shared" si="3"/>
        <v>1921.2714385398622</v>
      </c>
      <c r="BZ29" s="84">
        <f t="shared" si="4"/>
        <v>1867.3406413058926</v>
      </c>
      <c r="CA29" s="82" t="str">
        <f t="shared" si="5"/>
        <v/>
      </c>
      <c r="CB29" s="82" t="str">
        <f t="shared" si="6"/>
        <v/>
      </c>
      <c r="CC29" s="82" t="str">
        <f t="shared" si="7"/>
        <v/>
      </c>
      <c r="CD29" s="82" t="str">
        <f t="shared" si="8"/>
        <v/>
      </c>
      <c r="CE29" s="82" t="str">
        <f t="shared" si="9"/>
        <v/>
      </c>
      <c r="CF29" s="82" t="str">
        <f t="shared" si="10"/>
        <v/>
      </c>
      <c r="CG29" s="82" t="str">
        <f t="shared" si="11"/>
        <v/>
      </c>
      <c r="CH29" s="82" t="str">
        <f t="shared" si="12"/>
        <v/>
      </c>
      <c r="CI29" s="82" t="str">
        <f t="shared" si="13"/>
        <v/>
      </c>
      <c r="CJ29" s="82" t="str">
        <f t="shared" si="14"/>
        <v/>
      </c>
      <c r="CK29" s="82" t="str">
        <f t="shared" si="15"/>
        <v/>
      </c>
      <c r="CL29" s="82" t="str">
        <f t="shared" si="16"/>
        <v/>
      </c>
      <c r="CM29" s="82" t="str">
        <f t="shared" si="17"/>
        <v/>
      </c>
      <c r="CN29" s="82" t="str">
        <f t="shared" si="18"/>
        <v/>
      </c>
      <c r="CO29" s="82" t="str">
        <f t="shared" si="19"/>
        <v/>
      </c>
      <c r="CP29" s="82" t="str">
        <f t="shared" si="20"/>
        <v/>
      </c>
      <c r="CQ29" s="82" t="str">
        <f t="shared" si="21"/>
        <v/>
      </c>
      <c r="CR29" s="82" t="str">
        <f t="shared" si="22"/>
        <v/>
      </c>
      <c r="CS29" s="82" t="str">
        <f t="shared" si="23"/>
        <v/>
      </c>
      <c r="CT29" s="82" t="str">
        <f t="shared" si="24"/>
        <v/>
      </c>
      <c r="CU29" s="82" t="str">
        <f t="shared" si="25"/>
        <v/>
      </c>
      <c r="CV29" s="82" t="str">
        <f t="shared" si="26"/>
        <v/>
      </c>
      <c r="CW29" s="82" t="str">
        <f t="shared" si="27"/>
        <v/>
      </c>
      <c r="CX29" s="82" t="str">
        <f t="shared" si="28"/>
        <v/>
      </c>
      <c r="CY29" s="82" t="str">
        <f t="shared" si="29"/>
        <v/>
      </c>
      <c r="CZ29" s="82" t="str">
        <f t="shared" si="30"/>
        <v/>
      </c>
      <c r="DA29" s="82" t="str">
        <f t="shared" si="31"/>
        <v/>
      </c>
      <c r="DB29" s="82" t="str">
        <f t="shared" si="32"/>
        <v/>
      </c>
      <c r="DC29" s="82" t="str">
        <f t="shared" si="33"/>
        <v/>
      </c>
      <c r="DD29" s="82" t="str">
        <f t="shared" si="34"/>
        <v/>
      </c>
      <c r="DE29" s="82" t="str">
        <f t="shared" si="35"/>
        <v/>
      </c>
      <c r="DF29" s="82" t="str">
        <f t="shared" si="36"/>
        <v/>
      </c>
      <c r="DG29" s="82" t="str">
        <f t="shared" si="37"/>
        <v/>
      </c>
      <c r="DH29" s="82" t="str">
        <f t="shared" si="38"/>
        <v/>
      </c>
      <c r="DI29" s="82" t="str">
        <f t="shared" si="39"/>
        <v/>
      </c>
      <c r="DJ29" s="82" t="str">
        <f t="shared" si="40"/>
        <v/>
      </c>
      <c r="DK29" s="82" t="str">
        <f t="shared" si="41"/>
        <v/>
      </c>
      <c r="DL29" s="82" t="str">
        <f t="shared" si="42"/>
        <v/>
      </c>
      <c r="DM29" s="82" t="str">
        <f t="shared" si="43"/>
        <v/>
      </c>
      <c r="DN29" s="82" t="str">
        <f t="shared" si="44"/>
        <v/>
      </c>
      <c r="DO29" s="82" t="str">
        <f t="shared" si="45"/>
        <v/>
      </c>
      <c r="DP29" s="82" t="str">
        <f t="shared" si="46"/>
        <v/>
      </c>
      <c r="DQ29" s="82" t="str">
        <f t="shared" si="47"/>
        <v/>
      </c>
      <c r="DR29" s="82" t="str">
        <f t="shared" si="48"/>
        <v/>
      </c>
      <c r="DS29" s="82" t="str">
        <f t="shared" si="49"/>
        <v/>
      </c>
      <c r="DT29" s="82" t="str">
        <f t="shared" si="50"/>
        <v/>
      </c>
      <c r="DU29" s="82" t="str">
        <f t="shared" si="51"/>
        <v/>
      </c>
      <c r="DV29" s="82" t="str">
        <f t="shared" si="52"/>
        <v/>
      </c>
      <c r="DW29" s="82" t="str">
        <f t="shared" si="53"/>
        <v/>
      </c>
      <c r="DX29" s="82" t="str">
        <f t="shared" si="54"/>
        <v/>
      </c>
      <c r="DY29" s="82" t="str">
        <f t="shared" si="55"/>
        <v/>
      </c>
      <c r="DZ29" s="82" t="str">
        <f t="shared" si="56"/>
        <v/>
      </c>
      <c r="EA29" s="82" t="str">
        <f t="shared" si="57"/>
        <v/>
      </c>
      <c r="EB29" s="82" t="str">
        <f t="shared" si="58"/>
        <v/>
      </c>
      <c r="EC29" s="82">
        <f t="shared" si="59"/>
        <v>1867.34</v>
      </c>
      <c r="ED29" s="82" t="str">
        <f t="shared" si="60"/>
        <v/>
      </c>
      <c r="EE29" s="82" t="str">
        <f t="shared" si="61"/>
        <v/>
      </c>
      <c r="EF29" s="82" t="str">
        <f t="shared" si="62"/>
        <v/>
      </c>
      <c r="EG29" s="82" t="str">
        <f t="shared" si="63"/>
        <v/>
      </c>
      <c r="EH29" s="82" t="str">
        <f t="shared" si="64"/>
        <v/>
      </c>
      <c r="EI29" s="82">
        <f t="shared" si="65"/>
        <v>1694.89</v>
      </c>
      <c r="EJ29" s="82" t="str">
        <f t="shared" si="66"/>
        <v/>
      </c>
      <c r="EK29" s="82">
        <f t="shared" si="67"/>
        <v>1817.95</v>
      </c>
      <c r="EL29" s="82" t="str">
        <f t="shared" si="68"/>
        <v/>
      </c>
      <c r="EM29" s="82" t="str">
        <f t="shared" si="69"/>
        <v/>
      </c>
      <c r="EN29" s="82" t="str">
        <f t="shared" si="70"/>
        <v/>
      </c>
      <c r="EO29" s="71">
        <f t="shared" si="71"/>
        <v>1796.33</v>
      </c>
      <c r="EP29" s="71">
        <f>ROUND(EO29*(1+[3]Inflación!$G$50),2)</f>
        <v>1819.41</v>
      </c>
      <c r="EQ29" s="81">
        <f t="shared" si="72"/>
        <v>5.8169546729376798E-2</v>
      </c>
    </row>
    <row r="30" spans="1:147" s="56" customFormat="1" ht="24.75" customHeight="1">
      <c r="A30" s="93">
        <v>25</v>
      </c>
      <c r="B30" s="92" t="s">
        <v>654</v>
      </c>
      <c r="C30" s="91" t="s">
        <v>667</v>
      </c>
      <c r="D30" s="140" t="s">
        <v>583</v>
      </c>
      <c r="E30" s="94">
        <v>2157.5155287217049</v>
      </c>
      <c r="F30" s="94">
        <v>2175.8544107158395</v>
      </c>
      <c r="G30" s="87"/>
      <c r="H30" s="82"/>
      <c r="I30" s="82"/>
      <c r="J30" s="82"/>
      <c r="K30" s="82" t="str">
        <f>+'[3]Contratos anteriores'!AO33</f>
        <v xml:space="preserve"> </v>
      </c>
      <c r="L30" s="82" t="str">
        <f>+'[3]Contratos anteriores'!AP33</f>
        <v xml:space="preserve"> </v>
      </c>
      <c r="M30" s="82" t="str">
        <f>+'[3]Contratos anteriores'!AQ33</f>
        <v xml:space="preserve"> </v>
      </c>
      <c r="N30" s="82"/>
      <c r="O30" s="82"/>
      <c r="P30" s="82"/>
      <c r="Q30" s="82" t="str">
        <f>+'[3]Contratos anteriores'!AR33</f>
        <v xml:space="preserve"> </v>
      </c>
      <c r="R30" s="82" t="str">
        <f>+'[3]Contratos anteriores'!AS33</f>
        <v xml:space="preserve"> </v>
      </c>
      <c r="S30" s="82" t="str">
        <f>+'[3]Contratos anteriores'!AT33</f>
        <v xml:space="preserve"> </v>
      </c>
      <c r="T30" s="82"/>
      <c r="U30" s="82"/>
      <c r="V30" s="82"/>
      <c r="W30" s="82" t="str">
        <f>+'[3]Contratos anteriores'!AU33</f>
        <v xml:space="preserve"> </v>
      </c>
      <c r="X30" s="82" t="str">
        <f>+'[3]Contratos anteriores'!AV33</f>
        <v xml:space="preserve"> </v>
      </c>
      <c r="Y30" s="82" t="str">
        <f>+'[3]Contratos anteriores'!AW33</f>
        <v xml:space="preserve"> </v>
      </c>
      <c r="Z30" s="82"/>
      <c r="AA30" s="82"/>
      <c r="AB30" s="82"/>
      <c r="AC30" s="86" t="str">
        <f>+'[3]Contratos anteriores'!AX33</f>
        <v xml:space="preserve"> </v>
      </c>
      <c r="AD30" s="86" t="str">
        <f>+'[3]Contratos anteriores'!AY33</f>
        <v xml:space="preserve"> </v>
      </c>
      <c r="AE30" s="86" t="str">
        <f>+'[3]Contratos anteriores'!AZ33</f>
        <v xml:space="preserve"> </v>
      </c>
      <c r="AF30" s="82"/>
      <c r="AG30" s="82"/>
      <c r="AH30" s="82"/>
      <c r="AI30" s="82" t="str">
        <f>+'[3]Contratos anteriores'!BA33</f>
        <v xml:space="preserve"> </v>
      </c>
      <c r="AJ30" s="82" t="str">
        <f>+'[3]Contratos anteriores'!BB33</f>
        <v xml:space="preserve"> </v>
      </c>
      <c r="AK30" s="82" t="str">
        <f>+'[3]Contratos anteriores'!BC33</f>
        <v xml:space="preserve"> </v>
      </c>
      <c r="AL30" s="82"/>
      <c r="AM30" s="82"/>
      <c r="AN30" s="82"/>
      <c r="AO30" s="82" t="str">
        <f>+'[3]Contratos anteriores'!BD33</f>
        <v xml:space="preserve"> </v>
      </c>
      <c r="AP30" s="82" t="str">
        <f>+'[3]Contratos anteriores'!BE33</f>
        <v xml:space="preserve"> </v>
      </c>
      <c r="AQ30" s="82" t="str">
        <f>+'[3]Contratos anteriores'!BF33</f>
        <v xml:space="preserve"> </v>
      </c>
      <c r="AR30" s="82"/>
      <c r="AS30" s="82"/>
      <c r="AT30" s="82"/>
      <c r="AU30" s="82" t="str">
        <f>+'[3]Contratos anteriores'!BG33</f>
        <v xml:space="preserve"> </v>
      </c>
      <c r="AV30" s="82" t="str">
        <f>+'[3]Contratos anteriores'!BH33</f>
        <v xml:space="preserve"> </v>
      </c>
      <c r="AW30" s="82" t="str">
        <f>+'[3]Contratos anteriores'!BI33</f>
        <v xml:space="preserve"> </v>
      </c>
      <c r="AX30" s="82"/>
      <c r="AY30" s="82"/>
      <c r="AZ30" s="82"/>
      <c r="BA30" s="82" t="str">
        <f>+'[3]Contratos anteriores'!BJ33</f>
        <v xml:space="preserve"> </v>
      </c>
      <c r="BB30" s="82" t="str">
        <f>+'[3]Contratos anteriores'!BK33</f>
        <v xml:space="preserve"> </v>
      </c>
      <c r="BC30" s="82" t="str">
        <f>+'[3]Contratos anteriores'!BL33</f>
        <v xml:space="preserve"> </v>
      </c>
      <c r="BD30" s="82"/>
      <c r="BE30" s="82"/>
      <c r="BF30" s="82"/>
      <c r="BG30" s="82" t="str">
        <f>+'[3]Contratos anteriores'!BM33</f>
        <v xml:space="preserve"> </v>
      </c>
      <c r="BH30" s="82" t="str">
        <f>+'[3]Contratos anteriores'!BN33</f>
        <v xml:space="preserve"> </v>
      </c>
      <c r="BI30" s="82" t="str">
        <f>+'[3]Contratos anteriores'!BO33</f>
        <v xml:space="preserve"> </v>
      </c>
      <c r="BJ30" s="82">
        <v>2373.27</v>
      </c>
      <c r="BK30" s="82">
        <v>2437.9899999999998</v>
      </c>
      <c r="BL30" s="82"/>
      <c r="BM30" s="82" t="str">
        <f>+'[3]Contratos anteriores'!BP33</f>
        <v xml:space="preserve"> </v>
      </c>
      <c r="BN30" s="82" t="str">
        <f>+'[3]Contratos anteriores'!BQ33</f>
        <v xml:space="preserve"> </v>
      </c>
      <c r="BO30" s="82" t="str">
        <f>+'[3]Contratos anteriores'!BR33</f>
        <v xml:space="preserve"> </v>
      </c>
      <c r="BP30" s="82">
        <v>2154.1</v>
      </c>
      <c r="BQ30" s="82"/>
      <c r="BR30" s="82">
        <v>2315.3000000000002</v>
      </c>
      <c r="BS30" s="82" t="str">
        <f>+'[3]Contratos anteriores'!BS33</f>
        <v xml:space="preserve"> </v>
      </c>
      <c r="BT30" s="82" t="str">
        <f>+'[3]Contratos anteriores'!BT33</f>
        <v xml:space="preserve"> </v>
      </c>
      <c r="BU30" s="82" t="str">
        <f>+'[3]Contratos anteriores'!BU33</f>
        <v xml:space="preserve"> </v>
      </c>
      <c r="BV30" s="84">
        <f t="shared" si="0"/>
        <v>2320.165</v>
      </c>
      <c r="BW30" s="84">
        <f t="shared" si="1"/>
        <v>123.19126672771856</v>
      </c>
      <c r="BX30" s="84">
        <f t="shared" si="2"/>
        <v>2135.378099908422</v>
      </c>
      <c r="BY30" s="84">
        <f t="shared" si="3"/>
        <v>2443.3562667277183</v>
      </c>
      <c r="BZ30" s="84">
        <f t="shared" si="4"/>
        <v>2373.2670815938754</v>
      </c>
      <c r="CA30" s="82" t="str">
        <f t="shared" si="5"/>
        <v/>
      </c>
      <c r="CB30" s="82" t="str">
        <f t="shared" si="6"/>
        <v/>
      </c>
      <c r="CC30" s="82" t="str">
        <f t="shared" si="7"/>
        <v/>
      </c>
      <c r="CD30" s="82" t="str">
        <f t="shared" si="8"/>
        <v/>
      </c>
      <c r="CE30" s="82" t="str">
        <f t="shared" si="9"/>
        <v/>
      </c>
      <c r="CF30" s="82" t="str">
        <f t="shared" si="10"/>
        <v/>
      </c>
      <c r="CG30" s="82" t="str">
        <f t="shared" si="11"/>
        <v/>
      </c>
      <c r="CH30" s="82" t="str">
        <f t="shared" si="12"/>
        <v/>
      </c>
      <c r="CI30" s="82" t="str">
        <f t="shared" si="13"/>
        <v/>
      </c>
      <c r="CJ30" s="82" t="str">
        <f t="shared" si="14"/>
        <v/>
      </c>
      <c r="CK30" s="82" t="str">
        <f t="shared" si="15"/>
        <v/>
      </c>
      <c r="CL30" s="82" t="str">
        <f t="shared" si="16"/>
        <v/>
      </c>
      <c r="CM30" s="82" t="str">
        <f t="shared" si="17"/>
        <v/>
      </c>
      <c r="CN30" s="82" t="str">
        <f t="shared" si="18"/>
        <v/>
      </c>
      <c r="CO30" s="82" t="str">
        <f t="shared" si="19"/>
        <v/>
      </c>
      <c r="CP30" s="82" t="str">
        <f t="shared" si="20"/>
        <v/>
      </c>
      <c r="CQ30" s="82" t="str">
        <f t="shared" si="21"/>
        <v/>
      </c>
      <c r="CR30" s="82" t="str">
        <f t="shared" si="22"/>
        <v/>
      </c>
      <c r="CS30" s="82" t="str">
        <f t="shared" si="23"/>
        <v/>
      </c>
      <c r="CT30" s="82" t="str">
        <f t="shared" si="24"/>
        <v/>
      </c>
      <c r="CU30" s="82" t="str">
        <f t="shared" si="25"/>
        <v/>
      </c>
      <c r="CV30" s="82" t="str">
        <f t="shared" si="26"/>
        <v/>
      </c>
      <c r="CW30" s="82" t="str">
        <f t="shared" si="27"/>
        <v/>
      </c>
      <c r="CX30" s="82" t="str">
        <f t="shared" si="28"/>
        <v/>
      </c>
      <c r="CY30" s="82" t="str">
        <f t="shared" si="29"/>
        <v/>
      </c>
      <c r="CZ30" s="82" t="str">
        <f t="shared" si="30"/>
        <v/>
      </c>
      <c r="DA30" s="82" t="str">
        <f t="shared" si="31"/>
        <v/>
      </c>
      <c r="DB30" s="82" t="str">
        <f t="shared" si="32"/>
        <v/>
      </c>
      <c r="DC30" s="82" t="str">
        <f t="shared" si="33"/>
        <v/>
      </c>
      <c r="DD30" s="82" t="str">
        <f t="shared" si="34"/>
        <v/>
      </c>
      <c r="DE30" s="82" t="str">
        <f t="shared" si="35"/>
        <v/>
      </c>
      <c r="DF30" s="82" t="str">
        <f t="shared" si="36"/>
        <v/>
      </c>
      <c r="DG30" s="82" t="str">
        <f t="shared" si="37"/>
        <v/>
      </c>
      <c r="DH30" s="82" t="str">
        <f t="shared" si="38"/>
        <v/>
      </c>
      <c r="DI30" s="82" t="str">
        <f t="shared" si="39"/>
        <v/>
      </c>
      <c r="DJ30" s="82" t="str">
        <f t="shared" si="40"/>
        <v/>
      </c>
      <c r="DK30" s="82" t="str">
        <f t="shared" si="41"/>
        <v/>
      </c>
      <c r="DL30" s="82" t="str">
        <f t="shared" si="42"/>
        <v/>
      </c>
      <c r="DM30" s="82" t="str">
        <f t="shared" si="43"/>
        <v/>
      </c>
      <c r="DN30" s="82" t="str">
        <f t="shared" si="44"/>
        <v/>
      </c>
      <c r="DO30" s="82" t="str">
        <f t="shared" si="45"/>
        <v/>
      </c>
      <c r="DP30" s="82" t="str">
        <f t="shared" si="46"/>
        <v/>
      </c>
      <c r="DQ30" s="82" t="str">
        <f t="shared" si="47"/>
        <v/>
      </c>
      <c r="DR30" s="82" t="str">
        <f t="shared" si="48"/>
        <v/>
      </c>
      <c r="DS30" s="82" t="str">
        <f t="shared" si="49"/>
        <v/>
      </c>
      <c r="DT30" s="82" t="str">
        <f t="shared" si="50"/>
        <v/>
      </c>
      <c r="DU30" s="82" t="str">
        <f t="shared" si="51"/>
        <v/>
      </c>
      <c r="DV30" s="82" t="str">
        <f t="shared" si="52"/>
        <v/>
      </c>
      <c r="DW30" s="82" t="str">
        <f t="shared" si="53"/>
        <v/>
      </c>
      <c r="DX30" s="82" t="str">
        <f t="shared" si="54"/>
        <v/>
      </c>
      <c r="DY30" s="82" t="str">
        <f t="shared" si="55"/>
        <v/>
      </c>
      <c r="DZ30" s="82" t="str">
        <f t="shared" si="56"/>
        <v/>
      </c>
      <c r="EA30" s="82" t="str">
        <f t="shared" si="57"/>
        <v/>
      </c>
      <c r="EB30" s="82" t="str">
        <f t="shared" si="58"/>
        <v/>
      </c>
      <c r="EC30" s="82" t="str">
        <f t="shared" si="59"/>
        <v/>
      </c>
      <c r="ED30" s="82" t="str">
        <f t="shared" si="60"/>
        <v/>
      </c>
      <c r="EE30" s="82" t="str">
        <f t="shared" si="61"/>
        <v/>
      </c>
      <c r="EF30" s="82" t="str">
        <f t="shared" si="62"/>
        <v/>
      </c>
      <c r="EG30" s="82" t="str">
        <f t="shared" si="63"/>
        <v/>
      </c>
      <c r="EH30" s="82" t="str">
        <f t="shared" si="64"/>
        <v/>
      </c>
      <c r="EI30" s="82">
        <f t="shared" si="65"/>
        <v>2154.1</v>
      </c>
      <c r="EJ30" s="82" t="str">
        <f t="shared" si="66"/>
        <v/>
      </c>
      <c r="EK30" s="82">
        <f t="shared" si="67"/>
        <v>2315.3000000000002</v>
      </c>
      <c r="EL30" s="82" t="str">
        <f t="shared" si="68"/>
        <v/>
      </c>
      <c r="EM30" s="82" t="str">
        <f t="shared" si="69"/>
        <v/>
      </c>
      <c r="EN30" s="82" t="str">
        <f t="shared" si="70"/>
        <v/>
      </c>
      <c r="EO30" s="71">
        <f t="shared" si="71"/>
        <v>2237.61</v>
      </c>
      <c r="EP30" s="71">
        <f>ROUND(EO30*(1+[3]Inflación!$G$50),2)</f>
        <v>2266.36</v>
      </c>
      <c r="EQ30" s="81">
        <f t="shared" si="72"/>
        <v>3.7123473834623999E-2</v>
      </c>
    </row>
    <row r="31" spans="1:147" s="56" customFormat="1" ht="24.75" customHeight="1">
      <c r="A31" s="93">
        <v>26</v>
      </c>
      <c r="B31" s="92" t="s">
        <v>654</v>
      </c>
      <c r="C31" s="91" t="s">
        <v>666</v>
      </c>
      <c r="D31" s="139" t="s">
        <v>583</v>
      </c>
      <c r="E31" s="94">
        <v>2894.6569225327694</v>
      </c>
      <c r="F31" s="94">
        <v>2919.2615063742978</v>
      </c>
      <c r="G31" s="87"/>
      <c r="H31" s="82"/>
      <c r="I31" s="82"/>
      <c r="J31" s="82"/>
      <c r="K31" s="82" t="str">
        <f>+'[3]Contratos anteriores'!AO34</f>
        <v xml:space="preserve"> </v>
      </c>
      <c r="L31" s="82" t="str">
        <f>+'[3]Contratos anteriores'!AP34</f>
        <v xml:space="preserve"> </v>
      </c>
      <c r="M31" s="82" t="str">
        <f>+'[3]Contratos anteriores'!AQ34</f>
        <v xml:space="preserve"> </v>
      </c>
      <c r="N31" s="82"/>
      <c r="O31" s="82"/>
      <c r="P31" s="82"/>
      <c r="Q31" s="82" t="str">
        <f>+'[3]Contratos anteriores'!AR34</f>
        <v xml:space="preserve"> </v>
      </c>
      <c r="R31" s="82" t="str">
        <f>+'[3]Contratos anteriores'!AS34</f>
        <v xml:space="preserve"> </v>
      </c>
      <c r="S31" s="82" t="str">
        <f>+'[3]Contratos anteriores'!AT34</f>
        <v xml:space="preserve"> </v>
      </c>
      <c r="T31" s="82"/>
      <c r="U31" s="82">
        <v>2500</v>
      </c>
      <c r="V31" s="82"/>
      <c r="W31" s="82" t="str">
        <f>+'[3]Contratos anteriores'!AU34</f>
        <v xml:space="preserve"> </v>
      </c>
      <c r="X31" s="82" t="str">
        <f>+'[3]Contratos anteriores'!AV34</f>
        <v xml:space="preserve"> </v>
      </c>
      <c r="Y31" s="82" t="str">
        <f>+'[3]Contratos anteriores'!AW34</f>
        <v xml:space="preserve"> </v>
      </c>
      <c r="Z31" s="82"/>
      <c r="AA31" s="82"/>
      <c r="AB31" s="82"/>
      <c r="AC31" s="86" t="str">
        <f>+'[3]Contratos anteriores'!AX34</f>
        <v xml:space="preserve"> </v>
      </c>
      <c r="AD31" s="86" t="str">
        <f>+'[3]Contratos anteriores'!AY34</f>
        <v xml:space="preserve"> </v>
      </c>
      <c r="AE31" s="86" t="str">
        <f>+'[3]Contratos anteriores'!AZ34</f>
        <v xml:space="preserve"> </v>
      </c>
      <c r="AF31" s="82"/>
      <c r="AG31" s="82"/>
      <c r="AH31" s="82"/>
      <c r="AI31" s="82" t="str">
        <f>+'[3]Contratos anteriores'!BA34</f>
        <v xml:space="preserve"> </v>
      </c>
      <c r="AJ31" s="82" t="str">
        <f>+'[3]Contratos anteriores'!BB34</f>
        <v xml:space="preserve"> </v>
      </c>
      <c r="AK31" s="82" t="str">
        <f>+'[3]Contratos anteriores'!BC34</f>
        <v xml:space="preserve"> </v>
      </c>
      <c r="AL31" s="82"/>
      <c r="AM31" s="82"/>
      <c r="AN31" s="82"/>
      <c r="AO31" s="82" t="str">
        <f>+'[3]Contratos anteriores'!BD34</f>
        <v xml:space="preserve"> </v>
      </c>
      <c r="AP31" s="82" t="str">
        <f>+'[3]Contratos anteriores'!BE34</f>
        <v xml:space="preserve"> </v>
      </c>
      <c r="AQ31" s="82" t="str">
        <f>+'[3]Contratos anteriores'!BF34</f>
        <v xml:space="preserve"> </v>
      </c>
      <c r="AR31" s="82"/>
      <c r="AS31" s="82"/>
      <c r="AT31" s="82"/>
      <c r="AU31" s="82" t="str">
        <f>+'[3]Contratos anteriores'!BG34</f>
        <v xml:space="preserve"> </v>
      </c>
      <c r="AV31" s="82" t="str">
        <f>+'[3]Contratos anteriores'!BH34</f>
        <v xml:space="preserve"> </v>
      </c>
      <c r="AW31" s="82" t="str">
        <f>+'[3]Contratos anteriores'!BI34</f>
        <v xml:space="preserve"> </v>
      </c>
      <c r="AX31" s="82"/>
      <c r="AY31" s="82"/>
      <c r="AZ31" s="82"/>
      <c r="BA31" s="82" t="str">
        <f>+'[3]Contratos anteriores'!BJ34</f>
        <v xml:space="preserve"> </v>
      </c>
      <c r="BB31" s="82" t="str">
        <f>+'[3]Contratos anteriores'!BK34</f>
        <v xml:space="preserve"> </v>
      </c>
      <c r="BC31" s="82" t="str">
        <f>+'[3]Contratos anteriores'!BL34</f>
        <v xml:space="preserve"> </v>
      </c>
      <c r="BD31" s="82"/>
      <c r="BE31" s="82"/>
      <c r="BF31" s="82"/>
      <c r="BG31" s="82" t="str">
        <f>+'[3]Contratos anteriores'!BM34</f>
        <v xml:space="preserve"> </v>
      </c>
      <c r="BH31" s="82" t="str">
        <f>+'[3]Contratos anteriores'!BN34</f>
        <v xml:space="preserve"> </v>
      </c>
      <c r="BI31" s="82" t="str">
        <f>+'[3]Contratos anteriores'!BO34</f>
        <v xml:space="preserve"> </v>
      </c>
      <c r="BJ31" s="82">
        <v>3184.13</v>
      </c>
      <c r="BK31" s="82">
        <v>3270.96</v>
      </c>
      <c r="BL31" s="82"/>
      <c r="BM31" s="82" t="str">
        <f>+'[3]Contratos anteriores'!BP34</f>
        <v xml:space="preserve"> </v>
      </c>
      <c r="BN31" s="82" t="str">
        <f>+'[3]Contratos anteriores'!BQ34</f>
        <v xml:space="preserve"> </v>
      </c>
      <c r="BO31" s="82" t="str">
        <f>+'[3]Contratos anteriores'!BR34</f>
        <v xml:space="preserve"> </v>
      </c>
      <c r="BP31" s="82">
        <v>2890.07</v>
      </c>
      <c r="BQ31" s="82"/>
      <c r="BR31" s="82">
        <v>3079.99</v>
      </c>
      <c r="BS31" s="82" t="str">
        <f>+'[3]Contratos anteriores'!BS34</f>
        <v xml:space="preserve"> </v>
      </c>
      <c r="BT31" s="82" t="str">
        <f>+'[3]Contratos anteriores'!BT34</f>
        <v xml:space="preserve"> </v>
      </c>
      <c r="BU31" s="82" t="str">
        <f>+'[3]Contratos anteriores'!BU34</f>
        <v xml:space="preserve"> </v>
      </c>
      <c r="BV31" s="84">
        <f t="shared" si="0"/>
        <v>2985.0299999999997</v>
      </c>
      <c r="BW31" s="84">
        <f t="shared" si="1"/>
        <v>252.88191663536952</v>
      </c>
      <c r="BX31" s="84">
        <f t="shared" si="2"/>
        <v>2605.7071250469453</v>
      </c>
      <c r="BY31" s="84">
        <f t="shared" si="3"/>
        <v>3237.9119166353694</v>
      </c>
      <c r="BZ31" s="84">
        <f t="shared" si="4"/>
        <v>3184.1226147860466</v>
      </c>
      <c r="CA31" s="82" t="str">
        <f t="shared" si="5"/>
        <v/>
      </c>
      <c r="CB31" s="82" t="str">
        <f t="shared" si="6"/>
        <v/>
      </c>
      <c r="CC31" s="82" t="str">
        <f t="shared" si="7"/>
        <v/>
      </c>
      <c r="CD31" s="82" t="str">
        <f t="shared" si="8"/>
        <v/>
      </c>
      <c r="CE31" s="82" t="str">
        <f t="shared" si="9"/>
        <v/>
      </c>
      <c r="CF31" s="82" t="str">
        <f t="shared" si="10"/>
        <v/>
      </c>
      <c r="CG31" s="82" t="str">
        <f t="shared" si="11"/>
        <v/>
      </c>
      <c r="CH31" s="82" t="str">
        <f t="shared" si="12"/>
        <v/>
      </c>
      <c r="CI31" s="82" t="str">
        <f t="shared" si="13"/>
        <v/>
      </c>
      <c r="CJ31" s="82" t="str">
        <f t="shared" si="14"/>
        <v/>
      </c>
      <c r="CK31" s="82" t="str">
        <f t="shared" si="15"/>
        <v/>
      </c>
      <c r="CL31" s="82" t="str">
        <f t="shared" si="16"/>
        <v/>
      </c>
      <c r="CM31" s="82" t="str">
        <f t="shared" si="17"/>
        <v/>
      </c>
      <c r="CN31" s="82" t="str">
        <f t="shared" si="18"/>
        <v/>
      </c>
      <c r="CO31" s="82" t="str">
        <f t="shared" si="19"/>
        <v/>
      </c>
      <c r="CP31" s="82" t="str">
        <f t="shared" si="20"/>
        <v/>
      </c>
      <c r="CQ31" s="82" t="str">
        <f t="shared" si="21"/>
        <v/>
      </c>
      <c r="CR31" s="82" t="str">
        <f t="shared" si="22"/>
        <v/>
      </c>
      <c r="CS31" s="82" t="str">
        <f t="shared" si="23"/>
        <v/>
      </c>
      <c r="CT31" s="82" t="str">
        <f t="shared" si="24"/>
        <v/>
      </c>
      <c r="CU31" s="82" t="str">
        <f t="shared" si="25"/>
        <v/>
      </c>
      <c r="CV31" s="82" t="str">
        <f t="shared" si="26"/>
        <v/>
      </c>
      <c r="CW31" s="82" t="str">
        <f t="shared" si="27"/>
        <v/>
      </c>
      <c r="CX31" s="82" t="str">
        <f t="shared" si="28"/>
        <v/>
      </c>
      <c r="CY31" s="82" t="str">
        <f t="shared" si="29"/>
        <v/>
      </c>
      <c r="CZ31" s="82" t="str">
        <f t="shared" si="30"/>
        <v/>
      </c>
      <c r="DA31" s="82" t="str">
        <f t="shared" si="31"/>
        <v/>
      </c>
      <c r="DB31" s="82" t="str">
        <f t="shared" si="32"/>
        <v/>
      </c>
      <c r="DC31" s="82" t="str">
        <f t="shared" si="33"/>
        <v/>
      </c>
      <c r="DD31" s="82" t="str">
        <f t="shared" si="34"/>
        <v/>
      </c>
      <c r="DE31" s="82" t="str">
        <f t="shared" si="35"/>
        <v/>
      </c>
      <c r="DF31" s="82" t="str">
        <f t="shared" si="36"/>
        <v/>
      </c>
      <c r="DG31" s="82" t="str">
        <f t="shared" si="37"/>
        <v/>
      </c>
      <c r="DH31" s="82" t="str">
        <f t="shared" si="38"/>
        <v/>
      </c>
      <c r="DI31" s="82" t="str">
        <f t="shared" si="39"/>
        <v/>
      </c>
      <c r="DJ31" s="82" t="str">
        <f t="shared" si="40"/>
        <v/>
      </c>
      <c r="DK31" s="82" t="str">
        <f t="shared" si="41"/>
        <v/>
      </c>
      <c r="DL31" s="82" t="str">
        <f t="shared" si="42"/>
        <v/>
      </c>
      <c r="DM31" s="82" t="str">
        <f t="shared" si="43"/>
        <v/>
      </c>
      <c r="DN31" s="82" t="str">
        <f t="shared" si="44"/>
        <v/>
      </c>
      <c r="DO31" s="82" t="str">
        <f t="shared" si="45"/>
        <v/>
      </c>
      <c r="DP31" s="82" t="str">
        <f t="shared" si="46"/>
        <v/>
      </c>
      <c r="DQ31" s="82" t="str">
        <f t="shared" si="47"/>
        <v/>
      </c>
      <c r="DR31" s="82" t="str">
        <f t="shared" si="48"/>
        <v/>
      </c>
      <c r="DS31" s="82" t="str">
        <f t="shared" si="49"/>
        <v/>
      </c>
      <c r="DT31" s="82" t="str">
        <f t="shared" si="50"/>
        <v/>
      </c>
      <c r="DU31" s="82" t="str">
        <f t="shared" si="51"/>
        <v/>
      </c>
      <c r="DV31" s="82" t="str">
        <f t="shared" si="52"/>
        <v/>
      </c>
      <c r="DW31" s="82" t="str">
        <f t="shared" si="53"/>
        <v/>
      </c>
      <c r="DX31" s="82" t="str">
        <f t="shared" si="54"/>
        <v/>
      </c>
      <c r="DY31" s="82" t="str">
        <f t="shared" si="55"/>
        <v/>
      </c>
      <c r="DZ31" s="82" t="str">
        <f t="shared" si="56"/>
        <v/>
      </c>
      <c r="EA31" s="82" t="str">
        <f t="shared" si="57"/>
        <v/>
      </c>
      <c r="EB31" s="82" t="str">
        <f t="shared" si="58"/>
        <v/>
      </c>
      <c r="EC31" s="82" t="str">
        <f t="shared" si="59"/>
        <v/>
      </c>
      <c r="ED31" s="82" t="str">
        <f t="shared" si="60"/>
        <v/>
      </c>
      <c r="EE31" s="82" t="str">
        <f t="shared" si="61"/>
        <v/>
      </c>
      <c r="EF31" s="82" t="str">
        <f t="shared" si="62"/>
        <v/>
      </c>
      <c r="EG31" s="82" t="str">
        <f t="shared" si="63"/>
        <v/>
      </c>
      <c r="EH31" s="82" t="str">
        <f t="shared" si="64"/>
        <v/>
      </c>
      <c r="EI31" s="82">
        <f t="shared" si="65"/>
        <v>2890.07</v>
      </c>
      <c r="EJ31" s="82" t="str">
        <f t="shared" si="66"/>
        <v/>
      </c>
      <c r="EK31" s="82">
        <f t="shared" si="67"/>
        <v>3079.99</v>
      </c>
      <c r="EL31" s="82" t="str">
        <f t="shared" si="68"/>
        <v/>
      </c>
      <c r="EM31" s="82" t="str">
        <f t="shared" si="69"/>
        <v/>
      </c>
      <c r="EN31" s="82" t="str">
        <f t="shared" si="70"/>
        <v/>
      </c>
      <c r="EO31" s="71">
        <f t="shared" si="71"/>
        <v>2988.05</v>
      </c>
      <c r="EP31" s="71">
        <f>ROUND(EO31*(1+[3]Inflación!$G$50),2)</f>
        <v>3026.44</v>
      </c>
      <c r="EQ31" s="81">
        <f t="shared" si="72"/>
        <v>3.2263953886982E-2</v>
      </c>
    </row>
    <row r="32" spans="1:147" s="56" customFormat="1" ht="24.75" customHeight="1">
      <c r="A32" s="93">
        <v>27</v>
      </c>
      <c r="B32" s="92" t="s">
        <v>654</v>
      </c>
      <c r="C32" s="91" t="s">
        <v>665</v>
      </c>
      <c r="D32" s="140" t="s">
        <v>583</v>
      </c>
      <c r="E32" s="94">
        <v>3763.9333146381714</v>
      </c>
      <c r="F32" s="94">
        <v>3795.9267478125957</v>
      </c>
      <c r="G32" s="87"/>
      <c r="H32" s="82"/>
      <c r="I32" s="82"/>
      <c r="J32" s="82"/>
      <c r="K32" s="82" t="str">
        <f>+'[3]Contratos anteriores'!AO35</f>
        <v xml:space="preserve"> </v>
      </c>
      <c r="L32" s="82" t="str">
        <f>+'[3]Contratos anteriores'!AP35</f>
        <v xml:space="preserve"> </v>
      </c>
      <c r="M32" s="82" t="str">
        <f>+'[3]Contratos anteriores'!AQ35</f>
        <v xml:space="preserve"> </v>
      </c>
      <c r="N32" s="82"/>
      <c r="O32" s="82"/>
      <c r="P32" s="82"/>
      <c r="Q32" s="82" t="str">
        <f>+'[3]Contratos anteriores'!AR35</f>
        <v xml:space="preserve"> </v>
      </c>
      <c r="R32" s="82" t="str">
        <f>+'[3]Contratos anteriores'!AS35</f>
        <v xml:space="preserve"> </v>
      </c>
      <c r="S32" s="82" t="str">
        <f>+'[3]Contratos anteriores'!AT35</f>
        <v xml:space="preserve"> </v>
      </c>
      <c r="T32" s="82"/>
      <c r="U32" s="82">
        <v>2980</v>
      </c>
      <c r="V32" s="82"/>
      <c r="W32" s="82" t="str">
        <f>+'[3]Contratos anteriores'!AU35</f>
        <v xml:space="preserve"> </v>
      </c>
      <c r="X32" s="82" t="str">
        <f>+'[3]Contratos anteriores'!AV35</f>
        <v xml:space="preserve"> </v>
      </c>
      <c r="Y32" s="82" t="str">
        <f>+'[3]Contratos anteriores'!AW35</f>
        <v xml:space="preserve"> </v>
      </c>
      <c r="Z32" s="82"/>
      <c r="AA32" s="82"/>
      <c r="AB32" s="82"/>
      <c r="AC32" s="86" t="str">
        <f>+'[3]Contratos anteriores'!AX35</f>
        <v xml:space="preserve"> </v>
      </c>
      <c r="AD32" s="86" t="str">
        <f>+'[3]Contratos anteriores'!AY35</f>
        <v xml:space="preserve"> </v>
      </c>
      <c r="AE32" s="86" t="str">
        <f>+'[3]Contratos anteriores'!AZ35</f>
        <v xml:space="preserve"> </v>
      </c>
      <c r="AF32" s="82"/>
      <c r="AG32" s="82"/>
      <c r="AH32" s="82"/>
      <c r="AI32" s="82" t="str">
        <f>+'[3]Contratos anteriores'!BA35</f>
        <v xml:space="preserve"> </v>
      </c>
      <c r="AJ32" s="82" t="str">
        <f>+'[3]Contratos anteriores'!BB35</f>
        <v xml:space="preserve"> </v>
      </c>
      <c r="AK32" s="82" t="str">
        <f>+'[3]Contratos anteriores'!BC35</f>
        <v xml:space="preserve"> </v>
      </c>
      <c r="AL32" s="82"/>
      <c r="AM32" s="82"/>
      <c r="AN32" s="82"/>
      <c r="AO32" s="82" t="str">
        <f>+'[3]Contratos anteriores'!BD35</f>
        <v xml:space="preserve"> </v>
      </c>
      <c r="AP32" s="82" t="str">
        <f>+'[3]Contratos anteriores'!BE35</f>
        <v xml:space="preserve"> </v>
      </c>
      <c r="AQ32" s="82" t="str">
        <f>+'[3]Contratos anteriores'!BF35</f>
        <v xml:space="preserve"> </v>
      </c>
      <c r="AR32" s="82"/>
      <c r="AS32" s="82"/>
      <c r="AT32" s="82"/>
      <c r="AU32" s="82" t="str">
        <f>+'[3]Contratos anteriores'!BG35</f>
        <v xml:space="preserve"> </v>
      </c>
      <c r="AV32" s="82" t="str">
        <f>+'[3]Contratos anteriores'!BH35</f>
        <v xml:space="preserve"> </v>
      </c>
      <c r="AW32" s="82" t="str">
        <f>+'[3]Contratos anteriores'!BI35</f>
        <v xml:space="preserve"> </v>
      </c>
      <c r="AX32" s="82"/>
      <c r="AY32" s="82"/>
      <c r="AZ32" s="82"/>
      <c r="BA32" s="82" t="str">
        <f>+'[3]Contratos anteriores'!BJ35</f>
        <v xml:space="preserve"> </v>
      </c>
      <c r="BB32" s="82" t="str">
        <f>+'[3]Contratos anteriores'!BK35</f>
        <v xml:space="preserve"> </v>
      </c>
      <c r="BC32" s="82" t="str">
        <f>+'[3]Contratos anteriores'!BL35</f>
        <v xml:space="preserve"> </v>
      </c>
      <c r="BD32" s="82"/>
      <c r="BE32" s="82"/>
      <c r="BF32" s="82"/>
      <c r="BG32" s="82" t="str">
        <f>+'[3]Contratos anteriores'!BM35</f>
        <v xml:space="preserve"> </v>
      </c>
      <c r="BH32" s="82" t="str">
        <f>+'[3]Contratos anteriores'!BN35</f>
        <v xml:space="preserve"> </v>
      </c>
      <c r="BI32" s="82" t="str">
        <f>+'[3]Contratos anteriores'!BO35</f>
        <v xml:space="preserve"> </v>
      </c>
      <c r="BJ32" s="82">
        <v>4140.32</v>
      </c>
      <c r="BK32" s="82">
        <v>4253.24</v>
      </c>
      <c r="BL32" s="82"/>
      <c r="BM32" s="82" t="str">
        <f>+'[3]Contratos anteriores'!BP35</f>
        <v xml:space="preserve"> </v>
      </c>
      <c r="BN32" s="82" t="str">
        <f>+'[3]Contratos anteriores'!BQ35</f>
        <v xml:space="preserve"> </v>
      </c>
      <c r="BO32" s="82" t="str">
        <f>+'[3]Contratos anteriores'!BR35</f>
        <v xml:space="preserve"> </v>
      </c>
      <c r="BP32" s="82">
        <v>3757.97</v>
      </c>
      <c r="BQ32" s="82"/>
      <c r="BR32" s="82">
        <v>4018.02</v>
      </c>
      <c r="BS32" s="82" t="str">
        <f>+'[3]Contratos anteriores'!BS35</f>
        <v xml:space="preserve"> </v>
      </c>
      <c r="BT32" s="82" t="str">
        <f>+'[3]Contratos anteriores'!BT35</f>
        <v xml:space="preserve"> </v>
      </c>
      <c r="BU32" s="82" t="str">
        <f>+'[3]Contratos anteriores'!BU35</f>
        <v xml:space="preserve"> </v>
      </c>
      <c r="BV32" s="84">
        <f t="shared" si="0"/>
        <v>3829.91</v>
      </c>
      <c r="BW32" s="84">
        <f t="shared" si="1"/>
        <v>416.84344747642257</v>
      </c>
      <c r="BX32" s="84">
        <f t="shared" si="2"/>
        <v>3204.6448287853659</v>
      </c>
      <c r="BY32" s="84">
        <f t="shared" si="3"/>
        <v>4246.7534474764225</v>
      </c>
      <c r="BZ32" s="84">
        <f t="shared" si="4"/>
        <v>4140.3266461019884</v>
      </c>
      <c r="CA32" s="82" t="str">
        <f t="shared" si="5"/>
        <v/>
      </c>
      <c r="CB32" s="82" t="str">
        <f t="shared" si="6"/>
        <v/>
      </c>
      <c r="CC32" s="82" t="str">
        <f t="shared" si="7"/>
        <v/>
      </c>
      <c r="CD32" s="82" t="str">
        <f t="shared" si="8"/>
        <v/>
      </c>
      <c r="CE32" s="82" t="str">
        <f t="shared" si="9"/>
        <v/>
      </c>
      <c r="CF32" s="82" t="str">
        <f t="shared" si="10"/>
        <v/>
      </c>
      <c r="CG32" s="82" t="str">
        <f t="shared" si="11"/>
        <v/>
      </c>
      <c r="CH32" s="82" t="str">
        <f t="shared" si="12"/>
        <v/>
      </c>
      <c r="CI32" s="82" t="str">
        <f t="shared" si="13"/>
        <v/>
      </c>
      <c r="CJ32" s="82" t="str">
        <f t="shared" si="14"/>
        <v/>
      </c>
      <c r="CK32" s="82" t="str">
        <f t="shared" si="15"/>
        <v/>
      </c>
      <c r="CL32" s="82" t="str">
        <f t="shared" si="16"/>
        <v/>
      </c>
      <c r="CM32" s="82" t="str">
        <f t="shared" si="17"/>
        <v/>
      </c>
      <c r="CN32" s="82" t="str">
        <f t="shared" si="18"/>
        <v/>
      </c>
      <c r="CO32" s="82" t="str">
        <f t="shared" si="19"/>
        <v/>
      </c>
      <c r="CP32" s="82" t="str">
        <f t="shared" si="20"/>
        <v/>
      </c>
      <c r="CQ32" s="82" t="str">
        <f t="shared" si="21"/>
        <v/>
      </c>
      <c r="CR32" s="82" t="str">
        <f t="shared" si="22"/>
        <v/>
      </c>
      <c r="CS32" s="82" t="str">
        <f t="shared" si="23"/>
        <v/>
      </c>
      <c r="CT32" s="82" t="str">
        <f t="shared" si="24"/>
        <v/>
      </c>
      <c r="CU32" s="82" t="str">
        <f t="shared" si="25"/>
        <v/>
      </c>
      <c r="CV32" s="82" t="str">
        <f t="shared" si="26"/>
        <v/>
      </c>
      <c r="CW32" s="82" t="str">
        <f t="shared" si="27"/>
        <v/>
      </c>
      <c r="CX32" s="82" t="str">
        <f t="shared" si="28"/>
        <v/>
      </c>
      <c r="CY32" s="82" t="str">
        <f t="shared" si="29"/>
        <v/>
      </c>
      <c r="CZ32" s="82" t="str">
        <f t="shared" si="30"/>
        <v/>
      </c>
      <c r="DA32" s="82" t="str">
        <f t="shared" si="31"/>
        <v/>
      </c>
      <c r="DB32" s="82" t="str">
        <f t="shared" si="32"/>
        <v/>
      </c>
      <c r="DC32" s="82" t="str">
        <f t="shared" si="33"/>
        <v/>
      </c>
      <c r="DD32" s="82" t="str">
        <f t="shared" si="34"/>
        <v/>
      </c>
      <c r="DE32" s="82" t="str">
        <f t="shared" si="35"/>
        <v/>
      </c>
      <c r="DF32" s="82" t="str">
        <f t="shared" si="36"/>
        <v/>
      </c>
      <c r="DG32" s="82" t="str">
        <f t="shared" si="37"/>
        <v/>
      </c>
      <c r="DH32" s="82" t="str">
        <f t="shared" si="38"/>
        <v/>
      </c>
      <c r="DI32" s="82" t="str">
        <f t="shared" si="39"/>
        <v/>
      </c>
      <c r="DJ32" s="82" t="str">
        <f t="shared" si="40"/>
        <v/>
      </c>
      <c r="DK32" s="82" t="str">
        <f t="shared" si="41"/>
        <v/>
      </c>
      <c r="DL32" s="82" t="str">
        <f t="shared" si="42"/>
        <v/>
      </c>
      <c r="DM32" s="82" t="str">
        <f t="shared" si="43"/>
        <v/>
      </c>
      <c r="DN32" s="82" t="str">
        <f t="shared" si="44"/>
        <v/>
      </c>
      <c r="DO32" s="82" t="str">
        <f t="shared" si="45"/>
        <v/>
      </c>
      <c r="DP32" s="82" t="str">
        <f t="shared" si="46"/>
        <v/>
      </c>
      <c r="DQ32" s="82" t="str">
        <f t="shared" si="47"/>
        <v/>
      </c>
      <c r="DR32" s="82" t="str">
        <f t="shared" si="48"/>
        <v/>
      </c>
      <c r="DS32" s="82" t="str">
        <f t="shared" si="49"/>
        <v/>
      </c>
      <c r="DT32" s="82" t="str">
        <f t="shared" si="50"/>
        <v/>
      </c>
      <c r="DU32" s="82" t="str">
        <f t="shared" si="51"/>
        <v/>
      </c>
      <c r="DV32" s="82" t="str">
        <f t="shared" si="52"/>
        <v/>
      </c>
      <c r="DW32" s="82" t="str">
        <f t="shared" si="53"/>
        <v/>
      </c>
      <c r="DX32" s="82" t="str">
        <f t="shared" si="54"/>
        <v/>
      </c>
      <c r="DY32" s="82" t="str">
        <f t="shared" si="55"/>
        <v/>
      </c>
      <c r="DZ32" s="82" t="str">
        <f t="shared" si="56"/>
        <v/>
      </c>
      <c r="EA32" s="82" t="str">
        <f t="shared" si="57"/>
        <v/>
      </c>
      <c r="EB32" s="82" t="str">
        <f t="shared" si="58"/>
        <v/>
      </c>
      <c r="EC32" s="82">
        <f t="shared" si="59"/>
        <v>4140.32</v>
      </c>
      <c r="ED32" s="82" t="str">
        <f t="shared" si="60"/>
        <v/>
      </c>
      <c r="EE32" s="82" t="str">
        <f t="shared" si="61"/>
        <v/>
      </c>
      <c r="EF32" s="82" t="str">
        <f t="shared" si="62"/>
        <v/>
      </c>
      <c r="EG32" s="82" t="str">
        <f t="shared" si="63"/>
        <v/>
      </c>
      <c r="EH32" s="82" t="str">
        <f t="shared" si="64"/>
        <v/>
      </c>
      <c r="EI32" s="82">
        <f t="shared" si="65"/>
        <v>3757.97</v>
      </c>
      <c r="EJ32" s="82" t="str">
        <f t="shared" si="66"/>
        <v/>
      </c>
      <c r="EK32" s="82">
        <f t="shared" si="67"/>
        <v>4018.02</v>
      </c>
      <c r="EL32" s="82" t="str">
        <f t="shared" si="68"/>
        <v/>
      </c>
      <c r="EM32" s="82" t="str">
        <f t="shared" si="69"/>
        <v/>
      </c>
      <c r="EN32" s="82" t="str">
        <f t="shared" si="70"/>
        <v/>
      </c>
      <c r="EO32" s="71">
        <f t="shared" si="71"/>
        <v>3978.5</v>
      </c>
      <c r="EP32" s="71">
        <f>ROUND(EO32*(1+[3]Inflación!$G$50),2)</f>
        <v>4029.62</v>
      </c>
      <c r="EQ32" s="81">
        <f t="shared" si="72"/>
        <v>5.7005974183274022E-2</v>
      </c>
    </row>
    <row r="33" spans="1:147" s="56" customFormat="1" ht="24.75" customHeight="1">
      <c r="A33" s="93">
        <v>28</v>
      </c>
      <c r="B33" s="92" t="s">
        <v>654</v>
      </c>
      <c r="C33" s="91" t="s">
        <v>664</v>
      </c>
      <c r="D33" s="140" t="s">
        <v>583</v>
      </c>
      <c r="E33" s="94">
        <v>3885.3533471975484</v>
      </c>
      <c r="F33" s="94">
        <v>3918.3788506487276</v>
      </c>
      <c r="G33" s="87"/>
      <c r="H33" s="82"/>
      <c r="I33" s="82"/>
      <c r="J33" s="82"/>
      <c r="K33" s="82" t="str">
        <f>+'[3]Contratos anteriores'!AO36</f>
        <v xml:space="preserve"> </v>
      </c>
      <c r="L33" s="82" t="str">
        <f>+'[3]Contratos anteriores'!AP36</f>
        <v xml:space="preserve"> </v>
      </c>
      <c r="M33" s="82" t="str">
        <f>+'[3]Contratos anteriores'!AQ36</f>
        <v xml:space="preserve"> </v>
      </c>
      <c r="N33" s="82"/>
      <c r="O33" s="82"/>
      <c r="P33" s="82"/>
      <c r="Q33" s="82" t="str">
        <f>+'[3]Contratos anteriores'!AR36</f>
        <v xml:space="preserve"> </v>
      </c>
      <c r="R33" s="82" t="str">
        <f>+'[3]Contratos anteriores'!AS36</f>
        <v xml:space="preserve"> </v>
      </c>
      <c r="S33" s="82" t="str">
        <f>+'[3]Contratos anteriores'!AT36</f>
        <v xml:space="preserve"> </v>
      </c>
      <c r="T33" s="82"/>
      <c r="U33" s="82">
        <v>3400</v>
      </c>
      <c r="V33" s="82"/>
      <c r="W33" s="82" t="str">
        <f>+'[3]Contratos anteriores'!AU36</f>
        <v xml:space="preserve"> </v>
      </c>
      <c r="X33" s="82" t="str">
        <f>+'[3]Contratos anteriores'!AV36</f>
        <v xml:space="preserve"> </v>
      </c>
      <c r="Y33" s="82" t="str">
        <f>+'[3]Contratos anteriores'!AW36</f>
        <v xml:space="preserve"> </v>
      </c>
      <c r="Z33" s="82"/>
      <c r="AA33" s="82"/>
      <c r="AB33" s="82"/>
      <c r="AC33" s="86" t="str">
        <f>+'[3]Contratos anteriores'!AX36</f>
        <v xml:space="preserve"> </v>
      </c>
      <c r="AD33" s="86" t="str">
        <f>+'[3]Contratos anteriores'!AY36</f>
        <v xml:space="preserve"> </v>
      </c>
      <c r="AE33" s="86" t="str">
        <f>+'[3]Contratos anteriores'!AZ36</f>
        <v xml:space="preserve"> </v>
      </c>
      <c r="AF33" s="82"/>
      <c r="AG33" s="82"/>
      <c r="AH33" s="82"/>
      <c r="AI33" s="82" t="str">
        <f>+'[3]Contratos anteriores'!BA36</f>
        <v xml:space="preserve"> </v>
      </c>
      <c r="AJ33" s="82" t="str">
        <f>+'[3]Contratos anteriores'!BB36</f>
        <v xml:space="preserve"> </v>
      </c>
      <c r="AK33" s="82" t="str">
        <f>+'[3]Contratos anteriores'!BC36</f>
        <v xml:space="preserve"> </v>
      </c>
      <c r="AL33" s="82"/>
      <c r="AM33" s="82"/>
      <c r="AN33" s="82"/>
      <c r="AO33" s="82" t="str">
        <f>+'[3]Contratos anteriores'!BD36</f>
        <v xml:space="preserve"> </v>
      </c>
      <c r="AP33" s="82" t="str">
        <f>+'[3]Contratos anteriores'!BE36</f>
        <v xml:space="preserve"> </v>
      </c>
      <c r="AQ33" s="82" t="str">
        <f>+'[3]Contratos anteriores'!BF36</f>
        <v xml:space="preserve"> </v>
      </c>
      <c r="AR33" s="82"/>
      <c r="AS33" s="82"/>
      <c r="AT33" s="82"/>
      <c r="AU33" s="82" t="str">
        <f>+'[3]Contratos anteriores'!BG36</f>
        <v xml:space="preserve"> </v>
      </c>
      <c r="AV33" s="82" t="str">
        <f>+'[3]Contratos anteriores'!BH36</f>
        <v xml:space="preserve"> </v>
      </c>
      <c r="AW33" s="82" t="str">
        <f>+'[3]Contratos anteriores'!BI36</f>
        <v xml:space="preserve"> </v>
      </c>
      <c r="AX33" s="82"/>
      <c r="AY33" s="82"/>
      <c r="AZ33" s="82"/>
      <c r="BA33" s="82" t="str">
        <f>+'[3]Contratos anteriores'!BJ36</f>
        <v xml:space="preserve"> </v>
      </c>
      <c r="BB33" s="82" t="str">
        <f>+'[3]Contratos anteriores'!BK36</f>
        <v xml:space="preserve"> </v>
      </c>
      <c r="BC33" s="82" t="str">
        <f>+'[3]Contratos anteriores'!BL36</f>
        <v xml:space="preserve"> </v>
      </c>
      <c r="BD33" s="82"/>
      <c r="BE33" s="82"/>
      <c r="BF33" s="82"/>
      <c r="BG33" s="82" t="str">
        <f>+'[3]Contratos anteriores'!BM36</f>
        <v xml:space="preserve"> </v>
      </c>
      <c r="BH33" s="82" t="str">
        <f>+'[3]Contratos anteriores'!BN36</f>
        <v xml:space="preserve"> </v>
      </c>
      <c r="BI33" s="82" t="str">
        <f>+'[3]Contratos anteriores'!BO36</f>
        <v xml:space="preserve"> </v>
      </c>
      <c r="BJ33" s="82">
        <v>4273.8900000000003</v>
      </c>
      <c r="BK33" s="82">
        <v>4390.45</v>
      </c>
      <c r="BL33" s="82"/>
      <c r="BM33" s="82" t="str">
        <f>+'[3]Contratos anteriores'!BP36</f>
        <v xml:space="preserve"> </v>
      </c>
      <c r="BN33" s="82" t="str">
        <f>+'[3]Contratos anteriores'!BQ36</f>
        <v xml:space="preserve"> </v>
      </c>
      <c r="BO33" s="82" t="str">
        <f>+'[3]Contratos anteriores'!BR36</f>
        <v xml:space="preserve"> </v>
      </c>
      <c r="BP33" s="82">
        <v>3879.2</v>
      </c>
      <c r="BQ33" s="82"/>
      <c r="BR33" s="82">
        <v>4138.22</v>
      </c>
      <c r="BS33" s="82" t="str">
        <f>+'[3]Contratos anteriores'!BS36</f>
        <v xml:space="preserve"> </v>
      </c>
      <c r="BT33" s="82" t="str">
        <f>+'[3]Contratos anteriores'!BT36</f>
        <v xml:space="preserve"> </v>
      </c>
      <c r="BU33" s="82" t="str">
        <f>+'[3]Contratos anteriores'!BU36</f>
        <v xml:space="preserve"> </v>
      </c>
      <c r="BV33" s="84">
        <f t="shared" si="0"/>
        <v>4016.3520000000003</v>
      </c>
      <c r="BW33" s="84">
        <f t="shared" si="1"/>
        <v>326.36816172141738</v>
      </c>
      <c r="BX33" s="84">
        <f t="shared" si="2"/>
        <v>3526.7997574178744</v>
      </c>
      <c r="BY33" s="84">
        <f t="shared" si="3"/>
        <v>4342.7201617214178</v>
      </c>
      <c r="BZ33" s="84">
        <f t="shared" si="4"/>
        <v>4273.888681917304</v>
      </c>
      <c r="CA33" s="82" t="str">
        <f t="shared" si="5"/>
        <v/>
      </c>
      <c r="CB33" s="82" t="str">
        <f t="shared" si="6"/>
        <v/>
      </c>
      <c r="CC33" s="82" t="str">
        <f t="shared" si="7"/>
        <v/>
      </c>
      <c r="CD33" s="82" t="str">
        <f t="shared" si="8"/>
        <v/>
      </c>
      <c r="CE33" s="82" t="str">
        <f t="shared" si="9"/>
        <v/>
      </c>
      <c r="CF33" s="82" t="str">
        <f t="shared" si="10"/>
        <v/>
      </c>
      <c r="CG33" s="82" t="str">
        <f t="shared" si="11"/>
        <v/>
      </c>
      <c r="CH33" s="82" t="str">
        <f t="shared" si="12"/>
        <v/>
      </c>
      <c r="CI33" s="82" t="str">
        <f t="shared" si="13"/>
        <v/>
      </c>
      <c r="CJ33" s="82" t="str">
        <f t="shared" si="14"/>
        <v/>
      </c>
      <c r="CK33" s="82" t="str">
        <f t="shared" si="15"/>
        <v/>
      </c>
      <c r="CL33" s="82" t="str">
        <f t="shared" si="16"/>
        <v/>
      </c>
      <c r="CM33" s="82" t="str">
        <f t="shared" si="17"/>
        <v/>
      </c>
      <c r="CN33" s="82" t="str">
        <f t="shared" si="18"/>
        <v/>
      </c>
      <c r="CO33" s="82" t="str">
        <f t="shared" si="19"/>
        <v/>
      </c>
      <c r="CP33" s="82" t="str">
        <f t="shared" si="20"/>
        <v/>
      </c>
      <c r="CQ33" s="82" t="str">
        <f t="shared" si="21"/>
        <v/>
      </c>
      <c r="CR33" s="82" t="str">
        <f t="shared" si="22"/>
        <v/>
      </c>
      <c r="CS33" s="82" t="str">
        <f t="shared" si="23"/>
        <v/>
      </c>
      <c r="CT33" s="82" t="str">
        <f t="shared" si="24"/>
        <v/>
      </c>
      <c r="CU33" s="82" t="str">
        <f t="shared" si="25"/>
        <v/>
      </c>
      <c r="CV33" s="82" t="str">
        <f t="shared" si="26"/>
        <v/>
      </c>
      <c r="CW33" s="82" t="str">
        <f t="shared" si="27"/>
        <v/>
      </c>
      <c r="CX33" s="82" t="str">
        <f t="shared" si="28"/>
        <v/>
      </c>
      <c r="CY33" s="82" t="str">
        <f t="shared" si="29"/>
        <v/>
      </c>
      <c r="CZ33" s="82" t="str">
        <f t="shared" si="30"/>
        <v/>
      </c>
      <c r="DA33" s="82" t="str">
        <f t="shared" si="31"/>
        <v/>
      </c>
      <c r="DB33" s="82" t="str">
        <f t="shared" si="32"/>
        <v/>
      </c>
      <c r="DC33" s="82" t="str">
        <f t="shared" si="33"/>
        <v/>
      </c>
      <c r="DD33" s="82" t="str">
        <f t="shared" si="34"/>
        <v/>
      </c>
      <c r="DE33" s="82" t="str">
        <f t="shared" si="35"/>
        <v/>
      </c>
      <c r="DF33" s="82" t="str">
        <f t="shared" si="36"/>
        <v/>
      </c>
      <c r="DG33" s="82" t="str">
        <f t="shared" si="37"/>
        <v/>
      </c>
      <c r="DH33" s="82" t="str">
        <f t="shared" si="38"/>
        <v/>
      </c>
      <c r="DI33" s="82" t="str">
        <f t="shared" si="39"/>
        <v/>
      </c>
      <c r="DJ33" s="82" t="str">
        <f t="shared" si="40"/>
        <v/>
      </c>
      <c r="DK33" s="82" t="str">
        <f t="shared" si="41"/>
        <v/>
      </c>
      <c r="DL33" s="82" t="str">
        <f t="shared" si="42"/>
        <v/>
      </c>
      <c r="DM33" s="82" t="str">
        <f t="shared" si="43"/>
        <v/>
      </c>
      <c r="DN33" s="82" t="str">
        <f t="shared" si="44"/>
        <v/>
      </c>
      <c r="DO33" s="82" t="str">
        <f t="shared" si="45"/>
        <v/>
      </c>
      <c r="DP33" s="82" t="str">
        <f t="shared" si="46"/>
        <v/>
      </c>
      <c r="DQ33" s="82" t="str">
        <f t="shared" si="47"/>
        <v/>
      </c>
      <c r="DR33" s="82" t="str">
        <f t="shared" si="48"/>
        <v/>
      </c>
      <c r="DS33" s="82" t="str">
        <f t="shared" si="49"/>
        <v/>
      </c>
      <c r="DT33" s="82" t="str">
        <f t="shared" si="50"/>
        <v/>
      </c>
      <c r="DU33" s="82" t="str">
        <f t="shared" si="51"/>
        <v/>
      </c>
      <c r="DV33" s="82" t="str">
        <f t="shared" si="52"/>
        <v/>
      </c>
      <c r="DW33" s="82" t="str">
        <f t="shared" si="53"/>
        <v/>
      </c>
      <c r="DX33" s="82" t="str">
        <f t="shared" si="54"/>
        <v/>
      </c>
      <c r="DY33" s="82" t="str">
        <f t="shared" si="55"/>
        <v/>
      </c>
      <c r="DZ33" s="82" t="str">
        <f t="shared" si="56"/>
        <v/>
      </c>
      <c r="EA33" s="82" t="str">
        <f t="shared" si="57"/>
        <v/>
      </c>
      <c r="EB33" s="82" t="str">
        <f t="shared" si="58"/>
        <v/>
      </c>
      <c r="EC33" s="82" t="str">
        <f t="shared" si="59"/>
        <v/>
      </c>
      <c r="ED33" s="82" t="str">
        <f t="shared" si="60"/>
        <v/>
      </c>
      <c r="EE33" s="82" t="str">
        <f t="shared" si="61"/>
        <v/>
      </c>
      <c r="EF33" s="82" t="str">
        <f t="shared" si="62"/>
        <v/>
      </c>
      <c r="EG33" s="82" t="str">
        <f t="shared" si="63"/>
        <v/>
      </c>
      <c r="EH33" s="82" t="str">
        <f t="shared" si="64"/>
        <v/>
      </c>
      <c r="EI33" s="82">
        <f t="shared" si="65"/>
        <v>3879.2</v>
      </c>
      <c r="EJ33" s="82" t="str">
        <f t="shared" si="66"/>
        <v/>
      </c>
      <c r="EK33" s="82">
        <f t="shared" si="67"/>
        <v>4138.22</v>
      </c>
      <c r="EL33" s="82" t="str">
        <f t="shared" si="68"/>
        <v/>
      </c>
      <c r="EM33" s="82" t="str">
        <f t="shared" si="69"/>
        <v/>
      </c>
      <c r="EN33" s="82" t="str">
        <f t="shared" si="70"/>
        <v/>
      </c>
      <c r="EO33" s="71">
        <f t="shared" si="71"/>
        <v>4012.89</v>
      </c>
      <c r="EP33" s="71">
        <f>ROUND(EO33*(1+[3]Inflación!$G$50),2)</f>
        <v>4064.45</v>
      </c>
      <c r="EQ33" s="81">
        <f t="shared" si="72"/>
        <v>3.2824981772749728E-2</v>
      </c>
    </row>
    <row r="34" spans="1:147" s="56" customFormat="1" ht="24.75" customHeight="1">
      <c r="A34" s="93">
        <v>29</v>
      </c>
      <c r="B34" s="92" t="s">
        <v>654</v>
      </c>
      <c r="C34" s="91" t="s">
        <v>663</v>
      </c>
      <c r="D34" s="140" t="s">
        <v>583</v>
      </c>
      <c r="E34" s="94">
        <v>4317.8287600392305</v>
      </c>
      <c r="F34" s="94">
        <v>4354.5303044995635</v>
      </c>
      <c r="G34" s="87"/>
      <c r="H34" s="82"/>
      <c r="I34" s="82"/>
      <c r="J34" s="82"/>
      <c r="K34" s="82" t="str">
        <f>+'[3]Contratos anteriores'!AO37</f>
        <v xml:space="preserve"> </v>
      </c>
      <c r="L34" s="82" t="str">
        <f>+'[3]Contratos anteriores'!AP37</f>
        <v xml:space="preserve"> </v>
      </c>
      <c r="M34" s="82" t="str">
        <f>+'[3]Contratos anteriores'!AQ37</f>
        <v xml:space="preserve"> </v>
      </c>
      <c r="N34" s="82"/>
      <c r="O34" s="82"/>
      <c r="P34" s="82"/>
      <c r="Q34" s="82" t="str">
        <f>+'[3]Contratos anteriores'!AR37</f>
        <v xml:space="preserve"> </v>
      </c>
      <c r="R34" s="82" t="str">
        <f>+'[3]Contratos anteriores'!AS37</f>
        <v xml:space="preserve"> </v>
      </c>
      <c r="S34" s="82" t="str">
        <f>+'[3]Contratos anteriores'!AT37</f>
        <v xml:space="preserve"> </v>
      </c>
      <c r="T34" s="82"/>
      <c r="U34" s="82">
        <v>4600</v>
      </c>
      <c r="V34" s="82"/>
      <c r="W34" s="82" t="str">
        <f>+'[3]Contratos anteriores'!AU37</f>
        <v xml:space="preserve"> </v>
      </c>
      <c r="X34" s="82" t="str">
        <f>+'[3]Contratos anteriores'!AV37</f>
        <v xml:space="preserve"> </v>
      </c>
      <c r="Y34" s="82" t="str">
        <f>+'[3]Contratos anteriores'!AW37</f>
        <v xml:space="preserve"> </v>
      </c>
      <c r="Z34" s="82"/>
      <c r="AA34" s="82"/>
      <c r="AB34" s="82"/>
      <c r="AC34" s="86" t="str">
        <f>+'[3]Contratos anteriores'!AX37</f>
        <v xml:space="preserve"> </v>
      </c>
      <c r="AD34" s="86" t="str">
        <f>+'[3]Contratos anteriores'!AY37</f>
        <v xml:space="preserve"> </v>
      </c>
      <c r="AE34" s="86" t="str">
        <f>+'[3]Contratos anteriores'!AZ37</f>
        <v xml:space="preserve"> </v>
      </c>
      <c r="AF34" s="82"/>
      <c r="AG34" s="82"/>
      <c r="AH34" s="82"/>
      <c r="AI34" s="82" t="str">
        <f>+'[3]Contratos anteriores'!BA37</f>
        <v xml:space="preserve"> </v>
      </c>
      <c r="AJ34" s="82" t="str">
        <f>+'[3]Contratos anteriores'!BB37</f>
        <v xml:space="preserve"> </v>
      </c>
      <c r="AK34" s="82" t="str">
        <f>+'[3]Contratos anteriores'!BC37</f>
        <v xml:space="preserve"> </v>
      </c>
      <c r="AL34" s="82"/>
      <c r="AM34" s="82"/>
      <c r="AN34" s="82"/>
      <c r="AO34" s="82" t="str">
        <f>+'[3]Contratos anteriores'!BD37</f>
        <v xml:space="preserve"> </v>
      </c>
      <c r="AP34" s="82" t="str">
        <f>+'[3]Contratos anteriores'!BE37</f>
        <v xml:space="preserve"> </v>
      </c>
      <c r="AQ34" s="82" t="str">
        <f>+'[3]Contratos anteriores'!BF37</f>
        <v xml:space="preserve"> </v>
      </c>
      <c r="AR34" s="82"/>
      <c r="AS34" s="82"/>
      <c r="AT34" s="82"/>
      <c r="AU34" s="82" t="str">
        <f>+'[3]Contratos anteriores'!BG37</f>
        <v xml:space="preserve"> </v>
      </c>
      <c r="AV34" s="82" t="str">
        <f>+'[3]Contratos anteriores'!BH37</f>
        <v xml:space="preserve"> </v>
      </c>
      <c r="AW34" s="82" t="str">
        <f>+'[3]Contratos anteriores'!BI37</f>
        <v xml:space="preserve"> </v>
      </c>
      <c r="AX34" s="82"/>
      <c r="AY34" s="82"/>
      <c r="AZ34" s="82"/>
      <c r="BA34" s="82" t="str">
        <f>+'[3]Contratos anteriores'!BJ37</f>
        <v xml:space="preserve"> </v>
      </c>
      <c r="BB34" s="82" t="str">
        <f>+'[3]Contratos anteriores'!BK37</f>
        <v xml:space="preserve"> </v>
      </c>
      <c r="BC34" s="82" t="str">
        <f>+'[3]Contratos anteriores'!BL37</f>
        <v xml:space="preserve"> </v>
      </c>
      <c r="BD34" s="82"/>
      <c r="BE34" s="82"/>
      <c r="BF34" s="82"/>
      <c r="BG34" s="82" t="str">
        <f>+'[3]Contratos anteriores'!BM37</f>
        <v xml:space="preserve"> </v>
      </c>
      <c r="BH34" s="82" t="str">
        <f>+'[3]Contratos anteriores'!BN37</f>
        <v xml:space="preserve"> </v>
      </c>
      <c r="BI34" s="82" t="str">
        <f>+'[3]Contratos anteriores'!BO37</f>
        <v xml:space="preserve"> </v>
      </c>
      <c r="BJ34" s="82">
        <v>7051</v>
      </c>
      <c r="BK34" s="82">
        <v>4879.1499999999996</v>
      </c>
      <c r="BL34" s="82"/>
      <c r="BM34" s="82" t="str">
        <f>+'[3]Contratos anteriores'!BP37</f>
        <v xml:space="preserve"> </v>
      </c>
      <c r="BN34" s="82" t="str">
        <f>+'[3]Contratos anteriores'!BQ37</f>
        <v xml:space="preserve"> </v>
      </c>
      <c r="BO34" s="82" t="str">
        <f>+'[3]Contratos anteriores'!BR37</f>
        <v xml:space="preserve"> </v>
      </c>
      <c r="BP34" s="82">
        <v>4310.99</v>
      </c>
      <c r="BQ34" s="82"/>
      <c r="BR34" s="82">
        <v>4622.1499999999996</v>
      </c>
      <c r="BS34" s="82" t="str">
        <f>+'[3]Contratos anteriores'!BS37</f>
        <v xml:space="preserve"> </v>
      </c>
      <c r="BT34" s="82" t="str">
        <f>+'[3]Contratos anteriores'!BT37</f>
        <v xml:space="preserve"> </v>
      </c>
      <c r="BU34" s="82" t="str">
        <f>+'[3]Contratos anteriores'!BU37</f>
        <v xml:space="preserve"> </v>
      </c>
      <c r="BV34" s="84">
        <f t="shared" si="0"/>
        <v>5092.6580000000004</v>
      </c>
      <c r="BW34" s="84">
        <f t="shared" si="1"/>
        <v>980.9834282754</v>
      </c>
      <c r="BX34" s="84">
        <f t="shared" si="2"/>
        <v>3621.1828575869004</v>
      </c>
      <c r="BY34" s="84">
        <f t="shared" si="3"/>
        <v>6073.6414282754004</v>
      </c>
      <c r="BZ34" s="84">
        <f t="shared" si="4"/>
        <v>4749.6116360431542</v>
      </c>
      <c r="CA34" s="82" t="str">
        <f t="shared" si="5"/>
        <v/>
      </c>
      <c r="CB34" s="82" t="str">
        <f t="shared" si="6"/>
        <v/>
      </c>
      <c r="CC34" s="82" t="str">
        <f t="shared" si="7"/>
        <v/>
      </c>
      <c r="CD34" s="82" t="str">
        <f t="shared" si="8"/>
        <v/>
      </c>
      <c r="CE34" s="82" t="str">
        <f t="shared" si="9"/>
        <v/>
      </c>
      <c r="CF34" s="82" t="str">
        <f t="shared" si="10"/>
        <v/>
      </c>
      <c r="CG34" s="82" t="str">
        <f t="shared" si="11"/>
        <v/>
      </c>
      <c r="CH34" s="82" t="str">
        <f t="shared" si="12"/>
        <v/>
      </c>
      <c r="CI34" s="82" t="str">
        <f t="shared" si="13"/>
        <v/>
      </c>
      <c r="CJ34" s="82" t="str">
        <f t="shared" si="14"/>
        <v/>
      </c>
      <c r="CK34" s="82" t="str">
        <f t="shared" si="15"/>
        <v/>
      </c>
      <c r="CL34" s="82" t="str">
        <f t="shared" si="16"/>
        <v/>
      </c>
      <c r="CM34" s="82" t="str">
        <f t="shared" si="17"/>
        <v/>
      </c>
      <c r="CN34" s="82">
        <f t="shared" si="18"/>
        <v>4600</v>
      </c>
      <c r="CO34" s="82" t="str">
        <f t="shared" si="19"/>
        <v/>
      </c>
      <c r="CP34" s="82" t="str">
        <f t="shared" si="20"/>
        <v/>
      </c>
      <c r="CQ34" s="82" t="str">
        <f t="shared" si="21"/>
        <v/>
      </c>
      <c r="CR34" s="82" t="str">
        <f t="shared" si="22"/>
        <v/>
      </c>
      <c r="CS34" s="82" t="str">
        <f t="shared" si="23"/>
        <v/>
      </c>
      <c r="CT34" s="82" t="str">
        <f t="shared" si="24"/>
        <v/>
      </c>
      <c r="CU34" s="82" t="str">
        <f t="shared" si="25"/>
        <v/>
      </c>
      <c r="CV34" s="82" t="str">
        <f t="shared" si="26"/>
        <v/>
      </c>
      <c r="CW34" s="82" t="str">
        <f t="shared" si="27"/>
        <v/>
      </c>
      <c r="CX34" s="82" t="str">
        <f t="shared" si="28"/>
        <v/>
      </c>
      <c r="CY34" s="82" t="str">
        <f t="shared" si="29"/>
        <v/>
      </c>
      <c r="CZ34" s="82" t="str">
        <f t="shared" si="30"/>
        <v/>
      </c>
      <c r="DA34" s="82" t="str">
        <f t="shared" si="31"/>
        <v/>
      </c>
      <c r="DB34" s="82" t="str">
        <f t="shared" si="32"/>
        <v/>
      </c>
      <c r="DC34" s="82" t="str">
        <f t="shared" si="33"/>
        <v/>
      </c>
      <c r="DD34" s="82" t="str">
        <f t="shared" si="34"/>
        <v/>
      </c>
      <c r="DE34" s="82" t="str">
        <f t="shared" si="35"/>
        <v/>
      </c>
      <c r="DF34" s="82" t="str">
        <f t="shared" si="36"/>
        <v/>
      </c>
      <c r="DG34" s="82" t="str">
        <f t="shared" si="37"/>
        <v/>
      </c>
      <c r="DH34" s="82" t="str">
        <f t="shared" si="38"/>
        <v/>
      </c>
      <c r="DI34" s="82" t="str">
        <f t="shared" si="39"/>
        <v/>
      </c>
      <c r="DJ34" s="82" t="str">
        <f t="shared" si="40"/>
        <v/>
      </c>
      <c r="DK34" s="82" t="str">
        <f t="shared" si="41"/>
        <v/>
      </c>
      <c r="DL34" s="82" t="str">
        <f t="shared" si="42"/>
        <v/>
      </c>
      <c r="DM34" s="82" t="str">
        <f t="shared" si="43"/>
        <v/>
      </c>
      <c r="DN34" s="82" t="str">
        <f t="shared" si="44"/>
        <v/>
      </c>
      <c r="DO34" s="82" t="str">
        <f t="shared" si="45"/>
        <v/>
      </c>
      <c r="DP34" s="82" t="str">
        <f t="shared" si="46"/>
        <v/>
      </c>
      <c r="DQ34" s="82" t="str">
        <f t="shared" si="47"/>
        <v/>
      </c>
      <c r="DR34" s="82" t="str">
        <f t="shared" si="48"/>
        <v/>
      </c>
      <c r="DS34" s="82" t="str">
        <f t="shared" si="49"/>
        <v/>
      </c>
      <c r="DT34" s="82" t="str">
        <f t="shared" si="50"/>
        <v/>
      </c>
      <c r="DU34" s="82" t="str">
        <f t="shared" si="51"/>
        <v/>
      </c>
      <c r="DV34" s="82" t="str">
        <f t="shared" si="52"/>
        <v/>
      </c>
      <c r="DW34" s="82" t="str">
        <f t="shared" si="53"/>
        <v/>
      </c>
      <c r="DX34" s="82" t="str">
        <f t="shared" si="54"/>
        <v/>
      </c>
      <c r="DY34" s="82" t="str">
        <f t="shared" si="55"/>
        <v/>
      </c>
      <c r="DZ34" s="82" t="str">
        <f t="shared" si="56"/>
        <v/>
      </c>
      <c r="EA34" s="82" t="str">
        <f t="shared" si="57"/>
        <v/>
      </c>
      <c r="EB34" s="82" t="str">
        <f t="shared" si="58"/>
        <v/>
      </c>
      <c r="EC34" s="82" t="str">
        <f t="shared" si="59"/>
        <v/>
      </c>
      <c r="ED34" s="82" t="str">
        <f t="shared" si="60"/>
        <v/>
      </c>
      <c r="EE34" s="82" t="str">
        <f t="shared" si="61"/>
        <v/>
      </c>
      <c r="EF34" s="82" t="str">
        <f t="shared" si="62"/>
        <v/>
      </c>
      <c r="EG34" s="82" t="str">
        <f t="shared" si="63"/>
        <v/>
      </c>
      <c r="EH34" s="82" t="str">
        <f t="shared" si="64"/>
        <v/>
      </c>
      <c r="EI34" s="82">
        <f t="shared" si="65"/>
        <v>4310.99</v>
      </c>
      <c r="EJ34" s="82" t="str">
        <f t="shared" si="66"/>
        <v/>
      </c>
      <c r="EK34" s="82">
        <f t="shared" si="67"/>
        <v>4622.1499999999996</v>
      </c>
      <c r="EL34" s="82" t="str">
        <f t="shared" si="68"/>
        <v/>
      </c>
      <c r="EM34" s="82" t="str">
        <f t="shared" si="69"/>
        <v/>
      </c>
      <c r="EN34" s="82" t="str">
        <f t="shared" si="70"/>
        <v/>
      </c>
      <c r="EO34" s="71">
        <f t="shared" si="71"/>
        <v>4515.5</v>
      </c>
      <c r="EP34" s="71">
        <f>ROUND(EO34*(1+[3]Inflación!$G$50),2)</f>
        <v>4573.5200000000004</v>
      </c>
      <c r="EQ34" s="81">
        <f t="shared" si="72"/>
        <v>4.5780240705741493E-2</v>
      </c>
    </row>
    <row r="35" spans="1:147" s="56" customFormat="1" ht="24.75" customHeight="1">
      <c r="A35" s="93">
        <v>30</v>
      </c>
      <c r="B35" s="92" t="s">
        <v>654</v>
      </c>
      <c r="C35" s="91" t="s">
        <v>662</v>
      </c>
      <c r="D35" s="140" t="s">
        <v>583</v>
      </c>
      <c r="E35" s="94">
        <v>5657.8380106986961</v>
      </c>
      <c r="F35" s="94">
        <v>5705.9296337896349</v>
      </c>
      <c r="G35" s="87"/>
      <c r="H35" s="82"/>
      <c r="I35" s="82"/>
      <c r="J35" s="82"/>
      <c r="K35" s="82" t="str">
        <f>+'[3]Contratos anteriores'!AO38</f>
        <v xml:space="preserve"> </v>
      </c>
      <c r="L35" s="82" t="str">
        <f>+'[3]Contratos anteriores'!AP38</f>
        <v xml:space="preserve"> </v>
      </c>
      <c r="M35" s="82" t="str">
        <f>+'[3]Contratos anteriores'!AQ38</f>
        <v xml:space="preserve"> </v>
      </c>
      <c r="N35" s="82"/>
      <c r="O35" s="82"/>
      <c r="P35" s="82"/>
      <c r="Q35" s="82" t="str">
        <f>+'[3]Contratos anteriores'!AR38</f>
        <v xml:space="preserve"> </v>
      </c>
      <c r="R35" s="82" t="str">
        <f>+'[3]Contratos anteriores'!AS38</f>
        <v xml:space="preserve"> </v>
      </c>
      <c r="S35" s="82" t="str">
        <f>+'[3]Contratos anteriores'!AT38</f>
        <v xml:space="preserve"> </v>
      </c>
      <c r="T35" s="82"/>
      <c r="U35" s="82">
        <v>5660</v>
      </c>
      <c r="V35" s="82"/>
      <c r="W35" s="82" t="str">
        <f>+'[3]Contratos anteriores'!AU38</f>
        <v xml:space="preserve"> </v>
      </c>
      <c r="X35" s="82" t="str">
        <f>+'[3]Contratos anteriores'!AV38</f>
        <v xml:space="preserve"> </v>
      </c>
      <c r="Y35" s="82" t="str">
        <f>+'[3]Contratos anteriores'!AW38</f>
        <v xml:space="preserve"> </v>
      </c>
      <c r="Z35" s="82"/>
      <c r="AA35" s="82"/>
      <c r="AB35" s="82"/>
      <c r="AC35" s="86" t="str">
        <f>+'[3]Contratos anteriores'!AX38</f>
        <v xml:space="preserve"> </v>
      </c>
      <c r="AD35" s="86" t="str">
        <f>+'[3]Contratos anteriores'!AY38</f>
        <v xml:space="preserve"> </v>
      </c>
      <c r="AE35" s="86" t="str">
        <f>+'[3]Contratos anteriores'!AZ38</f>
        <v xml:space="preserve"> </v>
      </c>
      <c r="AF35" s="82"/>
      <c r="AG35" s="82"/>
      <c r="AH35" s="82"/>
      <c r="AI35" s="82" t="str">
        <f>+'[3]Contratos anteriores'!BA38</f>
        <v xml:space="preserve"> </v>
      </c>
      <c r="AJ35" s="82" t="str">
        <f>+'[3]Contratos anteriores'!BB38</f>
        <v xml:space="preserve"> </v>
      </c>
      <c r="AK35" s="82" t="str">
        <f>+'[3]Contratos anteriores'!BC38</f>
        <v xml:space="preserve"> </v>
      </c>
      <c r="AL35" s="82"/>
      <c r="AM35" s="82"/>
      <c r="AN35" s="82"/>
      <c r="AO35" s="82" t="str">
        <f>+'[3]Contratos anteriores'!BD38</f>
        <v xml:space="preserve"> </v>
      </c>
      <c r="AP35" s="82" t="str">
        <f>+'[3]Contratos anteriores'!BE38</f>
        <v xml:space="preserve"> </v>
      </c>
      <c r="AQ35" s="82" t="str">
        <f>+'[3]Contratos anteriores'!BF38</f>
        <v xml:space="preserve"> </v>
      </c>
      <c r="AR35" s="82"/>
      <c r="AS35" s="82"/>
      <c r="AT35" s="82"/>
      <c r="AU35" s="82" t="str">
        <f>+'[3]Contratos anteriores'!BG38</f>
        <v xml:space="preserve"> </v>
      </c>
      <c r="AV35" s="82" t="str">
        <f>+'[3]Contratos anteriores'!BH38</f>
        <v xml:space="preserve"> </v>
      </c>
      <c r="AW35" s="82" t="str">
        <f>+'[3]Contratos anteriores'!BI38</f>
        <v xml:space="preserve"> </v>
      </c>
      <c r="AX35" s="82"/>
      <c r="AY35" s="82"/>
      <c r="AZ35" s="82"/>
      <c r="BA35" s="82" t="str">
        <f>+'[3]Contratos anteriores'!BJ38</f>
        <v xml:space="preserve"> </v>
      </c>
      <c r="BB35" s="82" t="str">
        <f>+'[3]Contratos anteriores'!BK38</f>
        <v xml:space="preserve"> </v>
      </c>
      <c r="BC35" s="82" t="str">
        <f>+'[3]Contratos anteriores'!BL38</f>
        <v xml:space="preserve"> </v>
      </c>
      <c r="BD35" s="82"/>
      <c r="BE35" s="82"/>
      <c r="BF35" s="82"/>
      <c r="BG35" s="82" t="str">
        <f>+'[3]Contratos anteriores'!BM38</f>
        <v xml:space="preserve"> </v>
      </c>
      <c r="BH35" s="82" t="str">
        <f>+'[3]Contratos anteriores'!BN38</f>
        <v xml:space="preserve"> </v>
      </c>
      <c r="BI35" s="82" t="str">
        <f>+'[3]Contratos anteriores'!BO38</f>
        <v xml:space="preserve"> </v>
      </c>
      <c r="BJ35" s="82">
        <v>7276.5</v>
      </c>
      <c r="BK35" s="82">
        <v>6393.36</v>
      </c>
      <c r="BL35" s="82"/>
      <c r="BM35" s="82" t="str">
        <f>+'[3]Contratos anteriores'!BP38</f>
        <v xml:space="preserve"> </v>
      </c>
      <c r="BN35" s="82" t="str">
        <f>+'[3]Contratos anteriores'!BQ38</f>
        <v xml:space="preserve"> </v>
      </c>
      <c r="BO35" s="82" t="str">
        <f>+'[3]Contratos anteriores'!BR38</f>
        <v xml:space="preserve"> </v>
      </c>
      <c r="BP35" s="82">
        <v>5648.87</v>
      </c>
      <c r="BQ35" s="82"/>
      <c r="BR35" s="82">
        <v>6034.6</v>
      </c>
      <c r="BS35" s="82" t="str">
        <f>+'[3]Contratos anteriores'!BS38</f>
        <v xml:space="preserve"> </v>
      </c>
      <c r="BT35" s="82" t="str">
        <f>+'[3]Contratos anteriores'!BT38</f>
        <v xml:space="preserve"> </v>
      </c>
      <c r="BU35" s="82" t="str">
        <f>+'[3]Contratos anteriores'!BU38</f>
        <v xml:space="preserve"> </v>
      </c>
      <c r="BV35" s="84">
        <f t="shared" si="0"/>
        <v>6202.6660000000002</v>
      </c>
      <c r="BW35" s="84">
        <f t="shared" si="1"/>
        <v>606.56290162689129</v>
      </c>
      <c r="BX35" s="84">
        <f t="shared" si="2"/>
        <v>5292.8216475596637</v>
      </c>
      <c r="BY35" s="84">
        <f t="shared" si="3"/>
        <v>6809.2289016268915</v>
      </c>
      <c r="BZ35" s="84">
        <f t="shared" si="4"/>
        <v>6223.6218117685657</v>
      </c>
      <c r="CA35" s="82" t="str">
        <f t="shared" si="5"/>
        <v/>
      </c>
      <c r="CB35" s="82" t="str">
        <f t="shared" si="6"/>
        <v/>
      </c>
      <c r="CC35" s="82" t="str">
        <f t="shared" si="7"/>
        <v/>
      </c>
      <c r="CD35" s="82" t="str">
        <f t="shared" si="8"/>
        <v/>
      </c>
      <c r="CE35" s="82" t="str">
        <f t="shared" si="9"/>
        <v/>
      </c>
      <c r="CF35" s="82" t="str">
        <f t="shared" si="10"/>
        <v/>
      </c>
      <c r="CG35" s="82" t="str">
        <f t="shared" si="11"/>
        <v/>
      </c>
      <c r="CH35" s="82" t="str">
        <f t="shared" si="12"/>
        <v/>
      </c>
      <c r="CI35" s="82" t="str">
        <f t="shared" si="13"/>
        <v/>
      </c>
      <c r="CJ35" s="82" t="str">
        <f t="shared" si="14"/>
        <v/>
      </c>
      <c r="CK35" s="82" t="str">
        <f t="shared" si="15"/>
        <v/>
      </c>
      <c r="CL35" s="82" t="str">
        <f t="shared" si="16"/>
        <v/>
      </c>
      <c r="CM35" s="82" t="str">
        <f t="shared" si="17"/>
        <v/>
      </c>
      <c r="CN35" s="82">
        <f t="shared" si="18"/>
        <v>5660</v>
      </c>
      <c r="CO35" s="82" t="str">
        <f t="shared" si="19"/>
        <v/>
      </c>
      <c r="CP35" s="82" t="str">
        <f t="shared" si="20"/>
        <v/>
      </c>
      <c r="CQ35" s="82" t="str">
        <f t="shared" si="21"/>
        <v/>
      </c>
      <c r="CR35" s="82" t="str">
        <f t="shared" si="22"/>
        <v/>
      </c>
      <c r="CS35" s="82" t="str">
        <f t="shared" si="23"/>
        <v/>
      </c>
      <c r="CT35" s="82" t="str">
        <f t="shared" si="24"/>
        <v/>
      </c>
      <c r="CU35" s="82" t="str">
        <f t="shared" si="25"/>
        <v/>
      </c>
      <c r="CV35" s="82" t="str">
        <f t="shared" si="26"/>
        <v/>
      </c>
      <c r="CW35" s="82" t="str">
        <f t="shared" si="27"/>
        <v/>
      </c>
      <c r="CX35" s="82" t="str">
        <f t="shared" si="28"/>
        <v/>
      </c>
      <c r="CY35" s="82" t="str">
        <f t="shared" si="29"/>
        <v/>
      </c>
      <c r="CZ35" s="82" t="str">
        <f t="shared" si="30"/>
        <v/>
      </c>
      <c r="DA35" s="82" t="str">
        <f t="shared" si="31"/>
        <v/>
      </c>
      <c r="DB35" s="82" t="str">
        <f t="shared" si="32"/>
        <v/>
      </c>
      <c r="DC35" s="82" t="str">
        <f t="shared" si="33"/>
        <v/>
      </c>
      <c r="DD35" s="82" t="str">
        <f t="shared" si="34"/>
        <v/>
      </c>
      <c r="DE35" s="82" t="str">
        <f t="shared" si="35"/>
        <v/>
      </c>
      <c r="DF35" s="82" t="str">
        <f t="shared" si="36"/>
        <v/>
      </c>
      <c r="DG35" s="82" t="str">
        <f t="shared" si="37"/>
        <v/>
      </c>
      <c r="DH35" s="82" t="str">
        <f t="shared" si="38"/>
        <v/>
      </c>
      <c r="DI35" s="82" t="str">
        <f t="shared" si="39"/>
        <v/>
      </c>
      <c r="DJ35" s="82" t="str">
        <f t="shared" si="40"/>
        <v/>
      </c>
      <c r="DK35" s="82" t="str">
        <f t="shared" si="41"/>
        <v/>
      </c>
      <c r="DL35" s="82" t="str">
        <f t="shared" si="42"/>
        <v/>
      </c>
      <c r="DM35" s="82" t="str">
        <f t="shared" si="43"/>
        <v/>
      </c>
      <c r="DN35" s="82" t="str">
        <f t="shared" si="44"/>
        <v/>
      </c>
      <c r="DO35" s="82" t="str">
        <f t="shared" si="45"/>
        <v/>
      </c>
      <c r="DP35" s="82" t="str">
        <f t="shared" si="46"/>
        <v/>
      </c>
      <c r="DQ35" s="82" t="str">
        <f t="shared" si="47"/>
        <v/>
      </c>
      <c r="DR35" s="82" t="str">
        <f t="shared" si="48"/>
        <v/>
      </c>
      <c r="DS35" s="82" t="str">
        <f t="shared" si="49"/>
        <v/>
      </c>
      <c r="DT35" s="82" t="str">
        <f t="shared" si="50"/>
        <v/>
      </c>
      <c r="DU35" s="82" t="str">
        <f t="shared" si="51"/>
        <v/>
      </c>
      <c r="DV35" s="82" t="str">
        <f t="shared" si="52"/>
        <v/>
      </c>
      <c r="DW35" s="82" t="str">
        <f t="shared" si="53"/>
        <v/>
      </c>
      <c r="DX35" s="82" t="str">
        <f t="shared" si="54"/>
        <v/>
      </c>
      <c r="DY35" s="82" t="str">
        <f t="shared" si="55"/>
        <v/>
      </c>
      <c r="DZ35" s="82" t="str">
        <f t="shared" si="56"/>
        <v/>
      </c>
      <c r="EA35" s="82" t="str">
        <f t="shared" si="57"/>
        <v/>
      </c>
      <c r="EB35" s="82" t="str">
        <f t="shared" si="58"/>
        <v/>
      </c>
      <c r="EC35" s="82" t="str">
        <f t="shared" si="59"/>
        <v/>
      </c>
      <c r="ED35" s="82" t="str">
        <f t="shared" si="60"/>
        <v/>
      </c>
      <c r="EE35" s="82" t="str">
        <f t="shared" si="61"/>
        <v/>
      </c>
      <c r="EF35" s="82" t="str">
        <f t="shared" si="62"/>
        <v/>
      </c>
      <c r="EG35" s="82" t="str">
        <f t="shared" si="63"/>
        <v/>
      </c>
      <c r="EH35" s="82" t="str">
        <f t="shared" si="64"/>
        <v/>
      </c>
      <c r="EI35" s="82">
        <f t="shared" si="65"/>
        <v>5648.87</v>
      </c>
      <c r="EJ35" s="82" t="str">
        <f t="shared" si="66"/>
        <v/>
      </c>
      <c r="EK35" s="82">
        <f t="shared" si="67"/>
        <v>6034.6</v>
      </c>
      <c r="EL35" s="82" t="str">
        <f t="shared" si="68"/>
        <v/>
      </c>
      <c r="EM35" s="82" t="str">
        <f t="shared" si="69"/>
        <v/>
      </c>
      <c r="EN35" s="82" t="str">
        <f t="shared" si="70"/>
        <v/>
      </c>
      <c r="EO35" s="71">
        <f t="shared" si="71"/>
        <v>5786.72</v>
      </c>
      <c r="EP35" s="71">
        <f>ROUND(EO35*(1+[3]Inflación!$G$50),2)</f>
        <v>5861.07</v>
      </c>
      <c r="EQ35" s="81">
        <f t="shared" si="72"/>
        <v>2.2779370681450084E-2</v>
      </c>
    </row>
    <row r="36" spans="1:147" s="56" customFormat="1" ht="24.75" customHeight="1">
      <c r="A36" s="93">
        <v>31</v>
      </c>
      <c r="B36" s="92" t="s">
        <v>654</v>
      </c>
      <c r="C36" s="91" t="s">
        <v>661</v>
      </c>
      <c r="D36" s="140" t="s">
        <v>583</v>
      </c>
      <c r="E36" s="94">
        <v>2133.9973192445223</v>
      </c>
      <c r="F36" s="94">
        <v>2152.1362964581008</v>
      </c>
      <c r="G36" s="87"/>
      <c r="H36" s="82"/>
      <c r="I36" s="82"/>
      <c r="J36" s="82"/>
      <c r="K36" s="82" t="str">
        <f>+'[3]Contratos anteriores'!AO39</f>
        <v xml:space="preserve"> </v>
      </c>
      <c r="L36" s="82" t="str">
        <f>+'[3]Contratos anteriores'!AP39</f>
        <v xml:space="preserve"> </v>
      </c>
      <c r="M36" s="82" t="str">
        <f>+'[3]Contratos anteriores'!AQ39</f>
        <v xml:space="preserve"> </v>
      </c>
      <c r="N36" s="82"/>
      <c r="O36" s="82"/>
      <c r="P36" s="82"/>
      <c r="Q36" s="82" t="str">
        <f>+'[3]Contratos anteriores'!AR39</f>
        <v xml:space="preserve"> </v>
      </c>
      <c r="R36" s="82" t="str">
        <f>+'[3]Contratos anteriores'!AS39</f>
        <v xml:space="preserve"> </v>
      </c>
      <c r="S36" s="82" t="str">
        <f>+'[3]Contratos anteriores'!AT39</f>
        <v xml:space="preserve"> </v>
      </c>
      <c r="T36" s="82"/>
      <c r="U36" s="82"/>
      <c r="V36" s="82"/>
      <c r="W36" s="82" t="str">
        <f>+'[3]Contratos anteriores'!AU39</f>
        <v xml:space="preserve"> </v>
      </c>
      <c r="X36" s="82" t="str">
        <f>+'[3]Contratos anteriores'!AV39</f>
        <v xml:space="preserve"> </v>
      </c>
      <c r="Y36" s="82" t="str">
        <f>+'[3]Contratos anteriores'!AW39</f>
        <v xml:space="preserve"> </v>
      </c>
      <c r="Z36" s="82"/>
      <c r="AA36" s="82"/>
      <c r="AB36" s="82"/>
      <c r="AC36" s="86" t="str">
        <f>+'[3]Contratos anteriores'!AX39</f>
        <v xml:space="preserve"> </v>
      </c>
      <c r="AD36" s="86" t="str">
        <f>+'[3]Contratos anteriores'!AY39</f>
        <v xml:space="preserve"> </v>
      </c>
      <c r="AE36" s="86" t="str">
        <f>+'[3]Contratos anteriores'!AZ39</f>
        <v xml:space="preserve"> </v>
      </c>
      <c r="AF36" s="82"/>
      <c r="AG36" s="82"/>
      <c r="AH36" s="82"/>
      <c r="AI36" s="82" t="str">
        <f>+'[3]Contratos anteriores'!BA39</f>
        <v xml:space="preserve"> </v>
      </c>
      <c r="AJ36" s="82" t="str">
        <f>+'[3]Contratos anteriores'!BB39</f>
        <v xml:space="preserve"> </v>
      </c>
      <c r="AK36" s="82" t="str">
        <f>+'[3]Contratos anteriores'!BC39</f>
        <v xml:space="preserve"> </v>
      </c>
      <c r="AL36" s="82"/>
      <c r="AM36" s="82"/>
      <c r="AN36" s="82"/>
      <c r="AO36" s="82" t="str">
        <f>+'[3]Contratos anteriores'!BD39</f>
        <v xml:space="preserve"> </v>
      </c>
      <c r="AP36" s="82" t="str">
        <f>+'[3]Contratos anteriores'!BE39</f>
        <v xml:space="preserve"> </v>
      </c>
      <c r="AQ36" s="82" t="str">
        <f>+'[3]Contratos anteriores'!BF39</f>
        <v xml:space="preserve"> </v>
      </c>
      <c r="AR36" s="82"/>
      <c r="AS36" s="82"/>
      <c r="AT36" s="82"/>
      <c r="AU36" s="82" t="str">
        <f>+'[3]Contratos anteriores'!BG39</f>
        <v xml:space="preserve"> </v>
      </c>
      <c r="AV36" s="82" t="str">
        <f>+'[3]Contratos anteriores'!BH39</f>
        <v xml:space="preserve"> </v>
      </c>
      <c r="AW36" s="82" t="str">
        <f>+'[3]Contratos anteriores'!BI39</f>
        <v xml:space="preserve"> </v>
      </c>
      <c r="AX36" s="82"/>
      <c r="AY36" s="82"/>
      <c r="AZ36" s="82"/>
      <c r="BA36" s="82" t="str">
        <f>+'[3]Contratos anteriores'!BJ39</f>
        <v xml:space="preserve"> </v>
      </c>
      <c r="BB36" s="82" t="str">
        <f>+'[3]Contratos anteriores'!BK39</f>
        <v xml:space="preserve"> </v>
      </c>
      <c r="BC36" s="82" t="str">
        <f>+'[3]Contratos anteriores'!BL39</f>
        <v xml:space="preserve"> </v>
      </c>
      <c r="BD36" s="82"/>
      <c r="BE36" s="82"/>
      <c r="BF36" s="82"/>
      <c r="BG36" s="82" t="str">
        <f>+'[3]Contratos anteriores'!BM39</f>
        <v xml:space="preserve"> </v>
      </c>
      <c r="BH36" s="82" t="str">
        <f>+'[3]Contratos anteriores'!BN39</f>
        <v xml:space="preserve"> </v>
      </c>
      <c r="BI36" s="82" t="str">
        <f>+'[3]Contratos anteriores'!BO39</f>
        <v xml:space="preserve"> </v>
      </c>
      <c r="BJ36" s="82">
        <v>2347.4</v>
      </c>
      <c r="BK36" s="82">
        <v>2411.42</v>
      </c>
      <c r="BL36" s="82"/>
      <c r="BM36" s="82" t="str">
        <f>+'[3]Contratos anteriores'!BP39</f>
        <v xml:space="preserve"> </v>
      </c>
      <c r="BN36" s="82" t="str">
        <f>+'[3]Contratos anteriores'!BQ39</f>
        <v xml:space="preserve"> </v>
      </c>
      <c r="BO36" s="82" t="str">
        <f>+'[3]Contratos anteriores'!BR39</f>
        <v xml:space="preserve"> </v>
      </c>
      <c r="BP36" s="82">
        <v>2130.61</v>
      </c>
      <c r="BQ36" s="82"/>
      <c r="BR36" s="82">
        <v>2319.0300000000002</v>
      </c>
      <c r="BS36" s="82" t="str">
        <f>+'[3]Contratos anteriores'!BS39</f>
        <v xml:space="preserve"> </v>
      </c>
      <c r="BT36" s="82" t="str">
        <f>+'[3]Contratos anteriores'!BT39</f>
        <v xml:space="preserve"> </v>
      </c>
      <c r="BU36" s="82" t="str">
        <f>+'[3]Contratos anteriores'!BU39</f>
        <v xml:space="preserve"> </v>
      </c>
      <c r="BV36" s="84">
        <f t="shared" si="0"/>
        <v>2302.1150000000002</v>
      </c>
      <c r="BW36" s="84">
        <f t="shared" si="1"/>
        <v>124.57234389290873</v>
      </c>
      <c r="BX36" s="84">
        <f t="shared" si="2"/>
        <v>2115.2564841606372</v>
      </c>
      <c r="BY36" s="84">
        <f t="shared" si="3"/>
        <v>2426.6873438929088</v>
      </c>
      <c r="BZ36" s="84">
        <f t="shared" si="4"/>
        <v>2347.3970511689745</v>
      </c>
      <c r="CA36" s="82" t="str">
        <f t="shared" si="5"/>
        <v/>
      </c>
      <c r="CB36" s="82" t="str">
        <f t="shared" si="6"/>
        <v/>
      </c>
      <c r="CC36" s="82" t="str">
        <f t="shared" si="7"/>
        <v/>
      </c>
      <c r="CD36" s="82" t="str">
        <f t="shared" si="8"/>
        <v/>
      </c>
      <c r="CE36" s="82" t="str">
        <f t="shared" si="9"/>
        <v/>
      </c>
      <c r="CF36" s="82" t="str">
        <f t="shared" si="10"/>
        <v/>
      </c>
      <c r="CG36" s="82" t="str">
        <f t="shared" si="11"/>
        <v/>
      </c>
      <c r="CH36" s="82" t="str">
        <f t="shared" si="12"/>
        <v/>
      </c>
      <c r="CI36" s="82" t="str">
        <f t="shared" si="13"/>
        <v/>
      </c>
      <c r="CJ36" s="82" t="str">
        <f t="shared" si="14"/>
        <v/>
      </c>
      <c r="CK36" s="82" t="str">
        <f t="shared" si="15"/>
        <v/>
      </c>
      <c r="CL36" s="82" t="str">
        <f t="shared" si="16"/>
        <v/>
      </c>
      <c r="CM36" s="82" t="str">
        <f t="shared" si="17"/>
        <v/>
      </c>
      <c r="CN36" s="82" t="str">
        <f t="shared" si="18"/>
        <v/>
      </c>
      <c r="CO36" s="82" t="str">
        <f t="shared" si="19"/>
        <v/>
      </c>
      <c r="CP36" s="82" t="str">
        <f t="shared" si="20"/>
        <v/>
      </c>
      <c r="CQ36" s="82" t="str">
        <f t="shared" si="21"/>
        <v/>
      </c>
      <c r="CR36" s="82" t="str">
        <f t="shared" si="22"/>
        <v/>
      </c>
      <c r="CS36" s="82" t="str">
        <f t="shared" si="23"/>
        <v/>
      </c>
      <c r="CT36" s="82" t="str">
        <f t="shared" si="24"/>
        <v/>
      </c>
      <c r="CU36" s="82" t="str">
        <f t="shared" si="25"/>
        <v/>
      </c>
      <c r="CV36" s="82" t="str">
        <f t="shared" si="26"/>
        <v/>
      </c>
      <c r="CW36" s="82" t="str">
        <f t="shared" si="27"/>
        <v/>
      </c>
      <c r="CX36" s="82" t="str">
        <f t="shared" si="28"/>
        <v/>
      </c>
      <c r="CY36" s="82" t="str">
        <f t="shared" si="29"/>
        <v/>
      </c>
      <c r="CZ36" s="82" t="str">
        <f t="shared" si="30"/>
        <v/>
      </c>
      <c r="DA36" s="82" t="str">
        <f t="shared" si="31"/>
        <v/>
      </c>
      <c r="DB36" s="82" t="str">
        <f t="shared" si="32"/>
        <v/>
      </c>
      <c r="DC36" s="82" t="str">
        <f t="shared" si="33"/>
        <v/>
      </c>
      <c r="DD36" s="82" t="str">
        <f t="shared" si="34"/>
        <v/>
      </c>
      <c r="DE36" s="82" t="str">
        <f t="shared" si="35"/>
        <v/>
      </c>
      <c r="DF36" s="82" t="str">
        <f t="shared" si="36"/>
        <v/>
      </c>
      <c r="DG36" s="82" t="str">
        <f t="shared" si="37"/>
        <v/>
      </c>
      <c r="DH36" s="82" t="str">
        <f t="shared" si="38"/>
        <v/>
      </c>
      <c r="DI36" s="82" t="str">
        <f t="shared" si="39"/>
        <v/>
      </c>
      <c r="DJ36" s="82" t="str">
        <f t="shared" si="40"/>
        <v/>
      </c>
      <c r="DK36" s="82" t="str">
        <f t="shared" si="41"/>
        <v/>
      </c>
      <c r="DL36" s="82" t="str">
        <f t="shared" si="42"/>
        <v/>
      </c>
      <c r="DM36" s="82" t="str">
        <f t="shared" si="43"/>
        <v/>
      </c>
      <c r="DN36" s="82" t="str">
        <f t="shared" si="44"/>
        <v/>
      </c>
      <c r="DO36" s="82" t="str">
        <f t="shared" si="45"/>
        <v/>
      </c>
      <c r="DP36" s="82" t="str">
        <f t="shared" si="46"/>
        <v/>
      </c>
      <c r="DQ36" s="82" t="str">
        <f t="shared" si="47"/>
        <v/>
      </c>
      <c r="DR36" s="82" t="str">
        <f t="shared" si="48"/>
        <v/>
      </c>
      <c r="DS36" s="82" t="str">
        <f t="shared" si="49"/>
        <v/>
      </c>
      <c r="DT36" s="82" t="str">
        <f t="shared" si="50"/>
        <v/>
      </c>
      <c r="DU36" s="82" t="str">
        <f t="shared" si="51"/>
        <v/>
      </c>
      <c r="DV36" s="82" t="str">
        <f t="shared" si="52"/>
        <v/>
      </c>
      <c r="DW36" s="82" t="str">
        <f t="shared" si="53"/>
        <v/>
      </c>
      <c r="DX36" s="82" t="str">
        <f t="shared" si="54"/>
        <v/>
      </c>
      <c r="DY36" s="82" t="str">
        <f t="shared" si="55"/>
        <v/>
      </c>
      <c r="DZ36" s="82" t="str">
        <f t="shared" si="56"/>
        <v/>
      </c>
      <c r="EA36" s="82" t="str">
        <f t="shared" si="57"/>
        <v/>
      </c>
      <c r="EB36" s="82" t="str">
        <f t="shared" si="58"/>
        <v/>
      </c>
      <c r="EC36" s="82" t="str">
        <f t="shared" si="59"/>
        <v/>
      </c>
      <c r="ED36" s="82" t="str">
        <f t="shared" si="60"/>
        <v/>
      </c>
      <c r="EE36" s="82" t="str">
        <f t="shared" si="61"/>
        <v/>
      </c>
      <c r="EF36" s="82" t="str">
        <f t="shared" si="62"/>
        <v/>
      </c>
      <c r="EG36" s="82" t="str">
        <f t="shared" si="63"/>
        <v/>
      </c>
      <c r="EH36" s="82" t="str">
        <f t="shared" si="64"/>
        <v/>
      </c>
      <c r="EI36" s="82">
        <f t="shared" si="65"/>
        <v>2130.61</v>
      </c>
      <c r="EJ36" s="82" t="str">
        <f t="shared" si="66"/>
        <v/>
      </c>
      <c r="EK36" s="82">
        <f t="shared" si="67"/>
        <v>2319.0300000000002</v>
      </c>
      <c r="EL36" s="82" t="str">
        <f t="shared" si="68"/>
        <v/>
      </c>
      <c r="EM36" s="82" t="str">
        <f t="shared" si="69"/>
        <v/>
      </c>
      <c r="EN36" s="82" t="str">
        <f t="shared" si="70"/>
        <v/>
      </c>
      <c r="EO36" s="71">
        <f t="shared" si="71"/>
        <v>2228.81</v>
      </c>
      <c r="EP36" s="71">
        <f>ROUND(EO36*(1+[3]Inflación!$G$50),2)</f>
        <v>2257.4499999999998</v>
      </c>
      <c r="EQ36" s="81">
        <f t="shared" si="72"/>
        <v>4.4429615679668855E-2</v>
      </c>
    </row>
    <row r="37" spans="1:147" s="56" customFormat="1" ht="24.75" customHeight="1">
      <c r="A37" s="93">
        <v>32</v>
      </c>
      <c r="B37" s="92" t="s">
        <v>654</v>
      </c>
      <c r="C37" s="91" t="s">
        <v>660</v>
      </c>
      <c r="D37" s="140" t="s">
        <v>583</v>
      </c>
      <c r="E37" s="94">
        <v>2480.6257937634118</v>
      </c>
      <c r="F37" s="94">
        <v>2501.7111130104008</v>
      </c>
      <c r="G37" s="87"/>
      <c r="H37" s="82"/>
      <c r="I37" s="82"/>
      <c r="J37" s="82"/>
      <c r="K37" s="82" t="str">
        <f>+'[3]Contratos anteriores'!AO40</f>
        <v xml:space="preserve"> </v>
      </c>
      <c r="L37" s="82" t="str">
        <f>+'[3]Contratos anteriores'!AP40</f>
        <v xml:space="preserve"> </v>
      </c>
      <c r="M37" s="82" t="str">
        <f>+'[3]Contratos anteriores'!AQ40</f>
        <v xml:space="preserve"> </v>
      </c>
      <c r="N37" s="82"/>
      <c r="O37" s="82"/>
      <c r="P37" s="82"/>
      <c r="Q37" s="82" t="str">
        <f>+'[3]Contratos anteriores'!AR40</f>
        <v xml:space="preserve"> </v>
      </c>
      <c r="R37" s="82" t="str">
        <f>+'[3]Contratos anteriores'!AS40</f>
        <v xml:space="preserve"> </v>
      </c>
      <c r="S37" s="82" t="str">
        <f>+'[3]Contratos anteriores'!AT40</f>
        <v xml:space="preserve"> </v>
      </c>
      <c r="T37" s="82"/>
      <c r="U37" s="82"/>
      <c r="V37" s="82"/>
      <c r="W37" s="82" t="str">
        <f>+'[3]Contratos anteriores'!AU40</f>
        <v xml:space="preserve"> </v>
      </c>
      <c r="X37" s="82" t="str">
        <f>+'[3]Contratos anteriores'!AV40</f>
        <v xml:space="preserve"> </v>
      </c>
      <c r="Y37" s="82" t="str">
        <f>+'[3]Contratos anteriores'!AW40</f>
        <v xml:space="preserve"> </v>
      </c>
      <c r="Z37" s="82"/>
      <c r="AA37" s="82"/>
      <c r="AB37" s="82"/>
      <c r="AC37" s="86" t="str">
        <f>+'[3]Contratos anteriores'!AX40</f>
        <v xml:space="preserve"> </v>
      </c>
      <c r="AD37" s="86" t="str">
        <f>+'[3]Contratos anteriores'!AY40</f>
        <v xml:space="preserve"> </v>
      </c>
      <c r="AE37" s="86" t="str">
        <f>+'[3]Contratos anteriores'!AZ40</f>
        <v xml:space="preserve"> </v>
      </c>
      <c r="AF37" s="82"/>
      <c r="AG37" s="82"/>
      <c r="AH37" s="82"/>
      <c r="AI37" s="82" t="str">
        <f>+'[3]Contratos anteriores'!BA40</f>
        <v xml:space="preserve"> </v>
      </c>
      <c r="AJ37" s="82" t="str">
        <f>+'[3]Contratos anteriores'!BB40</f>
        <v xml:space="preserve"> </v>
      </c>
      <c r="AK37" s="82" t="str">
        <f>+'[3]Contratos anteriores'!BC40</f>
        <v xml:space="preserve"> </v>
      </c>
      <c r="AL37" s="82"/>
      <c r="AM37" s="82"/>
      <c r="AN37" s="82"/>
      <c r="AO37" s="82" t="str">
        <f>+'[3]Contratos anteriores'!BD40</f>
        <v xml:space="preserve"> </v>
      </c>
      <c r="AP37" s="82" t="str">
        <f>+'[3]Contratos anteriores'!BE40</f>
        <v xml:space="preserve"> </v>
      </c>
      <c r="AQ37" s="82" t="str">
        <f>+'[3]Contratos anteriores'!BF40</f>
        <v xml:space="preserve"> </v>
      </c>
      <c r="AR37" s="82"/>
      <c r="AS37" s="82"/>
      <c r="AT37" s="82"/>
      <c r="AU37" s="82" t="str">
        <f>+'[3]Contratos anteriores'!BG40</f>
        <v xml:space="preserve"> </v>
      </c>
      <c r="AV37" s="82" t="str">
        <f>+'[3]Contratos anteriores'!BH40</f>
        <v xml:space="preserve"> </v>
      </c>
      <c r="AW37" s="82" t="str">
        <f>+'[3]Contratos anteriores'!BI40</f>
        <v xml:space="preserve"> </v>
      </c>
      <c r="AX37" s="82"/>
      <c r="AY37" s="82"/>
      <c r="AZ37" s="82"/>
      <c r="BA37" s="82" t="str">
        <f>+'[3]Contratos anteriores'!BJ40</f>
        <v xml:space="preserve"> </v>
      </c>
      <c r="BB37" s="82" t="str">
        <f>+'[3]Contratos anteriores'!BK40</f>
        <v xml:space="preserve"> </v>
      </c>
      <c r="BC37" s="82" t="str">
        <f>+'[3]Contratos anteriores'!BL40</f>
        <v xml:space="preserve"> </v>
      </c>
      <c r="BD37" s="82"/>
      <c r="BE37" s="82"/>
      <c r="BF37" s="82"/>
      <c r="BG37" s="82" t="str">
        <f>+'[3]Contratos anteriores'!BM40</f>
        <v xml:space="preserve"> </v>
      </c>
      <c r="BH37" s="82" t="str">
        <f>+'[3]Contratos anteriores'!BN40</f>
        <v xml:space="preserve"> </v>
      </c>
      <c r="BI37" s="82" t="str">
        <f>+'[3]Contratos anteriores'!BO40</f>
        <v xml:space="preserve"> </v>
      </c>
      <c r="BJ37" s="82">
        <v>2728.69</v>
      </c>
      <c r="BK37" s="82">
        <v>2803.11</v>
      </c>
      <c r="BL37" s="82"/>
      <c r="BM37" s="82" t="str">
        <f>+'[3]Contratos anteriores'!BP40</f>
        <v xml:space="preserve"> </v>
      </c>
      <c r="BN37" s="82" t="str">
        <f>+'[3]Contratos anteriores'!BQ40</f>
        <v xml:space="preserve"> </v>
      </c>
      <c r="BO37" s="82" t="str">
        <f>+'[3]Contratos anteriores'!BR40</f>
        <v xml:space="preserve"> </v>
      </c>
      <c r="BP37" s="82">
        <v>2476.69</v>
      </c>
      <c r="BQ37" s="82"/>
      <c r="BR37" s="82">
        <v>2695.72</v>
      </c>
      <c r="BS37" s="82" t="str">
        <f>+'[3]Contratos anteriores'!BS40</f>
        <v xml:space="preserve"> </v>
      </c>
      <c r="BT37" s="82" t="str">
        <f>+'[3]Contratos anteriores'!BT40</f>
        <v xml:space="preserve"> </v>
      </c>
      <c r="BU37" s="82" t="str">
        <f>+'[3]Contratos anteriores'!BU40</f>
        <v xml:space="preserve"> </v>
      </c>
      <c r="BV37" s="84">
        <f t="shared" si="0"/>
        <v>2676.0524999999998</v>
      </c>
      <c r="BW37" s="84">
        <f t="shared" si="1"/>
        <v>144.80675026272118</v>
      </c>
      <c r="BX37" s="84">
        <f t="shared" si="2"/>
        <v>2458.8423746059179</v>
      </c>
      <c r="BY37" s="84">
        <f t="shared" si="3"/>
        <v>2820.8592502627212</v>
      </c>
      <c r="BZ37" s="84">
        <f t="shared" si="4"/>
        <v>2728.6883731397534</v>
      </c>
      <c r="CA37" s="82" t="str">
        <f t="shared" si="5"/>
        <v/>
      </c>
      <c r="CB37" s="82" t="str">
        <f t="shared" si="6"/>
        <v/>
      </c>
      <c r="CC37" s="82" t="str">
        <f t="shared" si="7"/>
        <v/>
      </c>
      <c r="CD37" s="82" t="str">
        <f t="shared" si="8"/>
        <v/>
      </c>
      <c r="CE37" s="82" t="str">
        <f t="shared" si="9"/>
        <v/>
      </c>
      <c r="CF37" s="82" t="str">
        <f t="shared" si="10"/>
        <v/>
      </c>
      <c r="CG37" s="82" t="str">
        <f t="shared" si="11"/>
        <v/>
      </c>
      <c r="CH37" s="82" t="str">
        <f t="shared" si="12"/>
        <v/>
      </c>
      <c r="CI37" s="82" t="str">
        <f t="shared" si="13"/>
        <v/>
      </c>
      <c r="CJ37" s="82" t="str">
        <f t="shared" si="14"/>
        <v/>
      </c>
      <c r="CK37" s="82" t="str">
        <f t="shared" si="15"/>
        <v/>
      </c>
      <c r="CL37" s="82" t="str">
        <f t="shared" si="16"/>
        <v/>
      </c>
      <c r="CM37" s="82" t="str">
        <f t="shared" si="17"/>
        <v/>
      </c>
      <c r="CN37" s="82" t="str">
        <f t="shared" si="18"/>
        <v/>
      </c>
      <c r="CO37" s="82" t="str">
        <f t="shared" si="19"/>
        <v/>
      </c>
      <c r="CP37" s="82" t="str">
        <f t="shared" si="20"/>
        <v/>
      </c>
      <c r="CQ37" s="82" t="str">
        <f t="shared" si="21"/>
        <v/>
      </c>
      <c r="CR37" s="82" t="str">
        <f t="shared" si="22"/>
        <v/>
      </c>
      <c r="CS37" s="82" t="str">
        <f t="shared" si="23"/>
        <v/>
      </c>
      <c r="CT37" s="82" t="str">
        <f t="shared" si="24"/>
        <v/>
      </c>
      <c r="CU37" s="82" t="str">
        <f t="shared" si="25"/>
        <v/>
      </c>
      <c r="CV37" s="82" t="str">
        <f t="shared" si="26"/>
        <v/>
      </c>
      <c r="CW37" s="82" t="str">
        <f t="shared" si="27"/>
        <v/>
      </c>
      <c r="CX37" s="82" t="str">
        <f t="shared" si="28"/>
        <v/>
      </c>
      <c r="CY37" s="82" t="str">
        <f t="shared" si="29"/>
        <v/>
      </c>
      <c r="CZ37" s="82" t="str">
        <f t="shared" si="30"/>
        <v/>
      </c>
      <c r="DA37" s="82" t="str">
        <f t="shared" si="31"/>
        <v/>
      </c>
      <c r="DB37" s="82" t="str">
        <f t="shared" si="32"/>
        <v/>
      </c>
      <c r="DC37" s="82" t="str">
        <f t="shared" si="33"/>
        <v/>
      </c>
      <c r="DD37" s="82" t="str">
        <f t="shared" si="34"/>
        <v/>
      </c>
      <c r="DE37" s="82" t="str">
        <f t="shared" si="35"/>
        <v/>
      </c>
      <c r="DF37" s="82" t="str">
        <f t="shared" si="36"/>
        <v/>
      </c>
      <c r="DG37" s="82" t="str">
        <f t="shared" si="37"/>
        <v/>
      </c>
      <c r="DH37" s="82" t="str">
        <f t="shared" si="38"/>
        <v/>
      </c>
      <c r="DI37" s="82" t="str">
        <f t="shared" si="39"/>
        <v/>
      </c>
      <c r="DJ37" s="82" t="str">
        <f t="shared" si="40"/>
        <v/>
      </c>
      <c r="DK37" s="82" t="str">
        <f t="shared" si="41"/>
        <v/>
      </c>
      <c r="DL37" s="82" t="str">
        <f t="shared" si="42"/>
        <v/>
      </c>
      <c r="DM37" s="82" t="str">
        <f t="shared" si="43"/>
        <v/>
      </c>
      <c r="DN37" s="82" t="str">
        <f t="shared" si="44"/>
        <v/>
      </c>
      <c r="DO37" s="82" t="str">
        <f t="shared" si="45"/>
        <v/>
      </c>
      <c r="DP37" s="82" t="str">
        <f t="shared" si="46"/>
        <v/>
      </c>
      <c r="DQ37" s="82" t="str">
        <f t="shared" si="47"/>
        <v/>
      </c>
      <c r="DR37" s="82" t="str">
        <f t="shared" si="48"/>
        <v/>
      </c>
      <c r="DS37" s="82" t="str">
        <f t="shared" si="49"/>
        <v/>
      </c>
      <c r="DT37" s="82" t="str">
        <f t="shared" si="50"/>
        <v/>
      </c>
      <c r="DU37" s="82" t="str">
        <f t="shared" si="51"/>
        <v/>
      </c>
      <c r="DV37" s="82" t="str">
        <f t="shared" si="52"/>
        <v/>
      </c>
      <c r="DW37" s="82" t="str">
        <f t="shared" si="53"/>
        <v/>
      </c>
      <c r="DX37" s="82" t="str">
        <f t="shared" si="54"/>
        <v/>
      </c>
      <c r="DY37" s="82" t="str">
        <f t="shared" si="55"/>
        <v/>
      </c>
      <c r="DZ37" s="82" t="str">
        <f t="shared" si="56"/>
        <v/>
      </c>
      <c r="EA37" s="82" t="str">
        <f t="shared" si="57"/>
        <v/>
      </c>
      <c r="EB37" s="82" t="str">
        <f t="shared" si="58"/>
        <v/>
      </c>
      <c r="EC37" s="82" t="str">
        <f t="shared" si="59"/>
        <v/>
      </c>
      <c r="ED37" s="82" t="str">
        <f t="shared" si="60"/>
        <v/>
      </c>
      <c r="EE37" s="82" t="str">
        <f t="shared" si="61"/>
        <v/>
      </c>
      <c r="EF37" s="82" t="str">
        <f t="shared" si="62"/>
        <v/>
      </c>
      <c r="EG37" s="82" t="str">
        <f t="shared" si="63"/>
        <v/>
      </c>
      <c r="EH37" s="82" t="str">
        <f t="shared" si="64"/>
        <v/>
      </c>
      <c r="EI37" s="82">
        <f t="shared" si="65"/>
        <v>2476.69</v>
      </c>
      <c r="EJ37" s="82" t="str">
        <f t="shared" si="66"/>
        <v/>
      </c>
      <c r="EK37" s="82">
        <f t="shared" si="67"/>
        <v>2695.72</v>
      </c>
      <c r="EL37" s="82" t="str">
        <f t="shared" si="68"/>
        <v/>
      </c>
      <c r="EM37" s="82" t="str">
        <f t="shared" si="69"/>
        <v/>
      </c>
      <c r="EN37" s="82" t="str">
        <f t="shared" si="70"/>
        <v/>
      </c>
      <c r="EO37" s="71">
        <f t="shared" si="71"/>
        <v>2590.84</v>
      </c>
      <c r="EP37" s="71">
        <f>ROUND(EO37*(1+[3]Inflación!$G$50),2)</f>
        <v>2624.13</v>
      </c>
      <c r="EQ37" s="81">
        <f t="shared" si="72"/>
        <v>4.4430000894806421E-2</v>
      </c>
    </row>
    <row r="38" spans="1:147" s="56" customFormat="1" ht="24.75" customHeight="1">
      <c r="A38" s="93">
        <v>33</v>
      </c>
      <c r="B38" s="92" t="s">
        <v>654</v>
      </c>
      <c r="C38" s="91" t="s">
        <v>659</v>
      </c>
      <c r="D38" s="140" t="s">
        <v>583</v>
      </c>
      <c r="E38" s="94">
        <v>2783.8159149285311</v>
      </c>
      <c r="F38" s="94">
        <v>2807.4783502054238</v>
      </c>
      <c r="G38" s="87"/>
      <c r="H38" s="82"/>
      <c r="I38" s="82"/>
      <c r="J38" s="82"/>
      <c r="K38" s="82" t="str">
        <f>+'[3]Contratos anteriores'!AO41</f>
        <v xml:space="preserve"> </v>
      </c>
      <c r="L38" s="82" t="str">
        <f>+'[3]Contratos anteriores'!AP41</f>
        <v xml:space="preserve"> </v>
      </c>
      <c r="M38" s="82" t="str">
        <f>+'[3]Contratos anteriores'!AQ41</f>
        <v xml:space="preserve"> </v>
      </c>
      <c r="N38" s="82"/>
      <c r="O38" s="82"/>
      <c r="P38" s="82"/>
      <c r="Q38" s="82" t="str">
        <f>+'[3]Contratos anteriores'!AR41</f>
        <v xml:space="preserve"> </v>
      </c>
      <c r="R38" s="82" t="str">
        <f>+'[3]Contratos anteriores'!AS41</f>
        <v xml:space="preserve"> </v>
      </c>
      <c r="S38" s="82" t="str">
        <f>+'[3]Contratos anteriores'!AT41</f>
        <v xml:space="preserve"> </v>
      </c>
      <c r="T38" s="82"/>
      <c r="U38" s="82"/>
      <c r="V38" s="82"/>
      <c r="W38" s="82" t="str">
        <f>+'[3]Contratos anteriores'!AU41</f>
        <v xml:space="preserve"> </v>
      </c>
      <c r="X38" s="82" t="str">
        <f>+'[3]Contratos anteriores'!AV41</f>
        <v xml:space="preserve"> </v>
      </c>
      <c r="Y38" s="82" t="str">
        <f>+'[3]Contratos anteriores'!AW41</f>
        <v xml:space="preserve"> </v>
      </c>
      <c r="Z38" s="82"/>
      <c r="AA38" s="82"/>
      <c r="AB38" s="82"/>
      <c r="AC38" s="86" t="str">
        <f>+'[3]Contratos anteriores'!AX41</f>
        <v xml:space="preserve"> </v>
      </c>
      <c r="AD38" s="86" t="str">
        <f>+'[3]Contratos anteriores'!AY41</f>
        <v xml:space="preserve"> </v>
      </c>
      <c r="AE38" s="86" t="str">
        <f>+'[3]Contratos anteriores'!AZ41</f>
        <v xml:space="preserve"> </v>
      </c>
      <c r="AF38" s="82"/>
      <c r="AG38" s="82"/>
      <c r="AH38" s="82"/>
      <c r="AI38" s="82" t="str">
        <f>+'[3]Contratos anteriores'!BA41</f>
        <v xml:space="preserve"> </v>
      </c>
      <c r="AJ38" s="82" t="str">
        <f>+'[3]Contratos anteriores'!BB41</f>
        <v xml:space="preserve"> </v>
      </c>
      <c r="AK38" s="82" t="str">
        <f>+'[3]Contratos anteriores'!BC41</f>
        <v xml:space="preserve"> </v>
      </c>
      <c r="AL38" s="82"/>
      <c r="AM38" s="82"/>
      <c r="AN38" s="82"/>
      <c r="AO38" s="82" t="str">
        <f>+'[3]Contratos anteriores'!BD41</f>
        <v xml:space="preserve"> </v>
      </c>
      <c r="AP38" s="82" t="str">
        <f>+'[3]Contratos anteriores'!BE41</f>
        <v xml:space="preserve"> </v>
      </c>
      <c r="AQ38" s="82" t="str">
        <f>+'[3]Contratos anteriores'!BF41</f>
        <v xml:space="preserve"> </v>
      </c>
      <c r="AR38" s="82"/>
      <c r="AS38" s="82"/>
      <c r="AT38" s="82"/>
      <c r="AU38" s="82" t="str">
        <f>+'[3]Contratos anteriores'!BG41</f>
        <v xml:space="preserve"> </v>
      </c>
      <c r="AV38" s="82" t="str">
        <f>+'[3]Contratos anteriores'!BH41</f>
        <v xml:space="preserve"> </v>
      </c>
      <c r="AW38" s="82" t="str">
        <f>+'[3]Contratos anteriores'!BI41</f>
        <v xml:space="preserve"> </v>
      </c>
      <c r="AX38" s="82"/>
      <c r="AY38" s="82"/>
      <c r="AZ38" s="82"/>
      <c r="BA38" s="82" t="str">
        <f>+'[3]Contratos anteriores'!BJ41</f>
        <v xml:space="preserve"> </v>
      </c>
      <c r="BB38" s="82" t="str">
        <f>+'[3]Contratos anteriores'!BK41</f>
        <v xml:space="preserve"> </v>
      </c>
      <c r="BC38" s="82" t="str">
        <f>+'[3]Contratos anteriores'!BL41</f>
        <v xml:space="preserve"> </v>
      </c>
      <c r="BD38" s="82"/>
      <c r="BE38" s="82"/>
      <c r="BF38" s="82"/>
      <c r="BG38" s="82" t="str">
        <f>+'[3]Contratos anteriores'!BM41</f>
        <v xml:space="preserve"> </v>
      </c>
      <c r="BH38" s="82" t="str">
        <f>+'[3]Contratos anteriores'!BN41</f>
        <v xml:space="preserve"> </v>
      </c>
      <c r="BI38" s="82" t="str">
        <f>+'[3]Contratos anteriores'!BO41</f>
        <v xml:space="preserve"> </v>
      </c>
      <c r="BJ38" s="82">
        <v>3062.2000000000003</v>
      </c>
      <c r="BK38" s="82">
        <v>3145.71</v>
      </c>
      <c r="BL38" s="82"/>
      <c r="BM38" s="82" t="str">
        <f>+'[3]Contratos anteriores'!BP41</f>
        <v xml:space="preserve"> </v>
      </c>
      <c r="BN38" s="82" t="str">
        <f>+'[3]Contratos anteriores'!BQ41</f>
        <v xml:space="preserve"> </v>
      </c>
      <c r="BO38" s="82" t="str">
        <f>+'[3]Contratos anteriores'!BR41</f>
        <v xml:space="preserve"> </v>
      </c>
      <c r="BP38" s="82">
        <v>2779.4</v>
      </c>
      <c r="BQ38" s="82"/>
      <c r="BR38" s="82">
        <v>3015.79</v>
      </c>
      <c r="BS38" s="82" t="str">
        <f>+'[3]Contratos anteriores'!BS41</f>
        <v xml:space="preserve"> </v>
      </c>
      <c r="BT38" s="82" t="str">
        <f>+'[3]Contratos anteriores'!BT41</f>
        <v xml:space="preserve"> </v>
      </c>
      <c r="BU38" s="82" t="str">
        <f>+'[3]Contratos anteriores'!BU41</f>
        <v xml:space="preserve"> </v>
      </c>
      <c r="BV38" s="84">
        <f t="shared" si="0"/>
        <v>3000.7749999999996</v>
      </c>
      <c r="BW38" s="84">
        <f t="shared" si="1"/>
        <v>161.48977498185008</v>
      </c>
      <c r="BX38" s="84">
        <f t="shared" ref="BX38:BX60" si="73">IFERROR(BV38-BW38*$BX$2," ")</f>
        <v>2758.5403375272244</v>
      </c>
      <c r="BY38" s="84">
        <f t="shared" si="3"/>
        <v>3162.2647749818498</v>
      </c>
      <c r="BZ38" s="84">
        <f t="shared" si="4"/>
        <v>3062.1975064213843</v>
      </c>
      <c r="CA38" s="82" t="str">
        <f t="shared" si="5"/>
        <v/>
      </c>
      <c r="CB38" s="82" t="str">
        <f t="shared" si="6"/>
        <v/>
      </c>
      <c r="CC38" s="82" t="str">
        <f t="shared" si="7"/>
        <v/>
      </c>
      <c r="CD38" s="82" t="str">
        <f t="shared" si="8"/>
        <v/>
      </c>
      <c r="CE38" s="82" t="str">
        <f t="shared" si="9"/>
        <v/>
      </c>
      <c r="CF38" s="82" t="str">
        <f t="shared" si="10"/>
        <v/>
      </c>
      <c r="CG38" s="82" t="str">
        <f t="shared" si="11"/>
        <v/>
      </c>
      <c r="CH38" s="82" t="str">
        <f t="shared" si="12"/>
        <v/>
      </c>
      <c r="CI38" s="82" t="str">
        <f t="shared" si="13"/>
        <v/>
      </c>
      <c r="CJ38" s="82" t="str">
        <f t="shared" si="14"/>
        <v/>
      </c>
      <c r="CK38" s="82" t="str">
        <f t="shared" si="15"/>
        <v/>
      </c>
      <c r="CL38" s="82" t="str">
        <f t="shared" si="16"/>
        <v/>
      </c>
      <c r="CM38" s="82" t="str">
        <f t="shared" si="17"/>
        <v/>
      </c>
      <c r="CN38" s="82" t="str">
        <f t="shared" si="18"/>
        <v/>
      </c>
      <c r="CO38" s="82" t="str">
        <f t="shared" si="19"/>
        <v/>
      </c>
      <c r="CP38" s="82" t="str">
        <f t="shared" si="20"/>
        <v/>
      </c>
      <c r="CQ38" s="82" t="str">
        <f t="shared" si="21"/>
        <v/>
      </c>
      <c r="CR38" s="82" t="str">
        <f t="shared" si="22"/>
        <v/>
      </c>
      <c r="CS38" s="82" t="str">
        <f t="shared" si="23"/>
        <v/>
      </c>
      <c r="CT38" s="82" t="str">
        <f t="shared" si="24"/>
        <v/>
      </c>
      <c r="CU38" s="82" t="str">
        <f t="shared" si="25"/>
        <v/>
      </c>
      <c r="CV38" s="82" t="str">
        <f t="shared" si="26"/>
        <v/>
      </c>
      <c r="CW38" s="82" t="str">
        <f t="shared" si="27"/>
        <v/>
      </c>
      <c r="CX38" s="82" t="str">
        <f t="shared" si="28"/>
        <v/>
      </c>
      <c r="CY38" s="82" t="str">
        <f t="shared" si="29"/>
        <v/>
      </c>
      <c r="CZ38" s="82" t="str">
        <f t="shared" si="30"/>
        <v/>
      </c>
      <c r="DA38" s="82" t="str">
        <f t="shared" si="31"/>
        <v/>
      </c>
      <c r="DB38" s="82" t="str">
        <f t="shared" si="32"/>
        <v/>
      </c>
      <c r="DC38" s="82" t="str">
        <f t="shared" si="33"/>
        <v/>
      </c>
      <c r="DD38" s="82" t="str">
        <f t="shared" si="34"/>
        <v/>
      </c>
      <c r="DE38" s="82" t="str">
        <f t="shared" si="35"/>
        <v/>
      </c>
      <c r="DF38" s="82" t="str">
        <f t="shared" si="36"/>
        <v/>
      </c>
      <c r="DG38" s="82" t="str">
        <f t="shared" si="37"/>
        <v/>
      </c>
      <c r="DH38" s="82" t="str">
        <f t="shared" si="38"/>
        <v/>
      </c>
      <c r="DI38" s="82" t="str">
        <f t="shared" si="39"/>
        <v/>
      </c>
      <c r="DJ38" s="82" t="str">
        <f t="shared" si="40"/>
        <v/>
      </c>
      <c r="DK38" s="82" t="str">
        <f t="shared" si="41"/>
        <v/>
      </c>
      <c r="DL38" s="82" t="str">
        <f t="shared" si="42"/>
        <v/>
      </c>
      <c r="DM38" s="82" t="str">
        <f t="shared" si="43"/>
        <v/>
      </c>
      <c r="DN38" s="82" t="str">
        <f t="shared" si="44"/>
        <v/>
      </c>
      <c r="DO38" s="82" t="str">
        <f t="shared" si="45"/>
        <v/>
      </c>
      <c r="DP38" s="82" t="str">
        <f t="shared" si="46"/>
        <v/>
      </c>
      <c r="DQ38" s="82" t="str">
        <f t="shared" si="47"/>
        <v/>
      </c>
      <c r="DR38" s="82" t="str">
        <f t="shared" si="48"/>
        <v/>
      </c>
      <c r="DS38" s="82" t="str">
        <f t="shared" si="49"/>
        <v/>
      </c>
      <c r="DT38" s="82" t="str">
        <f t="shared" si="50"/>
        <v/>
      </c>
      <c r="DU38" s="82" t="str">
        <f t="shared" si="51"/>
        <v/>
      </c>
      <c r="DV38" s="82" t="str">
        <f t="shared" si="52"/>
        <v/>
      </c>
      <c r="DW38" s="82" t="str">
        <f t="shared" si="53"/>
        <v/>
      </c>
      <c r="DX38" s="82" t="str">
        <f t="shared" si="54"/>
        <v/>
      </c>
      <c r="DY38" s="82" t="str">
        <f t="shared" si="55"/>
        <v/>
      </c>
      <c r="DZ38" s="82" t="str">
        <f t="shared" si="56"/>
        <v/>
      </c>
      <c r="EA38" s="82" t="str">
        <f t="shared" si="57"/>
        <v/>
      </c>
      <c r="EB38" s="82" t="str">
        <f t="shared" si="58"/>
        <v/>
      </c>
      <c r="EC38" s="82" t="str">
        <f t="shared" si="59"/>
        <v/>
      </c>
      <c r="ED38" s="82" t="str">
        <f t="shared" si="60"/>
        <v/>
      </c>
      <c r="EE38" s="82" t="str">
        <f t="shared" si="61"/>
        <v/>
      </c>
      <c r="EF38" s="82" t="str">
        <f t="shared" si="62"/>
        <v/>
      </c>
      <c r="EG38" s="82" t="str">
        <f t="shared" si="63"/>
        <v/>
      </c>
      <c r="EH38" s="82" t="str">
        <f t="shared" si="64"/>
        <v/>
      </c>
      <c r="EI38" s="82">
        <f t="shared" si="65"/>
        <v>2779.4</v>
      </c>
      <c r="EJ38" s="82" t="str">
        <f t="shared" si="66"/>
        <v/>
      </c>
      <c r="EK38" s="82">
        <f t="shared" si="67"/>
        <v>3015.79</v>
      </c>
      <c r="EL38" s="82" t="str">
        <f t="shared" si="68"/>
        <v/>
      </c>
      <c r="EM38" s="82" t="str">
        <f t="shared" si="69"/>
        <v/>
      </c>
      <c r="EN38" s="82" t="str">
        <f t="shared" si="70"/>
        <v/>
      </c>
      <c r="EO38" s="71">
        <f t="shared" si="71"/>
        <v>2902.42</v>
      </c>
      <c r="EP38" s="71">
        <f>ROUND(EO38*(1+[3]Inflación!$G$50),2)</f>
        <v>2939.71</v>
      </c>
      <c r="EQ38" s="81">
        <f t="shared" si="72"/>
        <v>4.2604859191816891E-2</v>
      </c>
    </row>
    <row r="39" spans="1:147" s="56" customFormat="1" ht="24.75" customHeight="1">
      <c r="A39" s="93">
        <v>34</v>
      </c>
      <c r="B39" s="92" t="s">
        <v>654</v>
      </c>
      <c r="C39" s="91" t="s">
        <v>658</v>
      </c>
      <c r="D39" s="140" t="s">
        <v>583</v>
      </c>
      <c r="E39" s="94">
        <v>3521.9338807241706</v>
      </c>
      <c r="F39" s="94">
        <v>3551.870318710326</v>
      </c>
      <c r="G39" s="87"/>
      <c r="H39" s="82"/>
      <c r="I39" s="82"/>
      <c r="J39" s="82"/>
      <c r="K39" s="82" t="str">
        <f>+'[3]Contratos anteriores'!AO42</f>
        <v xml:space="preserve"> </v>
      </c>
      <c r="L39" s="82" t="str">
        <f>+'[3]Contratos anteriores'!AP42</f>
        <v xml:space="preserve"> </v>
      </c>
      <c r="M39" s="82" t="str">
        <f>+'[3]Contratos anteriores'!AQ42</f>
        <v xml:space="preserve"> </v>
      </c>
      <c r="N39" s="82"/>
      <c r="O39" s="82"/>
      <c r="P39" s="82"/>
      <c r="Q39" s="82" t="str">
        <f>+'[3]Contratos anteriores'!AR42</f>
        <v xml:space="preserve"> </v>
      </c>
      <c r="R39" s="82" t="str">
        <f>+'[3]Contratos anteriores'!AS42</f>
        <v xml:space="preserve"> </v>
      </c>
      <c r="S39" s="82" t="str">
        <f>+'[3]Contratos anteriores'!AT42</f>
        <v xml:space="preserve"> </v>
      </c>
      <c r="T39" s="82"/>
      <c r="U39" s="82">
        <v>2900</v>
      </c>
      <c r="V39" s="82"/>
      <c r="W39" s="82" t="str">
        <f>+'[3]Contratos anteriores'!AU42</f>
        <v xml:space="preserve"> </v>
      </c>
      <c r="X39" s="82" t="str">
        <f>+'[3]Contratos anteriores'!AV42</f>
        <v xml:space="preserve"> </v>
      </c>
      <c r="Y39" s="82" t="str">
        <f>+'[3]Contratos anteriores'!AW42</f>
        <v xml:space="preserve"> </v>
      </c>
      <c r="Z39" s="82"/>
      <c r="AA39" s="82"/>
      <c r="AB39" s="82"/>
      <c r="AC39" s="86" t="str">
        <f>+'[3]Contratos anteriores'!AX42</f>
        <v xml:space="preserve"> </v>
      </c>
      <c r="AD39" s="86" t="str">
        <f>+'[3]Contratos anteriores'!AY42</f>
        <v xml:space="preserve"> </v>
      </c>
      <c r="AE39" s="86" t="str">
        <f>+'[3]Contratos anteriores'!AZ42</f>
        <v xml:space="preserve"> </v>
      </c>
      <c r="AF39" s="82"/>
      <c r="AG39" s="82"/>
      <c r="AH39" s="82"/>
      <c r="AI39" s="82" t="str">
        <f>+'[3]Contratos anteriores'!BA42</f>
        <v xml:space="preserve"> </v>
      </c>
      <c r="AJ39" s="82" t="str">
        <f>+'[3]Contratos anteriores'!BB42</f>
        <v xml:space="preserve"> </v>
      </c>
      <c r="AK39" s="82" t="str">
        <f>+'[3]Contratos anteriores'!BC42</f>
        <v xml:space="preserve"> </v>
      </c>
      <c r="AL39" s="82"/>
      <c r="AM39" s="82"/>
      <c r="AN39" s="82"/>
      <c r="AO39" s="82" t="str">
        <f>+'[3]Contratos anteriores'!BD42</f>
        <v xml:space="preserve"> </v>
      </c>
      <c r="AP39" s="82" t="str">
        <f>+'[3]Contratos anteriores'!BE42</f>
        <v xml:space="preserve"> </v>
      </c>
      <c r="AQ39" s="82" t="str">
        <f>+'[3]Contratos anteriores'!BF42</f>
        <v xml:space="preserve"> </v>
      </c>
      <c r="AR39" s="82"/>
      <c r="AS39" s="82"/>
      <c r="AT39" s="82"/>
      <c r="AU39" s="82" t="str">
        <f>+'[3]Contratos anteriores'!BG42</f>
        <v xml:space="preserve"> </v>
      </c>
      <c r="AV39" s="82" t="str">
        <f>+'[3]Contratos anteriores'!BH42</f>
        <v xml:space="preserve"> </v>
      </c>
      <c r="AW39" s="82" t="str">
        <f>+'[3]Contratos anteriores'!BI42</f>
        <v xml:space="preserve"> </v>
      </c>
      <c r="AX39" s="82"/>
      <c r="AY39" s="82"/>
      <c r="AZ39" s="82"/>
      <c r="BA39" s="82" t="str">
        <f>+'[3]Contratos anteriores'!BJ42</f>
        <v xml:space="preserve"> </v>
      </c>
      <c r="BB39" s="82" t="str">
        <f>+'[3]Contratos anteriores'!BK42</f>
        <v xml:space="preserve"> </v>
      </c>
      <c r="BC39" s="82" t="str">
        <f>+'[3]Contratos anteriores'!BL42</f>
        <v xml:space="preserve"> </v>
      </c>
      <c r="BD39" s="82"/>
      <c r="BE39" s="82"/>
      <c r="BF39" s="82"/>
      <c r="BG39" s="82" t="str">
        <f>+'[3]Contratos anteriores'!BM42</f>
        <v xml:space="preserve"> </v>
      </c>
      <c r="BH39" s="82" t="str">
        <f>+'[3]Contratos anteriores'!BN42</f>
        <v xml:space="preserve"> </v>
      </c>
      <c r="BI39" s="82" t="str">
        <f>+'[3]Contratos anteriores'!BO42</f>
        <v xml:space="preserve"> </v>
      </c>
      <c r="BJ39" s="82">
        <v>3874.12</v>
      </c>
      <c r="BK39" s="82">
        <v>3979.79</v>
      </c>
      <c r="BL39" s="82"/>
      <c r="BM39" s="82" t="str">
        <f>+'[3]Contratos anteriores'!BP42</f>
        <v xml:space="preserve"> </v>
      </c>
      <c r="BN39" s="82" t="str">
        <f>+'[3]Contratos anteriores'!BQ42</f>
        <v xml:space="preserve"> </v>
      </c>
      <c r="BO39" s="82" t="str">
        <f>+'[3]Contratos anteriores'!BR42</f>
        <v xml:space="preserve"> </v>
      </c>
      <c r="BP39" s="82">
        <v>3516.35</v>
      </c>
      <c r="BQ39" s="82"/>
      <c r="BR39" s="82">
        <v>3778.44</v>
      </c>
      <c r="BS39" s="82" t="str">
        <f>+'[3]Contratos anteriores'!BS42</f>
        <v xml:space="preserve"> </v>
      </c>
      <c r="BT39" s="82" t="str">
        <f>+'[3]Contratos anteriores'!BT42</f>
        <v xml:space="preserve"> </v>
      </c>
      <c r="BU39" s="82" t="str">
        <f>+'[3]Contratos anteriores'!BU42</f>
        <v xml:space="preserve"> </v>
      </c>
      <c r="BV39" s="84">
        <f t="shared" si="0"/>
        <v>3609.7400000000002</v>
      </c>
      <c r="BW39" s="84">
        <f t="shared" si="1"/>
        <v>354.91154228213605</v>
      </c>
      <c r="BX39" s="84">
        <f t="shared" si="73"/>
        <v>3077.3726865767962</v>
      </c>
      <c r="BY39" s="84">
        <f t="shared" si="3"/>
        <v>3964.6515422821362</v>
      </c>
      <c r="BZ39" s="84">
        <f t="shared" si="4"/>
        <v>3874.1272687965879</v>
      </c>
      <c r="CA39" s="82" t="str">
        <f t="shared" si="5"/>
        <v/>
      </c>
      <c r="CB39" s="82" t="str">
        <f t="shared" si="6"/>
        <v/>
      </c>
      <c r="CC39" s="82" t="str">
        <f t="shared" si="7"/>
        <v/>
      </c>
      <c r="CD39" s="82" t="str">
        <f t="shared" si="8"/>
        <v/>
      </c>
      <c r="CE39" s="82" t="str">
        <f t="shared" si="9"/>
        <v/>
      </c>
      <c r="CF39" s="82" t="str">
        <f t="shared" si="10"/>
        <v/>
      </c>
      <c r="CG39" s="82" t="str">
        <f t="shared" si="11"/>
        <v/>
      </c>
      <c r="CH39" s="82" t="str">
        <f t="shared" si="12"/>
        <v/>
      </c>
      <c r="CI39" s="82" t="str">
        <f t="shared" si="13"/>
        <v/>
      </c>
      <c r="CJ39" s="82" t="str">
        <f t="shared" si="14"/>
        <v/>
      </c>
      <c r="CK39" s="82" t="str">
        <f t="shared" si="15"/>
        <v/>
      </c>
      <c r="CL39" s="82" t="str">
        <f t="shared" si="16"/>
        <v/>
      </c>
      <c r="CM39" s="82" t="str">
        <f t="shared" si="17"/>
        <v/>
      </c>
      <c r="CN39" s="82" t="str">
        <f t="shared" si="18"/>
        <v/>
      </c>
      <c r="CO39" s="82" t="str">
        <f t="shared" si="19"/>
        <v/>
      </c>
      <c r="CP39" s="82" t="str">
        <f t="shared" si="20"/>
        <v/>
      </c>
      <c r="CQ39" s="82" t="str">
        <f t="shared" si="21"/>
        <v/>
      </c>
      <c r="CR39" s="82" t="str">
        <f t="shared" si="22"/>
        <v/>
      </c>
      <c r="CS39" s="82" t="str">
        <f t="shared" si="23"/>
        <v/>
      </c>
      <c r="CT39" s="82" t="str">
        <f t="shared" si="24"/>
        <v/>
      </c>
      <c r="CU39" s="82" t="str">
        <f t="shared" si="25"/>
        <v/>
      </c>
      <c r="CV39" s="82" t="str">
        <f t="shared" si="26"/>
        <v/>
      </c>
      <c r="CW39" s="82" t="str">
        <f t="shared" si="27"/>
        <v/>
      </c>
      <c r="CX39" s="82" t="str">
        <f t="shared" si="28"/>
        <v/>
      </c>
      <c r="CY39" s="82" t="str">
        <f t="shared" si="29"/>
        <v/>
      </c>
      <c r="CZ39" s="82" t="str">
        <f t="shared" si="30"/>
        <v/>
      </c>
      <c r="DA39" s="82" t="str">
        <f t="shared" si="31"/>
        <v/>
      </c>
      <c r="DB39" s="82" t="str">
        <f t="shared" si="32"/>
        <v/>
      </c>
      <c r="DC39" s="82" t="str">
        <f t="shared" si="33"/>
        <v/>
      </c>
      <c r="DD39" s="82" t="str">
        <f t="shared" si="34"/>
        <v/>
      </c>
      <c r="DE39" s="82" t="str">
        <f t="shared" si="35"/>
        <v/>
      </c>
      <c r="DF39" s="82" t="str">
        <f t="shared" si="36"/>
        <v/>
      </c>
      <c r="DG39" s="82" t="str">
        <f t="shared" si="37"/>
        <v/>
      </c>
      <c r="DH39" s="82" t="str">
        <f t="shared" si="38"/>
        <v/>
      </c>
      <c r="DI39" s="82" t="str">
        <f t="shared" si="39"/>
        <v/>
      </c>
      <c r="DJ39" s="82" t="str">
        <f t="shared" si="40"/>
        <v/>
      </c>
      <c r="DK39" s="82" t="str">
        <f t="shared" si="41"/>
        <v/>
      </c>
      <c r="DL39" s="82" t="str">
        <f t="shared" si="42"/>
        <v/>
      </c>
      <c r="DM39" s="82" t="str">
        <f t="shared" si="43"/>
        <v/>
      </c>
      <c r="DN39" s="82" t="str">
        <f t="shared" si="44"/>
        <v/>
      </c>
      <c r="DO39" s="82" t="str">
        <f t="shared" si="45"/>
        <v/>
      </c>
      <c r="DP39" s="82" t="str">
        <f t="shared" si="46"/>
        <v/>
      </c>
      <c r="DQ39" s="82" t="str">
        <f t="shared" si="47"/>
        <v/>
      </c>
      <c r="DR39" s="82" t="str">
        <f t="shared" si="48"/>
        <v/>
      </c>
      <c r="DS39" s="82" t="str">
        <f t="shared" si="49"/>
        <v/>
      </c>
      <c r="DT39" s="82" t="str">
        <f t="shared" si="50"/>
        <v/>
      </c>
      <c r="DU39" s="82" t="str">
        <f t="shared" si="51"/>
        <v/>
      </c>
      <c r="DV39" s="82" t="str">
        <f t="shared" si="52"/>
        <v/>
      </c>
      <c r="DW39" s="82" t="str">
        <f t="shared" si="53"/>
        <v/>
      </c>
      <c r="DX39" s="82" t="str">
        <f t="shared" si="54"/>
        <v/>
      </c>
      <c r="DY39" s="82" t="str">
        <f t="shared" si="55"/>
        <v/>
      </c>
      <c r="DZ39" s="82" t="str">
        <f t="shared" si="56"/>
        <v/>
      </c>
      <c r="EA39" s="82" t="str">
        <f t="shared" si="57"/>
        <v/>
      </c>
      <c r="EB39" s="82" t="str">
        <f t="shared" si="58"/>
        <v/>
      </c>
      <c r="EC39" s="82">
        <f t="shared" si="59"/>
        <v>3874.12</v>
      </c>
      <c r="ED39" s="82" t="str">
        <f t="shared" si="60"/>
        <v/>
      </c>
      <c r="EE39" s="82" t="str">
        <f t="shared" si="61"/>
        <v/>
      </c>
      <c r="EF39" s="82" t="str">
        <f t="shared" si="62"/>
        <v/>
      </c>
      <c r="EG39" s="82" t="str">
        <f t="shared" si="63"/>
        <v/>
      </c>
      <c r="EH39" s="82" t="str">
        <f t="shared" si="64"/>
        <v/>
      </c>
      <c r="EI39" s="82">
        <f t="shared" si="65"/>
        <v>3516.35</v>
      </c>
      <c r="EJ39" s="82" t="str">
        <f t="shared" si="66"/>
        <v/>
      </c>
      <c r="EK39" s="82">
        <f t="shared" si="67"/>
        <v>3778.44</v>
      </c>
      <c r="EL39" s="82" t="str">
        <f t="shared" si="68"/>
        <v/>
      </c>
      <c r="EM39" s="82" t="str">
        <f t="shared" si="69"/>
        <v/>
      </c>
      <c r="EN39" s="82" t="str">
        <f t="shared" si="70"/>
        <v/>
      </c>
      <c r="EO39" s="71">
        <f t="shared" si="71"/>
        <v>3729.11</v>
      </c>
      <c r="EP39" s="71">
        <f>ROUND(EO39*(1+[3]Inflación!$G$50),2)</f>
        <v>3777.02</v>
      </c>
      <c r="EQ39" s="81">
        <f t="shared" si="72"/>
        <v>5.8824533989613181E-2</v>
      </c>
    </row>
    <row r="40" spans="1:147" s="56" customFormat="1" ht="24.75" customHeight="1">
      <c r="A40" s="93">
        <v>35</v>
      </c>
      <c r="B40" s="92" t="s">
        <v>654</v>
      </c>
      <c r="C40" s="91" t="s">
        <v>657</v>
      </c>
      <c r="D40" s="140" t="s">
        <v>583</v>
      </c>
      <c r="E40" s="94">
        <v>4186.3797558930164</v>
      </c>
      <c r="F40" s="94">
        <v>4221.9639838181074</v>
      </c>
      <c r="G40" s="87"/>
      <c r="H40" s="82"/>
      <c r="I40" s="82"/>
      <c r="J40" s="82"/>
      <c r="K40" s="82" t="str">
        <f>+'[3]Contratos anteriores'!AO43</f>
        <v xml:space="preserve"> </v>
      </c>
      <c r="L40" s="82" t="str">
        <f>+'[3]Contratos anteriores'!AP43</f>
        <v xml:space="preserve"> </v>
      </c>
      <c r="M40" s="82" t="str">
        <f>+'[3]Contratos anteriores'!AQ43</f>
        <v xml:space="preserve"> </v>
      </c>
      <c r="N40" s="82"/>
      <c r="O40" s="82"/>
      <c r="P40" s="82"/>
      <c r="Q40" s="82" t="str">
        <f>+'[3]Contratos anteriores'!AR43</f>
        <v xml:space="preserve"> </v>
      </c>
      <c r="R40" s="82" t="str">
        <f>+'[3]Contratos anteriores'!AS43</f>
        <v xml:space="preserve"> </v>
      </c>
      <c r="S40" s="82" t="str">
        <f>+'[3]Contratos anteriores'!AT43</f>
        <v xml:space="preserve"> </v>
      </c>
      <c r="T40" s="82"/>
      <c r="U40" s="82">
        <v>3100</v>
      </c>
      <c r="V40" s="82"/>
      <c r="W40" s="82" t="str">
        <f>+'[3]Contratos anteriores'!AU43</f>
        <v xml:space="preserve"> </v>
      </c>
      <c r="X40" s="82" t="str">
        <f>+'[3]Contratos anteriores'!AV43</f>
        <v xml:space="preserve"> </v>
      </c>
      <c r="Y40" s="82" t="str">
        <f>+'[3]Contratos anteriores'!AW43</f>
        <v xml:space="preserve"> </v>
      </c>
      <c r="Z40" s="82"/>
      <c r="AA40" s="82"/>
      <c r="AB40" s="82"/>
      <c r="AC40" s="86" t="str">
        <f>+'[3]Contratos anteriores'!AX43</f>
        <v xml:space="preserve"> </v>
      </c>
      <c r="AD40" s="86" t="str">
        <f>+'[3]Contratos anteriores'!AY43</f>
        <v xml:space="preserve"> </v>
      </c>
      <c r="AE40" s="86" t="str">
        <f>+'[3]Contratos anteriores'!AZ43</f>
        <v xml:space="preserve"> </v>
      </c>
      <c r="AF40" s="82"/>
      <c r="AG40" s="82"/>
      <c r="AH40" s="82"/>
      <c r="AI40" s="82" t="str">
        <f>+'[3]Contratos anteriores'!BA43</f>
        <v xml:space="preserve"> </v>
      </c>
      <c r="AJ40" s="82" t="str">
        <f>+'[3]Contratos anteriores'!BB43</f>
        <v xml:space="preserve"> </v>
      </c>
      <c r="AK40" s="82" t="str">
        <f>+'[3]Contratos anteriores'!BC43</f>
        <v xml:space="preserve"> </v>
      </c>
      <c r="AL40" s="82"/>
      <c r="AM40" s="82"/>
      <c r="AN40" s="82"/>
      <c r="AO40" s="82" t="str">
        <f>+'[3]Contratos anteriores'!BD43</f>
        <v xml:space="preserve"> </v>
      </c>
      <c r="AP40" s="82" t="str">
        <f>+'[3]Contratos anteriores'!BE43</f>
        <v xml:space="preserve"> </v>
      </c>
      <c r="AQ40" s="82" t="str">
        <f>+'[3]Contratos anteriores'!BF43</f>
        <v xml:space="preserve"> </v>
      </c>
      <c r="AR40" s="82"/>
      <c r="AS40" s="82"/>
      <c r="AT40" s="82"/>
      <c r="AU40" s="82" t="str">
        <f>+'[3]Contratos anteriores'!BG43</f>
        <v xml:space="preserve"> </v>
      </c>
      <c r="AV40" s="82" t="str">
        <f>+'[3]Contratos anteriores'!BH43</f>
        <v xml:space="preserve"> </v>
      </c>
      <c r="AW40" s="82" t="str">
        <f>+'[3]Contratos anteriores'!BI43</f>
        <v xml:space="preserve"> </v>
      </c>
      <c r="AX40" s="82"/>
      <c r="AY40" s="82"/>
      <c r="AZ40" s="82"/>
      <c r="BA40" s="82" t="str">
        <f>+'[3]Contratos anteriores'!BJ43</f>
        <v xml:space="preserve"> </v>
      </c>
      <c r="BB40" s="82" t="str">
        <f>+'[3]Contratos anteriores'!BK43</f>
        <v xml:space="preserve"> </v>
      </c>
      <c r="BC40" s="82" t="str">
        <f>+'[3]Contratos anteriores'!BL43</f>
        <v xml:space="preserve"> </v>
      </c>
      <c r="BD40" s="82"/>
      <c r="BE40" s="82"/>
      <c r="BF40" s="82"/>
      <c r="BG40" s="82" t="str">
        <f>+'[3]Contratos anteriores'!BM43</f>
        <v xml:space="preserve"> </v>
      </c>
      <c r="BH40" s="82" t="str">
        <f>+'[3]Contratos anteriores'!BN43</f>
        <v xml:space="preserve"> </v>
      </c>
      <c r="BI40" s="82" t="str">
        <f>+'[3]Contratos anteriores'!BO43</f>
        <v xml:space="preserve"> </v>
      </c>
      <c r="BJ40" s="82">
        <v>4605.0200000000004</v>
      </c>
      <c r="BK40" s="82">
        <v>4730.6099999999997</v>
      </c>
      <c r="BL40" s="82"/>
      <c r="BM40" s="82" t="str">
        <f>+'[3]Contratos anteriores'!BP43</f>
        <v xml:space="preserve"> </v>
      </c>
      <c r="BN40" s="82" t="str">
        <f>+'[3]Contratos anteriores'!BQ43</f>
        <v xml:space="preserve"> </v>
      </c>
      <c r="BO40" s="82" t="str">
        <f>+'[3]Contratos anteriores'!BR43</f>
        <v xml:space="preserve"> </v>
      </c>
      <c r="BP40" s="82">
        <v>4179.74</v>
      </c>
      <c r="BQ40" s="82"/>
      <c r="BR40" s="82">
        <v>4337.08</v>
      </c>
      <c r="BS40" s="82" t="str">
        <f>+'[3]Contratos anteriores'!BS43</f>
        <v xml:space="preserve"> </v>
      </c>
      <c r="BT40" s="82" t="str">
        <f>+'[3]Contratos anteriores'!BT43</f>
        <v xml:space="preserve"> </v>
      </c>
      <c r="BU40" s="82" t="str">
        <f>+'[3]Contratos anteriores'!BU43</f>
        <v xml:space="preserve"> </v>
      </c>
      <c r="BV40" s="84">
        <f t="shared" si="0"/>
        <v>4190.4900000000007</v>
      </c>
      <c r="BW40" s="84">
        <f t="shared" si="1"/>
        <v>528.39977037811332</v>
      </c>
      <c r="BX40" s="84">
        <f t="shared" si="73"/>
        <v>3397.8903444328307</v>
      </c>
      <c r="BY40" s="84">
        <f t="shared" si="3"/>
        <v>4718.889770378114</v>
      </c>
      <c r="BZ40" s="84">
        <f t="shared" si="4"/>
        <v>4605.0177314823186</v>
      </c>
      <c r="CA40" s="82" t="str">
        <f t="shared" si="5"/>
        <v/>
      </c>
      <c r="CB40" s="82" t="str">
        <f t="shared" si="6"/>
        <v/>
      </c>
      <c r="CC40" s="82" t="str">
        <f t="shared" si="7"/>
        <v/>
      </c>
      <c r="CD40" s="82" t="str">
        <f t="shared" si="8"/>
        <v/>
      </c>
      <c r="CE40" s="82" t="str">
        <f t="shared" si="9"/>
        <v/>
      </c>
      <c r="CF40" s="82" t="str">
        <f t="shared" si="10"/>
        <v/>
      </c>
      <c r="CG40" s="82" t="str">
        <f t="shared" si="11"/>
        <v/>
      </c>
      <c r="CH40" s="82" t="str">
        <f t="shared" si="12"/>
        <v/>
      </c>
      <c r="CI40" s="82" t="str">
        <f t="shared" si="13"/>
        <v/>
      </c>
      <c r="CJ40" s="82" t="str">
        <f t="shared" si="14"/>
        <v/>
      </c>
      <c r="CK40" s="82" t="str">
        <f t="shared" si="15"/>
        <v/>
      </c>
      <c r="CL40" s="82" t="str">
        <f t="shared" si="16"/>
        <v/>
      </c>
      <c r="CM40" s="82" t="str">
        <f t="shared" si="17"/>
        <v/>
      </c>
      <c r="CN40" s="82" t="str">
        <f t="shared" si="18"/>
        <v/>
      </c>
      <c r="CO40" s="82" t="str">
        <f t="shared" si="19"/>
        <v/>
      </c>
      <c r="CP40" s="82" t="str">
        <f t="shared" si="20"/>
        <v/>
      </c>
      <c r="CQ40" s="82" t="str">
        <f t="shared" si="21"/>
        <v/>
      </c>
      <c r="CR40" s="82" t="str">
        <f t="shared" si="22"/>
        <v/>
      </c>
      <c r="CS40" s="82" t="str">
        <f t="shared" si="23"/>
        <v/>
      </c>
      <c r="CT40" s="82" t="str">
        <f t="shared" si="24"/>
        <v/>
      </c>
      <c r="CU40" s="82" t="str">
        <f t="shared" si="25"/>
        <v/>
      </c>
      <c r="CV40" s="82" t="str">
        <f t="shared" si="26"/>
        <v/>
      </c>
      <c r="CW40" s="82" t="str">
        <f t="shared" si="27"/>
        <v/>
      </c>
      <c r="CX40" s="82" t="str">
        <f t="shared" si="28"/>
        <v/>
      </c>
      <c r="CY40" s="82" t="str">
        <f t="shared" si="29"/>
        <v/>
      </c>
      <c r="CZ40" s="82" t="str">
        <f t="shared" si="30"/>
        <v/>
      </c>
      <c r="DA40" s="82" t="str">
        <f t="shared" si="31"/>
        <v/>
      </c>
      <c r="DB40" s="82" t="str">
        <f t="shared" si="32"/>
        <v/>
      </c>
      <c r="DC40" s="82" t="str">
        <f t="shared" si="33"/>
        <v/>
      </c>
      <c r="DD40" s="82" t="str">
        <f t="shared" si="34"/>
        <v/>
      </c>
      <c r="DE40" s="82" t="str">
        <f t="shared" si="35"/>
        <v/>
      </c>
      <c r="DF40" s="82" t="str">
        <f t="shared" si="36"/>
        <v/>
      </c>
      <c r="DG40" s="82" t="str">
        <f t="shared" si="37"/>
        <v/>
      </c>
      <c r="DH40" s="82" t="str">
        <f t="shared" si="38"/>
        <v/>
      </c>
      <c r="DI40" s="82" t="str">
        <f t="shared" si="39"/>
        <v/>
      </c>
      <c r="DJ40" s="82" t="str">
        <f t="shared" si="40"/>
        <v/>
      </c>
      <c r="DK40" s="82" t="str">
        <f t="shared" si="41"/>
        <v/>
      </c>
      <c r="DL40" s="82" t="str">
        <f t="shared" si="42"/>
        <v/>
      </c>
      <c r="DM40" s="82" t="str">
        <f t="shared" si="43"/>
        <v/>
      </c>
      <c r="DN40" s="82" t="str">
        <f t="shared" si="44"/>
        <v/>
      </c>
      <c r="DO40" s="82" t="str">
        <f t="shared" si="45"/>
        <v/>
      </c>
      <c r="DP40" s="82" t="str">
        <f t="shared" si="46"/>
        <v/>
      </c>
      <c r="DQ40" s="82" t="str">
        <f t="shared" si="47"/>
        <v/>
      </c>
      <c r="DR40" s="82" t="str">
        <f t="shared" si="48"/>
        <v/>
      </c>
      <c r="DS40" s="82" t="str">
        <f t="shared" si="49"/>
        <v/>
      </c>
      <c r="DT40" s="82" t="str">
        <f t="shared" si="50"/>
        <v/>
      </c>
      <c r="DU40" s="82" t="str">
        <f t="shared" si="51"/>
        <v/>
      </c>
      <c r="DV40" s="82" t="str">
        <f t="shared" si="52"/>
        <v/>
      </c>
      <c r="DW40" s="82" t="str">
        <f t="shared" si="53"/>
        <v/>
      </c>
      <c r="DX40" s="82" t="str">
        <f t="shared" si="54"/>
        <v/>
      </c>
      <c r="DY40" s="82" t="str">
        <f t="shared" si="55"/>
        <v/>
      </c>
      <c r="DZ40" s="82" t="str">
        <f t="shared" si="56"/>
        <v/>
      </c>
      <c r="EA40" s="82" t="str">
        <f t="shared" si="57"/>
        <v/>
      </c>
      <c r="EB40" s="82" t="str">
        <f t="shared" si="58"/>
        <v/>
      </c>
      <c r="EC40" s="82" t="str">
        <f t="shared" si="59"/>
        <v/>
      </c>
      <c r="ED40" s="82" t="str">
        <f t="shared" si="60"/>
        <v/>
      </c>
      <c r="EE40" s="82" t="str">
        <f t="shared" si="61"/>
        <v/>
      </c>
      <c r="EF40" s="82" t="str">
        <f t="shared" si="62"/>
        <v/>
      </c>
      <c r="EG40" s="82" t="str">
        <f t="shared" si="63"/>
        <v/>
      </c>
      <c r="EH40" s="82" t="str">
        <f t="shared" si="64"/>
        <v/>
      </c>
      <c r="EI40" s="82">
        <f t="shared" si="65"/>
        <v>4179.74</v>
      </c>
      <c r="EJ40" s="82" t="str">
        <f t="shared" si="66"/>
        <v/>
      </c>
      <c r="EK40" s="82">
        <f t="shared" si="67"/>
        <v>4337.08</v>
      </c>
      <c r="EL40" s="82" t="str">
        <f t="shared" si="68"/>
        <v/>
      </c>
      <c r="EM40" s="82" t="str">
        <f t="shared" si="69"/>
        <v/>
      </c>
      <c r="EN40" s="82" t="str">
        <f t="shared" si="70"/>
        <v/>
      </c>
      <c r="EO40" s="71">
        <f t="shared" si="71"/>
        <v>4259.8599999999997</v>
      </c>
      <c r="EP40" s="71">
        <f>ROUND(EO40*(1+[3]Inflación!$G$50),2)</f>
        <v>4314.59</v>
      </c>
      <c r="EQ40" s="81">
        <f t="shared" si="72"/>
        <v>1.7552216566962819E-2</v>
      </c>
    </row>
    <row r="41" spans="1:147" s="56" customFormat="1" ht="24.75" customHeight="1">
      <c r="A41" s="93">
        <v>36</v>
      </c>
      <c r="B41" s="92" t="s">
        <v>654</v>
      </c>
      <c r="C41" s="91" t="s">
        <v>656</v>
      </c>
      <c r="D41" s="140" t="s">
        <v>583</v>
      </c>
      <c r="E41" s="94">
        <v>4352.6693702350449</v>
      </c>
      <c r="F41" s="94">
        <v>4389.6670598820428</v>
      </c>
      <c r="G41" s="87"/>
      <c r="H41" s="82"/>
      <c r="I41" s="82"/>
      <c r="J41" s="82"/>
      <c r="K41" s="82" t="str">
        <f>+'[3]Contratos anteriores'!AO44</f>
        <v xml:space="preserve"> </v>
      </c>
      <c r="L41" s="82" t="str">
        <f>+'[3]Contratos anteriores'!AP44</f>
        <v xml:space="preserve"> </v>
      </c>
      <c r="M41" s="82" t="str">
        <f>+'[3]Contratos anteriores'!AQ44</f>
        <v xml:space="preserve"> </v>
      </c>
      <c r="N41" s="82"/>
      <c r="O41" s="82"/>
      <c r="P41" s="82"/>
      <c r="Q41" s="82" t="str">
        <f>+'[3]Contratos anteriores'!AR44</f>
        <v xml:space="preserve"> </v>
      </c>
      <c r="R41" s="82" t="str">
        <f>+'[3]Contratos anteriores'!AS44</f>
        <v xml:space="preserve"> </v>
      </c>
      <c r="S41" s="82" t="str">
        <f>+'[3]Contratos anteriores'!AT44</f>
        <v xml:space="preserve"> </v>
      </c>
      <c r="T41" s="82"/>
      <c r="U41" s="82">
        <v>3800</v>
      </c>
      <c r="V41" s="82"/>
      <c r="W41" s="82" t="str">
        <f>+'[3]Contratos anteriores'!AU44</f>
        <v xml:space="preserve"> </v>
      </c>
      <c r="X41" s="82" t="str">
        <f>+'[3]Contratos anteriores'!AV44</f>
        <v xml:space="preserve"> </v>
      </c>
      <c r="Y41" s="82" t="str">
        <f>+'[3]Contratos anteriores'!AW44</f>
        <v xml:space="preserve"> </v>
      </c>
      <c r="Z41" s="82"/>
      <c r="AA41" s="82"/>
      <c r="AB41" s="82"/>
      <c r="AC41" s="86" t="str">
        <f>+'[3]Contratos anteriores'!AX44</f>
        <v xml:space="preserve"> </v>
      </c>
      <c r="AD41" s="86" t="str">
        <f>+'[3]Contratos anteriores'!AY44</f>
        <v xml:space="preserve"> </v>
      </c>
      <c r="AE41" s="86" t="str">
        <f>+'[3]Contratos anteriores'!AZ44</f>
        <v xml:space="preserve"> </v>
      </c>
      <c r="AF41" s="82"/>
      <c r="AG41" s="82"/>
      <c r="AH41" s="82"/>
      <c r="AI41" s="82" t="str">
        <f>+'[3]Contratos anteriores'!BA44</f>
        <v xml:space="preserve"> </v>
      </c>
      <c r="AJ41" s="82" t="str">
        <f>+'[3]Contratos anteriores'!BB44</f>
        <v xml:space="preserve"> </v>
      </c>
      <c r="AK41" s="82" t="str">
        <f>+'[3]Contratos anteriores'!BC44</f>
        <v xml:space="preserve"> </v>
      </c>
      <c r="AL41" s="82"/>
      <c r="AM41" s="82"/>
      <c r="AN41" s="82"/>
      <c r="AO41" s="82" t="str">
        <f>+'[3]Contratos anteriores'!BD44</f>
        <v xml:space="preserve"> </v>
      </c>
      <c r="AP41" s="82" t="str">
        <f>+'[3]Contratos anteriores'!BE44</f>
        <v xml:space="preserve"> </v>
      </c>
      <c r="AQ41" s="82" t="str">
        <f>+'[3]Contratos anteriores'!BF44</f>
        <v xml:space="preserve"> </v>
      </c>
      <c r="AR41" s="82"/>
      <c r="AS41" s="82"/>
      <c r="AT41" s="82"/>
      <c r="AU41" s="82" t="str">
        <f>+'[3]Contratos anteriores'!BG44</f>
        <v xml:space="preserve"> </v>
      </c>
      <c r="AV41" s="82" t="str">
        <f>+'[3]Contratos anteriores'!BH44</f>
        <v xml:space="preserve"> </v>
      </c>
      <c r="AW41" s="82" t="str">
        <f>+'[3]Contratos anteriores'!BI44</f>
        <v xml:space="preserve"> </v>
      </c>
      <c r="AX41" s="82"/>
      <c r="AY41" s="82"/>
      <c r="AZ41" s="82"/>
      <c r="BA41" s="82" t="str">
        <f>+'[3]Contratos anteriores'!BJ44</f>
        <v xml:space="preserve"> </v>
      </c>
      <c r="BB41" s="82" t="str">
        <f>+'[3]Contratos anteriores'!BK44</f>
        <v xml:space="preserve"> </v>
      </c>
      <c r="BC41" s="82" t="str">
        <f>+'[3]Contratos anteriores'!BL44</f>
        <v xml:space="preserve"> </v>
      </c>
      <c r="BD41" s="82"/>
      <c r="BE41" s="82"/>
      <c r="BF41" s="82"/>
      <c r="BG41" s="82" t="str">
        <f>+'[3]Contratos anteriores'!BM44</f>
        <v xml:space="preserve"> </v>
      </c>
      <c r="BH41" s="82" t="str">
        <f>+'[3]Contratos anteriores'!BN44</f>
        <v xml:space="preserve"> </v>
      </c>
      <c r="BI41" s="82" t="str">
        <f>+'[3]Contratos anteriores'!BO44</f>
        <v xml:space="preserve"> </v>
      </c>
      <c r="BJ41" s="82">
        <v>4787.9400000000005</v>
      </c>
      <c r="BK41" s="82">
        <v>4918.5200000000004</v>
      </c>
      <c r="BL41" s="82"/>
      <c r="BM41" s="82" t="str">
        <f>+'[3]Contratos anteriores'!BP44</f>
        <v xml:space="preserve"> </v>
      </c>
      <c r="BN41" s="82" t="str">
        <f>+'[3]Contratos anteriores'!BQ44</f>
        <v xml:space="preserve"> </v>
      </c>
      <c r="BO41" s="82" t="str">
        <f>+'[3]Contratos anteriores'!BR44</f>
        <v xml:space="preserve"> </v>
      </c>
      <c r="BP41" s="82">
        <v>4345.7700000000004</v>
      </c>
      <c r="BQ41" s="82"/>
      <c r="BR41" s="82">
        <v>4535.96</v>
      </c>
      <c r="BS41" s="82" t="str">
        <f>+'[3]Contratos anteriores'!BS44</f>
        <v xml:space="preserve"> </v>
      </c>
      <c r="BT41" s="82" t="str">
        <f>+'[3]Contratos anteriores'!BT44</f>
        <v xml:space="preserve"> </v>
      </c>
      <c r="BU41" s="82" t="str">
        <f>+'[3]Contratos anteriores'!BU44</f>
        <v xml:space="preserve"> </v>
      </c>
      <c r="BV41" s="84">
        <f t="shared" si="0"/>
        <v>4477.6380000000008</v>
      </c>
      <c r="BW41" s="84">
        <f t="shared" si="1"/>
        <v>362.2905347413099</v>
      </c>
      <c r="BX41" s="84">
        <f t="shared" si="73"/>
        <v>3934.2021978880357</v>
      </c>
      <c r="BY41" s="84">
        <f t="shared" si="3"/>
        <v>4839.9285347413106</v>
      </c>
      <c r="BZ41" s="84">
        <f t="shared" si="4"/>
        <v>4787.9363072585502</v>
      </c>
      <c r="CA41" s="82" t="str">
        <f t="shared" si="5"/>
        <v/>
      </c>
      <c r="CB41" s="82" t="str">
        <f t="shared" si="6"/>
        <v/>
      </c>
      <c r="CC41" s="82" t="str">
        <f t="shared" si="7"/>
        <v/>
      </c>
      <c r="CD41" s="82" t="str">
        <f t="shared" si="8"/>
        <v/>
      </c>
      <c r="CE41" s="82" t="str">
        <f t="shared" si="9"/>
        <v/>
      </c>
      <c r="CF41" s="82" t="str">
        <f t="shared" si="10"/>
        <v/>
      </c>
      <c r="CG41" s="82" t="str">
        <f t="shared" si="11"/>
        <v/>
      </c>
      <c r="CH41" s="82" t="str">
        <f t="shared" si="12"/>
        <v/>
      </c>
      <c r="CI41" s="82" t="str">
        <f t="shared" si="13"/>
        <v/>
      </c>
      <c r="CJ41" s="82" t="str">
        <f t="shared" si="14"/>
        <v/>
      </c>
      <c r="CK41" s="82" t="str">
        <f t="shared" si="15"/>
        <v/>
      </c>
      <c r="CL41" s="82" t="str">
        <f t="shared" si="16"/>
        <v/>
      </c>
      <c r="CM41" s="82" t="str">
        <f t="shared" si="17"/>
        <v/>
      </c>
      <c r="CN41" s="82" t="str">
        <f t="shared" si="18"/>
        <v/>
      </c>
      <c r="CO41" s="82" t="str">
        <f t="shared" si="19"/>
        <v/>
      </c>
      <c r="CP41" s="82" t="str">
        <f t="shared" si="20"/>
        <v/>
      </c>
      <c r="CQ41" s="82" t="str">
        <f t="shared" si="21"/>
        <v/>
      </c>
      <c r="CR41" s="82" t="str">
        <f t="shared" si="22"/>
        <v/>
      </c>
      <c r="CS41" s="82" t="str">
        <f t="shared" si="23"/>
        <v/>
      </c>
      <c r="CT41" s="82" t="str">
        <f t="shared" si="24"/>
        <v/>
      </c>
      <c r="CU41" s="82" t="str">
        <f t="shared" si="25"/>
        <v/>
      </c>
      <c r="CV41" s="82" t="str">
        <f t="shared" si="26"/>
        <v/>
      </c>
      <c r="CW41" s="82" t="str">
        <f t="shared" si="27"/>
        <v/>
      </c>
      <c r="CX41" s="82" t="str">
        <f t="shared" si="28"/>
        <v/>
      </c>
      <c r="CY41" s="82" t="str">
        <f t="shared" si="29"/>
        <v/>
      </c>
      <c r="CZ41" s="82" t="str">
        <f t="shared" si="30"/>
        <v/>
      </c>
      <c r="DA41" s="82" t="str">
        <f t="shared" si="31"/>
        <v/>
      </c>
      <c r="DB41" s="82" t="str">
        <f t="shared" si="32"/>
        <v/>
      </c>
      <c r="DC41" s="82" t="str">
        <f t="shared" si="33"/>
        <v/>
      </c>
      <c r="DD41" s="82" t="str">
        <f t="shared" si="34"/>
        <v/>
      </c>
      <c r="DE41" s="82" t="str">
        <f t="shared" si="35"/>
        <v/>
      </c>
      <c r="DF41" s="82" t="str">
        <f t="shared" si="36"/>
        <v/>
      </c>
      <c r="DG41" s="82" t="str">
        <f t="shared" si="37"/>
        <v/>
      </c>
      <c r="DH41" s="82" t="str">
        <f t="shared" si="38"/>
        <v/>
      </c>
      <c r="DI41" s="82" t="str">
        <f t="shared" si="39"/>
        <v/>
      </c>
      <c r="DJ41" s="82" t="str">
        <f t="shared" si="40"/>
        <v/>
      </c>
      <c r="DK41" s="82" t="str">
        <f t="shared" si="41"/>
        <v/>
      </c>
      <c r="DL41" s="82" t="str">
        <f t="shared" si="42"/>
        <v/>
      </c>
      <c r="DM41" s="82" t="str">
        <f t="shared" si="43"/>
        <v/>
      </c>
      <c r="DN41" s="82" t="str">
        <f t="shared" si="44"/>
        <v/>
      </c>
      <c r="DO41" s="82" t="str">
        <f t="shared" si="45"/>
        <v/>
      </c>
      <c r="DP41" s="82" t="str">
        <f t="shared" si="46"/>
        <v/>
      </c>
      <c r="DQ41" s="82" t="str">
        <f t="shared" si="47"/>
        <v/>
      </c>
      <c r="DR41" s="82" t="str">
        <f t="shared" si="48"/>
        <v/>
      </c>
      <c r="DS41" s="82" t="str">
        <f t="shared" si="49"/>
        <v/>
      </c>
      <c r="DT41" s="82" t="str">
        <f t="shared" si="50"/>
        <v/>
      </c>
      <c r="DU41" s="82" t="str">
        <f t="shared" si="51"/>
        <v/>
      </c>
      <c r="DV41" s="82" t="str">
        <f t="shared" si="52"/>
        <v/>
      </c>
      <c r="DW41" s="82" t="str">
        <f t="shared" si="53"/>
        <v/>
      </c>
      <c r="DX41" s="82" t="str">
        <f t="shared" si="54"/>
        <v/>
      </c>
      <c r="DY41" s="82" t="str">
        <f t="shared" si="55"/>
        <v/>
      </c>
      <c r="DZ41" s="82" t="str">
        <f t="shared" si="56"/>
        <v/>
      </c>
      <c r="EA41" s="82" t="str">
        <f t="shared" si="57"/>
        <v/>
      </c>
      <c r="EB41" s="82" t="str">
        <f t="shared" si="58"/>
        <v/>
      </c>
      <c r="EC41" s="82" t="str">
        <f t="shared" si="59"/>
        <v/>
      </c>
      <c r="ED41" s="82" t="str">
        <f t="shared" si="60"/>
        <v/>
      </c>
      <c r="EE41" s="82" t="str">
        <f t="shared" si="61"/>
        <v/>
      </c>
      <c r="EF41" s="82" t="str">
        <f t="shared" si="62"/>
        <v/>
      </c>
      <c r="EG41" s="82" t="str">
        <f t="shared" si="63"/>
        <v/>
      </c>
      <c r="EH41" s="82" t="str">
        <f t="shared" si="64"/>
        <v/>
      </c>
      <c r="EI41" s="82">
        <f t="shared" si="65"/>
        <v>4345.7700000000004</v>
      </c>
      <c r="EJ41" s="82" t="str">
        <f t="shared" si="66"/>
        <v/>
      </c>
      <c r="EK41" s="82">
        <f t="shared" si="67"/>
        <v>4535.96</v>
      </c>
      <c r="EL41" s="82" t="str">
        <f t="shared" si="68"/>
        <v/>
      </c>
      <c r="EM41" s="82" t="str">
        <f t="shared" si="69"/>
        <v/>
      </c>
      <c r="EN41" s="82" t="str">
        <f t="shared" si="70"/>
        <v/>
      </c>
      <c r="EO41" s="71">
        <f t="shared" si="71"/>
        <v>4442.8999999999996</v>
      </c>
      <c r="EP41" s="71">
        <f>ROUND(EO41*(1+[3]Inflación!$G$50),2)</f>
        <v>4499.9799999999996</v>
      </c>
      <c r="EQ41" s="81">
        <f t="shared" si="72"/>
        <v>2.0729952608387947E-2</v>
      </c>
    </row>
    <row r="42" spans="1:147" s="56" customFormat="1" ht="24.75" customHeight="1">
      <c r="A42" s="93">
        <v>37</v>
      </c>
      <c r="B42" s="92" t="s">
        <v>654</v>
      </c>
      <c r="C42" s="91" t="s">
        <v>655</v>
      </c>
      <c r="D42" s="140" t="s">
        <v>583</v>
      </c>
      <c r="E42" s="94">
        <v>5100.4863930804941</v>
      </c>
      <c r="F42" s="94">
        <v>5143.8405274216784</v>
      </c>
      <c r="G42" s="87"/>
      <c r="H42" s="82"/>
      <c r="I42" s="82"/>
      <c r="J42" s="82"/>
      <c r="K42" s="82" t="str">
        <f>+'[3]Contratos anteriores'!AO45</f>
        <v xml:space="preserve"> </v>
      </c>
      <c r="L42" s="82" t="str">
        <f>+'[3]Contratos anteriores'!AP45</f>
        <v xml:space="preserve"> </v>
      </c>
      <c r="M42" s="82" t="str">
        <f>+'[3]Contratos anteriores'!AQ45</f>
        <v xml:space="preserve"> </v>
      </c>
      <c r="N42" s="82"/>
      <c r="O42" s="82"/>
      <c r="P42" s="82"/>
      <c r="Q42" s="82" t="str">
        <f>+'[3]Contratos anteriores'!AR45</f>
        <v xml:space="preserve"> </v>
      </c>
      <c r="R42" s="82" t="str">
        <f>+'[3]Contratos anteriores'!AS45</f>
        <v xml:space="preserve"> </v>
      </c>
      <c r="S42" s="82" t="str">
        <f>+'[3]Contratos anteriores'!AT45</f>
        <v xml:space="preserve"> </v>
      </c>
      <c r="T42" s="82"/>
      <c r="U42" s="82">
        <v>5000</v>
      </c>
      <c r="V42" s="82"/>
      <c r="W42" s="82" t="str">
        <f>+'[3]Contratos anteriores'!AU45</f>
        <v xml:space="preserve"> </v>
      </c>
      <c r="X42" s="82" t="str">
        <f>+'[3]Contratos anteriores'!AV45</f>
        <v xml:space="preserve"> </v>
      </c>
      <c r="Y42" s="82" t="str">
        <f>+'[3]Contratos anteriores'!AW45</f>
        <v xml:space="preserve"> </v>
      </c>
      <c r="Z42" s="82"/>
      <c r="AA42" s="82"/>
      <c r="AB42" s="82"/>
      <c r="AC42" s="86" t="str">
        <f>+'[3]Contratos anteriores'!AX45</f>
        <v xml:space="preserve"> </v>
      </c>
      <c r="AD42" s="86" t="str">
        <f>+'[3]Contratos anteriores'!AY45</f>
        <v xml:space="preserve"> </v>
      </c>
      <c r="AE42" s="86" t="str">
        <f>+'[3]Contratos anteriores'!AZ45</f>
        <v xml:space="preserve"> </v>
      </c>
      <c r="AF42" s="82"/>
      <c r="AG42" s="82"/>
      <c r="AH42" s="82"/>
      <c r="AI42" s="82" t="str">
        <f>+'[3]Contratos anteriores'!BA45</f>
        <v xml:space="preserve"> </v>
      </c>
      <c r="AJ42" s="82" t="str">
        <f>+'[3]Contratos anteriores'!BB45</f>
        <v xml:space="preserve"> </v>
      </c>
      <c r="AK42" s="82" t="str">
        <f>+'[3]Contratos anteriores'!BC45</f>
        <v xml:space="preserve"> </v>
      </c>
      <c r="AL42" s="82"/>
      <c r="AM42" s="82"/>
      <c r="AN42" s="82"/>
      <c r="AO42" s="82" t="str">
        <f>+'[3]Contratos anteriores'!BD45</f>
        <v xml:space="preserve"> </v>
      </c>
      <c r="AP42" s="82" t="str">
        <f>+'[3]Contratos anteriores'!BE45</f>
        <v xml:space="preserve"> </v>
      </c>
      <c r="AQ42" s="82" t="str">
        <f>+'[3]Contratos anteriores'!BF45</f>
        <v xml:space="preserve"> </v>
      </c>
      <c r="AR42" s="82"/>
      <c r="AS42" s="82"/>
      <c r="AT42" s="82"/>
      <c r="AU42" s="82" t="str">
        <f>+'[3]Contratos anteriores'!BG45</f>
        <v xml:space="preserve"> </v>
      </c>
      <c r="AV42" s="82" t="str">
        <f>+'[3]Contratos anteriores'!BH45</f>
        <v xml:space="preserve"> </v>
      </c>
      <c r="AW42" s="82" t="str">
        <f>+'[3]Contratos anteriores'!BI45</f>
        <v xml:space="preserve"> </v>
      </c>
      <c r="AX42" s="82"/>
      <c r="AY42" s="82"/>
      <c r="AZ42" s="82"/>
      <c r="BA42" s="82" t="str">
        <f>+'[3]Contratos anteriores'!BJ45</f>
        <v xml:space="preserve"> </v>
      </c>
      <c r="BB42" s="82" t="str">
        <f>+'[3]Contratos anteriores'!BK45</f>
        <v xml:space="preserve"> </v>
      </c>
      <c r="BC42" s="82" t="str">
        <f>+'[3]Contratos anteriores'!BL45</f>
        <v xml:space="preserve"> </v>
      </c>
      <c r="BD42" s="82"/>
      <c r="BE42" s="82"/>
      <c r="BF42" s="82"/>
      <c r="BG42" s="82" t="str">
        <f>+'[3]Contratos anteriores'!BM45</f>
        <v xml:space="preserve"> </v>
      </c>
      <c r="BH42" s="82" t="str">
        <f>+'[3]Contratos anteriores'!BN45</f>
        <v xml:space="preserve"> </v>
      </c>
      <c r="BI42" s="82" t="str">
        <f>+'[3]Contratos anteriores'!BO45</f>
        <v xml:space="preserve"> </v>
      </c>
      <c r="BJ42" s="82">
        <v>7051</v>
      </c>
      <c r="BK42" s="82">
        <v>5763.55</v>
      </c>
      <c r="BL42" s="82"/>
      <c r="BM42" s="82" t="str">
        <f>+'[3]Contratos anteriores'!BP45</f>
        <v xml:space="preserve"> </v>
      </c>
      <c r="BN42" s="82" t="str">
        <f>+'[3]Contratos anteriores'!BQ45</f>
        <v xml:space="preserve"> </v>
      </c>
      <c r="BO42" s="82" t="str">
        <f>+'[3]Contratos anteriores'!BR45</f>
        <v xml:space="preserve"> </v>
      </c>
      <c r="BP42" s="82">
        <v>5092.3999999999996</v>
      </c>
      <c r="BQ42" s="82"/>
      <c r="BR42" s="82">
        <v>5205.0600000000004</v>
      </c>
      <c r="BS42" s="82" t="str">
        <f>+'[3]Contratos anteriores'!BS45</f>
        <v xml:space="preserve"> </v>
      </c>
      <c r="BT42" s="82" t="str">
        <f>+'[3]Contratos anteriores'!BT45</f>
        <v xml:space="preserve"> </v>
      </c>
      <c r="BU42" s="82" t="str">
        <f>+'[3]Contratos anteriores'!BU45</f>
        <v xml:space="preserve"> </v>
      </c>
      <c r="BV42" s="84">
        <f t="shared" si="0"/>
        <v>5622.402</v>
      </c>
      <c r="BW42" s="84">
        <f t="shared" si="1"/>
        <v>737.30355779946126</v>
      </c>
      <c r="BX42" s="84">
        <f t="shared" si="73"/>
        <v>4516.4466633008087</v>
      </c>
      <c r="BY42" s="84">
        <f t="shared" si="3"/>
        <v>6359.7055577994615</v>
      </c>
      <c r="BZ42" s="84">
        <f t="shared" si="4"/>
        <v>5610.5350323885441</v>
      </c>
      <c r="CA42" s="82" t="str">
        <f t="shared" si="5"/>
        <v/>
      </c>
      <c r="CB42" s="82" t="str">
        <f t="shared" si="6"/>
        <v/>
      </c>
      <c r="CC42" s="82" t="str">
        <f t="shared" si="7"/>
        <v/>
      </c>
      <c r="CD42" s="82" t="str">
        <f t="shared" si="8"/>
        <v/>
      </c>
      <c r="CE42" s="82" t="str">
        <f t="shared" si="9"/>
        <v/>
      </c>
      <c r="CF42" s="82" t="str">
        <f t="shared" si="10"/>
        <v/>
      </c>
      <c r="CG42" s="82" t="str">
        <f t="shared" si="11"/>
        <v/>
      </c>
      <c r="CH42" s="82" t="str">
        <f t="shared" si="12"/>
        <v/>
      </c>
      <c r="CI42" s="82" t="str">
        <f t="shared" si="13"/>
        <v/>
      </c>
      <c r="CJ42" s="82" t="str">
        <f t="shared" si="14"/>
        <v/>
      </c>
      <c r="CK42" s="82" t="str">
        <f t="shared" si="15"/>
        <v/>
      </c>
      <c r="CL42" s="82" t="str">
        <f t="shared" si="16"/>
        <v/>
      </c>
      <c r="CM42" s="82" t="str">
        <f t="shared" si="17"/>
        <v/>
      </c>
      <c r="CN42" s="82">
        <f t="shared" si="18"/>
        <v>5000</v>
      </c>
      <c r="CO42" s="82" t="str">
        <f t="shared" si="19"/>
        <v/>
      </c>
      <c r="CP42" s="82" t="str">
        <f t="shared" si="20"/>
        <v/>
      </c>
      <c r="CQ42" s="82" t="str">
        <f t="shared" si="21"/>
        <v/>
      </c>
      <c r="CR42" s="82" t="str">
        <f t="shared" si="22"/>
        <v/>
      </c>
      <c r="CS42" s="82" t="str">
        <f t="shared" si="23"/>
        <v/>
      </c>
      <c r="CT42" s="82" t="str">
        <f t="shared" si="24"/>
        <v/>
      </c>
      <c r="CU42" s="82" t="str">
        <f t="shared" si="25"/>
        <v/>
      </c>
      <c r="CV42" s="82" t="str">
        <f t="shared" si="26"/>
        <v/>
      </c>
      <c r="CW42" s="82" t="str">
        <f t="shared" si="27"/>
        <v/>
      </c>
      <c r="CX42" s="82" t="str">
        <f t="shared" si="28"/>
        <v/>
      </c>
      <c r="CY42" s="82" t="str">
        <f t="shared" si="29"/>
        <v/>
      </c>
      <c r="CZ42" s="82" t="str">
        <f t="shared" si="30"/>
        <v/>
      </c>
      <c r="DA42" s="82" t="str">
        <f t="shared" si="31"/>
        <v/>
      </c>
      <c r="DB42" s="82" t="str">
        <f t="shared" si="32"/>
        <v/>
      </c>
      <c r="DC42" s="82" t="str">
        <f t="shared" si="33"/>
        <v/>
      </c>
      <c r="DD42" s="82" t="str">
        <f t="shared" si="34"/>
        <v/>
      </c>
      <c r="DE42" s="82" t="str">
        <f t="shared" si="35"/>
        <v/>
      </c>
      <c r="DF42" s="82" t="str">
        <f t="shared" si="36"/>
        <v/>
      </c>
      <c r="DG42" s="82" t="str">
        <f t="shared" si="37"/>
        <v/>
      </c>
      <c r="DH42" s="82" t="str">
        <f t="shared" si="38"/>
        <v/>
      </c>
      <c r="DI42" s="82" t="str">
        <f t="shared" si="39"/>
        <v/>
      </c>
      <c r="DJ42" s="82" t="str">
        <f t="shared" si="40"/>
        <v/>
      </c>
      <c r="DK42" s="82" t="str">
        <f t="shared" si="41"/>
        <v/>
      </c>
      <c r="DL42" s="82" t="str">
        <f t="shared" si="42"/>
        <v/>
      </c>
      <c r="DM42" s="82" t="str">
        <f t="shared" si="43"/>
        <v/>
      </c>
      <c r="DN42" s="82" t="str">
        <f t="shared" si="44"/>
        <v/>
      </c>
      <c r="DO42" s="82" t="str">
        <f t="shared" si="45"/>
        <v/>
      </c>
      <c r="DP42" s="82" t="str">
        <f t="shared" si="46"/>
        <v/>
      </c>
      <c r="DQ42" s="82" t="str">
        <f t="shared" si="47"/>
        <v/>
      </c>
      <c r="DR42" s="82" t="str">
        <f t="shared" si="48"/>
        <v/>
      </c>
      <c r="DS42" s="82" t="str">
        <f t="shared" si="49"/>
        <v/>
      </c>
      <c r="DT42" s="82" t="str">
        <f t="shared" si="50"/>
        <v/>
      </c>
      <c r="DU42" s="82" t="str">
        <f t="shared" si="51"/>
        <v/>
      </c>
      <c r="DV42" s="82" t="str">
        <f t="shared" si="52"/>
        <v/>
      </c>
      <c r="DW42" s="82" t="str">
        <f t="shared" si="53"/>
        <v/>
      </c>
      <c r="DX42" s="82" t="str">
        <f t="shared" si="54"/>
        <v/>
      </c>
      <c r="DY42" s="82" t="str">
        <f t="shared" si="55"/>
        <v/>
      </c>
      <c r="DZ42" s="82" t="str">
        <f t="shared" si="56"/>
        <v/>
      </c>
      <c r="EA42" s="82" t="str">
        <f t="shared" si="57"/>
        <v/>
      </c>
      <c r="EB42" s="82" t="str">
        <f t="shared" si="58"/>
        <v/>
      </c>
      <c r="EC42" s="82" t="str">
        <f t="shared" si="59"/>
        <v/>
      </c>
      <c r="ED42" s="82" t="str">
        <f t="shared" si="60"/>
        <v/>
      </c>
      <c r="EE42" s="82" t="str">
        <f t="shared" si="61"/>
        <v/>
      </c>
      <c r="EF42" s="82" t="str">
        <f t="shared" si="62"/>
        <v/>
      </c>
      <c r="EG42" s="82" t="str">
        <f t="shared" si="63"/>
        <v/>
      </c>
      <c r="EH42" s="82" t="str">
        <f t="shared" si="64"/>
        <v/>
      </c>
      <c r="EI42" s="82">
        <f t="shared" si="65"/>
        <v>5092.3999999999996</v>
      </c>
      <c r="EJ42" s="82" t="str">
        <f t="shared" si="66"/>
        <v/>
      </c>
      <c r="EK42" s="82">
        <f t="shared" si="67"/>
        <v>5205.0600000000004</v>
      </c>
      <c r="EL42" s="82" t="str">
        <f t="shared" si="68"/>
        <v/>
      </c>
      <c r="EM42" s="82" t="str">
        <f t="shared" si="69"/>
        <v/>
      </c>
      <c r="EN42" s="82" t="str">
        <f t="shared" si="70"/>
        <v/>
      </c>
      <c r="EO42" s="71">
        <f t="shared" si="71"/>
        <v>5100.53</v>
      </c>
      <c r="EP42" s="71">
        <f>ROUND(EO42*(1+[3]Inflación!$G$50),2)</f>
        <v>5166.0600000000004</v>
      </c>
      <c r="EQ42" s="81">
        <f t="shared" si="72"/>
        <v>8.5495609918329052E-6</v>
      </c>
    </row>
    <row r="43" spans="1:147" s="56" customFormat="1" ht="24.75" customHeight="1">
      <c r="A43" s="93">
        <v>38</v>
      </c>
      <c r="B43" s="92" t="s">
        <v>654</v>
      </c>
      <c r="C43" s="91" t="s">
        <v>653</v>
      </c>
      <c r="D43" s="140" t="s">
        <v>583</v>
      </c>
      <c r="E43" s="94">
        <v>5984.4056946601322</v>
      </c>
      <c r="F43" s="94">
        <v>6035.2731430647436</v>
      </c>
      <c r="G43" s="87"/>
      <c r="H43" s="82"/>
      <c r="I43" s="82"/>
      <c r="J43" s="82"/>
      <c r="K43" s="82" t="str">
        <f>+'[3]Contratos anteriores'!AO46</f>
        <v xml:space="preserve"> </v>
      </c>
      <c r="L43" s="82" t="str">
        <f>+'[3]Contratos anteriores'!AP46</f>
        <v xml:space="preserve"> </v>
      </c>
      <c r="M43" s="82" t="str">
        <f>+'[3]Contratos anteriores'!AQ46</f>
        <v xml:space="preserve"> </v>
      </c>
      <c r="N43" s="82"/>
      <c r="O43" s="82"/>
      <c r="P43" s="82"/>
      <c r="Q43" s="82" t="str">
        <f>+'[3]Contratos anteriores'!AR46</f>
        <v xml:space="preserve"> </v>
      </c>
      <c r="R43" s="82" t="str">
        <f>+'[3]Contratos anteriores'!AS46</f>
        <v xml:space="preserve"> </v>
      </c>
      <c r="S43" s="82" t="str">
        <f>+'[3]Contratos anteriores'!AT46</f>
        <v xml:space="preserve"> </v>
      </c>
      <c r="T43" s="82"/>
      <c r="U43" s="82">
        <v>6050</v>
      </c>
      <c r="V43" s="82"/>
      <c r="W43" s="82" t="str">
        <f>+'[3]Contratos anteriores'!AU46</f>
        <v xml:space="preserve"> </v>
      </c>
      <c r="X43" s="82" t="str">
        <f>+'[3]Contratos anteriores'!AV46</f>
        <v xml:space="preserve"> </v>
      </c>
      <c r="Y43" s="82" t="str">
        <f>+'[3]Contratos anteriores'!AW46</f>
        <v xml:space="preserve"> </v>
      </c>
      <c r="Z43" s="82"/>
      <c r="AA43" s="82"/>
      <c r="AB43" s="82"/>
      <c r="AC43" s="86" t="str">
        <f>+'[3]Contratos anteriores'!AX46</f>
        <v xml:space="preserve"> </v>
      </c>
      <c r="AD43" s="86" t="str">
        <f>+'[3]Contratos anteriores'!AY46</f>
        <v xml:space="preserve"> </v>
      </c>
      <c r="AE43" s="86" t="str">
        <f>+'[3]Contratos anteriores'!AZ46</f>
        <v xml:space="preserve"> </v>
      </c>
      <c r="AF43" s="82"/>
      <c r="AG43" s="82"/>
      <c r="AH43" s="82"/>
      <c r="AI43" s="82" t="str">
        <f>+'[3]Contratos anteriores'!BA46</f>
        <v xml:space="preserve"> </v>
      </c>
      <c r="AJ43" s="82" t="str">
        <f>+'[3]Contratos anteriores'!BB46</f>
        <v xml:space="preserve"> </v>
      </c>
      <c r="AK43" s="82" t="str">
        <f>+'[3]Contratos anteriores'!BC46</f>
        <v xml:space="preserve"> </v>
      </c>
      <c r="AL43" s="82"/>
      <c r="AM43" s="82"/>
      <c r="AN43" s="82"/>
      <c r="AO43" s="82" t="str">
        <f>+'[3]Contratos anteriores'!BD46</f>
        <v xml:space="preserve"> </v>
      </c>
      <c r="AP43" s="82" t="str">
        <f>+'[3]Contratos anteriores'!BE46</f>
        <v xml:space="preserve"> </v>
      </c>
      <c r="AQ43" s="82" t="str">
        <f>+'[3]Contratos anteriores'!BF46</f>
        <v xml:space="preserve"> </v>
      </c>
      <c r="AR43" s="82"/>
      <c r="AS43" s="82"/>
      <c r="AT43" s="82"/>
      <c r="AU43" s="82" t="str">
        <f>+'[3]Contratos anteriores'!BG46</f>
        <v xml:space="preserve"> </v>
      </c>
      <c r="AV43" s="82" t="str">
        <f>+'[3]Contratos anteriores'!BH46</f>
        <v xml:space="preserve"> </v>
      </c>
      <c r="AW43" s="82" t="str">
        <f>+'[3]Contratos anteriores'!BI46</f>
        <v xml:space="preserve"> </v>
      </c>
      <c r="AX43" s="82"/>
      <c r="AY43" s="82"/>
      <c r="AZ43" s="82"/>
      <c r="BA43" s="82" t="str">
        <f>+'[3]Contratos anteriores'!BJ46</f>
        <v xml:space="preserve"> </v>
      </c>
      <c r="BB43" s="82" t="str">
        <f>+'[3]Contratos anteriores'!BK46</f>
        <v xml:space="preserve"> </v>
      </c>
      <c r="BC43" s="82" t="str">
        <f>+'[3]Contratos anteriores'!BL46</f>
        <v xml:space="preserve"> </v>
      </c>
      <c r="BD43" s="82"/>
      <c r="BE43" s="82"/>
      <c r="BF43" s="82"/>
      <c r="BG43" s="82" t="str">
        <f>+'[3]Contratos anteriores'!BM46</f>
        <v xml:space="preserve"> </v>
      </c>
      <c r="BH43" s="82" t="str">
        <f>+'[3]Contratos anteriores'!BN46</f>
        <v xml:space="preserve"> </v>
      </c>
      <c r="BI43" s="82" t="str">
        <f>+'[3]Contratos anteriores'!BO46</f>
        <v xml:space="preserve"> </v>
      </c>
      <c r="BJ43" s="82">
        <v>7481.1</v>
      </c>
      <c r="BK43" s="82">
        <v>6762.38</v>
      </c>
      <c r="BL43" s="82"/>
      <c r="BM43" s="82" t="str">
        <f>+'[3]Contratos anteriores'!BP46</f>
        <v xml:space="preserve"> </v>
      </c>
      <c r="BN43" s="82" t="str">
        <f>+'[3]Contratos anteriores'!BQ46</f>
        <v xml:space="preserve"> </v>
      </c>
      <c r="BO43" s="82" t="str">
        <f>+'[3]Contratos anteriores'!BR46</f>
        <v xml:space="preserve"> </v>
      </c>
      <c r="BP43" s="82">
        <v>5974.92</v>
      </c>
      <c r="BQ43" s="82"/>
      <c r="BR43" s="82">
        <v>6185.2</v>
      </c>
      <c r="BS43" s="82" t="str">
        <f>+'[3]Contratos anteriores'!BS46</f>
        <v xml:space="preserve"> </v>
      </c>
      <c r="BT43" s="82" t="str">
        <f>+'[3]Contratos anteriores'!BT46</f>
        <v xml:space="preserve"> </v>
      </c>
      <c r="BU43" s="82" t="str">
        <f>+'[3]Contratos anteriores'!BU46</f>
        <v xml:space="preserve"> </v>
      </c>
      <c r="BV43" s="84">
        <f t="shared" si="0"/>
        <v>6490.72</v>
      </c>
      <c r="BW43" s="84">
        <f t="shared" si="1"/>
        <v>568.61282909599572</v>
      </c>
      <c r="BX43" s="84">
        <f t="shared" si="73"/>
        <v>5637.8007563560068</v>
      </c>
      <c r="BY43" s="84">
        <f t="shared" si="3"/>
        <v>7059.3328290959962</v>
      </c>
      <c r="BZ43" s="84">
        <f t="shared" si="4"/>
        <v>6582.8462641261458</v>
      </c>
      <c r="CA43" s="82" t="str">
        <f t="shared" si="5"/>
        <v/>
      </c>
      <c r="CB43" s="82" t="str">
        <f t="shared" si="6"/>
        <v/>
      </c>
      <c r="CC43" s="82" t="str">
        <f t="shared" si="7"/>
        <v/>
      </c>
      <c r="CD43" s="82" t="str">
        <f t="shared" si="8"/>
        <v/>
      </c>
      <c r="CE43" s="82" t="str">
        <f t="shared" si="9"/>
        <v/>
      </c>
      <c r="CF43" s="82" t="str">
        <f t="shared" si="10"/>
        <v/>
      </c>
      <c r="CG43" s="82" t="str">
        <f t="shared" si="11"/>
        <v/>
      </c>
      <c r="CH43" s="82" t="str">
        <f t="shared" si="12"/>
        <v/>
      </c>
      <c r="CI43" s="82" t="str">
        <f t="shared" si="13"/>
        <v/>
      </c>
      <c r="CJ43" s="82" t="str">
        <f t="shared" si="14"/>
        <v/>
      </c>
      <c r="CK43" s="82" t="str">
        <f t="shared" si="15"/>
        <v/>
      </c>
      <c r="CL43" s="82" t="str">
        <f t="shared" si="16"/>
        <v/>
      </c>
      <c r="CM43" s="82" t="str">
        <f t="shared" si="17"/>
        <v/>
      </c>
      <c r="CN43" s="82">
        <f t="shared" si="18"/>
        <v>6050</v>
      </c>
      <c r="CO43" s="82" t="str">
        <f t="shared" si="19"/>
        <v/>
      </c>
      <c r="CP43" s="82" t="str">
        <f t="shared" si="20"/>
        <v/>
      </c>
      <c r="CQ43" s="82" t="str">
        <f t="shared" si="21"/>
        <v/>
      </c>
      <c r="CR43" s="82" t="str">
        <f t="shared" si="22"/>
        <v/>
      </c>
      <c r="CS43" s="82" t="str">
        <f t="shared" si="23"/>
        <v/>
      </c>
      <c r="CT43" s="82" t="str">
        <f t="shared" si="24"/>
        <v/>
      </c>
      <c r="CU43" s="82" t="str">
        <f t="shared" si="25"/>
        <v/>
      </c>
      <c r="CV43" s="82" t="str">
        <f t="shared" si="26"/>
        <v/>
      </c>
      <c r="CW43" s="82" t="str">
        <f t="shared" si="27"/>
        <v/>
      </c>
      <c r="CX43" s="82" t="str">
        <f t="shared" si="28"/>
        <v/>
      </c>
      <c r="CY43" s="82" t="str">
        <f t="shared" si="29"/>
        <v/>
      </c>
      <c r="CZ43" s="82" t="str">
        <f t="shared" si="30"/>
        <v/>
      </c>
      <c r="DA43" s="82" t="str">
        <f t="shared" si="31"/>
        <v/>
      </c>
      <c r="DB43" s="82" t="str">
        <f t="shared" si="32"/>
        <v/>
      </c>
      <c r="DC43" s="82" t="str">
        <f t="shared" si="33"/>
        <v/>
      </c>
      <c r="DD43" s="82" t="str">
        <f t="shared" si="34"/>
        <v/>
      </c>
      <c r="DE43" s="82" t="str">
        <f t="shared" si="35"/>
        <v/>
      </c>
      <c r="DF43" s="82" t="str">
        <f t="shared" si="36"/>
        <v/>
      </c>
      <c r="DG43" s="82" t="str">
        <f t="shared" si="37"/>
        <v/>
      </c>
      <c r="DH43" s="82" t="str">
        <f t="shared" si="38"/>
        <v/>
      </c>
      <c r="DI43" s="82" t="str">
        <f t="shared" si="39"/>
        <v/>
      </c>
      <c r="DJ43" s="82" t="str">
        <f t="shared" si="40"/>
        <v/>
      </c>
      <c r="DK43" s="82" t="str">
        <f t="shared" si="41"/>
        <v/>
      </c>
      <c r="DL43" s="82" t="str">
        <f t="shared" si="42"/>
        <v/>
      </c>
      <c r="DM43" s="82" t="str">
        <f t="shared" si="43"/>
        <v/>
      </c>
      <c r="DN43" s="82" t="str">
        <f t="shared" si="44"/>
        <v/>
      </c>
      <c r="DO43" s="82" t="str">
        <f t="shared" si="45"/>
        <v/>
      </c>
      <c r="DP43" s="82" t="str">
        <f t="shared" si="46"/>
        <v/>
      </c>
      <c r="DQ43" s="82" t="str">
        <f t="shared" si="47"/>
        <v/>
      </c>
      <c r="DR43" s="82" t="str">
        <f t="shared" si="48"/>
        <v/>
      </c>
      <c r="DS43" s="82" t="str">
        <f t="shared" si="49"/>
        <v/>
      </c>
      <c r="DT43" s="82" t="str">
        <f t="shared" si="50"/>
        <v/>
      </c>
      <c r="DU43" s="82" t="str">
        <f t="shared" si="51"/>
        <v/>
      </c>
      <c r="DV43" s="82" t="str">
        <f t="shared" si="52"/>
        <v/>
      </c>
      <c r="DW43" s="82" t="str">
        <f t="shared" si="53"/>
        <v/>
      </c>
      <c r="DX43" s="82" t="str">
        <f t="shared" si="54"/>
        <v/>
      </c>
      <c r="DY43" s="82" t="str">
        <f t="shared" si="55"/>
        <v/>
      </c>
      <c r="DZ43" s="82" t="str">
        <f t="shared" si="56"/>
        <v/>
      </c>
      <c r="EA43" s="82" t="str">
        <f t="shared" si="57"/>
        <v/>
      </c>
      <c r="EB43" s="82" t="str">
        <f t="shared" si="58"/>
        <v/>
      </c>
      <c r="EC43" s="82" t="str">
        <f t="shared" si="59"/>
        <v/>
      </c>
      <c r="ED43" s="82" t="str">
        <f t="shared" si="60"/>
        <v/>
      </c>
      <c r="EE43" s="82" t="str">
        <f t="shared" si="61"/>
        <v/>
      </c>
      <c r="EF43" s="82" t="str">
        <f t="shared" si="62"/>
        <v/>
      </c>
      <c r="EG43" s="82" t="str">
        <f t="shared" si="63"/>
        <v/>
      </c>
      <c r="EH43" s="82" t="str">
        <f t="shared" si="64"/>
        <v/>
      </c>
      <c r="EI43" s="82">
        <f t="shared" si="65"/>
        <v>5974.92</v>
      </c>
      <c r="EJ43" s="82" t="str">
        <f t="shared" si="66"/>
        <v/>
      </c>
      <c r="EK43" s="82">
        <f t="shared" si="67"/>
        <v>6185.2</v>
      </c>
      <c r="EL43" s="82" t="str">
        <f t="shared" si="68"/>
        <v/>
      </c>
      <c r="EM43" s="82" t="str">
        <f t="shared" si="69"/>
        <v/>
      </c>
      <c r="EN43" s="82" t="str">
        <f t="shared" si="70"/>
        <v/>
      </c>
      <c r="EO43" s="71">
        <f t="shared" si="71"/>
        <v>6071.29</v>
      </c>
      <c r="EP43" s="71">
        <f>ROUND(EO43*(1+[3]Inflación!$G$50),2)</f>
        <v>6149.29</v>
      </c>
      <c r="EQ43" s="81">
        <f t="shared" si="72"/>
        <v>1.4518451751590611E-2</v>
      </c>
    </row>
    <row r="44" spans="1:147" s="56" customFormat="1" ht="24.75" customHeight="1">
      <c r="A44" s="96">
        <v>39</v>
      </c>
      <c r="B44" s="95" t="s">
        <v>646</v>
      </c>
      <c r="C44" s="91" t="s">
        <v>652</v>
      </c>
      <c r="D44" s="140" t="s">
        <v>583</v>
      </c>
      <c r="E44" s="94">
        <v>1103.7319126941763</v>
      </c>
      <c r="F44" s="94">
        <v>1113.113633952077</v>
      </c>
      <c r="G44" s="87"/>
      <c r="H44" s="82"/>
      <c r="I44" s="82"/>
      <c r="J44" s="82"/>
      <c r="K44" s="82" t="str">
        <f>+'[3]Contratos anteriores'!AO47</f>
        <v xml:space="preserve"> </v>
      </c>
      <c r="L44" s="82" t="str">
        <f>+'[3]Contratos anteriores'!AP47</f>
        <v xml:space="preserve"> </v>
      </c>
      <c r="M44" s="82" t="str">
        <f>+'[3]Contratos anteriores'!AQ47</f>
        <v xml:space="preserve"> </v>
      </c>
      <c r="N44" s="82"/>
      <c r="O44" s="82"/>
      <c r="P44" s="82"/>
      <c r="Q44" s="82" t="str">
        <f>+'[3]Contratos anteriores'!AR47</f>
        <v xml:space="preserve"> </v>
      </c>
      <c r="R44" s="82" t="str">
        <f>+'[3]Contratos anteriores'!AS47</f>
        <v xml:space="preserve"> </v>
      </c>
      <c r="S44" s="82" t="str">
        <f>+'[3]Contratos anteriores'!AT47</f>
        <v xml:space="preserve"> </v>
      </c>
      <c r="T44" s="82"/>
      <c r="U44" s="82">
        <v>1300</v>
      </c>
      <c r="V44" s="82"/>
      <c r="W44" s="82" t="str">
        <f>+'[3]Contratos anteriores'!AU47</f>
        <v xml:space="preserve"> </v>
      </c>
      <c r="X44" s="82" t="str">
        <f>+'[3]Contratos anteriores'!AV47</f>
        <v xml:space="preserve"> </v>
      </c>
      <c r="Y44" s="82" t="str">
        <f>+'[3]Contratos anteriores'!AW47</f>
        <v xml:space="preserve"> </v>
      </c>
      <c r="Z44" s="82"/>
      <c r="AA44" s="82"/>
      <c r="AB44" s="82"/>
      <c r="AC44" s="86" t="str">
        <f>+'[3]Contratos anteriores'!AX47</f>
        <v xml:space="preserve"> </v>
      </c>
      <c r="AD44" s="86" t="str">
        <f>+'[3]Contratos anteriores'!AY47</f>
        <v xml:space="preserve"> </v>
      </c>
      <c r="AE44" s="86" t="str">
        <f>+'[3]Contratos anteriores'!AZ47</f>
        <v xml:space="preserve"> </v>
      </c>
      <c r="AF44" s="82"/>
      <c r="AG44" s="82"/>
      <c r="AH44" s="82"/>
      <c r="AI44" s="82" t="str">
        <f>+'[3]Contratos anteriores'!BA47</f>
        <v xml:space="preserve"> </v>
      </c>
      <c r="AJ44" s="82" t="str">
        <f>+'[3]Contratos anteriores'!BB47</f>
        <v xml:space="preserve"> </v>
      </c>
      <c r="AK44" s="82" t="str">
        <f>+'[3]Contratos anteriores'!BC47</f>
        <v xml:space="preserve"> </v>
      </c>
      <c r="AL44" s="82"/>
      <c r="AM44" s="82"/>
      <c r="AN44" s="82"/>
      <c r="AO44" s="82" t="str">
        <f>+'[3]Contratos anteriores'!BD47</f>
        <v xml:space="preserve"> </v>
      </c>
      <c r="AP44" s="82" t="str">
        <f>+'[3]Contratos anteriores'!BE47</f>
        <v xml:space="preserve"> </v>
      </c>
      <c r="AQ44" s="82" t="str">
        <f>+'[3]Contratos anteriores'!BF47</f>
        <v xml:space="preserve"> </v>
      </c>
      <c r="AR44" s="82"/>
      <c r="AS44" s="82"/>
      <c r="AT44" s="82"/>
      <c r="AU44" s="82" t="str">
        <f>+'[3]Contratos anteriores'!BG47</f>
        <v xml:space="preserve"> </v>
      </c>
      <c r="AV44" s="82" t="str">
        <f>+'[3]Contratos anteriores'!BH47</f>
        <v xml:space="preserve"> </v>
      </c>
      <c r="AW44" s="82" t="str">
        <f>+'[3]Contratos anteriores'!BI47</f>
        <v xml:space="preserve"> </v>
      </c>
      <c r="AX44" s="82"/>
      <c r="AY44" s="82"/>
      <c r="AZ44" s="82"/>
      <c r="BA44" s="82" t="str">
        <f>+'[3]Contratos anteriores'!BJ47</f>
        <v xml:space="preserve"> </v>
      </c>
      <c r="BB44" s="82" t="str">
        <f>+'[3]Contratos anteriores'!BK47</f>
        <v xml:space="preserve"> </v>
      </c>
      <c r="BC44" s="82" t="str">
        <f>+'[3]Contratos anteriores'!BL47</f>
        <v xml:space="preserve"> </v>
      </c>
      <c r="BD44" s="82"/>
      <c r="BE44" s="82"/>
      <c r="BF44" s="82"/>
      <c r="BG44" s="82" t="str">
        <f>+'[3]Contratos anteriores'!BM47</f>
        <v xml:space="preserve"> </v>
      </c>
      <c r="BH44" s="82" t="str">
        <f>+'[3]Contratos anteriores'!BN47</f>
        <v xml:space="preserve"> </v>
      </c>
      <c r="BI44" s="82" t="str">
        <f>+'[3]Contratos anteriores'!BO47</f>
        <v xml:space="preserve"> </v>
      </c>
      <c r="BJ44" s="82">
        <v>1571.0038999999999</v>
      </c>
      <c r="BK44" s="82">
        <v>1247.22</v>
      </c>
      <c r="BL44" s="82"/>
      <c r="BM44" s="82">
        <f>+'[3]Contratos anteriores'!BP47</f>
        <v>1302.279264</v>
      </c>
      <c r="BN44" s="82" t="str">
        <f>+'[3]Contratos anteriores'!BQ47</f>
        <v xml:space="preserve"> </v>
      </c>
      <c r="BO44" s="82" t="str">
        <f>+'[3]Contratos anteriores'!BR47</f>
        <v xml:space="preserve"> </v>
      </c>
      <c r="BP44" s="82">
        <v>1101.98</v>
      </c>
      <c r="BQ44" s="82"/>
      <c r="BR44" s="82">
        <v>1174.3800000000001</v>
      </c>
      <c r="BS44" s="82" t="str">
        <f>+'[3]Contratos anteriores'!BS47</f>
        <v xml:space="preserve"> </v>
      </c>
      <c r="BT44" s="82" t="str">
        <f>+'[3]Contratos anteriores'!BT47</f>
        <v xml:space="preserve"> </v>
      </c>
      <c r="BU44" s="82" t="str">
        <f>+'[3]Contratos anteriores'!BU47</f>
        <v xml:space="preserve"> </v>
      </c>
      <c r="BV44" s="84">
        <f t="shared" si="0"/>
        <v>1282.8105273333333</v>
      </c>
      <c r="BW44" s="84">
        <f t="shared" si="1"/>
        <v>158.16542682819284</v>
      </c>
      <c r="BX44" s="84">
        <f t="shared" si="73"/>
        <v>1045.562387091044</v>
      </c>
      <c r="BY44" s="84">
        <f t="shared" si="3"/>
        <v>1440.9759541615263</v>
      </c>
      <c r="BZ44" s="84">
        <f t="shared" si="4"/>
        <v>1214.105103963594</v>
      </c>
      <c r="CA44" s="82" t="str">
        <f t="shared" si="5"/>
        <v/>
      </c>
      <c r="CB44" s="82" t="str">
        <f t="shared" si="6"/>
        <v/>
      </c>
      <c r="CC44" s="82" t="str">
        <f t="shared" si="7"/>
        <v/>
      </c>
      <c r="CD44" s="82" t="str">
        <f t="shared" si="8"/>
        <v/>
      </c>
      <c r="CE44" s="82" t="str">
        <f t="shared" si="9"/>
        <v/>
      </c>
      <c r="CF44" s="82" t="str">
        <f t="shared" si="10"/>
        <v/>
      </c>
      <c r="CG44" s="82" t="str">
        <f t="shared" si="11"/>
        <v/>
      </c>
      <c r="CH44" s="82" t="str">
        <f t="shared" si="12"/>
        <v/>
      </c>
      <c r="CI44" s="82" t="str">
        <f t="shared" si="13"/>
        <v/>
      </c>
      <c r="CJ44" s="82" t="str">
        <f t="shared" si="14"/>
        <v/>
      </c>
      <c r="CK44" s="82" t="str">
        <f t="shared" si="15"/>
        <v/>
      </c>
      <c r="CL44" s="82" t="str">
        <f t="shared" si="16"/>
        <v/>
      </c>
      <c r="CM44" s="82" t="str">
        <f t="shared" si="17"/>
        <v/>
      </c>
      <c r="CN44" s="82" t="str">
        <f t="shared" si="18"/>
        <v/>
      </c>
      <c r="CO44" s="82" t="str">
        <f t="shared" si="19"/>
        <v/>
      </c>
      <c r="CP44" s="82" t="str">
        <f t="shared" si="20"/>
        <v/>
      </c>
      <c r="CQ44" s="82" t="str">
        <f t="shared" si="21"/>
        <v/>
      </c>
      <c r="CR44" s="82" t="str">
        <f t="shared" si="22"/>
        <v/>
      </c>
      <c r="CS44" s="82" t="str">
        <f t="shared" si="23"/>
        <v/>
      </c>
      <c r="CT44" s="82" t="str">
        <f t="shared" si="24"/>
        <v/>
      </c>
      <c r="CU44" s="82" t="str">
        <f t="shared" si="25"/>
        <v/>
      </c>
      <c r="CV44" s="82" t="str">
        <f t="shared" si="26"/>
        <v/>
      </c>
      <c r="CW44" s="82" t="str">
        <f t="shared" si="27"/>
        <v/>
      </c>
      <c r="CX44" s="82" t="str">
        <f t="shared" si="28"/>
        <v/>
      </c>
      <c r="CY44" s="82" t="str">
        <f t="shared" si="29"/>
        <v/>
      </c>
      <c r="CZ44" s="82" t="str">
        <f t="shared" si="30"/>
        <v/>
      </c>
      <c r="DA44" s="82" t="str">
        <f t="shared" si="31"/>
        <v/>
      </c>
      <c r="DB44" s="82" t="str">
        <f t="shared" si="32"/>
        <v/>
      </c>
      <c r="DC44" s="82" t="str">
        <f t="shared" si="33"/>
        <v/>
      </c>
      <c r="DD44" s="82" t="str">
        <f t="shared" si="34"/>
        <v/>
      </c>
      <c r="DE44" s="82" t="str">
        <f t="shared" si="35"/>
        <v/>
      </c>
      <c r="DF44" s="82" t="str">
        <f t="shared" si="36"/>
        <v/>
      </c>
      <c r="DG44" s="82" t="str">
        <f t="shared" si="37"/>
        <v/>
      </c>
      <c r="DH44" s="82" t="str">
        <f t="shared" si="38"/>
        <v/>
      </c>
      <c r="DI44" s="82" t="str">
        <f t="shared" si="39"/>
        <v/>
      </c>
      <c r="DJ44" s="82" t="str">
        <f t="shared" si="40"/>
        <v/>
      </c>
      <c r="DK44" s="82" t="str">
        <f t="shared" si="41"/>
        <v/>
      </c>
      <c r="DL44" s="82" t="str">
        <f t="shared" si="42"/>
        <v/>
      </c>
      <c r="DM44" s="82" t="str">
        <f t="shared" si="43"/>
        <v/>
      </c>
      <c r="DN44" s="82" t="str">
        <f t="shared" si="44"/>
        <v/>
      </c>
      <c r="DO44" s="82" t="str">
        <f t="shared" si="45"/>
        <v/>
      </c>
      <c r="DP44" s="82" t="str">
        <f t="shared" si="46"/>
        <v/>
      </c>
      <c r="DQ44" s="82" t="str">
        <f t="shared" si="47"/>
        <v/>
      </c>
      <c r="DR44" s="82" t="str">
        <f t="shared" si="48"/>
        <v/>
      </c>
      <c r="DS44" s="82" t="str">
        <f t="shared" si="49"/>
        <v/>
      </c>
      <c r="DT44" s="82" t="str">
        <f t="shared" si="50"/>
        <v/>
      </c>
      <c r="DU44" s="82" t="str">
        <f t="shared" si="51"/>
        <v/>
      </c>
      <c r="DV44" s="82" t="str">
        <f t="shared" si="52"/>
        <v/>
      </c>
      <c r="DW44" s="82" t="str">
        <f t="shared" si="53"/>
        <v/>
      </c>
      <c r="DX44" s="82" t="str">
        <f t="shared" si="54"/>
        <v/>
      </c>
      <c r="DY44" s="82" t="str">
        <f t="shared" si="55"/>
        <v/>
      </c>
      <c r="DZ44" s="82" t="str">
        <f t="shared" si="56"/>
        <v/>
      </c>
      <c r="EA44" s="82" t="str">
        <f t="shared" si="57"/>
        <v/>
      </c>
      <c r="EB44" s="82" t="str">
        <f t="shared" si="58"/>
        <v/>
      </c>
      <c r="EC44" s="82" t="str">
        <f t="shared" si="59"/>
        <v/>
      </c>
      <c r="ED44" s="82" t="str">
        <f t="shared" si="60"/>
        <v/>
      </c>
      <c r="EE44" s="82" t="str">
        <f t="shared" si="61"/>
        <v/>
      </c>
      <c r="EF44" s="82" t="str">
        <f t="shared" si="62"/>
        <v/>
      </c>
      <c r="EG44" s="82" t="str">
        <f t="shared" si="63"/>
        <v/>
      </c>
      <c r="EH44" s="82" t="str">
        <f t="shared" si="64"/>
        <v/>
      </c>
      <c r="EI44" s="82">
        <f t="shared" si="65"/>
        <v>1101.98</v>
      </c>
      <c r="EJ44" s="82" t="str">
        <f t="shared" si="66"/>
        <v/>
      </c>
      <c r="EK44" s="82">
        <f t="shared" si="67"/>
        <v>1174.3800000000001</v>
      </c>
      <c r="EL44" s="82" t="str">
        <f t="shared" si="68"/>
        <v/>
      </c>
      <c r="EM44" s="82" t="str">
        <f t="shared" si="69"/>
        <v/>
      </c>
      <c r="EN44" s="82" t="str">
        <f t="shared" si="70"/>
        <v/>
      </c>
      <c r="EO44" s="71">
        <f t="shared" si="71"/>
        <v>1139.33</v>
      </c>
      <c r="EP44" s="71">
        <f>ROUND(EO44*(1+[3]Inflación!$G$50),2)</f>
        <v>1153.97</v>
      </c>
      <c r="EQ44" s="81">
        <f t="shared" si="72"/>
        <v>3.2252476254790663E-2</v>
      </c>
    </row>
    <row r="45" spans="1:147" s="56" customFormat="1" ht="24.75" customHeight="1">
      <c r="A45" s="96">
        <v>40</v>
      </c>
      <c r="B45" s="95" t="s">
        <v>646</v>
      </c>
      <c r="C45" s="91" t="s">
        <v>651</v>
      </c>
      <c r="D45" s="140" t="s">
        <v>583</v>
      </c>
      <c r="E45" s="94">
        <v>1386.8828167902479</v>
      </c>
      <c r="F45" s="94">
        <v>1398.6713207329651</v>
      </c>
      <c r="G45" s="87"/>
      <c r="H45" s="82"/>
      <c r="I45" s="82"/>
      <c r="J45" s="82"/>
      <c r="K45" s="82" t="str">
        <f>+'[3]Contratos anteriores'!AO48</f>
        <v xml:space="preserve"> </v>
      </c>
      <c r="L45" s="82" t="str">
        <f>+'[3]Contratos anteriores'!AP48</f>
        <v xml:space="preserve"> </v>
      </c>
      <c r="M45" s="82" t="str">
        <f>+'[3]Contratos anteriores'!AQ48</f>
        <v xml:space="preserve"> </v>
      </c>
      <c r="N45" s="82"/>
      <c r="O45" s="82"/>
      <c r="P45" s="82"/>
      <c r="Q45" s="82" t="str">
        <f>+'[3]Contratos anteriores'!AR48</f>
        <v xml:space="preserve"> </v>
      </c>
      <c r="R45" s="82" t="str">
        <f>+'[3]Contratos anteriores'!AS48</f>
        <v xml:space="preserve"> </v>
      </c>
      <c r="S45" s="82" t="str">
        <f>+'[3]Contratos anteriores'!AT48</f>
        <v xml:space="preserve"> </v>
      </c>
      <c r="T45" s="82"/>
      <c r="U45" s="82">
        <v>1480</v>
      </c>
      <c r="V45" s="82"/>
      <c r="W45" s="82" t="str">
        <f>+'[3]Contratos anteriores'!AU48</f>
        <v xml:space="preserve"> </v>
      </c>
      <c r="X45" s="82" t="str">
        <f>+'[3]Contratos anteriores'!AV48</f>
        <v xml:space="preserve"> </v>
      </c>
      <c r="Y45" s="82" t="str">
        <f>+'[3]Contratos anteriores'!AW48</f>
        <v xml:space="preserve"> </v>
      </c>
      <c r="Z45" s="82"/>
      <c r="AA45" s="82"/>
      <c r="AB45" s="82"/>
      <c r="AC45" s="86" t="str">
        <f>+'[3]Contratos anteriores'!AX48</f>
        <v xml:space="preserve"> </v>
      </c>
      <c r="AD45" s="86" t="str">
        <f>+'[3]Contratos anteriores'!AY48</f>
        <v xml:space="preserve"> </v>
      </c>
      <c r="AE45" s="86" t="str">
        <f>+'[3]Contratos anteriores'!AZ48</f>
        <v xml:space="preserve"> </v>
      </c>
      <c r="AF45" s="82"/>
      <c r="AG45" s="82"/>
      <c r="AH45" s="82"/>
      <c r="AI45" s="82" t="str">
        <f>+'[3]Contratos anteriores'!BA48</f>
        <v xml:space="preserve"> </v>
      </c>
      <c r="AJ45" s="82" t="str">
        <f>+'[3]Contratos anteriores'!BB48</f>
        <v xml:space="preserve"> </v>
      </c>
      <c r="AK45" s="82" t="str">
        <f>+'[3]Contratos anteriores'!BC48</f>
        <v xml:space="preserve"> </v>
      </c>
      <c r="AL45" s="82"/>
      <c r="AM45" s="82"/>
      <c r="AN45" s="82"/>
      <c r="AO45" s="82" t="str">
        <f>+'[3]Contratos anteriores'!BD48</f>
        <v xml:space="preserve"> </v>
      </c>
      <c r="AP45" s="82" t="str">
        <f>+'[3]Contratos anteriores'!BE48</f>
        <v xml:space="preserve"> </v>
      </c>
      <c r="AQ45" s="82" t="str">
        <f>+'[3]Contratos anteriores'!BF48</f>
        <v xml:space="preserve"> </v>
      </c>
      <c r="AR45" s="82"/>
      <c r="AS45" s="82"/>
      <c r="AT45" s="82"/>
      <c r="AU45" s="82" t="str">
        <f>+'[3]Contratos anteriores'!BG48</f>
        <v xml:space="preserve"> </v>
      </c>
      <c r="AV45" s="82" t="str">
        <f>+'[3]Contratos anteriores'!BH48</f>
        <v xml:space="preserve"> </v>
      </c>
      <c r="AW45" s="82" t="str">
        <f>+'[3]Contratos anteriores'!BI48</f>
        <v xml:space="preserve"> </v>
      </c>
      <c r="AX45" s="82"/>
      <c r="AY45" s="82"/>
      <c r="AZ45" s="82"/>
      <c r="BA45" s="82" t="str">
        <f>+'[3]Contratos anteriores'!BJ48</f>
        <v xml:space="preserve"> </v>
      </c>
      <c r="BB45" s="82" t="str">
        <f>+'[3]Contratos anteriores'!BK48</f>
        <v xml:space="preserve"> </v>
      </c>
      <c r="BC45" s="82" t="str">
        <f>+'[3]Contratos anteriores'!BL48</f>
        <v xml:space="preserve"> </v>
      </c>
      <c r="BD45" s="82"/>
      <c r="BE45" s="82"/>
      <c r="BF45" s="82"/>
      <c r="BG45" s="82" t="str">
        <f>+'[3]Contratos anteriores'!BM48</f>
        <v xml:space="preserve"> </v>
      </c>
      <c r="BH45" s="82" t="str">
        <f>+'[3]Contratos anteriores'!BN48</f>
        <v xml:space="preserve"> </v>
      </c>
      <c r="BI45" s="82" t="str">
        <f>+'[3]Contratos anteriores'!BO48</f>
        <v xml:space="preserve"> </v>
      </c>
      <c r="BJ45" s="82">
        <v>1653.6699999999998</v>
      </c>
      <c r="BK45" s="82">
        <v>1567.18</v>
      </c>
      <c r="BL45" s="82"/>
      <c r="BM45" s="82">
        <f>+'[3]Contratos anteriores'!BP48</f>
        <v>1664.7259199999999</v>
      </c>
      <c r="BN45" s="82" t="str">
        <f>+'[3]Contratos anteriores'!BQ48</f>
        <v xml:space="preserve"> </v>
      </c>
      <c r="BO45" s="82" t="str">
        <f>+'[3]Contratos anteriores'!BR48</f>
        <v xml:space="preserve"> </v>
      </c>
      <c r="BP45" s="82">
        <v>1384.68</v>
      </c>
      <c r="BQ45" s="82"/>
      <c r="BR45" s="82">
        <v>1518.47</v>
      </c>
      <c r="BS45" s="82" t="str">
        <f>+'[3]Contratos anteriores'!BS48</f>
        <v xml:space="preserve"> </v>
      </c>
      <c r="BT45" s="82" t="str">
        <f>+'[3]Contratos anteriores'!BT48</f>
        <v xml:space="preserve"> </v>
      </c>
      <c r="BU45" s="82" t="str">
        <f>+'[3]Contratos anteriores'!BU48</f>
        <v xml:space="preserve"> </v>
      </c>
      <c r="BV45" s="84">
        <f t="shared" si="0"/>
        <v>1544.7876533333335</v>
      </c>
      <c r="BW45" s="84">
        <f t="shared" si="1"/>
        <v>114.64030774468098</v>
      </c>
      <c r="BX45" s="84">
        <f t="shared" si="73"/>
        <v>1372.827191716312</v>
      </c>
      <c r="BY45" s="84">
        <f t="shared" si="3"/>
        <v>1659.4279610780145</v>
      </c>
      <c r="BZ45" s="84">
        <f t="shared" si="4"/>
        <v>1525.5710984692728</v>
      </c>
      <c r="CA45" s="82" t="str">
        <f t="shared" si="5"/>
        <v/>
      </c>
      <c r="CB45" s="82" t="str">
        <f t="shared" si="6"/>
        <v/>
      </c>
      <c r="CC45" s="82" t="str">
        <f t="shared" si="7"/>
        <v/>
      </c>
      <c r="CD45" s="82" t="str">
        <f t="shared" si="8"/>
        <v/>
      </c>
      <c r="CE45" s="82" t="str">
        <f t="shared" si="9"/>
        <v/>
      </c>
      <c r="CF45" s="82" t="str">
        <f t="shared" si="10"/>
        <v/>
      </c>
      <c r="CG45" s="82" t="str">
        <f t="shared" si="11"/>
        <v/>
      </c>
      <c r="CH45" s="82" t="str">
        <f t="shared" si="12"/>
        <v/>
      </c>
      <c r="CI45" s="82" t="str">
        <f t="shared" si="13"/>
        <v/>
      </c>
      <c r="CJ45" s="82" t="str">
        <f t="shared" si="14"/>
        <v/>
      </c>
      <c r="CK45" s="82" t="str">
        <f t="shared" si="15"/>
        <v/>
      </c>
      <c r="CL45" s="82" t="str">
        <f t="shared" si="16"/>
        <v/>
      </c>
      <c r="CM45" s="82" t="str">
        <f t="shared" si="17"/>
        <v/>
      </c>
      <c r="CN45" s="82">
        <f t="shared" si="18"/>
        <v>1480</v>
      </c>
      <c r="CO45" s="82" t="str">
        <f t="shared" si="19"/>
        <v/>
      </c>
      <c r="CP45" s="82" t="str">
        <f t="shared" si="20"/>
        <v/>
      </c>
      <c r="CQ45" s="82" t="str">
        <f t="shared" si="21"/>
        <v/>
      </c>
      <c r="CR45" s="82" t="str">
        <f t="shared" si="22"/>
        <v/>
      </c>
      <c r="CS45" s="82" t="str">
        <f t="shared" si="23"/>
        <v/>
      </c>
      <c r="CT45" s="82" t="str">
        <f t="shared" si="24"/>
        <v/>
      </c>
      <c r="CU45" s="82" t="str">
        <f t="shared" si="25"/>
        <v/>
      </c>
      <c r="CV45" s="82" t="str">
        <f t="shared" si="26"/>
        <v/>
      </c>
      <c r="CW45" s="82" t="str">
        <f t="shared" si="27"/>
        <v/>
      </c>
      <c r="CX45" s="82" t="str">
        <f t="shared" si="28"/>
        <v/>
      </c>
      <c r="CY45" s="82" t="str">
        <f t="shared" si="29"/>
        <v/>
      </c>
      <c r="CZ45" s="82" t="str">
        <f t="shared" si="30"/>
        <v/>
      </c>
      <c r="DA45" s="82" t="str">
        <f t="shared" si="31"/>
        <v/>
      </c>
      <c r="DB45" s="82" t="str">
        <f t="shared" si="32"/>
        <v/>
      </c>
      <c r="DC45" s="82" t="str">
        <f t="shared" si="33"/>
        <v/>
      </c>
      <c r="DD45" s="82" t="str">
        <f t="shared" si="34"/>
        <v/>
      </c>
      <c r="DE45" s="82" t="str">
        <f t="shared" si="35"/>
        <v/>
      </c>
      <c r="DF45" s="82" t="str">
        <f t="shared" si="36"/>
        <v/>
      </c>
      <c r="DG45" s="82" t="str">
        <f t="shared" si="37"/>
        <v/>
      </c>
      <c r="DH45" s="82" t="str">
        <f t="shared" si="38"/>
        <v/>
      </c>
      <c r="DI45" s="82" t="str">
        <f t="shared" si="39"/>
        <v/>
      </c>
      <c r="DJ45" s="82" t="str">
        <f t="shared" si="40"/>
        <v/>
      </c>
      <c r="DK45" s="82" t="str">
        <f t="shared" si="41"/>
        <v/>
      </c>
      <c r="DL45" s="82" t="str">
        <f t="shared" si="42"/>
        <v/>
      </c>
      <c r="DM45" s="82" t="str">
        <f t="shared" si="43"/>
        <v/>
      </c>
      <c r="DN45" s="82" t="str">
        <f t="shared" si="44"/>
        <v/>
      </c>
      <c r="DO45" s="82" t="str">
        <f t="shared" si="45"/>
        <v/>
      </c>
      <c r="DP45" s="82" t="str">
        <f t="shared" si="46"/>
        <v/>
      </c>
      <c r="DQ45" s="82" t="str">
        <f t="shared" si="47"/>
        <v/>
      </c>
      <c r="DR45" s="82" t="str">
        <f t="shared" si="48"/>
        <v/>
      </c>
      <c r="DS45" s="82" t="str">
        <f t="shared" si="49"/>
        <v/>
      </c>
      <c r="DT45" s="82" t="str">
        <f t="shared" si="50"/>
        <v/>
      </c>
      <c r="DU45" s="82" t="str">
        <f t="shared" si="51"/>
        <v/>
      </c>
      <c r="DV45" s="82" t="str">
        <f t="shared" si="52"/>
        <v/>
      </c>
      <c r="DW45" s="82" t="str">
        <f t="shared" si="53"/>
        <v/>
      </c>
      <c r="DX45" s="82" t="str">
        <f t="shared" si="54"/>
        <v/>
      </c>
      <c r="DY45" s="82" t="str">
        <f t="shared" si="55"/>
        <v/>
      </c>
      <c r="DZ45" s="82" t="str">
        <f t="shared" si="56"/>
        <v/>
      </c>
      <c r="EA45" s="82" t="str">
        <f t="shared" si="57"/>
        <v/>
      </c>
      <c r="EB45" s="82" t="str">
        <f t="shared" si="58"/>
        <v/>
      </c>
      <c r="EC45" s="82" t="str">
        <f t="shared" si="59"/>
        <v/>
      </c>
      <c r="ED45" s="82" t="str">
        <f t="shared" si="60"/>
        <v/>
      </c>
      <c r="EE45" s="82" t="str">
        <f t="shared" si="61"/>
        <v/>
      </c>
      <c r="EF45" s="82" t="str">
        <f t="shared" si="62"/>
        <v/>
      </c>
      <c r="EG45" s="82" t="str">
        <f t="shared" si="63"/>
        <v/>
      </c>
      <c r="EH45" s="82" t="str">
        <f t="shared" si="64"/>
        <v/>
      </c>
      <c r="EI45" s="82">
        <f t="shared" si="65"/>
        <v>1384.68</v>
      </c>
      <c r="EJ45" s="82" t="str">
        <f t="shared" si="66"/>
        <v/>
      </c>
      <c r="EK45" s="82">
        <f t="shared" si="67"/>
        <v>1518.47</v>
      </c>
      <c r="EL45" s="82" t="str">
        <f t="shared" si="68"/>
        <v/>
      </c>
      <c r="EM45" s="82" t="str">
        <f t="shared" si="69"/>
        <v/>
      </c>
      <c r="EN45" s="82" t="str">
        <f t="shared" si="70"/>
        <v/>
      </c>
      <c r="EO45" s="71">
        <f t="shared" si="71"/>
        <v>1463.21</v>
      </c>
      <c r="EP45" s="71">
        <f>ROUND(EO45*(1+[3]Inflación!$G$50),2)</f>
        <v>1482.01</v>
      </c>
      <c r="EQ45" s="81">
        <f t="shared" si="72"/>
        <v>5.5035063010154595E-2</v>
      </c>
    </row>
    <row r="46" spans="1:147" s="56" customFormat="1" ht="24.75" customHeight="1">
      <c r="A46" s="96">
        <v>41</v>
      </c>
      <c r="B46" s="95" t="s">
        <v>646</v>
      </c>
      <c r="C46" s="91" t="s">
        <v>650</v>
      </c>
      <c r="D46" s="140" t="s">
        <v>583</v>
      </c>
      <c r="E46" s="94">
        <v>1576.1540735227397</v>
      </c>
      <c r="F46" s="94">
        <v>1589.5513831476831</v>
      </c>
      <c r="G46" s="87"/>
      <c r="H46" s="82"/>
      <c r="I46" s="82"/>
      <c r="J46" s="82"/>
      <c r="K46" s="82" t="str">
        <f>+'[3]Contratos anteriores'!AO49</f>
        <v xml:space="preserve"> </v>
      </c>
      <c r="L46" s="82" t="str">
        <f>+'[3]Contratos anteriores'!AP49</f>
        <v xml:space="preserve"> </v>
      </c>
      <c r="M46" s="82" t="str">
        <f>+'[3]Contratos anteriores'!AQ49</f>
        <v xml:space="preserve"> </v>
      </c>
      <c r="N46" s="82"/>
      <c r="O46" s="82"/>
      <c r="P46" s="82"/>
      <c r="Q46" s="82" t="str">
        <f>+'[3]Contratos anteriores'!AR49</f>
        <v xml:space="preserve"> </v>
      </c>
      <c r="R46" s="82" t="str">
        <f>+'[3]Contratos anteriores'!AS49</f>
        <v xml:space="preserve"> </v>
      </c>
      <c r="S46" s="82" t="str">
        <f>+'[3]Contratos anteriores'!AT49</f>
        <v xml:space="preserve"> </v>
      </c>
      <c r="T46" s="82"/>
      <c r="U46" s="82">
        <v>1600</v>
      </c>
      <c r="V46" s="82"/>
      <c r="W46" s="82" t="str">
        <f>+'[3]Contratos anteriores'!AU49</f>
        <v xml:space="preserve"> </v>
      </c>
      <c r="X46" s="82" t="str">
        <f>+'[3]Contratos anteriores'!AV49</f>
        <v xml:space="preserve"> </v>
      </c>
      <c r="Y46" s="82" t="str">
        <f>+'[3]Contratos anteriores'!AW49</f>
        <v xml:space="preserve"> </v>
      </c>
      <c r="Z46" s="82"/>
      <c r="AA46" s="82"/>
      <c r="AB46" s="82"/>
      <c r="AC46" s="86" t="str">
        <f>+'[3]Contratos anteriores'!AX49</f>
        <v xml:space="preserve"> </v>
      </c>
      <c r="AD46" s="86" t="str">
        <f>+'[3]Contratos anteriores'!AY49</f>
        <v xml:space="preserve"> </v>
      </c>
      <c r="AE46" s="86" t="str">
        <f>+'[3]Contratos anteriores'!AZ49</f>
        <v xml:space="preserve"> </v>
      </c>
      <c r="AF46" s="82"/>
      <c r="AG46" s="82"/>
      <c r="AH46" s="82"/>
      <c r="AI46" s="82" t="str">
        <f>+'[3]Contratos anteriores'!BA49</f>
        <v xml:space="preserve"> </v>
      </c>
      <c r="AJ46" s="82" t="str">
        <f>+'[3]Contratos anteriores'!BB49</f>
        <v xml:space="preserve"> </v>
      </c>
      <c r="AK46" s="82" t="str">
        <f>+'[3]Contratos anteriores'!BC49</f>
        <v xml:space="preserve"> </v>
      </c>
      <c r="AL46" s="82"/>
      <c r="AM46" s="82"/>
      <c r="AN46" s="82"/>
      <c r="AO46" s="82" t="str">
        <f>+'[3]Contratos anteriores'!BD49</f>
        <v xml:space="preserve"> </v>
      </c>
      <c r="AP46" s="82" t="str">
        <f>+'[3]Contratos anteriores'!BE49</f>
        <v xml:space="preserve"> </v>
      </c>
      <c r="AQ46" s="82" t="str">
        <f>+'[3]Contratos anteriores'!BF49</f>
        <v xml:space="preserve"> </v>
      </c>
      <c r="AR46" s="82"/>
      <c r="AS46" s="82"/>
      <c r="AT46" s="82"/>
      <c r="AU46" s="82" t="str">
        <f>+'[3]Contratos anteriores'!BG49</f>
        <v xml:space="preserve"> </v>
      </c>
      <c r="AV46" s="82" t="str">
        <f>+'[3]Contratos anteriores'!BH49</f>
        <v xml:space="preserve"> </v>
      </c>
      <c r="AW46" s="82" t="str">
        <f>+'[3]Contratos anteriores'!BI49</f>
        <v xml:space="preserve"> </v>
      </c>
      <c r="AX46" s="82"/>
      <c r="AY46" s="82"/>
      <c r="AZ46" s="82"/>
      <c r="BA46" s="82" t="str">
        <f>+'[3]Contratos anteriores'!BJ49</f>
        <v xml:space="preserve"> </v>
      </c>
      <c r="BB46" s="82" t="str">
        <f>+'[3]Contratos anteriores'!BK49</f>
        <v xml:space="preserve"> </v>
      </c>
      <c r="BC46" s="82" t="str">
        <f>+'[3]Contratos anteriores'!BL49</f>
        <v xml:space="preserve"> </v>
      </c>
      <c r="BD46" s="82"/>
      <c r="BE46" s="82"/>
      <c r="BF46" s="82"/>
      <c r="BG46" s="82" t="str">
        <f>+'[3]Contratos anteriores'!BM49</f>
        <v xml:space="preserve"> </v>
      </c>
      <c r="BH46" s="82" t="str">
        <f>+'[3]Contratos anteriores'!BN49</f>
        <v xml:space="preserve"> </v>
      </c>
      <c r="BI46" s="82" t="str">
        <f>+'[3]Contratos anteriores'!BO49</f>
        <v xml:space="preserve"> </v>
      </c>
      <c r="BJ46" s="82">
        <v>1745.56</v>
      </c>
      <c r="BK46" s="82">
        <v>1781.05</v>
      </c>
      <c r="BL46" s="82"/>
      <c r="BM46" s="82" t="str">
        <f>+'[3]Contratos anteriores'!BP49</f>
        <v xml:space="preserve"> </v>
      </c>
      <c r="BN46" s="82" t="str">
        <f>+'[3]Contratos anteriores'!BQ49</f>
        <v xml:space="preserve"> </v>
      </c>
      <c r="BO46" s="82" t="str">
        <f>+'[3]Contratos anteriores'!BR49</f>
        <v xml:space="preserve"> </v>
      </c>
      <c r="BP46" s="82">
        <v>1573.66</v>
      </c>
      <c r="BQ46" s="82"/>
      <c r="BR46" s="82">
        <v>1714.61</v>
      </c>
      <c r="BS46" s="82" t="str">
        <f>+'[3]Contratos anteriores'!BS49</f>
        <v xml:space="preserve"> </v>
      </c>
      <c r="BT46" s="82" t="str">
        <f>+'[3]Contratos anteriores'!BT49</f>
        <v xml:space="preserve"> </v>
      </c>
      <c r="BU46" s="82" t="str">
        <f>+'[3]Contratos anteriores'!BU49</f>
        <v xml:space="preserve"> </v>
      </c>
      <c r="BV46" s="84">
        <f t="shared" si="0"/>
        <v>1682.9759999999999</v>
      </c>
      <c r="BW46" s="84">
        <f t="shared" si="1"/>
        <v>89.239080884250455</v>
      </c>
      <c r="BX46" s="84">
        <f t="shared" si="73"/>
        <v>1549.1173786736242</v>
      </c>
      <c r="BY46" s="84">
        <f t="shared" si="3"/>
        <v>1772.2150808842503</v>
      </c>
      <c r="BZ46" s="84">
        <f t="shared" si="4"/>
        <v>1733.7694808750139</v>
      </c>
      <c r="CA46" s="82" t="str">
        <f t="shared" si="5"/>
        <v/>
      </c>
      <c r="CB46" s="82" t="str">
        <f t="shared" si="6"/>
        <v/>
      </c>
      <c r="CC46" s="82" t="str">
        <f t="shared" si="7"/>
        <v/>
      </c>
      <c r="CD46" s="82" t="str">
        <f t="shared" si="8"/>
        <v/>
      </c>
      <c r="CE46" s="82" t="str">
        <f t="shared" si="9"/>
        <v/>
      </c>
      <c r="CF46" s="82" t="str">
        <f t="shared" si="10"/>
        <v/>
      </c>
      <c r="CG46" s="82" t="str">
        <f t="shared" si="11"/>
        <v/>
      </c>
      <c r="CH46" s="82" t="str">
        <f t="shared" si="12"/>
        <v/>
      </c>
      <c r="CI46" s="82" t="str">
        <f t="shared" si="13"/>
        <v/>
      </c>
      <c r="CJ46" s="82" t="str">
        <f t="shared" si="14"/>
        <v/>
      </c>
      <c r="CK46" s="82" t="str">
        <f t="shared" si="15"/>
        <v/>
      </c>
      <c r="CL46" s="82" t="str">
        <f t="shared" si="16"/>
        <v/>
      </c>
      <c r="CM46" s="82" t="str">
        <f t="shared" si="17"/>
        <v/>
      </c>
      <c r="CN46" s="82">
        <f t="shared" si="18"/>
        <v>1600</v>
      </c>
      <c r="CO46" s="82" t="str">
        <f t="shared" si="19"/>
        <v/>
      </c>
      <c r="CP46" s="82" t="str">
        <f t="shared" si="20"/>
        <v/>
      </c>
      <c r="CQ46" s="82" t="str">
        <f t="shared" si="21"/>
        <v/>
      </c>
      <c r="CR46" s="82" t="str">
        <f t="shared" si="22"/>
        <v/>
      </c>
      <c r="CS46" s="82" t="str">
        <f t="shared" si="23"/>
        <v/>
      </c>
      <c r="CT46" s="82" t="str">
        <f t="shared" si="24"/>
        <v/>
      </c>
      <c r="CU46" s="82" t="str">
        <f t="shared" si="25"/>
        <v/>
      </c>
      <c r="CV46" s="82" t="str">
        <f t="shared" si="26"/>
        <v/>
      </c>
      <c r="CW46" s="82" t="str">
        <f t="shared" si="27"/>
        <v/>
      </c>
      <c r="CX46" s="82" t="str">
        <f t="shared" si="28"/>
        <v/>
      </c>
      <c r="CY46" s="82" t="str">
        <f t="shared" si="29"/>
        <v/>
      </c>
      <c r="CZ46" s="82" t="str">
        <f t="shared" si="30"/>
        <v/>
      </c>
      <c r="DA46" s="82" t="str">
        <f t="shared" si="31"/>
        <v/>
      </c>
      <c r="DB46" s="82" t="str">
        <f t="shared" si="32"/>
        <v/>
      </c>
      <c r="DC46" s="82" t="str">
        <f t="shared" si="33"/>
        <v/>
      </c>
      <c r="DD46" s="82" t="str">
        <f t="shared" si="34"/>
        <v/>
      </c>
      <c r="DE46" s="82" t="str">
        <f t="shared" si="35"/>
        <v/>
      </c>
      <c r="DF46" s="82" t="str">
        <f t="shared" si="36"/>
        <v/>
      </c>
      <c r="DG46" s="82" t="str">
        <f t="shared" si="37"/>
        <v/>
      </c>
      <c r="DH46" s="82" t="str">
        <f t="shared" si="38"/>
        <v/>
      </c>
      <c r="DI46" s="82" t="str">
        <f t="shared" si="39"/>
        <v/>
      </c>
      <c r="DJ46" s="82" t="str">
        <f t="shared" si="40"/>
        <v/>
      </c>
      <c r="DK46" s="82" t="str">
        <f t="shared" si="41"/>
        <v/>
      </c>
      <c r="DL46" s="82" t="str">
        <f t="shared" si="42"/>
        <v/>
      </c>
      <c r="DM46" s="82" t="str">
        <f t="shared" si="43"/>
        <v/>
      </c>
      <c r="DN46" s="82" t="str">
        <f t="shared" si="44"/>
        <v/>
      </c>
      <c r="DO46" s="82" t="str">
        <f t="shared" si="45"/>
        <v/>
      </c>
      <c r="DP46" s="82" t="str">
        <f t="shared" si="46"/>
        <v/>
      </c>
      <c r="DQ46" s="82" t="str">
        <f t="shared" si="47"/>
        <v/>
      </c>
      <c r="DR46" s="82" t="str">
        <f t="shared" si="48"/>
        <v/>
      </c>
      <c r="DS46" s="82" t="str">
        <f t="shared" si="49"/>
        <v/>
      </c>
      <c r="DT46" s="82" t="str">
        <f t="shared" si="50"/>
        <v/>
      </c>
      <c r="DU46" s="82" t="str">
        <f t="shared" si="51"/>
        <v/>
      </c>
      <c r="DV46" s="82" t="str">
        <f t="shared" si="52"/>
        <v/>
      </c>
      <c r="DW46" s="82" t="str">
        <f t="shared" si="53"/>
        <v/>
      </c>
      <c r="DX46" s="82" t="str">
        <f t="shared" si="54"/>
        <v/>
      </c>
      <c r="DY46" s="82" t="str">
        <f t="shared" si="55"/>
        <v/>
      </c>
      <c r="DZ46" s="82" t="str">
        <f t="shared" si="56"/>
        <v/>
      </c>
      <c r="EA46" s="82" t="str">
        <f t="shared" si="57"/>
        <v/>
      </c>
      <c r="EB46" s="82" t="str">
        <f t="shared" si="58"/>
        <v/>
      </c>
      <c r="EC46" s="82" t="str">
        <f t="shared" si="59"/>
        <v/>
      </c>
      <c r="ED46" s="82" t="str">
        <f t="shared" si="60"/>
        <v/>
      </c>
      <c r="EE46" s="82" t="str">
        <f t="shared" si="61"/>
        <v/>
      </c>
      <c r="EF46" s="82" t="str">
        <f t="shared" si="62"/>
        <v/>
      </c>
      <c r="EG46" s="82" t="str">
        <f t="shared" si="63"/>
        <v/>
      </c>
      <c r="EH46" s="82" t="str">
        <f t="shared" si="64"/>
        <v/>
      </c>
      <c r="EI46" s="82">
        <f t="shared" si="65"/>
        <v>1573.66</v>
      </c>
      <c r="EJ46" s="82" t="str">
        <f t="shared" si="66"/>
        <v/>
      </c>
      <c r="EK46" s="82">
        <f t="shared" si="67"/>
        <v>1714.61</v>
      </c>
      <c r="EL46" s="82" t="str">
        <f t="shared" si="68"/>
        <v/>
      </c>
      <c r="EM46" s="82" t="str">
        <f t="shared" si="69"/>
        <v/>
      </c>
      <c r="EN46" s="82" t="str">
        <f t="shared" si="70"/>
        <v/>
      </c>
      <c r="EO46" s="71">
        <f t="shared" si="71"/>
        <v>1631.72</v>
      </c>
      <c r="EP46" s="71">
        <f>ROUND(EO46*(1+[3]Inflación!$G$50),2)</f>
        <v>1652.68</v>
      </c>
      <c r="EQ46" s="81">
        <f t="shared" si="72"/>
        <v>3.5254121034670849E-2</v>
      </c>
    </row>
    <row r="47" spans="1:147" s="56" customFormat="1" ht="24.75" customHeight="1">
      <c r="A47" s="96">
        <v>42</v>
      </c>
      <c r="B47" s="95" t="s">
        <v>646</v>
      </c>
      <c r="C47" s="91" t="s">
        <v>649</v>
      </c>
      <c r="D47" s="140" t="s">
        <v>583</v>
      </c>
      <c r="E47" s="94">
        <v>2047.8017885055513</v>
      </c>
      <c r="F47" s="94">
        <v>2065.2081037078483</v>
      </c>
      <c r="G47" s="87"/>
      <c r="H47" s="82"/>
      <c r="I47" s="82"/>
      <c r="J47" s="82"/>
      <c r="K47" s="82" t="str">
        <f>+'[3]Contratos anteriores'!AO50</f>
        <v xml:space="preserve"> </v>
      </c>
      <c r="L47" s="82" t="str">
        <f>+'[3]Contratos anteriores'!AP50</f>
        <v xml:space="preserve"> </v>
      </c>
      <c r="M47" s="82" t="str">
        <f>+'[3]Contratos anteriores'!AQ50</f>
        <v xml:space="preserve"> </v>
      </c>
      <c r="N47" s="82"/>
      <c r="O47" s="82"/>
      <c r="P47" s="82"/>
      <c r="Q47" s="82" t="str">
        <f>+'[3]Contratos anteriores'!AR50</f>
        <v xml:space="preserve"> </v>
      </c>
      <c r="R47" s="82" t="str">
        <f>+'[3]Contratos anteriores'!AS50</f>
        <v xml:space="preserve"> </v>
      </c>
      <c r="S47" s="82" t="str">
        <f>+'[3]Contratos anteriores'!AT50</f>
        <v xml:space="preserve"> </v>
      </c>
      <c r="T47" s="82"/>
      <c r="U47" s="82">
        <v>2120</v>
      </c>
      <c r="V47" s="82"/>
      <c r="W47" s="82" t="str">
        <f>+'[3]Contratos anteriores'!AU50</f>
        <v xml:space="preserve"> </v>
      </c>
      <c r="X47" s="82" t="str">
        <f>+'[3]Contratos anteriores'!AV50</f>
        <v xml:space="preserve"> </v>
      </c>
      <c r="Y47" s="82" t="str">
        <f>+'[3]Contratos anteriores'!AW50</f>
        <v xml:space="preserve"> </v>
      </c>
      <c r="Z47" s="82"/>
      <c r="AA47" s="82"/>
      <c r="AB47" s="82"/>
      <c r="AC47" s="86" t="str">
        <f>+'[3]Contratos anteriores'!AX50</f>
        <v xml:space="preserve"> </v>
      </c>
      <c r="AD47" s="86" t="str">
        <f>+'[3]Contratos anteriores'!AY50</f>
        <v xml:space="preserve"> </v>
      </c>
      <c r="AE47" s="86" t="str">
        <f>+'[3]Contratos anteriores'!AZ50</f>
        <v xml:space="preserve"> </v>
      </c>
      <c r="AF47" s="82"/>
      <c r="AG47" s="82"/>
      <c r="AH47" s="82"/>
      <c r="AI47" s="82" t="str">
        <f>+'[3]Contratos anteriores'!BA50</f>
        <v xml:space="preserve"> </v>
      </c>
      <c r="AJ47" s="82" t="str">
        <f>+'[3]Contratos anteriores'!BB50</f>
        <v xml:space="preserve"> </v>
      </c>
      <c r="AK47" s="82" t="str">
        <f>+'[3]Contratos anteriores'!BC50</f>
        <v xml:space="preserve"> </v>
      </c>
      <c r="AL47" s="82"/>
      <c r="AM47" s="82"/>
      <c r="AN47" s="82"/>
      <c r="AO47" s="82" t="str">
        <f>+'[3]Contratos anteriores'!BD50</f>
        <v xml:space="preserve"> </v>
      </c>
      <c r="AP47" s="82" t="str">
        <f>+'[3]Contratos anteriores'!BE50</f>
        <v xml:space="preserve"> </v>
      </c>
      <c r="AQ47" s="82" t="str">
        <f>+'[3]Contratos anteriores'!BF50</f>
        <v xml:space="preserve"> </v>
      </c>
      <c r="AR47" s="82"/>
      <c r="AS47" s="82"/>
      <c r="AT47" s="82"/>
      <c r="AU47" s="82" t="str">
        <f>+'[3]Contratos anteriores'!BG50</f>
        <v xml:space="preserve"> </v>
      </c>
      <c r="AV47" s="82" t="str">
        <f>+'[3]Contratos anteriores'!BH50</f>
        <v xml:space="preserve"> </v>
      </c>
      <c r="AW47" s="82" t="str">
        <f>+'[3]Contratos anteriores'!BI50</f>
        <v xml:space="preserve"> </v>
      </c>
      <c r="AX47" s="82"/>
      <c r="AY47" s="82"/>
      <c r="AZ47" s="82"/>
      <c r="BA47" s="82" t="str">
        <f>+'[3]Contratos anteriores'!BJ50</f>
        <v xml:space="preserve"> </v>
      </c>
      <c r="BB47" s="82" t="str">
        <f>+'[3]Contratos anteriores'!BK50</f>
        <v xml:space="preserve"> </v>
      </c>
      <c r="BC47" s="82" t="str">
        <f>+'[3]Contratos anteriores'!BL50</f>
        <v xml:space="preserve"> </v>
      </c>
      <c r="BD47" s="82"/>
      <c r="BE47" s="82"/>
      <c r="BF47" s="82"/>
      <c r="BG47" s="82" t="str">
        <f>+'[3]Contratos anteriores'!BM50</f>
        <v xml:space="preserve"> </v>
      </c>
      <c r="BH47" s="82" t="str">
        <f>+'[3]Contratos anteriores'!BN50</f>
        <v xml:space="preserve"> </v>
      </c>
      <c r="BI47" s="82" t="str">
        <f>+'[3]Contratos anteriores'!BO50</f>
        <v xml:space="preserve"> </v>
      </c>
      <c r="BJ47" s="82">
        <v>2252.58</v>
      </c>
      <c r="BK47" s="82">
        <v>2314.02</v>
      </c>
      <c r="BL47" s="82"/>
      <c r="BM47" s="82" t="str">
        <f>+'[3]Contratos anteriores'!BP50</f>
        <v xml:space="preserve"> </v>
      </c>
      <c r="BN47" s="82" t="str">
        <f>+'[3]Contratos anteriores'!BQ50</f>
        <v xml:space="preserve"> </v>
      </c>
      <c r="BO47" s="82" t="str">
        <f>+'[3]Contratos anteriores'!BR50</f>
        <v xml:space="preserve"> </v>
      </c>
      <c r="BP47" s="82">
        <v>2044.56</v>
      </c>
      <c r="BQ47" s="82"/>
      <c r="BR47" s="82">
        <v>2228.63</v>
      </c>
      <c r="BS47" s="82" t="str">
        <f>+'[3]Contratos anteriores'!BS50</f>
        <v xml:space="preserve"> </v>
      </c>
      <c r="BT47" s="82" t="str">
        <f>+'[3]Contratos anteriores'!BT50</f>
        <v xml:space="preserve"> </v>
      </c>
      <c r="BU47" s="82" t="str">
        <f>+'[3]Contratos anteriores'!BU50</f>
        <v xml:space="preserve"> </v>
      </c>
      <c r="BV47" s="84">
        <f t="shared" si="0"/>
        <v>2191.9580000000001</v>
      </c>
      <c r="BW47" s="84">
        <f t="shared" si="1"/>
        <v>110.44256822325596</v>
      </c>
      <c r="BX47" s="84">
        <f t="shared" si="73"/>
        <v>2026.2941476651163</v>
      </c>
      <c r="BY47" s="84">
        <f t="shared" si="3"/>
        <v>2302.400568223256</v>
      </c>
      <c r="BZ47" s="84">
        <f t="shared" si="4"/>
        <v>2252.5819673561064</v>
      </c>
      <c r="CA47" s="82" t="str">
        <f t="shared" si="5"/>
        <v/>
      </c>
      <c r="CB47" s="82" t="str">
        <f t="shared" si="6"/>
        <v/>
      </c>
      <c r="CC47" s="82" t="str">
        <f t="shared" si="7"/>
        <v/>
      </c>
      <c r="CD47" s="82" t="str">
        <f t="shared" si="8"/>
        <v/>
      </c>
      <c r="CE47" s="82" t="str">
        <f t="shared" si="9"/>
        <v/>
      </c>
      <c r="CF47" s="82" t="str">
        <f t="shared" si="10"/>
        <v/>
      </c>
      <c r="CG47" s="82" t="str">
        <f t="shared" si="11"/>
        <v/>
      </c>
      <c r="CH47" s="82" t="str">
        <f t="shared" si="12"/>
        <v/>
      </c>
      <c r="CI47" s="82" t="str">
        <f t="shared" si="13"/>
        <v/>
      </c>
      <c r="CJ47" s="82" t="str">
        <f t="shared" si="14"/>
        <v/>
      </c>
      <c r="CK47" s="82" t="str">
        <f t="shared" si="15"/>
        <v/>
      </c>
      <c r="CL47" s="82" t="str">
        <f t="shared" si="16"/>
        <v/>
      </c>
      <c r="CM47" s="82" t="str">
        <f t="shared" si="17"/>
        <v/>
      </c>
      <c r="CN47" s="82">
        <f t="shared" si="18"/>
        <v>2120</v>
      </c>
      <c r="CO47" s="82" t="str">
        <f t="shared" si="19"/>
        <v/>
      </c>
      <c r="CP47" s="82" t="str">
        <f t="shared" si="20"/>
        <v/>
      </c>
      <c r="CQ47" s="82" t="str">
        <f t="shared" si="21"/>
        <v/>
      </c>
      <c r="CR47" s="82" t="str">
        <f t="shared" si="22"/>
        <v/>
      </c>
      <c r="CS47" s="82" t="str">
        <f t="shared" si="23"/>
        <v/>
      </c>
      <c r="CT47" s="82" t="str">
        <f t="shared" si="24"/>
        <v/>
      </c>
      <c r="CU47" s="82" t="str">
        <f t="shared" si="25"/>
        <v/>
      </c>
      <c r="CV47" s="82" t="str">
        <f t="shared" si="26"/>
        <v/>
      </c>
      <c r="CW47" s="82" t="str">
        <f t="shared" si="27"/>
        <v/>
      </c>
      <c r="CX47" s="82" t="str">
        <f t="shared" si="28"/>
        <v/>
      </c>
      <c r="CY47" s="82" t="str">
        <f t="shared" si="29"/>
        <v/>
      </c>
      <c r="CZ47" s="82" t="str">
        <f t="shared" si="30"/>
        <v/>
      </c>
      <c r="DA47" s="82" t="str">
        <f t="shared" si="31"/>
        <v/>
      </c>
      <c r="DB47" s="82" t="str">
        <f t="shared" si="32"/>
        <v/>
      </c>
      <c r="DC47" s="82" t="str">
        <f t="shared" si="33"/>
        <v/>
      </c>
      <c r="DD47" s="82" t="str">
        <f t="shared" si="34"/>
        <v/>
      </c>
      <c r="DE47" s="82" t="str">
        <f t="shared" si="35"/>
        <v/>
      </c>
      <c r="DF47" s="82" t="str">
        <f t="shared" si="36"/>
        <v/>
      </c>
      <c r="DG47" s="82" t="str">
        <f t="shared" si="37"/>
        <v/>
      </c>
      <c r="DH47" s="82" t="str">
        <f t="shared" si="38"/>
        <v/>
      </c>
      <c r="DI47" s="82" t="str">
        <f t="shared" si="39"/>
        <v/>
      </c>
      <c r="DJ47" s="82" t="str">
        <f t="shared" si="40"/>
        <v/>
      </c>
      <c r="DK47" s="82" t="str">
        <f t="shared" si="41"/>
        <v/>
      </c>
      <c r="DL47" s="82" t="str">
        <f t="shared" si="42"/>
        <v/>
      </c>
      <c r="DM47" s="82" t="str">
        <f t="shared" si="43"/>
        <v/>
      </c>
      <c r="DN47" s="82" t="str">
        <f t="shared" si="44"/>
        <v/>
      </c>
      <c r="DO47" s="82" t="str">
        <f t="shared" si="45"/>
        <v/>
      </c>
      <c r="DP47" s="82" t="str">
        <f t="shared" si="46"/>
        <v/>
      </c>
      <c r="DQ47" s="82" t="str">
        <f t="shared" si="47"/>
        <v/>
      </c>
      <c r="DR47" s="82" t="str">
        <f t="shared" si="48"/>
        <v/>
      </c>
      <c r="DS47" s="82" t="str">
        <f t="shared" si="49"/>
        <v/>
      </c>
      <c r="DT47" s="82" t="str">
        <f t="shared" si="50"/>
        <v/>
      </c>
      <c r="DU47" s="82" t="str">
        <f t="shared" si="51"/>
        <v/>
      </c>
      <c r="DV47" s="82" t="str">
        <f t="shared" si="52"/>
        <v/>
      </c>
      <c r="DW47" s="82" t="str">
        <f t="shared" si="53"/>
        <v/>
      </c>
      <c r="DX47" s="82" t="str">
        <f t="shared" si="54"/>
        <v/>
      </c>
      <c r="DY47" s="82" t="str">
        <f t="shared" si="55"/>
        <v/>
      </c>
      <c r="DZ47" s="82" t="str">
        <f t="shared" si="56"/>
        <v/>
      </c>
      <c r="EA47" s="82" t="str">
        <f t="shared" si="57"/>
        <v/>
      </c>
      <c r="EB47" s="82" t="str">
        <f t="shared" si="58"/>
        <v/>
      </c>
      <c r="EC47" s="82">
        <f t="shared" si="59"/>
        <v>2252.58</v>
      </c>
      <c r="ED47" s="82" t="str">
        <f t="shared" si="60"/>
        <v/>
      </c>
      <c r="EE47" s="82" t="str">
        <f t="shared" si="61"/>
        <v/>
      </c>
      <c r="EF47" s="82" t="str">
        <f t="shared" si="62"/>
        <v/>
      </c>
      <c r="EG47" s="82" t="str">
        <f t="shared" si="63"/>
        <v/>
      </c>
      <c r="EH47" s="82" t="str">
        <f t="shared" si="64"/>
        <v/>
      </c>
      <c r="EI47" s="82">
        <f t="shared" si="65"/>
        <v>2044.56</v>
      </c>
      <c r="EJ47" s="82" t="str">
        <f t="shared" si="66"/>
        <v/>
      </c>
      <c r="EK47" s="82">
        <f t="shared" si="67"/>
        <v>2228.63</v>
      </c>
      <c r="EL47" s="82" t="str">
        <f t="shared" si="68"/>
        <v/>
      </c>
      <c r="EM47" s="82" t="str">
        <f t="shared" si="69"/>
        <v/>
      </c>
      <c r="EN47" s="82" t="str">
        <f t="shared" si="70"/>
        <v/>
      </c>
      <c r="EO47" s="71">
        <f t="shared" si="71"/>
        <v>2164.6999999999998</v>
      </c>
      <c r="EP47" s="71">
        <f>ROUND(EO47*(1+[3]Inflación!$G$50),2)</f>
        <v>2192.5100000000002</v>
      </c>
      <c r="EQ47" s="81">
        <f t="shared" si="72"/>
        <v>5.7084729660168421E-2</v>
      </c>
    </row>
    <row r="48" spans="1:147" s="56" customFormat="1" ht="24.75" customHeight="1">
      <c r="A48" s="96">
        <v>43</v>
      </c>
      <c r="B48" s="95" t="s">
        <v>646</v>
      </c>
      <c r="C48" s="91" t="s">
        <v>648</v>
      </c>
      <c r="D48" s="140" t="s">
        <v>583</v>
      </c>
      <c r="E48" s="94">
        <v>2436.2698305425874</v>
      </c>
      <c r="F48" s="94">
        <v>2456.9781241021992</v>
      </c>
      <c r="G48" s="87"/>
      <c r="H48" s="82"/>
      <c r="I48" s="82"/>
      <c r="J48" s="82"/>
      <c r="K48" s="82" t="str">
        <f>+'[3]Contratos anteriores'!AO51</f>
        <v xml:space="preserve"> </v>
      </c>
      <c r="L48" s="82" t="str">
        <f>+'[3]Contratos anteriores'!AP51</f>
        <v xml:space="preserve"> </v>
      </c>
      <c r="M48" s="82" t="str">
        <f>+'[3]Contratos anteriores'!AQ51</f>
        <v xml:space="preserve"> </v>
      </c>
      <c r="N48" s="82"/>
      <c r="O48" s="82"/>
      <c r="P48" s="82"/>
      <c r="Q48" s="82" t="str">
        <f>+'[3]Contratos anteriores'!AR51</f>
        <v xml:space="preserve"> </v>
      </c>
      <c r="R48" s="82" t="str">
        <f>+'[3]Contratos anteriores'!AS51</f>
        <v xml:space="preserve"> </v>
      </c>
      <c r="S48" s="82" t="str">
        <f>+'[3]Contratos anteriores'!AT51</f>
        <v xml:space="preserve"> </v>
      </c>
      <c r="T48" s="82"/>
      <c r="U48" s="82">
        <v>2450</v>
      </c>
      <c r="V48" s="82"/>
      <c r="W48" s="82" t="str">
        <f>+'[3]Contratos anteriores'!AU51</f>
        <v xml:space="preserve"> </v>
      </c>
      <c r="X48" s="82" t="str">
        <f>+'[3]Contratos anteriores'!AV51</f>
        <v xml:space="preserve"> </v>
      </c>
      <c r="Y48" s="82" t="str">
        <f>+'[3]Contratos anteriores'!AW51</f>
        <v xml:space="preserve"> </v>
      </c>
      <c r="Z48" s="82"/>
      <c r="AA48" s="82"/>
      <c r="AB48" s="82"/>
      <c r="AC48" s="86" t="str">
        <f>+'[3]Contratos anteriores'!AX51</f>
        <v xml:space="preserve"> </v>
      </c>
      <c r="AD48" s="86" t="str">
        <f>+'[3]Contratos anteriores'!AY51</f>
        <v xml:space="preserve"> </v>
      </c>
      <c r="AE48" s="86" t="str">
        <f>+'[3]Contratos anteriores'!AZ51</f>
        <v xml:space="preserve"> </v>
      </c>
      <c r="AF48" s="82"/>
      <c r="AG48" s="82"/>
      <c r="AH48" s="82"/>
      <c r="AI48" s="82" t="str">
        <f>+'[3]Contratos anteriores'!BA51</f>
        <v xml:space="preserve"> </v>
      </c>
      <c r="AJ48" s="82" t="str">
        <f>+'[3]Contratos anteriores'!BB51</f>
        <v xml:space="preserve"> </v>
      </c>
      <c r="AK48" s="82" t="str">
        <f>+'[3]Contratos anteriores'!BC51</f>
        <v xml:space="preserve"> </v>
      </c>
      <c r="AL48" s="82"/>
      <c r="AM48" s="82"/>
      <c r="AN48" s="82"/>
      <c r="AO48" s="82" t="str">
        <f>+'[3]Contratos anteriores'!BD51</f>
        <v xml:space="preserve"> </v>
      </c>
      <c r="AP48" s="82" t="str">
        <f>+'[3]Contratos anteriores'!BE51</f>
        <v xml:space="preserve"> </v>
      </c>
      <c r="AQ48" s="82" t="str">
        <f>+'[3]Contratos anteriores'!BF51</f>
        <v xml:space="preserve"> </v>
      </c>
      <c r="AR48" s="82"/>
      <c r="AS48" s="82"/>
      <c r="AT48" s="82"/>
      <c r="AU48" s="82" t="str">
        <f>+'[3]Contratos anteriores'!BG51</f>
        <v xml:space="preserve"> </v>
      </c>
      <c r="AV48" s="82" t="str">
        <f>+'[3]Contratos anteriores'!BH51</f>
        <v xml:space="preserve"> </v>
      </c>
      <c r="AW48" s="82" t="str">
        <f>+'[3]Contratos anteriores'!BI51</f>
        <v xml:space="preserve"> </v>
      </c>
      <c r="AX48" s="82"/>
      <c r="AY48" s="82"/>
      <c r="AZ48" s="82"/>
      <c r="BA48" s="82" t="str">
        <f>+'[3]Contratos anteriores'!BJ51</f>
        <v xml:space="preserve"> </v>
      </c>
      <c r="BB48" s="82" t="str">
        <f>+'[3]Contratos anteriores'!BK51</f>
        <v xml:space="preserve"> </v>
      </c>
      <c r="BC48" s="82" t="str">
        <f>+'[3]Contratos anteriores'!BL51</f>
        <v xml:space="preserve"> </v>
      </c>
      <c r="BD48" s="82"/>
      <c r="BE48" s="82"/>
      <c r="BF48" s="82"/>
      <c r="BG48" s="82" t="str">
        <f>+'[3]Contratos anteriores'!BM51</f>
        <v xml:space="preserve"> </v>
      </c>
      <c r="BH48" s="82" t="str">
        <f>+'[3]Contratos anteriores'!BN51</f>
        <v xml:space="preserve"> </v>
      </c>
      <c r="BI48" s="82" t="str">
        <f>+'[3]Contratos anteriores'!BO51</f>
        <v xml:space="preserve"> </v>
      </c>
      <c r="BJ48" s="82">
        <v>2877.12</v>
      </c>
      <c r="BK48" s="82">
        <v>2752.98</v>
      </c>
      <c r="BL48" s="82"/>
      <c r="BM48" s="82" t="str">
        <f>+'[3]Contratos anteriores'!BP51</f>
        <v xml:space="preserve"> </v>
      </c>
      <c r="BN48" s="82" t="str">
        <f>+'[3]Contratos anteriores'!BQ51</f>
        <v xml:space="preserve"> </v>
      </c>
      <c r="BO48" s="82" t="str">
        <f>+'[3]Contratos anteriores'!BR51</f>
        <v xml:space="preserve"> </v>
      </c>
      <c r="BP48" s="82">
        <v>2432.41</v>
      </c>
      <c r="BQ48" s="82"/>
      <c r="BR48" s="82">
        <v>2702.96</v>
      </c>
      <c r="BS48" s="82" t="str">
        <f>+'[3]Contratos anteriores'!BS51</f>
        <v xml:space="preserve"> </v>
      </c>
      <c r="BT48" s="82" t="str">
        <f>+'[3]Contratos anteriores'!BT51</f>
        <v xml:space="preserve"> </v>
      </c>
      <c r="BU48" s="82" t="str">
        <f>+'[3]Contratos anteriores'!BU51</f>
        <v xml:space="preserve"> </v>
      </c>
      <c r="BV48" s="84">
        <f t="shared" si="0"/>
        <v>2643.0940000000001</v>
      </c>
      <c r="BW48" s="84">
        <f t="shared" si="1"/>
        <v>185.94713645389353</v>
      </c>
      <c r="BX48" s="84">
        <f t="shared" si="73"/>
        <v>2364.1732953191599</v>
      </c>
      <c r="BY48" s="84">
        <f t="shared" si="3"/>
        <v>2829.0411364538936</v>
      </c>
      <c r="BZ48" s="84">
        <f t="shared" si="4"/>
        <v>2679.8968135968462</v>
      </c>
      <c r="CA48" s="82" t="str">
        <f t="shared" si="5"/>
        <v/>
      </c>
      <c r="CB48" s="82" t="str">
        <f t="shared" si="6"/>
        <v/>
      </c>
      <c r="CC48" s="82" t="str">
        <f t="shared" si="7"/>
        <v/>
      </c>
      <c r="CD48" s="82" t="str">
        <f t="shared" si="8"/>
        <v/>
      </c>
      <c r="CE48" s="82" t="str">
        <f t="shared" si="9"/>
        <v/>
      </c>
      <c r="CF48" s="82" t="str">
        <f t="shared" si="10"/>
        <v/>
      </c>
      <c r="CG48" s="82" t="str">
        <f t="shared" si="11"/>
        <v/>
      </c>
      <c r="CH48" s="82" t="str">
        <f t="shared" si="12"/>
        <v/>
      </c>
      <c r="CI48" s="82" t="str">
        <f t="shared" si="13"/>
        <v/>
      </c>
      <c r="CJ48" s="82" t="str">
        <f t="shared" si="14"/>
        <v/>
      </c>
      <c r="CK48" s="82" t="str">
        <f t="shared" si="15"/>
        <v/>
      </c>
      <c r="CL48" s="82" t="str">
        <f t="shared" si="16"/>
        <v/>
      </c>
      <c r="CM48" s="82" t="str">
        <f t="shared" si="17"/>
        <v/>
      </c>
      <c r="CN48" s="82">
        <f t="shared" si="18"/>
        <v>2450</v>
      </c>
      <c r="CO48" s="82" t="str">
        <f t="shared" si="19"/>
        <v/>
      </c>
      <c r="CP48" s="82" t="str">
        <f t="shared" si="20"/>
        <v/>
      </c>
      <c r="CQ48" s="82" t="str">
        <f t="shared" si="21"/>
        <v/>
      </c>
      <c r="CR48" s="82" t="str">
        <f t="shared" si="22"/>
        <v/>
      </c>
      <c r="CS48" s="82" t="str">
        <f t="shared" si="23"/>
        <v/>
      </c>
      <c r="CT48" s="82" t="str">
        <f t="shared" si="24"/>
        <v/>
      </c>
      <c r="CU48" s="82" t="str">
        <f t="shared" si="25"/>
        <v/>
      </c>
      <c r="CV48" s="82" t="str">
        <f t="shared" si="26"/>
        <v/>
      </c>
      <c r="CW48" s="82" t="str">
        <f t="shared" si="27"/>
        <v/>
      </c>
      <c r="CX48" s="82" t="str">
        <f t="shared" si="28"/>
        <v/>
      </c>
      <c r="CY48" s="82" t="str">
        <f t="shared" si="29"/>
        <v/>
      </c>
      <c r="CZ48" s="82" t="str">
        <f t="shared" si="30"/>
        <v/>
      </c>
      <c r="DA48" s="82" t="str">
        <f t="shared" si="31"/>
        <v/>
      </c>
      <c r="DB48" s="82" t="str">
        <f t="shared" si="32"/>
        <v/>
      </c>
      <c r="DC48" s="82" t="str">
        <f t="shared" si="33"/>
        <v/>
      </c>
      <c r="DD48" s="82" t="str">
        <f t="shared" si="34"/>
        <v/>
      </c>
      <c r="DE48" s="82" t="str">
        <f t="shared" si="35"/>
        <v/>
      </c>
      <c r="DF48" s="82" t="str">
        <f t="shared" si="36"/>
        <v/>
      </c>
      <c r="DG48" s="82" t="str">
        <f t="shared" si="37"/>
        <v/>
      </c>
      <c r="DH48" s="82" t="str">
        <f t="shared" si="38"/>
        <v/>
      </c>
      <c r="DI48" s="82" t="str">
        <f t="shared" si="39"/>
        <v/>
      </c>
      <c r="DJ48" s="82" t="str">
        <f t="shared" si="40"/>
        <v/>
      </c>
      <c r="DK48" s="82" t="str">
        <f t="shared" si="41"/>
        <v/>
      </c>
      <c r="DL48" s="82" t="str">
        <f t="shared" si="42"/>
        <v/>
      </c>
      <c r="DM48" s="82" t="str">
        <f t="shared" si="43"/>
        <v/>
      </c>
      <c r="DN48" s="82" t="str">
        <f t="shared" si="44"/>
        <v/>
      </c>
      <c r="DO48" s="82" t="str">
        <f t="shared" si="45"/>
        <v/>
      </c>
      <c r="DP48" s="82" t="str">
        <f t="shared" si="46"/>
        <v/>
      </c>
      <c r="DQ48" s="82" t="str">
        <f t="shared" si="47"/>
        <v/>
      </c>
      <c r="DR48" s="82" t="str">
        <f t="shared" si="48"/>
        <v/>
      </c>
      <c r="DS48" s="82" t="str">
        <f t="shared" si="49"/>
        <v/>
      </c>
      <c r="DT48" s="82" t="str">
        <f t="shared" si="50"/>
        <v/>
      </c>
      <c r="DU48" s="82" t="str">
        <f t="shared" si="51"/>
        <v/>
      </c>
      <c r="DV48" s="82" t="str">
        <f t="shared" si="52"/>
        <v/>
      </c>
      <c r="DW48" s="82" t="str">
        <f t="shared" si="53"/>
        <v/>
      </c>
      <c r="DX48" s="82" t="str">
        <f t="shared" si="54"/>
        <v/>
      </c>
      <c r="DY48" s="82" t="str">
        <f t="shared" si="55"/>
        <v/>
      </c>
      <c r="DZ48" s="82" t="str">
        <f t="shared" si="56"/>
        <v/>
      </c>
      <c r="EA48" s="82" t="str">
        <f t="shared" si="57"/>
        <v/>
      </c>
      <c r="EB48" s="82" t="str">
        <f t="shared" si="58"/>
        <v/>
      </c>
      <c r="EC48" s="82" t="str">
        <f t="shared" si="59"/>
        <v/>
      </c>
      <c r="ED48" s="82" t="str">
        <f t="shared" si="60"/>
        <v/>
      </c>
      <c r="EE48" s="82" t="str">
        <f t="shared" si="61"/>
        <v/>
      </c>
      <c r="EF48" s="82" t="str">
        <f t="shared" si="62"/>
        <v/>
      </c>
      <c r="EG48" s="82" t="str">
        <f t="shared" si="63"/>
        <v/>
      </c>
      <c r="EH48" s="82" t="str">
        <f t="shared" si="64"/>
        <v/>
      </c>
      <c r="EI48" s="82">
        <f t="shared" si="65"/>
        <v>2432.41</v>
      </c>
      <c r="EJ48" s="82" t="str">
        <f t="shared" si="66"/>
        <v/>
      </c>
      <c r="EK48" s="82" t="str">
        <f t="shared" si="67"/>
        <v/>
      </c>
      <c r="EL48" s="82" t="str">
        <f t="shared" si="68"/>
        <v/>
      </c>
      <c r="EM48" s="82" t="str">
        <f t="shared" si="69"/>
        <v/>
      </c>
      <c r="EN48" s="82" t="str">
        <f t="shared" si="70"/>
        <v/>
      </c>
      <c r="EO48" s="71">
        <f t="shared" si="71"/>
        <v>2441.2399999999998</v>
      </c>
      <c r="EP48" s="71">
        <f>ROUND(EO48*(1+[3]Inflación!$G$50),2)</f>
        <v>2472.6</v>
      </c>
      <c r="EQ48" s="81">
        <f t="shared" si="72"/>
        <v>2.0400734742527238E-3</v>
      </c>
    </row>
    <row r="49" spans="1:147" s="56" customFormat="1" ht="24.75" customHeight="1">
      <c r="A49" s="96">
        <v>44</v>
      </c>
      <c r="B49" s="95" t="s">
        <v>646</v>
      </c>
      <c r="C49" s="91" t="s">
        <v>647</v>
      </c>
      <c r="D49" s="140" t="s">
        <v>583</v>
      </c>
      <c r="E49" s="94">
        <v>2901.1217946087136</v>
      </c>
      <c r="F49" s="94">
        <v>2925.7813298628876</v>
      </c>
      <c r="G49" s="87"/>
      <c r="H49" s="82"/>
      <c r="I49" s="82"/>
      <c r="J49" s="82"/>
      <c r="K49" s="82" t="str">
        <f>+'[3]Contratos anteriores'!AO52</f>
        <v xml:space="preserve"> </v>
      </c>
      <c r="L49" s="82" t="str">
        <f>+'[3]Contratos anteriores'!AP52</f>
        <v xml:space="preserve"> </v>
      </c>
      <c r="M49" s="82" t="str">
        <f>+'[3]Contratos anteriores'!AQ52</f>
        <v xml:space="preserve"> </v>
      </c>
      <c r="N49" s="82"/>
      <c r="O49" s="82"/>
      <c r="P49" s="82"/>
      <c r="Q49" s="82" t="str">
        <f>+'[3]Contratos anteriores'!AR52</f>
        <v xml:space="preserve"> </v>
      </c>
      <c r="R49" s="82" t="str">
        <f>+'[3]Contratos anteriores'!AS52</f>
        <v xml:space="preserve"> </v>
      </c>
      <c r="S49" s="82" t="str">
        <f>+'[3]Contratos anteriores'!AT52</f>
        <v xml:space="preserve"> </v>
      </c>
      <c r="T49" s="82"/>
      <c r="U49" s="82">
        <v>2980</v>
      </c>
      <c r="V49" s="82"/>
      <c r="W49" s="82" t="str">
        <f>+'[3]Contratos anteriores'!AU52</f>
        <v xml:space="preserve"> </v>
      </c>
      <c r="X49" s="82" t="str">
        <f>+'[3]Contratos anteriores'!AV52</f>
        <v xml:space="preserve"> </v>
      </c>
      <c r="Y49" s="82" t="str">
        <f>+'[3]Contratos anteriores'!AW52</f>
        <v xml:space="preserve"> </v>
      </c>
      <c r="Z49" s="82"/>
      <c r="AA49" s="82"/>
      <c r="AB49" s="82"/>
      <c r="AC49" s="86" t="str">
        <f>+'[3]Contratos anteriores'!AX52</f>
        <v xml:space="preserve"> </v>
      </c>
      <c r="AD49" s="86" t="str">
        <f>+'[3]Contratos anteriores'!AY52</f>
        <v xml:space="preserve"> </v>
      </c>
      <c r="AE49" s="86" t="str">
        <f>+'[3]Contratos anteriores'!AZ52</f>
        <v xml:space="preserve"> </v>
      </c>
      <c r="AF49" s="82"/>
      <c r="AG49" s="82"/>
      <c r="AH49" s="82"/>
      <c r="AI49" s="82" t="str">
        <f>+'[3]Contratos anteriores'!BA52</f>
        <v xml:space="preserve"> </v>
      </c>
      <c r="AJ49" s="82" t="str">
        <f>+'[3]Contratos anteriores'!BB52</f>
        <v xml:space="preserve"> </v>
      </c>
      <c r="AK49" s="82" t="str">
        <f>+'[3]Contratos anteriores'!BC52</f>
        <v xml:space="preserve"> </v>
      </c>
      <c r="AL49" s="82"/>
      <c r="AM49" s="82"/>
      <c r="AN49" s="82"/>
      <c r="AO49" s="82" t="str">
        <f>+'[3]Contratos anteriores'!BD52</f>
        <v xml:space="preserve"> </v>
      </c>
      <c r="AP49" s="82" t="str">
        <f>+'[3]Contratos anteriores'!BE52</f>
        <v xml:space="preserve"> </v>
      </c>
      <c r="AQ49" s="82" t="str">
        <f>+'[3]Contratos anteriores'!BF52</f>
        <v xml:space="preserve"> </v>
      </c>
      <c r="AR49" s="82"/>
      <c r="AS49" s="82"/>
      <c r="AT49" s="82"/>
      <c r="AU49" s="82" t="str">
        <f>+'[3]Contratos anteriores'!BG52</f>
        <v xml:space="preserve"> </v>
      </c>
      <c r="AV49" s="82" t="str">
        <f>+'[3]Contratos anteriores'!BH52</f>
        <v xml:space="preserve"> </v>
      </c>
      <c r="AW49" s="82" t="str">
        <f>+'[3]Contratos anteriores'!BI52</f>
        <v xml:space="preserve"> </v>
      </c>
      <c r="AX49" s="82"/>
      <c r="AY49" s="82"/>
      <c r="AZ49" s="82"/>
      <c r="BA49" s="82" t="str">
        <f>+'[3]Contratos anteriores'!BJ52</f>
        <v xml:space="preserve"> </v>
      </c>
      <c r="BB49" s="82" t="str">
        <f>+'[3]Contratos anteriores'!BK52</f>
        <v xml:space="preserve"> </v>
      </c>
      <c r="BC49" s="82" t="str">
        <f>+'[3]Contratos anteriores'!BL52</f>
        <v xml:space="preserve"> </v>
      </c>
      <c r="BD49" s="82"/>
      <c r="BE49" s="82"/>
      <c r="BF49" s="82"/>
      <c r="BG49" s="82" t="str">
        <f>+'[3]Contratos anteriores'!BM52</f>
        <v xml:space="preserve"> </v>
      </c>
      <c r="BH49" s="82" t="str">
        <f>+'[3]Contratos anteriores'!BN52</f>
        <v xml:space="preserve"> </v>
      </c>
      <c r="BI49" s="82" t="str">
        <f>+'[3]Contratos anteriores'!BO52</f>
        <v xml:space="preserve"> </v>
      </c>
      <c r="BJ49" s="82">
        <v>3387.36</v>
      </c>
      <c r="BK49" s="82">
        <v>3278.27</v>
      </c>
      <c r="BL49" s="82"/>
      <c r="BM49" s="82" t="str">
        <f>+'[3]Contratos anteriores'!BP52</f>
        <v xml:space="preserve"> </v>
      </c>
      <c r="BN49" s="82" t="str">
        <f>+'[3]Contratos anteriores'!BQ52</f>
        <v xml:space="preserve"> </v>
      </c>
      <c r="BO49" s="82" t="str">
        <f>+'[3]Contratos anteriores'!BR52</f>
        <v xml:space="preserve"> </v>
      </c>
      <c r="BP49" s="82">
        <v>2896.52</v>
      </c>
      <c r="BQ49" s="82"/>
      <c r="BR49" s="82">
        <v>3222.51</v>
      </c>
      <c r="BS49" s="82" t="str">
        <f>+'[3]Contratos anteriores'!BS52</f>
        <v xml:space="preserve"> </v>
      </c>
      <c r="BT49" s="82" t="str">
        <f>+'[3]Contratos anteriores'!BT52</f>
        <v xml:space="preserve"> </v>
      </c>
      <c r="BU49" s="82" t="str">
        <f>+'[3]Contratos anteriores'!BU52</f>
        <v xml:space="preserve"> </v>
      </c>
      <c r="BV49" s="84">
        <f t="shared" si="0"/>
        <v>3152.9320000000002</v>
      </c>
      <c r="BW49" s="84">
        <f t="shared" si="1"/>
        <v>205.50493298758053</v>
      </c>
      <c r="BX49" s="84">
        <f t="shared" si="73"/>
        <v>2844.6746005186296</v>
      </c>
      <c r="BY49" s="84">
        <f t="shared" si="3"/>
        <v>3358.4369329875808</v>
      </c>
      <c r="BZ49" s="84">
        <f t="shared" si="4"/>
        <v>3191.2339740695852</v>
      </c>
      <c r="CA49" s="82" t="str">
        <f t="shared" si="5"/>
        <v/>
      </c>
      <c r="CB49" s="82" t="str">
        <f t="shared" si="6"/>
        <v/>
      </c>
      <c r="CC49" s="82" t="str">
        <f t="shared" si="7"/>
        <v/>
      </c>
      <c r="CD49" s="82" t="str">
        <f t="shared" si="8"/>
        <v/>
      </c>
      <c r="CE49" s="82" t="str">
        <f t="shared" si="9"/>
        <v/>
      </c>
      <c r="CF49" s="82" t="str">
        <f t="shared" si="10"/>
        <v/>
      </c>
      <c r="CG49" s="82" t="str">
        <f t="shared" si="11"/>
        <v/>
      </c>
      <c r="CH49" s="82" t="str">
        <f t="shared" si="12"/>
        <v/>
      </c>
      <c r="CI49" s="82" t="str">
        <f t="shared" si="13"/>
        <v/>
      </c>
      <c r="CJ49" s="82" t="str">
        <f t="shared" si="14"/>
        <v/>
      </c>
      <c r="CK49" s="82" t="str">
        <f t="shared" si="15"/>
        <v/>
      </c>
      <c r="CL49" s="82" t="str">
        <f t="shared" si="16"/>
        <v/>
      </c>
      <c r="CM49" s="82" t="str">
        <f t="shared" si="17"/>
        <v/>
      </c>
      <c r="CN49" s="82">
        <f t="shared" si="18"/>
        <v>2980</v>
      </c>
      <c r="CO49" s="82" t="str">
        <f t="shared" si="19"/>
        <v/>
      </c>
      <c r="CP49" s="82" t="str">
        <f t="shared" si="20"/>
        <v/>
      </c>
      <c r="CQ49" s="82" t="str">
        <f t="shared" si="21"/>
        <v/>
      </c>
      <c r="CR49" s="82" t="str">
        <f t="shared" si="22"/>
        <v/>
      </c>
      <c r="CS49" s="82" t="str">
        <f t="shared" si="23"/>
        <v/>
      </c>
      <c r="CT49" s="82" t="str">
        <f t="shared" si="24"/>
        <v/>
      </c>
      <c r="CU49" s="82" t="str">
        <f t="shared" si="25"/>
        <v/>
      </c>
      <c r="CV49" s="82" t="str">
        <f t="shared" si="26"/>
        <v/>
      </c>
      <c r="CW49" s="82" t="str">
        <f t="shared" si="27"/>
        <v/>
      </c>
      <c r="CX49" s="82" t="str">
        <f t="shared" si="28"/>
        <v/>
      </c>
      <c r="CY49" s="82" t="str">
        <f t="shared" si="29"/>
        <v/>
      </c>
      <c r="CZ49" s="82" t="str">
        <f t="shared" si="30"/>
        <v/>
      </c>
      <c r="DA49" s="82" t="str">
        <f t="shared" si="31"/>
        <v/>
      </c>
      <c r="DB49" s="82" t="str">
        <f t="shared" si="32"/>
        <v/>
      </c>
      <c r="DC49" s="82" t="str">
        <f t="shared" si="33"/>
        <v/>
      </c>
      <c r="DD49" s="82" t="str">
        <f t="shared" si="34"/>
        <v/>
      </c>
      <c r="DE49" s="82" t="str">
        <f t="shared" si="35"/>
        <v/>
      </c>
      <c r="DF49" s="82" t="str">
        <f t="shared" si="36"/>
        <v/>
      </c>
      <c r="DG49" s="82" t="str">
        <f t="shared" si="37"/>
        <v/>
      </c>
      <c r="DH49" s="82" t="str">
        <f t="shared" si="38"/>
        <v/>
      </c>
      <c r="DI49" s="82" t="str">
        <f t="shared" si="39"/>
        <v/>
      </c>
      <c r="DJ49" s="82" t="str">
        <f t="shared" si="40"/>
        <v/>
      </c>
      <c r="DK49" s="82" t="str">
        <f t="shared" si="41"/>
        <v/>
      </c>
      <c r="DL49" s="82" t="str">
        <f t="shared" si="42"/>
        <v/>
      </c>
      <c r="DM49" s="82" t="str">
        <f t="shared" si="43"/>
        <v/>
      </c>
      <c r="DN49" s="82" t="str">
        <f t="shared" si="44"/>
        <v/>
      </c>
      <c r="DO49" s="82" t="str">
        <f t="shared" si="45"/>
        <v/>
      </c>
      <c r="DP49" s="82" t="str">
        <f t="shared" si="46"/>
        <v/>
      </c>
      <c r="DQ49" s="82" t="str">
        <f t="shared" si="47"/>
        <v/>
      </c>
      <c r="DR49" s="82" t="str">
        <f t="shared" si="48"/>
        <v/>
      </c>
      <c r="DS49" s="82" t="str">
        <f t="shared" si="49"/>
        <v/>
      </c>
      <c r="DT49" s="82" t="str">
        <f t="shared" si="50"/>
        <v/>
      </c>
      <c r="DU49" s="82" t="str">
        <f t="shared" si="51"/>
        <v/>
      </c>
      <c r="DV49" s="82" t="str">
        <f t="shared" si="52"/>
        <v/>
      </c>
      <c r="DW49" s="82" t="str">
        <f t="shared" si="53"/>
        <v/>
      </c>
      <c r="DX49" s="82" t="str">
        <f t="shared" si="54"/>
        <v/>
      </c>
      <c r="DY49" s="82" t="str">
        <f t="shared" si="55"/>
        <v/>
      </c>
      <c r="DZ49" s="82" t="str">
        <f t="shared" si="56"/>
        <v/>
      </c>
      <c r="EA49" s="82" t="str">
        <f t="shared" si="57"/>
        <v/>
      </c>
      <c r="EB49" s="82" t="str">
        <f t="shared" si="58"/>
        <v/>
      </c>
      <c r="EC49" s="82" t="str">
        <f t="shared" si="59"/>
        <v/>
      </c>
      <c r="ED49" s="82" t="str">
        <f t="shared" si="60"/>
        <v/>
      </c>
      <c r="EE49" s="82" t="str">
        <f t="shared" si="61"/>
        <v/>
      </c>
      <c r="EF49" s="82" t="str">
        <f t="shared" si="62"/>
        <v/>
      </c>
      <c r="EG49" s="82" t="str">
        <f t="shared" si="63"/>
        <v/>
      </c>
      <c r="EH49" s="82" t="str">
        <f t="shared" si="64"/>
        <v/>
      </c>
      <c r="EI49" s="82">
        <f t="shared" si="65"/>
        <v>2896.52</v>
      </c>
      <c r="EJ49" s="82" t="str">
        <f t="shared" si="66"/>
        <v/>
      </c>
      <c r="EK49" s="82" t="str">
        <f t="shared" si="67"/>
        <v/>
      </c>
      <c r="EL49" s="82" t="str">
        <f t="shared" si="68"/>
        <v/>
      </c>
      <c r="EM49" s="82" t="str">
        <f t="shared" si="69"/>
        <v/>
      </c>
      <c r="EN49" s="82" t="str">
        <f t="shared" si="70"/>
        <v/>
      </c>
      <c r="EO49" s="71">
        <f t="shared" si="71"/>
        <v>2938.85</v>
      </c>
      <c r="EP49" s="71">
        <f>ROUND(EO49*(1+[3]Inflación!$G$50),2)</f>
        <v>2976.61</v>
      </c>
      <c r="EQ49" s="81">
        <f t="shared" si="72"/>
        <v>1.3004695446223069E-2</v>
      </c>
    </row>
    <row r="50" spans="1:147" s="56" customFormat="1" ht="24.75" customHeight="1">
      <c r="A50" s="96">
        <v>45</v>
      </c>
      <c r="B50" s="95" t="s">
        <v>646</v>
      </c>
      <c r="C50" s="91" t="s">
        <v>645</v>
      </c>
      <c r="D50" s="140" t="s">
        <v>583</v>
      </c>
      <c r="E50" s="94">
        <v>4138.6689178052711</v>
      </c>
      <c r="F50" s="94">
        <v>4173.8476036066158</v>
      </c>
      <c r="G50" s="87"/>
      <c r="H50" s="82"/>
      <c r="I50" s="82"/>
      <c r="J50" s="82"/>
      <c r="K50" s="82" t="str">
        <f>+'[3]Contratos anteriores'!AO53</f>
        <v xml:space="preserve"> </v>
      </c>
      <c r="L50" s="82" t="str">
        <f>+'[3]Contratos anteriores'!AP53</f>
        <v xml:space="preserve"> </v>
      </c>
      <c r="M50" s="82" t="str">
        <f>+'[3]Contratos anteriores'!AQ53</f>
        <v xml:space="preserve"> </v>
      </c>
      <c r="N50" s="82"/>
      <c r="O50" s="82"/>
      <c r="P50" s="82"/>
      <c r="Q50" s="82" t="str">
        <f>+'[3]Contratos anteriores'!AR53</f>
        <v xml:space="preserve"> </v>
      </c>
      <c r="R50" s="82" t="str">
        <f>+'[3]Contratos anteriores'!AS53</f>
        <v xml:space="preserve"> </v>
      </c>
      <c r="S50" s="82" t="str">
        <f>+'[3]Contratos anteriores'!AT53</f>
        <v xml:space="preserve"> </v>
      </c>
      <c r="T50" s="82"/>
      <c r="U50" s="82">
        <v>4980</v>
      </c>
      <c r="V50" s="82"/>
      <c r="W50" s="82" t="str">
        <f>+'[3]Contratos anteriores'!AU53</f>
        <v xml:space="preserve"> </v>
      </c>
      <c r="X50" s="82" t="str">
        <f>+'[3]Contratos anteriores'!AV53</f>
        <v xml:space="preserve"> </v>
      </c>
      <c r="Y50" s="82" t="str">
        <f>+'[3]Contratos anteriores'!AW53</f>
        <v xml:space="preserve"> </v>
      </c>
      <c r="Z50" s="82"/>
      <c r="AA50" s="82"/>
      <c r="AB50" s="82"/>
      <c r="AC50" s="86" t="str">
        <f>+'[3]Contratos anteriores'!AX53</f>
        <v xml:space="preserve"> </v>
      </c>
      <c r="AD50" s="86" t="str">
        <f>+'[3]Contratos anteriores'!AY53</f>
        <v xml:space="preserve"> </v>
      </c>
      <c r="AE50" s="86" t="str">
        <f>+'[3]Contratos anteriores'!AZ53</f>
        <v xml:space="preserve"> </v>
      </c>
      <c r="AF50" s="82"/>
      <c r="AG50" s="82"/>
      <c r="AH50" s="82"/>
      <c r="AI50" s="82" t="str">
        <f>+'[3]Contratos anteriores'!BA53</f>
        <v xml:space="preserve"> </v>
      </c>
      <c r="AJ50" s="82" t="str">
        <f>+'[3]Contratos anteriores'!BB53</f>
        <v xml:space="preserve"> </v>
      </c>
      <c r="AK50" s="82" t="str">
        <f>+'[3]Contratos anteriores'!BC53</f>
        <v xml:space="preserve"> </v>
      </c>
      <c r="AL50" s="82"/>
      <c r="AM50" s="82"/>
      <c r="AN50" s="82"/>
      <c r="AO50" s="82" t="str">
        <f>+'[3]Contratos anteriores'!BD53</f>
        <v xml:space="preserve"> </v>
      </c>
      <c r="AP50" s="82" t="str">
        <f>+'[3]Contratos anteriores'!BE53</f>
        <v xml:space="preserve"> </v>
      </c>
      <c r="AQ50" s="82" t="str">
        <f>+'[3]Contratos anteriores'!BF53</f>
        <v xml:space="preserve"> </v>
      </c>
      <c r="AR50" s="82"/>
      <c r="AS50" s="82"/>
      <c r="AT50" s="82"/>
      <c r="AU50" s="82" t="str">
        <f>+'[3]Contratos anteriores'!BG53</f>
        <v xml:space="preserve"> </v>
      </c>
      <c r="AV50" s="82" t="str">
        <f>+'[3]Contratos anteriores'!BH53</f>
        <v xml:space="preserve"> </v>
      </c>
      <c r="AW50" s="82" t="str">
        <f>+'[3]Contratos anteriores'!BI53</f>
        <v xml:space="preserve"> </v>
      </c>
      <c r="AX50" s="82"/>
      <c r="AY50" s="82"/>
      <c r="AZ50" s="82"/>
      <c r="BA50" s="82" t="str">
        <f>+'[3]Contratos anteriores'!BJ53</f>
        <v xml:space="preserve"> </v>
      </c>
      <c r="BB50" s="82" t="str">
        <f>+'[3]Contratos anteriores'!BK53</f>
        <v xml:space="preserve"> </v>
      </c>
      <c r="BC50" s="82" t="str">
        <f>+'[3]Contratos anteriores'!BL53</f>
        <v xml:space="preserve"> </v>
      </c>
      <c r="BD50" s="82"/>
      <c r="BE50" s="82"/>
      <c r="BF50" s="82"/>
      <c r="BG50" s="82" t="str">
        <f>+'[3]Contratos anteriores'!BM53</f>
        <v xml:space="preserve"> </v>
      </c>
      <c r="BH50" s="82" t="str">
        <f>+'[3]Contratos anteriores'!BN53</f>
        <v xml:space="preserve"> </v>
      </c>
      <c r="BI50" s="82" t="str">
        <f>+'[3]Contratos anteriores'!BO53</f>
        <v xml:space="preserve"> </v>
      </c>
      <c r="BJ50" s="82">
        <v>4552.54</v>
      </c>
      <c r="BK50" s="82">
        <v>4676.7</v>
      </c>
      <c r="BL50" s="82"/>
      <c r="BM50" s="82" t="str">
        <f>+'[3]Contratos anteriores'!BP53</f>
        <v xml:space="preserve"> </v>
      </c>
      <c r="BN50" s="82" t="str">
        <f>+'[3]Contratos anteriores'!BQ53</f>
        <v xml:space="preserve"> </v>
      </c>
      <c r="BO50" s="82" t="str">
        <f>+'[3]Contratos anteriores'!BR53</f>
        <v xml:space="preserve"> </v>
      </c>
      <c r="BP50" s="82">
        <v>4132.1099999999997</v>
      </c>
      <c r="BQ50" s="82"/>
      <c r="BR50" s="82">
        <v>4409.3</v>
      </c>
      <c r="BS50" s="82" t="str">
        <f>+'[3]Contratos anteriores'!BS53</f>
        <v xml:space="preserve"> </v>
      </c>
      <c r="BT50" s="82" t="str">
        <f>+'[3]Contratos anteriores'!BT53</f>
        <v xml:space="preserve"> </v>
      </c>
      <c r="BU50" s="82" t="str">
        <f>+'[3]Contratos anteriores'!BU53</f>
        <v xml:space="preserve"> </v>
      </c>
      <c r="BV50" s="84">
        <f t="shared" si="0"/>
        <v>4550.13</v>
      </c>
      <c r="BW50" s="84">
        <f t="shared" si="1"/>
        <v>320.83950350220488</v>
      </c>
      <c r="BX50" s="84">
        <f t="shared" si="73"/>
        <v>4068.8707447466927</v>
      </c>
      <c r="BY50" s="84">
        <f t="shared" si="3"/>
        <v>4870.969503502205</v>
      </c>
      <c r="BZ50" s="84">
        <f t="shared" si="4"/>
        <v>4552.5358095857982</v>
      </c>
      <c r="CA50" s="82" t="str">
        <f t="shared" si="5"/>
        <v/>
      </c>
      <c r="CB50" s="82" t="str">
        <f t="shared" si="6"/>
        <v/>
      </c>
      <c r="CC50" s="82" t="str">
        <f t="shared" si="7"/>
        <v/>
      </c>
      <c r="CD50" s="82" t="str">
        <f t="shared" si="8"/>
        <v/>
      </c>
      <c r="CE50" s="82" t="str">
        <f t="shared" si="9"/>
        <v/>
      </c>
      <c r="CF50" s="82" t="str">
        <f t="shared" si="10"/>
        <v/>
      </c>
      <c r="CG50" s="82" t="str">
        <f t="shared" si="11"/>
        <v/>
      </c>
      <c r="CH50" s="82" t="str">
        <f t="shared" si="12"/>
        <v/>
      </c>
      <c r="CI50" s="82" t="str">
        <f t="shared" si="13"/>
        <v/>
      </c>
      <c r="CJ50" s="82" t="str">
        <f t="shared" si="14"/>
        <v/>
      </c>
      <c r="CK50" s="82" t="str">
        <f t="shared" si="15"/>
        <v/>
      </c>
      <c r="CL50" s="82" t="str">
        <f t="shared" si="16"/>
        <v/>
      </c>
      <c r="CM50" s="82" t="str">
        <f t="shared" si="17"/>
        <v/>
      </c>
      <c r="CN50" s="82" t="str">
        <f t="shared" si="18"/>
        <v/>
      </c>
      <c r="CO50" s="82" t="str">
        <f t="shared" si="19"/>
        <v/>
      </c>
      <c r="CP50" s="82" t="str">
        <f t="shared" si="20"/>
        <v/>
      </c>
      <c r="CQ50" s="82" t="str">
        <f t="shared" si="21"/>
        <v/>
      </c>
      <c r="CR50" s="82" t="str">
        <f t="shared" si="22"/>
        <v/>
      </c>
      <c r="CS50" s="82" t="str">
        <f t="shared" si="23"/>
        <v/>
      </c>
      <c r="CT50" s="82" t="str">
        <f t="shared" si="24"/>
        <v/>
      </c>
      <c r="CU50" s="82" t="str">
        <f t="shared" si="25"/>
        <v/>
      </c>
      <c r="CV50" s="82" t="str">
        <f t="shared" si="26"/>
        <v/>
      </c>
      <c r="CW50" s="82" t="str">
        <f t="shared" si="27"/>
        <v/>
      </c>
      <c r="CX50" s="82" t="str">
        <f t="shared" si="28"/>
        <v/>
      </c>
      <c r="CY50" s="82" t="str">
        <f t="shared" si="29"/>
        <v/>
      </c>
      <c r="CZ50" s="82" t="str">
        <f t="shared" si="30"/>
        <v/>
      </c>
      <c r="DA50" s="82" t="str">
        <f t="shared" si="31"/>
        <v/>
      </c>
      <c r="DB50" s="82" t="str">
        <f t="shared" si="32"/>
        <v/>
      </c>
      <c r="DC50" s="82" t="str">
        <f t="shared" si="33"/>
        <v/>
      </c>
      <c r="DD50" s="82" t="str">
        <f t="shared" si="34"/>
        <v/>
      </c>
      <c r="DE50" s="82" t="str">
        <f t="shared" si="35"/>
        <v/>
      </c>
      <c r="DF50" s="82" t="str">
        <f t="shared" si="36"/>
        <v/>
      </c>
      <c r="DG50" s="82" t="str">
        <f t="shared" si="37"/>
        <v/>
      </c>
      <c r="DH50" s="82" t="str">
        <f t="shared" si="38"/>
        <v/>
      </c>
      <c r="DI50" s="82" t="str">
        <f t="shared" si="39"/>
        <v/>
      </c>
      <c r="DJ50" s="82" t="str">
        <f t="shared" si="40"/>
        <v/>
      </c>
      <c r="DK50" s="82" t="str">
        <f t="shared" si="41"/>
        <v/>
      </c>
      <c r="DL50" s="82" t="str">
        <f t="shared" si="42"/>
        <v/>
      </c>
      <c r="DM50" s="82" t="str">
        <f t="shared" si="43"/>
        <v/>
      </c>
      <c r="DN50" s="82" t="str">
        <f t="shared" si="44"/>
        <v/>
      </c>
      <c r="DO50" s="82" t="str">
        <f t="shared" si="45"/>
        <v/>
      </c>
      <c r="DP50" s="82" t="str">
        <f t="shared" si="46"/>
        <v/>
      </c>
      <c r="DQ50" s="82" t="str">
        <f t="shared" si="47"/>
        <v/>
      </c>
      <c r="DR50" s="82" t="str">
        <f t="shared" si="48"/>
        <v/>
      </c>
      <c r="DS50" s="82" t="str">
        <f t="shared" si="49"/>
        <v/>
      </c>
      <c r="DT50" s="82" t="str">
        <f t="shared" si="50"/>
        <v/>
      </c>
      <c r="DU50" s="82" t="str">
        <f t="shared" si="51"/>
        <v/>
      </c>
      <c r="DV50" s="82" t="str">
        <f t="shared" si="52"/>
        <v/>
      </c>
      <c r="DW50" s="82" t="str">
        <f t="shared" si="53"/>
        <v/>
      </c>
      <c r="DX50" s="82" t="str">
        <f t="shared" si="54"/>
        <v/>
      </c>
      <c r="DY50" s="82" t="str">
        <f t="shared" si="55"/>
        <v/>
      </c>
      <c r="DZ50" s="82" t="str">
        <f t="shared" si="56"/>
        <v/>
      </c>
      <c r="EA50" s="82" t="str">
        <f t="shared" si="57"/>
        <v/>
      </c>
      <c r="EB50" s="82" t="str">
        <f t="shared" si="58"/>
        <v/>
      </c>
      <c r="EC50" s="82" t="str">
        <f t="shared" si="59"/>
        <v/>
      </c>
      <c r="ED50" s="82" t="str">
        <f t="shared" si="60"/>
        <v/>
      </c>
      <c r="EE50" s="82" t="str">
        <f t="shared" si="61"/>
        <v/>
      </c>
      <c r="EF50" s="82" t="str">
        <f t="shared" si="62"/>
        <v/>
      </c>
      <c r="EG50" s="82" t="str">
        <f t="shared" si="63"/>
        <v/>
      </c>
      <c r="EH50" s="82" t="str">
        <f t="shared" si="64"/>
        <v/>
      </c>
      <c r="EI50" s="82">
        <f t="shared" si="65"/>
        <v>4132.1099999999997</v>
      </c>
      <c r="EJ50" s="82" t="str">
        <f t="shared" si="66"/>
        <v/>
      </c>
      <c r="EK50" s="82">
        <f t="shared" si="67"/>
        <v>4409.3</v>
      </c>
      <c r="EL50" s="82" t="str">
        <f t="shared" si="68"/>
        <v/>
      </c>
      <c r="EM50" s="82" t="str">
        <f t="shared" si="69"/>
        <v/>
      </c>
      <c r="EN50" s="82" t="str">
        <f t="shared" si="70"/>
        <v/>
      </c>
      <c r="EO50" s="71">
        <f t="shared" si="71"/>
        <v>4275.2</v>
      </c>
      <c r="EP50" s="71">
        <f>ROUND(EO50*(1+[3]Inflación!$G$50),2)</f>
        <v>4330.13</v>
      </c>
      <c r="EQ50" s="81">
        <f t="shared" si="72"/>
        <v>3.2989128849458815E-2</v>
      </c>
    </row>
    <row r="51" spans="1:147" s="56" customFormat="1" ht="24.75" customHeight="1">
      <c r="A51" s="93">
        <v>46</v>
      </c>
      <c r="B51" s="92" t="s">
        <v>641</v>
      </c>
      <c r="C51" s="91" t="s">
        <v>644</v>
      </c>
      <c r="D51" s="139" t="s">
        <v>583</v>
      </c>
      <c r="E51" s="94">
        <v>2403.2555241768227</v>
      </c>
      <c r="F51" s="94">
        <v>2423.6831961323255</v>
      </c>
      <c r="G51" s="87">
        <v>2265.35</v>
      </c>
      <c r="H51" s="82"/>
      <c r="I51" s="82"/>
      <c r="J51" s="82"/>
      <c r="K51" s="82" t="str">
        <f>+'[3]Contratos anteriores'!AO54</f>
        <v xml:space="preserve"> </v>
      </c>
      <c r="L51" s="82" t="str">
        <f>+'[3]Contratos anteriores'!AP54</f>
        <v xml:space="preserve"> </v>
      </c>
      <c r="M51" s="82" t="str">
        <f>+'[3]Contratos anteriores'!AQ54</f>
        <v xml:space="preserve"> </v>
      </c>
      <c r="N51" s="82"/>
      <c r="O51" s="82"/>
      <c r="P51" s="82"/>
      <c r="Q51" s="82" t="str">
        <f>+'[3]Contratos anteriores'!AR54</f>
        <v xml:space="preserve"> </v>
      </c>
      <c r="R51" s="82" t="str">
        <f>+'[3]Contratos anteriores'!AS54</f>
        <v xml:space="preserve"> </v>
      </c>
      <c r="S51" s="82" t="str">
        <f>+'[3]Contratos anteriores'!AT54</f>
        <v xml:space="preserve"> </v>
      </c>
      <c r="T51" s="82"/>
      <c r="U51" s="82">
        <v>1800</v>
      </c>
      <c r="V51" s="82"/>
      <c r="W51" s="82" t="str">
        <f>+'[3]Contratos anteriores'!AU54</f>
        <v xml:space="preserve"> </v>
      </c>
      <c r="X51" s="82" t="str">
        <f>+'[3]Contratos anteriores'!AV54</f>
        <v xml:space="preserve"> </v>
      </c>
      <c r="Y51" s="82" t="str">
        <f>+'[3]Contratos anteriores'!AW54</f>
        <v xml:space="preserve"> </v>
      </c>
      <c r="Z51" s="82"/>
      <c r="AA51" s="82"/>
      <c r="AB51" s="82"/>
      <c r="AC51" s="86" t="str">
        <f>+'[3]Contratos anteriores'!AX54</f>
        <v xml:space="preserve"> </v>
      </c>
      <c r="AD51" s="86" t="str">
        <f>+'[3]Contratos anteriores'!AY54</f>
        <v xml:space="preserve"> </v>
      </c>
      <c r="AE51" s="86" t="str">
        <f>+'[3]Contratos anteriores'!AZ54</f>
        <v xml:space="preserve"> </v>
      </c>
      <c r="AF51" s="82"/>
      <c r="AG51" s="82"/>
      <c r="AH51" s="82"/>
      <c r="AI51" s="82" t="str">
        <f>+'[3]Contratos anteriores'!BA54</f>
        <v xml:space="preserve"> </v>
      </c>
      <c r="AJ51" s="82" t="str">
        <f>+'[3]Contratos anteriores'!BB54</f>
        <v xml:space="preserve"> </v>
      </c>
      <c r="AK51" s="82" t="str">
        <f>+'[3]Contratos anteriores'!BC54</f>
        <v xml:space="preserve"> </v>
      </c>
      <c r="AL51" s="82"/>
      <c r="AM51" s="82"/>
      <c r="AN51" s="82"/>
      <c r="AO51" s="82" t="str">
        <f>+'[3]Contratos anteriores'!BD54</f>
        <v xml:space="preserve"> </v>
      </c>
      <c r="AP51" s="82" t="str">
        <f>+'[3]Contratos anteriores'!BE54</f>
        <v xml:space="preserve"> </v>
      </c>
      <c r="AQ51" s="82" t="str">
        <f>+'[3]Contratos anteriores'!BF54</f>
        <v xml:space="preserve"> </v>
      </c>
      <c r="AR51" s="82"/>
      <c r="AS51" s="82"/>
      <c r="AT51" s="82"/>
      <c r="AU51" s="82" t="str">
        <f>+'[3]Contratos anteriores'!BG54</f>
        <v xml:space="preserve"> </v>
      </c>
      <c r="AV51" s="82" t="str">
        <f>+'[3]Contratos anteriores'!BH54</f>
        <v xml:space="preserve"> </v>
      </c>
      <c r="AW51" s="82" t="str">
        <f>+'[3]Contratos anteriores'!BI54</f>
        <v xml:space="preserve"> </v>
      </c>
      <c r="AX51" s="82"/>
      <c r="AY51" s="82"/>
      <c r="AZ51" s="82"/>
      <c r="BA51" s="82" t="str">
        <f>+'[3]Contratos anteriores'!BJ54</f>
        <v xml:space="preserve"> </v>
      </c>
      <c r="BB51" s="82" t="str">
        <f>+'[3]Contratos anteriores'!BK54</f>
        <v xml:space="preserve"> </v>
      </c>
      <c r="BC51" s="82" t="str">
        <f>+'[3]Contratos anteriores'!BL54</f>
        <v xml:space="preserve"> </v>
      </c>
      <c r="BD51" s="82"/>
      <c r="BE51" s="82"/>
      <c r="BF51" s="82"/>
      <c r="BG51" s="82" t="str">
        <f>+'[3]Contratos anteriores'!BM54</f>
        <v xml:space="preserve"> </v>
      </c>
      <c r="BH51" s="82" t="str">
        <f>+'[3]Contratos anteriores'!BN54</f>
        <v xml:space="preserve"> </v>
      </c>
      <c r="BI51" s="82" t="str">
        <f>+'[3]Contratos anteriores'!BO54</f>
        <v xml:space="preserve"> </v>
      </c>
      <c r="BJ51" s="82">
        <v>2643.59</v>
      </c>
      <c r="BK51" s="82">
        <v>2715.68</v>
      </c>
      <c r="BL51" s="82"/>
      <c r="BM51" s="82" t="str">
        <f>+'[3]Contratos anteriores'!BP54</f>
        <v xml:space="preserve"> </v>
      </c>
      <c r="BN51" s="82" t="str">
        <f>+'[3]Contratos anteriores'!BQ54</f>
        <v xml:space="preserve"> </v>
      </c>
      <c r="BO51" s="82" t="str">
        <f>+'[3]Contratos anteriores'!BR54</f>
        <v xml:space="preserve"> </v>
      </c>
      <c r="BP51" s="82">
        <v>2399.4499999999998</v>
      </c>
      <c r="BQ51" s="82"/>
      <c r="BR51" s="82">
        <v>2658.08</v>
      </c>
      <c r="BS51" s="82" t="str">
        <f>+'[3]Contratos anteriores'!BS54</f>
        <v xml:space="preserve"> </v>
      </c>
      <c r="BT51" s="82" t="str">
        <f>+'[3]Contratos anteriores'!BT54</f>
        <v xml:space="preserve"> </v>
      </c>
      <c r="BU51" s="82" t="str">
        <f>+'[3]Contratos anteriores'!BU54</f>
        <v xml:space="preserve"> </v>
      </c>
      <c r="BV51" s="84">
        <f t="shared" si="0"/>
        <v>2413.6916666666666</v>
      </c>
      <c r="BW51" s="84">
        <f t="shared" si="1"/>
        <v>293.45481776936691</v>
      </c>
      <c r="BX51" s="84">
        <f t="shared" si="73"/>
        <v>1973.5094400126163</v>
      </c>
      <c r="BY51" s="84">
        <f t="shared" si="3"/>
        <v>2707.1464844360335</v>
      </c>
      <c r="BZ51" s="84">
        <f t="shared" si="4"/>
        <v>2643.5810765945052</v>
      </c>
      <c r="CA51" s="82" t="str">
        <f t="shared" si="5"/>
        <v/>
      </c>
      <c r="CB51" s="82" t="str">
        <f t="shared" si="6"/>
        <v/>
      </c>
      <c r="CC51" s="82" t="str">
        <f t="shared" si="7"/>
        <v/>
      </c>
      <c r="CD51" s="82" t="str">
        <f t="shared" si="8"/>
        <v/>
      </c>
      <c r="CE51" s="82" t="str">
        <f t="shared" si="9"/>
        <v/>
      </c>
      <c r="CF51" s="82" t="str">
        <f t="shared" si="10"/>
        <v/>
      </c>
      <c r="CG51" s="82" t="str">
        <f t="shared" si="11"/>
        <v/>
      </c>
      <c r="CH51" s="82" t="str">
        <f t="shared" si="12"/>
        <v/>
      </c>
      <c r="CI51" s="82" t="str">
        <f t="shared" si="13"/>
        <v/>
      </c>
      <c r="CJ51" s="82" t="str">
        <f t="shared" si="14"/>
        <v/>
      </c>
      <c r="CK51" s="82" t="str">
        <f t="shared" si="15"/>
        <v/>
      </c>
      <c r="CL51" s="82" t="str">
        <f t="shared" si="16"/>
        <v/>
      </c>
      <c r="CM51" s="82" t="str">
        <f t="shared" si="17"/>
        <v/>
      </c>
      <c r="CN51" s="82" t="str">
        <f t="shared" si="18"/>
        <v/>
      </c>
      <c r="CO51" s="82" t="str">
        <f t="shared" si="19"/>
        <v/>
      </c>
      <c r="CP51" s="82" t="str">
        <f t="shared" si="20"/>
        <v/>
      </c>
      <c r="CQ51" s="82" t="str">
        <f t="shared" si="21"/>
        <v/>
      </c>
      <c r="CR51" s="82" t="str">
        <f t="shared" si="22"/>
        <v/>
      </c>
      <c r="CS51" s="82" t="str">
        <f t="shared" si="23"/>
        <v/>
      </c>
      <c r="CT51" s="82" t="str">
        <f t="shared" si="24"/>
        <v/>
      </c>
      <c r="CU51" s="82" t="str">
        <f t="shared" si="25"/>
        <v/>
      </c>
      <c r="CV51" s="82" t="str">
        <f t="shared" si="26"/>
        <v/>
      </c>
      <c r="CW51" s="82" t="str">
        <f t="shared" si="27"/>
        <v/>
      </c>
      <c r="CX51" s="82" t="str">
        <f t="shared" si="28"/>
        <v/>
      </c>
      <c r="CY51" s="82" t="str">
        <f t="shared" si="29"/>
        <v/>
      </c>
      <c r="CZ51" s="82" t="str">
        <f t="shared" si="30"/>
        <v/>
      </c>
      <c r="DA51" s="82" t="str">
        <f t="shared" si="31"/>
        <v/>
      </c>
      <c r="DB51" s="82" t="str">
        <f t="shared" si="32"/>
        <v/>
      </c>
      <c r="DC51" s="82" t="str">
        <f t="shared" si="33"/>
        <v/>
      </c>
      <c r="DD51" s="82" t="str">
        <f t="shared" si="34"/>
        <v/>
      </c>
      <c r="DE51" s="82" t="str">
        <f t="shared" si="35"/>
        <v/>
      </c>
      <c r="DF51" s="82" t="str">
        <f t="shared" si="36"/>
        <v/>
      </c>
      <c r="DG51" s="82" t="str">
        <f t="shared" si="37"/>
        <v/>
      </c>
      <c r="DH51" s="82" t="str">
        <f t="shared" si="38"/>
        <v/>
      </c>
      <c r="DI51" s="82" t="str">
        <f t="shared" si="39"/>
        <v/>
      </c>
      <c r="DJ51" s="82" t="str">
        <f t="shared" si="40"/>
        <v/>
      </c>
      <c r="DK51" s="82" t="str">
        <f t="shared" si="41"/>
        <v/>
      </c>
      <c r="DL51" s="82" t="str">
        <f t="shared" si="42"/>
        <v/>
      </c>
      <c r="DM51" s="82" t="str">
        <f t="shared" si="43"/>
        <v/>
      </c>
      <c r="DN51" s="82" t="str">
        <f t="shared" si="44"/>
        <v/>
      </c>
      <c r="DO51" s="82" t="str">
        <f t="shared" si="45"/>
        <v/>
      </c>
      <c r="DP51" s="82" t="str">
        <f t="shared" si="46"/>
        <v/>
      </c>
      <c r="DQ51" s="82" t="str">
        <f t="shared" si="47"/>
        <v/>
      </c>
      <c r="DR51" s="82" t="str">
        <f t="shared" si="48"/>
        <v/>
      </c>
      <c r="DS51" s="82" t="str">
        <f t="shared" si="49"/>
        <v/>
      </c>
      <c r="DT51" s="82" t="str">
        <f t="shared" si="50"/>
        <v/>
      </c>
      <c r="DU51" s="82" t="str">
        <f t="shared" si="51"/>
        <v/>
      </c>
      <c r="DV51" s="82" t="str">
        <f t="shared" si="52"/>
        <v/>
      </c>
      <c r="DW51" s="82" t="str">
        <f t="shared" si="53"/>
        <v/>
      </c>
      <c r="DX51" s="82" t="str">
        <f t="shared" si="54"/>
        <v/>
      </c>
      <c r="DY51" s="82" t="str">
        <f t="shared" si="55"/>
        <v/>
      </c>
      <c r="DZ51" s="82" t="str">
        <f t="shared" si="56"/>
        <v/>
      </c>
      <c r="EA51" s="82" t="str">
        <f t="shared" si="57"/>
        <v/>
      </c>
      <c r="EB51" s="82" t="str">
        <f t="shared" si="58"/>
        <v/>
      </c>
      <c r="EC51" s="82" t="str">
        <f t="shared" si="59"/>
        <v/>
      </c>
      <c r="ED51" s="82" t="str">
        <f t="shared" si="60"/>
        <v/>
      </c>
      <c r="EE51" s="82" t="str">
        <f t="shared" si="61"/>
        <v/>
      </c>
      <c r="EF51" s="82" t="str">
        <f t="shared" si="62"/>
        <v/>
      </c>
      <c r="EG51" s="82" t="str">
        <f t="shared" si="63"/>
        <v/>
      </c>
      <c r="EH51" s="82" t="str">
        <f t="shared" si="64"/>
        <v/>
      </c>
      <c r="EI51" s="82">
        <f t="shared" si="65"/>
        <v>2399.4499999999998</v>
      </c>
      <c r="EJ51" s="82" t="str">
        <f t="shared" si="66"/>
        <v/>
      </c>
      <c r="EK51" s="82" t="str">
        <f t="shared" si="67"/>
        <v/>
      </c>
      <c r="EL51" s="82" t="str">
        <f t="shared" si="68"/>
        <v/>
      </c>
      <c r="EM51" s="82" t="str">
        <f t="shared" si="69"/>
        <v/>
      </c>
      <c r="EN51" s="82" t="str">
        <f t="shared" si="70"/>
        <v/>
      </c>
      <c r="EO51" s="71">
        <f t="shared" si="71"/>
        <v>2265.35</v>
      </c>
      <c r="EP51" s="71">
        <f>ROUND(EO51*(1+[3]Inflación!$G$50),2)</f>
        <v>2294.46</v>
      </c>
      <c r="EQ51" s="81">
        <f t="shared" si="72"/>
        <v>-5.738279712227401E-2</v>
      </c>
    </row>
    <row r="52" spans="1:147" s="56" customFormat="1" ht="24.75" customHeight="1">
      <c r="A52" s="93">
        <v>47</v>
      </c>
      <c r="B52" s="92" t="s">
        <v>641</v>
      </c>
      <c r="C52" s="91" t="s">
        <v>643</v>
      </c>
      <c r="D52" s="139" t="s">
        <v>583</v>
      </c>
      <c r="E52" s="94">
        <v>2503.2469226128151</v>
      </c>
      <c r="F52" s="94">
        <v>2524.5245214550241</v>
      </c>
      <c r="G52" s="87">
        <v>2460</v>
      </c>
      <c r="H52" s="82"/>
      <c r="I52" s="82"/>
      <c r="J52" s="82"/>
      <c r="K52" s="82" t="str">
        <f>+'[3]Contratos anteriores'!AO55</f>
        <v xml:space="preserve"> </v>
      </c>
      <c r="L52" s="82" t="str">
        <f>+'[3]Contratos anteriores'!AP55</f>
        <v xml:space="preserve"> </v>
      </c>
      <c r="M52" s="82" t="str">
        <f>+'[3]Contratos anteriores'!AQ55</f>
        <v xml:space="preserve"> </v>
      </c>
      <c r="N52" s="82"/>
      <c r="O52" s="82"/>
      <c r="P52" s="82"/>
      <c r="Q52" s="82" t="str">
        <f>+'[3]Contratos anteriores'!AR55</f>
        <v xml:space="preserve"> </v>
      </c>
      <c r="R52" s="82" t="str">
        <f>+'[3]Contratos anteriores'!AS55</f>
        <v xml:space="preserve"> </v>
      </c>
      <c r="S52" s="82" t="str">
        <f>+'[3]Contratos anteriores'!AT55</f>
        <v xml:space="preserve"> </v>
      </c>
      <c r="T52" s="82"/>
      <c r="U52" s="82">
        <v>2030</v>
      </c>
      <c r="V52" s="82"/>
      <c r="W52" s="82" t="str">
        <f>+'[3]Contratos anteriores'!AU55</f>
        <v xml:space="preserve"> </v>
      </c>
      <c r="X52" s="82" t="str">
        <f>+'[3]Contratos anteriores'!AV55</f>
        <v xml:space="preserve"> </v>
      </c>
      <c r="Y52" s="82" t="str">
        <f>+'[3]Contratos anteriores'!AW55</f>
        <v xml:space="preserve"> </v>
      </c>
      <c r="Z52" s="82"/>
      <c r="AA52" s="82"/>
      <c r="AB52" s="82"/>
      <c r="AC52" s="86" t="str">
        <f>+'[3]Contratos anteriores'!AX55</f>
        <v xml:space="preserve"> </v>
      </c>
      <c r="AD52" s="86" t="str">
        <f>+'[3]Contratos anteriores'!AY55</f>
        <v xml:space="preserve"> </v>
      </c>
      <c r="AE52" s="86" t="str">
        <f>+'[3]Contratos anteriores'!AZ55</f>
        <v xml:space="preserve"> </v>
      </c>
      <c r="AF52" s="82"/>
      <c r="AG52" s="82"/>
      <c r="AH52" s="82"/>
      <c r="AI52" s="82" t="str">
        <f>+'[3]Contratos anteriores'!BA55</f>
        <v xml:space="preserve"> </v>
      </c>
      <c r="AJ52" s="82" t="str">
        <f>+'[3]Contratos anteriores'!BB55</f>
        <v xml:space="preserve"> </v>
      </c>
      <c r="AK52" s="82" t="str">
        <f>+'[3]Contratos anteriores'!BC55</f>
        <v xml:space="preserve"> </v>
      </c>
      <c r="AL52" s="82"/>
      <c r="AM52" s="82"/>
      <c r="AN52" s="82"/>
      <c r="AO52" s="82" t="str">
        <f>+'[3]Contratos anteriores'!BD55</f>
        <v xml:space="preserve"> </v>
      </c>
      <c r="AP52" s="82" t="str">
        <f>+'[3]Contratos anteriores'!BE55</f>
        <v xml:space="preserve"> </v>
      </c>
      <c r="AQ52" s="82" t="str">
        <f>+'[3]Contratos anteriores'!BF55</f>
        <v xml:space="preserve"> </v>
      </c>
      <c r="AR52" s="82"/>
      <c r="AS52" s="82"/>
      <c r="AT52" s="82"/>
      <c r="AU52" s="82" t="str">
        <f>+'[3]Contratos anteriores'!BG55</f>
        <v xml:space="preserve"> </v>
      </c>
      <c r="AV52" s="82" t="str">
        <f>+'[3]Contratos anteriores'!BH55</f>
        <v xml:space="preserve"> </v>
      </c>
      <c r="AW52" s="82" t="str">
        <f>+'[3]Contratos anteriores'!BI55</f>
        <v xml:space="preserve"> </v>
      </c>
      <c r="AX52" s="82"/>
      <c r="AY52" s="82"/>
      <c r="AZ52" s="82"/>
      <c r="BA52" s="82" t="str">
        <f>+'[3]Contratos anteriores'!BJ55</f>
        <v xml:space="preserve"> </v>
      </c>
      <c r="BB52" s="82" t="str">
        <f>+'[3]Contratos anteriores'!BK55</f>
        <v xml:space="preserve"> </v>
      </c>
      <c r="BC52" s="82" t="str">
        <f>+'[3]Contratos anteriores'!BL55</f>
        <v xml:space="preserve"> </v>
      </c>
      <c r="BD52" s="82"/>
      <c r="BE52" s="82"/>
      <c r="BF52" s="82"/>
      <c r="BG52" s="82" t="str">
        <f>+'[3]Contratos anteriores'!BM55</f>
        <v xml:space="preserve"> </v>
      </c>
      <c r="BH52" s="82" t="str">
        <f>+'[3]Contratos anteriores'!BN55</f>
        <v xml:space="preserve"> </v>
      </c>
      <c r="BI52" s="82" t="str">
        <f>+'[3]Contratos anteriores'!BO55</f>
        <v xml:space="preserve"> </v>
      </c>
      <c r="BJ52" s="82">
        <v>2753.58</v>
      </c>
      <c r="BK52" s="82">
        <v>2828.67</v>
      </c>
      <c r="BL52" s="82"/>
      <c r="BM52" s="82" t="str">
        <f>+'[3]Contratos anteriores'!BP55</f>
        <v xml:space="preserve"> </v>
      </c>
      <c r="BN52" s="82" t="str">
        <f>+'[3]Contratos anteriores'!BQ55</f>
        <v xml:space="preserve"> </v>
      </c>
      <c r="BO52" s="82" t="str">
        <f>+'[3]Contratos anteriores'!BR55</f>
        <v xml:space="preserve"> </v>
      </c>
      <c r="BP52" s="82">
        <v>2499.2800000000002</v>
      </c>
      <c r="BQ52" s="82"/>
      <c r="BR52" s="82">
        <v>2738.94</v>
      </c>
      <c r="BS52" s="82" t="str">
        <f>+'[3]Contratos anteriores'!BS55</f>
        <v xml:space="preserve"> </v>
      </c>
      <c r="BT52" s="82" t="str">
        <f>+'[3]Contratos anteriores'!BT55</f>
        <v xml:space="preserve"> </v>
      </c>
      <c r="BU52" s="82" t="str">
        <f>+'[3]Contratos anteriores'!BU55</f>
        <v xml:space="preserve"> </v>
      </c>
      <c r="BV52" s="84">
        <f t="shared" si="0"/>
        <v>2551.7450000000003</v>
      </c>
      <c r="BW52" s="84">
        <f t="shared" si="1"/>
        <v>250.2086879410906</v>
      </c>
      <c r="BX52" s="84">
        <f t="shared" si="73"/>
        <v>2176.4319680883646</v>
      </c>
      <c r="BY52" s="84">
        <f t="shared" si="3"/>
        <v>2801.9536879410907</v>
      </c>
      <c r="BZ52" s="84">
        <f t="shared" si="4"/>
        <v>2753.5716148740967</v>
      </c>
      <c r="CA52" s="82" t="str">
        <f t="shared" si="5"/>
        <v/>
      </c>
      <c r="CB52" s="82" t="str">
        <f t="shared" si="6"/>
        <v/>
      </c>
      <c r="CC52" s="82" t="str">
        <f t="shared" si="7"/>
        <v/>
      </c>
      <c r="CD52" s="82" t="str">
        <f t="shared" si="8"/>
        <v/>
      </c>
      <c r="CE52" s="82" t="str">
        <f t="shared" si="9"/>
        <v/>
      </c>
      <c r="CF52" s="82" t="str">
        <f t="shared" si="10"/>
        <v/>
      </c>
      <c r="CG52" s="82" t="str">
        <f t="shared" si="11"/>
        <v/>
      </c>
      <c r="CH52" s="82" t="str">
        <f t="shared" si="12"/>
        <v/>
      </c>
      <c r="CI52" s="82" t="str">
        <f t="shared" si="13"/>
        <v/>
      </c>
      <c r="CJ52" s="82" t="str">
        <f t="shared" si="14"/>
        <v/>
      </c>
      <c r="CK52" s="82" t="str">
        <f t="shared" si="15"/>
        <v/>
      </c>
      <c r="CL52" s="82" t="str">
        <f t="shared" si="16"/>
        <v/>
      </c>
      <c r="CM52" s="82" t="str">
        <f t="shared" si="17"/>
        <v/>
      </c>
      <c r="CN52" s="82" t="str">
        <f t="shared" si="18"/>
        <v/>
      </c>
      <c r="CO52" s="82" t="str">
        <f t="shared" si="19"/>
        <v/>
      </c>
      <c r="CP52" s="82" t="str">
        <f t="shared" si="20"/>
        <v/>
      </c>
      <c r="CQ52" s="82" t="str">
        <f t="shared" si="21"/>
        <v/>
      </c>
      <c r="CR52" s="82" t="str">
        <f t="shared" si="22"/>
        <v/>
      </c>
      <c r="CS52" s="82" t="str">
        <f t="shared" si="23"/>
        <v/>
      </c>
      <c r="CT52" s="82" t="str">
        <f t="shared" si="24"/>
        <v/>
      </c>
      <c r="CU52" s="82" t="str">
        <f t="shared" si="25"/>
        <v/>
      </c>
      <c r="CV52" s="82" t="str">
        <f t="shared" si="26"/>
        <v/>
      </c>
      <c r="CW52" s="82" t="str">
        <f t="shared" si="27"/>
        <v/>
      </c>
      <c r="CX52" s="82" t="str">
        <f t="shared" si="28"/>
        <v/>
      </c>
      <c r="CY52" s="82" t="str">
        <f t="shared" si="29"/>
        <v/>
      </c>
      <c r="CZ52" s="82" t="str">
        <f t="shared" si="30"/>
        <v/>
      </c>
      <c r="DA52" s="82" t="str">
        <f t="shared" si="31"/>
        <v/>
      </c>
      <c r="DB52" s="82" t="str">
        <f t="shared" si="32"/>
        <v/>
      </c>
      <c r="DC52" s="82" t="str">
        <f t="shared" si="33"/>
        <v/>
      </c>
      <c r="DD52" s="82" t="str">
        <f t="shared" si="34"/>
        <v/>
      </c>
      <c r="DE52" s="82" t="str">
        <f t="shared" si="35"/>
        <v/>
      </c>
      <c r="DF52" s="82" t="str">
        <f t="shared" si="36"/>
        <v/>
      </c>
      <c r="DG52" s="82" t="str">
        <f t="shared" si="37"/>
        <v/>
      </c>
      <c r="DH52" s="82" t="str">
        <f t="shared" si="38"/>
        <v/>
      </c>
      <c r="DI52" s="82" t="str">
        <f t="shared" si="39"/>
        <v/>
      </c>
      <c r="DJ52" s="82" t="str">
        <f t="shared" si="40"/>
        <v/>
      </c>
      <c r="DK52" s="82" t="str">
        <f t="shared" si="41"/>
        <v/>
      </c>
      <c r="DL52" s="82" t="str">
        <f t="shared" si="42"/>
        <v/>
      </c>
      <c r="DM52" s="82" t="str">
        <f t="shared" si="43"/>
        <v/>
      </c>
      <c r="DN52" s="82" t="str">
        <f t="shared" si="44"/>
        <v/>
      </c>
      <c r="DO52" s="82" t="str">
        <f t="shared" si="45"/>
        <v/>
      </c>
      <c r="DP52" s="82" t="str">
        <f t="shared" si="46"/>
        <v/>
      </c>
      <c r="DQ52" s="82" t="str">
        <f t="shared" si="47"/>
        <v/>
      </c>
      <c r="DR52" s="82" t="str">
        <f t="shared" si="48"/>
        <v/>
      </c>
      <c r="DS52" s="82" t="str">
        <f t="shared" si="49"/>
        <v/>
      </c>
      <c r="DT52" s="82" t="str">
        <f t="shared" si="50"/>
        <v/>
      </c>
      <c r="DU52" s="82" t="str">
        <f t="shared" si="51"/>
        <v/>
      </c>
      <c r="DV52" s="82" t="str">
        <f t="shared" si="52"/>
        <v/>
      </c>
      <c r="DW52" s="82" t="str">
        <f t="shared" si="53"/>
        <v/>
      </c>
      <c r="DX52" s="82" t="str">
        <f t="shared" si="54"/>
        <v/>
      </c>
      <c r="DY52" s="82" t="str">
        <f t="shared" si="55"/>
        <v/>
      </c>
      <c r="DZ52" s="82" t="str">
        <f t="shared" si="56"/>
        <v/>
      </c>
      <c r="EA52" s="82" t="str">
        <f t="shared" si="57"/>
        <v/>
      </c>
      <c r="EB52" s="82" t="str">
        <f t="shared" si="58"/>
        <v/>
      </c>
      <c r="EC52" s="82" t="str">
        <f t="shared" si="59"/>
        <v/>
      </c>
      <c r="ED52" s="82" t="str">
        <f t="shared" si="60"/>
        <v/>
      </c>
      <c r="EE52" s="82" t="str">
        <f t="shared" si="61"/>
        <v/>
      </c>
      <c r="EF52" s="82" t="str">
        <f t="shared" si="62"/>
        <v/>
      </c>
      <c r="EG52" s="82" t="str">
        <f t="shared" si="63"/>
        <v/>
      </c>
      <c r="EH52" s="82" t="str">
        <f t="shared" si="64"/>
        <v/>
      </c>
      <c r="EI52" s="82">
        <f t="shared" si="65"/>
        <v>2499.2800000000002</v>
      </c>
      <c r="EJ52" s="82" t="str">
        <f t="shared" si="66"/>
        <v/>
      </c>
      <c r="EK52" s="82">
        <f t="shared" si="67"/>
        <v>2738.94</v>
      </c>
      <c r="EL52" s="82" t="str">
        <f t="shared" si="68"/>
        <v/>
      </c>
      <c r="EM52" s="82" t="str">
        <f t="shared" si="69"/>
        <v/>
      </c>
      <c r="EN52" s="82" t="str">
        <f t="shared" si="70"/>
        <v/>
      </c>
      <c r="EO52" s="71">
        <f t="shared" si="71"/>
        <v>2460</v>
      </c>
      <c r="EP52" s="71">
        <f>ROUND(EO52*(1+[3]Inflación!$G$50),2)</f>
        <v>2491.61</v>
      </c>
      <c r="EQ52" s="81">
        <f t="shared" si="72"/>
        <v>-1.727633108110449E-2</v>
      </c>
    </row>
    <row r="53" spans="1:147" s="56" customFormat="1" ht="24.75" customHeight="1">
      <c r="A53" s="93">
        <v>48</v>
      </c>
      <c r="B53" s="92" t="s">
        <v>641</v>
      </c>
      <c r="C53" s="91" t="s">
        <v>642</v>
      </c>
      <c r="D53" s="139" t="s">
        <v>583</v>
      </c>
      <c r="E53" s="94">
        <v>3094.9981810064069</v>
      </c>
      <c r="F53" s="94">
        <v>3121.3056655449614</v>
      </c>
      <c r="G53" s="87">
        <v>3197.22</v>
      </c>
      <c r="H53" s="82"/>
      <c r="I53" s="82"/>
      <c r="J53" s="82"/>
      <c r="K53" s="82" t="str">
        <f>+'[3]Contratos anteriores'!AO56</f>
        <v xml:space="preserve"> </v>
      </c>
      <c r="L53" s="82" t="str">
        <f>+'[3]Contratos anteriores'!AP56</f>
        <v xml:space="preserve"> </v>
      </c>
      <c r="M53" s="82" t="str">
        <f>+'[3]Contratos anteriores'!AQ56</f>
        <v xml:space="preserve"> </v>
      </c>
      <c r="N53" s="82"/>
      <c r="O53" s="82"/>
      <c r="P53" s="82"/>
      <c r="Q53" s="82" t="str">
        <f>+'[3]Contratos anteriores'!AR56</f>
        <v xml:space="preserve"> </v>
      </c>
      <c r="R53" s="82" t="str">
        <f>+'[3]Contratos anteriores'!AS56</f>
        <v xml:space="preserve"> </v>
      </c>
      <c r="S53" s="82" t="str">
        <f>+'[3]Contratos anteriores'!AT56</f>
        <v xml:space="preserve"> </v>
      </c>
      <c r="T53" s="82"/>
      <c r="U53" s="82">
        <v>2500</v>
      </c>
      <c r="V53" s="82"/>
      <c r="W53" s="82" t="str">
        <f>+'[3]Contratos anteriores'!AU56</f>
        <v xml:space="preserve"> </v>
      </c>
      <c r="X53" s="82" t="str">
        <f>+'[3]Contratos anteriores'!AV56</f>
        <v xml:space="preserve"> </v>
      </c>
      <c r="Y53" s="82" t="str">
        <f>+'[3]Contratos anteriores'!AW56</f>
        <v xml:space="preserve"> </v>
      </c>
      <c r="Z53" s="82"/>
      <c r="AA53" s="82"/>
      <c r="AB53" s="82"/>
      <c r="AC53" s="86" t="str">
        <f>+'[3]Contratos anteriores'!AX56</f>
        <v xml:space="preserve"> </v>
      </c>
      <c r="AD53" s="86" t="str">
        <f>+'[3]Contratos anteriores'!AY56</f>
        <v xml:space="preserve"> </v>
      </c>
      <c r="AE53" s="86" t="str">
        <f>+'[3]Contratos anteriores'!AZ56</f>
        <v xml:space="preserve"> </v>
      </c>
      <c r="AF53" s="82"/>
      <c r="AG53" s="82"/>
      <c r="AH53" s="82"/>
      <c r="AI53" s="82" t="str">
        <f>+'[3]Contratos anteriores'!BA56</f>
        <v xml:space="preserve"> </v>
      </c>
      <c r="AJ53" s="82" t="str">
        <f>+'[3]Contratos anteriores'!BB56</f>
        <v xml:space="preserve"> </v>
      </c>
      <c r="AK53" s="82" t="str">
        <f>+'[3]Contratos anteriores'!BC56</f>
        <v xml:space="preserve"> </v>
      </c>
      <c r="AL53" s="82"/>
      <c r="AM53" s="82"/>
      <c r="AN53" s="82"/>
      <c r="AO53" s="82" t="str">
        <f>+'[3]Contratos anteriores'!BD56</f>
        <v xml:space="preserve"> </v>
      </c>
      <c r="AP53" s="82" t="str">
        <f>+'[3]Contratos anteriores'!BE56</f>
        <v xml:space="preserve"> </v>
      </c>
      <c r="AQ53" s="82" t="str">
        <f>+'[3]Contratos anteriores'!BF56</f>
        <v xml:space="preserve"> </v>
      </c>
      <c r="AR53" s="82"/>
      <c r="AS53" s="82"/>
      <c r="AT53" s="82"/>
      <c r="AU53" s="82" t="str">
        <f>+'[3]Contratos anteriores'!BG56</f>
        <v xml:space="preserve"> </v>
      </c>
      <c r="AV53" s="82" t="str">
        <f>+'[3]Contratos anteriores'!BH56</f>
        <v xml:space="preserve"> </v>
      </c>
      <c r="AW53" s="82" t="str">
        <f>+'[3]Contratos anteriores'!BI56</f>
        <v xml:space="preserve"> </v>
      </c>
      <c r="AX53" s="82"/>
      <c r="AY53" s="82"/>
      <c r="AZ53" s="82"/>
      <c r="BA53" s="82" t="str">
        <f>+'[3]Contratos anteriores'!BJ56</f>
        <v xml:space="preserve"> </v>
      </c>
      <c r="BB53" s="82" t="str">
        <f>+'[3]Contratos anteriores'!BK56</f>
        <v xml:space="preserve"> </v>
      </c>
      <c r="BC53" s="82" t="str">
        <f>+'[3]Contratos anteriores'!BL56</f>
        <v xml:space="preserve"> </v>
      </c>
      <c r="BD53" s="82"/>
      <c r="BE53" s="82"/>
      <c r="BF53" s="82"/>
      <c r="BG53" s="82" t="str">
        <f>+'[3]Contratos anteriores'!BM56</f>
        <v xml:space="preserve"> </v>
      </c>
      <c r="BH53" s="82" t="str">
        <f>+'[3]Contratos anteriores'!BN56</f>
        <v xml:space="preserve"> </v>
      </c>
      <c r="BI53" s="82" t="str">
        <f>+'[3]Contratos anteriores'!BO56</f>
        <v xml:space="preserve"> </v>
      </c>
      <c r="BJ53" s="82">
        <v>3404.5</v>
      </c>
      <c r="BK53" s="82">
        <v>3497.35</v>
      </c>
      <c r="BL53" s="82"/>
      <c r="BM53" s="82" t="str">
        <f>+'[3]Contratos anteriores'!BP56</f>
        <v xml:space="preserve"> </v>
      </c>
      <c r="BN53" s="82" t="str">
        <f>+'[3]Contratos anteriores'!BQ56</f>
        <v xml:space="preserve"> </v>
      </c>
      <c r="BO53" s="82" t="str">
        <f>+'[3]Contratos anteriores'!BR56</f>
        <v xml:space="preserve"> </v>
      </c>
      <c r="BP53" s="82">
        <v>3090.09</v>
      </c>
      <c r="BQ53" s="82"/>
      <c r="BR53" s="82">
        <v>3324.52</v>
      </c>
      <c r="BS53" s="82" t="str">
        <f>+'[3]Contratos anteriores'!BS56</f>
        <v xml:space="preserve"> </v>
      </c>
      <c r="BT53" s="82" t="str">
        <f>+'[3]Contratos anteriores'!BT56</f>
        <v xml:space="preserve"> </v>
      </c>
      <c r="BU53" s="82" t="str">
        <f>+'[3]Contratos anteriores'!BU56</f>
        <v xml:space="preserve"> </v>
      </c>
      <c r="BV53" s="84">
        <f t="shared" si="0"/>
        <v>3168.9466666666667</v>
      </c>
      <c r="BW53" s="84">
        <f t="shared" si="1"/>
        <v>304.24018365210583</v>
      </c>
      <c r="BX53" s="84">
        <f t="shared" si="73"/>
        <v>2712.5863911885081</v>
      </c>
      <c r="BY53" s="84">
        <f t="shared" si="3"/>
        <v>3473.1868503187725</v>
      </c>
      <c r="BZ53" s="84">
        <f t="shared" si="4"/>
        <v>3404.4979991070477</v>
      </c>
      <c r="CA53" s="82" t="str">
        <f t="shared" si="5"/>
        <v/>
      </c>
      <c r="CB53" s="82" t="str">
        <f t="shared" si="6"/>
        <v/>
      </c>
      <c r="CC53" s="82" t="str">
        <f t="shared" si="7"/>
        <v/>
      </c>
      <c r="CD53" s="82" t="str">
        <f t="shared" si="8"/>
        <v/>
      </c>
      <c r="CE53" s="82" t="str">
        <f t="shared" si="9"/>
        <v/>
      </c>
      <c r="CF53" s="82" t="str">
        <f t="shared" si="10"/>
        <v/>
      </c>
      <c r="CG53" s="82" t="str">
        <f t="shared" si="11"/>
        <v/>
      </c>
      <c r="CH53" s="82" t="str">
        <f t="shared" si="12"/>
        <v/>
      </c>
      <c r="CI53" s="82" t="str">
        <f t="shared" si="13"/>
        <v/>
      </c>
      <c r="CJ53" s="82" t="str">
        <f t="shared" si="14"/>
        <v/>
      </c>
      <c r="CK53" s="82" t="str">
        <f t="shared" si="15"/>
        <v/>
      </c>
      <c r="CL53" s="82" t="str">
        <f t="shared" si="16"/>
        <v/>
      </c>
      <c r="CM53" s="82" t="str">
        <f t="shared" si="17"/>
        <v/>
      </c>
      <c r="CN53" s="82" t="str">
        <f t="shared" si="18"/>
        <v/>
      </c>
      <c r="CO53" s="82" t="str">
        <f t="shared" si="19"/>
        <v/>
      </c>
      <c r="CP53" s="82" t="str">
        <f t="shared" si="20"/>
        <v/>
      </c>
      <c r="CQ53" s="82" t="str">
        <f t="shared" si="21"/>
        <v/>
      </c>
      <c r="CR53" s="82" t="str">
        <f t="shared" si="22"/>
        <v/>
      </c>
      <c r="CS53" s="82" t="str">
        <f t="shared" si="23"/>
        <v/>
      </c>
      <c r="CT53" s="82" t="str">
        <f t="shared" si="24"/>
        <v/>
      </c>
      <c r="CU53" s="82" t="str">
        <f t="shared" si="25"/>
        <v/>
      </c>
      <c r="CV53" s="82" t="str">
        <f t="shared" si="26"/>
        <v/>
      </c>
      <c r="CW53" s="82" t="str">
        <f t="shared" si="27"/>
        <v/>
      </c>
      <c r="CX53" s="82" t="str">
        <f t="shared" si="28"/>
        <v/>
      </c>
      <c r="CY53" s="82" t="str">
        <f t="shared" si="29"/>
        <v/>
      </c>
      <c r="CZ53" s="82" t="str">
        <f t="shared" si="30"/>
        <v/>
      </c>
      <c r="DA53" s="82" t="str">
        <f t="shared" si="31"/>
        <v/>
      </c>
      <c r="DB53" s="82" t="str">
        <f t="shared" si="32"/>
        <v/>
      </c>
      <c r="DC53" s="82" t="str">
        <f t="shared" si="33"/>
        <v/>
      </c>
      <c r="DD53" s="82" t="str">
        <f t="shared" si="34"/>
        <v/>
      </c>
      <c r="DE53" s="82" t="str">
        <f t="shared" si="35"/>
        <v/>
      </c>
      <c r="DF53" s="82" t="str">
        <f t="shared" si="36"/>
        <v/>
      </c>
      <c r="DG53" s="82" t="str">
        <f t="shared" si="37"/>
        <v/>
      </c>
      <c r="DH53" s="82" t="str">
        <f t="shared" si="38"/>
        <v/>
      </c>
      <c r="DI53" s="82" t="str">
        <f t="shared" si="39"/>
        <v/>
      </c>
      <c r="DJ53" s="82" t="str">
        <f t="shared" si="40"/>
        <v/>
      </c>
      <c r="DK53" s="82" t="str">
        <f t="shared" si="41"/>
        <v/>
      </c>
      <c r="DL53" s="82" t="str">
        <f t="shared" si="42"/>
        <v/>
      </c>
      <c r="DM53" s="82" t="str">
        <f t="shared" si="43"/>
        <v/>
      </c>
      <c r="DN53" s="82" t="str">
        <f t="shared" si="44"/>
        <v/>
      </c>
      <c r="DO53" s="82" t="str">
        <f t="shared" si="45"/>
        <v/>
      </c>
      <c r="DP53" s="82" t="str">
        <f t="shared" si="46"/>
        <v/>
      </c>
      <c r="DQ53" s="82" t="str">
        <f t="shared" si="47"/>
        <v/>
      </c>
      <c r="DR53" s="82" t="str">
        <f t="shared" si="48"/>
        <v/>
      </c>
      <c r="DS53" s="82" t="str">
        <f t="shared" si="49"/>
        <v/>
      </c>
      <c r="DT53" s="82" t="str">
        <f t="shared" si="50"/>
        <v/>
      </c>
      <c r="DU53" s="82" t="str">
        <f t="shared" si="51"/>
        <v/>
      </c>
      <c r="DV53" s="82" t="str">
        <f t="shared" si="52"/>
        <v/>
      </c>
      <c r="DW53" s="82" t="str">
        <f t="shared" si="53"/>
        <v/>
      </c>
      <c r="DX53" s="82" t="str">
        <f t="shared" si="54"/>
        <v/>
      </c>
      <c r="DY53" s="82" t="str">
        <f t="shared" si="55"/>
        <v/>
      </c>
      <c r="DZ53" s="82" t="str">
        <f t="shared" si="56"/>
        <v/>
      </c>
      <c r="EA53" s="82" t="str">
        <f t="shared" si="57"/>
        <v/>
      </c>
      <c r="EB53" s="82" t="str">
        <f t="shared" si="58"/>
        <v/>
      </c>
      <c r="EC53" s="82" t="str">
        <f t="shared" si="59"/>
        <v/>
      </c>
      <c r="ED53" s="82" t="str">
        <f t="shared" si="60"/>
        <v/>
      </c>
      <c r="EE53" s="82" t="str">
        <f t="shared" si="61"/>
        <v/>
      </c>
      <c r="EF53" s="82" t="str">
        <f t="shared" si="62"/>
        <v/>
      </c>
      <c r="EG53" s="82" t="str">
        <f t="shared" si="63"/>
        <v/>
      </c>
      <c r="EH53" s="82" t="str">
        <f t="shared" si="64"/>
        <v/>
      </c>
      <c r="EI53" s="82">
        <f t="shared" si="65"/>
        <v>3090.09</v>
      </c>
      <c r="EJ53" s="82" t="str">
        <f t="shared" si="66"/>
        <v/>
      </c>
      <c r="EK53" s="82">
        <f t="shared" si="67"/>
        <v>3324.52</v>
      </c>
      <c r="EL53" s="82" t="str">
        <f t="shared" si="68"/>
        <v/>
      </c>
      <c r="EM53" s="82" t="str">
        <f t="shared" si="69"/>
        <v/>
      </c>
      <c r="EN53" s="82" t="str">
        <f t="shared" si="70"/>
        <v/>
      </c>
      <c r="EO53" s="71">
        <f t="shared" si="71"/>
        <v>3197.22</v>
      </c>
      <c r="EP53" s="71">
        <f>ROUND(EO53*(1+[3]Inflación!$G$50),2)</f>
        <v>3238.3</v>
      </c>
      <c r="EQ53" s="81">
        <f t="shared" si="72"/>
        <v>3.3028070782372243E-2</v>
      </c>
    </row>
    <row r="54" spans="1:147" s="56" customFormat="1" ht="24.75" customHeight="1">
      <c r="A54" s="93">
        <v>49</v>
      </c>
      <c r="B54" s="92" t="s">
        <v>641</v>
      </c>
      <c r="C54" s="91" t="s">
        <v>640</v>
      </c>
      <c r="D54" s="139" t="s">
        <v>583</v>
      </c>
      <c r="E54" s="94">
        <v>3622.1883949158414</v>
      </c>
      <c r="F54" s="94">
        <v>3652.9769962726259</v>
      </c>
      <c r="G54" s="87">
        <v>3575</v>
      </c>
      <c r="H54" s="82"/>
      <c r="I54" s="82"/>
      <c r="J54" s="82"/>
      <c r="K54" s="82" t="str">
        <f>+'[3]Contratos anteriores'!AO57</f>
        <v xml:space="preserve"> </v>
      </c>
      <c r="L54" s="82" t="str">
        <f>+'[3]Contratos anteriores'!AP57</f>
        <v xml:space="preserve"> </v>
      </c>
      <c r="M54" s="82" t="str">
        <f>+'[3]Contratos anteriores'!AQ57</f>
        <v xml:space="preserve"> </v>
      </c>
      <c r="N54" s="82"/>
      <c r="O54" s="82"/>
      <c r="P54" s="82"/>
      <c r="Q54" s="82" t="str">
        <f>+'[3]Contratos anteriores'!AR57</f>
        <v xml:space="preserve"> </v>
      </c>
      <c r="R54" s="82" t="str">
        <f>+'[3]Contratos anteriores'!AS57</f>
        <v xml:space="preserve"> </v>
      </c>
      <c r="S54" s="82" t="str">
        <f>+'[3]Contratos anteriores'!AT57</f>
        <v xml:space="preserve"> </v>
      </c>
      <c r="T54" s="82"/>
      <c r="U54" s="82">
        <v>3200</v>
      </c>
      <c r="V54" s="82"/>
      <c r="W54" s="82" t="str">
        <f>+'[3]Contratos anteriores'!AU57</f>
        <v xml:space="preserve"> </v>
      </c>
      <c r="X54" s="82" t="str">
        <f>+'[3]Contratos anteriores'!AV57</f>
        <v xml:space="preserve"> </v>
      </c>
      <c r="Y54" s="82" t="str">
        <f>+'[3]Contratos anteriores'!AW57</f>
        <v xml:space="preserve"> </v>
      </c>
      <c r="Z54" s="82"/>
      <c r="AA54" s="82"/>
      <c r="AB54" s="82"/>
      <c r="AC54" s="86" t="str">
        <f>+'[3]Contratos anteriores'!AX57</f>
        <v xml:space="preserve"> </v>
      </c>
      <c r="AD54" s="86" t="str">
        <f>+'[3]Contratos anteriores'!AY57</f>
        <v xml:space="preserve"> </v>
      </c>
      <c r="AE54" s="86" t="str">
        <f>+'[3]Contratos anteriores'!AZ57</f>
        <v xml:space="preserve"> </v>
      </c>
      <c r="AF54" s="82"/>
      <c r="AG54" s="82"/>
      <c r="AH54" s="82"/>
      <c r="AI54" s="82" t="str">
        <f>+'[3]Contratos anteriores'!BA57</f>
        <v xml:space="preserve"> </v>
      </c>
      <c r="AJ54" s="82" t="str">
        <f>+'[3]Contratos anteriores'!BB57</f>
        <v xml:space="preserve"> </v>
      </c>
      <c r="AK54" s="82" t="str">
        <f>+'[3]Contratos anteriores'!BC57</f>
        <v xml:space="preserve"> </v>
      </c>
      <c r="AL54" s="82"/>
      <c r="AM54" s="82"/>
      <c r="AN54" s="82"/>
      <c r="AO54" s="82" t="str">
        <f>+'[3]Contratos anteriores'!BD57</f>
        <v xml:space="preserve"> </v>
      </c>
      <c r="AP54" s="82" t="str">
        <f>+'[3]Contratos anteriores'!BE57</f>
        <v xml:space="preserve"> </v>
      </c>
      <c r="AQ54" s="82" t="str">
        <f>+'[3]Contratos anteriores'!BF57</f>
        <v xml:space="preserve"> </v>
      </c>
      <c r="AR54" s="82"/>
      <c r="AS54" s="82"/>
      <c r="AT54" s="82"/>
      <c r="AU54" s="82" t="str">
        <f>+'[3]Contratos anteriores'!BG57</f>
        <v xml:space="preserve"> </v>
      </c>
      <c r="AV54" s="82" t="str">
        <f>+'[3]Contratos anteriores'!BH57</f>
        <v xml:space="preserve"> </v>
      </c>
      <c r="AW54" s="82" t="str">
        <f>+'[3]Contratos anteriores'!BI57</f>
        <v xml:space="preserve"> </v>
      </c>
      <c r="AX54" s="82"/>
      <c r="AY54" s="82"/>
      <c r="AZ54" s="82"/>
      <c r="BA54" s="82" t="str">
        <f>+'[3]Contratos anteriores'!BJ57</f>
        <v xml:space="preserve"> </v>
      </c>
      <c r="BB54" s="82" t="str">
        <f>+'[3]Contratos anteriores'!BK57</f>
        <v xml:space="preserve"> </v>
      </c>
      <c r="BC54" s="82" t="str">
        <f>+'[3]Contratos anteriores'!BL57</f>
        <v xml:space="preserve"> </v>
      </c>
      <c r="BD54" s="82"/>
      <c r="BE54" s="82"/>
      <c r="BF54" s="82"/>
      <c r="BG54" s="82" t="str">
        <f>+'[3]Contratos anteriores'!BM57</f>
        <v xml:space="preserve"> </v>
      </c>
      <c r="BH54" s="82" t="str">
        <f>+'[3]Contratos anteriores'!BN57</f>
        <v xml:space="preserve"> </v>
      </c>
      <c r="BI54" s="82" t="str">
        <f>+'[3]Contratos anteriores'!BO57</f>
        <v xml:space="preserve"> </v>
      </c>
      <c r="BJ54" s="82">
        <v>3984.41</v>
      </c>
      <c r="BK54" s="82">
        <v>4093.07</v>
      </c>
      <c r="BL54" s="82"/>
      <c r="BM54" s="82" t="str">
        <f>+'[3]Contratos anteriores'!BP57</f>
        <v xml:space="preserve"> </v>
      </c>
      <c r="BN54" s="82" t="str">
        <f>+'[3]Contratos anteriores'!BQ57</f>
        <v xml:space="preserve"> </v>
      </c>
      <c r="BO54" s="82" t="str">
        <f>+'[3]Contratos anteriores'!BR57</f>
        <v xml:space="preserve"> </v>
      </c>
      <c r="BP54" s="82">
        <v>3616.45</v>
      </c>
      <c r="BQ54" s="82"/>
      <c r="BR54" s="82">
        <v>3953.12</v>
      </c>
      <c r="BS54" s="82" t="str">
        <f>+'[3]Contratos anteriores'!BS57</f>
        <v xml:space="preserve"> </v>
      </c>
      <c r="BT54" s="82" t="str">
        <f>+'[3]Contratos anteriores'!BT57</f>
        <v xml:space="preserve"> </v>
      </c>
      <c r="BU54" s="82" t="str">
        <f>+'[3]Contratos anteriores'!BU57</f>
        <v xml:space="preserve"> </v>
      </c>
      <c r="BV54" s="84">
        <f t="shared" si="0"/>
        <v>3737.0083333333332</v>
      </c>
      <c r="BW54" s="84">
        <f t="shared" si="1"/>
        <v>287.63887692477647</v>
      </c>
      <c r="BX54" s="84">
        <f t="shared" si="73"/>
        <v>3305.5500179461687</v>
      </c>
      <c r="BY54" s="84">
        <f t="shared" si="3"/>
        <v>4024.6472102581097</v>
      </c>
      <c r="BZ54" s="84">
        <f t="shared" si="4"/>
        <v>3984.4072344074257</v>
      </c>
      <c r="CA54" s="82" t="str">
        <f t="shared" si="5"/>
        <v/>
      </c>
      <c r="CB54" s="82" t="str">
        <f t="shared" si="6"/>
        <v/>
      </c>
      <c r="CC54" s="82" t="str">
        <f t="shared" si="7"/>
        <v/>
      </c>
      <c r="CD54" s="82" t="str">
        <f t="shared" si="8"/>
        <v/>
      </c>
      <c r="CE54" s="82" t="str">
        <f t="shared" si="9"/>
        <v/>
      </c>
      <c r="CF54" s="82" t="str">
        <f t="shared" si="10"/>
        <v/>
      </c>
      <c r="CG54" s="82" t="str">
        <f t="shared" si="11"/>
        <v/>
      </c>
      <c r="CH54" s="82" t="str">
        <f t="shared" si="12"/>
        <v/>
      </c>
      <c r="CI54" s="82" t="str">
        <f t="shared" si="13"/>
        <v/>
      </c>
      <c r="CJ54" s="82" t="str">
        <f t="shared" si="14"/>
        <v/>
      </c>
      <c r="CK54" s="82" t="str">
        <f t="shared" si="15"/>
        <v/>
      </c>
      <c r="CL54" s="82" t="str">
        <f t="shared" si="16"/>
        <v/>
      </c>
      <c r="CM54" s="82" t="str">
        <f t="shared" si="17"/>
        <v/>
      </c>
      <c r="CN54" s="82" t="str">
        <f t="shared" si="18"/>
        <v/>
      </c>
      <c r="CO54" s="82" t="str">
        <f t="shared" si="19"/>
        <v/>
      </c>
      <c r="CP54" s="82" t="str">
        <f t="shared" si="20"/>
        <v/>
      </c>
      <c r="CQ54" s="82" t="str">
        <f t="shared" si="21"/>
        <v/>
      </c>
      <c r="CR54" s="82" t="str">
        <f t="shared" si="22"/>
        <v/>
      </c>
      <c r="CS54" s="82" t="str">
        <f t="shared" si="23"/>
        <v/>
      </c>
      <c r="CT54" s="82" t="str">
        <f t="shared" si="24"/>
        <v/>
      </c>
      <c r="CU54" s="82" t="str">
        <f t="shared" si="25"/>
        <v/>
      </c>
      <c r="CV54" s="82" t="str">
        <f t="shared" si="26"/>
        <v/>
      </c>
      <c r="CW54" s="82" t="str">
        <f t="shared" si="27"/>
        <v/>
      </c>
      <c r="CX54" s="82" t="str">
        <f t="shared" si="28"/>
        <v/>
      </c>
      <c r="CY54" s="82" t="str">
        <f t="shared" si="29"/>
        <v/>
      </c>
      <c r="CZ54" s="82" t="str">
        <f t="shared" si="30"/>
        <v/>
      </c>
      <c r="DA54" s="82" t="str">
        <f t="shared" si="31"/>
        <v/>
      </c>
      <c r="DB54" s="82" t="str">
        <f t="shared" si="32"/>
        <v/>
      </c>
      <c r="DC54" s="82" t="str">
        <f t="shared" si="33"/>
        <v/>
      </c>
      <c r="DD54" s="82" t="str">
        <f t="shared" si="34"/>
        <v/>
      </c>
      <c r="DE54" s="82" t="str">
        <f t="shared" si="35"/>
        <v/>
      </c>
      <c r="DF54" s="82" t="str">
        <f t="shared" si="36"/>
        <v/>
      </c>
      <c r="DG54" s="82" t="str">
        <f t="shared" si="37"/>
        <v/>
      </c>
      <c r="DH54" s="82" t="str">
        <f t="shared" si="38"/>
        <v/>
      </c>
      <c r="DI54" s="82" t="str">
        <f t="shared" si="39"/>
        <v/>
      </c>
      <c r="DJ54" s="82" t="str">
        <f t="shared" si="40"/>
        <v/>
      </c>
      <c r="DK54" s="82" t="str">
        <f t="shared" si="41"/>
        <v/>
      </c>
      <c r="DL54" s="82" t="str">
        <f t="shared" si="42"/>
        <v/>
      </c>
      <c r="DM54" s="82" t="str">
        <f t="shared" si="43"/>
        <v/>
      </c>
      <c r="DN54" s="82" t="str">
        <f t="shared" si="44"/>
        <v/>
      </c>
      <c r="DO54" s="82" t="str">
        <f t="shared" si="45"/>
        <v/>
      </c>
      <c r="DP54" s="82" t="str">
        <f t="shared" si="46"/>
        <v/>
      </c>
      <c r="DQ54" s="82" t="str">
        <f t="shared" si="47"/>
        <v/>
      </c>
      <c r="DR54" s="82" t="str">
        <f t="shared" si="48"/>
        <v/>
      </c>
      <c r="DS54" s="82" t="str">
        <f t="shared" si="49"/>
        <v/>
      </c>
      <c r="DT54" s="82" t="str">
        <f t="shared" si="50"/>
        <v/>
      </c>
      <c r="DU54" s="82" t="str">
        <f t="shared" si="51"/>
        <v/>
      </c>
      <c r="DV54" s="82" t="str">
        <f t="shared" si="52"/>
        <v/>
      </c>
      <c r="DW54" s="82" t="str">
        <f t="shared" si="53"/>
        <v/>
      </c>
      <c r="DX54" s="82" t="str">
        <f t="shared" si="54"/>
        <v/>
      </c>
      <c r="DY54" s="82" t="str">
        <f t="shared" si="55"/>
        <v/>
      </c>
      <c r="DZ54" s="82" t="str">
        <f t="shared" si="56"/>
        <v/>
      </c>
      <c r="EA54" s="82" t="str">
        <f t="shared" si="57"/>
        <v/>
      </c>
      <c r="EB54" s="82" t="str">
        <f t="shared" si="58"/>
        <v/>
      </c>
      <c r="EC54" s="82" t="str">
        <f t="shared" si="59"/>
        <v/>
      </c>
      <c r="ED54" s="82" t="str">
        <f t="shared" si="60"/>
        <v/>
      </c>
      <c r="EE54" s="82" t="str">
        <f t="shared" si="61"/>
        <v/>
      </c>
      <c r="EF54" s="82" t="str">
        <f t="shared" si="62"/>
        <v/>
      </c>
      <c r="EG54" s="82" t="str">
        <f t="shared" si="63"/>
        <v/>
      </c>
      <c r="EH54" s="82" t="str">
        <f t="shared" si="64"/>
        <v/>
      </c>
      <c r="EI54" s="82">
        <f t="shared" si="65"/>
        <v>3616.45</v>
      </c>
      <c r="EJ54" s="82" t="str">
        <f t="shared" si="66"/>
        <v/>
      </c>
      <c r="EK54" s="82">
        <f t="shared" si="67"/>
        <v>3953.12</v>
      </c>
      <c r="EL54" s="82" t="str">
        <f t="shared" si="68"/>
        <v/>
      </c>
      <c r="EM54" s="82" t="str">
        <f t="shared" si="69"/>
        <v/>
      </c>
      <c r="EN54" s="82" t="str">
        <f t="shared" si="70"/>
        <v/>
      </c>
      <c r="EO54" s="71">
        <f t="shared" si="71"/>
        <v>3575</v>
      </c>
      <c r="EP54" s="71">
        <f>ROUND(EO54*(1+[3]Inflación!$G$50),2)</f>
        <v>3620.93</v>
      </c>
      <c r="EQ54" s="81">
        <f t="shared" si="72"/>
        <v>-1.3027592651468911E-2</v>
      </c>
    </row>
    <row r="55" spans="1:147" s="56" customFormat="1" ht="24.75" customHeight="1">
      <c r="A55" s="96">
        <v>50</v>
      </c>
      <c r="B55" s="95" t="s">
        <v>636</v>
      </c>
      <c r="C55" s="91" t="s">
        <v>639</v>
      </c>
      <c r="D55" s="139" t="s">
        <v>583</v>
      </c>
      <c r="E55" s="94">
        <v>4697.9118114497714</v>
      </c>
      <c r="F55" s="94">
        <v>4737.8440618470941</v>
      </c>
      <c r="G55" s="87">
        <v>4275</v>
      </c>
      <c r="H55" s="82"/>
      <c r="I55" s="82"/>
      <c r="J55" s="82"/>
      <c r="K55" s="82" t="str">
        <f>+'[3]Contratos anteriores'!AO58</f>
        <v xml:space="preserve"> </v>
      </c>
      <c r="L55" s="82" t="str">
        <f>+'[3]Contratos anteriores'!AP58</f>
        <v xml:space="preserve"> </v>
      </c>
      <c r="M55" s="82" t="str">
        <f>+'[3]Contratos anteriores'!AQ58</f>
        <v xml:space="preserve"> </v>
      </c>
      <c r="N55" s="82"/>
      <c r="O55" s="82"/>
      <c r="P55" s="82"/>
      <c r="Q55" s="82" t="str">
        <f>+'[3]Contratos anteriores'!AR58</f>
        <v xml:space="preserve"> </v>
      </c>
      <c r="R55" s="82" t="str">
        <f>+'[3]Contratos anteriores'!AS58</f>
        <v xml:space="preserve"> </v>
      </c>
      <c r="S55" s="82" t="str">
        <f>+'[3]Contratos anteriores'!AT58</f>
        <v xml:space="preserve"> </v>
      </c>
      <c r="T55" s="82"/>
      <c r="U55" s="82">
        <v>4067</v>
      </c>
      <c r="V55" s="82"/>
      <c r="W55" s="82" t="str">
        <f>+'[3]Contratos anteriores'!AU58</f>
        <v xml:space="preserve"> </v>
      </c>
      <c r="X55" s="82" t="str">
        <f>+'[3]Contratos anteriores'!AV58</f>
        <v xml:space="preserve"> </v>
      </c>
      <c r="Y55" s="82" t="str">
        <f>+'[3]Contratos anteriores'!AW58</f>
        <v xml:space="preserve"> </v>
      </c>
      <c r="Z55" s="82"/>
      <c r="AA55" s="82"/>
      <c r="AB55" s="82"/>
      <c r="AC55" s="86" t="str">
        <f>+'[3]Contratos anteriores'!AX58</f>
        <v xml:space="preserve"> </v>
      </c>
      <c r="AD55" s="86" t="str">
        <f>+'[3]Contratos anteriores'!AY58</f>
        <v xml:space="preserve"> </v>
      </c>
      <c r="AE55" s="86" t="str">
        <f>+'[3]Contratos anteriores'!AZ58</f>
        <v xml:space="preserve"> </v>
      </c>
      <c r="AF55" s="82"/>
      <c r="AG55" s="82"/>
      <c r="AH55" s="82"/>
      <c r="AI55" s="82" t="str">
        <f>+'[3]Contratos anteriores'!BA58</f>
        <v xml:space="preserve"> </v>
      </c>
      <c r="AJ55" s="82" t="str">
        <f>+'[3]Contratos anteriores'!BB58</f>
        <v xml:space="preserve"> </v>
      </c>
      <c r="AK55" s="82" t="str">
        <f>+'[3]Contratos anteriores'!BC58</f>
        <v xml:space="preserve"> </v>
      </c>
      <c r="AL55" s="82"/>
      <c r="AM55" s="82"/>
      <c r="AN55" s="82"/>
      <c r="AO55" s="82" t="str">
        <f>+'[3]Contratos anteriores'!BD58</f>
        <v xml:space="preserve"> </v>
      </c>
      <c r="AP55" s="82" t="str">
        <f>+'[3]Contratos anteriores'!BE58</f>
        <v xml:space="preserve"> </v>
      </c>
      <c r="AQ55" s="82" t="str">
        <f>+'[3]Contratos anteriores'!BF58</f>
        <v xml:space="preserve"> </v>
      </c>
      <c r="AR55" s="82"/>
      <c r="AS55" s="82"/>
      <c r="AT55" s="82"/>
      <c r="AU55" s="82" t="str">
        <f>+'[3]Contratos anteriores'!BG58</f>
        <v xml:space="preserve"> </v>
      </c>
      <c r="AV55" s="82" t="str">
        <f>+'[3]Contratos anteriores'!BH58</f>
        <v xml:space="preserve"> </v>
      </c>
      <c r="AW55" s="82" t="str">
        <f>+'[3]Contratos anteriores'!BI58</f>
        <v xml:space="preserve"> </v>
      </c>
      <c r="AX55" s="82"/>
      <c r="AY55" s="82"/>
      <c r="AZ55" s="82"/>
      <c r="BA55" s="82" t="str">
        <f>+'[3]Contratos anteriores'!BJ58</f>
        <v xml:space="preserve"> </v>
      </c>
      <c r="BB55" s="82" t="str">
        <f>+'[3]Contratos anteriores'!BK58</f>
        <v xml:space="preserve"> </v>
      </c>
      <c r="BC55" s="82" t="str">
        <f>+'[3]Contratos anteriores'!BL58</f>
        <v xml:space="preserve"> </v>
      </c>
      <c r="BD55" s="82"/>
      <c r="BE55" s="82"/>
      <c r="BF55" s="82"/>
      <c r="BG55" s="82" t="str">
        <f>+'[3]Contratos anteriores'!BM58</f>
        <v xml:space="preserve"> </v>
      </c>
      <c r="BH55" s="82" t="str">
        <f>+'[3]Contratos anteriores'!BN58</f>
        <v xml:space="preserve"> </v>
      </c>
      <c r="BI55" s="82" t="str">
        <f>+'[3]Contratos anteriores'!BO58</f>
        <v xml:space="preserve"> </v>
      </c>
      <c r="BJ55" s="82">
        <v>5167.7</v>
      </c>
      <c r="BK55" s="82">
        <v>5308.64</v>
      </c>
      <c r="BL55" s="82"/>
      <c r="BM55" s="82" t="str">
        <f>+'[3]Contratos anteriores'!BP58</f>
        <v xml:space="preserve"> </v>
      </c>
      <c r="BN55" s="82" t="str">
        <f>+'[3]Contratos anteriores'!BQ58</f>
        <v xml:space="preserve"> </v>
      </c>
      <c r="BO55" s="82" t="str">
        <f>+'[3]Contratos anteriores'!BR58</f>
        <v xml:space="preserve"> </v>
      </c>
      <c r="BP55" s="82">
        <v>4690.47</v>
      </c>
      <c r="BQ55" s="82"/>
      <c r="BR55" s="82">
        <v>5151.1499999999996</v>
      </c>
      <c r="BS55" s="82" t="str">
        <f>+'[3]Contratos anteriores'!BS58</f>
        <v xml:space="preserve"> </v>
      </c>
      <c r="BT55" s="82" t="str">
        <f>+'[3]Contratos anteriores'!BT58</f>
        <v xml:space="preserve"> </v>
      </c>
      <c r="BU55" s="82" t="str">
        <f>+'[3]Contratos anteriores'!BU58</f>
        <v xml:space="preserve"> </v>
      </c>
      <c r="BV55" s="84">
        <f t="shared" si="0"/>
        <v>4776.66</v>
      </c>
      <c r="BW55" s="84">
        <f t="shared" si="1"/>
        <v>438.31606961329015</v>
      </c>
      <c r="BX55" s="84">
        <f t="shared" si="73"/>
        <v>4119.1858955800644</v>
      </c>
      <c r="BY55" s="84">
        <f t="shared" si="3"/>
        <v>5214.9760696132898</v>
      </c>
      <c r="BZ55" s="84">
        <f t="shared" si="4"/>
        <v>5167.702992594749</v>
      </c>
      <c r="CA55" s="82" t="str">
        <f t="shared" si="5"/>
        <v/>
      </c>
      <c r="CB55" s="82" t="str">
        <f t="shared" si="6"/>
        <v/>
      </c>
      <c r="CC55" s="82" t="str">
        <f t="shared" si="7"/>
        <v/>
      </c>
      <c r="CD55" s="82" t="str">
        <f t="shared" si="8"/>
        <v/>
      </c>
      <c r="CE55" s="82" t="str">
        <f t="shared" si="9"/>
        <v/>
      </c>
      <c r="CF55" s="82" t="str">
        <f t="shared" si="10"/>
        <v/>
      </c>
      <c r="CG55" s="82" t="str">
        <f t="shared" si="11"/>
        <v/>
      </c>
      <c r="CH55" s="82" t="str">
        <f t="shared" si="12"/>
        <v/>
      </c>
      <c r="CI55" s="82" t="str">
        <f t="shared" si="13"/>
        <v/>
      </c>
      <c r="CJ55" s="82" t="str">
        <f t="shared" si="14"/>
        <v/>
      </c>
      <c r="CK55" s="82" t="str">
        <f t="shared" si="15"/>
        <v/>
      </c>
      <c r="CL55" s="82" t="str">
        <f t="shared" si="16"/>
        <v/>
      </c>
      <c r="CM55" s="82" t="str">
        <f t="shared" si="17"/>
        <v/>
      </c>
      <c r="CN55" s="82" t="str">
        <f t="shared" si="18"/>
        <v/>
      </c>
      <c r="CO55" s="82" t="str">
        <f t="shared" si="19"/>
        <v/>
      </c>
      <c r="CP55" s="82" t="str">
        <f t="shared" si="20"/>
        <v/>
      </c>
      <c r="CQ55" s="82" t="str">
        <f t="shared" si="21"/>
        <v/>
      </c>
      <c r="CR55" s="82" t="str">
        <f t="shared" si="22"/>
        <v/>
      </c>
      <c r="CS55" s="82" t="str">
        <f t="shared" si="23"/>
        <v/>
      </c>
      <c r="CT55" s="82" t="str">
        <f t="shared" si="24"/>
        <v/>
      </c>
      <c r="CU55" s="82" t="str">
        <f t="shared" si="25"/>
        <v/>
      </c>
      <c r="CV55" s="82" t="str">
        <f t="shared" si="26"/>
        <v/>
      </c>
      <c r="CW55" s="82" t="str">
        <f t="shared" si="27"/>
        <v/>
      </c>
      <c r="CX55" s="82" t="str">
        <f t="shared" si="28"/>
        <v/>
      </c>
      <c r="CY55" s="82" t="str">
        <f t="shared" si="29"/>
        <v/>
      </c>
      <c r="CZ55" s="82" t="str">
        <f t="shared" si="30"/>
        <v/>
      </c>
      <c r="DA55" s="82" t="str">
        <f t="shared" si="31"/>
        <v/>
      </c>
      <c r="DB55" s="82" t="str">
        <f t="shared" si="32"/>
        <v/>
      </c>
      <c r="DC55" s="82" t="str">
        <f t="shared" si="33"/>
        <v/>
      </c>
      <c r="DD55" s="82" t="str">
        <f t="shared" si="34"/>
        <v/>
      </c>
      <c r="DE55" s="82" t="str">
        <f t="shared" si="35"/>
        <v/>
      </c>
      <c r="DF55" s="82" t="str">
        <f t="shared" si="36"/>
        <v/>
      </c>
      <c r="DG55" s="82" t="str">
        <f t="shared" si="37"/>
        <v/>
      </c>
      <c r="DH55" s="82" t="str">
        <f t="shared" si="38"/>
        <v/>
      </c>
      <c r="DI55" s="82" t="str">
        <f t="shared" si="39"/>
        <v/>
      </c>
      <c r="DJ55" s="82" t="str">
        <f t="shared" si="40"/>
        <v/>
      </c>
      <c r="DK55" s="82" t="str">
        <f t="shared" si="41"/>
        <v/>
      </c>
      <c r="DL55" s="82" t="str">
        <f t="shared" si="42"/>
        <v/>
      </c>
      <c r="DM55" s="82" t="str">
        <f t="shared" si="43"/>
        <v/>
      </c>
      <c r="DN55" s="82" t="str">
        <f t="shared" si="44"/>
        <v/>
      </c>
      <c r="DO55" s="82" t="str">
        <f t="shared" si="45"/>
        <v/>
      </c>
      <c r="DP55" s="82" t="str">
        <f t="shared" si="46"/>
        <v/>
      </c>
      <c r="DQ55" s="82" t="str">
        <f t="shared" si="47"/>
        <v/>
      </c>
      <c r="DR55" s="82" t="str">
        <f t="shared" si="48"/>
        <v/>
      </c>
      <c r="DS55" s="82" t="str">
        <f t="shared" si="49"/>
        <v/>
      </c>
      <c r="DT55" s="82" t="str">
        <f t="shared" si="50"/>
        <v/>
      </c>
      <c r="DU55" s="82" t="str">
        <f t="shared" si="51"/>
        <v/>
      </c>
      <c r="DV55" s="82" t="str">
        <f t="shared" si="52"/>
        <v/>
      </c>
      <c r="DW55" s="82" t="str">
        <f t="shared" si="53"/>
        <v/>
      </c>
      <c r="DX55" s="82" t="str">
        <f t="shared" si="54"/>
        <v/>
      </c>
      <c r="DY55" s="82" t="str">
        <f t="shared" si="55"/>
        <v/>
      </c>
      <c r="DZ55" s="82" t="str">
        <f t="shared" si="56"/>
        <v/>
      </c>
      <c r="EA55" s="82" t="str">
        <f t="shared" si="57"/>
        <v/>
      </c>
      <c r="EB55" s="82" t="str">
        <f t="shared" si="58"/>
        <v/>
      </c>
      <c r="EC55" s="82">
        <f t="shared" si="59"/>
        <v>5167.7</v>
      </c>
      <c r="ED55" s="82" t="str">
        <f t="shared" si="60"/>
        <v/>
      </c>
      <c r="EE55" s="82" t="str">
        <f t="shared" si="61"/>
        <v/>
      </c>
      <c r="EF55" s="82" t="str">
        <f t="shared" si="62"/>
        <v/>
      </c>
      <c r="EG55" s="82" t="str">
        <f t="shared" si="63"/>
        <v/>
      </c>
      <c r="EH55" s="82" t="str">
        <f t="shared" si="64"/>
        <v/>
      </c>
      <c r="EI55" s="82">
        <f t="shared" si="65"/>
        <v>4690.47</v>
      </c>
      <c r="EJ55" s="82" t="str">
        <f t="shared" si="66"/>
        <v/>
      </c>
      <c r="EK55" s="82">
        <f t="shared" si="67"/>
        <v>5151.1499999999996</v>
      </c>
      <c r="EL55" s="82" t="str">
        <f t="shared" si="68"/>
        <v/>
      </c>
      <c r="EM55" s="82" t="str">
        <f t="shared" si="69"/>
        <v/>
      </c>
      <c r="EN55" s="82" t="str">
        <f t="shared" si="70"/>
        <v/>
      </c>
      <c r="EO55" s="71">
        <f t="shared" si="71"/>
        <v>4275</v>
      </c>
      <c r="EP55" s="71">
        <f>ROUND(EO55*(1+[3]Inflación!$G$50),2)</f>
        <v>4329.93</v>
      </c>
      <c r="EQ55" s="81">
        <f t="shared" si="72"/>
        <v>-9.0021232501438009E-2</v>
      </c>
    </row>
    <row r="56" spans="1:147" s="56" customFormat="1" ht="24.75" customHeight="1">
      <c r="A56" s="96">
        <v>51</v>
      </c>
      <c r="B56" s="95" t="s">
        <v>636</v>
      </c>
      <c r="C56" s="91" t="s">
        <v>638</v>
      </c>
      <c r="D56" s="139" t="s">
        <v>583</v>
      </c>
      <c r="E56" s="94">
        <v>5073.7092437129722</v>
      </c>
      <c r="F56" s="94">
        <v>5116.8357722845321</v>
      </c>
      <c r="G56" s="87">
        <v>4385</v>
      </c>
      <c r="H56" s="82"/>
      <c r="I56" s="82"/>
      <c r="J56" s="82"/>
      <c r="K56" s="82" t="str">
        <f>+'[3]Contratos anteriores'!AO59</f>
        <v xml:space="preserve"> </v>
      </c>
      <c r="L56" s="82" t="str">
        <f>+'[3]Contratos anteriores'!AP59</f>
        <v xml:space="preserve"> </v>
      </c>
      <c r="M56" s="82" t="str">
        <f>+'[3]Contratos anteriores'!AQ59</f>
        <v xml:space="preserve"> </v>
      </c>
      <c r="N56" s="82"/>
      <c r="O56" s="82"/>
      <c r="P56" s="82"/>
      <c r="Q56" s="82" t="str">
        <f>+'[3]Contratos anteriores'!AR59</f>
        <v xml:space="preserve"> </v>
      </c>
      <c r="R56" s="82" t="str">
        <f>+'[3]Contratos anteriores'!AS59</f>
        <v xml:space="preserve"> </v>
      </c>
      <c r="S56" s="82" t="str">
        <f>+'[3]Contratos anteriores'!AT59</f>
        <v xml:space="preserve"> </v>
      </c>
      <c r="T56" s="82"/>
      <c r="U56" s="82">
        <v>4300</v>
      </c>
      <c r="V56" s="82"/>
      <c r="W56" s="82" t="str">
        <f>+'[3]Contratos anteriores'!AU59</f>
        <v xml:space="preserve"> </v>
      </c>
      <c r="X56" s="82" t="str">
        <f>+'[3]Contratos anteriores'!AV59</f>
        <v xml:space="preserve"> </v>
      </c>
      <c r="Y56" s="82" t="str">
        <f>+'[3]Contratos anteriores'!AW59</f>
        <v xml:space="preserve"> </v>
      </c>
      <c r="Z56" s="82"/>
      <c r="AA56" s="82"/>
      <c r="AB56" s="82"/>
      <c r="AC56" s="86" t="str">
        <f>+'[3]Contratos anteriores'!AX59</f>
        <v xml:space="preserve"> </v>
      </c>
      <c r="AD56" s="86" t="str">
        <f>+'[3]Contratos anteriores'!AY59</f>
        <v xml:space="preserve"> </v>
      </c>
      <c r="AE56" s="86" t="str">
        <f>+'[3]Contratos anteriores'!AZ59</f>
        <v xml:space="preserve"> </v>
      </c>
      <c r="AF56" s="82"/>
      <c r="AG56" s="82"/>
      <c r="AH56" s="82"/>
      <c r="AI56" s="82" t="str">
        <f>+'[3]Contratos anteriores'!BA59</f>
        <v xml:space="preserve"> </v>
      </c>
      <c r="AJ56" s="82" t="str">
        <f>+'[3]Contratos anteriores'!BB59</f>
        <v xml:space="preserve"> </v>
      </c>
      <c r="AK56" s="82" t="str">
        <f>+'[3]Contratos anteriores'!BC59</f>
        <v xml:space="preserve"> </v>
      </c>
      <c r="AL56" s="82"/>
      <c r="AM56" s="82"/>
      <c r="AN56" s="82"/>
      <c r="AO56" s="82" t="str">
        <f>+'[3]Contratos anteriores'!BD59</f>
        <v xml:space="preserve"> </v>
      </c>
      <c r="AP56" s="82" t="str">
        <f>+'[3]Contratos anteriores'!BE59</f>
        <v xml:space="preserve"> </v>
      </c>
      <c r="AQ56" s="82" t="str">
        <f>+'[3]Contratos anteriores'!BF59</f>
        <v xml:space="preserve"> </v>
      </c>
      <c r="AR56" s="82"/>
      <c r="AS56" s="82"/>
      <c r="AT56" s="82"/>
      <c r="AU56" s="82" t="str">
        <f>+'[3]Contratos anteriores'!BG59</f>
        <v xml:space="preserve"> </v>
      </c>
      <c r="AV56" s="82" t="str">
        <f>+'[3]Contratos anteriores'!BH59</f>
        <v xml:space="preserve"> </v>
      </c>
      <c r="AW56" s="82" t="str">
        <f>+'[3]Contratos anteriores'!BI59</f>
        <v xml:space="preserve"> </v>
      </c>
      <c r="AX56" s="82"/>
      <c r="AY56" s="82"/>
      <c r="AZ56" s="82"/>
      <c r="BA56" s="82" t="str">
        <f>+'[3]Contratos anteriores'!BJ59</f>
        <v xml:space="preserve"> </v>
      </c>
      <c r="BB56" s="82" t="str">
        <f>+'[3]Contratos anteriores'!BK59</f>
        <v xml:space="preserve"> </v>
      </c>
      <c r="BC56" s="82" t="str">
        <f>+'[3]Contratos anteriores'!BL59</f>
        <v xml:space="preserve"> </v>
      </c>
      <c r="BD56" s="82"/>
      <c r="BE56" s="82"/>
      <c r="BF56" s="82"/>
      <c r="BG56" s="82" t="str">
        <f>+'[3]Contratos anteriores'!BM59</f>
        <v xml:space="preserve"> </v>
      </c>
      <c r="BH56" s="82" t="str">
        <f>+'[3]Contratos anteriores'!BN59</f>
        <v xml:space="preserve"> </v>
      </c>
      <c r="BI56" s="82" t="str">
        <f>+'[3]Contratos anteriores'!BO59</f>
        <v xml:space="preserve"> </v>
      </c>
      <c r="BJ56" s="82">
        <v>5581.08</v>
      </c>
      <c r="BK56" s="82">
        <v>5733.29</v>
      </c>
      <c r="BL56" s="82"/>
      <c r="BM56" s="82" t="str">
        <f>+'[3]Contratos anteriores'!BP59</f>
        <v xml:space="preserve"> </v>
      </c>
      <c r="BN56" s="82" t="str">
        <f>+'[3]Contratos anteriores'!BQ59</f>
        <v xml:space="preserve"> </v>
      </c>
      <c r="BO56" s="82" t="str">
        <f>+'[3]Contratos anteriores'!BR59</f>
        <v xml:space="preserve"> </v>
      </c>
      <c r="BP56" s="82">
        <v>5065.67</v>
      </c>
      <c r="BQ56" s="82"/>
      <c r="BR56" s="82">
        <v>5513.64</v>
      </c>
      <c r="BS56" s="82" t="str">
        <f>+'[3]Contratos anteriores'!BS59</f>
        <v xml:space="preserve"> </v>
      </c>
      <c r="BT56" s="82" t="str">
        <f>+'[3]Contratos anteriores'!BT59</f>
        <v xml:space="preserve"> </v>
      </c>
      <c r="BU56" s="82" t="str">
        <f>+'[3]Contratos anteriores'!BU59</f>
        <v xml:space="preserve"> </v>
      </c>
      <c r="BV56" s="84">
        <f t="shared" si="0"/>
        <v>5096.4466666666667</v>
      </c>
      <c r="BW56" s="84">
        <f t="shared" si="1"/>
        <v>528.72515796280015</v>
      </c>
      <c r="BX56" s="84">
        <f t="shared" si="73"/>
        <v>4303.3589297224662</v>
      </c>
      <c r="BY56" s="84">
        <f t="shared" si="3"/>
        <v>5625.1718246294668</v>
      </c>
      <c r="BZ56" s="84">
        <f t="shared" si="4"/>
        <v>5581.0801680842696</v>
      </c>
      <c r="CA56" s="82" t="str">
        <f t="shared" si="5"/>
        <v/>
      </c>
      <c r="CB56" s="82" t="str">
        <f t="shared" si="6"/>
        <v/>
      </c>
      <c r="CC56" s="82" t="str">
        <f t="shared" si="7"/>
        <v/>
      </c>
      <c r="CD56" s="82" t="str">
        <f t="shared" si="8"/>
        <v/>
      </c>
      <c r="CE56" s="82" t="str">
        <f t="shared" si="9"/>
        <v/>
      </c>
      <c r="CF56" s="82" t="str">
        <f t="shared" si="10"/>
        <v/>
      </c>
      <c r="CG56" s="82" t="str">
        <f t="shared" si="11"/>
        <v/>
      </c>
      <c r="CH56" s="82" t="str">
        <f t="shared" si="12"/>
        <v/>
      </c>
      <c r="CI56" s="82" t="str">
        <f t="shared" si="13"/>
        <v/>
      </c>
      <c r="CJ56" s="82" t="str">
        <f t="shared" si="14"/>
        <v/>
      </c>
      <c r="CK56" s="82" t="str">
        <f t="shared" si="15"/>
        <v/>
      </c>
      <c r="CL56" s="82" t="str">
        <f t="shared" si="16"/>
        <v/>
      </c>
      <c r="CM56" s="82" t="str">
        <f t="shared" si="17"/>
        <v/>
      </c>
      <c r="CN56" s="82" t="str">
        <f t="shared" si="18"/>
        <v/>
      </c>
      <c r="CO56" s="82" t="str">
        <f t="shared" si="19"/>
        <v/>
      </c>
      <c r="CP56" s="82" t="str">
        <f t="shared" si="20"/>
        <v/>
      </c>
      <c r="CQ56" s="82" t="str">
        <f t="shared" si="21"/>
        <v/>
      </c>
      <c r="CR56" s="82" t="str">
        <f t="shared" si="22"/>
        <v/>
      </c>
      <c r="CS56" s="82" t="str">
        <f t="shared" si="23"/>
        <v/>
      </c>
      <c r="CT56" s="82" t="str">
        <f t="shared" si="24"/>
        <v/>
      </c>
      <c r="CU56" s="82" t="str">
        <f t="shared" si="25"/>
        <v/>
      </c>
      <c r="CV56" s="82" t="str">
        <f t="shared" si="26"/>
        <v/>
      </c>
      <c r="CW56" s="82" t="str">
        <f t="shared" si="27"/>
        <v/>
      </c>
      <c r="CX56" s="82" t="str">
        <f t="shared" si="28"/>
        <v/>
      </c>
      <c r="CY56" s="82" t="str">
        <f t="shared" si="29"/>
        <v/>
      </c>
      <c r="CZ56" s="82" t="str">
        <f t="shared" si="30"/>
        <v/>
      </c>
      <c r="DA56" s="82" t="str">
        <f t="shared" si="31"/>
        <v/>
      </c>
      <c r="DB56" s="82" t="str">
        <f t="shared" si="32"/>
        <v/>
      </c>
      <c r="DC56" s="82" t="str">
        <f t="shared" si="33"/>
        <v/>
      </c>
      <c r="DD56" s="82" t="str">
        <f t="shared" si="34"/>
        <v/>
      </c>
      <c r="DE56" s="82" t="str">
        <f t="shared" si="35"/>
        <v/>
      </c>
      <c r="DF56" s="82" t="str">
        <f t="shared" si="36"/>
        <v/>
      </c>
      <c r="DG56" s="82" t="str">
        <f t="shared" si="37"/>
        <v/>
      </c>
      <c r="DH56" s="82" t="str">
        <f t="shared" si="38"/>
        <v/>
      </c>
      <c r="DI56" s="82" t="str">
        <f t="shared" si="39"/>
        <v/>
      </c>
      <c r="DJ56" s="82" t="str">
        <f t="shared" si="40"/>
        <v/>
      </c>
      <c r="DK56" s="82" t="str">
        <f t="shared" si="41"/>
        <v/>
      </c>
      <c r="DL56" s="82" t="str">
        <f t="shared" si="42"/>
        <v/>
      </c>
      <c r="DM56" s="82" t="str">
        <f t="shared" si="43"/>
        <v/>
      </c>
      <c r="DN56" s="82" t="str">
        <f t="shared" si="44"/>
        <v/>
      </c>
      <c r="DO56" s="82" t="str">
        <f t="shared" si="45"/>
        <v/>
      </c>
      <c r="DP56" s="82" t="str">
        <f t="shared" si="46"/>
        <v/>
      </c>
      <c r="DQ56" s="82" t="str">
        <f t="shared" si="47"/>
        <v/>
      </c>
      <c r="DR56" s="82" t="str">
        <f t="shared" si="48"/>
        <v/>
      </c>
      <c r="DS56" s="82" t="str">
        <f t="shared" si="49"/>
        <v/>
      </c>
      <c r="DT56" s="82" t="str">
        <f t="shared" si="50"/>
        <v/>
      </c>
      <c r="DU56" s="82" t="str">
        <f t="shared" si="51"/>
        <v/>
      </c>
      <c r="DV56" s="82" t="str">
        <f t="shared" si="52"/>
        <v/>
      </c>
      <c r="DW56" s="82" t="str">
        <f t="shared" si="53"/>
        <v/>
      </c>
      <c r="DX56" s="82" t="str">
        <f t="shared" si="54"/>
        <v/>
      </c>
      <c r="DY56" s="82" t="str">
        <f t="shared" si="55"/>
        <v/>
      </c>
      <c r="DZ56" s="82" t="str">
        <f t="shared" si="56"/>
        <v/>
      </c>
      <c r="EA56" s="82" t="str">
        <f t="shared" si="57"/>
        <v/>
      </c>
      <c r="EB56" s="82" t="str">
        <f t="shared" si="58"/>
        <v/>
      </c>
      <c r="EC56" s="82">
        <f t="shared" si="59"/>
        <v>5581.08</v>
      </c>
      <c r="ED56" s="82" t="str">
        <f t="shared" si="60"/>
        <v/>
      </c>
      <c r="EE56" s="82" t="str">
        <f t="shared" si="61"/>
        <v/>
      </c>
      <c r="EF56" s="82" t="str">
        <f t="shared" si="62"/>
        <v/>
      </c>
      <c r="EG56" s="82" t="str">
        <f t="shared" si="63"/>
        <v/>
      </c>
      <c r="EH56" s="82" t="str">
        <f t="shared" si="64"/>
        <v/>
      </c>
      <c r="EI56" s="82">
        <f t="shared" si="65"/>
        <v>5065.67</v>
      </c>
      <c r="EJ56" s="82" t="str">
        <f t="shared" si="66"/>
        <v/>
      </c>
      <c r="EK56" s="82">
        <f t="shared" si="67"/>
        <v>5513.64</v>
      </c>
      <c r="EL56" s="82" t="str">
        <f t="shared" si="68"/>
        <v/>
      </c>
      <c r="EM56" s="82" t="str">
        <f t="shared" si="69"/>
        <v/>
      </c>
      <c r="EN56" s="82" t="str">
        <f t="shared" si="70"/>
        <v/>
      </c>
      <c r="EO56" s="71">
        <f t="shared" si="71"/>
        <v>4385</v>
      </c>
      <c r="EP56" s="71">
        <f>ROUND(EO56*(1+[3]Inflación!$G$50),2)</f>
        <v>4441.34</v>
      </c>
      <c r="EQ56" s="81">
        <f t="shared" si="72"/>
        <v>-0.13574077871458212</v>
      </c>
    </row>
    <row r="57" spans="1:147" s="56" customFormat="1" ht="24.75" customHeight="1">
      <c r="A57" s="96">
        <v>52</v>
      </c>
      <c r="B57" s="95" t="s">
        <v>636</v>
      </c>
      <c r="C57" s="91" t="s">
        <v>637</v>
      </c>
      <c r="D57" s="139" t="s">
        <v>583</v>
      </c>
      <c r="E57" s="94">
        <v>5368.0832021390297</v>
      </c>
      <c r="F57" s="94">
        <v>5413.7119093572119</v>
      </c>
      <c r="G57" s="87"/>
      <c r="H57" s="82"/>
      <c r="I57" s="82"/>
      <c r="J57" s="82"/>
      <c r="K57" s="82" t="str">
        <f>+'[3]Contratos anteriores'!AO60</f>
        <v xml:space="preserve"> </v>
      </c>
      <c r="L57" s="82" t="str">
        <f>+'[3]Contratos anteriores'!AP60</f>
        <v xml:space="preserve"> </v>
      </c>
      <c r="M57" s="82" t="str">
        <f>+'[3]Contratos anteriores'!AQ60</f>
        <v xml:space="preserve"> </v>
      </c>
      <c r="N57" s="82"/>
      <c r="O57" s="82"/>
      <c r="P57" s="82"/>
      <c r="Q57" s="82" t="str">
        <f>+'[3]Contratos anteriores'!AR60</f>
        <v xml:space="preserve"> </v>
      </c>
      <c r="R57" s="82" t="str">
        <f>+'[3]Contratos anteriores'!AS60</f>
        <v xml:space="preserve"> </v>
      </c>
      <c r="S57" s="82" t="str">
        <f>+'[3]Contratos anteriores'!AT60</f>
        <v xml:space="preserve"> </v>
      </c>
      <c r="T57" s="82"/>
      <c r="U57" s="82">
        <v>4600</v>
      </c>
      <c r="V57" s="82"/>
      <c r="W57" s="82" t="str">
        <f>+'[3]Contratos anteriores'!AU60</f>
        <v xml:space="preserve"> </v>
      </c>
      <c r="X57" s="82" t="str">
        <f>+'[3]Contratos anteriores'!AV60</f>
        <v xml:space="preserve"> </v>
      </c>
      <c r="Y57" s="82" t="str">
        <f>+'[3]Contratos anteriores'!AW60</f>
        <v xml:space="preserve"> </v>
      </c>
      <c r="Z57" s="82"/>
      <c r="AA57" s="82"/>
      <c r="AB57" s="82"/>
      <c r="AC57" s="86" t="str">
        <f>+'[3]Contratos anteriores'!AX60</f>
        <v xml:space="preserve"> </v>
      </c>
      <c r="AD57" s="86" t="str">
        <f>+'[3]Contratos anteriores'!AY60</f>
        <v xml:space="preserve"> </v>
      </c>
      <c r="AE57" s="86" t="str">
        <f>+'[3]Contratos anteriores'!AZ60</f>
        <v xml:space="preserve"> </v>
      </c>
      <c r="AF57" s="82"/>
      <c r="AG57" s="82"/>
      <c r="AH57" s="82"/>
      <c r="AI57" s="82" t="str">
        <f>+'[3]Contratos anteriores'!BA60</f>
        <v xml:space="preserve"> </v>
      </c>
      <c r="AJ57" s="82" t="str">
        <f>+'[3]Contratos anteriores'!BB60</f>
        <v xml:space="preserve"> </v>
      </c>
      <c r="AK57" s="82" t="str">
        <f>+'[3]Contratos anteriores'!BC60</f>
        <v xml:space="preserve"> </v>
      </c>
      <c r="AL57" s="82"/>
      <c r="AM57" s="82"/>
      <c r="AN57" s="82"/>
      <c r="AO57" s="82" t="str">
        <f>+'[3]Contratos anteriores'!BD60</f>
        <v xml:space="preserve"> </v>
      </c>
      <c r="AP57" s="82" t="str">
        <f>+'[3]Contratos anteriores'!BE60</f>
        <v xml:space="preserve"> </v>
      </c>
      <c r="AQ57" s="82" t="str">
        <f>+'[3]Contratos anteriores'!BF60</f>
        <v xml:space="preserve"> </v>
      </c>
      <c r="AR57" s="82"/>
      <c r="AS57" s="82"/>
      <c r="AT57" s="82"/>
      <c r="AU57" s="82" t="str">
        <f>+'[3]Contratos anteriores'!BG60</f>
        <v xml:space="preserve"> </v>
      </c>
      <c r="AV57" s="82" t="str">
        <f>+'[3]Contratos anteriores'!BH60</f>
        <v xml:space="preserve"> </v>
      </c>
      <c r="AW57" s="82" t="str">
        <f>+'[3]Contratos anteriores'!BI60</f>
        <v xml:space="preserve"> </v>
      </c>
      <c r="AX57" s="82"/>
      <c r="AY57" s="82"/>
      <c r="AZ57" s="82"/>
      <c r="BA57" s="82" t="str">
        <f>+'[3]Contratos anteriores'!BJ60</f>
        <v xml:space="preserve"> </v>
      </c>
      <c r="BB57" s="82" t="str">
        <f>+'[3]Contratos anteriores'!BK60</f>
        <v xml:space="preserve"> </v>
      </c>
      <c r="BC57" s="82" t="str">
        <f>+'[3]Contratos anteriores'!BL60</f>
        <v xml:space="preserve"> </v>
      </c>
      <c r="BD57" s="82"/>
      <c r="BE57" s="82"/>
      <c r="BF57" s="82"/>
      <c r="BG57" s="82" t="str">
        <f>+'[3]Contratos anteriores'!BM60</f>
        <v xml:space="preserve"> </v>
      </c>
      <c r="BH57" s="82" t="str">
        <f>+'[3]Contratos anteriores'!BN60</f>
        <v xml:space="preserve"> </v>
      </c>
      <c r="BI57" s="82" t="str">
        <f>+'[3]Contratos anteriores'!BO60</f>
        <v xml:space="preserve"> </v>
      </c>
      <c r="BJ57" s="82">
        <v>5904.8899999999994</v>
      </c>
      <c r="BK57" s="82">
        <v>6065.93</v>
      </c>
      <c r="BL57" s="82"/>
      <c r="BM57" s="82" t="str">
        <f>+'[3]Contratos anteriores'!BP60</f>
        <v xml:space="preserve"> </v>
      </c>
      <c r="BN57" s="82" t="str">
        <f>+'[3]Contratos anteriores'!BQ60</f>
        <v xml:space="preserve"> </v>
      </c>
      <c r="BO57" s="82" t="str">
        <f>+'[3]Contratos anteriores'!BR60</f>
        <v xml:space="preserve"> </v>
      </c>
      <c r="BP57" s="82">
        <v>5359.57</v>
      </c>
      <c r="BQ57" s="82"/>
      <c r="BR57" s="82">
        <v>5833.55</v>
      </c>
      <c r="BS57" s="82" t="str">
        <f>+'[3]Contratos anteriores'!BS60</f>
        <v xml:space="preserve"> </v>
      </c>
      <c r="BT57" s="82" t="str">
        <f>+'[3]Contratos anteriores'!BT60</f>
        <v xml:space="preserve"> </v>
      </c>
      <c r="BU57" s="82" t="str">
        <f>+'[3]Contratos anteriores'!BU60</f>
        <v xml:space="preserve"> </v>
      </c>
      <c r="BV57" s="84">
        <f t="shared" si="0"/>
        <v>5552.7879999999996</v>
      </c>
      <c r="BW57" s="84">
        <f t="shared" si="1"/>
        <v>491.55157854126304</v>
      </c>
      <c r="BX57" s="84">
        <f t="shared" si="73"/>
        <v>4815.4606321881047</v>
      </c>
      <c r="BY57" s="84">
        <f t="shared" si="3"/>
        <v>6044.3395785412622</v>
      </c>
      <c r="BZ57" s="84">
        <f t="shared" si="4"/>
        <v>5904.891522352933</v>
      </c>
      <c r="CA57" s="82" t="str">
        <f t="shared" si="5"/>
        <v/>
      </c>
      <c r="CB57" s="82" t="str">
        <f t="shared" si="6"/>
        <v/>
      </c>
      <c r="CC57" s="82" t="str">
        <f t="shared" si="7"/>
        <v/>
      </c>
      <c r="CD57" s="82" t="str">
        <f t="shared" si="8"/>
        <v/>
      </c>
      <c r="CE57" s="82" t="str">
        <f t="shared" si="9"/>
        <v/>
      </c>
      <c r="CF57" s="82" t="str">
        <f t="shared" si="10"/>
        <v/>
      </c>
      <c r="CG57" s="82" t="str">
        <f t="shared" si="11"/>
        <v/>
      </c>
      <c r="CH57" s="82" t="str">
        <f t="shared" si="12"/>
        <v/>
      </c>
      <c r="CI57" s="82" t="str">
        <f t="shared" si="13"/>
        <v/>
      </c>
      <c r="CJ57" s="82" t="str">
        <f t="shared" si="14"/>
        <v/>
      </c>
      <c r="CK57" s="82" t="str">
        <f t="shared" si="15"/>
        <v/>
      </c>
      <c r="CL57" s="82" t="str">
        <f t="shared" si="16"/>
        <v/>
      </c>
      <c r="CM57" s="82" t="str">
        <f t="shared" si="17"/>
        <v/>
      </c>
      <c r="CN57" s="82" t="str">
        <f t="shared" si="18"/>
        <v/>
      </c>
      <c r="CO57" s="82" t="str">
        <f t="shared" si="19"/>
        <v/>
      </c>
      <c r="CP57" s="82" t="str">
        <f t="shared" si="20"/>
        <v/>
      </c>
      <c r="CQ57" s="82" t="str">
        <f t="shared" si="21"/>
        <v/>
      </c>
      <c r="CR57" s="82" t="str">
        <f t="shared" si="22"/>
        <v/>
      </c>
      <c r="CS57" s="82" t="str">
        <f t="shared" si="23"/>
        <v/>
      </c>
      <c r="CT57" s="82" t="str">
        <f t="shared" si="24"/>
        <v/>
      </c>
      <c r="CU57" s="82" t="str">
        <f t="shared" si="25"/>
        <v/>
      </c>
      <c r="CV57" s="82" t="str">
        <f t="shared" si="26"/>
        <v/>
      </c>
      <c r="CW57" s="82" t="str">
        <f t="shared" si="27"/>
        <v/>
      </c>
      <c r="CX57" s="82" t="str">
        <f t="shared" si="28"/>
        <v/>
      </c>
      <c r="CY57" s="82" t="str">
        <f t="shared" si="29"/>
        <v/>
      </c>
      <c r="CZ57" s="82" t="str">
        <f t="shared" si="30"/>
        <v/>
      </c>
      <c r="DA57" s="82" t="str">
        <f t="shared" si="31"/>
        <v/>
      </c>
      <c r="DB57" s="82" t="str">
        <f t="shared" si="32"/>
        <v/>
      </c>
      <c r="DC57" s="82" t="str">
        <f t="shared" si="33"/>
        <v/>
      </c>
      <c r="DD57" s="82" t="str">
        <f t="shared" si="34"/>
        <v/>
      </c>
      <c r="DE57" s="82" t="str">
        <f t="shared" si="35"/>
        <v/>
      </c>
      <c r="DF57" s="82" t="str">
        <f t="shared" si="36"/>
        <v/>
      </c>
      <c r="DG57" s="82" t="str">
        <f t="shared" si="37"/>
        <v/>
      </c>
      <c r="DH57" s="82" t="str">
        <f t="shared" si="38"/>
        <v/>
      </c>
      <c r="DI57" s="82" t="str">
        <f t="shared" si="39"/>
        <v/>
      </c>
      <c r="DJ57" s="82" t="str">
        <f t="shared" si="40"/>
        <v/>
      </c>
      <c r="DK57" s="82" t="str">
        <f t="shared" si="41"/>
        <v/>
      </c>
      <c r="DL57" s="82" t="str">
        <f t="shared" si="42"/>
        <v/>
      </c>
      <c r="DM57" s="82" t="str">
        <f t="shared" si="43"/>
        <v/>
      </c>
      <c r="DN57" s="82" t="str">
        <f t="shared" si="44"/>
        <v/>
      </c>
      <c r="DO57" s="82" t="str">
        <f t="shared" si="45"/>
        <v/>
      </c>
      <c r="DP57" s="82" t="str">
        <f t="shared" si="46"/>
        <v/>
      </c>
      <c r="DQ57" s="82" t="str">
        <f t="shared" si="47"/>
        <v/>
      </c>
      <c r="DR57" s="82" t="str">
        <f t="shared" si="48"/>
        <v/>
      </c>
      <c r="DS57" s="82" t="str">
        <f t="shared" si="49"/>
        <v/>
      </c>
      <c r="DT57" s="82" t="str">
        <f t="shared" si="50"/>
        <v/>
      </c>
      <c r="DU57" s="82" t="str">
        <f t="shared" si="51"/>
        <v/>
      </c>
      <c r="DV57" s="82" t="str">
        <f t="shared" si="52"/>
        <v/>
      </c>
      <c r="DW57" s="82" t="str">
        <f t="shared" si="53"/>
        <v/>
      </c>
      <c r="DX57" s="82" t="str">
        <f t="shared" si="54"/>
        <v/>
      </c>
      <c r="DY57" s="82" t="str">
        <f t="shared" si="55"/>
        <v/>
      </c>
      <c r="DZ57" s="82" t="str">
        <f t="shared" si="56"/>
        <v/>
      </c>
      <c r="EA57" s="82" t="str">
        <f t="shared" si="57"/>
        <v/>
      </c>
      <c r="EB57" s="82" t="str">
        <f t="shared" si="58"/>
        <v/>
      </c>
      <c r="EC57" s="82">
        <f t="shared" si="59"/>
        <v>5904.8899999999994</v>
      </c>
      <c r="ED57" s="82" t="str">
        <f t="shared" si="60"/>
        <v/>
      </c>
      <c r="EE57" s="82" t="str">
        <f t="shared" si="61"/>
        <v/>
      </c>
      <c r="EF57" s="82" t="str">
        <f t="shared" si="62"/>
        <v/>
      </c>
      <c r="EG57" s="82" t="str">
        <f t="shared" si="63"/>
        <v/>
      </c>
      <c r="EH57" s="82" t="str">
        <f t="shared" si="64"/>
        <v/>
      </c>
      <c r="EI57" s="82">
        <f t="shared" si="65"/>
        <v>5359.57</v>
      </c>
      <c r="EJ57" s="82" t="str">
        <f t="shared" si="66"/>
        <v/>
      </c>
      <c r="EK57" s="82">
        <f t="shared" si="67"/>
        <v>5833.55</v>
      </c>
      <c r="EL57" s="82" t="str">
        <f t="shared" si="68"/>
        <v/>
      </c>
      <c r="EM57" s="82" t="str">
        <f t="shared" si="69"/>
        <v/>
      </c>
      <c r="EN57" s="82" t="str">
        <f t="shared" si="70"/>
        <v/>
      </c>
      <c r="EO57" s="71">
        <f t="shared" si="71"/>
        <v>5709.61</v>
      </c>
      <c r="EP57" s="71">
        <f>ROUND(EO57*(1+[3]Inflación!$G$50),2)</f>
        <v>5782.97</v>
      </c>
      <c r="EQ57" s="81">
        <f t="shared" si="72"/>
        <v>6.3621740759323808E-2</v>
      </c>
    </row>
    <row r="58" spans="1:147" s="56" customFormat="1" ht="24.75" customHeight="1">
      <c r="A58" s="96">
        <v>53</v>
      </c>
      <c r="B58" s="95" t="s">
        <v>636</v>
      </c>
      <c r="C58" s="91" t="s">
        <v>635</v>
      </c>
      <c r="D58" s="139" t="s">
        <v>583</v>
      </c>
      <c r="E58" s="94">
        <v>6050.8444842160552</v>
      </c>
      <c r="F58" s="94">
        <v>6102.2766623318921</v>
      </c>
      <c r="G58" s="87"/>
      <c r="H58" s="82"/>
      <c r="I58" s="82"/>
      <c r="J58" s="82"/>
      <c r="K58" s="82" t="str">
        <f>+'[3]Contratos anteriores'!AO61</f>
        <v xml:space="preserve"> </v>
      </c>
      <c r="L58" s="82" t="str">
        <f>+'[3]Contratos anteriores'!AP61</f>
        <v xml:space="preserve"> </v>
      </c>
      <c r="M58" s="82" t="str">
        <f>+'[3]Contratos anteriores'!AQ61</f>
        <v xml:space="preserve"> </v>
      </c>
      <c r="N58" s="82"/>
      <c r="O58" s="82"/>
      <c r="P58" s="82"/>
      <c r="Q58" s="82" t="str">
        <f>+'[3]Contratos anteriores'!AR61</f>
        <v xml:space="preserve"> </v>
      </c>
      <c r="R58" s="82" t="str">
        <f>+'[3]Contratos anteriores'!AS61</f>
        <v xml:space="preserve"> </v>
      </c>
      <c r="S58" s="82" t="str">
        <f>+'[3]Contratos anteriores'!AT61</f>
        <v xml:space="preserve"> </v>
      </c>
      <c r="T58" s="82"/>
      <c r="U58" s="82">
        <v>4980</v>
      </c>
      <c r="V58" s="82"/>
      <c r="W58" s="82" t="str">
        <f>+'[3]Contratos anteriores'!AU61</f>
        <v xml:space="preserve"> </v>
      </c>
      <c r="X58" s="82" t="str">
        <f>+'[3]Contratos anteriores'!AV61</f>
        <v xml:space="preserve"> </v>
      </c>
      <c r="Y58" s="82" t="str">
        <f>+'[3]Contratos anteriores'!AW61</f>
        <v xml:space="preserve"> </v>
      </c>
      <c r="Z58" s="82"/>
      <c r="AA58" s="82"/>
      <c r="AB58" s="82"/>
      <c r="AC58" s="86" t="str">
        <f>+'[3]Contratos anteriores'!AX61</f>
        <v xml:space="preserve"> </v>
      </c>
      <c r="AD58" s="86" t="str">
        <f>+'[3]Contratos anteriores'!AY61</f>
        <v xml:space="preserve"> </v>
      </c>
      <c r="AE58" s="86" t="str">
        <f>+'[3]Contratos anteriores'!AZ61</f>
        <v xml:space="preserve"> </v>
      </c>
      <c r="AF58" s="82"/>
      <c r="AG58" s="82"/>
      <c r="AH58" s="82"/>
      <c r="AI58" s="82" t="str">
        <f>+'[3]Contratos anteriores'!BA61</f>
        <v xml:space="preserve"> </v>
      </c>
      <c r="AJ58" s="82" t="str">
        <f>+'[3]Contratos anteriores'!BB61</f>
        <v xml:space="preserve"> </v>
      </c>
      <c r="AK58" s="82" t="str">
        <f>+'[3]Contratos anteriores'!BC61</f>
        <v xml:space="preserve"> </v>
      </c>
      <c r="AL58" s="82"/>
      <c r="AM58" s="82"/>
      <c r="AN58" s="82"/>
      <c r="AO58" s="82" t="str">
        <f>+'[3]Contratos anteriores'!BD61</f>
        <v xml:space="preserve"> </v>
      </c>
      <c r="AP58" s="82" t="str">
        <f>+'[3]Contratos anteriores'!BE61</f>
        <v xml:space="preserve"> </v>
      </c>
      <c r="AQ58" s="82" t="str">
        <f>+'[3]Contratos anteriores'!BF61</f>
        <v xml:space="preserve"> </v>
      </c>
      <c r="AR58" s="82"/>
      <c r="AS58" s="82"/>
      <c r="AT58" s="82"/>
      <c r="AU58" s="82" t="str">
        <f>+'[3]Contratos anteriores'!BG61</f>
        <v xml:space="preserve"> </v>
      </c>
      <c r="AV58" s="82" t="str">
        <f>+'[3]Contratos anteriores'!BH61</f>
        <v xml:space="preserve"> </v>
      </c>
      <c r="AW58" s="82" t="str">
        <f>+'[3]Contratos anteriores'!BI61</f>
        <v xml:space="preserve"> </v>
      </c>
      <c r="AX58" s="82"/>
      <c r="AY58" s="82"/>
      <c r="AZ58" s="82"/>
      <c r="BA58" s="82" t="str">
        <f>+'[3]Contratos anteriores'!BJ61</f>
        <v xml:space="preserve"> </v>
      </c>
      <c r="BB58" s="82" t="str">
        <f>+'[3]Contratos anteriores'!BK61</f>
        <v xml:space="preserve"> </v>
      </c>
      <c r="BC58" s="82" t="str">
        <f>+'[3]Contratos anteriores'!BL61</f>
        <v xml:space="preserve"> </v>
      </c>
      <c r="BD58" s="82"/>
      <c r="BE58" s="82"/>
      <c r="BF58" s="82"/>
      <c r="BG58" s="82" t="str">
        <f>+'[3]Contratos anteriores'!BM61</f>
        <v xml:space="preserve"> </v>
      </c>
      <c r="BH58" s="82" t="str">
        <f>+'[3]Contratos anteriores'!BN61</f>
        <v xml:space="preserve"> </v>
      </c>
      <c r="BI58" s="82" t="str">
        <f>+'[3]Contratos anteriores'!BO61</f>
        <v xml:space="preserve"> </v>
      </c>
      <c r="BJ58" s="82">
        <v>6655.92</v>
      </c>
      <c r="BK58" s="82">
        <v>6837.45</v>
      </c>
      <c r="BL58" s="82"/>
      <c r="BM58" s="82" t="str">
        <f>+'[3]Contratos anteriores'!BP61</f>
        <v xml:space="preserve"> </v>
      </c>
      <c r="BN58" s="82" t="str">
        <f>+'[3]Contratos anteriores'!BQ61</f>
        <v xml:space="preserve"> </v>
      </c>
      <c r="BO58" s="82" t="str">
        <f>+'[3]Contratos anteriores'!BR61</f>
        <v xml:space="preserve"> </v>
      </c>
      <c r="BP58" s="82">
        <v>6041.25</v>
      </c>
      <c r="BQ58" s="82"/>
      <c r="BR58" s="82">
        <v>6475.51</v>
      </c>
      <c r="BS58" s="82" t="str">
        <f>+'[3]Contratos anteriores'!BS61</f>
        <v xml:space="preserve"> </v>
      </c>
      <c r="BT58" s="82" t="str">
        <f>+'[3]Contratos anteriores'!BT61</f>
        <v xml:space="preserve"> </v>
      </c>
      <c r="BU58" s="82" t="str">
        <f>+'[3]Contratos anteriores'!BU61</f>
        <v xml:space="preserve"> </v>
      </c>
      <c r="BV58" s="84">
        <f t="shared" si="0"/>
        <v>6198.0259999999998</v>
      </c>
      <c r="BW58" s="84">
        <f t="shared" si="1"/>
        <v>609.11041021678727</v>
      </c>
      <c r="BX58" s="84">
        <f t="shared" si="73"/>
        <v>5284.3603846748192</v>
      </c>
      <c r="BY58" s="84">
        <f t="shared" si="3"/>
        <v>6807.1364102167872</v>
      </c>
      <c r="BZ58" s="84">
        <f t="shared" si="4"/>
        <v>6655.9289326376611</v>
      </c>
      <c r="CA58" s="82" t="str">
        <f t="shared" si="5"/>
        <v/>
      </c>
      <c r="CB58" s="82" t="str">
        <f t="shared" si="6"/>
        <v/>
      </c>
      <c r="CC58" s="82" t="str">
        <f t="shared" si="7"/>
        <v/>
      </c>
      <c r="CD58" s="82" t="str">
        <f t="shared" si="8"/>
        <v/>
      </c>
      <c r="CE58" s="82" t="str">
        <f t="shared" si="9"/>
        <v/>
      </c>
      <c r="CF58" s="82" t="str">
        <f t="shared" si="10"/>
        <v/>
      </c>
      <c r="CG58" s="82" t="str">
        <f t="shared" si="11"/>
        <v/>
      </c>
      <c r="CH58" s="82" t="str">
        <f t="shared" si="12"/>
        <v/>
      </c>
      <c r="CI58" s="82" t="str">
        <f t="shared" si="13"/>
        <v/>
      </c>
      <c r="CJ58" s="82" t="str">
        <f t="shared" si="14"/>
        <v/>
      </c>
      <c r="CK58" s="82" t="str">
        <f t="shared" si="15"/>
        <v/>
      </c>
      <c r="CL58" s="82" t="str">
        <f t="shared" si="16"/>
        <v/>
      </c>
      <c r="CM58" s="82" t="str">
        <f t="shared" si="17"/>
        <v/>
      </c>
      <c r="CN58" s="82" t="str">
        <f t="shared" si="18"/>
        <v/>
      </c>
      <c r="CO58" s="82" t="str">
        <f t="shared" si="19"/>
        <v/>
      </c>
      <c r="CP58" s="82" t="str">
        <f t="shared" si="20"/>
        <v/>
      </c>
      <c r="CQ58" s="82" t="str">
        <f t="shared" si="21"/>
        <v/>
      </c>
      <c r="CR58" s="82" t="str">
        <f t="shared" si="22"/>
        <v/>
      </c>
      <c r="CS58" s="82" t="str">
        <f t="shared" si="23"/>
        <v/>
      </c>
      <c r="CT58" s="82" t="str">
        <f t="shared" si="24"/>
        <v/>
      </c>
      <c r="CU58" s="82" t="str">
        <f t="shared" si="25"/>
        <v/>
      </c>
      <c r="CV58" s="82" t="str">
        <f t="shared" si="26"/>
        <v/>
      </c>
      <c r="CW58" s="82" t="str">
        <f t="shared" si="27"/>
        <v/>
      </c>
      <c r="CX58" s="82" t="str">
        <f t="shared" si="28"/>
        <v/>
      </c>
      <c r="CY58" s="82" t="str">
        <f t="shared" si="29"/>
        <v/>
      </c>
      <c r="CZ58" s="82" t="str">
        <f t="shared" si="30"/>
        <v/>
      </c>
      <c r="DA58" s="82" t="str">
        <f t="shared" si="31"/>
        <v/>
      </c>
      <c r="DB58" s="82" t="str">
        <f t="shared" si="32"/>
        <v/>
      </c>
      <c r="DC58" s="82" t="str">
        <f t="shared" si="33"/>
        <v/>
      </c>
      <c r="DD58" s="82" t="str">
        <f t="shared" si="34"/>
        <v/>
      </c>
      <c r="DE58" s="82" t="str">
        <f t="shared" si="35"/>
        <v/>
      </c>
      <c r="DF58" s="82" t="str">
        <f t="shared" si="36"/>
        <v/>
      </c>
      <c r="DG58" s="82" t="str">
        <f t="shared" si="37"/>
        <v/>
      </c>
      <c r="DH58" s="82" t="str">
        <f t="shared" si="38"/>
        <v/>
      </c>
      <c r="DI58" s="82" t="str">
        <f t="shared" si="39"/>
        <v/>
      </c>
      <c r="DJ58" s="82" t="str">
        <f t="shared" si="40"/>
        <v/>
      </c>
      <c r="DK58" s="82" t="str">
        <f t="shared" si="41"/>
        <v/>
      </c>
      <c r="DL58" s="82" t="str">
        <f t="shared" si="42"/>
        <v/>
      </c>
      <c r="DM58" s="82" t="str">
        <f t="shared" si="43"/>
        <v/>
      </c>
      <c r="DN58" s="82" t="str">
        <f t="shared" si="44"/>
        <v/>
      </c>
      <c r="DO58" s="82" t="str">
        <f t="shared" si="45"/>
        <v/>
      </c>
      <c r="DP58" s="82" t="str">
        <f t="shared" si="46"/>
        <v/>
      </c>
      <c r="DQ58" s="82" t="str">
        <f t="shared" si="47"/>
        <v/>
      </c>
      <c r="DR58" s="82" t="str">
        <f t="shared" si="48"/>
        <v/>
      </c>
      <c r="DS58" s="82" t="str">
        <f t="shared" si="49"/>
        <v/>
      </c>
      <c r="DT58" s="82" t="str">
        <f t="shared" si="50"/>
        <v/>
      </c>
      <c r="DU58" s="82" t="str">
        <f t="shared" si="51"/>
        <v/>
      </c>
      <c r="DV58" s="82" t="str">
        <f t="shared" si="52"/>
        <v/>
      </c>
      <c r="DW58" s="82" t="str">
        <f t="shared" si="53"/>
        <v/>
      </c>
      <c r="DX58" s="82" t="str">
        <f t="shared" si="54"/>
        <v/>
      </c>
      <c r="DY58" s="82" t="str">
        <f t="shared" si="55"/>
        <v/>
      </c>
      <c r="DZ58" s="82" t="str">
        <f t="shared" si="56"/>
        <v/>
      </c>
      <c r="EA58" s="82" t="str">
        <f t="shared" si="57"/>
        <v/>
      </c>
      <c r="EB58" s="82" t="str">
        <f t="shared" si="58"/>
        <v/>
      </c>
      <c r="EC58" s="82">
        <f t="shared" si="59"/>
        <v>6655.92</v>
      </c>
      <c r="ED58" s="82" t="str">
        <f t="shared" si="60"/>
        <v/>
      </c>
      <c r="EE58" s="82" t="str">
        <f t="shared" si="61"/>
        <v/>
      </c>
      <c r="EF58" s="82" t="str">
        <f t="shared" si="62"/>
        <v/>
      </c>
      <c r="EG58" s="82" t="str">
        <f t="shared" si="63"/>
        <v/>
      </c>
      <c r="EH58" s="82" t="str">
        <f t="shared" si="64"/>
        <v/>
      </c>
      <c r="EI58" s="82">
        <f t="shared" si="65"/>
        <v>6041.25</v>
      </c>
      <c r="EJ58" s="82" t="str">
        <f t="shared" si="66"/>
        <v/>
      </c>
      <c r="EK58" s="82">
        <f t="shared" si="67"/>
        <v>6475.51</v>
      </c>
      <c r="EL58" s="82" t="str">
        <f t="shared" si="68"/>
        <v/>
      </c>
      <c r="EM58" s="82" t="str">
        <f t="shared" si="69"/>
        <v/>
      </c>
      <c r="EN58" s="82" t="str">
        <f t="shared" si="70"/>
        <v/>
      </c>
      <c r="EO58" s="71">
        <f t="shared" si="71"/>
        <v>6401.31</v>
      </c>
      <c r="EP58" s="71">
        <f>ROUND(EO58*(1+[3]Inflación!$G$50),2)</f>
        <v>6483.55</v>
      </c>
      <c r="EQ58" s="81">
        <f t="shared" si="72"/>
        <v>5.7920099698174798E-2</v>
      </c>
    </row>
    <row r="59" spans="1:147" s="56" customFormat="1" ht="24.75" customHeight="1">
      <c r="A59" s="93">
        <v>54</v>
      </c>
      <c r="B59" s="92" t="s">
        <v>634</v>
      </c>
      <c r="C59" s="91" t="s">
        <v>633</v>
      </c>
      <c r="D59" s="90" t="s">
        <v>583</v>
      </c>
      <c r="E59" s="94">
        <v>89.95408023905037</v>
      </c>
      <c r="F59" s="94">
        <v>90.718689921082301</v>
      </c>
      <c r="G59" s="87"/>
      <c r="H59" s="82"/>
      <c r="I59" s="82">
        <v>124.92900000000002</v>
      </c>
      <c r="J59" s="82"/>
      <c r="K59" s="82" t="str">
        <f>+'[3]Contratos anteriores'!AO62</f>
        <v xml:space="preserve"> </v>
      </c>
      <c r="L59" s="82" t="str">
        <f>+'[3]Contratos anteriores'!AP62</f>
        <v xml:space="preserve"> </v>
      </c>
      <c r="M59" s="82" t="str">
        <f>+'[3]Contratos anteriores'!AQ62</f>
        <v xml:space="preserve"> </v>
      </c>
      <c r="N59" s="82"/>
      <c r="O59" s="82"/>
      <c r="P59" s="82"/>
      <c r="Q59" s="82" t="str">
        <f>+'[3]Contratos anteriores'!AR62</f>
        <v xml:space="preserve"> </v>
      </c>
      <c r="R59" s="82" t="str">
        <f>+'[3]Contratos anteriores'!AS62</f>
        <v xml:space="preserve"> </v>
      </c>
      <c r="S59" s="82" t="str">
        <f>+'[3]Contratos anteriores'!AT62</f>
        <v xml:space="preserve"> </v>
      </c>
      <c r="T59" s="82"/>
      <c r="U59" s="82"/>
      <c r="V59" s="82"/>
      <c r="W59" s="82">
        <f>+'[3]Contratos anteriores'!AU62</f>
        <v>87.443342000000001</v>
      </c>
      <c r="X59" s="82">
        <f>+'[3]Contratos anteriores'!AV62</f>
        <v>97.398616000000004</v>
      </c>
      <c r="Y59" s="82">
        <f>+'[3]Contratos anteriores'!AW62</f>
        <v>101.54580799999999</v>
      </c>
      <c r="Z59" s="82"/>
      <c r="AA59" s="82"/>
      <c r="AB59" s="82"/>
      <c r="AC59" s="86">
        <f>+'[3]Contratos anteriores'!AX62</f>
        <v>92.501895000000005</v>
      </c>
      <c r="AD59" s="86" t="str">
        <f>+'[3]Contratos anteriores'!AY62</f>
        <v xml:space="preserve"> </v>
      </c>
      <c r="AE59" s="86" t="str">
        <f>+'[3]Contratos anteriores'!AZ62</f>
        <v xml:space="preserve"> </v>
      </c>
      <c r="AF59" s="82"/>
      <c r="AG59" s="82"/>
      <c r="AH59" s="82"/>
      <c r="AI59" s="82" t="str">
        <f>+'[3]Contratos anteriores'!BA62</f>
        <v xml:space="preserve"> </v>
      </c>
      <c r="AJ59" s="82" t="str">
        <f>+'[3]Contratos anteriores'!BB62</f>
        <v xml:space="preserve"> </v>
      </c>
      <c r="AK59" s="82" t="str">
        <f>+'[3]Contratos anteriores'!BC62</f>
        <v xml:space="preserve"> </v>
      </c>
      <c r="AL59" s="82"/>
      <c r="AM59" s="82"/>
      <c r="AN59" s="82"/>
      <c r="AO59" s="82" t="str">
        <f>+'[3]Contratos anteriores'!BD62</f>
        <v xml:space="preserve"> </v>
      </c>
      <c r="AP59" s="82" t="str">
        <f>+'[3]Contratos anteriores'!BE62</f>
        <v xml:space="preserve"> </v>
      </c>
      <c r="AQ59" s="82" t="str">
        <f>+'[3]Contratos anteriores'!BF62</f>
        <v xml:space="preserve"> </v>
      </c>
      <c r="AR59" s="82"/>
      <c r="AS59" s="82"/>
      <c r="AT59" s="82"/>
      <c r="AU59" s="82" t="str">
        <f>+'[3]Contratos anteriores'!BG62</f>
        <v xml:space="preserve"> </v>
      </c>
      <c r="AV59" s="82" t="str">
        <f>+'[3]Contratos anteriores'!BH62</f>
        <v xml:space="preserve"> </v>
      </c>
      <c r="AW59" s="82" t="str">
        <f>+'[3]Contratos anteriores'!BI62</f>
        <v xml:space="preserve"> </v>
      </c>
      <c r="AX59" s="82"/>
      <c r="AY59" s="82"/>
      <c r="AZ59" s="82"/>
      <c r="BA59" s="82" t="str">
        <f>+'[3]Contratos anteriores'!BJ62</f>
        <v xml:space="preserve"> </v>
      </c>
      <c r="BB59" s="82" t="str">
        <f>+'[3]Contratos anteriores'!BK62</f>
        <v xml:space="preserve"> </v>
      </c>
      <c r="BC59" s="82" t="str">
        <f>+'[3]Contratos anteriores'!BL62</f>
        <v xml:space="preserve"> </v>
      </c>
      <c r="BD59" s="82"/>
      <c r="BE59" s="82"/>
      <c r="BF59" s="82"/>
      <c r="BG59" s="82" t="str">
        <f>+'[3]Contratos anteriores'!BM62</f>
        <v xml:space="preserve"> </v>
      </c>
      <c r="BH59" s="82" t="str">
        <f>+'[3]Contratos anteriores'!BN62</f>
        <v xml:space="preserve"> </v>
      </c>
      <c r="BI59" s="82" t="str">
        <f>+'[3]Contratos anteriores'!BO62</f>
        <v xml:space="preserve"> </v>
      </c>
      <c r="BJ59" s="82">
        <v>108.74</v>
      </c>
      <c r="BK59" s="82">
        <v>101.65</v>
      </c>
      <c r="BL59" s="82"/>
      <c r="BM59" s="82" t="str">
        <f>+'[3]Contratos anteriores'!BP62</f>
        <v xml:space="preserve"> </v>
      </c>
      <c r="BN59" s="82" t="str">
        <f>+'[3]Contratos anteriores'!BQ62</f>
        <v xml:space="preserve"> </v>
      </c>
      <c r="BO59" s="82" t="str">
        <f>+'[3]Contratos anteriores'!BR62</f>
        <v xml:space="preserve"> </v>
      </c>
      <c r="BP59" s="82">
        <v>89.81</v>
      </c>
      <c r="BQ59" s="82"/>
      <c r="BR59" s="82">
        <v>96.61</v>
      </c>
      <c r="BS59" s="82" t="str">
        <f>+'[3]Contratos anteriores'!BS62</f>
        <v xml:space="preserve"> </v>
      </c>
      <c r="BT59" s="82" t="str">
        <f>+'[3]Contratos anteriores'!BT62</f>
        <v xml:space="preserve"> </v>
      </c>
      <c r="BU59" s="82">
        <f>+'[3]Contratos anteriores'!BU62</f>
        <v>102.2221</v>
      </c>
      <c r="BV59" s="84">
        <f t="shared" si="0"/>
        <v>100.2850761</v>
      </c>
      <c r="BW59" s="84">
        <f t="shared" si="1"/>
        <v>10.480802425865058</v>
      </c>
      <c r="BX59" s="84">
        <f t="shared" si="73"/>
        <v>84.563872461202408</v>
      </c>
      <c r="BY59" s="84">
        <f t="shared" si="3"/>
        <v>110.76587852586505</v>
      </c>
      <c r="BZ59" s="84">
        <f t="shared" si="4"/>
        <v>98.949488262955413</v>
      </c>
      <c r="CA59" s="82" t="str">
        <f t="shared" si="5"/>
        <v/>
      </c>
      <c r="CB59" s="82" t="str">
        <f t="shared" si="6"/>
        <v/>
      </c>
      <c r="CC59" s="82" t="str">
        <f t="shared" si="7"/>
        <v/>
      </c>
      <c r="CD59" s="82" t="str">
        <f t="shared" si="8"/>
        <v/>
      </c>
      <c r="CE59" s="82" t="str">
        <f t="shared" si="9"/>
        <v/>
      </c>
      <c r="CF59" s="82" t="str">
        <f t="shared" si="10"/>
        <v/>
      </c>
      <c r="CG59" s="82" t="str">
        <f t="shared" si="11"/>
        <v/>
      </c>
      <c r="CH59" s="82" t="str">
        <f t="shared" si="12"/>
        <v/>
      </c>
      <c r="CI59" s="82" t="str">
        <f t="shared" si="13"/>
        <v/>
      </c>
      <c r="CJ59" s="82" t="str">
        <f t="shared" si="14"/>
        <v/>
      </c>
      <c r="CK59" s="82" t="str">
        <f t="shared" si="15"/>
        <v/>
      </c>
      <c r="CL59" s="82" t="str">
        <f t="shared" si="16"/>
        <v/>
      </c>
      <c r="CM59" s="82" t="str">
        <f t="shared" si="17"/>
        <v/>
      </c>
      <c r="CN59" s="82" t="str">
        <f t="shared" si="18"/>
        <v/>
      </c>
      <c r="CO59" s="82" t="str">
        <f t="shared" si="19"/>
        <v/>
      </c>
      <c r="CP59" s="82">
        <f t="shared" si="20"/>
        <v>87.443342000000001</v>
      </c>
      <c r="CQ59" s="82">
        <f t="shared" si="21"/>
        <v>97.398616000000004</v>
      </c>
      <c r="CR59" s="82" t="str">
        <f t="shared" si="22"/>
        <v/>
      </c>
      <c r="CS59" s="82" t="str">
        <f t="shared" si="23"/>
        <v/>
      </c>
      <c r="CT59" s="82" t="str">
        <f t="shared" si="24"/>
        <v/>
      </c>
      <c r="CU59" s="82" t="str">
        <f t="shared" si="25"/>
        <v/>
      </c>
      <c r="CV59" s="82">
        <f t="shared" si="26"/>
        <v>92.501895000000005</v>
      </c>
      <c r="CW59" s="82" t="str">
        <f t="shared" si="27"/>
        <v/>
      </c>
      <c r="CX59" s="82" t="str">
        <f t="shared" si="28"/>
        <v/>
      </c>
      <c r="CY59" s="82" t="str">
        <f t="shared" si="29"/>
        <v/>
      </c>
      <c r="CZ59" s="82" t="str">
        <f t="shared" si="30"/>
        <v/>
      </c>
      <c r="DA59" s="82" t="str">
        <f t="shared" si="31"/>
        <v/>
      </c>
      <c r="DB59" s="82" t="str">
        <f t="shared" si="32"/>
        <v/>
      </c>
      <c r="DC59" s="82" t="str">
        <f t="shared" si="33"/>
        <v/>
      </c>
      <c r="DD59" s="82" t="str">
        <f t="shared" si="34"/>
        <v/>
      </c>
      <c r="DE59" s="82" t="str">
        <f t="shared" si="35"/>
        <v/>
      </c>
      <c r="DF59" s="82" t="str">
        <f t="shared" si="36"/>
        <v/>
      </c>
      <c r="DG59" s="82" t="str">
        <f t="shared" si="37"/>
        <v/>
      </c>
      <c r="DH59" s="82" t="str">
        <f t="shared" si="38"/>
        <v/>
      </c>
      <c r="DI59" s="82" t="str">
        <f t="shared" si="39"/>
        <v/>
      </c>
      <c r="DJ59" s="82" t="str">
        <f t="shared" si="40"/>
        <v/>
      </c>
      <c r="DK59" s="82" t="str">
        <f t="shared" si="41"/>
        <v/>
      </c>
      <c r="DL59" s="82" t="str">
        <f t="shared" si="42"/>
        <v/>
      </c>
      <c r="DM59" s="82" t="str">
        <f t="shared" si="43"/>
        <v/>
      </c>
      <c r="DN59" s="82" t="str">
        <f t="shared" si="44"/>
        <v/>
      </c>
      <c r="DO59" s="82" t="str">
        <f t="shared" si="45"/>
        <v/>
      </c>
      <c r="DP59" s="82" t="str">
        <f t="shared" si="46"/>
        <v/>
      </c>
      <c r="DQ59" s="82" t="str">
        <f t="shared" si="47"/>
        <v/>
      </c>
      <c r="DR59" s="82" t="str">
        <f t="shared" si="48"/>
        <v/>
      </c>
      <c r="DS59" s="82" t="str">
        <f t="shared" si="49"/>
        <v/>
      </c>
      <c r="DT59" s="82" t="str">
        <f t="shared" si="50"/>
        <v/>
      </c>
      <c r="DU59" s="82" t="str">
        <f t="shared" si="51"/>
        <v/>
      </c>
      <c r="DV59" s="82" t="str">
        <f t="shared" si="52"/>
        <v/>
      </c>
      <c r="DW59" s="82" t="str">
        <f t="shared" si="53"/>
        <v/>
      </c>
      <c r="DX59" s="82" t="str">
        <f t="shared" si="54"/>
        <v/>
      </c>
      <c r="DY59" s="82" t="str">
        <f t="shared" si="55"/>
        <v/>
      </c>
      <c r="DZ59" s="82" t="str">
        <f t="shared" si="56"/>
        <v/>
      </c>
      <c r="EA59" s="82" t="str">
        <f t="shared" si="57"/>
        <v/>
      </c>
      <c r="EB59" s="82" t="str">
        <f t="shared" si="58"/>
        <v/>
      </c>
      <c r="EC59" s="82" t="str">
        <f t="shared" si="59"/>
        <v/>
      </c>
      <c r="ED59" s="82" t="str">
        <f t="shared" si="60"/>
        <v/>
      </c>
      <c r="EE59" s="82" t="str">
        <f t="shared" si="61"/>
        <v/>
      </c>
      <c r="EF59" s="82" t="str">
        <f t="shared" si="62"/>
        <v/>
      </c>
      <c r="EG59" s="82" t="str">
        <f t="shared" si="63"/>
        <v/>
      </c>
      <c r="EH59" s="82" t="str">
        <f t="shared" si="64"/>
        <v/>
      </c>
      <c r="EI59" s="82">
        <f t="shared" si="65"/>
        <v>89.81</v>
      </c>
      <c r="EJ59" s="82" t="str">
        <f t="shared" si="66"/>
        <v/>
      </c>
      <c r="EK59" s="82">
        <f t="shared" si="67"/>
        <v>96.61</v>
      </c>
      <c r="EL59" s="82" t="str">
        <f t="shared" si="68"/>
        <v/>
      </c>
      <c r="EM59" s="82" t="str">
        <f t="shared" si="69"/>
        <v/>
      </c>
      <c r="EN59" s="82" t="str">
        <f t="shared" si="70"/>
        <v/>
      </c>
      <c r="EO59" s="71">
        <f t="shared" si="71"/>
        <v>92.91</v>
      </c>
      <c r="EP59" s="71">
        <f>ROUND(EO59*(1+[3]Inflación!$G$50),2)</f>
        <v>94.1</v>
      </c>
      <c r="EQ59" s="81">
        <f t="shared" si="72"/>
        <v>3.2860318877079964E-2</v>
      </c>
    </row>
    <row r="60" spans="1:147" s="56" customFormat="1" ht="24.75" customHeight="1">
      <c r="A60" s="93">
        <v>55</v>
      </c>
      <c r="B60" s="92" t="s">
        <v>632</v>
      </c>
      <c r="C60" s="91" t="s">
        <v>631</v>
      </c>
      <c r="D60" s="90" t="s">
        <v>583</v>
      </c>
      <c r="E60" s="94">
        <v>101.65931799085469</v>
      </c>
      <c r="F60" s="94">
        <v>102.52342219377695</v>
      </c>
      <c r="G60" s="87"/>
      <c r="H60" s="82"/>
      <c r="I60" s="82">
        <v>127.02900000000001</v>
      </c>
      <c r="J60" s="82"/>
      <c r="K60" s="82" t="str">
        <f>+'[3]Contratos anteriores'!AO63</f>
        <v xml:space="preserve"> </v>
      </c>
      <c r="L60" s="82" t="str">
        <f>+'[3]Contratos anteriores'!AP63</f>
        <v xml:space="preserve"> </v>
      </c>
      <c r="M60" s="82" t="str">
        <f>+'[3]Contratos anteriores'!AQ63</f>
        <v xml:space="preserve"> </v>
      </c>
      <c r="N60" s="82"/>
      <c r="O60" s="82"/>
      <c r="P60" s="82"/>
      <c r="Q60" s="82" t="str">
        <f>+'[3]Contratos anteriores'!AR63</f>
        <v xml:space="preserve"> </v>
      </c>
      <c r="R60" s="82" t="str">
        <f>+'[3]Contratos anteriores'!AS63</f>
        <v xml:space="preserve"> </v>
      </c>
      <c r="S60" s="82" t="str">
        <f>+'[3]Contratos anteriores'!AT63</f>
        <v xml:space="preserve"> </v>
      </c>
      <c r="T60" s="82"/>
      <c r="U60" s="82"/>
      <c r="V60" s="82"/>
      <c r="W60" s="82" t="str">
        <f>+'[3]Contratos anteriores'!AU63</f>
        <v xml:space="preserve"> </v>
      </c>
      <c r="X60" s="82" t="str">
        <f>+'[3]Contratos anteriores'!AV63</f>
        <v xml:space="preserve"> </v>
      </c>
      <c r="Y60" s="82" t="str">
        <f>+'[3]Contratos anteriores'!AW63</f>
        <v xml:space="preserve"> </v>
      </c>
      <c r="Z60" s="82"/>
      <c r="AA60" s="82"/>
      <c r="AB60" s="82"/>
      <c r="AC60" s="86" t="str">
        <f>+'[3]Contratos anteriores'!AX63</f>
        <v xml:space="preserve"> </v>
      </c>
      <c r="AD60" s="86" t="str">
        <f>+'[3]Contratos anteriores'!AY63</f>
        <v xml:space="preserve"> </v>
      </c>
      <c r="AE60" s="86" t="str">
        <f>+'[3]Contratos anteriores'!AZ63</f>
        <v xml:space="preserve"> </v>
      </c>
      <c r="AF60" s="82"/>
      <c r="AG60" s="82"/>
      <c r="AH60" s="82"/>
      <c r="AI60" s="82" t="str">
        <f>+'[3]Contratos anteriores'!BA63</f>
        <v xml:space="preserve"> </v>
      </c>
      <c r="AJ60" s="82" t="str">
        <f>+'[3]Contratos anteriores'!BB63</f>
        <v xml:space="preserve"> </v>
      </c>
      <c r="AK60" s="82" t="str">
        <f>+'[3]Contratos anteriores'!BC63</f>
        <v xml:space="preserve"> </v>
      </c>
      <c r="AL60" s="82"/>
      <c r="AM60" s="82"/>
      <c r="AN60" s="82"/>
      <c r="AO60" s="82" t="str">
        <f>+'[3]Contratos anteriores'!BD63</f>
        <v xml:space="preserve"> </v>
      </c>
      <c r="AP60" s="82" t="str">
        <f>+'[3]Contratos anteriores'!BE63</f>
        <v xml:space="preserve"> </v>
      </c>
      <c r="AQ60" s="82" t="str">
        <f>+'[3]Contratos anteriores'!BF63</f>
        <v xml:space="preserve"> </v>
      </c>
      <c r="AR60" s="82"/>
      <c r="AS60" s="82"/>
      <c r="AT60" s="82"/>
      <c r="AU60" s="82" t="str">
        <f>+'[3]Contratos anteriores'!BG63</f>
        <v xml:space="preserve"> </v>
      </c>
      <c r="AV60" s="82" t="str">
        <f>+'[3]Contratos anteriores'!BH63</f>
        <v xml:space="preserve"> </v>
      </c>
      <c r="AW60" s="82" t="str">
        <f>+'[3]Contratos anteriores'!BI63</f>
        <v xml:space="preserve"> </v>
      </c>
      <c r="AX60" s="82"/>
      <c r="AY60" s="82"/>
      <c r="AZ60" s="82"/>
      <c r="BA60" s="82" t="str">
        <f>+'[3]Contratos anteriores'!BJ63</f>
        <v xml:space="preserve"> </v>
      </c>
      <c r="BB60" s="82" t="str">
        <f>+'[3]Contratos anteriores'!BK63</f>
        <v xml:space="preserve"> </v>
      </c>
      <c r="BC60" s="82" t="str">
        <f>+'[3]Contratos anteriores'!BL63</f>
        <v xml:space="preserve"> </v>
      </c>
      <c r="BD60" s="82"/>
      <c r="BE60" s="82"/>
      <c r="BF60" s="82"/>
      <c r="BG60" s="82" t="str">
        <f>+'[3]Contratos anteriores'!BM63</f>
        <v xml:space="preserve"> </v>
      </c>
      <c r="BH60" s="82" t="str">
        <f>+'[3]Contratos anteriores'!BN63</f>
        <v xml:space="preserve"> </v>
      </c>
      <c r="BI60" s="82" t="str">
        <f>+'[3]Contratos anteriores'!BO63</f>
        <v xml:space="preserve"> </v>
      </c>
      <c r="BJ60" s="82">
        <v>233.59</v>
      </c>
      <c r="BK60" s="82">
        <v>114.88</v>
      </c>
      <c r="BL60" s="82"/>
      <c r="BM60" s="82" t="str">
        <f>+'[3]Contratos anteriores'!BP63</f>
        <v xml:space="preserve"> </v>
      </c>
      <c r="BN60" s="82" t="str">
        <f>+'[3]Contratos anteriores'!BQ63</f>
        <v xml:space="preserve"> </v>
      </c>
      <c r="BO60" s="82" t="str">
        <f>+'[3]Contratos anteriores'!BR63</f>
        <v xml:space="preserve"> </v>
      </c>
      <c r="BP60" s="82">
        <v>101.5</v>
      </c>
      <c r="BQ60" s="82"/>
      <c r="BR60" s="82">
        <v>112.04</v>
      </c>
      <c r="BS60" s="82" t="str">
        <f>+'[3]Contratos anteriores'!BS63</f>
        <v xml:space="preserve"> </v>
      </c>
      <c r="BT60" s="82" t="str">
        <f>+'[3]Contratos anteriores'!BT63</f>
        <v xml:space="preserve"> </v>
      </c>
      <c r="BU60" s="82" t="str">
        <f>+'[3]Contratos anteriores'!BU63</f>
        <v xml:space="preserve"> </v>
      </c>
      <c r="BV60" s="84">
        <f t="shared" si="0"/>
        <v>137.80779999999999</v>
      </c>
      <c r="BW60" s="84">
        <f t="shared" si="1"/>
        <v>47.646409118022362</v>
      </c>
      <c r="BX60" s="84">
        <f t="shared" si="73"/>
        <v>66.338186322966436</v>
      </c>
      <c r="BY60" s="84">
        <f t="shared" si="3"/>
        <v>185.45420911802233</v>
      </c>
      <c r="BZ60" s="84">
        <f t="shared" si="4"/>
        <v>111.82524978994017</v>
      </c>
      <c r="CA60" s="82" t="str">
        <f t="shared" si="5"/>
        <v/>
      </c>
      <c r="CB60" s="82" t="str">
        <f t="shared" si="6"/>
        <v/>
      </c>
      <c r="CC60" s="82" t="str">
        <f t="shared" si="7"/>
        <v/>
      </c>
      <c r="CD60" s="82" t="str">
        <f t="shared" si="8"/>
        <v/>
      </c>
      <c r="CE60" s="82" t="str">
        <f t="shared" si="9"/>
        <v/>
      </c>
      <c r="CF60" s="82" t="str">
        <f t="shared" si="10"/>
        <v/>
      </c>
      <c r="CG60" s="82" t="str">
        <f t="shared" si="11"/>
        <v/>
      </c>
      <c r="CH60" s="82" t="str">
        <f t="shared" si="12"/>
        <v/>
      </c>
      <c r="CI60" s="82" t="str">
        <f t="shared" si="13"/>
        <v/>
      </c>
      <c r="CJ60" s="82" t="str">
        <f t="shared" si="14"/>
        <v/>
      </c>
      <c r="CK60" s="82" t="str">
        <f t="shared" si="15"/>
        <v/>
      </c>
      <c r="CL60" s="82" t="str">
        <f t="shared" si="16"/>
        <v/>
      </c>
      <c r="CM60" s="82" t="str">
        <f t="shared" si="17"/>
        <v/>
      </c>
      <c r="CN60" s="82" t="str">
        <f t="shared" si="18"/>
        <v/>
      </c>
      <c r="CO60" s="82" t="str">
        <f t="shared" si="19"/>
        <v/>
      </c>
      <c r="CP60" s="82" t="str">
        <f t="shared" si="20"/>
        <v/>
      </c>
      <c r="CQ60" s="82" t="str">
        <f t="shared" si="21"/>
        <v/>
      </c>
      <c r="CR60" s="82" t="str">
        <f t="shared" si="22"/>
        <v/>
      </c>
      <c r="CS60" s="82" t="str">
        <f t="shared" si="23"/>
        <v/>
      </c>
      <c r="CT60" s="82" t="str">
        <f t="shared" si="24"/>
        <v/>
      </c>
      <c r="CU60" s="82" t="str">
        <f t="shared" si="25"/>
        <v/>
      </c>
      <c r="CV60" s="82" t="str">
        <f t="shared" si="26"/>
        <v/>
      </c>
      <c r="CW60" s="82" t="str">
        <f t="shared" si="27"/>
        <v/>
      </c>
      <c r="CX60" s="82" t="str">
        <f t="shared" si="28"/>
        <v/>
      </c>
      <c r="CY60" s="82" t="str">
        <f t="shared" si="29"/>
        <v/>
      </c>
      <c r="CZ60" s="82" t="str">
        <f t="shared" si="30"/>
        <v/>
      </c>
      <c r="DA60" s="82" t="str">
        <f t="shared" si="31"/>
        <v/>
      </c>
      <c r="DB60" s="82" t="str">
        <f t="shared" si="32"/>
        <v/>
      </c>
      <c r="DC60" s="82" t="str">
        <f t="shared" si="33"/>
        <v/>
      </c>
      <c r="DD60" s="82" t="str">
        <f t="shared" si="34"/>
        <v/>
      </c>
      <c r="DE60" s="82" t="str">
        <f t="shared" si="35"/>
        <v/>
      </c>
      <c r="DF60" s="82" t="str">
        <f t="shared" si="36"/>
        <v/>
      </c>
      <c r="DG60" s="82" t="str">
        <f t="shared" si="37"/>
        <v/>
      </c>
      <c r="DH60" s="82" t="str">
        <f t="shared" si="38"/>
        <v/>
      </c>
      <c r="DI60" s="82" t="str">
        <f t="shared" si="39"/>
        <v/>
      </c>
      <c r="DJ60" s="82" t="str">
        <f t="shared" si="40"/>
        <v/>
      </c>
      <c r="DK60" s="82" t="str">
        <f t="shared" si="41"/>
        <v/>
      </c>
      <c r="DL60" s="82" t="str">
        <f t="shared" si="42"/>
        <v/>
      </c>
      <c r="DM60" s="82" t="str">
        <f t="shared" si="43"/>
        <v/>
      </c>
      <c r="DN60" s="82" t="str">
        <f t="shared" si="44"/>
        <v/>
      </c>
      <c r="DO60" s="82" t="str">
        <f t="shared" si="45"/>
        <v/>
      </c>
      <c r="DP60" s="82" t="str">
        <f t="shared" si="46"/>
        <v/>
      </c>
      <c r="DQ60" s="82" t="str">
        <f t="shared" si="47"/>
        <v/>
      </c>
      <c r="DR60" s="82" t="str">
        <f t="shared" si="48"/>
        <v/>
      </c>
      <c r="DS60" s="82" t="str">
        <f t="shared" si="49"/>
        <v/>
      </c>
      <c r="DT60" s="82" t="str">
        <f t="shared" si="50"/>
        <v/>
      </c>
      <c r="DU60" s="82" t="str">
        <f t="shared" si="51"/>
        <v/>
      </c>
      <c r="DV60" s="82" t="str">
        <f t="shared" si="52"/>
        <v/>
      </c>
      <c r="DW60" s="82" t="str">
        <f t="shared" si="53"/>
        <v/>
      </c>
      <c r="DX60" s="82" t="str">
        <f t="shared" si="54"/>
        <v/>
      </c>
      <c r="DY60" s="82" t="str">
        <f t="shared" si="55"/>
        <v/>
      </c>
      <c r="DZ60" s="82" t="str">
        <f t="shared" si="56"/>
        <v/>
      </c>
      <c r="EA60" s="82" t="str">
        <f t="shared" si="57"/>
        <v/>
      </c>
      <c r="EB60" s="82" t="str">
        <f t="shared" si="58"/>
        <v/>
      </c>
      <c r="EC60" s="82" t="str">
        <f t="shared" si="59"/>
        <v/>
      </c>
      <c r="ED60" s="82" t="str">
        <f t="shared" si="60"/>
        <v/>
      </c>
      <c r="EE60" s="82" t="str">
        <f t="shared" si="61"/>
        <v/>
      </c>
      <c r="EF60" s="82" t="str">
        <f t="shared" si="62"/>
        <v/>
      </c>
      <c r="EG60" s="82" t="str">
        <f t="shared" si="63"/>
        <v/>
      </c>
      <c r="EH60" s="82" t="str">
        <f t="shared" si="64"/>
        <v/>
      </c>
      <c r="EI60" s="82">
        <f t="shared" si="65"/>
        <v>101.5</v>
      </c>
      <c r="EJ60" s="82" t="str">
        <f t="shared" si="66"/>
        <v/>
      </c>
      <c r="EK60" s="82" t="str">
        <f t="shared" si="67"/>
        <v/>
      </c>
      <c r="EL60" s="82" t="str">
        <f t="shared" si="68"/>
        <v/>
      </c>
      <c r="EM60" s="82" t="str">
        <f t="shared" si="69"/>
        <v/>
      </c>
      <c r="EN60" s="82" t="str">
        <f t="shared" si="70"/>
        <v/>
      </c>
      <c r="EO60" s="71">
        <f t="shared" si="71"/>
        <v>101.5</v>
      </c>
      <c r="EP60" s="71">
        <f>ROUND(EO60*(1+[3]Inflación!$G$50),2)</f>
        <v>102.8</v>
      </c>
      <c r="EQ60" s="81">
        <f t="shared" si="72"/>
        <v>-1.567175483796035E-3</v>
      </c>
    </row>
    <row r="61" spans="1:147" s="97" customFormat="1" ht="24.75" customHeight="1">
      <c r="A61" s="107">
        <v>56</v>
      </c>
      <c r="B61" s="106" t="s">
        <v>630</v>
      </c>
      <c r="C61" s="105" t="s">
        <v>192</v>
      </c>
      <c r="D61" s="104" t="s">
        <v>583</v>
      </c>
      <c r="E61" s="103">
        <v>616.1476787556187</v>
      </c>
      <c r="F61" s="103">
        <v>621.3849340250415</v>
      </c>
      <c r="G61" s="102"/>
      <c r="H61" s="100"/>
      <c r="I61" s="100">
        <v>185.5035</v>
      </c>
      <c r="J61" s="100"/>
      <c r="K61" s="100" t="str">
        <f>+'[3]Contratos anteriores'!AO64</f>
        <v xml:space="preserve"> </v>
      </c>
      <c r="L61" s="100" t="str">
        <f>+'[3]Contratos anteriores'!AP64</f>
        <v xml:space="preserve"> </v>
      </c>
      <c r="M61" s="100" t="str">
        <f>+'[3]Contratos anteriores'!AQ64</f>
        <v xml:space="preserve"> </v>
      </c>
      <c r="N61" s="100"/>
      <c r="O61" s="100"/>
      <c r="P61" s="100"/>
      <c r="Q61" s="100" t="str">
        <f>+'[3]Contratos anteriores'!AR64</f>
        <v xml:space="preserve"> </v>
      </c>
      <c r="R61" s="100" t="str">
        <f>+'[3]Contratos anteriores'!AS64</f>
        <v xml:space="preserve"> </v>
      </c>
      <c r="S61" s="100">
        <f>+'[3]Contratos anteriores'!AT64</f>
        <v>266.83095299999997</v>
      </c>
      <c r="T61" s="100"/>
      <c r="U61" s="100"/>
      <c r="V61" s="100"/>
      <c r="W61" s="100" t="str">
        <f>+'[3]Contratos anteriores'!AU64</f>
        <v xml:space="preserve"> </v>
      </c>
      <c r="X61" s="100" t="str">
        <f>+'[3]Contratos anteriores'!AV64</f>
        <v xml:space="preserve"> </v>
      </c>
      <c r="Y61" s="100" t="str">
        <f>+'[3]Contratos anteriores'!AW64</f>
        <v xml:space="preserve"> </v>
      </c>
      <c r="Z61" s="100"/>
      <c r="AA61" s="100"/>
      <c r="AB61" s="100"/>
      <c r="AC61" s="101" t="str">
        <f>+'[3]Contratos anteriores'!AX64</f>
        <v xml:space="preserve"> </v>
      </c>
      <c r="AD61" s="101" t="str">
        <f>+'[3]Contratos anteriores'!AY64</f>
        <v xml:space="preserve"> </v>
      </c>
      <c r="AE61" s="101" t="str">
        <f>+'[3]Contratos anteriores'!AZ64</f>
        <v xml:space="preserve"> </v>
      </c>
      <c r="AF61" s="100"/>
      <c r="AG61" s="100"/>
      <c r="AH61" s="100"/>
      <c r="AI61" s="100" t="str">
        <f>+'[3]Contratos anteriores'!BA64</f>
        <v xml:space="preserve"> </v>
      </c>
      <c r="AJ61" s="100" t="str">
        <f>+'[3]Contratos anteriores'!BB64</f>
        <v xml:space="preserve"> </v>
      </c>
      <c r="AK61" s="100" t="str">
        <f>+'[3]Contratos anteriores'!BC64</f>
        <v xml:space="preserve"> </v>
      </c>
      <c r="AL61" s="100"/>
      <c r="AM61" s="100"/>
      <c r="AN61" s="100"/>
      <c r="AO61" s="100" t="str">
        <f>+'[3]Contratos anteriores'!BD64</f>
        <v xml:space="preserve"> </v>
      </c>
      <c r="AP61" s="100" t="str">
        <f>+'[3]Contratos anteriores'!BE64</f>
        <v xml:space="preserve"> </v>
      </c>
      <c r="AQ61" s="100" t="str">
        <f>+'[3]Contratos anteriores'!BF64</f>
        <v xml:space="preserve"> </v>
      </c>
      <c r="AR61" s="100"/>
      <c r="AS61" s="100"/>
      <c r="AT61" s="100"/>
      <c r="AU61" s="100" t="str">
        <f>+'[3]Contratos anteriores'!BG64</f>
        <v xml:space="preserve"> </v>
      </c>
      <c r="AV61" s="100" t="str">
        <f>+'[3]Contratos anteriores'!BH64</f>
        <v xml:space="preserve"> </v>
      </c>
      <c r="AW61" s="100" t="str">
        <f>+'[3]Contratos anteriores'!BI64</f>
        <v xml:space="preserve"> </v>
      </c>
      <c r="AX61" s="100"/>
      <c r="AY61" s="100"/>
      <c r="AZ61" s="100"/>
      <c r="BA61" s="100" t="str">
        <f>+'[3]Contratos anteriores'!BJ64</f>
        <v xml:space="preserve"> </v>
      </c>
      <c r="BB61" s="100" t="str">
        <f>+'[3]Contratos anteriores'!BK64</f>
        <v xml:space="preserve"> </v>
      </c>
      <c r="BC61" s="100" t="str">
        <f>+'[3]Contratos anteriores'!BL64</f>
        <v xml:space="preserve"> </v>
      </c>
      <c r="BD61" s="100"/>
      <c r="BE61" s="100"/>
      <c r="BF61" s="100"/>
      <c r="BG61" s="100" t="str">
        <f>+'[3]Contratos anteriores'!BM64</f>
        <v xml:space="preserve"> </v>
      </c>
      <c r="BH61" s="100" t="str">
        <f>+'[3]Contratos anteriores'!BN64</f>
        <v xml:space="preserve"> </v>
      </c>
      <c r="BI61" s="100" t="str">
        <f>+'[3]Contratos anteriores'!BO64</f>
        <v xml:space="preserve"> </v>
      </c>
      <c r="BJ61" s="100">
        <v>677.77</v>
      </c>
      <c r="BK61" s="100">
        <v>696.25</v>
      </c>
      <c r="BL61" s="100"/>
      <c r="BM61" s="100" t="str">
        <f>+'[3]Contratos anteriores'!BP64</f>
        <v xml:space="preserve"> </v>
      </c>
      <c r="BN61" s="100" t="str">
        <f>+'[3]Contratos anteriores'!BQ64</f>
        <v xml:space="preserve"> </v>
      </c>
      <c r="BO61" s="100" t="str">
        <f>+'[3]Contratos anteriores'!BR64</f>
        <v xml:space="preserve"> </v>
      </c>
      <c r="BP61" s="100">
        <v>615.16999999999996</v>
      </c>
      <c r="BQ61" s="100"/>
      <c r="BR61" s="100">
        <v>716.72</v>
      </c>
      <c r="BS61" s="100" t="str">
        <f>+'[3]Contratos anteriores'!BS64</f>
        <v xml:space="preserve"> </v>
      </c>
      <c r="BT61" s="100" t="str">
        <f>+'[3]Contratos anteriores'!BT64</f>
        <v xml:space="preserve"> </v>
      </c>
      <c r="BU61" s="100" t="str">
        <f>+'[3]Contratos anteriores'!BU64</f>
        <v xml:space="preserve"> </v>
      </c>
      <c r="BV61" s="100">
        <f t="shared" si="0"/>
        <v>526.3740755</v>
      </c>
      <c r="BW61" s="100">
        <f t="shared" si="1"/>
        <v>204.33460844373309</v>
      </c>
      <c r="BX61" s="100">
        <f>IFERROR(BV61-BW61*1," ")</f>
        <v>322.03946705626691</v>
      </c>
      <c r="BY61" s="100">
        <f t="shared" si="3"/>
        <v>730.70868394373315</v>
      </c>
      <c r="BZ61" s="100">
        <f t="shared" si="4"/>
        <v>677.76244663118064</v>
      </c>
      <c r="CA61" s="100" t="str">
        <f t="shared" si="5"/>
        <v/>
      </c>
      <c r="CB61" s="100" t="str">
        <f t="shared" si="6"/>
        <v/>
      </c>
      <c r="CC61" s="100" t="str">
        <f t="shared" si="7"/>
        <v/>
      </c>
      <c r="CD61" s="100" t="str">
        <f t="shared" si="8"/>
        <v/>
      </c>
      <c r="CE61" s="100" t="str">
        <f t="shared" si="9"/>
        <v/>
      </c>
      <c r="CF61" s="100" t="str">
        <f t="shared" si="10"/>
        <v/>
      </c>
      <c r="CG61" s="100" t="str">
        <f t="shared" si="11"/>
        <v/>
      </c>
      <c r="CH61" s="100" t="str">
        <f t="shared" si="12"/>
        <v/>
      </c>
      <c r="CI61" s="100" t="str">
        <f t="shared" si="13"/>
        <v/>
      </c>
      <c r="CJ61" s="100" t="str">
        <f t="shared" si="14"/>
        <v/>
      </c>
      <c r="CK61" s="100" t="str">
        <f t="shared" si="15"/>
        <v/>
      </c>
      <c r="CL61" s="100" t="str">
        <f t="shared" si="16"/>
        <v/>
      </c>
      <c r="CM61" s="100" t="str">
        <f t="shared" si="17"/>
        <v/>
      </c>
      <c r="CN61" s="100" t="str">
        <f t="shared" si="18"/>
        <v/>
      </c>
      <c r="CO61" s="100" t="str">
        <f t="shared" si="19"/>
        <v/>
      </c>
      <c r="CP61" s="100" t="str">
        <f t="shared" si="20"/>
        <v/>
      </c>
      <c r="CQ61" s="100" t="str">
        <f t="shared" si="21"/>
        <v/>
      </c>
      <c r="CR61" s="100" t="str">
        <f t="shared" si="22"/>
        <v/>
      </c>
      <c r="CS61" s="100" t="str">
        <f t="shared" si="23"/>
        <v/>
      </c>
      <c r="CT61" s="100" t="str">
        <f t="shared" si="24"/>
        <v/>
      </c>
      <c r="CU61" s="100" t="str">
        <f t="shared" si="25"/>
        <v/>
      </c>
      <c r="CV61" s="100" t="str">
        <f t="shared" si="26"/>
        <v/>
      </c>
      <c r="CW61" s="100" t="str">
        <f t="shared" si="27"/>
        <v/>
      </c>
      <c r="CX61" s="100" t="str">
        <f t="shared" si="28"/>
        <v/>
      </c>
      <c r="CY61" s="100" t="str">
        <f t="shared" si="29"/>
        <v/>
      </c>
      <c r="CZ61" s="100" t="str">
        <f t="shared" si="30"/>
        <v/>
      </c>
      <c r="DA61" s="100" t="str">
        <f t="shared" si="31"/>
        <v/>
      </c>
      <c r="DB61" s="100" t="str">
        <f t="shared" si="32"/>
        <v/>
      </c>
      <c r="DC61" s="100" t="str">
        <f t="shared" si="33"/>
        <v/>
      </c>
      <c r="DD61" s="100" t="str">
        <f t="shared" si="34"/>
        <v/>
      </c>
      <c r="DE61" s="100" t="str">
        <f t="shared" si="35"/>
        <v/>
      </c>
      <c r="DF61" s="100" t="str">
        <f t="shared" si="36"/>
        <v/>
      </c>
      <c r="DG61" s="100" t="str">
        <f t="shared" si="37"/>
        <v/>
      </c>
      <c r="DH61" s="100" t="str">
        <f t="shared" si="38"/>
        <v/>
      </c>
      <c r="DI61" s="100" t="str">
        <f t="shared" si="39"/>
        <v/>
      </c>
      <c r="DJ61" s="100" t="str">
        <f t="shared" si="40"/>
        <v/>
      </c>
      <c r="DK61" s="100" t="str">
        <f t="shared" si="41"/>
        <v/>
      </c>
      <c r="DL61" s="100" t="str">
        <f t="shared" si="42"/>
        <v/>
      </c>
      <c r="DM61" s="100" t="str">
        <f t="shared" si="43"/>
        <v/>
      </c>
      <c r="DN61" s="100" t="str">
        <f t="shared" si="44"/>
        <v/>
      </c>
      <c r="DO61" s="100" t="str">
        <f t="shared" si="45"/>
        <v/>
      </c>
      <c r="DP61" s="100" t="str">
        <f t="shared" si="46"/>
        <v/>
      </c>
      <c r="DQ61" s="100" t="str">
        <f t="shared" si="47"/>
        <v/>
      </c>
      <c r="DR61" s="100" t="str">
        <f t="shared" si="48"/>
        <v/>
      </c>
      <c r="DS61" s="100" t="str">
        <f t="shared" si="49"/>
        <v/>
      </c>
      <c r="DT61" s="100" t="str">
        <f t="shared" si="50"/>
        <v/>
      </c>
      <c r="DU61" s="100" t="str">
        <f t="shared" si="51"/>
        <v/>
      </c>
      <c r="DV61" s="100" t="str">
        <f t="shared" si="52"/>
        <v/>
      </c>
      <c r="DW61" s="100" t="str">
        <f t="shared" si="53"/>
        <v/>
      </c>
      <c r="DX61" s="100" t="str">
        <f t="shared" si="54"/>
        <v/>
      </c>
      <c r="DY61" s="100" t="str">
        <f t="shared" si="55"/>
        <v/>
      </c>
      <c r="DZ61" s="100" t="str">
        <f t="shared" si="56"/>
        <v/>
      </c>
      <c r="EA61" s="100" t="str">
        <f t="shared" si="57"/>
        <v/>
      </c>
      <c r="EB61" s="100" t="str">
        <f t="shared" si="58"/>
        <v/>
      </c>
      <c r="EC61" s="100" t="str">
        <f t="shared" si="59"/>
        <v/>
      </c>
      <c r="ED61" s="100" t="str">
        <f t="shared" si="60"/>
        <v/>
      </c>
      <c r="EE61" s="100" t="str">
        <f t="shared" si="61"/>
        <v/>
      </c>
      <c r="EF61" s="100" t="str">
        <f t="shared" si="62"/>
        <v/>
      </c>
      <c r="EG61" s="100" t="str">
        <f t="shared" si="63"/>
        <v/>
      </c>
      <c r="EH61" s="100" t="str">
        <f t="shared" si="64"/>
        <v/>
      </c>
      <c r="EI61" s="100">
        <f t="shared" si="65"/>
        <v>615.16999999999996</v>
      </c>
      <c r="EJ61" s="100" t="str">
        <f t="shared" si="66"/>
        <v/>
      </c>
      <c r="EK61" s="100" t="str">
        <f t="shared" si="67"/>
        <v/>
      </c>
      <c r="EL61" s="100" t="str">
        <f t="shared" si="68"/>
        <v/>
      </c>
      <c r="EM61" s="100" t="str">
        <f t="shared" si="69"/>
        <v/>
      </c>
      <c r="EN61" s="100" t="str">
        <f t="shared" si="70"/>
        <v/>
      </c>
      <c r="EO61" s="99">
        <f t="shared" si="71"/>
        <v>615.16999999999996</v>
      </c>
      <c r="EP61" s="99">
        <f>ROUND(EO61*(1+[3]Inflación!$G$50),2)</f>
        <v>623.07000000000005</v>
      </c>
      <c r="EQ61" s="98">
        <f t="shared" si="72"/>
        <v>-1.5867604298912541E-3</v>
      </c>
    </row>
    <row r="62" spans="1:147" s="56" customFormat="1" ht="24.75" customHeight="1">
      <c r="A62" s="93">
        <v>57</v>
      </c>
      <c r="B62" s="92" t="s">
        <v>629</v>
      </c>
      <c r="C62" s="91" t="s">
        <v>628</v>
      </c>
      <c r="D62" s="90" t="s">
        <v>583</v>
      </c>
      <c r="E62" s="94">
        <v>115.40698717826209</v>
      </c>
      <c r="F62" s="94">
        <v>116.38794656927732</v>
      </c>
      <c r="G62" s="87"/>
      <c r="H62" s="82"/>
      <c r="I62" s="82">
        <v>133.53900000000002</v>
      </c>
      <c r="J62" s="82"/>
      <c r="K62" s="82" t="str">
        <f>+'[3]Contratos anteriores'!AO65</f>
        <v xml:space="preserve"> </v>
      </c>
      <c r="L62" s="82" t="str">
        <f>+'[3]Contratos anteriores'!AP65</f>
        <v xml:space="preserve"> </v>
      </c>
      <c r="M62" s="82" t="str">
        <f>+'[3]Contratos anteriores'!AQ65</f>
        <v xml:space="preserve"> </v>
      </c>
      <c r="N62" s="82"/>
      <c r="O62" s="82"/>
      <c r="P62" s="82"/>
      <c r="Q62" s="82" t="str">
        <f>+'[3]Contratos anteriores'!AR65</f>
        <v xml:space="preserve"> </v>
      </c>
      <c r="R62" s="82" t="str">
        <f>+'[3]Contratos anteriores'!AS65</f>
        <v xml:space="preserve"> </v>
      </c>
      <c r="S62" s="82" t="str">
        <f>+'[3]Contratos anteriores'!AT65</f>
        <v xml:space="preserve"> </v>
      </c>
      <c r="T62" s="82"/>
      <c r="U62" s="82"/>
      <c r="V62" s="82"/>
      <c r="W62" s="82" t="str">
        <f>+'[3]Contratos anteriores'!AU65</f>
        <v xml:space="preserve"> </v>
      </c>
      <c r="X62" s="82" t="str">
        <f>+'[3]Contratos anteriores'!AV65</f>
        <v xml:space="preserve"> </v>
      </c>
      <c r="Y62" s="82" t="str">
        <f>+'[3]Contratos anteriores'!AW65</f>
        <v xml:space="preserve"> </v>
      </c>
      <c r="Z62" s="82"/>
      <c r="AA62" s="82"/>
      <c r="AB62" s="82"/>
      <c r="AC62" s="86" t="str">
        <f>+'[3]Contratos anteriores'!AX65</f>
        <v xml:space="preserve"> </v>
      </c>
      <c r="AD62" s="86" t="str">
        <f>+'[3]Contratos anteriores'!AY65</f>
        <v xml:space="preserve"> </v>
      </c>
      <c r="AE62" s="86" t="str">
        <f>+'[3]Contratos anteriores'!AZ65</f>
        <v xml:space="preserve"> </v>
      </c>
      <c r="AF62" s="82"/>
      <c r="AG62" s="82"/>
      <c r="AH62" s="82"/>
      <c r="AI62" s="82" t="str">
        <f>+'[3]Contratos anteriores'!BA65</f>
        <v xml:space="preserve"> </v>
      </c>
      <c r="AJ62" s="82" t="str">
        <f>+'[3]Contratos anteriores'!BB65</f>
        <v xml:space="preserve"> </v>
      </c>
      <c r="AK62" s="82" t="str">
        <f>+'[3]Contratos anteriores'!BC65</f>
        <v xml:space="preserve"> </v>
      </c>
      <c r="AL62" s="82"/>
      <c r="AM62" s="82"/>
      <c r="AN62" s="82"/>
      <c r="AO62" s="82" t="str">
        <f>+'[3]Contratos anteriores'!BD65</f>
        <v xml:space="preserve"> </v>
      </c>
      <c r="AP62" s="82" t="str">
        <f>+'[3]Contratos anteriores'!BE65</f>
        <v xml:space="preserve"> </v>
      </c>
      <c r="AQ62" s="82" t="str">
        <f>+'[3]Contratos anteriores'!BF65</f>
        <v xml:space="preserve"> </v>
      </c>
      <c r="AR62" s="82"/>
      <c r="AS62" s="82"/>
      <c r="AT62" s="82"/>
      <c r="AU62" s="82" t="str">
        <f>+'[3]Contratos anteriores'!BG65</f>
        <v xml:space="preserve"> </v>
      </c>
      <c r="AV62" s="82" t="str">
        <f>+'[3]Contratos anteriores'!BH65</f>
        <v xml:space="preserve"> </v>
      </c>
      <c r="AW62" s="82" t="str">
        <f>+'[3]Contratos anteriores'!BI65</f>
        <v xml:space="preserve"> </v>
      </c>
      <c r="AX62" s="82"/>
      <c r="AY62" s="82"/>
      <c r="AZ62" s="82"/>
      <c r="BA62" s="82" t="str">
        <f>+'[3]Contratos anteriores'!BJ65</f>
        <v xml:space="preserve"> </v>
      </c>
      <c r="BB62" s="82" t="str">
        <f>+'[3]Contratos anteriores'!BK65</f>
        <v xml:space="preserve"> </v>
      </c>
      <c r="BC62" s="82" t="str">
        <f>+'[3]Contratos anteriores'!BL65</f>
        <v xml:space="preserve"> </v>
      </c>
      <c r="BD62" s="82"/>
      <c r="BE62" s="82"/>
      <c r="BF62" s="82"/>
      <c r="BG62" s="82" t="str">
        <f>+'[3]Contratos anteriores'!BM65</f>
        <v xml:space="preserve"> </v>
      </c>
      <c r="BH62" s="82" t="str">
        <f>+'[3]Contratos anteriores'!BN65</f>
        <v xml:space="preserve"> </v>
      </c>
      <c r="BI62" s="82" t="str">
        <f>+'[3]Contratos anteriores'!BO65</f>
        <v xml:space="preserve"> </v>
      </c>
      <c r="BJ62" s="82">
        <v>126.94999999999999</v>
      </c>
      <c r="BK62" s="82">
        <v>130.41</v>
      </c>
      <c r="BL62" s="82"/>
      <c r="BM62" s="82" t="str">
        <f>+'[3]Contratos anteriores'!BP65</f>
        <v xml:space="preserve"> </v>
      </c>
      <c r="BN62" s="82" t="str">
        <f>+'[3]Contratos anteriores'!BQ65</f>
        <v xml:space="preserve"> </v>
      </c>
      <c r="BO62" s="82" t="str">
        <f>+'[3]Contratos anteriores'!BR65</f>
        <v xml:space="preserve"> </v>
      </c>
      <c r="BP62" s="82">
        <v>115.22</v>
      </c>
      <c r="BQ62" s="82"/>
      <c r="BR62" s="82">
        <v>138.34</v>
      </c>
      <c r="BS62" s="82" t="str">
        <f>+'[3]Contratos anteriores'!BS65</f>
        <v xml:space="preserve"> </v>
      </c>
      <c r="BT62" s="82" t="str">
        <f>+'[3]Contratos anteriores'!BT65</f>
        <v xml:space="preserve"> </v>
      </c>
      <c r="BU62" s="82" t="str">
        <f>+'[3]Contratos anteriores'!BU65</f>
        <v xml:space="preserve"> </v>
      </c>
      <c r="BV62" s="84">
        <f t="shared" si="0"/>
        <v>128.89180000000002</v>
      </c>
      <c r="BW62" s="84">
        <f t="shared" si="1"/>
        <v>9.5355288167068171</v>
      </c>
      <c r="BX62" s="84">
        <f t="shared" ref="BX62:BX68" si="74">IFERROR(BV62-BW62*$BX$2," ")</f>
        <v>114.58850677493979</v>
      </c>
      <c r="BY62" s="84">
        <f t="shared" si="3"/>
        <v>138.42732881670685</v>
      </c>
      <c r="BZ62" s="84">
        <f t="shared" si="4"/>
        <v>126.9476858960883</v>
      </c>
      <c r="CA62" s="82" t="str">
        <f t="shared" si="5"/>
        <v/>
      </c>
      <c r="CB62" s="82" t="str">
        <f t="shared" si="6"/>
        <v/>
      </c>
      <c r="CC62" s="82" t="str">
        <f t="shared" si="7"/>
        <v/>
      </c>
      <c r="CD62" s="82" t="str">
        <f t="shared" si="8"/>
        <v/>
      </c>
      <c r="CE62" s="82" t="str">
        <f t="shared" si="9"/>
        <v/>
      </c>
      <c r="CF62" s="82" t="str">
        <f t="shared" si="10"/>
        <v/>
      </c>
      <c r="CG62" s="82" t="str">
        <f t="shared" si="11"/>
        <v/>
      </c>
      <c r="CH62" s="82" t="str">
        <f t="shared" si="12"/>
        <v/>
      </c>
      <c r="CI62" s="82" t="str">
        <f t="shared" si="13"/>
        <v/>
      </c>
      <c r="CJ62" s="82" t="str">
        <f t="shared" si="14"/>
        <v/>
      </c>
      <c r="CK62" s="82" t="str">
        <f t="shared" si="15"/>
        <v/>
      </c>
      <c r="CL62" s="82" t="str">
        <f t="shared" si="16"/>
        <v/>
      </c>
      <c r="CM62" s="82" t="str">
        <f t="shared" si="17"/>
        <v/>
      </c>
      <c r="CN62" s="82" t="str">
        <f t="shared" si="18"/>
        <v/>
      </c>
      <c r="CO62" s="82" t="str">
        <f t="shared" si="19"/>
        <v/>
      </c>
      <c r="CP62" s="82" t="str">
        <f t="shared" si="20"/>
        <v/>
      </c>
      <c r="CQ62" s="82" t="str">
        <f t="shared" si="21"/>
        <v/>
      </c>
      <c r="CR62" s="82" t="str">
        <f t="shared" si="22"/>
        <v/>
      </c>
      <c r="CS62" s="82" t="str">
        <f t="shared" si="23"/>
        <v/>
      </c>
      <c r="CT62" s="82" t="str">
        <f t="shared" si="24"/>
        <v/>
      </c>
      <c r="CU62" s="82" t="str">
        <f t="shared" si="25"/>
        <v/>
      </c>
      <c r="CV62" s="82" t="str">
        <f t="shared" si="26"/>
        <v/>
      </c>
      <c r="CW62" s="82" t="str">
        <f t="shared" si="27"/>
        <v/>
      </c>
      <c r="CX62" s="82" t="str">
        <f t="shared" si="28"/>
        <v/>
      </c>
      <c r="CY62" s="82" t="str">
        <f t="shared" si="29"/>
        <v/>
      </c>
      <c r="CZ62" s="82" t="str">
        <f t="shared" si="30"/>
        <v/>
      </c>
      <c r="DA62" s="82" t="str">
        <f t="shared" si="31"/>
        <v/>
      </c>
      <c r="DB62" s="82" t="str">
        <f t="shared" si="32"/>
        <v/>
      </c>
      <c r="DC62" s="82" t="str">
        <f t="shared" si="33"/>
        <v/>
      </c>
      <c r="DD62" s="82" t="str">
        <f t="shared" si="34"/>
        <v/>
      </c>
      <c r="DE62" s="82" t="str">
        <f t="shared" si="35"/>
        <v/>
      </c>
      <c r="DF62" s="82" t="str">
        <f t="shared" si="36"/>
        <v/>
      </c>
      <c r="DG62" s="82" t="str">
        <f t="shared" si="37"/>
        <v/>
      </c>
      <c r="DH62" s="82" t="str">
        <f t="shared" si="38"/>
        <v/>
      </c>
      <c r="DI62" s="82" t="str">
        <f t="shared" si="39"/>
        <v/>
      </c>
      <c r="DJ62" s="82" t="str">
        <f t="shared" si="40"/>
        <v/>
      </c>
      <c r="DK62" s="82" t="str">
        <f t="shared" si="41"/>
        <v/>
      </c>
      <c r="DL62" s="82" t="str">
        <f t="shared" si="42"/>
        <v/>
      </c>
      <c r="DM62" s="82" t="str">
        <f t="shared" si="43"/>
        <v/>
      </c>
      <c r="DN62" s="82" t="str">
        <f t="shared" si="44"/>
        <v/>
      </c>
      <c r="DO62" s="82" t="str">
        <f t="shared" si="45"/>
        <v/>
      </c>
      <c r="DP62" s="82" t="str">
        <f t="shared" si="46"/>
        <v/>
      </c>
      <c r="DQ62" s="82" t="str">
        <f t="shared" si="47"/>
        <v/>
      </c>
      <c r="DR62" s="82" t="str">
        <f t="shared" si="48"/>
        <v/>
      </c>
      <c r="DS62" s="82" t="str">
        <f t="shared" si="49"/>
        <v/>
      </c>
      <c r="DT62" s="82" t="str">
        <f t="shared" si="50"/>
        <v/>
      </c>
      <c r="DU62" s="82" t="str">
        <f t="shared" si="51"/>
        <v/>
      </c>
      <c r="DV62" s="82" t="str">
        <f t="shared" si="52"/>
        <v/>
      </c>
      <c r="DW62" s="82" t="str">
        <f t="shared" si="53"/>
        <v/>
      </c>
      <c r="DX62" s="82" t="str">
        <f t="shared" si="54"/>
        <v/>
      </c>
      <c r="DY62" s="82" t="str">
        <f t="shared" si="55"/>
        <v/>
      </c>
      <c r="DZ62" s="82" t="str">
        <f t="shared" si="56"/>
        <v/>
      </c>
      <c r="EA62" s="82" t="str">
        <f t="shared" si="57"/>
        <v/>
      </c>
      <c r="EB62" s="82" t="str">
        <f t="shared" si="58"/>
        <v/>
      </c>
      <c r="EC62" s="82" t="str">
        <f t="shared" si="59"/>
        <v/>
      </c>
      <c r="ED62" s="82" t="str">
        <f t="shared" si="60"/>
        <v/>
      </c>
      <c r="EE62" s="82" t="str">
        <f t="shared" si="61"/>
        <v/>
      </c>
      <c r="EF62" s="82" t="str">
        <f t="shared" si="62"/>
        <v/>
      </c>
      <c r="EG62" s="82" t="str">
        <f t="shared" si="63"/>
        <v/>
      </c>
      <c r="EH62" s="82" t="str">
        <f t="shared" si="64"/>
        <v/>
      </c>
      <c r="EI62" s="82">
        <f t="shared" si="65"/>
        <v>115.22</v>
      </c>
      <c r="EJ62" s="82" t="str">
        <f t="shared" si="66"/>
        <v/>
      </c>
      <c r="EK62" s="82" t="str">
        <f t="shared" si="67"/>
        <v/>
      </c>
      <c r="EL62" s="82" t="str">
        <f t="shared" si="68"/>
        <v/>
      </c>
      <c r="EM62" s="82" t="str">
        <f t="shared" si="69"/>
        <v/>
      </c>
      <c r="EN62" s="82" t="str">
        <f t="shared" si="70"/>
        <v/>
      </c>
      <c r="EO62" s="71">
        <f t="shared" si="71"/>
        <v>115.22</v>
      </c>
      <c r="EP62" s="71">
        <f>ROUND(EO62*(1+[3]Inflación!$G$50),2)</f>
        <v>116.7</v>
      </c>
      <c r="EQ62" s="81">
        <f t="shared" si="72"/>
        <v>-1.6202413981508679E-3</v>
      </c>
    </row>
    <row r="63" spans="1:147" s="56" customFormat="1" ht="24.75" customHeight="1">
      <c r="A63" s="93">
        <v>58</v>
      </c>
      <c r="B63" s="92" t="s">
        <v>627</v>
      </c>
      <c r="C63" s="91" t="s">
        <v>626</v>
      </c>
      <c r="D63" s="90" t="s">
        <v>583</v>
      </c>
      <c r="E63" s="94">
        <v>126.85091460324752</v>
      </c>
      <c r="F63" s="94">
        <v>127.92914737737512</v>
      </c>
      <c r="G63" s="87"/>
      <c r="H63" s="82"/>
      <c r="I63" s="82">
        <v>144.8475</v>
      </c>
      <c r="J63" s="82"/>
      <c r="K63" s="82" t="str">
        <f>+'[3]Contratos anteriores'!AO66</f>
        <v xml:space="preserve"> </v>
      </c>
      <c r="L63" s="82" t="str">
        <f>+'[3]Contratos anteriores'!AP66</f>
        <v xml:space="preserve"> </v>
      </c>
      <c r="M63" s="82" t="str">
        <f>+'[3]Contratos anteriores'!AQ66</f>
        <v xml:space="preserve"> </v>
      </c>
      <c r="N63" s="82"/>
      <c r="O63" s="82"/>
      <c r="P63" s="82"/>
      <c r="Q63" s="82" t="str">
        <f>+'[3]Contratos anteriores'!AR66</f>
        <v xml:space="preserve"> </v>
      </c>
      <c r="R63" s="82" t="str">
        <f>+'[3]Contratos anteriores'!AS66</f>
        <v xml:space="preserve"> </v>
      </c>
      <c r="S63" s="82" t="str">
        <f>+'[3]Contratos anteriores'!AT66</f>
        <v xml:space="preserve"> </v>
      </c>
      <c r="T63" s="82"/>
      <c r="U63" s="82"/>
      <c r="V63" s="82"/>
      <c r="W63" s="82" t="str">
        <f>+'[3]Contratos anteriores'!AU66</f>
        <v xml:space="preserve"> </v>
      </c>
      <c r="X63" s="82" t="str">
        <f>+'[3]Contratos anteriores'!AV66</f>
        <v xml:space="preserve"> </v>
      </c>
      <c r="Y63" s="82" t="str">
        <f>+'[3]Contratos anteriores'!AW66</f>
        <v xml:space="preserve"> </v>
      </c>
      <c r="Z63" s="82"/>
      <c r="AA63" s="82"/>
      <c r="AB63" s="82"/>
      <c r="AC63" s="86" t="str">
        <f>+'[3]Contratos anteriores'!AX66</f>
        <v xml:space="preserve"> </v>
      </c>
      <c r="AD63" s="86" t="str">
        <f>+'[3]Contratos anteriores'!AY66</f>
        <v xml:space="preserve"> </v>
      </c>
      <c r="AE63" s="86" t="str">
        <f>+'[3]Contratos anteriores'!AZ66</f>
        <v xml:space="preserve"> </v>
      </c>
      <c r="AF63" s="82"/>
      <c r="AG63" s="82"/>
      <c r="AH63" s="82"/>
      <c r="AI63" s="82" t="str">
        <f>+'[3]Contratos anteriores'!BA66</f>
        <v xml:space="preserve"> </v>
      </c>
      <c r="AJ63" s="82" t="str">
        <f>+'[3]Contratos anteriores'!BB66</f>
        <v xml:space="preserve"> </v>
      </c>
      <c r="AK63" s="82" t="str">
        <f>+'[3]Contratos anteriores'!BC66</f>
        <v xml:space="preserve"> </v>
      </c>
      <c r="AL63" s="82"/>
      <c r="AM63" s="82"/>
      <c r="AN63" s="82"/>
      <c r="AO63" s="82" t="str">
        <f>+'[3]Contratos anteriores'!BD66</f>
        <v xml:space="preserve"> </v>
      </c>
      <c r="AP63" s="82" t="str">
        <f>+'[3]Contratos anteriores'!BE66</f>
        <v xml:space="preserve"> </v>
      </c>
      <c r="AQ63" s="82" t="str">
        <f>+'[3]Contratos anteriores'!BF66</f>
        <v xml:space="preserve"> </v>
      </c>
      <c r="AR63" s="82"/>
      <c r="AS63" s="82"/>
      <c r="AT63" s="82"/>
      <c r="AU63" s="82" t="str">
        <f>+'[3]Contratos anteriores'!BG66</f>
        <v xml:space="preserve"> </v>
      </c>
      <c r="AV63" s="82" t="str">
        <f>+'[3]Contratos anteriores'!BH66</f>
        <v xml:space="preserve"> </v>
      </c>
      <c r="AW63" s="82" t="str">
        <f>+'[3]Contratos anteriores'!BI66</f>
        <v xml:space="preserve"> </v>
      </c>
      <c r="AX63" s="82"/>
      <c r="AY63" s="82"/>
      <c r="AZ63" s="82"/>
      <c r="BA63" s="82" t="str">
        <f>+'[3]Contratos anteriores'!BJ66</f>
        <v xml:space="preserve"> </v>
      </c>
      <c r="BB63" s="82" t="str">
        <f>+'[3]Contratos anteriores'!BK66</f>
        <v xml:space="preserve"> </v>
      </c>
      <c r="BC63" s="82" t="str">
        <f>+'[3]Contratos anteriores'!BL66</f>
        <v xml:space="preserve"> </v>
      </c>
      <c r="BD63" s="82"/>
      <c r="BE63" s="82"/>
      <c r="BF63" s="82"/>
      <c r="BG63" s="82" t="str">
        <f>+'[3]Contratos anteriores'!BM66</f>
        <v xml:space="preserve"> </v>
      </c>
      <c r="BH63" s="82" t="str">
        <f>+'[3]Contratos anteriores'!BN66</f>
        <v xml:space="preserve"> </v>
      </c>
      <c r="BI63" s="82" t="str">
        <f>+'[3]Contratos anteriores'!BO66</f>
        <v xml:space="preserve"> </v>
      </c>
      <c r="BJ63" s="82">
        <v>139.54</v>
      </c>
      <c r="BK63" s="82">
        <v>143.34</v>
      </c>
      <c r="BL63" s="82"/>
      <c r="BM63" s="82" t="str">
        <f>+'[3]Contratos anteriores'!BP66</f>
        <v xml:space="preserve"> </v>
      </c>
      <c r="BN63" s="82" t="str">
        <f>+'[3]Contratos anteriores'!BQ66</f>
        <v xml:space="preserve"> </v>
      </c>
      <c r="BO63" s="82" t="str">
        <f>+'[3]Contratos anteriores'!BR66</f>
        <v xml:space="preserve"> </v>
      </c>
      <c r="BP63" s="82">
        <v>126.65</v>
      </c>
      <c r="BQ63" s="82"/>
      <c r="BR63" s="82">
        <v>138.63999999999999</v>
      </c>
      <c r="BS63" s="82" t="str">
        <f>+'[3]Contratos anteriores'!BS66</f>
        <v xml:space="preserve"> </v>
      </c>
      <c r="BT63" s="82" t="str">
        <f>+'[3]Contratos anteriores'!BT66</f>
        <v xml:space="preserve"> </v>
      </c>
      <c r="BU63" s="82" t="str">
        <f>+'[3]Contratos anteriores'!BU66</f>
        <v xml:space="preserve"> </v>
      </c>
      <c r="BV63" s="84">
        <f t="shared" si="0"/>
        <v>138.6035</v>
      </c>
      <c r="BW63" s="84">
        <f t="shared" si="1"/>
        <v>8.0145602440268391</v>
      </c>
      <c r="BX63" s="84">
        <f t="shared" si="74"/>
        <v>126.58165963395973</v>
      </c>
      <c r="BY63" s="84">
        <f t="shared" si="3"/>
        <v>146.61806024402682</v>
      </c>
      <c r="BZ63" s="84">
        <f t="shared" si="4"/>
        <v>139.53600606357227</v>
      </c>
      <c r="CA63" s="82" t="str">
        <f t="shared" si="5"/>
        <v/>
      </c>
      <c r="CB63" s="82" t="str">
        <f t="shared" si="6"/>
        <v/>
      </c>
      <c r="CC63" s="82" t="str">
        <f t="shared" si="7"/>
        <v/>
      </c>
      <c r="CD63" s="82" t="str">
        <f t="shared" si="8"/>
        <v/>
      </c>
      <c r="CE63" s="82" t="str">
        <f t="shared" si="9"/>
        <v/>
      </c>
      <c r="CF63" s="82" t="str">
        <f t="shared" si="10"/>
        <v/>
      </c>
      <c r="CG63" s="82" t="str">
        <f t="shared" si="11"/>
        <v/>
      </c>
      <c r="CH63" s="82" t="str">
        <f t="shared" si="12"/>
        <v/>
      </c>
      <c r="CI63" s="82" t="str">
        <f t="shared" si="13"/>
        <v/>
      </c>
      <c r="CJ63" s="82" t="str">
        <f t="shared" si="14"/>
        <v/>
      </c>
      <c r="CK63" s="82" t="str">
        <f t="shared" si="15"/>
        <v/>
      </c>
      <c r="CL63" s="82" t="str">
        <f t="shared" si="16"/>
        <v/>
      </c>
      <c r="CM63" s="82" t="str">
        <f t="shared" si="17"/>
        <v/>
      </c>
      <c r="CN63" s="82" t="str">
        <f t="shared" si="18"/>
        <v/>
      </c>
      <c r="CO63" s="82" t="str">
        <f t="shared" si="19"/>
        <v/>
      </c>
      <c r="CP63" s="82" t="str">
        <f t="shared" si="20"/>
        <v/>
      </c>
      <c r="CQ63" s="82" t="str">
        <f t="shared" si="21"/>
        <v/>
      </c>
      <c r="CR63" s="82" t="str">
        <f t="shared" si="22"/>
        <v/>
      </c>
      <c r="CS63" s="82" t="str">
        <f t="shared" si="23"/>
        <v/>
      </c>
      <c r="CT63" s="82" t="str">
        <f t="shared" si="24"/>
        <v/>
      </c>
      <c r="CU63" s="82" t="str">
        <f t="shared" si="25"/>
        <v/>
      </c>
      <c r="CV63" s="82" t="str">
        <f t="shared" si="26"/>
        <v/>
      </c>
      <c r="CW63" s="82" t="str">
        <f t="shared" si="27"/>
        <v/>
      </c>
      <c r="CX63" s="82" t="str">
        <f t="shared" si="28"/>
        <v/>
      </c>
      <c r="CY63" s="82" t="str">
        <f t="shared" si="29"/>
        <v/>
      </c>
      <c r="CZ63" s="82" t="str">
        <f t="shared" si="30"/>
        <v/>
      </c>
      <c r="DA63" s="82" t="str">
        <f t="shared" si="31"/>
        <v/>
      </c>
      <c r="DB63" s="82" t="str">
        <f t="shared" si="32"/>
        <v/>
      </c>
      <c r="DC63" s="82" t="str">
        <f t="shared" si="33"/>
        <v/>
      </c>
      <c r="DD63" s="82" t="str">
        <f t="shared" si="34"/>
        <v/>
      </c>
      <c r="DE63" s="82" t="str">
        <f t="shared" si="35"/>
        <v/>
      </c>
      <c r="DF63" s="82" t="str">
        <f t="shared" si="36"/>
        <v/>
      </c>
      <c r="DG63" s="82" t="str">
        <f t="shared" si="37"/>
        <v/>
      </c>
      <c r="DH63" s="82" t="str">
        <f t="shared" si="38"/>
        <v/>
      </c>
      <c r="DI63" s="82" t="str">
        <f t="shared" si="39"/>
        <v/>
      </c>
      <c r="DJ63" s="82" t="str">
        <f t="shared" si="40"/>
        <v/>
      </c>
      <c r="DK63" s="82" t="str">
        <f t="shared" si="41"/>
        <v/>
      </c>
      <c r="DL63" s="82" t="str">
        <f t="shared" si="42"/>
        <v/>
      </c>
      <c r="DM63" s="82" t="str">
        <f t="shared" si="43"/>
        <v/>
      </c>
      <c r="DN63" s="82" t="str">
        <f t="shared" si="44"/>
        <v/>
      </c>
      <c r="DO63" s="82" t="str">
        <f t="shared" si="45"/>
        <v/>
      </c>
      <c r="DP63" s="82" t="str">
        <f t="shared" si="46"/>
        <v/>
      </c>
      <c r="DQ63" s="82" t="str">
        <f t="shared" si="47"/>
        <v/>
      </c>
      <c r="DR63" s="82" t="str">
        <f t="shared" si="48"/>
        <v/>
      </c>
      <c r="DS63" s="82" t="str">
        <f t="shared" si="49"/>
        <v/>
      </c>
      <c r="DT63" s="82" t="str">
        <f t="shared" si="50"/>
        <v/>
      </c>
      <c r="DU63" s="82" t="str">
        <f t="shared" si="51"/>
        <v/>
      </c>
      <c r="DV63" s="82" t="str">
        <f t="shared" si="52"/>
        <v/>
      </c>
      <c r="DW63" s="82" t="str">
        <f t="shared" si="53"/>
        <v/>
      </c>
      <c r="DX63" s="82" t="str">
        <f t="shared" si="54"/>
        <v/>
      </c>
      <c r="DY63" s="82" t="str">
        <f t="shared" si="55"/>
        <v/>
      </c>
      <c r="DZ63" s="82" t="str">
        <f t="shared" si="56"/>
        <v/>
      </c>
      <c r="EA63" s="82" t="str">
        <f t="shared" si="57"/>
        <v/>
      </c>
      <c r="EB63" s="82" t="str">
        <f t="shared" si="58"/>
        <v/>
      </c>
      <c r="EC63" s="82" t="str">
        <f t="shared" si="59"/>
        <v/>
      </c>
      <c r="ED63" s="82" t="str">
        <f t="shared" si="60"/>
        <v/>
      </c>
      <c r="EE63" s="82" t="str">
        <f t="shared" si="61"/>
        <v/>
      </c>
      <c r="EF63" s="82" t="str">
        <f t="shared" si="62"/>
        <v/>
      </c>
      <c r="EG63" s="82" t="str">
        <f t="shared" si="63"/>
        <v/>
      </c>
      <c r="EH63" s="82" t="str">
        <f t="shared" si="64"/>
        <v/>
      </c>
      <c r="EI63" s="82">
        <f t="shared" si="65"/>
        <v>126.65</v>
      </c>
      <c r="EJ63" s="82" t="str">
        <f t="shared" si="66"/>
        <v/>
      </c>
      <c r="EK63" s="82">
        <f t="shared" si="67"/>
        <v>138.63999999999999</v>
      </c>
      <c r="EL63" s="82" t="str">
        <f t="shared" si="68"/>
        <v/>
      </c>
      <c r="EM63" s="82" t="str">
        <f t="shared" si="69"/>
        <v/>
      </c>
      <c r="EN63" s="82" t="str">
        <f t="shared" si="70"/>
        <v/>
      </c>
      <c r="EO63" s="71">
        <f t="shared" si="71"/>
        <v>132.91999999999999</v>
      </c>
      <c r="EP63" s="71">
        <f>ROUND(EO63*(1+[3]Inflación!$G$50),2)</f>
        <v>134.63</v>
      </c>
      <c r="EQ63" s="81">
        <f t="shared" si="72"/>
        <v>4.7844238378058179E-2</v>
      </c>
    </row>
    <row r="64" spans="1:147" s="56" customFormat="1" ht="24.75" customHeight="1">
      <c r="A64" s="93">
        <v>59</v>
      </c>
      <c r="B64" s="92" t="s">
        <v>625</v>
      </c>
      <c r="C64" s="91" t="s">
        <v>624</v>
      </c>
      <c r="D64" s="90" t="s">
        <v>583</v>
      </c>
      <c r="E64" s="94">
        <v>213.21326239770576</v>
      </c>
      <c r="F64" s="94">
        <v>215.02557512808627</v>
      </c>
      <c r="G64" s="87"/>
      <c r="H64" s="82"/>
      <c r="I64" s="82"/>
      <c r="J64" s="82"/>
      <c r="K64" s="82" t="str">
        <f>+'[3]Contratos anteriores'!AO67</f>
        <v xml:space="preserve"> </v>
      </c>
      <c r="L64" s="82" t="str">
        <f>+'[3]Contratos anteriores'!AP67</f>
        <v xml:space="preserve"> </v>
      </c>
      <c r="M64" s="82" t="str">
        <f>+'[3]Contratos anteriores'!AQ67</f>
        <v xml:space="preserve"> </v>
      </c>
      <c r="N64" s="82"/>
      <c r="O64" s="82"/>
      <c r="P64" s="82"/>
      <c r="Q64" s="82" t="str">
        <f>+'[3]Contratos anteriores'!AR67</f>
        <v xml:space="preserve"> </v>
      </c>
      <c r="R64" s="82" t="str">
        <f>+'[3]Contratos anteriores'!AS67</f>
        <v xml:space="preserve"> </v>
      </c>
      <c r="S64" s="82" t="str">
        <f>+'[3]Contratos anteriores'!AT67</f>
        <v xml:space="preserve"> </v>
      </c>
      <c r="T64" s="82"/>
      <c r="U64" s="82"/>
      <c r="V64" s="82"/>
      <c r="W64" s="82" t="str">
        <f>+'[3]Contratos anteriores'!AU67</f>
        <v xml:space="preserve"> </v>
      </c>
      <c r="X64" s="82" t="str">
        <f>+'[3]Contratos anteriores'!AV67</f>
        <v xml:space="preserve"> </v>
      </c>
      <c r="Y64" s="82" t="str">
        <f>+'[3]Contratos anteriores'!AW67</f>
        <v xml:space="preserve"> </v>
      </c>
      <c r="Z64" s="82"/>
      <c r="AA64" s="82"/>
      <c r="AB64" s="82"/>
      <c r="AC64" s="86" t="str">
        <f>+'[3]Contratos anteriores'!AX67</f>
        <v xml:space="preserve"> </v>
      </c>
      <c r="AD64" s="86" t="str">
        <f>+'[3]Contratos anteriores'!AY67</f>
        <v xml:space="preserve"> </v>
      </c>
      <c r="AE64" s="86" t="str">
        <f>+'[3]Contratos anteriores'!AZ67</f>
        <v xml:space="preserve"> </v>
      </c>
      <c r="AF64" s="82"/>
      <c r="AG64" s="82"/>
      <c r="AH64" s="82"/>
      <c r="AI64" s="82" t="str">
        <f>+'[3]Contratos anteriores'!BA67</f>
        <v xml:space="preserve"> </v>
      </c>
      <c r="AJ64" s="82" t="str">
        <f>+'[3]Contratos anteriores'!BB67</f>
        <v xml:space="preserve"> </v>
      </c>
      <c r="AK64" s="82" t="str">
        <f>+'[3]Contratos anteriores'!BC67</f>
        <v xml:space="preserve"> </v>
      </c>
      <c r="AL64" s="82"/>
      <c r="AM64" s="82"/>
      <c r="AN64" s="82"/>
      <c r="AO64" s="82" t="str">
        <f>+'[3]Contratos anteriores'!BD67</f>
        <v xml:space="preserve"> </v>
      </c>
      <c r="AP64" s="82" t="str">
        <f>+'[3]Contratos anteriores'!BE67</f>
        <v xml:space="preserve"> </v>
      </c>
      <c r="AQ64" s="82" t="str">
        <f>+'[3]Contratos anteriores'!BF67</f>
        <v xml:space="preserve"> </v>
      </c>
      <c r="AR64" s="82"/>
      <c r="AS64" s="82"/>
      <c r="AT64" s="82"/>
      <c r="AU64" s="82" t="str">
        <f>+'[3]Contratos anteriores'!BG67</f>
        <v xml:space="preserve"> </v>
      </c>
      <c r="AV64" s="82" t="str">
        <f>+'[3]Contratos anteriores'!BH67</f>
        <v xml:space="preserve"> </v>
      </c>
      <c r="AW64" s="82" t="str">
        <f>+'[3]Contratos anteriores'!BI67</f>
        <v xml:space="preserve"> </v>
      </c>
      <c r="AX64" s="82"/>
      <c r="AY64" s="82"/>
      <c r="AZ64" s="82"/>
      <c r="BA64" s="82" t="str">
        <f>+'[3]Contratos anteriores'!BJ67</f>
        <v xml:space="preserve"> </v>
      </c>
      <c r="BB64" s="82" t="str">
        <f>+'[3]Contratos anteriores'!BK67</f>
        <v xml:space="preserve"> </v>
      </c>
      <c r="BC64" s="82" t="str">
        <f>+'[3]Contratos anteriores'!BL67</f>
        <v xml:space="preserve"> </v>
      </c>
      <c r="BD64" s="82"/>
      <c r="BE64" s="82"/>
      <c r="BF64" s="82"/>
      <c r="BG64" s="82" t="str">
        <f>+'[3]Contratos anteriores'!BM67</f>
        <v xml:space="preserve"> </v>
      </c>
      <c r="BH64" s="82" t="str">
        <f>+'[3]Contratos anteriores'!BN67</f>
        <v xml:space="preserve"> </v>
      </c>
      <c r="BI64" s="82" t="str">
        <f>+'[3]Contratos anteriores'!BO67</f>
        <v xml:space="preserve"> </v>
      </c>
      <c r="BJ64" s="82">
        <v>234.53</v>
      </c>
      <c r="BK64" s="82">
        <v>240.93</v>
      </c>
      <c r="BL64" s="82"/>
      <c r="BM64" s="82" t="str">
        <f>+'[3]Contratos anteriores'!BP67</f>
        <v xml:space="preserve"> </v>
      </c>
      <c r="BN64" s="82" t="str">
        <f>+'[3]Contratos anteriores'!BQ67</f>
        <v xml:space="preserve"> </v>
      </c>
      <c r="BO64" s="82" t="str">
        <f>+'[3]Contratos anteriores'!BR67</f>
        <v xml:space="preserve"> </v>
      </c>
      <c r="BP64" s="82">
        <v>212.88</v>
      </c>
      <c r="BQ64" s="82"/>
      <c r="BR64" s="82">
        <v>239.24</v>
      </c>
      <c r="BS64" s="82" t="str">
        <f>+'[3]Contratos anteriores'!BS67</f>
        <v xml:space="preserve"> </v>
      </c>
      <c r="BT64" s="82" t="str">
        <f>+'[3]Contratos anteriores'!BT67</f>
        <v xml:space="preserve"> </v>
      </c>
      <c r="BU64" s="82" t="str">
        <f>+'[3]Contratos anteriores'!BU67</f>
        <v xml:space="preserve"> </v>
      </c>
      <c r="BV64" s="84">
        <f t="shared" si="0"/>
        <v>231.89500000000001</v>
      </c>
      <c r="BW64" s="84">
        <f t="shared" si="1"/>
        <v>13.616394455255236</v>
      </c>
      <c r="BX64" s="84">
        <f t="shared" si="74"/>
        <v>211.47040831711715</v>
      </c>
      <c r="BY64" s="84">
        <f t="shared" si="3"/>
        <v>245.51139445525524</v>
      </c>
      <c r="BZ64" s="84">
        <f t="shared" si="4"/>
        <v>234.53458863747636</v>
      </c>
      <c r="CA64" s="82" t="str">
        <f t="shared" si="5"/>
        <v/>
      </c>
      <c r="CB64" s="82" t="str">
        <f t="shared" si="6"/>
        <v/>
      </c>
      <c r="CC64" s="82" t="str">
        <f t="shared" si="7"/>
        <v/>
      </c>
      <c r="CD64" s="82" t="str">
        <f t="shared" si="8"/>
        <v/>
      </c>
      <c r="CE64" s="82" t="str">
        <f t="shared" si="9"/>
        <v/>
      </c>
      <c r="CF64" s="82" t="str">
        <f t="shared" si="10"/>
        <v/>
      </c>
      <c r="CG64" s="82" t="str">
        <f t="shared" si="11"/>
        <v/>
      </c>
      <c r="CH64" s="82" t="str">
        <f t="shared" si="12"/>
        <v/>
      </c>
      <c r="CI64" s="82" t="str">
        <f t="shared" si="13"/>
        <v/>
      </c>
      <c r="CJ64" s="82" t="str">
        <f t="shared" si="14"/>
        <v/>
      </c>
      <c r="CK64" s="82" t="str">
        <f t="shared" si="15"/>
        <v/>
      </c>
      <c r="CL64" s="82" t="str">
        <f t="shared" si="16"/>
        <v/>
      </c>
      <c r="CM64" s="82" t="str">
        <f t="shared" si="17"/>
        <v/>
      </c>
      <c r="CN64" s="82" t="str">
        <f t="shared" si="18"/>
        <v/>
      </c>
      <c r="CO64" s="82" t="str">
        <f t="shared" si="19"/>
        <v/>
      </c>
      <c r="CP64" s="82" t="str">
        <f t="shared" si="20"/>
        <v/>
      </c>
      <c r="CQ64" s="82" t="str">
        <f t="shared" si="21"/>
        <v/>
      </c>
      <c r="CR64" s="82" t="str">
        <f t="shared" si="22"/>
        <v/>
      </c>
      <c r="CS64" s="82" t="str">
        <f t="shared" si="23"/>
        <v/>
      </c>
      <c r="CT64" s="82" t="str">
        <f t="shared" si="24"/>
        <v/>
      </c>
      <c r="CU64" s="82" t="str">
        <f t="shared" si="25"/>
        <v/>
      </c>
      <c r="CV64" s="82" t="str">
        <f t="shared" si="26"/>
        <v/>
      </c>
      <c r="CW64" s="82" t="str">
        <f t="shared" si="27"/>
        <v/>
      </c>
      <c r="CX64" s="82" t="str">
        <f t="shared" si="28"/>
        <v/>
      </c>
      <c r="CY64" s="82" t="str">
        <f t="shared" si="29"/>
        <v/>
      </c>
      <c r="CZ64" s="82" t="str">
        <f t="shared" si="30"/>
        <v/>
      </c>
      <c r="DA64" s="82" t="str">
        <f t="shared" si="31"/>
        <v/>
      </c>
      <c r="DB64" s="82" t="str">
        <f t="shared" si="32"/>
        <v/>
      </c>
      <c r="DC64" s="82" t="str">
        <f t="shared" si="33"/>
        <v/>
      </c>
      <c r="DD64" s="82" t="str">
        <f t="shared" si="34"/>
        <v/>
      </c>
      <c r="DE64" s="82" t="str">
        <f t="shared" si="35"/>
        <v/>
      </c>
      <c r="DF64" s="82" t="str">
        <f t="shared" si="36"/>
        <v/>
      </c>
      <c r="DG64" s="82" t="str">
        <f t="shared" si="37"/>
        <v/>
      </c>
      <c r="DH64" s="82" t="str">
        <f t="shared" si="38"/>
        <v/>
      </c>
      <c r="DI64" s="82" t="str">
        <f t="shared" si="39"/>
        <v/>
      </c>
      <c r="DJ64" s="82" t="str">
        <f t="shared" si="40"/>
        <v/>
      </c>
      <c r="DK64" s="82" t="str">
        <f t="shared" si="41"/>
        <v/>
      </c>
      <c r="DL64" s="82" t="str">
        <f t="shared" si="42"/>
        <v/>
      </c>
      <c r="DM64" s="82" t="str">
        <f t="shared" si="43"/>
        <v/>
      </c>
      <c r="DN64" s="82" t="str">
        <f t="shared" si="44"/>
        <v/>
      </c>
      <c r="DO64" s="82" t="str">
        <f t="shared" si="45"/>
        <v/>
      </c>
      <c r="DP64" s="82" t="str">
        <f t="shared" si="46"/>
        <v/>
      </c>
      <c r="DQ64" s="82" t="str">
        <f t="shared" si="47"/>
        <v/>
      </c>
      <c r="DR64" s="82" t="str">
        <f t="shared" si="48"/>
        <v/>
      </c>
      <c r="DS64" s="82" t="str">
        <f t="shared" si="49"/>
        <v/>
      </c>
      <c r="DT64" s="82" t="str">
        <f t="shared" si="50"/>
        <v/>
      </c>
      <c r="DU64" s="82" t="str">
        <f t="shared" si="51"/>
        <v/>
      </c>
      <c r="DV64" s="82" t="str">
        <f t="shared" si="52"/>
        <v/>
      </c>
      <c r="DW64" s="82" t="str">
        <f t="shared" si="53"/>
        <v/>
      </c>
      <c r="DX64" s="82" t="str">
        <f t="shared" si="54"/>
        <v/>
      </c>
      <c r="DY64" s="82" t="str">
        <f t="shared" si="55"/>
        <v/>
      </c>
      <c r="DZ64" s="82" t="str">
        <f t="shared" si="56"/>
        <v/>
      </c>
      <c r="EA64" s="82" t="str">
        <f t="shared" si="57"/>
        <v/>
      </c>
      <c r="EB64" s="82" t="str">
        <f t="shared" si="58"/>
        <v/>
      </c>
      <c r="EC64" s="82">
        <f t="shared" si="59"/>
        <v>234.53</v>
      </c>
      <c r="ED64" s="82" t="str">
        <f t="shared" si="60"/>
        <v/>
      </c>
      <c r="EE64" s="82" t="str">
        <f t="shared" si="61"/>
        <v/>
      </c>
      <c r="EF64" s="82" t="str">
        <f t="shared" si="62"/>
        <v/>
      </c>
      <c r="EG64" s="82" t="str">
        <f t="shared" si="63"/>
        <v/>
      </c>
      <c r="EH64" s="82" t="str">
        <f t="shared" si="64"/>
        <v/>
      </c>
      <c r="EI64" s="82">
        <f t="shared" si="65"/>
        <v>212.88</v>
      </c>
      <c r="EJ64" s="82" t="str">
        <f t="shared" si="66"/>
        <v/>
      </c>
      <c r="EK64" s="82" t="str">
        <f t="shared" si="67"/>
        <v/>
      </c>
      <c r="EL64" s="82" t="str">
        <f t="shared" si="68"/>
        <v/>
      </c>
      <c r="EM64" s="82" t="str">
        <f t="shared" si="69"/>
        <v/>
      </c>
      <c r="EN64" s="82" t="str">
        <f t="shared" si="70"/>
        <v/>
      </c>
      <c r="EO64" s="71">
        <f t="shared" si="71"/>
        <v>224.23</v>
      </c>
      <c r="EP64" s="71">
        <f>ROUND(EO64*(1+[3]Inflación!$G$50),2)</f>
        <v>227.11</v>
      </c>
      <c r="EQ64" s="81">
        <f t="shared" si="72"/>
        <v>5.167003908858514E-2</v>
      </c>
    </row>
    <row r="65" spans="1:147" s="56" customFormat="1" ht="24.75" customHeight="1">
      <c r="A65" s="93">
        <v>60</v>
      </c>
      <c r="B65" s="92" t="s">
        <v>623</v>
      </c>
      <c r="C65" s="91" t="s">
        <v>622</v>
      </c>
      <c r="D65" s="90" t="s">
        <v>583</v>
      </c>
      <c r="E65" s="94">
        <v>272.71212051372402</v>
      </c>
      <c r="F65" s="94">
        <v>275.03017353809065</v>
      </c>
      <c r="G65" s="87"/>
      <c r="H65" s="82"/>
      <c r="I65" s="82"/>
      <c r="J65" s="82"/>
      <c r="K65" s="82" t="str">
        <f>+'[3]Contratos anteriores'!AO68</f>
        <v xml:space="preserve"> </v>
      </c>
      <c r="L65" s="82" t="str">
        <f>+'[3]Contratos anteriores'!AP68</f>
        <v xml:space="preserve"> </v>
      </c>
      <c r="M65" s="82" t="str">
        <f>+'[3]Contratos anteriores'!AQ68</f>
        <v xml:space="preserve"> </v>
      </c>
      <c r="N65" s="82"/>
      <c r="O65" s="82"/>
      <c r="P65" s="82"/>
      <c r="Q65" s="82" t="str">
        <f>+'[3]Contratos anteriores'!AR68</f>
        <v xml:space="preserve"> </v>
      </c>
      <c r="R65" s="82" t="str">
        <f>+'[3]Contratos anteriores'!AS68</f>
        <v xml:space="preserve"> </v>
      </c>
      <c r="S65" s="82" t="str">
        <f>+'[3]Contratos anteriores'!AT68</f>
        <v xml:space="preserve"> </v>
      </c>
      <c r="T65" s="82"/>
      <c r="U65" s="82"/>
      <c r="V65" s="82"/>
      <c r="W65" s="82" t="str">
        <f>+'[3]Contratos anteriores'!AU68</f>
        <v xml:space="preserve"> </v>
      </c>
      <c r="X65" s="82" t="str">
        <f>+'[3]Contratos anteriores'!AV68</f>
        <v xml:space="preserve"> </v>
      </c>
      <c r="Y65" s="82" t="str">
        <f>+'[3]Contratos anteriores'!AW68</f>
        <v xml:space="preserve"> </v>
      </c>
      <c r="Z65" s="82"/>
      <c r="AA65" s="82"/>
      <c r="AB65" s="82"/>
      <c r="AC65" s="86" t="str">
        <f>+'[3]Contratos anteriores'!AX68</f>
        <v xml:space="preserve"> </v>
      </c>
      <c r="AD65" s="86" t="str">
        <f>+'[3]Contratos anteriores'!AY68</f>
        <v xml:space="preserve"> </v>
      </c>
      <c r="AE65" s="86" t="str">
        <f>+'[3]Contratos anteriores'!AZ68</f>
        <v xml:space="preserve"> </v>
      </c>
      <c r="AF65" s="82"/>
      <c r="AG65" s="82"/>
      <c r="AH65" s="82"/>
      <c r="AI65" s="82" t="str">
        <f>+'[3]Contratos anteriores'!BA68</f>
        <v xml:space="preserve"> </v>
      </c>
      <c r="AJ65" s="82" t="str">
        <f>+'[3]Contratos anteriores'!BB68</f>
        <v xml:space="preserve"> </v>
      </c>
      <c r="AK65" s="82" t="str">
        <f>+'[3]Contratos anteriores'!BC68</f>
        <v xml:space="preserve"> </v>
      </c>
      <c r="AL65" s="82"/>
      <c r="AM65" s="82"/>
      <c r="AN65" s="82"/>
      <c r="AO65" s="82" t="str">
        <f>+'[3]Contratos anteriores'!BD68</f>
        <v xml:space="preserve"> </v>
      </c>
      <c r="AP65" s="82" t="str">
        <f>+'[3]Contratos anteriores'!BE68</f>
        <v xml:space="preserve"> </v>
      </c>
      <c r="AQ65" s="82" t="str">
        <f>+'[3]Contratos anteriores'!BF68</f>
        <v xml:space="preserve"> </v>
      </c>
      <c r="AR65" s="82"/>
      <c r="AS65" s="82"/>
      <c r="AT65" s="82"/>
      <c r="AU65" s="82" t="str">
        <f>+'[3]Contratos anteriores'!BG68</f>
        <v xml:space="preserve"> </v>
      </c>
      <c r="AV65" s="82" t="str">
        <f>+'[3]Contratos anteriores'!BH68</f>
        <v xml:space="preserve"> </v>
      </c>
      <c r="AW65" s="82" t="str">
        <f>+'[3]Contratos anteriores'!BI68</f>
        <v xml:space="preserve"> </v>
      </c>
      <c r="AX65" s="82"/>
      <c r="AY65" s="82"/>
      <c r="AZ65" s="82"/>
      <c r="BA65" s="82" t="str">
        <f>+'[3]Contratos anteriores'!BJ68</f>
        <v xml:space="preserve"> </v>
      </c>
      <c r="BB65" s="82" t="str">
        <f>+'[3]Contratos anteriores'!BK68</f>
        <v xml:space="preserve"> </v>
      </c>
      <c r="BC65" s="82" t="str">
        <f>+'[3]Contratos anteriores'!BL68</f>
        <v xml:space="preserve"> </v>
      </c>
      <c r="BD65" s="82"/>
      <c r="BE65" s="82"/>
      <c r="BF65" s="82"/>
      <c r="BG65" s="82" t="str">
        <f>+'[3]Contratos anteriores'!BM68</f>
        <v xml:space="preserve"> </v>
      </c>
      <c r="BH65" s="82" t="str">
        <f>+'[3]Contratos anteriores'!BN68</f>
        <v xml:space="preserve"> </v>
      </c>
      <c r="BI65" s="82" t="str">
        <f>+'[3]Contratos anteriores'!BO68</f>
        <v xml:space="preserve"> </v>
      </c>
      <c r="BJ65" s="82">
        <v>299.97999999999996</v>
      </c>
      <c r="BK65" s="82">
        <v>308.16000000000003</v>
      </c>
      <c r="BL65" s="82"/>
      <c r="BM65" s="82" t="str">
        <f>+'[3]Contratos anteriores'!BP68</f>
        <v xml:space="preserve"> </v>
      </c>
      <c r="BN65" s="82" t="str">
        <f>+'[3]Contratos anteriores'!BQ68</f>
        <v xml:space="preserve"> </v>
      </c>
      <c r="BO65" s="82" t="str">
        <f>+'[3]Contratos anteriores'!BR68</f>
        <v xml:space="preserve"> </v>
      </c>
      <c r="BP65" s="82">
        <v>272.27999999999997</v>
      </c>
      <c r="BQ65" s="82"/>
      <c r="BR65" s="82">
        <v>307.19</v>
      </c>
      <c r="BS65" s="82" t="str">
        <f>+'[3]Contratos anteriores'!BS68</f>
        <v xml:space="preserve"> </v>
      </c>
      <c r="BT65" s="82" t="str">
        <f>+'[3]Contratos anteriores'!BT68</f>
        <v xml:space="preserve"> </v>
      </c>
      <c r="BU65" s="82" t="str">
        <f>+'[3]Contratos anteriores'!BU68</f>
        <v xml:space="preserve"> </v>
      </c>
      <c r="BV65" s="84">
        <f t="shared" si="0"/>
        <v>296.90249999999997</v>
      </c>
      <c r="BW65" s="84">
        <f t="shared" si="1"/>
        <v>17.653593324504136</v>
      </c>
      <c r="BX65" s="84">
        <f t="shared" si="74"/>
        <v>270.42211001324375</v>
      </c>
      <c r="BY65" s="84">
        <f t="shared" si="3"/>
        <v>314.5560933245041</v>
      </c>
      <c r="BZ65" s="84">
        <f t="shared" si="4"/>
        <v>299.98333256509642</v>
      </c>
      <c r="CA65" s="82" t="str">
        <f t="shared" si="5"/>
        <v/>
      </c>
      <c r="CB65" s="82" t="str">
        <f t="shared" si="6"/>
        <v/>
      </c>
      <c r="CC65" s="82" t="str">
        <f t="shared" si="7"/>
        <v/>
      </c>
      <c r="CD65" s="82" t="str">
        <f t="shared" si="8"/>
        <v/>
      </c>
      <c r="CE65" s="82" t="str">
        <f t="shared" si="9"/>
        <v/>
      </c>
      <c r="CF65" s="82" t="str">
        <f t="shared" si="10"/>
        <v/>
      </c>
      <c r="CG65" s="82" t="str">
        <f t="shared" si="11"/>
        <v/>
      </c>
      <c r="CH65" s="82" t="str">
        <f t="shared" si="12"/>
        <v/>
      </c>
      <c r="CI65" s="82" t="str">
        <f t="shared" si="13"/>
        <v/>
      </c>
      <c r="CJ65" s="82" t="str">
        <f t="shared" si="14"/>
        <v/>
      </c>
      <c r="CK65" s="82" t="str">
        <f t="shared" si="15"/>
        <v/>
      </c>
      <c r="CL65" s="82" t="str">
        <f t="shared" si="16"/>
        <v/>
      </c>
      <c r="CM65" s="82" t="str">
        <f t="shared" si="17"/>
        <v/>
      </c>
      <c r="CN65" s="82" t="str">
        <f t="shared" si="18"/>
        <v/>
      </c>
      <c r="CO65" s="82" t="str">
        <f t="shared" si="19"/>
        <v/>
      </c>
      <c r="CP65" s="82" t="str">
        <f t="shared" si="20"/>
        <v/>
      </c>
      <c r="CQ65" s="82" t="str">
        <f t="shared" si="21"/>
        <v/>
      </c>
      <c r="CR65" s="82" t="str">
        <f t="shared" si="22"/>
        <v/>
      </c>
      <c r="CS65" s="82" t="str">
        <f t="shared" si="23"/>
        <v/>
      </c>
      <c r="CT65" s="82" t="str">
        <f t="shared" si="24"/>
        <v/>
      </c>
      <c r="CU65" s="82" t="str">
        <f t="shared" si="25"/>
        <v/>
      </c>
      <c r="CV65" s="82" t="str">
        <f t="shared" si="26"/>
        <v/>
      </c>
      <c r="CW65" s="82" t="str">
        <f t="shared" si="27"/>
        <v/>
      </c>
      <c r="CX65" s="82" t="str">
        <f t="shared" si="28"/>
        <v/>
      </c>
      <c r="CY65" s="82" t="str">
        <f t="shared" si="29"/>
        <v/>
      </c>
      <c r="CZ65" s="82" t="str">
        <f t="shared" si="30"/>
        <v/>
      </c>
      <c r="DA65" s="82" t="str">
        <f t="shared" si="31"/>
        <v/>
      </c>
      <c r="DB65" s="82" t="str">
        <f t="shared" si="32"/>
        <v/>
      </c>
      <c r="DC65" s="82" t="str">
        <f t="shared" si="33"/>
        <v/>
      </c>
      <c r="DD65" s="82" t="str">
        <f t="shared" si="34"/>
        <v/>
      </c>
      <c r="DE65" s="82" t="str">
        <f t="shared" si="35"/>
        <v/>
      </c>
      <c r="DF65" s="82" t="str">
        <f t="shared" si="36"/>
        <v/>
      </c>
      <c r="DG65" s="82" t="str">
        <f t="shared" si="37"/>
        <v/>
      </c>
      <c r="DH65" s="82" t="str">
        <f t="shared" si="38"/>
        <v/>
      </c>
      <c r="DI65" s="82" t="str">
        <f t="shared" si="39"/>
        <v/>
      </c>
      <c r="DJ65" s="82" t="str">
        <f t="shared" si="40"/>
        <v/>
      </c>
      <c r="DK65" s="82" t="str">
        <f t="shared" si="41"/>
        <v/>
      </c>
      <c r="DL65" s="82" t="str">
        <f t="shared" si="42"/>
        <v/>
      </c>
      <c r="DM65" s="82" t="str">
        <f t="shared" si="43"/>
        <v/>
      </c>
      <c r="DN65" s="82" t="str">
        <f t="shared" si="44"/>
        <v/>
      </c>
      <c r="DO65" s="82" t="str">
        <f t="shared" si="45"/>
        <v/>
      </c>
      <c r="DP65" s="82" t="str">
        <f t="shared" si="46"/>
        <v/>
      </c>
      <c r="DQ65" s="82" t="str">
        <f t="shared" si="47"/>
        <v/>
      </c>
      <c r="DR65" s="82" t="str">
        <f t="shared" si="48"/>
        <v/>
      </c>
      <c r="DS65" s="82" t="str">
        <f t="shared" si="49"/>
        <v/>
      </c>
      <c r="DT65" s="82" t="str">
        <f t="shared" si="50"/>
        <v/>
      </c>
      <c r="DU65" s="82" t="str">
        <f t="shared" si="51"/>
        <v/>
      </c>
      <c r="DV65" s="82" t="str">
        <f t="shared" si="52"/>
        <v/>
      </c>
      <c r="DW65" s="82" t="str">
        <f t="shared" si="53"/>
        <v/>
      </c>
      <c r="DX65" s="82" t="str">
        <f t="shared" si="54"/>
        <v/>
      </c>
      <c r="DY65" s="82" t="str">
        <f t="shared" si="55"/>
        <v/>
      </c>
      <c r="DZ65" s="82" t="str">
        <f t="shared" si="56"/>
        <v/>
      </c>
      <c r="EA65" s="82" t="str">
        <f t="shared" si="57"/>
        <v/>
      </c>
      <c r="EB65" s="82" t="str">
        <f t="shared" si="58"/>
        <v/>
      </c>
      <c r="EC65" s="82">
        <f t="shared" si="59"/>
        <v>299.97999999999996</v>
      </c>
      <c r="ED65" s="82" t="str">
        <f t="shared" si="60"/>
        <v/>
      </c>
      <c r="EE65" s="82" t="str">
        <f t="shared" si="61"/>
        <v/>
      </c>
      <c r="EF65" s="82" t="str">
        <f t="shared" si="62"/>
        <v/>
      </c>
      <c r="EG65" s="82" t="str">
        <f t="shared" si="63"/>
        <v/>
      </c>
      <c r="EH65" s="82" t="str">
        <f t="shared" si="64"/>
        <v/>
      </c>
      <c r="EI65" s="82">
        <f t="shared" si="65"/>
        <v>272.27999999999997</v>
      </c>
      <c r="EJ65" s="82" t="str">
        <f t="shared" si="66"/>
        <v/>
      </c>
      <c r="EK65" s="82" t="str">
        <f t="shared" si="67"/>
        <v/>
      </c>
      <c r="EL65" s="82" t="str">
        <f t="shared" si="68"/>
        <v/>
      </c>
      <c r="EM65" s="82" t="str">
        <f t="shared" si="69"/>
        <v/>
      </c>
      <c r="EN65" s="82" t="str">
        <f t="shared" si="70"/>
        <v/>
      </c>
      <c r="EO65" s="71">
        <f t="shared" si="71"/>
        <v>286.8</v>
      </c>
      <c r="EP65" s="71">
        <f>ROUND(EO65*(1+[3]Inflación!$G$50),2)</f>
        <v>290.48</v>
      </c>
      <c r="EQ65" s="81">
        <f t="shared" si="72"/>
        <v>5.1658428161307279E-2</v>
      </c>
    </row>
    <row r="66" spans="1:147" s="97" customFormat="1" ht="24.75" customHeight="1">
      <c r="A66" s="107">
        <v>61</v>
      </c>
      <c r="B66" s="106" t="s">
        <v>621</v>
      </c>
      <c r="C66" s="105" t="s">
        <v>620</v>
      </c>
      <c r="D66" s="104" t="s">
        <v>583</v>
      </c>
      <c r="E66" s="103">
        <v>94.457072257701981</v>
      </c>
      <c r="F66" s="103">
        <v>95.259957371892455</v>
      </c>
      <c r="G66" s="102"/>
      <c r="H66" s="100">
        <v>135</v>
      </c>
      <c r="I66" s="100">
        <v>99.172500000000014</v>
      </c>
      <c r="J66" s="100">
        <v>144.44999999999999</v>
      </c>
      <c r="K66" s="100">
        <f>+'[3]Contratos anteriores'!AO69</f>
        <v>102.34026600000001</v>
      </c>
      <c r="L66" s="100">
        <f>+'[3]Contratos anteriores'!AP69</f>
        <v>93.435200000000009</v>
      </c>
      <c r="M66" s="100">
        <f>+'[3]Contratos anteriores'!AQ69</f>
        <v>102.511269</v>
      </c>
      <c r="N66" s="100"/>
      <c r="O66" s="100"/>
      <c r="P66" s="100"/>
      <c r="Q66" s="100">
        <f>+'[3]Contratos anteriores'!AR69</f>
        <v>92.143566000000007</v>
      </c>
      <c r="R66" s="100" t="str">
        <f>+'[3]Contratos anteriores'!AS69</f>
        <v xml:space="preserve"> </v>
      </c>
      <c r="S66" s="100" t="str">
        <f>+'[3]Contratos anteriores'!AT69</f>
        <v xml:space="preserve"> </v>
      </c>
      <c r="T66" s="100"/>
      <c r="U66" s="100"/>
      <c r="V66" s="100"/>
      <c r="W66" s="100" t="str">
        <f>+'[3]Contratos anteriores'!AU69</f>
        <v xml:space="preserve"> </v>
      </c>
      <c r="X66" s="100" t="str">
        <f>+'[3]Contratos anteriores'!AV69</f>
        <v xml:space="preserve"> </v>
      </c>
      <c r="Y66" s="100" t="str">
        <f>+'[3]Contratos anteriores'!AW69</f>
        <v xml:space="preserve"> </v>
      </c>
      <c r="Z66" s="100"/>
      <c r="AA66" s="100"/>
      <c r="AB66" s="100"/>
      <c r="AC66" s="101" t="str">
        <f>+'[3]Contratos anteriores'!AX69</f>
        <v xml:space="preserve"> </v>
      </c>
      <c r="AD66" s="101" t="str">
        <f>+'[3]Contratos anteriores'!AY69</f>
        <v xml:space="preserve"> </v>
      </c>
      <c r="AE66" s="101" t="str">
        <f>+'[3]Contratos anteriores'!AZ69</f>
        <v xml:space="preserve"> </v>
      </c>
      <c r="AF66" s="100"/>
      <c r="AG66" s="100"/>
      <c r="AH66" s="100"/>
      <c r="AI66" s="100" t="str">
        <f>+'[3]Contratos anteriores'!BA69</f>
        <v xml:space="preserve"> </v>
      </c>
      <c r="AJ66" s="100" t="str">
        <f>+'[3]Contratos anteriores'!BB69</f>
        <v xml:space="preserve"> </v>
      </c>
      <c r="AK66" s="100" t="str">
        <f>+'[3]Contratos anteriores'!BC69</f>
        <v xml:space="preserve"> </v>
      </c>
      <c r="AL66" s="100"/>
      <c r="AM66" s="100"/>
      <c r="AN66" s="100"/>
      <c r="AO66" s="100" t="str">
        <f>+'[3]Contratos anteriores'!BD69</f>
        <v xml:space="preserve"> </v>
      </c>
      <c r="AP66" s="100" t="str">
        <f>+'[3]Contratos anteriores'!BE69</f>
        <v xml:space="preserve"> </v>
      </c>
      <c r="AQ66" s="100" t="str">
        <f>+'[3]Contratos anteriores'!BF69</f>
        <v xml:space="preserve"> </v>
      </c>
      <c r="AR66" s="100"/>
      <c r="AS66" s="100"/>
      <c r="AT66" s="100"/>
      <c r="AU66" s="100">
        <f>+'[3]Contratos anteriores'!BG69</f>
        <v>95.953193999999996</v>
      </c>
      <c r="AV66" s="100">
        <f>+'[3]Contratos anteriores'!BH69</f>
        <v>116.1615</v>
      </c>
      <c r="AW66" s="100" t="str">
        <f>+'[3]Contratos anteriores'!BI69</f>
        <v xml:space="preserve"> </v>
      </c>
      <c r="AX66" s="100"/>
      <c r="AY66" s="100"/>
      <c r="AZ66" s="100"/>
      <c r="BA66" s="100" t="str">
        <f>+'[3]Contratos anteriores'!BJ69</f>
        <v xml:space="preserve"> </v>
      </c>
      <c r="BB66" s="100" t="str">
        <f>+'[3]Contratos anteriores'!BK69</f>
        <v xml:space="preserve"> </v>
      </c>
      <c r="BC66" s="100" t="str">
        <f>+'[3]Contratos anteriores'!BL69</f>
        <v xml:space="preserve"> </v>
      </c>
      <c r="BD66" s="100"/>
      <c r="BE66" s="100"/>
      <c r="BF66" s="100"/>
      <c r="BG66" s="100" t="str">
        <f>+'[3]Contratos anteriores'!BM69</f>
        <v xml:space="preserve"> </v>
      </c>
      <c r="BH66" s="100" t="str">
        <f>+'[3]Contratos anteriores'!BN69</f>
        <v xml:space="preserve"> </v>
      </c>
      <c r="BI66" s="100" t="str">
        <f>+'[3]Contratos anteriores'!BO69</f>
        <v xml:space="preserve"> </v>
      </c>
      <c r="BJ66" s="100">
        <v>108.74</v>
      </c>
      <c r="BK66" s="100">
        <v>106.74</v>
      </c>
      <c r="BL66" s="100"/>
      <c r="BM66" s="100" t="str">
        <f>+'[3]Contratos anteriores'!BP69</f>
        <v xml:space="preserve"> </v>
      </c>
      <c r="BN66" s="100">
        <f>+'[3]Contratos anteriores'!BQ69</f>
        <v>102.31008899999999</v>
      </c>
      <c r="BO66" s="100" t="str">
        <f>+'[3]Contratos anteriores'!BR69</f>
        <v xml:space="preserve"> </v>
      </c>
      <c r="BP66" s="100">
        <v>94.31</v>
      </c>
      <c r="BQ66" s="100"/>
      <c r="BR66" s="100">
        <v>111.14</v>
      </c>
      <c r="BS66" s="100" t="str">
        <f>+'[3]Contratos anteriores'!BS69</f>
        <v xml:space="preserve"> </v>
      </c>
      <c r="BT66" s="100" t="str">
        <f>+'[3]Contratos anteriores'!BT69</f>
        <v xml:space="preserve"> </v>
      </c>
      <c r="BU66" s="100" t="str">
        <f>+'[3]Contratos anteriores'!BU69</f>
        <v xml:space="preserve"> </v>
      </c>
      <c r="BV66" s="100">
        <f t="shared" si="0"/>
        <v>107.45768457142857</v>
      </c>
      <c r="BW66" s="100">
        <f t="shared" si="1"/>
        <v>15.008365958262731</v>
      </c>
      <c r="BX66" s="100">
        <f t="shared" si="74"/>
        <v>84.945135634034472</v>
      </c>
      <c r="BY66" s="100">
        <f t="shared" si="3"/>
        <v>122.4660505296913</v>
      </c>
      <c r="BZ66" s="100">
        <f t="shared" si="4"/>
        <v>103.90277948347219</v>
      </c>
      <c r="CA66" s="100" t="str">
        <f t="shared" si="5"/>
        <v/>
      </c>
      <c r="CB66" s="100">
        <f t="shared" si="6"/>
        <v>99.172500000000014</v>
      </c>
      <c r="CC66" s="100" t="str">
        <f t="shared" si="7"/>
        <v/>
      </c>
      <c r="CD66" s="100">
        <f t="shared" si="8"/>
        <v>102.34026600000001</v>
      </c>
      <c r="CE66" s="100">
        <f t="shared" si="9"/>
        <v>93.435200000000009</v>
      </c>
      <c r="CF66" s="100">
        <f t="shared" si="10"/>
        <v>102.511269</v>
      </c>
      <c r="CG66" s="100" t="str">
        <f t="shared" si="11"/>
        <v/>
      </c>
      <c r="CH66" s="100" t="str">
        <f t="shared" si="12"/>
        <v/>
      </c>
      <c r="CI66" s="100" t="str">
        <f t="shared" si="13"/>
        <v/>
      </c>
      <c r="CJ66" s="100">
        <f t="shared" si="14"/>
        <v>92.143566000000007</v>
      </c>
      <c r="CK66" s="100" t="str">
        <f t="shared" si="15"/>
        <v/>
      </c>
      <c r="CL66" s="100" t="str">
        <f t="shared" si="16"/>
        <v/>
      </c>
      <c r="CM66" s="100" t="str">
        <f t="shared" si="17"/>
        <v/>
      </c>
      <c r="CN66" s="100" t="str">
        <f t="shared" si="18"/>
        <v/>
      </c>
      <c r="CO66" s="100" t="str">
        <f t="shared" si="19"/>
        <v/>
      </c>
      <c r="CP66" s="100" t="str">
        <f t="shared" si="20"/>
        <v/>
      </c>
      <c r="CQ66" s="100" t="str">
        <f t="shared" si="21"/>
        <v/>
      </c>
      <c r="CR66" s="100" t="str">
        <f t="shared" si="22"/>
        <v/>
      </c>
      <c r="CS66" s="100" t="str">
        <f t="shared" si="23"/>
        <v/>
      </c>
      <c r="CT66" s="100" t="str">
        <f t="shared" si="24"/>
        <v/>
      </c>
      <c r="CU66" s="100" t="str">
        <f t="shared" si="25"/>
        <v/>
      </c>
      <c r="CV66" s="100" t="str">
        <f t="shared" si="26"/>
        <v/>
      </c>
      <c r="CW66" s="100" t="str">
        <f t="shared" si="27"/>
        <v/>
      </c>
      <c r="CX66" s="100" t="str">
        <f t="shared" si="28"/>
        <v/>
      </c>
      <c r="CY66" s="100" t="str">
        <f t="shared" si="29"/>
        <v/>
      </c>
      <c r="CZ66" s="100" t="str">
        <f t="shared" si="30"/>
        <v/>
      </c>
      <c r="DA66" s="100" t="str">
        <f t="shared" si="31"/>
        <v/>
      </c>
      <c r="DB66" s="100" t="str">
        <f t="shared" si="32"/>
        <v/>
      </c>
      <c r="DC66" s="100" t="str">
        <f t="shared" si="33"/>
        <v/>
      </c>
      <c r="DD66" s="100" t="str">
        <f t="shared" si="34"/>
        <v/>
      </c>
      <c r="DE66" s="100" t="str">
        <f t="shared" si="35"/>
        <v/>
      </c>
      <c r="DF66" s="100" t="str">
        <f t="shared" si="36"/>
        <v/>
      </c>
      <c r="DG66" s="100" t="str">
        <f t="shared" si="37"/>
        <v/>
      </c>
      <c r="DH66" s="100" t="str">
        <f t="shared" si="38"/>
        <v/>
      </c>
      <c r="DI66" s="100" t="str">
        <f t="shared" si="39"/>
        <v/>
      </c>
      <c r="DJ66" s="100" t="str">
        <f t="shared" si="40"/>
        <v/>
      </c>
      <c r="DK66" s="100" t="str">
        <f t="shared" si="41"/>
        <v/>
      </c>
      <c r="DL66" s="100" t="str">
        <f t="shared" si="42"/>
        <v/>
      </c>
      <c r="DM66" s="100" t="str">
        <f t="shared" si="43"/>
        <v/>
      </c>
      <c r="DN66" s="100">
        <f t="shared" si="44"/>
        <v>95.953193999999996</v>
      </c>
      <c r="DO66" s="100" t="str">
        <f t="shared" si="45"/>
        <v/>
      </c>
      <c r="DP66" s="100" t="str">
        <f t="shared" si="46"/>
        <v/>
      </c>
      <c r="DQ66" s="100" t="str">
        <f t="shared" si="47"/>
        <v/>
      </c>
      <c r="DR66" s="100" t="str">
        <f t="shared" si="48"/>
        <v/>
      </c>
      <c r="DS66" s="100" t="str">
        <f t="shared" si="49"/>
        <v/>
      </c>
      <c r="DT66" s="100" t="str">
        <f t="shared" si="50"/>
        <v/>
      </c>
      <c r="DU66" s="100" t="str">
        <f t="shared" si="51"/>
        <v/>
      </c>
      <c r="DV66" s="100" t="str">
        <f t="shared" si="52"/>
        <v/>
      </c>
      <c r="DW66" s="100" t="str">
        <f t="shared" si="53"/>
        <v/>
      </c>
      <c r="DX66" s="100" t="str">
        <f t="shared" si="54"/>
        <v/>
      </c>
      <c r="DY66" s="100" t="str">
        <f t="shared" si="55"/>
        <v/>
      </c>
      <c r="DZ66" s="100" t="str">
        <f t="shared" si="56"/>
        <v/>
      </c>
      <c r="EA66" s="100" t="str">
        <f t="shared" si="57"/>
        <v/>
      </c>
      <c r="EB66" s="100" t="str">
        <f t="shared" si="58"/>
        <v/>
      </c>
      <c r="EC66" s="100" t="str">
        <f t="shared" si="59"/>
        <v/>
      </c>
      <c r="ED66" s="100" t="str">
        <f t="shared" si="60"/>
        <v/>
      </c>
      <c r="EE66" s="100" t="str">
        <f t="shared" si="61"/>
        <v/>
      </c>
      <c r="EF66" s="100" t="str">
        <f t="shared" si="62"/>
        <v/>
      </c>
      <c r="EG66" s="100">
        <f t="shared" si="63"/>
        <v>102.31008899999999</v>
      </c>
      <c r="EH66" s="100" t="str">
        <f t="shared" si="64"/>
        <v/>
      </c>
      <c r="EI66" s="100">
        <f t="shared" si="65"/>
        <v>94.31</v>
      </c>
      <c r="EJ66" s="100" t="str">
        <f t="shared" si="66"/>
        <v/>
      </c>
      <c r="EK66" s="100" t="str">
        <f t="shared" si="67"/>
        <v/>
      </c>
      <c r="EL66" s="100" t="str">
        <f t="shared" si="68"/>
        <v/>
      </c>
      <c r="EM66" s="100" t="str">
        <f t="shared" si="69"/>
        <v/>
      </c>
      <c r="EN66" s="100" t="str">
        <f t="shared" si="70"/>
        <v/>
      </c>
      <c r="EO66" s="99">
        <f t="shared" si="71"/>
        <v>97.94</v>
      </c>
      <c r="EP66" s="99">
        <f>ROUND(EO66*(1+[3]Inflación!$G$50),2)</f>
        <v>99.2</v>
      </c>
      <c r="EQ66" s="98">
        <f t="shared" si="72"/>
        <v>3.6873128279857559E-2</v>
      </c>
    </row>
    <row r="67" spans="1:147" s="56" customFormat="1" ht="24.75" customHeight="1">
      <c r="A67" s="93">
        <v>62</v>
      </c>
      <c r="B67" s="92" t="s">
        <v>619</v>
      </c>
      <c r="C67" s="91" t="s">
        <v>618</v>
      </c>
      <c r="D67" s="90" t="s">
        <v>583</v>
      </c>
      <c r="E67" s="94">
        <v>123.79617152876745</v>
      </c>
      <c r="F67" s="94">
        <v>124.84843898676196</v>
      </c>
      <c r="G67" s="87"/>
      <c r="H67" s="82">
        <v>168</v>
      </c>
      <c r="I67" s="82">
        <v>137.24550000000002</v>
      </c>
      <c r="J67" s="82">
        <v>179.76</v>
      </c>
      <c r="K67" s="82" t="str">
        <f>+'[3]Contratos anteriores'!AO70</f>
        <v xml:space="preserve"> </v>
      </c>
      <c r="L67" s="82" t="str">
        <f>+'[3]Contratos anteriores'!AP70</f>
        <v xml:space="preserve"> </v>
      </c>
      <c r="M67" s="82" t="str">
        <f>+'[3]Contratos anteriores'!AQ70</f>
        <v xml:space="preserve"> </v>
      </c>
      <c r="N67" s="82"/>
      <c r="O67" s="82"/>
      <c r="P67" s="82"/>
      <c r="Q67" s="82" t="str">
        <f>+'[3]Contratos anteriores'!AR70</f>
        <v xml:space="preserve"> </v>
      </c>
      <c r="R67" s="82" t="str">
        <f>+'[3]Contratos anteriores'!AS70</f>
        <v xml:space="preserve"> </v>
      </c>
      <c r="S67" s="82" t="str">
        <f>+'[3]Contratos anteriores'!AT70</f>
        <v xml:space="preserve"> </v>
      </c>
      <c r="T67" s="82"/>
      <c r="U67" s="82"/>
      <c r="V67" s="82"/>
      <c r="W67" s="82" t="str">
        <f>+'[3]Contratos anteriores'!AU70</f>
        <v xml:space="preserve"> </v>
      </c>
      <c r="X67" s="82" t="str">
        <f>+'[3]Contratos anteriores'!AV70</f>
        <v xml:space="preserve"> </v>
      </c>
      <c r="Y67" s="82" t="str">
        <f>+'[3]Contratos anteriores'!AW70</f>
        <v xml:space="preserve"> </v>
      </c>
      <c r="Z67" s="82"/>
      <c r="AA67" s="82"/>
      <c r="AB67" s="82"/>
      <c r="AC67" s="86" t="str">
        <f>+'[3]Contratos anteriores'!AX70</f>
        <v xml:space="preserve"> </v>
      </c>
      <c r="AD67" s="86" t="str">
        <f>+'[3]Contratos anteriores'!AY70</f>
        <v xml:space="preserve"> </v>
      </c>
      <c r="AE67" s="86" t="str">
        <f>+'[3]Contratos anteriores'!AZ70</f>
        <v xml:space="preserve"> </v>
      </c>
      <c r="AF67" s="82"/>
      <c r="AG67" s="82"/>
      <c r="AH67" s="82"/>
      <c r="AI67" s="82" t="str">
        <f>+'[3]Contratos anteriores'!BA70</f>
        <v xml:space="preserve"> </v>
      </c>
      <c r="AJ67" s="82" t="str">
        <f>+'[3]Contratos anteriores'!BB70</f>
        <v xml:space="preserve"> </v>
      </c>
      <c r="AK67" s="82" t="str">
        <f>+'[3]Contratos anteriores'!BC70</f>
        <v xml:space="preserve"> </v>
      </c>
      <c r="AL67" s="82"/>
      <c r="AM67" s="82"/>
      <c r="AN67" s="82"/>
      <c r="AO67" s="82" t="str">
        <f>+'[3]Contratos anteriores'!BD70</f>
        <v xml:space="preserve"> </v>
      </c>
      <c r="AP67" s="82" t="str">
        <f>+'[3]Contratos anteriores'!BE70</f>
        <v xml:space="preserve"> </v>
      </c>
      <c r="AQ67" s="82" t="str">
        <f>+'[3]Contratos anteriores'!BF70</f>
        <v xml:space="preserve"> </v>
      </c>
      <c r="AR67" s="82"/>
      <c r="AS67" s="82"/>
      <c r="AT67" s="82"/>
      <c r="AU67" s="82" t="str">
        <f>+'[3]Contratos anteriores'!BG70</f>
        <v xml:space="preserve"> </v>
      </c>
      <c r="AV67" s="82" t="str">
        <f>+'[3]Contratos anteriores'!BH70</f>
        <v xml:space="preserve"> </v>
      </c>
      <c r="AW67" s="82" t="str">
        <f>+'[3]Contratos anteriores'!BI70</f>
        <v xml:space="preserve"> </v>
      </c>
      <c r="AX67" s="82"/>
      <c r="AY67" s="82"/>
      <c r="AZ67" s="82"/>
      <c r="BA67" s="82" t="str">
        <f>+'[3]Contratos anteriores'!BJ70</f>
        <v xml:space="preserve"> </v>
      </c>
      <c r="BB67" s="82" t="str">
        <f>+'[3]Contratos anteriores'!BK70</f>
        <v xml:space="preserve"> </v>
      </c>
      <c r="BC67" s="82" t="str">
        <f>+'[3]Contratos anteriores'!BL70</f>
        <v xml:space="preserve"> </v>
      </c>
      <c r="BD67" s="82"/>
      <c r="BE67" s="82"/>
      <c r="BF67" s="82"/>
      <c r="BG67" s="82" t="str">
        <f>+'[3]Contratos anteriores'!BM70</f>
        <v xml:space="preserve"> </v>
      </c>
      <c r="BH67" s="82" t="str">
        <f>+'[3]Contratos anteriores'!BN70</f>
        <v xml:space="preserve"> </v>
      </c>
      <c r="BI67" s="82" t="str">
        <f>+'[3]Contratos anteriores'!BO70</f>
        <v xml:space="preserve"> </v>
      </c>
      <c r="BJ67" s="82">
        <v>256.19</v>
      </c>
      <c r="BK67" s="82">
        <v>139.88999999999999</v>
      </c>
      <c r="BL67" s="82"/>
      <c r="BM67" s="82" t="str">
        <f>+'[3]Contratos anteriores'!BP70</f>
        <v xml:space="preserve"> </v>
      </c>
      <c r="BN67" s="82" t="str">
        <f>+'[3]Contratos anteriores'!BQ70</f>
        <v xml:space="preserve"> </v>
      </c>
      <c r="BO67" s="82" t="str">
        <f>+'[3]Contratos anteriores'!BR70</f>
        <v xml:space="preserve"> </v>
      </c>
      <c r="BP67" s="82">
        <v>123.6</v>
      </c>
      <c r="BQ67" s="82"/>
      <c r="BR67" s="82">
        <v>140.51</v>
      </c>
      <c r="BS67" s="82" t="str">
        <f>+'[3]Contratos anteriores'!BS70</f>
        <v xml:space="preserve"> </v>
      </c>
      <c r="BT67" s="82" t="str">
        <f>+'[3]Contratos anteriores'!BT70</f>
        <v xml:space="preserve"> </v>
      </c>
      <c r="BU67" s="82" t="str">
        <f>+'[3]Contratos anteriores'!BU70</f>
        <v xml:space="preserve"> </v>
      </c>
      <c r="BV67" s="84">
        <f t="shared" si="0"/>
        <v>163.59935714285714</v>
      </c>
      <c r="BW67" s="84">
        <f t="shared" si="1"/>
        <v>42.78372095555617</v>
      </c>
      <c r="BX67" s="84">
        <f t="shared" si="74"/>
        <v>99.423775709522886</v>
      </c>
      <c r="BY67" s="84">
        <f t="shared" si="3"/>
        <v>206.38307809841331</v>
      </c>
      <c r="BZ67" s="84">
        <f t="shared" si="4"/>
        <v>136.17578868164421</v>
      </c>
      <c r="CA67" s="82" t="str">
        <f t="shared" si="5"/>
        <v/>
      </c>
      <c r="CB67" s="82" t="str">
        <f t="shared" si="6"/>
        <v/>
      </c>
      <c r="CC67" s="82" t="str">
        <f t="shared" si="7"/>
        <v/>
      </c>
      <c r="CD67" s="82" t="str">
        <f t="shared" si="8"/>
        <v/>
      </c>
      <c r="CE67" s="82" t="str">
        <f t="shared" si="9"/>
        <v/>
      </c>
      <c r="CF67" s="82" t="str">
        <f t="shared" si="10"/>
        <v/>
      </c>
      <c r="CG67" s="82" t="str">
        <f t="shared" si="11"/>
        <v/>
      </c>
      <c r="CH67" s="82" t="str">
        <f t="shared" si="12"/>
        <v/>
      </c>
      <c r="CI67" s="82" t="str">
        <f t="shared" si="13"/>
        <v/>
      </c>
      <c r="CJ67" s="82" t="str">
        <f t="shared" si="14"/>
        <v/>
      </c>
      <c r="CK67" s="82" t="str">
        <f t="shared" si="15"/>
        <v/>
      </c>
      <c r="CL67" s="82" t="str">
        <f t="shared" si="16"/>
        <v/>
      </c>
      <c r="CM67" s="82" t="str">
        <f t="shared" si="17"/>
        <v/>
      </c>
      <c r="CN67" s="82" t="str">
        <f t="shared" si="18"/>
        <v/>
      </c>
      <c r="CO67" s="82" t="str">
        <f t="shared" si="19"/>
        <v/>
      </c>
      <c r="CP67" s="82" t="str">
        <f t="shared" si="20"/>
        <v/>
      </c>
      <c r="CQ67" s="82" t="str">
        <f t="shared" si="21"/>
        <v/>
      </c>
      <c r="CR67" s="82" t="str">
        <f t="shared" si="22"/>
        <v/>
      </c>
      <c r="CS67" s="82" t="str">
        <f t="shared" si="23"/>
        <v/>
      </c>
      <c r="CT67" s="82" t="str">
        <f t="shared" si="24"/>
        <v/>
      </c>
      <c r="CU67" s="82" t="str">
        <f t="shared" si="25"/>
        <v/>
      </c>
      <c r="CV67" s="82" t="str">
        <f t="shared" si="26"/>
        <v/>
      </c>
      <c r="CW67" s="82" t="str">
        <f t="shared" si="27"/>
        <v/>
      </c>
      <c r="CX67" s="82" t="str">
        <f t="shared" si="28"/>
        <v/>
      </c>
      <c r="CY67" s="82" t="str">
        <f t="shared" si="29"/>
        <v/>
      </c>
      <c r="CZ67" s="82" t="str">
        <f t="shared" si="30"/>
        <v/>
      </c>
      <c r="DA67" s="82" t="str">
        <f t="shared" si="31"/>
        <v/>
      </c>
      <c r="DB67" s="82" t="str">
        <f t="shared" si="32"/>
        <v/>
      </c>
      <c r="DC67" s="82" t="str">
        <f t="shared" si="33"/>
        <v/>
      </c>
      <c r="DD67" s="82" t="str">
        <f t="shared" si="34"/>
        <v/>
      </c>
      <c r="DE67" s="82" t="str">
        <f t="shared" si="35"/>
        <v/>
      </c>
      <c r="DF67" s="82" t="str">
        <f t="shared" si="36"/>
        <v/>
      </c>
      <c r="DG67" s="82" t="str">
        <f t="shared" si="37"/>
        <v/>
      </c>
      <c r="DH67" s="82" t="str">
        <f t="shared" si="38"/>
        <v/>
      </c>
      <c r="DI67" s="82" t="str">
        <f t="shared" si="39"/>
        <v/>
      </c>
      <c r="DJ67" s="82" t="str">
        <f t="shared" si="40"/>
        <v/>
      </c>
      <c r="DK67" s="82" t="str">
        <f t="shared" si="41"/>
        <v/>
      </c>
      <c r="DL67" s="82" t="str">
        <f t="shared" si="42"/>
        <v/>
      </c>
      <c r="DM67" s="82" t="str">
        <f t="shared" si="43"/>
        <v/>
      </c>
      <c r="DN67" s="82" t="str">
        <f t="shared" si="44"/>
        <v/>
      </c>
      <c r="DO67" s="82" t="str">
        <f t="shared" si="45"/>
        <v/>
      </c>
      <c r="DP67" s="82" t="str">
        <f t="shared" si="46"/>
        <v/>
      </c>
      <c r="DQ67" s="82" t="str">
        <f t="shared" si="47"/>
        <v/>
      </c>
      <c r="DR67" s="82" t="str">
        <f t="shared" si="48"/>
        <v/>
      </c>
      <c r="DS67" s="82" t="str">
        <f t="shared" si="49"/>
        <v/>
      </c>
      <c r="DT67" s="82" t="str">
        <f t="shared" si="50"/>
        <v/>
      </c>
      <c r="DU67" s="82" t="str">
        <f t="shared" si="51"/>
        <v/>
      </c>
      <c r="DV67" s="82" t="str">
        <f t="shared" si="52"/>
        <v/>
      </c>
      <c r="DW67" s="82" t="str">
        <f t="shared" si="53"/>
        <v/>
      </c>
      <c r="DX67" s="82" t="str">
        <f t="shared" si="54"/>
        <v/>
      </c>
      <c r="DY67" s="82" t="str">
        <f t="shared" si="55"/>
        <v/>
      </c>
      <c r="DZ67" s="82" t="str">
        <f t="shared" si="56"/>
        <v/>
      </c>
      <c r="EA67" s="82" t="str">
        <f t="shared" si="57"/>
        <v/>
      </c>
      <c r="EB67" s="82" t="str">
        <f t="shared" si="58"/>
        <v/>
      </c>
      <c r="EC67" s="82" t="str">
        <f t="shared" si="59"/>
        <v/>
      </c>
      <c r="ED67" s="82" t="str">
        <f t="shared" si="60"/>
        <v/>
      </c>
      <c r="EE67" s="82" t="str">
        <f t="shared" si="61"/>
        <v/>
      </c>
      <c r="EF67" s="82" t="str">
        <f t="shared" si="62"/>
        <v/>
      </c>
      <c r="EG67" s="82" t="str">
        <f t="shared" si="63"/>
        <v/>
      </c>
      <c r="EH67" s="82" t="str">
        <f t="shared" si="64"/>
        <v/>
      </c>
      <c r="EI67" s="82">
        <f t="shared" si="65"/>
        <v>123.6</v>
      </c>
      <c r="EJ67" s="82" t="str">
        <f t="shared" si="66"/>
        <v/>
      </c>
      <c r="EK67" s="82" t="str">
        <f t="shared" si="67"/>
        <v/>
      </c>
      <c r="EL67" s="82" t="str">
        <f t="shared" si="68"/>
        <v/>
      </c>
      <c r="EM67" s="82" t="str">
        <f t="shared" si="69"/>
        <v/>
      </c>
      <c r="EN67" s="82" t="str">
        <f t="shared" si="70"/>
        <v/>
      </c>
      <c r="EO67" s="71">
        <f t="shared" si="71"/>
        <v>123.6</v>
      </c>
      <c r="EP67" s="71">
        <f>ROUND(EO67*(1+[3]Inflación!$G$50),2)</f>
        <v>125.19</v>
      </c>
      <c r="EQ67" s="81">
        <f t="shared" si="72"/>
        <v>-1.5846332430552446E-3</v>
      </c>
    </row>
    <row r="68" spans="1:147" s="56" customFormat="1" ht="24.75" customHeight="1">
      <c r="A68" s="93">
        <v>63</v>
      </c>
      <c r="B68" s="92" t="s">
        <v>617</v>
      </c>
      <c r="C68" s="91" t="s">
        <v>616</v>
      </c>
      <c r="D68" s="90" t="s">
        <v>583</v>
      </c>
      <c r="E68" s="94">
        <v>179.01535490994308</v>
      </c>
      <c r="F68" s="94">
        <v>180.5369854266776</v>
      </c>
      <c r="G68" s="87"/>
      <c r="H68" s="82"/>
      <c r="I68" s="82"/>
      <c r="J68" s="82"/>
      <c r="K68" s="82" t="str">
        <f>+'[3]Contratos anteriores'!AO71</f>
        <v xml:space="preserve"> </v>
      </c>
      <c r="L68" s="82" t="str">
        <f>+'[3]Contratos anteriores'!AP71</f>
        <v xml:space="preserve"> </v>
      </c>
      <c r="M68" s="82" t="str">
        <f>+'[3]Contratos anteriores'!AQ71</f>
        <v xml:space="preserve"> </v>
      </c>
      <c r="N68" s="82"/>
      <c r="O68" s="82"/>
      <c r="P68" s="82"/>
      <c r="Q68" s="82" t="str">
        <f>+'[3]Contratos anteriores'!AR71</f>
        <v xml:space="preserve"> </v>
      </c>
      <c r="R68" s="82" t="str">
        <f>+'[3]Contratos anteriores'!AS71</f>
        <v xml:space="preserve"> </v>
      </c>
      <c r="S68" s="82" t="str">
        <f>+'[3]Contratos anteriores'!AT71</f>
        <v xml:space="preserve"> </v>
      </c>
      <c r="T68" s="82"/>
      <c r="U68" s="82"/>
      <c r="V68" s="82"/>
      <c r="W68" s="82" t="str">
        <f>+'[3]Contratos anteriores'!AU71</f>
        <v xml:space="preserve"> </v>
      </c>
      <c r="X68" s="82" t="str">
        <f>+'[3]Contratos anteriores'!AV71</f>
        <v xml:space="preserve"> </v>
      </c>
      <c r="Y68" s="82" t="str">
        <f>+'[3]Contratos anteriores'!AW71</f>
        <v xml:space="preserve"> </v>
      </c>
      <c r="Z68" s="82"/>
      <c r="AA68" s="82"/>
      <c r="AB68" s="82"/>
      <c r="AC68" s="86" t="str">
        <f>+'[3]Contratos anteriores'!AX71</f>
        <v xml:space="preserve"> </v>
      </c>
      <c r="AD68" s="86" t="str">
        <f>+'[3]Contratos anteriores'!AY71</f>
        <v xml:space="preserve"> </v>
      </c>
      <c r="AE68" s="86" t="str">
        <f>+'[3]Contratos anteriores'!AZ71</f>
        <v xml:space="preserve"> </v>
      </c>
      <c r="AF68" s="82"/>
      <c r="AG68" s="82"/>
      <c r="AH68" s="82"/>
      <c r="AI68" s="82" t="str">
        <f>+'[3]Contratos anteriores'!BA71</f>
        <v xml:space="preserve"> </v>
      </c>
      <c r="AJ68" s="82" t="str">
        <f>+'[3]Contratos anteriores'!BB71</f>
        <v xml:space="preserve"> </v>
      </c>
      <c r="AK68" s="82" t="str">
        <f>+'[3]Contratos anteriores'!BC71</f>
        <v xml:space="preserve"> </v>
      </c>
      <c r="AL68" s="82"/>
      <c r="AM68" s="82"/>
      <c r="AN68" s="82"/>
      <c r="AO68" s="82" t="str">
        <f>+'[3]Contratos anteriores'!BD71</f>
        <v xml:space="preserve"> </v>
      </c>
      <c r="AP68" s="82" t="str">
        <f>+'[3]Contratos anteriores'!BE71</f>
        <v xml:space="preserve"> </v>
      </c>
      <c r="AQ68" s="82" t="str">
        <f>+'[3]Contratos anteriores'!BF71</f>
        <v xml:space="preserve"> </v>
      </c>
      <c r="AR68" s="82"/>
      <c r="AS68" s="82"/>
      <c r="AT68" s="82"/>
      <c r="AU68" s="82" t="str">
        <f>+'[3]Contratos anteriores'!BG71</f>
        <v xml:space="preserve"> </v>
      </c>
      <c r="AV68" s="82" t="str">
        <f>+'[3]Contratos anteriores'!BH71</f>
        <v xml:space="preserve"> </v>
      </c>
      <c r="AW68" s="82" t="str">
        <f>+'[3]Contratos anteriores'!BI71</f>
        <v xml:space="preserve"> </v>
      </c>
      <c r="AX68" s="82"/>
      <c r="AY68" s="82"/>
      <c r="AZ68" s="82"/>
      <c r="BA68" s="82" t="str">
        <f>+'[3]Contratos anteriores'!BJ71</f>
        <v xml:space="preserve"> </v>
      </c>
      <c r="BB68" s="82" t="str">
        <f>+'[3]Contratos anteriores'!BK71</f>
        <v xml:space="preserve"> </v>
      </c>
      <c r="BC68" s="82" t="str">
        <f>+'[3]Contratos anteriores'!BL71</f>
        <v xml:space="preserve"> </v>
      </c>
      <c r="BD68" s="82"/>
      <c r="BE68" s="82"/>
      <c r="BF68" s="82"/>
      <c r="BG68" s="82" t="str">
        <f>+'[3]Contratos anteriores'!BM71</f>
        <v xml:space="preserve"> </v>
      </c>
      <c r="BH68" s="82" t="str">
        <f>+'[3]Contratos anteriores'!BN71</f>
        <v xml:space="preserve"> </v>
      </c>
      <c r="BI68" s="82" t="str">
        <f>+'[3]Contratos anteriores'!BO71</f>
        <v xml:space="preserve"> </v>
      </c>
      <c r="BJ68" s="82">
        <v>286.33000000000004</v>
      </c>
      <c r="BK68" s="82">
        <v>202.29</v>
      </c>
      <c r="BL68" s="82"/>
      <c r="BM68" s="82" t="str">
        <f>+'[3]Contratos anteriores'!BP71</f>
        <v xml:space="preserve"> </v>
      </c>
      <c r="BN68" s="82" t="str">
        <f>+'[3]Contratos anteriores'!BQ71</f>
        <v xml:space="preserve"> </v>
      </c>
      <c r="BO68" s="82" t="str">
        <f>+'[3]Contratos anteriores'!BR71</f>
        <v xml:space="preserve"> </v>
      </c>
      <c r="BP68" s="82">
        <v>178.73</v>
      </c>
      <c r="BQ68" s="82"/>
      <c r="BR68" s="82">
        <v>201.92</v>
      </c>
      <c r="BS68" s="82" t="str">
        <f>+'[3]Contratos anteriores'!BS71</f>
        <v xml:space="preserve"> </v>
      </c>
      <c r="BT68" s="82" t="str">
        <f>+'[3]Contratos anteriores'!BT71</f>
        <v xml:space="preserve"> </v>
      </c>
      <c r="BU68" s="82" t="str">
        <f>+'[3]Contratos anteriores'!BU71</f>
        <v xml:space="preserve"> </v>
      </c>
      <c r="BV68" s="84">
        <f t="shared" si="0"/>
        <v>217.3175</v>
      </c>
      <c r="BW68" s="84">
        <f t="shared" si="1"/>
        <v>41.46063679063235</v>
      </c>
      <c r="BX68" s="84">
        <f t="shared" si="74"/>
        <v>155.12654481405147</v>
      </c>
      <c r="BY68" s="84">
        <f t="shared" si="3"/>
        <v>258.77813679063235</v>
      </c>
      <c r="BZ68" s="84">
        <f t="shared" si="4"/>
        <v>196.9168904009374</v>
      </c>
      <c r="CA68" s="82" t="str">
        <f t="shared" si="5"/>
        <v/>
      </c>
      <c r="CB68" s="82" t="str">
        <f t="shared" si="6"/>
        <v/>
      </c>
      <c r="CC68" s="82" t="str">
        <f t="shared" si="7"/>
        <v/>
      </c>
      <c r="CD68" s="82" t="str">
        <f t="shared" si="8"/>
        <v/>
      </c>
      <c r="CE68" s="82" t="str">
        <f t="shared" si="9"/>
        <v/>
      </c>
      <c r="CF68" s="82" t="str">
        <f t="shared" si="10"/>
        <v/>
      </c>
      <c r="CG68" s="82" t="str">
        <f t="shared" si="11"/>
        <v/>
      </c>
      <c r="CH68" s="82" t="str">
        <f t="shared" si="12"/>
        <v/>
      </c>
      <c r="CI68" s="82" t="str">
        <f t="shared" si="13"/>
        <v/>
      </c>
      <c r="CJ68" s="82" t="str">
        <f t="shared" si="14"/>
        <v/>
      </c>
      <c r="CK68" s="82" t="str">
        <f t="shared" si="15"/>
        <v/>
      </c>
      <c r="CL68" s="82" t="str">
        <f t="shared" si="16"/>
        <v/>
      </c>
      <c r="CM68" s="82" t="str">
        <f t="shared" si="17"/>
        <v/>
      </c>
      <c r="CN68" s="82" t="str">
        <f t="shared" si="18"/>
        <v/>
      </c>
      <c r="CO68" s="82" t="str">
        <f t="shared" si="19"/>
        <v/>
      </c>
      <c r="CP68" s="82" t="str">
        <f t="shared" si="20"/>
        <v/>
      </c>
      <c r="CQ68" s="82" t="str">
        <f t="shared" si="21"/>
        <v/>
      </c>
      <c r="CR68" s="82" t="str">
        <f t="shared" si="22"/>
        <v/>
      </c>
      <c r="CS68" s="82" t="str">
        <f t="shared" si="23"/>
        <v/>
      </c>
      <c r="CT68" s="82" t="str">
        <f t="shared" si="24"/>
        <v/>
      </c>
      <c r="CU68" s="82" t="str">
        <f t="shared" si="25"/>
        <v/>
      </c>
      <c r="CV68" s="82" t="str">
        <f t="shared" si="26"/>
        <v/>
      </c>
      <c r="CW68" s="82" t="str">
        <f t="shared" si="27"/>
        <v/>
      </c>
      <c r="CX68" s="82" t="str">
        <f t="shared" si="28"/>
        <v/>
      </c>
      <c r="CY68" s="82" t="str">
        <f t="shared" si="29"/>
        <v/>
      </c>
      <c r="CZ68" s="82" t="str">
        <f t="shared" si="30"/>
        <v/>
      </c>
      <c r="DA68" s="82" t="str">
        <f t="shared" si="31"/>
        <v/>
      </c>
      <c r="DB68" s="82" t="str">
        <f t="shared" si="32"/>
        <v/>
      </c>
      <c r="DC68" s="82" t="str">
        <f t="shared" si="33"/>
        <v/>
      </c>
      <c r="DD68" s="82" t="str">
        <f t="shared" si="34"/>
        <v/>
      </c>
      <c r="DE68" s="82" t="str">
        <f t="shared" si="35"/>
        <v/>
      </c>
      <c r="DF68" s="82" t="str">
        <f t="shared" si="36"/>
        <v/>
      </c>
      <c r="DG68" s="82" t="str">
        <f t="shared" si="37"/>
        <v/>
      </c>
      <c r="DH68" s="82" t="str">
        <f t="shared" si="38"/>
        <v/>
      </c>
      <c r="DI68" s="82" t="str">
        <f t="shared" si="39"/>
        <v/>
      </c>
      <c r="DJ68" s="82" t="str">
        <f t="shared" si="40"/>
        <v/>
      </c>
      <c r="DK68" s="82" t="str">
        <f t="shared" si="41"/>
        <v/>
      </c>
      <c r="DL68" s="82" t="str">
        <f t="shared" si="42"/>
        <v/>
      </c>
      <c r="DM68" s="82" t="str">
        <f t="shared" si="43"/>
        <v/>
      </c>
      <c r="DN68" s="82" t="str">
        <f t="shared" si="44"/>
        <v/>
      </c>
      <c r="DO68" s="82" t="str">
        <f t="shared" si="45"/>
        <v/>
      </c>
      <c r="DP68" s="82" t="str">
        <f t="shared" si="46"/>
        <v/>
      </c>
      <c r="DQ68" s="82" t="str">
        <f t="shared" si="47"/>
        <v/>
      </c>
      <c r="DR68" s="82" t="str">
        <f t="shared" si="48"/>
        <v/>
      </c>
      <c r="DS68" s="82" t="str">
        <f t="shared" si="49"/>
        <v/>
      </c>
      <c r="DT68" s="82" t="str">
        <f t="shared" si="50"/>
        <v/>
      </c>
      <c r="DU68" s="82" t="str">
        <f t="shared" si="51"/>
        <v/>
      </c>
      <c r="DV68" s="82" t="str">
        <f t="shared" si="52"/>
        <v/>
      </c>
      <c r="DW68" s="82" t="str">
        <f t="shared" si="53"/>
        <v/>
      </c>
      <c r="DX68" s="82" t="str">
        <f t="shared" si="54"/>
        <v/>
      </c>
      <c r="DY68" s="82" t="str">
        <f t="shared" si="55"/>
        <v/>
      </c>
      <c r="DZ68" s="82" t="str">
        <f t="shared" si="56"/>
        <v/>
      </c>
      <c r="EA68" s="82" t="str">
        <f t="shared" si="57"/>
        <v/>
      </c>
      <c r="EB68" s="82" t="str">
        <f t="shared" si="58"/>
        <v/>
      </c>
      <c r="EC68" s="82" t="str">
        <f t="shared" si="59"/>
        <v/>
      </c>
      <c r="ED68" s="82" t="str">
        <f t="shared" si="60"/>
        <v/>
      </c>
      <c r="EE68" s="82" t="str">
        <f t="shared" si="61"/>
        <v/>
      </c>
      <c r="EF68" s="82" t="str">
        <f t="shared" si="62"/>
        <v/>
      </c>
      <c r="EG68" s="82" t="str">
        <f t="shared" si="63"/>
        <v/>
      </c>
      <c r="EH68" s="82" t="str">
        <f t="shared" si="64"/>
        <v/>
      </c>
      <c r="EI68" s="82">
        <f t="shared" si="65"/>
        <v>178.73</v>
      </c>
      <c r="EJ68" s="82" t="str">
        <f t="shared" si="66"/>
        <v/>
      </c>
      <c r="EK68" s="82" t="str">
        <f t="shared" si="67"/>
        <v/>
      </c>
      <c r="EL68" s="82" t="str">
        <f t="shared" si="68"/>
        <v/>
      </c>
      <c r="EM68" s="82" t="str">
        <f t="shared" si="69"/>
        <v/>
      </c>
      <c r="EN68" s="82" t="str">
        <f t="shared" si="70"/>
        <v/>
      </c>
      <c r="EO68" s="71">
        <f t="shared" si="71"/>
        <v>178.73</v>
      </c>
      <c r="EP68" s="71">
        <f>ROUND(EO68*(1+[3]Inflación!$G$50),2)</f>
        <v>181.03</v>
      </c>
      <c r="EQ68" s="81">
        <f t="shared" si="72"/>
        <v>-1.5940247700352295E-3</v>
      </c>
    </row>
    <row r="69" spans="1:147" s="97" customFormat="1" ht="24.75" customHeight="1">
      <c r="A69" s="107">
        <v>64</v>
      </c>
      <c r="B69" s="106" t="s">
        <v>615</v>
      </c>
      <c r="C69" s="105" t="s">
        <v>614</v>
      </c>
      <c r="D69" s="104" t="s">
        <v>583</v>
      </c>
      <c r="E69" s="103">
        <v>111.86515053560106</v>
      </c>
      <c r="F69" s="103">
        <v>112.81600431515366</v>
      </c>
      <c r="G69" s="102"/>
      <c r="H69" s="100"/>
      <c r="I69" s="100">
        <v>137.24550000000002</v>
      </c>
      <c r="J69" s="100"/>
      <c r="K69" s="100" t="str">
        <f>+'[3]Contratos anteriores'!AO72</f>
        <v xml:space="preserve"> </v>
      </c>
      <c r="L69" s="100" t="str">
        <f>+'[3]Contratos anteriores'!AP72</f>
        <v xml:space="preserve"> </v>
      </c>
      <c r="M69" s="100" t="str">
        <f>+'[3]Contratos anteriores'!AQ72</f>
        <v xml:space="preserve"> </v>
      </c>
      <c r="N69" s="100"/>
      <c r="O69" s="100"/>
      <c r="P69" s="100"/>
      <c r="Q69" s="100" t="str">
        <f>+'[3]Contratos anteriores'!AR72</f>
        <v xml:space="preserve"> </v>
      </c>
      <c r="R69" s="100" t="str">
        <f>+'[3]Contratos anteriores'!AS72</f>
        <v xml:space="preserve"> </v>
      </c>
      <c r="S69" s="100" t="str">
        <f>+'[3]Contratos anteriores'!AT72</f>
        <v xml:space="preserve"> </v>
      </c>
      <c r="T69" s="100"/>
      <c r="U69" s="100"/>
      <c r="V69" s="100"/>
      <c r="W69" s="100" t="str">
        <f>+'[3]Contratos anteriores'!AU72</f>
        <v xml:space="preserve"> </v>
      </c>
      <c r="X69" s="100" t="str">
        <f>+'[3]Contratos anteriores'!AV72</f>
        <v xml:space="preserve"> </v>
      </c>
      <c r="Y69" s="100" t="str">
        <f>+'[3]Contratos anteriores'!AW72</f>
        <v xml:space="preserve"> </v>
      </c>
      <c r="Z69" s="100"/>
      <c r="AA69" s="100"/>
      <c r="AB69" s="100"/>
      <c r="AC69" s="101" t="str">
        <f>+'[3]Contratos anteriores'!AX72</f>
        <v xml:space="preserve"> </v>
      </c>
      <c r="AD69" s="101" t="str">
        <f>+'[3]Contratos anteriores'!AY72</f>
        <v xml:space="preserve"> </v>
      </c>
      <c r="AE69" s="101" t="str">
        <f>+'[3]Contratos anteriores'!AZ72</f>
        <v xml:space="preserve"> </v>
      </c>
      <c r="AF69" s="100"/>
      <c r="AG69" s="100"/>
      <c r="AH69" s="100"/>
      <c r="AI69" s="100" t="str">
        <f>+'[3]Contratos anteriores'!BA72</f>
        <v xml:space="preserve"> </v>
      </c>
      <c r="AJ69" s="100" t="str">
        <f>+'[3]Contratos anteriores'!BB72</f>
        <v xml:space="preserve"> </v>
      </c>
      <c r="AK69" s="100" t="str">
        <f>+'[3]Contratos anteriores'!BC72</f>
        <v xml:space="preserve"> </v>
      </c>
      <c r="AL69" s="100"/>
      <c r="AM69" s="100"/>
      <c r="AN69" s="100"/>
      <c r="AO69" s="100" t="str">
        <f>+'[3]Contratos anteriores'!BD72</f>
        <v xml:space="preserve"> </v>
      </c>
      <c r="AP69" s="100" t="str">
        <f>+'[3]Contratos anteriores'!BE72</f>
        <v xml:space="preserve"> </v>
      </c>
      <c r="AQ69" s="100" t="str">
        <f>+'[3]Contratos anteriores'!BF72</f>
        <v xml:space="preserve"> </v>
      </c>
      <c r="AR69" s="100"/>
      <c r="AS69" s="100"/>
      <c r="AT69" s="100"/>
      <c r="AU69" s="100" t="str">
        <f>+'[3]Contratos anteriores'!BG72</f>
        <v xml:space="preserve"> </v>
      </c>
      <c r="AV69" s="100" t="str">
        <f>+'[3]Contratos anteriores'!BH72</f>
        <v xml:space="preserve"> </v>
      </c>
      <c r="AW69" s="100" t="str">
        <f>+'[3]Contratos anteriores'!BI72</f>
        <v xml:space="preserve"> </v>
      </c>
      <c r="AX69" s="100"/>
      <c r="AY69" s="100"/>
      <c r="AZ69" s="100"/>
      <c r="BA69" s="100" t="str">
        <f>+'[3]Contratos anteriores'!BJ72</f>
        <v xml:space="preserve"> </v>
      </c>
      <c r="BB69" s="100" t="str">
        <f>+'[3]Contratos anteriores'!BK72</f>
        <v xml:space="preserve"> </v>
      </c>
      <c r="BC69" s="100" t="str">
        <f>+'[3]Contratos anteriores'!BL72</f>
        <v xml:space="preserve"> </v>
      </c>
      <c r="BD69" s="100"/>
      <c r="BE69" s="100"/>
      <c r="BF69" s="100"/>
      <c r="BG69" s="100" t="str">
        <f>+'[3]Contratos anteriores'!BM72</f>
        <v xml:space="preserve"> </v>
      </c>
      <c r="BH69" s="100" t="str">
        <f>+'[3]Contratos anteriores'!BN72</f>
        <v xml:space="preserve"> </v>
      </c>
      <c r="BI69" s="100" t="str">
        <f>+'[3]Contratos anteriores'!BO72</f>
        <v xml:space="preserve"> </v>
      </c>
      <c r="BJ69" s="100">
        <v>241.12</v>
      </c>
      <c r="BK69" s="100">
        <v>126.41</v>
      </c>
      <c r="BL69" s="100"/>
      <c r="BM69" s="100">
        <f>+'[3]Contratos anteriores'!BP72</f>
        <v>78.616559999999993</v>
      </c>
      <c r="BN69" s="100" t="str">
        <f>+'[3]Contratos anteriores'!BQ72</f>
        <v xml:space="preserve"> </v>
      </c>
      <c r="BO69" s="100" t="str">
        <f>+'[3]Contratos anteriores'!BR72</f>
        <v xml:space="preserve"> </v>
      </c>
      <c r="BP69" s="100">
        <v>111.69</v>
      </c>
      <c r="BQ69" s="100"/>
      <c r="BR69" s="100">
        <v>123.91</v>
      </c>
      <c r="BS69" s="100" t="str">
        <f>+'[3]Contratos anteriores'!BS72</f>
        <v xml:space="preserve"> </v>
      </c>
      <c r="BT69" s="100" t="str">
        <f>+'[3]Contratos anteriores'!BT72</f>
        <v xml:space="preserve"> </v>
      </c>
      <c r="BU69" s="100" t="str">
        <f>+'[3]Contratos anteriores'!BU72</f>
        <v xml:space="preserve"> </v>
      </c>
      <c r="BV69" s="100">
        <f t="shared" si="0"/>
        <v>136.49867666666665</v>
      </c>
      <c r="BW69" s="100">
        <f t="shared" si="1"/>
        <v>47.880980097767022</v>
      </c>
      <c r="BX69" s="100">
        <f>IFERROR(BV69-BW69*1," ")</f>
        <v>88.617696568899632</v>
      </c>
      <c r="BY69" s="100">
        <f t="shared" si="3"/>
        <v>184.37965676443366</v>
      </c>
      <c r="BZ69" s="100">
        <f t="shared" si="4"/>
        <v>123.05166558916117</v>
      </c>
      <c r="CA69" s="100" t="str">
        <f t="shared" si="5"/>
        <v/>
      </c>
      <c r="CB69" s="100" t="str">
        <f t="shared" si="6"/>
        <v/>
      </c>
      <c r="CC69" s="100" t="str">
        <f t="shared" si="7"/>
        <v/>
      </c>
      <c r="CD69" s="100" t="str">
        <f t="shared" si="8"/>
        <v/>
      </c>
      <c r="CE69" s="100" t="str">
        <f t="shared" si="9"/>
        <v/>
      </c>
      <c r="CF69" s="100" t="str">
        <f t="shared" si="10"/>
        <v/>
      </c>
      <c r="CG69" s="100" t="str">
        <f t="shared" si="11"/>
        <v/>
      </c>
      <c r="CH69" s="100" t="str">
        <f t="shared" si="12"/>
        <v/>
      </c>
      <c r="CI69" s="100" t="str">
        <f t="shared" si="13"/>
        <v/>
      </c>
      <c r="CJ69" s="100" t="str">
        <f t="shared" si="14"/>
        <v/>
      </c>
      <c r="CK69" s="100" t="str">
        <f t="shared" si="15"/>
        <v/>
      </c>
      <c r="CL69" s="100" t="str">
        <f t="shared" si="16"/>
        <v/>
      </c>
      <c r="CM69" s="100" t="str">
        <f t="shared" si="17"/>
        <v/>
      </c>
      <c r="CN69" s="100" t="str">
        <f t="shared" si="18"/>
        <v/>
      </c>
      <c r="CO69" s="100" t="str">
        <f t="shared" si="19"/>
        <v/>
      </c>
      <c r="CP69" s="100" t="str">
        <f t="shared" si="20"/>
        <v/>
      </c>
      <c r="CQ69" s="100" t="str">
        <f t="shared" si="21"/>
        <v/>
      </c>
      <c r="CR69" s="100" t="str">
        <f t="shared" si="22"/>
        <v/>
      </c>
      <c r="CS69" s="100" t="str">
        <f t="shared" si="23"/>
        <v/>
      </c>
      <c r="CT69" s="100" t="str">
        <f t="shared" si="24"/>
        <v/>
      </c>
      <c r="CU69" s="100" t="str">
        <f t="shared" si="25"/>
        <v/>
      </c>
      <c r="CV69" s="100" t="str">
        <f t="shared" si="26"/>
        <v/>
      </c>
      <c r="CW69" s="100" t="str">
        <f t="shared" si="27"/>
        <v/>
      </c>
      <c r="CX69" s="100" t="str">
        <f t="shared" si="28"/>
        <v/>
      </c>
      <c r="CY69" s="100" t="str">
        <f t="shared" si="29"/>
        <v/>
      </c>
      <c r="CZ69" s="100" t="str">
        <f t="shared" si="30"/>
        <v/>
      </c>
      <c r="DA69" s="100" t="str">
        <f t="shared" si="31"/>
        <v/>
      </c>
      <c r="DB69" s="100" t="str">
        <f t="shared" si="32"/>
        <v/>
      </c>
      <c r="DC69" s="100" t="str">
        <f t="shared" si="33"/>
        <v/>
      </c>
      <c r="DD69" s="100" t="str">
        <f t="shared" si="34"/>
        <v/>
      </c>
      <c r="DE69" s="100" t="str">
        <f t="shared" si="35"/>
        <v/>
      </c>
      <c r="DF69" s="100" t="str">
        <f t="shared" si="36"/>
        <v/>
      </c>
      <c r="DG69" s="100" t="str">
        <f t="shared" si="37"/>
        <v/>
      </c>
      <c r="DH69" s="100" t="str">
        <f t="shared" si="38"/>
        <v/>
      </c>
      <c r="DI69" s="100" t="str">
        <f t="shared" si="39"/>
        <v/>
      </c>
      <c r="DJ69" s="100" t="str">
        <f t="shared" si="40"/>
        <v/>
      </c>
      <c r="DK69" s="100" t="str">
        <f t="shared" si="41"/>
        <v/>
      </c>
      <c r="DL69" s="100" t="str">
        <f t="shared" si="42"/>
        <v/>
      </c>
      <c r="DM69" s="100" t="str">
        <f t="shared" si="43"/>
        <v/>
      </c>
      <c r="DN69" s="100" t="str">
        <f t="shared" si="44"/>
        <v/>
      </c>
      <c r="DO69" s="100" t="str">
        <f t="shared" si="45"/>
        <v/>
      </c>
      <c r="DP69" s="100" t="str">
        <f t="shared" si="46"/>
        <v/>
      </c>
      <c r="DQ69" s="100" t="str">
        <f t="shared" si="47"/>
        <v/>
      </c>
      <c r="DR69" s="100" t="str">
        <f t="shared" si="48"/>
        <v/>
      </c>
      <c r="DS69" s="100" t="str">
        <f t="shared" si="49"/>
        <v/>
      </c>
      <c r="DT69" s="100" t="str">
        <f t="shared" si="50"/>
        <v/>
      </c>
      <c r="DU69" s="100" t="str">
        <f t="shared" si="51"/>
        <v/>
      </c>
      <c r="DV69" s="100" t="str">
        <f t="shared" si="52"/>
        <v/>
      </c>
      <c r="DW69" s="100" t="str">
        <f t="shared" si="53"/>
        <v/>
      </c>
      <c r="DX69" s="100" t="str">
        <f t="shared" si="54"/>
        <v/>
      </c>
      <c r="DY69" s="100" t="str">
        <f t="shared" si="55"/>
        <v/>
      </c>
      <c r="DZ69" s="100" t="str">
        <f t="shared" si="56"/>
        <v/>
      </c>
      <c r="EA69" s="100" t="str">
        <f t="shared" si="57"/>
        <v/>
      </c>
      <c r="EB69" s="100" t="str">
        <f t="shared" si="58"/>
        <v/>
      </c>
      <c r="EC69" s="100" t="str">
        <f t="shared" si="59"/>
        <v/>
      </c>
      <c r="ED69" s="100" t="str">
        <f t="shared" si="60"/>
        <v/>
      </c>
      <c r="EE69" s="100" t="str">
        <f t="shared" si="61"/>
        <v/>
      </c>
      <c r="EF69" s="100" t="str">
        <f t="shared" si="62"/>
        <v/>
      </c>
      <c r="EG69" s="100" t="str">
        <f t="shared" si="63"/>
        <v/>
      </c>
      <c r="EH69" s="100" t="str">
        <f t="shared" si="64"/>
        <v/>
      </c>
      <c r="EI69" s="100">
        <f t="shared" si="65"/>
        <v>111.69</v>
      </c>
      <c r="EJ69" s="100" t="str">
        <f t="shared" si="66"/>
        <v/>
      </c>
      <c r="EK69" s="100" t="str">
        <f t="shared" si="67"/>
        <v/>
      </c>
      <c r="EL69" s="100" t="str">
        <f t="shared" si="68"/>
        <v/>
      </c>
      <c r="EM69" s="100" t="str">
        <f t="shared" si="69"/>
        <v/>
      </c>
      <c r="EN69" s="100" t="str">
        <f t="shared" si="70"/>
        <v/>
      </c>
      <c r="EO69" s="99">
        <f t="shared" si="71"/>
        <v>111.69</v>
      </c>
      <c r="EP69" s="99">
        <f>ROUND(EO69*(1+[3]Inflación!$G$50),2)</f>
        <v>113.12</v>
      </c>
      <c r="EQ69" s="98">
        <f t="shared" si="72"/>
        <v>-1.5657292263270284E-3</v>
      </c>
    </row>
    <row r="70" spans="1:147" s="56" customFormat="1" ht="24.75" customHeight="1">
      <c r="A70" s="93">
        <v>65</v>
      </c>
      <c r="B70" s="92" t="s">
        <v>613</v>
      </c>
      <c r="C70" s="91" t="s">
        <v>612</v>
      </c>
      <c r="D70" s="90" t="s">
        <v>583</v>
      </c>
      <c r="E70" s="94">
        <v>137.60714720552434</v>
      </c>
      <c r="F70" s="94">
        <v>138.77680795677131</v>
      </c>
      <c r="G70" s="87"/>
      <c r="H70" s="82"/>
      <c r="I70" s="82">
        <v>137.24550000000002</v>
      </c>
      <c r="J70" s="82"/>
      <c r="K70" s="82" t="str">
        <f>+'[3]Contratos anteriores'!AO73</f>
        <v xml:space="preserve"> </v>
      </c>
      <c r="L70" s="82" t="str">
        <f>+'[3]Contratos anteriores'!AP73</f>
        <v xml:space="preserve"> </v>
      </c>
      <c r="M70" s="82" t="str">
        <f>+'[3]Contratos anteriores'!AQ73</f>
        <v xml:space="preserve"> </v>
      </c>
      <c r="N70" s="82"/>
      <c r="O70" s="82"/>
      <c r="P70" s="82"/>
      <c r="Q70" s="82" t="str">
        <f>+'[3]Contratos anteriores'!AR73</f>
        <v xml:space="preserve"> </v>
      </c>
      <c r="R70" s="82" t="str">
        <f>+'[3]Contratos anteriores'!AS73</f>
        <v xml:space="preserve"> </v>
      </c>
      <c r="S70" s="82">
        <f>+'[3]Contratos anteriores'!AT73</f>
        <v>129.150543</v>
      </c>
      <c r="T70" s="82"/>
      <c r="U70" s="82"/>
      <c r="V70" s="82"/>
      <c r="W70" s="82" t="str">
        <f>+'[3]Contratos anteriores'!AU73</f>
        <v xml:space="preserve"> </v>
      </c>
      <c r="X70" s="82" t="str">
        <f>+'[3]Contratos anteriores'!AV73</f>
        <v xml:space="preserve"> </v>
      </c>
      <c r="Y70" s="82" t="str">
        <f>+'[3]Contratos anteriores'!AW73</f>
        <v xml:space="preserve"> </v>
      </c>
      <c r="Z70" s="82"/>
      <c r="AA70" s="82"/>
      <c r="AB70" s="82"/>
      <c r="AC70" s="86" t="str">
        <f>+'[3]Contratos anteriores'!AX73</f>
        <v xml:space="preserve"> </v>
      </c>
      <c r="AD70" s="86" t="str">
        <f>+'[3]Contratos anteriores'!AY73</f>
        <v xml:space="preserve"> </v>
      </c>
      <c r="AE70" s="86" t="str">
        <f>+'[3]Contratos anteriores'!AZ73</f>
        <v xml:space="preserve"> </v>
      </c>
      <c r="AF70" s="82"/>
      <c r="AG70" s="82"/>
      <c r="AH70" s="82"/>
      <c r="AI70" s="82" t="str">
        <f>+'[3]Contratos anteriores'!BA73</f>
        <v xml:space="preserve"> </v>
      </c>
      <c r="AJ70" s="82" t="str">
        <f>+'[3]Contratos anteriores'!BB73</f>
        <v xml:space="preserve"> </v>
      </c>
      <c r="AK70" s="82" t="str">
        <f>+'[3]Contratos anteriores'!BC73</f>
        <v xml:space="preserve"> </v>
      </c>
      <c r="AL70" s="82"/>
      <c r="AM70" s="82"/>
      <c r="AN70" s="82"/>
      <c r="AO70" s="82" t="str">
        <f>+'[3]Contratos anteriores'!BD73</f>
        <v xml:space="preserve"> </v>
      </c>
      <c r="AP70" s="82" t="str">
        <f>+'[3]Contratos anteriores'!BE73</f>
        <v xml:space="preserve"> </v>
      </c>
      <c r="AQ70" s="82" t="str">
        <f>+'[3]Contratos anteriores'!BF73</f>
        <v xml:space="preserve"> </v>
      </c>
      <c r="AR70" s="82"/>
      <c r="AS70" s="82"/>
      <c r="AT70" s="82"/>
      <c r="AU70" s="82" t="str">
        <f>+'[3]Contratos anteriores'!BG73</f>
        <v xml:space="preserve"> </v>
      </c>
      <c r="AV70" s="82" t="str">
        <f>+'[3]Contratos anteriores'!BH73</f>
        <v xml:space="preserve"> </v>
      </c>
      <c r="AW70" s="82" t="str">
        <f>+'[3]Contratos anteriores'!BI73</f>
        <v xml:space="preserve"> </v>
      </c>
      <c r="AX70" s="82"/>
      <c r="AY70" s="82"/>
      <c r="AZ70" s="82"/>
      <c r="BA70" s="82" t="str">
        <f>+'[3]Contratos anteriores'!BJ73</f>
        <v xml:space="preserve"> </v>
      </c>
      <c r="BB70" s="82" t="str">
        <f>+'[3]Contratos anteriores'!BK73</f>
        <v xml:space="preserve"> </v>
      </c>
      <c r="BC70" s="82" t="str">
        <f>+'[3]Contratos anteriores'!BL73</f>
        <v xml:space="preserve"> </v>
      </c>
      <c r="BD70" s="82"/>
      <c r="BE70" s="82"/>
      <c r="BF70" s="82"/>
      <c r="BG70" s="82" t="str">
        <f>+'[3]Contratos anteriores'!BM73</f>
        <v xml:space="preserve"> </v>
      </c>
      <c r="BH70" s="82" t="str">
        <f>+'[3]Contratos anteriores'!BN73</f>
        <v xml:space="preserve"> </v>
      </c>
      <c r="BI70" s="82" t="str">
        <f>+'[3]Contratos anteriores'!BO73</f>
        <v xml:space="preserve"> </v>
      </c>
      <c r="BJ70" s="82">
        <v>268.25</v>
      </c>
      <c r="BK70" s="82">
        <v>155.5</v>
      </c>
      <c r="BL70" s="82"/>
      <c r="BM70" s="82">
        <f>+'[3]Contratos anteriores'!BP73</f>
        <v>149.614608</v>
      </c>
      <c r="BN70" s="82" t="str">
        <f>+'[3]Contratos anteriores'!BQ73</f>
        <v xml:space="preserve"> </v>
      </c>
      <c r="BO70" s="82" t="str">
        <f>+'[3]Contratos anteriores'!BR73</f>
        <v xml:space="preserve"> </v>
      </c>
      <c r="BP70" s="82">
        <v>137.38999999999999</v>
      </c>
      <c r="BQ70" s="82"/>
      <c r="BR70" s="82">
        <v>152.41</v>
      </c>
      <c r="BS70" s="82" t="str">
        <f>+'[3]Contratos anteriores'!BS73</f>
        <v xml:space="preserve"> </v>
      </c>
      <c r="BT70" s="82" t="str">
        <f>+'[3]Contratos anteriores'!BT73</f>
        <v xml:space="preserve"> </v>
      </c>
      <c r="BU70" s="82" t="str">
        <f>+'[3]Contratos anteriores'!BU73</f>
        <v xml:space="preserve"> </v>
      </c>
      <c r="BV70" s="84">
        <f t="shared" ref="BV70:BV133" si="75">IFERROR(AVERAGEIF(G70:BU70,"&gt;"&amp;0,G70:BU70)," ")</f>
        <v>161.36580728571428</v>
      </c>
      <c r="BW70" s="84">
        <f t="shared" ref="BW70:BW133" si="76">IFERROR(_xlfn.STDEV.S(E70:BU70)," ")</f>
        <v>42.876925255043432</v>
      </c>
      <c r="BX70" s="84">
        <f t="shared" ref="BX70:BX83" si="77">IFERROR(BV70-BW70*$BX$2," ")</f>
        <v>97.050419403149135</v>
      </c>
      <c r="BY70" s="84">
        <f t="shared" ref="BY70:BY133" si="78">IFERROR(BV70+BW70*$BY$2," ")</f>
        <v>204.24273254075771</v>
      </c>
      <c r="BZ70" s="84">
        <f t="shared" ref="BZ70:BZ133" si="79">+IFERROR(E70*1.1," ")</f>
        <v>151.36786192607678</v>
      </c>
      <c r="CA70" s="82" t="str">
        <f t="shared" ref="CA70:CA133" si="80">IF(IF(H70&lt;$BZ70,IF(H70&gt;$BX70,H70,""),"")=0,"",IF(H70&lt;$BZ70,IF(H70&gt;$BX70,H70,""),""))</f>
        <v/>
      </c>
      <c r="CB70" s="82">
        <f t="shared" ref="CB70:CB133" si="81">IF(IF(I70&lt;$BZ70,IF(I70&gt;$BX70,I70,""),"")=0,"",IF(I70&lt;$BZ70,IF(I70&gt;$BX70,I70,""),""))</f>
        <v>137.24550000000002</v>
      </c>
      <c r="CC70" s="82" t="str">
        <f t="shared" ref="CC70:CC133" si="82">IF(IF(J70&lt;$BZ70,IF(J70&gt;$BX70,J70,""),"")=0,"",IF(J70&lt;$BZ70,IF(J70&gt;$BX70,J70,""),""))</f>
        <v/>
      </c>
      <c r="CD70" s="82" t="str">
        <f t="shared" ref="CD70:CD133" si="83">IF(IF(K70&lt;$BZ70,IF(K70&gt;$BX70,K70,""),"")=0,"",IF(K70&lt;$BZ70,IF(K70&gt;$BX70,K70,""),""))</f>
        <v/>
      </c>
      <c r="CE70" s="82" t="str">
        <f t="shared" ref="CE70:CE133" si="84">IF(IF(L70&lt;$BZ70,IF(L70&gt;$BX70,L70,""),"")=0,"",IF(L70&lt;$BZ70,IF(L70&gt;$BX70,L70,""),""))</f>
        <v/>
      </c>
      <c r="CF70" s="82" t="str">
        <f t="shared" ref="CF70:CF133" si="85">IF(IF(M70&lt;$BZ70,IF(M70&gt;$BX70,M70,""),"")=0,"",IF(M70&lt;$BZ70,IF(M70&gt;$BX70,M70,""),""))</f>
        <v/>
      </c>
      <c r="CG70" s="82" t="str">
        <f t="shared" ref="CG70:CG133" si="86">IF(IF(N70&lt;$BZ70,IF(N70&gt;$BX70,N70,""),"")=0,"",IF(N70&lt;$BZ70,IF(N70&gt;$BX70,N70,""),""))</f>
        <v/>
      </c>
      <c r="CH70" s="82" t="str">
        <f t="shared" ref="CH70:CH133" si="87">IF(IF(O70&lt;$BZ70,IF(O70&gt;$BX70,O70,""),"")=0,"",IF(O70&lt;$BZ70,IF(O70&gt;$BX70,O70,""),""))</f>
        <v/>
      </c>
      <c r="CI70" s="82" t="str">
        <f t="shared" ref="CI70:CI133" si="88">IF(IF(P70&lt;$BZ70,IF(P70&gt;$BX70,P70,""),"")=0,"",IF(P70&lt;$BZ70,IF(P70&gt;$BX70,P70,""),""))</f>
        <v/>
      </c>
      <c r="CJ70" s="82" t="str">
        <f t="shared" ref="CJ70:CJ133" si="89">IF(IF(Q70&lt;$BZ70,IF(Q70&gt;$BX70,Q70,""),"")=0,"",IF(Q70&lt;$BZ70,IF(Q70&gt;$BX70,Q70,""),""))</f>
        <v/>
      </c>
      <c r="CK70" s="82" t="str">
        <f t="shared" ref="CK70:CK133" si="90">IF(IF(R70&lt;$BZ70,IF(R70&gt;$BX70,R70,""),"")=0,"",IF(R70&lt;$BZ70,IF(R70&gt;$BX70,R70,""),""))</f>
        <v/>
      </c>
      <c r="CL70" s="82">
        <f t="shared" ref="CL70:CL133" si="91">IF(IF(S70&lt;$BZ70,IF(S70&gt;$BX70,S70,""),"")=0,"",IF(S70&lt;$BZ70,IF(S70&gt;$BX70,S70,""),""))</f>
        <v>129.150543</v>
      </c>
      <c r="CM70" s="82" t="str">
        <f t="shared" ref="CM70:CM133" si="92">IF(IF(T70&lt;$BZ70,IF(T70&gt;$BX70,T70,""),"")=0,"",IF(T70&lt;$BZ70,IF(T70&gt;$BX70,T70,""),""))</f>
        <v/>
      </c>
      <c r="CN70" s="82" t="str">
        <f t="shared" ref="CN70:CN133" si="93">IF(IF(U70&lt;$BZ70,IF(U70&gt;$BX70,U70,""),"")=0,"",IF(U70&lt;$BZ70,IF(U70&gt;$BX70,U70,""),""))</f>
        <v/>
      </c>
      <c r="CO70" s="82" t="str">
        <f t="shared" ref="CO70:CO133" si="94">IF(IF(V70&lt;$BZ70,IF(V70&gt;$BX70,V70,""),"")=0,"",IF(V70&lt;$BZ70,IF(V70&gt;$BX70,V70,""),""))</f>
        <v/>
      </c>
      <c r="CP70" s="82" t="str">
        <f t="shared" ref="CP70:CP133" si="95">IF(IF(W70&lt;$BZ70,IF(W70&gt;$BX70,W70,""),"")=0,"",IF(W70&lt;$BZ70,IF(W70&gt;$BX70,W70,""),""))</f>
        <v/>
      </c>
      <c r="CQ70" s="82" t="str">
        <f t="shared" ref="CQ70:CQ133" si="96">IF(IF(X70&lt;$BZ70,IF(X70&gt;$BX70,X70,""),"")=0,"",IF(X70&lt;$BZ70,IF(X70&gt;$BX70,X70,""),""))</f>
        <v/>
      </c>
      <c r="CR70" s="82" t="str">
        <f t="shared" ref="CR70:CR133" si="97">IF(IF(Y70&lt;$BZ70,IF(Y70&gt;$BX70,Y70,""),"")=0,"",IF(Y70&lt;$BZ70,IF(Y70&gt;$BX70,Y70,""),""))</f>
        <v/>
      </c>
      <c r="CS70" s="82" t="str">
        <f t="shared" ref="CS70:CS133" si="98">IF(IF(Z70&lt;$BZ70,IF(Z70&gt;$BX70,Z70,""),"")=0,"",IF(Z70&lt;$BZ70,IF(Z70&gt;$BX70,Z70,""),""))</f>
        <v/>
      </c>
      <c r="CT70" s="82" t="str">
        <f t="shared" ref="CT70:CT133" si="99">IF(IF(AA70&lt;$BZ70,IF(AA70&gt;$BX70,AA70,""),"")=0,"",IF(AA70&lt;$BZ70,IF(AA70&gt;$BX70,AA70,""),""))</f>
        <v/>
      </c>
      <c r="CU70" s="82" t="str">
        <f t="shared" ref="CU70:CU133" si="100">IF(IF(AB70&lt;$BZ70,IF(AB70&gt;$BX70,AB70,""),"")=0,"",IF(AB70&lt;$BZ70,IF(AB70&gt;$BX70,AB70,""),""))</f>
        <v/>
      </c>
      <c r="CV70" s="82" t="str">
        <f t="shared" ref="CV70:CV133" si="101">IF(IF(AC70&lt;$BZ70,IF(AC70&gt;$BX70,AC70,""),"")=0,"",IF(AC70&lt;$BZ70,IF(AC70&gt;$BX70,AC70,""),""))</f>
        <v/>
      </c>
      <c r="CW70" s="82" t="str">
        <f t="shared" ref="CW70:CW133" si="102">IF(IF(AD70&lt;$BZ70,IF(AD70&gt;$BX70,AD70,""),"")=0,"",IF(AD70&lt;$BZ70,IF(AD70&gt;$BX70,AD70,""),""))</f>
        <v/>
      </c>
      <c r="CX70" s="82" t="str">
        <f t="shared" ref="CX70:CX133" si="103">IF(IF(AE70&lt;$BZ70,IF(AE70&gt;$BX70,AE70,""),"")=0,"",IF(AE70&lt;$BZ70,IF(AE70&gt;$BX70,AE70,""),""))</f>
        <v/>
      </c>
      <c r="CY70" s="82" t="str">
        <f t="shared" ref="CY70:CY133" si="104">IF(IF(AF70&lt;$BZ70,IF(AF70&gt;$BX70,AF70,""),"")=0,"",IF(AF70&lt;$BZ70,IF(AF70&gt;$BX70,AF70,""),""))</f>
        <v/>
      </c>
      <c r="CZ70" s="82" t="str">
        <f t="shared" ref="CZ70:CZ133" si="105">IF(IF(AG70&lt;$BZ70,IF(AG70&gt;$BX70,AG70,""),"")=0,"",IF(AG70&lt;$BZ70,IF(AG70&gt;$BX70,AG70,""),""))</f>
        <v/>
      </c>
      <c r="DA70" s="82" t="str">
        <f t="shared" ref="DA70:DA133" si="106">IF(IF(AH70&lt;$BZ70,IF(AH70&gt;$BX70,AH70,""),"")=0,"",IF(AH70&lt;$BZ70,IF(AH70&gt;$BX70,AH70,""),""))</f>
        <v/>
      </c>
      <c r="DB70" s="82" t="str">
        <f t="shared" ref="DB70:DB133" si="107">IF(IF(AI70&lt;$BZ70,IF(AI70&gt;$BX70,AI70,""),"")=0,"",IF(AI70&lt;$BZ70,IF(AI70&gt;$BX70,AI70,""),""))</f>
        <v/>
      </c>
      <c r="DC70" s="82" t="str">
        <f t="shared" ref="DC70:DC133" si="108">IF(IF(AJ70&lt;$BZ70,IF(AJ70&gt;$BX70,AJ70,""),"")=0,"",IF(AJ70&lt;$BZ70,IF(AJ70&gt;$BX70,AJ70,""),""))</f>
        <v/>
      </c>
      <c r="DD70" s="82" t="str">
        <f t="shared" ref="DD70:DD133" si="109">IF(IF(AK70&lt;$BZ70,IF(AK70&gt;$BX70,AK70,""),"")=0,"",IF(AK70&lt;$BZ70,IF(AK70&gt;$BX70,AK70,""),""))</f>
        <v/>
      </c>
      <c r="DE70" s="82" t="str">
        <f t="shared" ref="DE70:DE133" si="110">IF(IF(AL70&lt;$BZ70,IF(AL70&gt;$BX70,AL70,""),"")=0,"",IF(AL70&lt;$BZ70,IF(AL70&gt;$BX70,AL70,""),""))</f>
        <v/>
      </c>
      <c r="DF70" s="82" t="str">
        <f t="shared" ref="DF70:DF133" si="111">IF(IF(AM70&lt;$BZ70,IF(AM70&gt;$BX70,AM70,""),"")=0,"",IF(AM70&lt;$BZ70,IF(AM70&gt;$BX70,AM70,""),""))</f>
        <v/>
      </c>
      <c r="DG70" s="82" t="str">
        <f t="shared" ref="DG70:DG133" si="112">IF(IF(AN70&lt;$BZ70,IF(AN70&gt;$BX70,AN70,""),"")=0,"",IF(AN70&lt;$BZ70,IF(AN70&gt;$BX70,AN70,""),""))</f>
        <v/>
      </c>
      <c r="DH70" s="82" t="str">
        <f t="shared" ref="DH70:DH133" si="113">IF(IF(AO70&lt;$BZ70,IF(AO70&gt;$BX70,AO70,""),"")=0,"",IF(AO70&lt;$BZ70,IF(AO70&gt;$BX70,AO70,""),""))</f>
        <v/>
      </c>
      <c r="DI70" s="82" t="str">
        <f t="shared" ref="DI70:DI133" si="114">IF(IF(AP70&lt;$BZ70,IF(AP70&gt;$BX70,AP70,""),"")=0,"",IF(AP70&lt;$BZ70,IF(AP70&gt;$BX70,AP70,""),""))</f>
        <v/>
      </c>
      <c r="DJ70" s="82" t="str">
        <f t="shared" ref="DJ70:DJ133" si="115">IF(IF(AQ70&lt;$BZ70,IF(AQ70&gt;$BX70,AQ70,""),"")=0,"",IF(AQ70&lt;$BZ70,IF(AQ70&gt;$BX70,AQ70,""),""))</f>
        <v/>
      </c>
      <c r="DK70" s="82" t="str">
        <f t="shared" ref="DK70:DK133" si="116">IF(IF(AR70&lt;$BZ70,IF(AR70&gt;$BX70,AR70,""),"")=0,"",IF(AR70&lt;$BZ70,IF(AR70&gt;$BX70,AR70,""),""))</f>
        <v/>
      </c>
      <c r="DL70" s="82" t="str">
        <f t="shared" ref="DL70:DL133" si="117">IF(IF(AS70&lt;$BZ70,IF(AS70&gt;$BX70,AS70,""),"")=0,"",IF(AS70&lt;$BZ70,IF(AS70&gt;$BX70,AS70,""),""))</f>
        <v/>
      </c>
      <c r="DM70" s="82" t="str">
        <f t="shared" ref="DM70:DM133" si="118">IF(IF(AT70&lt;$BZ70,IF(AT70&gt;$BX70,AT70,""),"")=0,"",IF(AT70&lt;$BZ70,IF(AT70&gt;$BX70,AT70,""),""))</f>
        <v/>
      </c>
      <c r="DN70" s="82" t="str">
        <f t="shared" ref="DN70:DN133" si="119">IF(IF(AU70&lt;$BZ70,IF(AU70&gt;$BX70,AU70,""),"")=0,"",IF(AU70&lt;$BZ70,IF(AU70&gt;$BX70,AU70,""),""))</f>
        <v/>
      </c>
      <c r="DO70" s="82" t="str">
        <f t="shared" ref="DO70:DO133" si="120">IF(IF(AV70&lt;$BZ70,IF(AV70&gt;$BX70,AV70,""),"")=0,"",IF(AV70&lt;$BZ70,IF(AV70&gt;$BX70,AV70,""),""))</f>
        <v/>
      </c>
      <c r="DP70" s="82" t="str">
        <f t="shared" ref="DP70:DP133" si="121">IF(IF(AW70&lt;$BZ70,IF(AW70&gt;$BX70,AW70,""),"")=0,"",IF(AW70&lt;$BZ70,IF(AW70&gt;$BX70,AW70,""),""))</f>
        <v/>
      </c>
      <c r="DQ70" s="82" t="str">
        <f t="shared" ref="DQ70:DQ133" si="122">IF(IF(AX70&lt;$BZ70,IF(AX70&gt;$BX70,AX70,""),"")=0,"",IF(AX70&lt;$BZ70,IF(AX70&gt;$BX70,AX70,""),""))</f>
        <v/>
      </c>
      <c r="DR70" s="82" t="str">
        <f t="shared" ref="DR70:DR133" si="123">IF(IF(AY70&lt;$BZ70,IF(AY70&gt;$BX70,AY70,""),"")=0,"",IF(AY70&lt;$BZ70,IF(AY70&gt;$BX70,AY70,""),""))</f>
        <v/>
      </c>
      <c r="DS70" s="82" t="str">
        <f t="shared" ref="DS70:DS133" si="124">IF(IF(AZ70&lt;$BZ70,IF(AZ70&gt;$BX70,AZ70,""),"")=0,"",IF(AZ70&lt;$BZ70,IF(AZ70&gt;$BX70,AZ70,""),""))</f>
        <v/>
      </c>
      <c r="DT70" s="82" t="str">
        <f t="shared" ref="DT70:DT133" si="125">IF(IF(BA70&lt;$BZ70,IF(BA70&gt;$BX70,BA70,""),"")=0,"",IF(BA70&lt;$BZ70,IF(BA70&gt;$BX70,BA70,""),""))</f>
        <v/>
      </c>
      <c r="DU70" s="82" t="str">
        <f t="shared" ref="DU70:DU133" si="126">IF(IF(BB70&lt;$BZ70,IF(BB70&gt;$BX70,BB70,""),"")=0,"",IF(BB70&lt;$BZ70,IF(BB70&gt;$BX70,BB70,""),""))</f>
        <v/>
      </c>
      <c r="DV70" s="82" t="str">
        <f t="shared" ref="DV70:DV133" si="127">IF(IF(BC70&lt;$BZ70,IF(BC70&gt;$BX70,BC70,""),"")=0,"",IF(BC70&lt;$BZ70,IF(BC70&gt;$BX70,BC70,""),""))</f>
        <v/>
      </c>
      <c r="DW70" s="82" t="str">
        <f t="shared" ref="DW70:DW133" si="128">IF(IF(BD70&lt;$BZ70,IF(BD70&gt;$BX70,BD70,""),"")=0,"",IF(BD70&lt;$BZ70,IF(BD70&gt;$BX70,BD70,""),""))</f>
        <v/>
      </c>
      <c r="DX70" s="82" t="str">
        <f t="shared" ref="DX70:DX133" si="129">IF(IF(BE70&lt;$BZ70,IF(BE70&gt;$BX70,BE70,""),"")=0,"",IF(BE70&lt;$BZ70,IF(BE70&gt;$BX70,BE70,""),""))</f>
        <v/>
      </c>
      <c r="DY70" s="82" t="str">
        <f t="shared" ref="DY70:DY133" si="130">IF(IF(BF70&lt;$BZ70,IF(BF70&gt;$BX70,BF70,""),"")=0,"",IF(BF70&lt;$BZ70,IF(BF70&gt;$BX70,BF70,""),""))</f>
        <v/>
      </c>
      <c r="DZ70" s="82" t="str">
        <f t="shared" ref="DZ70:DZ133" si="131">IF(IF(BG70&lt;$BZ70,IF(BG70&gt;$BX70,BG70,""),"")=0,"",IF(BG70&lt;$BZ70,IF(BG70&gt;$BX70,BG70,""),""))</f>
        <v/>
      </c>
      <c r="EA70" s="82" t="str">
        <f t="shared" ref="EA70:EA133" si="132">IF(IF(BH70&lt;$BZ70,IF(BH70&gt;$BX70,BH70,""),"")=0,"",IF(BH70&lt;$BZ70,IF(BH70&gt;$BX70,BH70,""),""))</f>
        <v/>
      </c>
      <c r="EB70" s="82" t="str">
        <f t="shared" ref="EB70:EB133" si="133">IF(IF(BI70&lt;$BZ70,IF(BI70&gt;$BX70,BI70,""),"")=0,"",IF(BI70&lt;$BZ70,IF(BI70&gt;$BX70,BI70,""),""))</f>
        <v/>
      </c>
      <c r="EC70" s="82" t="str">
        <f t="shared" ref="EC70:EC133" si="134">IF(IF(BJ70&lt;$BZ70,IF(BJ70&gt;$BX70,BJ70,""),"")=0,"",IF(BJ70&lt;$BZ70,IF(BJ70&gt;$BX70,BJ70,""),""))</f>
        <v/>
      </c>
      <c r="ED70" s="82" t="str">
        <f t="shared" ref="ED70:ED133" si="135">IF(IF(BK70&lt;$BZ70,IF(BK70&gt;$BX70,BK70,""),"")=0,"",IF(BK70&lt;$BZ70,IF(BK70&gt;$BX70,BK70,""),""))</f>
        <v/>
      </c>
      <c r="EE70" s="82" t="str">
        <f t="shared" ref="EE70:EE133" si="136">IF(IF(BL70&lt;$BZ70,IF(BL70&gt;$BX70,BL70,""),"")=0,"",IF(BL70&lt;$BZ70,IF(BL70&gt;$BX70,BL70,""),""))</f>
        <v/>
      </c>
      <c r="EF70" s="82">
        <f t="shared" ref="EF70:EF133" si="137">IF(IF(BM70&lt;$BZ70,IF(BM70&gt;$BX70,BM70,""),"")=0,"",IF(BM70&lt;$BZ70,IF(BM70&gt;$BX70,BM70,""),""))</f>
        <v>149.614608</v>
      </c>
      <c r="EG70" s="82" t="str">
        <f t="shared" ref="EG70:EG133" si="138">IF(IF(BN70&lt;$BZ70,IF(BN70&gt;$BX70,BN70,""),"")=0,"",IF(BN70&lt;$BZ70,IF(BN70&gt;$BX70,BN70,""),""))</f>
        <v/>
      </c>
      <c r="EH70" s="82" t="str">
        <f t="shared" ref="EH70:EH133" si="139">IF(IF(BO70&lt;$BZ70,IF(BO70&gt;$BX70,BO70,""),"")=0,"",IF(BO70&lt;$BZ70,IF(BO70&gt;$BX70,BO70,""),""))</f>
        <v/>
      </c>
      <c r="EI70" s="82">
        <f t="shared" ref="EI70:EI133" si="140">IF(IF(BP70&lt;$BZ70,IF(BP70&gt;$BX70,BP70,""),"")=0,"",IF(BP70&lt;$BZ70,IF(BP70&gt;$BX70,BP70,""),""))</f>
        <v>137.38999999999999</v>
      </c>
      <c r="EJ70" s="82" t="str">
        <f t="shared" ref="EJ70:EJ133" si="141">IF(IF(BQ70&lt;$BZ70,IF(BQ70&gt;$BX70,BQ70,""),"")=0,"",IF(BQ70&lt;$BZ70,IF(BQ70&gt;$BX70,BQ70,""),""))</f>
        <v/>
      </c>
      <c r="EK70" s="82" t="str">
        <f t="shared" ref="EK70:EK133" si="142">IF(IF(BR70&lt;$BZ70,IF(BR70&gt;$BX70,BR70,""),"")=0,"",IF(BR70&lt;$BZ70,IF(BR70&gt;$BX70,BR70,""),""))</f>
        <v/>
      </c>
      <c r="EL70" s="82" t="str">
        <f t="shared" ref="EL70:EL133" si="143">IF(IF(BS70&lt;$BZ70,IF(BS70&gt;$BX70,BS70,""),"")=0,"",IF(BS70&lt;$BZ70,IF(BS70&gt;$BX70,BS70,""),""))</f>
        <v/>
      </c>
      <c r="EM70" s="82" t="str">
        <f t="shared" ref="EM70:EM133" si="144">IF(IF(BT70&lt;$BZ70,IF(BT70&gt;$BX70,BT70,""),"")=0,"",IF(BT70&lt;$BZ70,IF(BT70&gt;$BX70,BT70,""),""))</f>
        <v/>
      </c>
      <c r="EN70" s="82" t="str">
        <f t="shared" ref="EN70:EN133" si="145">IF(IF(BU70&lt;$BZ70,IF(BU70&gt;$BX70,BU70,""),"")=0,"",IF(BU70&lt;$BZ70,IF(BU70&gt;$BX70,BU70,""),""))</f>
        <v/>
      </c>
      <c r="EO70" s="71">
        <f t="shared" ref="EO70:EO133" si="146">ROUND(IFERROR(IF(G70&gt;0,G70,SUMSQ(CA70:EN70)/SUM(CA70:EN70)),F70),2)</f>
        <v>138.74</v>
      </c>
      <c r="EP70" s="71">
        <f>ROUND(EO70*(1+[3]Inflación!$G$50),2)</f>
        <v>140.52000000000001</v>
      </c>
      <c r="EQ70" s="81">
        <f t="shared" ref="EQ70:EQ133" si="147">IFERROR(EO70/E70-1," ")</f>
        <v>8.2325142078825131E-3</v>
      </c>
    </row>
    <row r="71" spans="1:147" s="56" customFormat="1" ht="24.75" customHeight="1">
      <c r="A71" s="93">
        <v>66</v>
      </c>
      <c r="B71" s="92" t="s">
        <v>611</v>
      </c>
      <c r="C71" s="91" t="s">
        <v>610</v>
      </c>
      <c r="D71" s="90" t="s">
        <v>583</v>
      </c>
      <c r="E71" s="94">
        <v>310.36492312861458</v>
      </c>
      <c r="F71" s="94">
        <v>313.00302497520778</v>
      </c>
      <c r="G71" s="87"/>
      <c r="H71" s="82"/>
      <c r="I71" s="82"/>
      <c r="J71" s="82"/>
      <c r="K71" s="82" t="str">
        <f>+'[3]Contratos anteriores'!AO74</f>
        <v xml:space="preserve"> </v>
      </c>
      <c r="L71" s="82" t="str">
        <f>+'[3]Contratos anteriores'!AP74</f>
        <v xml:space="preserve"> </v>
      </c>
      <c r="M71" s="82" t="str">
        <f>+'[3]Contratos anteriores'!AQ74</f>
        <v xml:space="preserve"> </v>
      </c>
      <c r="N71" s="82"/>
      <c r="O71" s="82"/>
      <c r="P71" s="82"/>
      <c r="Q71" s="82" t="str">
        <f>+'[3]Contratos anteriores'!AR74</f>
        <v xml:space="preserve"> </v>
      </c>
      <c r="R71" s="82" t="str">
        <f>+'[3]Contratos anteriores'!AS74</f>
        <v xml:space="preserve"> </v>
      </c>
      <c r="S71" s="82" t="str">
        <f>+'[3]Contratos anteriores'!AT74</f>
        <v xml:space="preserve"> </v>
      </c>
      <c r="T71" s="82"/>
      <c r="U71" s="82"/>
      <c r="V71" s="82"/>
      <c r="W71" s="82" t="str">
        <f>+'[3]Contratos anteriores'!AU74</f>
        <v xml:space="preserve"> </v>
      </c>
      <c r="X71" s="82" t="str">
        <f>+'[3]Contratos anteriores'!AV74</f>
        <v xml:space="preserve"> </v>
      </c>
      <c r="Y71" s="82" t="str">
        <f>+'[3]Contratos anteriores'!AW74</f>
        <v xml:space="preserve"> </v>
      </c>
      <c r="Z71" s="82"/>
      <c r="AA71" s="82"/>
      <c r="AB71" s="82"/>
      <c r="AC71" s="86" t="str">
        <f>+'[3]Contratos anteriores'!AX74</f>
        <v xml:space="preserve"> </v>
      </c>
      <c r="AD71" s="86" t="str">
        <f>+'[3]Contratos anteriores'!AY74</f>
        <v xml:space="preserve"> </v>
      </c>
      <c r="AE71" s="86" t="str">
        <f>+'[3]Contratos anteriores'!AZ74</f>
        <v xml:space="preserve"> </v>
      </c>
      <c r="AF71" s="82"/>
      <c r="AG71" s="82"/>
      <c r="AH71" s="82"/>
      <c r="AI71" s="82" t="str">
        <f>+'[3]Contratos anteriores'!BA74</f>
        <v xml:space="preserve"> </v>
      </c>
      <c r="AJ71" s="82" t="str">
        <f>+'[3]Contratos anteriores'!BB74</f>
        <v xml:space="preserve"> </v>
      </c>
      <c r="AK71" s="82" t="str">
        <f>+'[3]Contratos anteriores'!BC74</f>
        <v xml:space="preserve"> </v>
      </c>
      <c r="AL71" s="82"/>
      <c r="AM71" s="82"/>
      <c r="AN71" s="82"/>
      <c r="AO71" s="82" t="str">
        <f>+'[3]Contratos anteriores'!BD74</f>
        <v xml:space="preserve"> </v>
      </c>
      <c r="AP71" s="82" t="str">
        <f>+'[3]Contratos anteriores'!BE74</f>
        <v xml:space="preserve"> </v>
      </c>
      <c r="AQ71" s="82" t="str">
        <f>+'[3]Contratos anteriores'!BF74</f>
        <v xml:space="preserve"> </v>
      </c>
      <c r="AR71" s="82"/>
      <c r="AS71" s="82"/>
      <c r="AT71" s="82"/>
      <c r="AU71" s="82" t="str">
        <f>+'[3]Contratos anteriores'!BG74</f>
        <v xml:space="preserve"> </v>
      </c>
      <c r="AV71" s="82" t="str">
        <f>+'[3]Contratos anteriores'!BH74</f>
        <v xml:space="preserve"> </v>
      </c>
      <c r="AW71" s="82" t="str">
        <f>+'[3]Contratos anteriores'!BI74</f>
        <v xml:space="preserve"> </v>
      </c>
      <c r="AX71" s="82"/>
      <c r="AY71" s="82"/>
      <c r="AZ71" s="82"/>
      <c r="BA71" s="82" t="str">
        <f>+'[3]Contratos anteriores'!BJ74</f>
        <v xml:space="preserve"> </v>
      </c>
      <c r="BB71" s="82" t="str">
        <f>+'[3]Contratos anteriores'!BK74</f>
        <v xml:space="preserve"> </v>
      </c>
      <c r="BC71" s="82" t="str">
        <f>+'[3]Contratos anteriores'!BL74</f>
        <v xml:space="preserve"> </v>
      </c>
      <c r="BD71" s="82"/>
      <c r="BE71" s="82"/>
      <c r="BF71" s="82"/>
      <c r="BG71" s="82" t="str">
        <f>+'[3]Contratos anteriores'!BM74</f>
        <v xml:space="preserve"> </v>
      </c>
      <c r="BH71" s="82" t="str">
        <f>+'[3]Contratos anteriores'!BN74</f>
        <v xml:space="preserve"> </v>
      </c>
      <c r="BI71" s="82" t="str">
        <f>+'[3]Contratos anteriores'!BO74</f>
        <v xml:space="preserve"> </v>
      </c>
      <c r="BJ71" s="82">
        <v>341.40000000000003</v>
      </c>
      <c r="BK71" s="82">
        <v>350.71</v>
      </c>
      <c r="BL71" s="82"/>
      <c r="BM71" s="82" t="str">
        <f>+'[3]Contratos anteriores'!BP74</f>
        <v xml:space="preserve"> </v>
      </c>
      <c r="BN71" s="82" t="str">
        <f>+'[3]Contratos anteriores'!BQ74</f>
        <v xml:space="preserve"> </v>
      </c>
      <c r="BO71" s="82" t="str">
        <f>+'[3]Contratos anteriores'!BR74</f>
        <v xml:space="preserve"> </v>
      </c>
      <c r="BP71" s="82">
        <v>309.87</v>
      </c>
      <c r="BQ71" s="82"/>
      <c r="BR71" s="82">
        <v>351.74</v>
      </c>
      <c r="BS71" s="82" t="str">
        <f>+'[3]Contratos anteriores'!BS74</f>
        <v xml:space="preserve"> </v>
      </c>
      <c r="BT71" s="82" t="str">
        <f>+'[3]Contratos anteriores'!BT74</f>
        <v xml:space="preserve"> </v>
      </c>
      <c r="BU71" s="82" t="str">
        <f>+'[3]Contratos anteriores'!BU74</f>
        <v xml:space="preserve"> </v>
      </c>
      <c r="BV71" s="84">
        <f t="shared" si="75"/>
        <v>338.43</v>
      </c>
      <c r="BW71" s="84">
        <f t="shared" si="76"/>
        <v>20.541317692385853</v>
      </c>
      <c r="BX71" s="84">
        <f t="shared" si="77"/>
        <v>307.61802346142122</v>
      </c>
      <c r="BY71" s="84">
        <f t="shared" si="78"/>
        <v>358.97131769238587</v>
      </c>
      <c r="BZ71" s="84">
        <f t="shared" si="79"/>
        <v>341.40141544147605</v>
      </c>
      <c r="CA71" s="82" t="str">
        <f t="shared" si="80"/>
        <v/>
      </c>
      <c r="CB71" s="82" t="str">
        <f t="shared" si="81"/>
        <v/>
      </c>
      <c r="CC71" s="82" t="str">
        <f t="shared" si="82"/>
        <v/>
      </c>
      <c r="CD71" s="82" t="str">
        <f t="shared" si="83"/>
        <v/>
      </c>
      <c r="CE71" s="82" t="str">
        <f t="shared" si="84"/>
        <v/>
      </c>
      <c r="CF71" s="82" t="str">
        <f t="shared" si="85"/>
        <v/>
      </c>
      <c r="CG71" s="82" t="str">
        <f t="shared" si="86"/>
        <v/>
      </c>
      <c r="CH71" s="82" t="str">
        <f t="shared" si="87"/>
        <v/>
      </c>
      <c r="CI71" s="82" t="str">
        <f t="shared" si="88"/>
        <v/>
      </c>
      <c r="CJ71" s="82" t="str">
        <f t="shared" si="89"/>
        <v/>
      </c>
      <c r="CK71" s="82" t="str">
        <f t="shared" si="90"/>
        <v/>
      </c>
      <c r="CL71" s="82" t="str">
        <f t="shared" si="91"/>
        <v/>
      </c>
      <c r="CM71" s="82" t="str">
        <f t="shared" si="92"/>
        <v/>
      </c>
      <c r="CN71" s="82" t="str">
        <f t="shared" si="93"/>
        <v/>
      </c>
      <c r="CO71" s="82" t="str">
        <f t="shared" si="94"/>
        <v/>
      </c>
      <c r="CP71" s="82" t="str">
        <f t="shared" si="95"/>
        <v/>
      </c>
      <c r="CQ71" s="82" t="str">
        <f t="shared" si="96"/>
        <v/>
      </c>
      <c r="CR71" s="82" t="str">
        <f t="shared" si="97"/>
        <v/>
      </c>
      <c r="CS71" s="82" t="str">
        <f t="shared" si="98"/>
        <v/>
      </c>
      <c r="CT71" s="82" t="str">
        <f t="shared" si="99"/>
        <v/>
      </c>
      <c r="CU71" s="82" t="str">
        <f t="shared" si="100"/>
        <v/>
      </c>
      <c r="CV71" s="82" t="str">
        <f t="shared" si="101"/>
        <v/>
      </c>
      <c r="CW71" s="82" t="str">
        <f t="shared" si="102"/>
        <v/>
      </c>
      <c r="CX71" s="82" t="str">
        <f t="shared" si="103"/>
        <v/>
      </c>
      <c r="CY71" s="82" t="str">
        <f t="shared" si="104"/>
        <v/>
      </c>
      <c r="CZ71" s="82" t="str">
        <f t="shared" si="105"/>
        <v/>
      </c>
      <c r="DA71" s="82" t="str">
        <f t="shared" si="106"/>
        <v/>
      </c>
      <c r="DB71" s="82" t="str">
        <f t="shared" si="107"/>
        <v/>
      </c>
      <c r="DC71" s="82" t="str">
        <f t="shared" si="108"/>
        <v/>
      </c>
      <c r="DD71" s="82" t="str">
        <f t="shared" si="109"/>
        <v/>
      </c>
      <c r="DE71" s="82" t="str">
        <f t="shared" si="110"/>
        <v/>
      </c>
      <c r="DF71" s="82" t="str">
        <f t="shared" si="111"/>
        <v/>
      </c>
      <c r="DG71" s="82" t="str">
        <f t="shared" si="112"/>
        <v/>
      </c>
      <c r="DH71" s="82" t="str">
        <f t="shared" si="113"/>
        <v/>
      </c>
      <c r="DI71" s="82" t="str">
        <f t="shared" si="114"/>
        <v/>
      </c>
      <c r="DJ71" s="82" t="str">
        <f t="shared" si="115"/>
        <v/>
      </c>
      <c r="DK71" s="82" t="str">
        <f t="shared" si="116"/>
        <v/>
      </c>
      <c r="DL71" s="82" t="str">
        <f t="shared" si="117"/>
        <v/>
      </c>
      <c r="DM71" s="82" t="str">
        <f t="shared" si="118"/>
        <v/>
      </c>
      <c r="DN71" s="82" t="str">
        <f t="shared" si="119"/>
        <v/>
      </c>
      <c r="DO71" s="82" t="str">
        <f t="shared" si="120"/>
        <v/>
      </c>
      <c r="DP71" s="82" t="str">
        <f t="shared" si="121"/>
        <v/>
      </c>
      <c r="DQ71" s="82" t="str">
        <f t="shared" si="122"/>
        <v/>
      </c>
      <c r="DR71" s="82" t="str">
        <f t="shared" si="123"/>
        <v/>
      </c>
      <c r="DS71" s="82" t="str">
        <f t="shared" si="124"/>
        <v/>
      </c>
      <c r="DT71" s="82" t="str">
        <f t="shared" si="125"/>
        <v/>
      </c>
      <c r="DU71" s="82" t="str">
        <f t="shared" si="126"/>
        <v/>
      </c>
      <c r="DV71" s="82" t="str">
        <f t="shared" si="127"/>
        <v/>
      </c>
      <c r="DW71" s="82" t="str">
        <f t="shared" si="128"/>
        <v/>
      </c>
      <c r="DX71" s="82" t="str">
        <f t="shared" si="129"/>
        <v/>
      </c>
      <c r="DY71" s="82" t="str">
        <f t="shared" si="130"/>
        <v/>
      </c>
      <c r="DZ71" s="82" t="str">
        <f t="shared" si="131"/>
        <v/>
      </c>
      <c r="EA71" s="82" t="str">
        <f t="shared" si="132"/>
        <v/>
      </c>
      <c r="EB71" s="82" t="str">
        <f t="shared" si="133"/>
        <v/>
      </c>
      <c r="EC71" s="82">
        <f t="shared" si="134"/>
        <v>341.40000000000003</v>
      </c>
      <c r="ED71" s="82" t="str">
        <f t="shared" si="135"/>
        <v/>
      </c>
      <c r="EE71" s="82" t="str">
        <f t="shared" si="136"/>
        <v/>
      </c>
      <c r="EF71" s="82" t="str">
        <f t="shared" si="137"/>
        <v/>
      </c>
      <c r="EG71" s="82" t="str">
        <f t="shared" si="138"/>
        <v/>
      </c>
      <c r="EH71" s="82" t="str">
        <f t="shared" si="139"/>
        <v/>
      </c>
      <c r="EI71" s="82">
        <f t="shared" si="140"/>
        <v>309.87</v>
      </c>
      <c r="EJ71" s="82" t="str">
        <f t="shared" si="141"/>
        <v/>
      </c>
      <c r="EK71" s="82" t="str">
        <f t="shared" si="142"/>
        <v/>
      </c>
      <c r="EL71" s="82" t="str">
        <f t="shared" si="143"/>
        <v/>
      </c>
      <c r="EM71" s="82" t="str">
        <f t="shared" si="144"/>
        <v/>
      </c>
      <c r="EN71" s="82" t="str">
        <f t="shared" si="145"/>
        <v/>
      </c>
      <c r="EO71" s="71">
        <f t="shared" si="146"/>
        <v>326.39999999999998</v>
      </c>
      <c r="EP71" s="71">
        <f>ROUND(EO71*(1+[3]Inflación!$G$50),2)</f>
        <v>330.59</v>
      </c>
      <c r="EQ71" s="81">
        <f t="shared" si="147"/>
        <v>5.1665235587014191E-2</v>
      </c>
    </row>
    <row r="72" spans="1:147" s="97" customFormat="1" ht="24.75" customHeight="1">
      <c r="A72" s="107">
        <v>67</v>
      </c>
      <c r="B72" s="106" t="s">
        <v>609</v>
      </c>
      <c r="C72" s="105" t="s">
        <v>196</v>
      </c>
      <c r="D72" s="104" t="s">
        <v>583</v>
      </c>
      <c r="E72" s="103">
        <v>145.79893051082104</v>
      </c>
      <c r="F72" s="103">
        <v>147.03822142016301</v>
      </c>
      <c r="G72" s="102"/>
      <c r="H72" s="100">
        <v>155</v>
      </c>
      <c r="I72" s="100">
        <v>153.09000000000003</v>
      </c>
      <c r="J72" s="100">
        <v>165.85</v>
      </c>
      <c r="K72" s="100" t="str">
        <f>+'[3]Contratos anteriores'!AO75</f>
        <v xml:space="preserve"> </v>
      </c>
      <c r="L72" s="100" t="str">
        <f>+'[3]Contratos anteriores'!AP75</f>
        <v xml:space="preserve"> </v>
      </c>
      <c r="M72" s="100" t="str">
        <f>+'[3]Contratos anteriores'!AQ75</f>
        <v xml:space="preserve"> </v>
      </c>
      <c r="N72" s="100"/>
      <c r="O72" s="100"/>
      <c r="P72" s="100"/>
      <c r="Q72" s="100" t="str">
        <f>+'[3]Contratos anteriores'!AR75</f>
        <v xml:space="preserve"> </v>
      </c>
      <c r="R72" s="100">
        <f>+'[3]Contratos anteriores'!AS75</f>
        <v>128.82086414999998</v>
      </c>
      <c r="S72" s="100" t="str">
        <f>+'[3]Contratos anteriores'!AT75</f>
        <v xml:space="preserve"> </v>
      </c>
      <c r="T72" s="100"/>
      <c r="U72" s="101">
        <v>133</v>
      </c>
      <c r="V72" s="101">
        <v>133</v>
      </c>
      <c r="W72" s="100">
        <f>+'[3]Contratos anteriores'!AU75</f>
        <v>157.16045799999998</v>
      </c>
      <c r="X72" s="100">
        <f>+'[3]Contratos anteriores'!AV75</f>
        <v>150.17465399999998</v>
      </c>
      <c r="Y72" s="100">
        <f>+'[3]Contratos anteriores'!AW75</f>
        <v>156.12365999999997</v>
      </c>
      <c r="Z72" s="100"/>
      <c r="AA72" s="100"/>
      <c r="AB72" s="100"/>
      <c r="AC72" s="101" t="str">
        <f>+'[3]Contratos anteriores'!AX75</f>
        <v xml:space="preserve"> </v>
      </c>
      <c r="AD72" s="101" t="str">
        <f>+'[3]Contratos anteriores'!AY75</f>
        <v xml:space="preserve"> </v>
      </c>
      <c r="AE72" s="101" t="str">
        <f>+'[3]Contratos anteriores'!AZ75</f>
        <v xml:space="preserve"> </v>
      </c>
      <c r="AF72" s="100"/>
      <c r="AG72" s="100"/>
      <c r="AH72" s="100"/>
      <c r="AI72" s="100" t="str">
        <f>+'[3]Contratos anteriores'!BA75</f>
        <v xml:space="preserve"> </v>
      </c>
      <c r="AJ72" s="100" t="str">
        <f>+'[3]Contratos anteriores'!BB75</f>
        <v xml:space="preserve"> </v>
      </c>
      <c r="AK72" s="100" t="str">
        <f>+'[3]Contratos anteriores'!BC75</f>
        <v xml:space="preserve"> </v>
      </c>
      <c r="AL72" s="100"/>
      <c r="AM72" s="100"/>
      <c r="AN72" s="100"/>
      <c r="AO72" s="100">
        <f>+'[3]Contratos anteriores'!BD75</f>
        <v>202.305688</v>
      </c>
      <c r="AP72" s="100" t="str">
        <f>+'[3]Contratos anteriores'!BE75</f>
        <v xml:space="preserve"> </v>
      </c>
      <c r="AQ72" s="100" t="str">
        <f>+'[3]Contratos anteriores'!BF75</f>
        <v xml:space="preserve"> </v>
      </c>
      <c r="AR72" s="100"/>
      <c r="AS72" s="100"/>
      <c r="AT72" s="100"/>
      <c r="AU72" s="100">
        <f>+'[3]Contratos anteriores'!BG75</f>
        <v>147.34589400000002</v>
      </c>
      <c r="AV72" s="100">
        <f>+'[3]Contratos anteriores'!BH75</f>
        <v>174.24225000000001</v>
      </c>
      <c r="AW72" s="100" t="str">
        <f>+'[3]Contratos anteriores'!BI75</f>
        <v xml:space="preserve"> </v>
      </c>
      <c r="AX72" s="100"/>
      <c r="AY72" s="100"/>
      <c r="AZ72" s="100"/>
      <c r="BA72" s="100" t="str">
        <f>+'[3]Contratos anteriores'!BJ75</f>
        <v xml:space="preserve"> </v>
      </c>
      <c r="BB72" s="100" t="str">
        <f>+'[3]Contratos anteriores'!BK75</f>
        <v xml:space="preserve"> </v>
      </c>
      <c r="BC72" s="100" t="str">
        <f>+'[3]Contratos anteriores'!BL75</f>
        <v xml:space="preserve"> </v>
      </c>
      <c r="BD72" s="100"/>
      <c r="BE72" s="100"/>
      <c r="BF72" s="100"/>
      <c r="BG72" s="100" t="str">
        <f>+'[3]Contratos anteriores'!BM75</f>
        <v xml:space="preserve"> </v>
      </c>
      <c r="BH72" s="100" t="str">
        <f>+'[3]Contratos anteriores'!BN75</f>
        <v xml:space="preserve"> </v>
      </c>
      <c r="BI72" s="100" t="str">
        <f>+'[3]Contratos anteriores'!BO75</f>
        <v xml:space="preserve"> </v>
      </c>
      <c r="BJ72" s="100">
        <v>248.66000000000003</v>
      </c>
      <c r="BK72" s="100">
        <v>164.75</v>
      </c>
      <c r="BL72" s="100"/>
      <c r="BM72" s="100" t="str">
        <f>+'[3]Contratos anteriores'!BP75</f>
        <v xml:space="preserve"> </v>
      </c>
      <c r="BN72" s="100" t="str">
        <f>+'[3]Contratos anteriores'!BQ75</f>
        <v xml:space="preserve"> </v>
      </c>
      <c r="BO72" s="100" t="str">
        <f>+'[3]Contratos anteriores'!BR75</f>
        <v xml:space="preserve"> </v>
      </c>
      <c r="BP72" s="100">
        <v>145.57</v>
      </c>
      <c r="BQ72" s="100">
        <v>110.88</v>
      </c>
      <c r="BR72" s="100">
        <v>171.37</v>
      </c>
      <c r="BS72" s="100">
        <f>+'[3]Contratos anteriores'!BS75</f>
        <v>143.28273299999998</v>
      </c>
      <c r="BT72" s="100">
        <f>+'[3]Contratos anteriores'!BT75</f>
        <v>158.06240999999997</v>
      </c>
      <c r="BU72" s="100" t="str">
        <f>+'[3]Contratos anteriores'!BU75</f>
        <v xml:space="preserve"> </v>
      </c>
      <c r="BV72" s="100">
        <f t="shared" si="75"/>
        <v>157.8257163763158</v>
      </c>
      <c r="BW72" s="100">
        <f t="shared" si="76"/>
        <v>28.171382716327315</v>
      </c>
      <c r="BX72" s="100">
        <f t="shared" si="77"/>
        <v>115.56864230182482</v>
      </c>
      <c r="BY72" s="100">
        <f t="shared" si="78"/>
        <v>185.99709909264311</v>
      </c>
      <c r="BZ72" s="100">
        <f t="shared" si="79"/>
        <v>160.37882356190315</v>
      </c>
      <c r="CA72" s="100">
        <f t="shared" si="80"/>
        <v>155</v>
      </c>
      <c r="CB72" s="100">
        <f t="shared" si="81"/>
        <v>153.09000000000003</v>
      </c>
      <c r="CC72" s="100" t="str">
        <f t="shared" si="82"/>
        <v/>
      </c>
      <c r="CD72" s="100" t="str">
        <f t="shared" si="83"/>
        <v/>
      </c>
      <c r="CE72" s="100" t="str">
        <f t="shared" si="84"/>
        <v/>
      </c>
      <c r="CF72" s="100" t="str">
        <f t="shared" si="85"/>
        <v/>
      </c>
      <c r="CG72" s="100" t="str">
        <f t="shared" si="86"/>
        <v/>
      </c>
      <c r="CH72" s="100" t="str">
        <f t="shared" si="87"/>
        <v/>
      </c>
      <c r="CI72" s="100" t="str">
        <f t="shared" si="88"/>
        <v/>
      </c>
      <c r="CJ72" s="100" t="str">
        <f t="shared" si="89"/>
        <v/>
      </c>
      <c r="CK72" s="100">
        <f t="shared" si="90"/>
        <v>128.82086414999998</v>
      </c>
      <c r="CL72" s="100" t="str">
        <f t="shared" si="91"/>
        <v/>
      </c>
      <c r="CM72" s="100" t="str">
        <f t="shared" si="92"/>
        <v/>
      </c>
      <c r="CN72" s="100">
        <f t="shared" si="93"/>
        <v>133</v>
      </c>
      <c r="CO72" s="100">
        <f t="shared" si="94"/>
        <v>133</v>
      </c>
      <c r="CP72" s="100">
        <f t="shared" si="95"/>
        <v>157.16045799999998</v>
      </c>
      <c r="CQ72" s="100">
        <f t="shared" si="96"/>
        <v>150.17465399999998</v>
      </c>
      <c r="CR72" s="100">
        <f t="shared" si="97"/>
        <v>156.12365999999997</v>
      </c>
      <c r="CS72" s="100" t="str">
        <f t="shared" si="98"/>
        <v/>
      </c>
      <c r="CT72" s="100" t="str">
        <f t="shared" si="99"/>
        <v/>
      </c>
      <c r="CU72" s="100" t="str">
        <f t="shared" si="100"/>
        <v/>
      </c>
      <c r="CV72" s="100" t="str">
        <f t="shared" si="101"/>
        <v/>
      </c>
      <c r="CW72" s="100" t="str">
        <f t="shared" si="102"/>
        <v/>
      </c>
      <c r="CX72" s="100" t="str">
        <f t="shared" si="103"/>
        <v/>
      </c>
      <c r="CY72" s="100" t="str">
        <f t="shared" si="104"/>
        <v/>
      </c>
      <c r="CZ72" s="100" t="str">
        <f t="shared" si="105"/>
        <v/>
      </c>
      <c r="DA72" s="100" t="str">
        <f t="shared" si="106"/>
        <v/>
      </c>
      <c r="DB72" s="100" t="str">
        <f t="shared" si="107"/>
        <v/>
      </c>
      <c r="DC72" s="100" t="str">
        <f t="shared" si="108"/>
        <v/>
      </c>
      <c r="DD72" s="100" t="str">
        <f t="shared" si="109"/>
        <v/>
      </c>
      <c r="DE72" s="100" t="str">
        <f t="shared" si="110"/>
        <v/>
      </c>
      <c r="DF72" s="100" t="str">
        <f t="shared" si="111"/>
        <v/>
      </c>
      <c r="DG72" s="100" t="str">
        <f t="shared" si="112"/>
        <v/>
      </c>
      <c r="DH72" s="100" t="str">
        <f t="shared" si="113"/>
        <v/>
      </c>
      <c r="DI72" s="100" t="str">
        <f t="shared" si="114"/>
        <v/>
      </c>
      <c r="DJ72" s="100" t="str">
        <f t="shared" si="115"/>
        <v/>
      </c>
      <c r="DK72" s="100" t="str">
        <f t="shared" si="116"/>
        <v/>
      </c>
      <c r="DL72" s="100" t="str">
        <f t="shared" si="117"/>
        <v/>
      </c>
      <c r="DM72" s="100" t="str">
        <f t="shared" si="118"/>
        <v/>
      </c>
      <c r="DN72" s="100">
        <f t="shared" si="119"/>
        <v>147.34589400000002</v>
      </c>
      <c r="DO72" s="100" t="str">
        <f t="shared" si="120"/>
        <v/>
      </c>
      <c r="DP72" s="100" t="str">
        <f t="shared" si="121"/>
        <v/>
      </c>
      <c r="DQ72" s="100" t="str">
        <f t="shared" si="122"/>
        <v/>
      </c>
      <c r="DR72" s="100" t="str">
        <f t="shared" si="123"/>
        <v/>
      </c>
      <c r="DS72" s="100" t="str">
        <f t="shared" si="124"/>
        <v/>
      </c>
      <c r="DT72" s="100" t="str">
        <f t="shared" si="125"/>
        <v/>
      </c>
      <c r="DU72" s="100" t="str">
        <f t="shared" si="126"/>
        <v/>
      </c>
      <c r="DV72" s="100" t="str">
        <f t="shared" si="127"/>
        <v/>
      </c>
      <c r="DW72" s="100" t="str">
        <f t="shared" si="128"/>
        <v/>
      </c>
      <c r="DX72" s="100" t="str">
        <f t="shared" si="129"/>
        <v/>
      </c>
      <c r="DY72" s="100" t="str">
        <f t="shared" si="130"/>
        <v/>
      </c>
      <c r="DZ72" s="100" t="str">
        <f t="shared" si="131"/>
        <v/>
      </c>
      <c r="EA72" s="100" t="str">
        <f t="shared" si="132"/>
        <v/>
      </c>
      <c r="EB72" s="100" t="str">
        <f t="shared" si="133"/>
        <v/>
      </c>
      <c r="EC72" s="100" t="str">
        <f t="shared" si="134"/>
        <v/>
      </c>
      <c r="ED72" s="100" t="str">
        <f t="shared" si="135"/>
        <v/>
      </c>
      <c r="EE72" s="100" t="str">
        <f t="shared" si="136"/>
        <v/>
      </c>
      <c r="EF72" s="100" t="str">
        <f t="shared" si="137"/>
        <v/>
      </c>
      <c r="EG72" s="100" t="str">
        <f t="shared" si="138"/>
        <v/>
      </c>
      <c r="EH72" s="100" t="str">
        <f t="shared" si="139"/>
        <v/>
      </c>
      <c r="EI72" s="100">
        <f t="shared" si="140"/>
        <v>145.57</v>
      </c>
      <c r="EJ72" s="100" t="str">
        <f t="shared" si="141"/>
        <v/>
      </c>
      <c r="EK72" s="100" t="str">
        <f t="shared" si="142"/>
        <v/>
      </c>
      <c r="EL72" s="100">
        <f t="shared" si="143"/>
        <v>143.28273299999998</v>
      </c>
      <c r="EM72" s="100">
        <f t="shared" si="144"/>
        <v>158.06240999999997</v>
      </c>
      <c r="EN72" s="100" t="str">
        <f t="shared" si="145"/>
        <v/>
      </c>
      <c r="EO72" s="99">
        <f t="shared" si="146"/>
        <v>147.38</v>
      </c>
      <c r="EP72" s="99">
        <f>ROUND(EO72*(1+[3]Inflación!$G$50),2)</f>
        <v>149.27000000000001</v>
      </c>
      <c r="EQ72" s="98">
        <f t="shared" si="147"/>
        <v>1.0844177550819678E-2</v>
      </c>
    </row>
    <row r="73" spans="1:147" s="97" customFormat="1" ht="24.75" customHeight="1">
      <c r="A73" s="107">
        <v>68</v>
      </c>
      <c r="B73" s="106" t="s">
        <v>608</v>
      </c>
      <c r="C73" s="105" t="s">
        <v>195</v>
      </c>
      <c r="D73" s="104" t="s">
        <v>583</v>
      </c>
      <c r="E73" s="103">
        <v>166.97063448632909</v>
      </c>
      <c r="F73" s="103">
        <v>168.3898848794629</v>
      </c>
      <c r="G73" s="102"/>
      <c r="H73" s="100">
        <v>195</v>
      </c>
      <c r="I73" s="100">
        <v>183.93900000000002</v>
      </c>
      <c r="J73" s="100">
        <v>208.65</v>
      </c>
      <c r="K73" s="100" t="str">
        <f>+'[3]Contratos anteriores'!AO76</f>
        <v xml:space="preserve"> </v>
      </c>
      <c r="L73" s="100" t="str">
        <f>+'[3]Contratos anteriores'!AP76</f>
        <v xml:space="preserve"> </v>
      </c>
      <c r="M73" s="100" t="str">
        <f>+'[3]Contratos anteriores'!AQ76</f>
        <v xml:space="preserve"> </v>
      </c>
      <c r="N73" s="100"/>
      <c r="O73" s="100"/>
      <c r="P73" s="100"/>
      <c r="Q73" s="100" t="str">
        <f>+'[3]Contratos anteriores'!AR76</f>
        <v xml:space="preserve"> </v>
      </c>
      <c r="R73" s="100" t="str">
        <f>+'[3]Contratos anteriores'!AS76</f>
        <v xml:space="preserve"> </v>
      </c>
      <c r="S73" s="100" t="str">
        <f>+'[3]Contratos anteriores'!AT76</f>
        <v xml:space="preserve"> </v>
      </c>
      <c r="T73" s="100"/>
      <c r="U73" s="101"/>
      <c r="V73" s="101"/>
      <c r="W73" s="100" t="str">
        <f>+'[3]Contratos anteriores'!AU76</f>
        <v xml:space="preserve"> </v>
      </c>
      <c r="X73" s="100" t="str">
        <f>+'[3]Contratos anteriores'!AV76</f>
        <v xml:space="preserve"> </v>
      </c>
      <c r="Y73" s="100" t="str">
        <f>+'[3]Contratos anteriores'!AW76</f>
        <v xml:space="preserve"> </v>
      </c>
      <c r="Z73" s="100"/>
      <c r="AA73" s="100"/>
      <c r="AB73" s="100"/>
      <c r="AC73" s="101" t="str">
        <f>+'[3]Contratos anteriores'!AX76</f>
        <v xml:space="preserve"> </v>
      </c>
      <c r="AD73" s="101" t="str">
        <f>+'[3]Contratos anteriores'!AY76</f>
        <v xml:space="preserve"> </v>
      </c>
      <c r="AE73" s="101" t="str">
        <f>+'[3]Contratos anteriores'!AZ76</f>
        <v xml:space="preserve"> </v>
      </c>
      <c r="AF73" s="100"/>
      <c r="AG73" s="100"/>
      <c r="AH73" s="100"/>
      <c r="AI73" s="100" t="str">
        <f>+'[3]Contratos anteriores'!BA76</f>
        <v xml:space="preserve"> </v>
      </c>
      <c r="AJ73" s="100" t="str">
        <f>+'[3]Contratos anteriores'!BB76</f>
        <v xml:space="preserve"> </v>
      </c>
      <c r="AK73" s="100" t="str">
        <f>+'[3]Contratos anteriores'!BC76</f>
        <v xml:space="preserve"> </v>
      </c>
      <c r="AL73" s="100"/>
      <c r="AM73" s="100"/>
      <c r="AN73" s="100"/>
      <c r="AO73" s="100" t="str">
        <f>+'[3]Contratos anteriores'!BD76</f>
        <v xml:space="preserve"> </v>
      </c>
      <c r="AP73" s="100">
        <f>+'[3]Contratos anteriores'!BE76</f>
        <v>114.10141000000002</v>
      </c>
      <c r="AQ73" s="100" t="str">
        <f>+'[3]Contratos anteriores'!BF76</f>
        <v xml:space="preserve"> </v>
      </c>
      <c r="AR73" s="100"/>
      <c r="AS73" s="100"/>
      <c r="AT73" s="100"/>
      <c r="AU73" s="100" t="str">
        <f>+'[3]Contratos anteriores'!BG76</f>
        <v xml:space="preserve"> </v>
      </c>
      <c r="AV73" s="100">
        <f>+'[3]Contratos anteriores'!BH76</f>
        <v>232.32300000000001</v>
      </c>
      <c r="AW73" s="100" t="str">
        <f>+'[3]Contratos anteriores'!BI76</f>
        <v xml:space="preserve"> </v>
      </c>
      <c r="AX73" s="100"/>
      <c r="AY73" s="100"/>
      <c r="AZ73" s="100"/>
      <c r="BA73" s="100">
        <f>+'[3]Contratos anteriores'!BJ76</f>
        <v>137.45290999999997</v>
      </c>
      <c r="BB73" s="100" t="str">
        <f>+'[3]Contratos anteriores'!BK76</f>
        <v xml:space="preserve"> </v>
      </c>
      <c r="BC73" s="100" t="str">
        <f>+'[3]Contratos anteriores'!BL76</f>
        <v xml:space="preserve"> </v>
      </c>
      <c r="BD73" s="100"/>
      <c r="BE73" s="100"/>
      <c r="BF73" s="100"/>
      <c r="BG73" s="100" t="str">
        <f>+'[3]Contratos anteriores'!BM76</f>
        <v xml:space="preserve"> </v>
      </c>
      <c r="BH73" s="100" t="str">
        <f>+'[3]Contratos anteriores'!BN76</f>
        <v xml:space="preserve"> </v>
      </c>
      <c r="BI73" s="100" t="str">
        <f>+'[3]Contratos anteriores'!BO76</f>
        <v xml:space="preserve"> </v>
      </c>
      <c r="BJ73" s="100">
        <v>271.26</v>
      </c>
      <c r="BK73" s="100">
        <v>188.68</v>
      </c>
      <c r="BL73" s="100"/>
      <c r="BM73" s="100" t="str">
        <f>+'[3]Contratos anteriores'!BP76</f>
        <v xml:space="preserve"> </v>
      </c>
      <c r="BN73" s="100" t="str">
        <f>+'[3]Contratos anteriores'!BQ76</f>
        <v xml:space="preserve"> </v>
      </c>
      <c r="BO73" s="100" t="str">
        <f>+'[3]Contratos anteriores'!BR76</f>
        <v xml:space="preserve"> </v>
      </c>
      <c r="BP73" s="100">
        <v>166.71</v>
      </c>
      <c r="BQ73" s="100">
        <v>135.52000000000001</v>
      </c>
      <c r="BR73" s="100">
        <v>193.55</v>
      </c>
      <c r="BS73" s="100">
        <f>+'[3]Contratos anteriores'!BS76</f>
        <v>175.48918199999997</v>
      </c>
      <c r="BT73" s="100" t="str">
        <f>+'[3]Contratos anteriores'!BT76</f>
        <v xml:space="preserve"> </v>
      </c>
      <c r="BU73" s="100" t="str">
        <f>+'[3]Contratos anteriores'!BU76</f>
        <v xml:space="preserve"> </v>
      </c>
      <c r="BV73" s="100">
        <f t="shared" si="75"/>
        <v>183.55629183333335</v>
      </c>
      <c r="BW73" s="100">
        <f t="shared" si="76"/>
        <v>40.188030769882097</v>
      </c>
      <c r="BX73" s="100">
        <f t="shared" si="77"/>
        <v>123.2742456785102</v>
      </c>
      <c r="BY73" s="100">
        <f t="shared" si="78"/>
        <v>223.74432260321544</v>
      </c>
      <c r="BZ73" s="100">
        <f t="shared" si="79"/>
        <v>183.66769793496201</v>
      </c>
      <c r="CA73" s="100" t="str">
        <f t="shared" si="80"/>
        <v/>
      </c>
      <c r="CB73" s="100" t="str">
        <f t="shared" si="81"/>
        <v/>
      </c>
      <c r="CC73" s="100" t="str">
        <f t="shared" si="82"/>
        <v/>
      </c>
      <c r="CD73" s="100" t="str">
        <f t="shared" si="83"/>
        <v/>
      </c>
      <c r="CE73" s="100" t="str">
        <f t="shared" si="84"/>
        <v/>
      </c>
      <c r="CF73" s="100" t="str">
        <f t="shared" si="85"/>
        <v/>
      </c>
      <c r="CG73" s="100" t="str">
        <f t="shared" si="86"/>
        <v/>
      </c>
      <c r="CH73" s="100" t="str">
        <f t="shared" si="87"/>
        <v/>
      </c>
      <c r="CI73" s="100" t="str">
        <f t="shared" si="88"/>
        <v/>
      </c>
      <c r="CJ73" s="100" t="str">
        <f t="shared" si="89"/>
        <v/>
      </c>
      <c r="CK73" s="100" t="str">
        <f t="shared" si="90"/>
        <v/>
      </c>
      <c r="CL73" s="100" t="str">
        <f t="shared" si="91"/>
        <v/>
      </c>
      <c r="CM73" s="100" t="str">
        <f t="shared" si="92"/>
        <v/>
      </c>
      <c r="CN73" s="100" t="str">
        <f t="shared" si="93"/>
        <v/>
      </c>
      <c r="CO73" s="100" t="str">
        <f t="shared" si="94"/>
        <v/>
      </c>
      <c r="CP73" s="100" t="str">
        <f t="shared" si="95"/>
        <v/>
      </c>
      <c r="CQ73" s="100" t="str">
        <f t="shared" si="96"/>
        <v/>
      </c>
      <c r="CR73" s="100" t="str">
        <f t="shared" si="97"/>
        <v/>
      </c>
      <c r="CS73" s="100" t="str">
        <f t="shared" si="98"/>
        <v/>
      </c>
      <c r="CT73" s="100" t="str">
        <f t="shared" si="99"/>
        <v/>
      </c>
      <c r="CU73" s="100" t="str">
        <f t="shared" si="100"/>
        <v/>
      </c>
      <c r="CV73" s="100" t="str">
        <f t="shared" si="101"/>
        <v/>
      </c>
      <c r="CW73" s="100" t="str">
        <f t="shared" si="102"/>
        <v/>
      </c>
      <c r="CX73" s="100" t="str">
        <f t="shared" si="103"/>
        <v/>
      </c>
      <c r="CY73" s="100" t="str">
        <f t="shared" si="104"/>
        <v/>
      </c>
      <c r="CZ73" s="100" t="str">
        <f t="shared" si="105"/>
        <v/>
      </c>
      <c r="DA73" s="100" t="str">
        <f t="shared" si="106"/>
        <v/>
      </c>
      <c r="DB73" s="100" t="str">
        <f t="shared" si="107"/>
        <v/>
      </c>
      <c r="DC73" s="100" t="str">
        <f t="shared" si="108"/>
        <v/>
      </c>
      <c r="DD73" s="100" t="str">
        <f t="shared" si="109"/>
        <v/>
      </c>
      <c r="DE73" s="100" t="str">
        <f t="shared" si="110"/>
        <v/>
      </c>
      <c r="DF73" s="100" t="str">
        <f t="shared" si="111"/>
        <v/>
      </c>
      <c r="DG73" s="100" t="str">
        <f t="shared" si="112"/>
        <v/>
      </c>
      <c r="DH73" s="100" t="str">
        <f t="shared" si="113"/>
        <v/>
      </c>
      <c r="DI73" s="100" t="str">
        <f t="shared" si="114"/>
        <v/>
      </c>
      <c r="DJ73" s="100" t="str">
        <f t="shared" si="115"/>
        <v/>
      </c>
      <c r="DK73" s="100" t="str">
        <f t="shared" si="116"/>
        <v/>
      </c>
      <c r="DL73" s="100" t="str">
        <f t="shared" si="117"/>
        <v/>
      </c>
      <c r="DM73" s="100" t="str">
        <f t="shared" si="118"/>
        <v/>
      </c>
      <c r="DN73" s="100" t="str">
        <f t="shared" si="119"/>
        <v/>
      </c>
      <c r="DO73" s="100" t="str">
        <f t="shared" si="120"/>
        <v/>
      </c>
      <c r="DP73" s="100" t="str">
        <f t="shared" si="121"/>
        <v/>
      </c>
      <c r="DQ73" s="100" t="str">
        <f t="shared" si="122"/>
        <v/>
      </c>
      <c r="DR73" s="100" t="str">
        <f t="shared" si="123"/>
        <v/>
      </c>
      <c r="DS73" s="100" t="str">
        <f t="shared" si="124"/>
        <v/>
      </c>
      <c r="DT73" s="100">
        <f t="shared" si="125"/>
        <v>137.45290999999997</v>
      </c>
      <c r="DU73" s="100" t="str">
        <f t="shared" si="126"/>
        <v/>
      </c>
      <c r="DV73" s="100" t="str">
        <f t="shared" si="127"/>
        <v/>
      </c>
      <c r="DW73" s="100" t="str">
        <f t="shared" si="128"/>
        <v/>
      </c>
      <c r="DX73" s="100" t="str">
        <f t="shared" si="129"/>
        <v/>
      </c>
      <c r="DY73" s="100" t="str">
        <f t="shared" si="130"/>
        <v/>
      </c>
      <c r="DZ73" s="100" t="str">
        <f t="shared" si="131"/>
        <v/>
      </c>
      <c r="EA73" s="100" t="str">
        <f t="shared" si="132"/>
        <v/>
      </c>
      <c r="EB73" s="100" t="str">
        <f t="shared" si="133"/>
        <v/>
      </c>
      <c r="EC73" s="100" t="str">
        <f t="shared" si="134"/>
        <v/>
      </c>
      <c r="ED73" s="100" t="str">
        <f t="shared" si="135"/>
        <v/>
      </c>
      <c r="EE73" s="100" t="str">
        <f t="shared" si="136"/>
        <v/>
      </c>
      <c r="EF73" s="100" t="str">
        <f t="shared" si="137"/>
        <v/>
      </c>
      <c r="EG73" s="100" t="str">
        <f t="shared" si="138"/>
        <v/>
      </c>
      <c r="EH73" s="100" t="str">
        <f t="shared" si="139"/>
        <v/>
      </c>
      <c r="EI73" s="100">
        <f t="shared" si="140"/>
        <v>166.71</v>
      </c>
      <c r="EJ73" s="100">
        <f t="shared" si="141"/>
        <v>135.52000000000001</v>
      </c>
      <c r="EK73" s="100" t="str">
        <f t="shared" si="142"/>
        <v/>
      </c>
      <c r="EL73" s="100">
        <f t="shared" si="143"/>
        <v>175.48918199999997</v>
      </c>
      <c r="EM73" s="100" t="str">
        <f t="shared" si="144"/>
        <v/>
      </c>
      <c r="EN73" s="100" t="str">
        <f t="shared" si="145"/>
        <v/>
      </c>
      <c r="EO73" s="99">
        <f t="shared" si="146"/>
        <v>155.81</v>
      </c>
      <c r="EP73" s="99">
        <f>ROUND(EO73*(1+[3]Inflación!$G$50),2)</f>
        <v>157.81</v>
      </c>
      <c r="EQ73" s="98">
        <f t="shared" si="147"/>
        <v>-6.6841900197982862E-2</v>
      </c>
    </row>
    <row r="74" spans="1:147" s="56" customFormat="1" ht="24.75" customHeight="1">
      <c r="A74" s="93">
        <v>69</v>
      </c>
      <c r="B74" s="92" t="s">
        <v>607</v>
      </c>
      <c r="C74" s="91" t="s">
        <v>606</v>
      </c>
      <c r="D74" s="90" t="s">
        <v>583</v>
      </c>
      <c r="E74" s="94">
        <v>146.6824015120032</v>
      </c>
      <c r="F74" s="94">
        <v>147.92920192485522</v>
      </c>
      <c r="G74" s="87"/>
      <c r="H74" s="82"/>
      <c r="I74" s="82">
        <v>157.47899999999998</v>
      </c>
      <c r="J74" s="82"/>
      <c r="K74" s="82" t="str">
        <f>+'[3]Contratos anteriores'!AO77</f>
        <v xml:space="preserve"> </v>
      </c>
      <c r="L74" s="82" t="str">
        <f>+'[3]Contratos anteriores'!AP77</f>
        <v xml:space="preserve"> </v>
      </c>
      <c r="M74" s="82" t="str">
        <f>+'[3]Contratos anteriores'!AQ77</f>
        <v xml:space="preserve"> </v>
      </c>
      <c r="N74" s="82"/>
      <c r="O74" s="82"/>
      <c r="P74" s="82"/>
      <c r="Q74" s="82" t="str">
        <f>+'[3]Contratos anteriores'!AR77</f>
        <v xml:space="preserve"> </v>
      </c>
      <c r="R74" s="82" t="str">
        <f>+'[3]Contratos anteriores'!AS77</f>
        <v xml:space="preserve"> </v>
      </c>
      <c r="S74" s="82" t="str">
        <f>+'[3]Contratos anteriores'!AT77</f>
        <v xml:space="preserve"> </v>
      </c>
      <c r="T74" s="82"/>
      <c r="U74" s="86"/>
      <c r="V74" s="86"/>
      <c r="W74" s="82" t="str">
        <f>+'[3]Contratos anteriores'!AU77</f>
        <v xml:space="preserve"> </v>
      </c>
      <c r="X74" s="82" t="str">
        <f>+'[3]Contratos anteriores'!AV77</f>
        <v xml:space="preserve"> </v>
      </c>
      <c r="Y74" s="82" t="str">
        <f>+'[3]Contratos anteriores'!AW77</f>
        <v xml:space="preserve"> </v>
      </c>
      <c r="Z74" s="82"/>
      <c r="AA74" s="82"/>
      <c r="AB74" s="82"/>
      <c r="AC74" s="86" t="str">
        <f>+'[3]Contratos anteriores'!AX77</f>
        <v xml:space="preserve"> </v>
      </c>
      <c r="AD74" s="86" t="str">
        <f>+'[3]Contratos anteriores'!AY77</f>
        <v xml:space="preserve"> </v>
      </c>
      <c r="AE74" s="86" t="str">
        <f>+'[3]Contratos anteriores'!AZ77</f>
        <v xml:space="preserve"> </v>
      </c>
      <c r="AF74" s="82"/>
      <c r="AG74" s="82"/>
      <c r="AH74" s="82"/>
      <c r="AI74" s="82" t="str">
        <f>+'[3]Contratos anteriores'!BA77</f>
        <v xml:space="preserve"> </v>
      </c>
      <c r="AJ74" s="82" t="str">
        <f>+'[3]Contratos anteriores'!BB77</f>
        <v xml:space="preserve"> </v>
      </c>
      <c r="AK74" s="82" t="str">
        <f>+'[3]Contratos anteriores'!BC77</f>
        <v xml:space="preserve"> </v>
      </c>
      <c r="AL74" s="82"/>
      <c r="AM74" s="82"/>
      <c r="AN74" s="82"/>
      <c r="AO74" s="82" t="str">
        <f>+'[3]Contratos anteriores'!BD77</f>
        <v xml:space="preserve"> </v>
      </c>
      <c r="AP74" s="82" t="str">
        <f>+'[3]Contratos anteriores'!BE77</f>
        <v xml:space="preserve"> </v>
      </c>
      <c r="AQ74" s="82" t="str">
        <f>+'[3]Contratos anteriores'!BF77</f>
        <v xml:space="preserve"> </v>
      </c>
      <c r="AR74" s="82"/>
      <c r="AS74" s="82"/>
      <c r="AT74" s="82"/>
      <c r="AU74" s="82" t="str">
        <f>+'[3]Contratos anteriores'!BG77</f>
        <v xml:space="preserve"> </v>
      </c>
      <c r="AV74" s="82" t="str">
        <f>+'[3]Contratos anteriores'!BH77</f>
        <v xml:space="preserve"> </v>
      </c>
      <c r="AW74" s="82" t="str">
        <f>+'[3]Contratos anteriores'!BI77</f>
        <v xml:space="preserve"> </v>
      </c>
      <c r="AX74" s="82"/>
      <c r="AY74" s="82"/>
      <c r="AZ74" s="82"/>
      <c r="BA74" s="82" t="str">
        <f>+'[3]Contratos anteriores'!BJ77</f>
        <v xml:space="preserve"> </v>
      </c>
      <c r="BB74" s="82" t="str">
        <f>+'[3]Contratos anteriores'!BK77</f>
        <v xml:space="preserve"> </v>
      </c>
      <c r="BC74" s="82" t="str">
        <f>+'[3]Contratos anteriores'!BL77</f>
        <v xml:space="preserve"> </v>
      </c>
      <c r="BD74" s="82"/>
      <c r="BE74" s="82"/>
      <c r="BF74" s="82"/>
      <c r="BG74" s="82">
        <f>+'[3]Contratos anteriores'!BM77</f>
        <v>155.81455800000001</v>
      </c>
      <c r="BH74" s="82" t="str">
        <f>+'[3]Contratos anteriores'!BN77</f>
        <v xml:space="preserve"> </v>
      </c>
      <c r="BI74" s="82" t="str">
        <f>+'[3]Contratos anteriores'!BO77</f>
        <v xml:space="preserve"> </v>
      </c>
      <c r="BJ74" s="82">
        <v>278.8</v>
      </c>
      <c r="BK74" s="82">
        <v>165.75</v>
      </c>
      <c r="BL74" s="82"/>
      <c r="BM74" s="82" t="str">
        <f>+'[3]Contratos anteriores'!BP77</f>
        <v xml:space="preserve"> </v>
      </c>
      <c r="BN74" s="82" t="str">
        <f>+'[3]Contratos anteriores'!BQ77</f>
        <v xml:space="preserve"> </v>
      </c>
      <c r="BO74" s="82" t="str">
        <f>+'[3]Contratos anteriores'!BR77</f>
        <v xml:space="preserve"> </v>
      </c>
      <c r="BP74" s="82">
        <v>146.44999999999999</v>
      </c>
      <c r="BQ74" s="82"/>
      <c r="BR74" s="82">
        <v>165.71</v>
      </c>
      <c r="BS74" s="82" t="str">
        <f>+'[3]Contratos anteriores'!BS77</f>
        <v xml:space="preserve"> </v>
      </c>
      <c r="BT74" s="82" t="str">
        <f>+'[3]Contratos anteriores'!BT77</f>
        <v xml:space="preserve"> </v>
      </c>
      <c r="BU74" s="82" t="str">
        <f>+'[3]Contratos anteriores'!BU77</f>
        <v xml:space="preserve"> </v>
      </c>
      <c r="BV74" s="84">
        <f t="shared" si="75"/>
        <v>178.33392633333335</v>
      </c>
      <c r="BW74" s="84">
        <f t="shared" si="76"/>
        <v>44.424380964045582</v>
      </c>
      <c r="BX74" s="84">
        <f t="shared" si="77"/>
        <v>111.69735488726498</v>
      </c>
      <c r="BY74" s="84">
        <f t="shared" si="78"/>
        <v>222.75830729737893</v>
      </c>
      <c r="BZ74" s="84">
        <f t="shared" si="79"/>
        <v>161.35064166320353</v>
      </c>
      <c r="CA74" s="82" t="str">
        <f t="shared" si="80"/>
        <v/>
      </c>
      <c r="CB74" s="82">
        <f t="shared" si="81"/>
        <v>157.47899999999998</v>
      </c>
      <c r="CC74" s="82" t="str">
        <f t="shared" si="82"/>
        <v/>
      </c>
      <c r="CD74" s="82" t="str">
        <f t="shared" si="83"/>
        <v/>
      </c>
      <c r="CE74" s="82" t="str">
        <f t="shared" si="84"/>
        <v/>
      </c>
      <c r="CF74" s="82" t="str">
        <f t="shared" si="85"/>
        <v/>
      </c>
      <c r="CG74" s="82" t="str">
        <f t="shared" si="86"/>
        <v/>
      </c>
      <c r="CH74" s="82" t="str">
        <f t="shared" si="87"/>
        <v/>
      </c>
      <c r="CI74" s="82" t="str">
        <f t="shared" si="88"/>
        <v/>
      </c>
      <c r="CJ74" s="82" t="str">
        <f t="shared" si="89"/>
        <v/>
      </c>
      <c r="CK74" s="82" t="str">
        <f t="shared" si="90"/>
        <v/>
      </c>
      <c r="CL74" s="82" t="str">
        <f t="shared" si="91"/>
        <v/>
      </c>
      <c r="CM74" s="82" t="str">
        <f t="shared" si="92"/>
        <v/>
      </c>
      <c r="CN74" s="82" t="str">
        <f t="shared" si="93"/>
        <v/>
      </c>
      <c r="CO74" s="82" t="str">
        <f t="shared" si="94"/>
        <v/>
      </c>
      <c r="CP74" s="82" t="str">
        <f t="shared" si="95"/>
        <v/>
      </c>
      <c r="CQ74" s="82" t="str">
        <f t="shared" si="96"/>
        <v/>
      </c>
      <c r="CR74" s="82" t="str">
        <f t="shared" si="97"/>
        <v/>
      </c>
      <c r="CS74" s="82" t="str">
        <f t="shared" si="98"/>
        <v/>
      </c>
      <c r="CT74" s="82" t="str">
        <f t="shared" si="99"/>
        <v/>
      </c>
      <c r="CU74" s="82" t="str">
        <f t="shared" si="100"/>
        <v/>
      </c>
      <c r="CV74" s="82" t="str">
        <f t="shared" si="101"/>
        <v/>
      </c>
      <c r="CW74" s="82" t="str">
        <f t="shared" si="102"/>
        <v/>
      </c>
      <c r="CX74" s="82" t="str">
        <f t="shared" si="103"/>
        <v/>
      </c>
      <c r="CY74" s="82" t="str">
        <f t="shared" si="104"/>
        <v/>
      </c>
      <c r="CZ74" s="82" t="str">
        <f t="shared" si="105"/>
        <v/>
      </c>
      <c r="DA74" s="82" t="str">
        <f t="shared" si="106"/>
        <v/>
      </c>
      <c r="DB74" s="82" t="str">
        <f t="shared" si="107"/>
        <v/>
      </c>
      <c r="DC74" s="82" t="str">
        <f t="shared" si="108"/>
        <v/>
      </c>
      <c r="DD74" s="82" t="str">
        <f t="shared" si="109"/>
        <v/>
      </c>
      <c r="DE74" s="82" t="str">
        <f t="shared" si="110"/>
        <v/>
      </c>
      <c r="DF74" s="82" t="str">
        <f t="shared" si="111"/>
        <v/>
      </c>
      <c r="DG74" s="82" t="str">
        <f t="shared" si="112"/>
        <v/>
      </c>
      <c r="DH74" s="82" t="str">
        <f t="shared" si="113"/>
        <v/>
      </c>
      <c r="DI74" s="82" t="str">
        <f t="shared" si="114"/>
        <v/>
      </c>
      <c r="DJ74" s="82" t="str">
        <f t="shared" si="115"/>
        <v/>
      </c>
      <c r="DK74" s="82" t="str">
        <f t="shared" si="116"/>
        <v/>
      </c>
      <c r="DL74" s="82" t="str">
        <f t="shared" si="117"/>
        <v/>
      </c>
      <c r="DM74" s="82" t="str">
        <f t="shared" si="118"/>
        <v/>
      </c>
      <c r="DN74" s="82" t="str">
        <f t="shared" si="119"/>
        <v/>
      </c>
      <c r="DO74" s="82" t="str">
        <f t="shared" si="120"/>
        <v/>
      </c>
      <c r="DP74" s="82" t="str">
        <f t="shared" si="121"/>
        <v/>
      </c>
      <c r="DQ74" s="82" t="str">
        <f t="shared" si="122"/>
        <v/>
      </c>
      <c r="DR74" s="82" t="str">
        <f t="shared" si="123"/>
        <v/>
      </c>
      <c r="DS74" s="82" t="str">
        <f t="shared" si="124"/>
        <v/>
      </c>
      <c r="DT74" s="82" t="str">
        <f t="shared" si="125"/>
        <v/>
      </c>
      <c r="DU74" s="82" t="str">
        <f t="shared" si="126"/>
        <v/>
      </c>
      <c r="DV74" s="82" t="str">
        <f t="shared" si="127"/>
        <v/>
      </c>
      <c r="DW74" s="82" t="str">
        <f t="shared" si="128"/>
        <v/>
      </c>
      <c r="DX74" s="82" t="str">
        <f t="shared" si="129"/>
        <v/>
      </c>
      <c r="DY74" s="82" t="str">
        <f t="shared" si="130"/>
        <v/>
      </c>
      <c r="DZ74" s="82">
        <f t="shared" si="131"/>
        <v>155.81455800000001</v>
      </c>
      <c r="EA74" s="82" t="str">
        <f t="shared" si="132"/>
        <v/>
      </c>
      <c r="EB74" s="82" t="str">
        <f t="shared" si="133"/>
        <v/>
      </c>
      <c r="EC74" s="82" t="str">
        <f t="shared" si="134"/>
        <v/>
      </c>
      <c r="ED74" s="82" t="str">
        <f t="shared" si="135"/>
        <v/>
      </c>
      <c r="EE74" s="82" t="str">
        <f t="shared" si="136"/>
        <v/>
      </c>
      <c r="EF74" s="82" t="str">
        <f t="shared" si="137"/>
        <v/>
      </c>
      <c r="EG74" s="82" t="str">
        <f t="shared" si="138"/>
        <v/>
      </c>
      <c r="EH74" s="82" t="str">
        <f t="shared" si="139"/>
        <v/>
      </c>
      <c r="EI74" s="82">
        <f t="shared" si="140"/>
        <v>146.44999999999999</v>
      </c>
      <c r="EJ74" s="82" t="str">
        <f t="shared" si="141"/>
        <v/>
      </c>
      <c r="EK74" s="82" t="str">
        <f t="shared" si="142"/>
        <v/>
      </c>
      <c r="EL74" s="82" t="str">
        <f t="shared" si="143"/>
        <v/>
      </c>
      <c r="EM74" s="82" t="str">
        <f t="shared" si="144"/>
        <v/>
      </c>
      <c r="EN74" s="82" t="str">
        <f t="shared" si="145"/>
        <v/>
      </c>
      <c r="EO74" s="71">
        <f t="shared" si="146"/>
        <v>153.4</v>
      </c>
      <c r="EP74" s="71">
        <f>ROUND(EO74*(1+[3]Inflación!$G$50),2)</f>
        <v>155.37</v>
      </c>
      <c r="EQ74" s="81">
        <f t="shared" si="147"/>
        <v>4.5796894642791131E-2</v>
      </c>
    </row>
    <row r="75" spans="1:147" s="56" customFormat="1" ht="24.75" customHeight="1">
      <c r="A75" s="93">
        <v>70</v>
      </c>
      <c r="B75" s="92" t="s">
        <v>605</v>
      </c>
      <c r="C75" s="91" t="s">
        <v>604</v>
      </c>
      <c r="D75" s="90" t="s">
        <v>583</v>
      </c>
      <c r="E75" s="94">
        <v>197.98305260305074</v>
      </c>
      <c r="F75" s="94">
        <v>199.66590855017668</v>
      </c>
      <c r="G75" s="87"/>
      <c r="H75" s="82"/>
      <c r="I75" s="82">
        <v>210.9975</v>
      </c>
      <c r="J75" s="82"/>
      <c r="K75" s="82" t="str">
        <f>+'[3]Contratos anteriores'!AO78</f>
        <v xml:space="preserve"> </v>
      </c>
      <c r="L75" s="82" t="str">
        <f>+'[3]Contratos anteriores'!AP78</f>
        <v xml:space="preserve"> </v>
      </c>
      <c r="M75" s="82" t="str">
        <f>+'[3]Contratos anteriores'!AQ78</f>
        <v xml:space="preserve"> </v>
      </c>
      <c r="N75" s="82"/>
      <c r="O75" s="82"/>
      <c r="P75" s="82"/>
      <c r="Q75" s="82" t="str">
        <f>+'[3]Contratos anteriores'!AR78</f>
        <v xml:space="preserve"> </v>
      </c>
      <c r="R75" s="82" t="str">
        <f>+'[3]Contratos anteriores'!AS78</f>
        <v xml:space="preserve"> </v>
      </c>
      <c r="S75" s="82" t="str">
        <f>+'[3]Contratos anteriores'!AT78</f>
        <v xml:space="preserve"> </v>
      </c>
      <c r="T75" s="82"/>
      <c r="U75" s="86"/>
      <c r="V75" s="86"/>
      <c r="W75" s="82" t="str">
        <f>+'[3]Contratos anteriores'!AU78</f>
        <v xml:space="preserve"> </v>
      </c>
      <c r="X75" s="82" t="str">
        <f>+'[3]Contratos anteriores'!AV78</f>
        <v xml:space="preserve"> </v>
      </c>
      <c r="Y75" s="82" t="str">
        <f>+'[3]Contratos anteriores'!AW78</f>
        <v xml:space="preserve"> </v>
      </c>
      <c r="Z75" s="82"/>
      <c r="AA75" s="82"/>
      <c r="AB75" s="82"/>
      <c r="AC75" s="86" t="str">
        <f>+'[3]Contratos anteriores'!AX78</f>
        <v xml:space="preserve"> </v>
      </c>
      <c r="AD75" s="86" t="str">
        <f>+'[3]Contratos anteriores'!AY78</f>
        <v xml:space="preserve"> </v>
      </c>
      <c r="AE75" s="86" t="str">
        <f>+'[3]Contratos anteriores'!AZ78</f>
        <v xml:space="preserve"> </v>
      </c>
      <c r="AF75" s="82"/>
      <c r="AG75" s="82"/>
      <c r="AH75" s="82"/>
      <c r="AI75" s="82" t="str">
        <f>+'[3]Contratos anteriores'!BA78</f>
        <v xml:space="preserve"> </v>
      </c>
      <c r="AJ75" s="82" t="str">
        <f>+'[3]Contratos anteriores'!BB78</f>
        <v xml:space="preserve"> </v>
      </c>
      <c r="AK75" s="82" t="str">
        <f>+'[3]Contratos anteriores'!BC78</f>
        <v xml:space="preserve"> </v>
      </c>
      <c r="AL75" s="82"/>
      <c r="AM75" s="82"/>
      <c r="AN75" s="82"/>
      <c r="AO75" s="82" t="str">
        <f>+'[3]Contratos anteriores'!BD78</f>
        <v xml:space="preserve"> </v>
      </c>
      <c r="AP75" s="82" t="str">
        <f>+'[3]Contratos anteriores'!BE78</f>
        <v xml:space="preserve"> </v>
      </c>
      <c r="AQ75" s="82" t="str">
        <f>+'[3]Contratos anteriores'!BF78</f>
        <v xml:space="preserve"> </v>
      </c>
      <c r="AR75" s="82"/>
      <c r="AS75" s="82"/>
      <c r="AT75" s="82"/>
      <c r="AU75" s="82" t="str">
        <f>+'[3]Contratos anteriores'!BG78</f>
        <v xml:space="preserve"> </v>
      </c>
      <c r="AV75" s="82" t="str">
        <f>+'[3]Contratos anteriores'!BH78</f>
        <v xml:space="preserve"> </v>
      </c>
      <c r="AW75" s="82" t="str">
        <f>+'[3]Contratos anteriores'!BI78</f>
        <v xml:space="preserve"> </v>
      </c>
      <c r="AX75" s="82"/>
      <c r="AY75" s="82"/>
      <c r="AZ75" s="82"/>
      <c r="BA75" s="82" t="str">
        <f>+'[3]Contratos anteriores'!BJ78</f>
        <v xml:space="preserve"> </v>
      </c>
      <c r="BB75" s="82" t="str">
        <f>+'[3]Contratos anteriores'!BK78</f>
        <v xml:space="preserve"> </v>
      </c>
      <c r="BC75" s="82" t="str">
        <f>+'[3]Contratos anteriores'!BL78</f>
        <v xml:space="preserve"> </v>
      </c>
      <c r="BD75" s="82"/>
      <c r="BE75" s="82"/>
      <c r="BF75" s="82"/>
      <c r="BG75" s="82" t="str">
        <f>+'[3]Contratos anteriores'!BM78</f>
        <v xml:space="preserve"> </v>
      </c>
      <c r="BH75" s="82" t="str">
        <f>+'[3]Contratos anteriores'!BN78</f>
        <v xml:space="preserve"> </v>
      </c>
      <c r="BI75" s="82" t="str">
        <f>+'[3]Contratos anteriores'!BO78</f>
        <v xml:space="preserve"> </v>
      </c>
      <c r="BJ75" s="82">
        <v>292.35999999999996</v>
      </c>
      <c r="BK75" s="82">
        <v>223.72</v>
      </c>
      <c r="BL75" s="82"/>
      <c r="BM75" s="82" t="str">
        <f>+'[3]Contratos anteriores'!BP78</f>
        <v xml:space="preserve"> </v>
      </c>
      <c r="BN75" s="82" t="str">
        <f>+'[3]Contratos anteriores'!BQ78</f>
        <v xml:space="preserve"> </v>
      </c>
      <c r="BO75" s="82" t="str">
        <f>+'[3]Contratos anteriores'!BR78</f>
        <v xml:space="preserve"> </v>
      </c>
      <c r="BP75" s="82">
        <v>197.67</v>
      </c>
      <c r="BQ75" s="82"/>
      <c r="BR75" s="82">
        <v>222.02</v>
      </c>
      <c r="BS75" s="82" t="str">
        <f>+'[3]Contratos anteriores'!BS78</f>
        <v xml:space="preserve"> </v>
      </c>
      <c r="BT75" s="82" t="str">
        <f>+'[3]Contratos anteriores'!BT78</f>
        <v xml:space="preserve"> </v>
      </c>
      <c r="BU75" s="82" t="str">
        <f>+'[3]Contratos anteriores'!BU78</f>
        <v xml:space="preserve"> </v>
      </c>
      <c r="BV75" s="84">
        <f t="shared" si="75"/>
        <v>229.3535</v>
      </c>
      <c r="BW75" s="84">
        <f t="shared" si="76"/>
        <v>33.488796900363916</v>
      </c>
      <c r="BX75" s="84">
        <f t="shared" si="77"/>
        <v>179.12030464945411</v>
      </c>
      <c r="BY75" s="84">
        <f t="shared" si="78"/>
        <v>262.84229690036392</v>
      </c>
      <c r="BZ75" s="84">
        <f t="shared" si="79"/>
        <v>217.78135786335582</v>
      </c>
      <c r="CA75" s="82" t="str">
        <f t="shared" si="80"/>
        <v/>
      </c>
      <c r="CB75" s="82">
        <f t="shared" si="81"/>
        <v>210.9975</v>
      </c>
      <c r="CC75" s="82" t="str">
        <f t="shared" si="82"/>
        <v/>
      </c>
      <c r="CD75" s="82" t="str">
        <f t="shared" si="83"/>
        <v/>
      </c>
      <c r="CE75" s="82" t="str">
        <f t="shared" si="84"/>
        <v/>
      </c>
      <c r="CF75" s="82" t="str">
        <f t="shared" si="85"/>
        <v/>
      </c>
      <c r="CG75" s="82" t="str">
        <f t="shared" si="86"/>
        <v/>
      </c>
      <c r="CH75" s="82" t="str">
        <f t="shared" si="87"/>
        <v/>
      </c>
      <c r="CI75" s="82" t="str">
        <f t="shared" si="88"/>
        <v/>
      </c>
      <c r="CJ75" s="82" t="str">
        <f t="shared" si="89"/>
        <v/>
      </c>
      <c r="CK75" s="82" t="str">
        <f t="shared" si="90"/>
        <v/>
      </c>
      <c r="CL75" s="82" t="str">
        <f t="shared" si="91"/>
        <v/>
      </c>
      <c r="CM75" s="82" t="str">
        <f t="shared" si="92"/>
        <v/>
      </c>
      <c r="CN75" s="82" t="str">
        <f t="shared" si="93"/>
        <v/>
      </c>
      <c r="CO75" s="82" t="str">
        <f t="shared" si="94"/>
        <v/>
      </c>
      <c r="CP75" s="82" t="str">
        <f t="shared" si="95"/>
        <v/>
      </c>
      <c r="CQ75" s="82" t="str">
        <f t="shared" si="96"/>
        <v/>
      </c>
      <c r="CR75" s="82" t="str">
        <f t="shared" si="97"/>
        <v/>
      </c>
      <c r="CS75" s="82" t="str">
        <f t="shared" si="98"/>
        <v/>
      </c>
      <c r="CT75" s="82" t="str">
        <f t="shared" si="99"/>
        <v/>
      </c>
      <c r="CU75" s="82" t="str">
        <f t="shared" si="100"/>
        <v/>
      </c>
      <c r="CV75" s="82" t="str">
        <f t="shared" si="101"/>
        <v/>
      </c>
      <c r="CW75" s="82" t="str">
        <f t="shared" si="102"/>
        <v/>
      </c>
      <c r="CX75" s="82" t="str">
        <f t="shared" si="103"/>
        <v/>
      </c>
      <c r="CY75" s="82" t="str">
        <f t="shared" si="104"/>
        <v/>
      </c>
      <c r="CZ75" s="82" t="str">
        <f t="shared" si="105"/>
        <v/>
      </c>
      <c r="DA75" s="82" t="str">
        <f t="shared" si="106"/>
        <v/>
      </c>
      <c r="DB75" s="82" t="str">
        <f t="shared" si="107"/>
        <v/>
      </c>
      <c r="DC75" s="82" t="str">
        <f t="shared" si="108"/>
        <v/>
      </c>
      <c r="DD75" s="82" t="str">
        <f t="shared" si="109"/>
        <v/>
      </c>
      <c r="DE75" s="82" t="str">
        <f t="shared" si="110"/>
        <v/>
      </c>
      <c r="DF75" s="82" t="str">
        <f t="shared" si="111"/>
        <v/>
      </c>
      <c r="DG75" s="82" t="str">
        <f t="shared" si="112"/>
        <v/>
      </c>
      <c r="DH75" s="82" t="str">
        <f t="shared" si="113"/>
        <v/>
      </c>
      <c r="DI75" s="82" t="str">
        <f t="shared" si="114"/>
        <v/>
      </c>
      <c r="DJ75" s="82" t="str">
        <f t="shared" si="115"/>
        <v/>
      </c>
      <c r="DK75" s="82" t="str">
        <f t="shared" si="116"/>
        <v/>
      </c>
      <c r="DL75" s="82" t="str">
        <f t="shared" si="117"/>
        <v/>
      </c>
      <c r="DM75" s="82" t="str">
        <f t="shared" si="118"/>
        <v/>
      </c>
      <c r="DN75" s="82" t="str">
        <f t="shared" si="119"/>
        <v/>
      </c>
      <c r="DO75" s="82" t="str">
        <f t="shared" si="120"/>
        <v/>
      </c>
      <c r="DP75" s="82" t="str">
        <f t="shared" si="121"/>
        <v/>
      </c>
      <c r="DQ75" s="82" t="str">
        <f t="shared" si="122"/>
        <v/>
      </c>
      <c r="DR75" s="82" t="str">
        <f t="shared" si="123"/>
        <v/>
      </c>
      <c r="DS75" s="82" t="str">
        <f t="shared" si="124"/>
        <v/>
      </c>
      <c r="DT75" s="82" t="str">
        <f t="shared" si="125"/>
        <v/>
      </c>
      <c r="DU75" s="82" t="str">
        <f t="shared" si="126"/>
        <v/>
      </c>
      <c r="DV75" s="82" t="str">
        <f t="shared" si="127"/>
        <v/>
      </c>
      <c r="DW75" s="82" t="str">
        <f t="shared" si="128"/>
        <v/>
      </c>
      <c r="DX75" s="82" t="str">
        <f t="shared" si="129"/>
        <v/>
      </c>
      <c r="DY75" s="82" t="str">
        <f t="shared" si="130"/>
        <v/>
      </c>
      <c r="DZ75" s="82" t="str">
        <f t="shared" si="131"/>
        <v/>
      </c>
      <c r="EA75" s="82" t="str">
        <f t="shared" si="132"/>
        <v/>
      </c>
      <c r="EB75" s="82" t="str">
        <f t="shared" si="133"/>
        <v/>
      </c>
      <c r="EC75" s="82" t="str">
        <f t="shared" si="134"/>
        <v/>
      </c>
      <c r="ED75" s="82" t="str">
        <f t="shared" si="135"/>
        <v/>
      </c>
      <c r="EE75" s="82" t="str">
        <f t="shared" si="136"/>
        <v/>
      </c>
      <c r="EF75" s="82" t="str">
        <f t="shared" si="137"/>
        <v/>
      </c>
      <c r="EG75" s="82" t="str">
        <f t="shared" si="138"/>
        <v/>
      </c>
      <c r="EH75" s="82" t="str">
        <f t="shared" si="139"/>
        <v/>
      </c>
      <c r="EI75" s="82">
        <f t="shared" si="140"/>
        <v>197.67</v>
      </c>
      <c r="EJ75" s="82" t="str">
        <f t="shared" si="141"/>
        <v/>
      </c>
      <c r="EK75" s="82" t="str">
        <f t="shared" si="142"/>
        <v/>
      </c>
      <c r="EL75" s="82" t="str">
        <f t="shared" si="143"/>
        <v/>
      </c>
      <c r="EM75" s="82" t="str">
        <f t="shared" si="144"/>
        <v/>
      </c>
      <c r="EN75" s="82" t="str">
        <f t="shared" si="145"/>
        <v/>
      </c>
      <c r="EO75" s="71">
        <f t="shared" si="146"/>
        <v>204.55</v>
      </c>
      <c r="EP75" s="71">
        <f>ROUND(EO75*(1+[3]Inflación!$G$50),2)</f>
        <v>207.18</v>
      </c>
      <c r="EQ75" s="81">
        <f t="shared" si="147"/>
        <v>3.3169240046600157E-2</v>
      </c>
    </row>
    <row r="76" spans="1:147" s="56" customFormat="1" ht="24.75" customHeight="1">
      <c r="A76" s="93">
        <v>71</v>
      </c>
      <c r="B76" s="92" t="s">
        <v>603</v>
      </c>
      <c r="C76" s="91" t="s">
        <v>602</v>
      </c>
      <c r="D76" s="90" t="s">
        <v>583</v>
      </c>
      <c r="E76" s="94">
        <v>178.5824235693793</v>
      </c>
      <c r="F76" s="94">
        <v>180.10037416971903</v>
      </c>
      <c r="G76" s="87"/>
      <c r="H76" s="82">
        <v>253.8</v>
      </c>
      <c r="I76" s="82">
        <v>190.00800000000001</v>
      </c>
      <c r="J76" s="82">
        <v>271.57</v>
      </c>
      <c r="K76" s="82" t="str">
        <f>+'[3]Contratos anteriores'!AO79</f>
        <v xml:space="preserve"> </v>
      </c>
      <c r="L76" s="82" t="str">
        <f>+'[3]Contratos anteriores'!AP79</f>
        <v xml:space="preserve"> </v>
      </c>
      <c r="M76" s="82" t="str">
        <f>+'[3]Contratos anteriores'!AQ79</f>
        <v xml:space="preserve"> </v>
      </c>
      <c r="N76" s="82"/>
      <c r="O76" s="82"/>
      <c r="P76" s="82"/>
      <c r="Q76" s="82" t="str">
        <f>+'[3]Contratos anteriores'!AR79</f>
        <v xml:space="preserve"> </v>
      </c>
      <c r="R76" s="82" t="str">
        <f>+'[3]Contratos anteriores'!AS79</f>
        <v xml:space="preserve"> </v>
      </c>
      <c r="S76" s="82" t="str">
        <f>+'[3]Contratos anteriores'!AT79</f>
        <v xml:space="preserve"> </v>
      </c>
      <c r="T76" s="82"/>
      <c r="U76" s="86">
        <v>199.3</v>
      </c>
      <c r="V76" s="86">
        <v>199.3</v>
      </c>
      <c r="W76" s="82" t="str">
        <f>+'[3]Contratos anteriores'!AU79</f>
        <v xml:space="preserve"> </v>
      </c>
      <c r="X76" s="82" t="str">
        <f>+'[3]Contratos anteriores'!AV79</f>
        <v xml:space="preserve"> </v>
      </c>
      <c r="Y76" s="82" t="str">
        <f>+'[3]Contratos anteriores'!AW79</f>
        <v xml:space="preserve"> </v>
      </c>
      <c r="Z76" s="82"/>
      <c r="AA76" s="82"/>
      <c r="AB76" s="82"/>
      <c r="AC76" s="86" t="str">
        <f>+'[3]Contratos anteriores'!AX79</f>
        <v xml:space="preserve"> </v>
      </c>
      <c r="AD76" s="86" t="str">
        <f>+'[3]Contratos anteriores'!AY79</f>
        <v xml:space="preserve"> </v>
      </c>
      <c r="AE76" s="86" t="str">
        <f>+'[3]Contratos anteriores'!AZ79</f>
        <v xml:space="preserve"> </v>
      </c>
      <c r="AF76" s="82"/>
      <c r="AG76" s="82"/>
      <c r="AH76" s="82"/>
      <c r="AI76" s="82" t="str">
        <f>+'[3]Contratos anteriores'!BA79</f>
        <v xml:space="preserve"> </v>
      </c>
      <c r="AJ76" s="82" t="str">
        <f>+'[3]Contratos anteriores'!BB79</f>
        <v xml:space="preserve"> </v>
      </c>
      <c r="AK76" s="82" t="str">
        <f>+'[3]Contratos anteriores'!BC79</f>
        <v xml:space="preserve"> </v>
      </c>
      <c r="AL76" s="82"/>
      <c r="AM76" s="82"/>
      <c r="AN76" s="82"/>
      <c r="AO76" s="82" t="str">
        <f>+'[3]Contratos anteriores'!BD79</f>
        <v xml:space="preserve"> </v>
      </c>
      <c r="AP76" s="82" t="str">
        <f>+'[3]Contratos anteriores'!BE79</f>
        <v xml:space="preserve"> </v>
      </c>
      <c r="AQ76" s="82" t="str">
        <f>+'[3]Contratos anteriores'!BF79</f>
        <v xml:space="preserve"> </v>
      </c>
      <c r="AR76" s="82"/>
      <c r="AS76" s="82"/>
      <c r="AT76" s="82"/>
      <c r="AU76" s="82" t="str">
        <f>+'[3]Contratos anteriores'!BG79</f>
        <v xml:space="preserve"> </v>
      </c>
      <c r="AV76" s="82" t="str">
        <f>+'[3]Contratos anteriores'!BH79</f>
        <v xml:space="preserve"> </v>
      </c>
      <c r="AW76" s="82" t="str">
        <f>+'[3]Contratos anteriores'!BI79</f>
        <v xml:space="preserve"> </v>
      </c>
      <c r="AX76" s="82"/>
      <c r="AY76" s="82"/>
      <c r="AZ76" s="82"/>
      <c r="BA76" s="82" t="str">
        <f>+'[3]Contratos anteriores'!BJ79</f>
        <v xml:space="preserve"> </v>
      </c>
      <c r="BB76" s="82" t="str">
        <f>+'[3]Contratos anteriores'!BK79</f>
        <v xml:space="preserve"> </v>
      </c>
      <c r="BC76" s="82" t="str">
        <f>+'[3]Contratos anteriores'!BL79</f>
        <v xml:space="preserve"> </v>
      </c>
      <c r="BD76" s="82"/>
      <c r="BE76" s="82"/>
      <c r="BF76" s="82"/>
      <c r="BG76" s="82" t="str">
        <f>+'[3]Contratos anteriores'!BM79</f>
        <v xml:space="preserve"> </v>
      </c>
      <c r="BH76" s="82" t="str">
        <f>+'[3]Contratos anteriores'!BN79</f>
        <v xml:space="preserve"> </v>
      </c>
      <c r="BI76" s="82" t="str">
        <f>+'[3]Contratos anteriores'!BO79</f>
        <v xml:space="preserve"> </v>
      </c>
      <c r="BJ76" s="82">
        <v>331.53999999999996</v>
      </c>
      <c r="BK76" s="82">
        <v>201.8</v>
      </c>
      <c r="BL76" s="82"/>
      <c r="BM76" s="82" t="str">
        <f>+'[3]Contratos anteriores'!BP79</f>
        <v xml:space="preserve"> </v>
      </c>
      <c r="BN76" s="82" t="str">
        <f>+'[3]Contratos anteriores'!BQ79</f>
        <v xml:space="preserve"> </v>
      </c>
      <c r="BO76" s="82" t="str">
        <f>+'[3]Contratos anteriores'!BR79</f>
        <v xml:space="preserve"> </v>
      </c>
      <c r="BP76" s="82">
        <v>178.3</v>
      </c>
      <c r="BQ76" s="82"/>
      <c r="BR76" s="82">
        <v>197.28</v>
      </c>
      <c r="BS76" s="82" t="str">
        <f>+'[3]Contratos anteriores'!BS79</f>
        <v xml:space="preserve"> </v>
      </c>
      <c r="BT76" s="82" t="str">
        <f>+'[3]Contratos anteriores'!BT79</f>
        <v xml:space="preserve"> </v>
      </c>
      <c r="BU76" s="82" t="str">
        <f>+'[3]Contratos anteriores'!BU79</f>
        <v xml:space="preserve"> </v>
      </c>
      <c r="BV76" s="84">
        <f t="shared" si="75"/>
        <v>224.7664444444444</v>
      </c>
      <c r="BW76" s="84">
        <f t="shared" si="76"/>
        <v>48.743323372003346</v>
      </c>
      <c r="BX76" s="84">
        <f t="shared" si="77"/>
        <v>151.6514593864394</v>
      </c>
      <c r="BY76" s="84">
        <f t="shared" si="78"/>
        <v>273.50976781644772</v>
      </c>
      <c r="BZ76" s="84">
        <f t="shared" si="79"/>
        <v>196.44066592631725</v>
      </c>
      <c r="CA76" s="82" t="str">
        <f t="shared" si="80"/>
        <v/>
      </c>
      <c r="CB76" s="82">
        <f t="shared" si="81"/>
        <v>190.00800000000001</v>
      </c>
      <c r="CC76" s="82" t="str">
        <f t="shared" si="82"/>
        <v/>
      </c>
      <c r="CD76" s="82" t="str">
        <f t="shared" si="83"/>
        <v/>
      </c>
      <c r="CE76" s="82" t="str">
        <f t="shared" si="84"/>
        <v/>
      </c>
      <c r="CF76" s="82" t="str">
        <f t="shared" si="85"/>
        <v/>
      </c>
      <c r="CG76" s="82" t="str">
        <f t="shared" si="86"/>
        <v/>
      </c>
      <c r="CH76" s="82" t="str">
        <f t="shared" si="87"/>
        <v/>
      </c>
      <c r="CI76" s="82" t="str">
        <f t="shared" si="88"/>
        <v/>
      </c>
      <c r="CJ76" s="82" t="str">
        <f t="shared" si="89"/>
        <v/>
      </c>
      <c r="CK76" s="82" t="str">
        <f t="shared" si="90"/>
        <v/>
      </c>
      <c r="CL76" s="82" t="str">
        <f t="shared" si="91"/>
        <v/>
      </c>
      <c r="CM76" s="82" t="str">
        <f t="shared" si="92"/>
        <v/>
      </c>
      <c r="CN76" s="82" t="str">
        <f t="shared" si="93"/>
        <v/>
      </c>
      <c r="CO76" s="82" t="str">
        <f t="shared" si="94"/>
        <v/>
      </c>
      <c r="CP76" s="82" t="str">
        <f t="shared" si="95"/>
        <v/>
      </c>
      <c r="CQ76" s="82" t="str">
        <f t="shared" si="96"/>
        <v/>
      </c>
      <c r="CR76" s="82" t="str">
        <f t="shared" si="97"/>
        <v/>
      </c>
      <c r="CS76" s="82" t="str">
        <f t="shared" si="98"/>
        <v/>
      </c>
      <c r="CT76" s="82" t="str">
        <f t="shared" si="99"/>
        <v/>
      </c>
      <c r="CU76" s="82" t="str">
        <f t="shared" si="100"/>
        <v/>
      </c>
      <c r="CV76" s="82" t="str">
        <f t="shared" si="101"/>
        <v/>
      </c>
      <c r="CW76" s="82" t="str">
        <f t="shared" si="102"/>
        <v/>
      </c>
      <c r="CX76" s="82" t="str">
        <f t="shared" si="103"/>
        <v/>
      </c>
      <c r="CY76" s="82" t="str">
        <f t="shared" si="104"/>
        <v/>
      </c>
      <c r="CZ76" s="82" t="str">
        <f t="shared" si="105"/>
        <v/>
      </c>
      <c r="DA76" s="82" t="str">
        <f t="shared" si="106"/>
        <v/>
      </c>
      <c r="DB76" s="82" t="str">
        <f t="shared" si="107"/>
        <v/>
      </c>
      <c r="DC76" s="82" t="str">
        <f t="shared" si="108"/>
        <v/>
      </c>
      <c r="DD76" s="82" t="str">
        <f t="shared" si="109"/>
        <v/>
      </c>
      <c r="DE76" s="82" t="str">
        <f t="shared" si="110"/>
        <v/>
      </c>
      <c r="DF76" s="82" t="str">
        <f t="shared" si="111"/>
        <v/>
      </c>
      <c r="DG76" s="82" t="str">
        <f t="shared" si="112"/>
        <v/>
      </c>
      <c r="DH76" s="82" t="str">
        <f t="shared" si="113"/>
        <v/>
      </c>
      <c r="DI76" s="82" t="str">
        <f t="shared" si="114"/>
        <v/>
      </c>
      <c r="DJ76" s="82" t="str">
        <f t="shared" si="115"/>
        <v/>
      </c>
      <c r="DK76" s="82" t="str">
        <f t="shared" si="116"/>
        <v/>
      </c>
      <c r="DL76" s="82" t="str">
        <f t="shared" si="117"/>
        <v/>
      </c>
      <c r="DM76" s="82" t="str">
        <f t="shared" si="118"/>
        <v/>
      </c>
      <c r="DN76" s="82" t="str">
        <f t="shared" si="119"/>
        <v/>
      </c>
      <c r="DO76" s="82" t="str">
        <f t="shared" si="120"/>
        <v/>
      </c>
      <c r="DP76" s="82" t="str">
        <f t="shared" si="121"/>
        <v/>
      </c>
      <c r="DQ76" s="82" t="str">
        <f t="shared" si="122"/>
        <v/>
      </c>
      <c r="DR76" s="82" t="str">
        <f t="shared" si="123"/>
        <v/>
      </c>
      <c r="DS76" s="82" t="str">
        <f t="shared" si="124"/>
        <v/>
      </c>
      <c r="DT76" s="82" t="str">
        <f t="shared" si="125"/>
        <v/>
      </c>
      <c r="DU76" s="82" t="str">
        <f t="shared" si="126"/>
        <v/>
      </c>
      <c r="DV76" s="82" t="str">
        <f t="shared" si="127"/>
        <v/>
      </c>
      <c r="DW76" s="82" t="str">
        <f t="shared" si="128"/>
        <v/>
      </c>
      <c r="DX76" s="82" t="str">
        <f t="shared" si="129"/>
        <v/>
      </c>
      <c r="DY76" s="82" t="str">
        <f t="shared" si="130"/>
        <v/>
      </c>
      <c r="DZ76" s="82" t="str">
        <f t="shared" si="131"/>
        <v/>
      </c>
      <c r="EA76" s="82" t="str">
        <f t="shared" si="132"/>
        <v/>
      </c>
      <c r="EB76" s="82" t="str">
        <f t="shared" si="133"/>
        <v/>
      </c>
      <c r="EC76" s="82" t="str">
        <f t="shared" si="134"/>
        <v/>
      </c>
      <c r="ED76" s="82" t="str">
        <f t="shared" si="135"/>
        <v/>
      </c>
      <c r="EE76" s="82" t="str">
        <f t="shared" si="136"/>
        <v/>
      </c>
      <c r="EF76" s="82" t="str">
        <f t="shared" si="137"/>
        <v/>
      </c>
      <c r="EG76" s="82" t="str">
        <f t="shared" si="138"/>
        <v/>
      </c>
      <c r="EH76" s="82" t="str">
        <f t="shared" si="139"/>
        <v/>
      </c>
      <c r="EI76" s="82">
        <f t="shared" si="140"/>
        <v>178.3</v>
      </c>
      <c r="EJ76" s="82" t="str">
        <f t="shared" si="141"/>
        <v/>
      </c>
      <c r="EK76" s="82" t="str">
        <f t="shared" si="142"/>
        <v/>
      </c>
      <c r="EL76" s="82" t="str">
        <f t="shared" si="143"/>
        <v/>
      </c>
      <c r="EM76" s="82" t="str">
        <f t="shared" si="144"/>
        <v/>
      </c>
      <c r="EN76" s="82" t="str">
        <f t="shared" si="145"/>
        <v/>
      </c>
      <c r="EO76" s="71">
        <f t="shared" si="146"/>
        <v>184.34</v>
      </c>
      <c r="EP76" s="71">
        <f>ROUND(EO76*(1+[3]Inflación!$G$50),2)</f>
        <v>186.71</v>
      </c>
      <c r="EQ76" s="81">
        <f t="shared" si="147"/>
        <v>3.2240442903295419E-2</v>
      </c>
    </row>
    <row r="77" spans="1:147" s="97" customFormat="1" ht="24.75" customHeight="1">
      <c r="A77" s="107">
        <v>72</v>
      </c>
      <c r="B77" s="106" t="s">
        <v>601</v>
      </c>
      <c r="C77" s="170" t="s">
        <v>194</v>
      </c>
      <c r="D77" s="104" t="s">
        <v>583</v>
      </c>
      <c r="E77" s="103">
        <v>1768.8878646951039</v>
      </c>
      <c r="F77" s="103">
        <v>1783.9234115450122</v>
      </c>
      <c r="G77" s="102"/>
      <c r="H77" s="100"/>
      <c r="I77" s="100"/>
      <c r="J77" s="100"/>
      <c r="K77" s="100" t="str">
        <f>+'[3]Contratos anteriores'!AO80</f>
        <v xml:space="preserve"> </v>
      </c>
      <c r="L77" s="100" t="str">
        <f>+'[3]Contratos anteriores'!AP80</f>
        <v xml:space="preserve"> </v>
      </c>
      <c r="M77" s="100" t="str">
        <f>+'[3]Contratos anteriores'!AQ80</f>
        <v xml:space="preserve"> </v>
      </c>
      <c r="N77" s="100"/>
      <c r="O77" s="100"/>
      <c r="P77" s="100"/>
      <c r="Q77" s="100" t="str">
        <f>+'[3]Contratos anteriores'!AR80</f>
        <v xml:space="preserve"> </v>
      </c>
      <c r="R77" s="100" t="str">
        <f>+'[3]Contratos anteriores'!AS80</f>
        <v xml:space="preserve"> </v>
      </c>
      <c r="S77" s="100" t="str">
        <f>+'[3]Contratos anteriores'!AT80</f>
        <v xml:space="preserve"> </v>
      </c>
      <c r="T77" s="100"/>
      <c r="U77" s="101"/>
      <c r="V77" s="101"/>
      <c r="W77" s="100" t="str">
        <f>+'[3]Contratos anteriores'!AU80</f>
        <v xml:space="preserve"> </v>
      </c>
      <c r="X77" s="100" t="str">
        <f>+'[3]Contratos anteriores'!AV80</f>
        <v xml:space="preserve"> </v>
      </c>
      <c r="Y77" s="100" t="str">
        <f>+'[3]Contratos anteriores'!AW80</f>
        <v xml:space="preserve"> </v>
      </c>
      <c r="Z77" s="100"/>
      <c r="AA77" s="100"/>
      <c r="AB77" s="100"/>
      <c r="AC77" s="101" t="str">
        <f>+'[3]Contratos anteriores'!AX80</f>
        <v xml:space="preserve"> </v>
      </c>
      <c r="AD77" s="101" t="str">
        <f>+'[3]Contratos anteriores'!AY80</f>
        <v xml:space="preserve"> </v>
      </c>
      <c r="AE77" s="101" t="str">
        <f>+'[3]Contratos anteriores'!AZ80</f>
        <v xml:space="preserve"> </v>
      </c>
      <c r="AF77" s="100"/>
      <c r="AG77" s="100"/>
      <c r="AH77" s="100"/>
      <c r="AI77" s="100" t="str">
        <f>+'[3]Contratos anteriores'!BA80</f>
        <v xml:space="preserve"> </v>
      </c>
      <c r="AJ77" s="100" t="str">
        <f>+'[3]Contratos anteriores'!BB80</f>
        <v xml:space="preserve"> </v>
      </c>
      <c r="AK77" s="100" t="str">
        <f>+'[3]Contratos anteriores'!BC80</f>
        <v xml:space="preserve"> </v>
      </c>
      <c r="AL77" s="100"/>
      <c r="AM77" s="100"/>
      <c r="AN77" s="100"/>
      <c r="AO77" s="100" t="str">
        <f>+'[3]Contratos anteriores'!BD80</f>
        <v xml:space="preserve"> </v>
      </c>
      <c r="AP77" s="100" t="str">
        <f>+'[3]Contratos anteriores'!BE80</f>
        <v xml:space="preserve"> </v>
      </c>
      <c r="AQ77" s="100" t="str">
        <f>+'[3]Contratos anteriores'!BF80</f>
        <v xml:space="preserve"> </v>
      </c>
      <c r="AR77" s="100"/>
      <c r="AS77" s="100"/>
      <c r="AT77" s="100"/>
      <c r="AU77" s="100" t="str">
        <f>+'[3]Contratos anteriores'!BG80</f>
        <v xml:space="preserve"> </v>
      </c>
      <c r="AV77" s="100" t="str">
        <f>+'[3]Contratos anteriores'!BH80</f>
        <v xml:space="preserve"> </v>
      </c>
      <c r="AW77" s="100" t="str">
        <f>+'[3]Contratos anteriores'!BI80</f>
        <v xml:space="preserve"> </v>
      </c>
      <c r="AX77" s="100"/>
      <c r="AY77" s="100"/>
      <c r="AZ77" s="100"/>
      <c r="BA77" s="100" t="str">
        <f>+'[3]Contratos anteriores'!BJ80</f>
        <v xml:space="preserve"> </v>
      </c>
      <c r="BB77" s="100" t="str">
        <f>+'[3]Contratos anteriores'!BK80</f>
        <v xml:space="preserve"> </v>
      </c>
      <c r="BC77" s="100" t="str">
        <f>+'[3]Contratos anteriores'!BL80</f>
        <v xml:space="preserve"> </v>
      </c>
      <c r="BD77" s="100"/>
      <c r="BE77" s="100"/>
      <c r="BF77" s="100"/>
      <c r="BG77" s="100" t="str">
        <f>+'[3]Contratos anteriores'!BM80</f>
        <v xml:space="preserve"> </v>
      </c>
      <c r="BH77" s="100" t="str">
        <f>+'[3]Contratos anteriores'!BN80</f>
        <v xml:space="preserve"> </v>
      </c>
      <c r="BI77" s="100" t="str">
        <f>+'[3]Contratos anteriores'!BO80</f>
        <v xml:space="preserve"> </v>
      </c>
      <c r="BJ77" s="100">
        <v>1995.8400000000001</v>
      </c>
      <c r="BK77" s="100">
        <v>1998.84</v>
      </c>
      <c r="BL77" s="100"/>
      <c r="BM77" s="100" t="str">
        <f>+'[3]Contratos anteriores'!BP80</f>
        <v xml:space="preserve"> </v>
      </c>
      <c r="BN77" s="100" t="str">
        <f>+'[3]Contratos anteriores'!BQ80</f>
        <v xml:space="preserve"> </v>
      </c>
      <c r="BO77" s="100" t="str">
        <f>+'[3]Contratos anteriores'!BR80</f>
        <v xml:space="preserve"> </v>
      </c>
      <c r="BP77" s="100">
        <v>1766.08</v>
      </c>
      <c r="BQ77" s="100"/>
      <c r="BR77" s="100">
        <v>2004.65</v>
      </c>
      <c r="BS77" s="100" t="str">
        <f>+'[3]Contratos anteriores'!BS80</f>
        <v xml:space="preserve"> </v>
      </c>
      <c r="BT77" s="100" t="str">
        <f>+'[3]Contratos anteriores'!BT80</f>
        <v xml:space="preserve"> </v>
      </c>
      <c r="BU77" s="100" t="str">
        <f>+'[3]Contratos anteriores'!BU80</f>
        <v xml:space="preserve"> </v>
      </c>
      <c r="BV77" s="100">
        <f t="shared" si="75"/>
        <v>1941.3525</v>
      </c>
      <c r="BW77" s="100">
        <f t="shared" si="76"/>
        <v>124.4109158406867</v>
      </c>
      <c r="BX77" s="100">
        <f t="shared" si="77"/>
        <v>1754.73612623897</v>
      </c>
      <c r="BY77" s="100">
        <f t="shared" si="78"/>
        <v>2065.7634158406868</v>
      </c>
      <c r="BZ77" s="100">
        <f t="shared" si="79"/>
        <v>1945.7766511646143</v>
      </c>
      <c r="CA77" s="100" t="str">
        <f t="shared" si="80"/>
        <v/>
      </c>
      <c r="CB77" s="100" t="str">
        <f t="shared" si="81"/>
        <v/>
      </c>
      <c r="CC77" s="100" t="str">
        <f t="shared" si="82"/>
        <v/>
      </c>
      <c r="CD77" s="100" t="str">
        <f t="shared" si="83"/>
        <v/>
      </c>
      <c r="CE77" s="100" t="str">
        <f t="shared" si="84"/>
        <v/>
      </c>
      <c r="CF77" s="100" t="str">
        <f t="shared" si="85"/>
        <v/>
      </c>
      <c r="CG77" s="100" t="str">
        <f t="shared" si="86"/>
        <v/>
      </c>
      <c r="CH77" s="100" t="str">
        <f t="shared" si="87"/>
        <v/>
      </c>
      <c r="CI77" s="100" t="str">
        <f t="shared" si="88"/>
        <v/>
      </c>
      <c r="CJ77" s="100" t="str">
        <f t="shared" si="89"/>
        <v/>
      </c>
      <c r="CK77" s="100" t="str">
        <f t="shared" si="90"/>
        <v/>
      </c>
      <c r="CL77" s="100" t="str">
        <f t="shared" si="91"/>
        <v/>
      </c>
      <c r="CM77" s="100" t="str">
        <f t="shared" si="92"/>
        <v/>
      </c>
      <c r="CN77" s="100" t="str">
        <f t="shared" si="93"/>
        <v/>
      </c>
      <c r="CO77" s="100" t="str">
        <f t="shared" si="94"/>
        <v/>
      </c>
      <c r="CP77" s="100" t="str">
        <f t="shared" si="95"/>
        <v/>
      </c>
      <c r="CQ77" s="100" t="str">
        <f t="shared" si="96"/>
        <v/>
      </c>
      <c r="CR77" s="100" t="str">
        <f t="shared" si="97"/>
        <v/>
      </c>
      <c r="CS77" s="100" t="str">
        <f t="shared" si="98"/>
        <v/>
      </c>
      <c r="CT77" s="100" t="str">
        <f t="shared" si="99"/>
        <v/>
      </c>
      <c r="CU77" s="100" t="str">
        <f t="shared" si="100"/>
        <v/>
      </c>
      <c r="CV77" s="100" t="str">
        <f t="shared" si="101"/>
        <v/>
      </c>
      <c r="CW77" s="100" t="str">
        <f t="shared" si="102"/>
        <v/>
      </c>
      <c r="CX77" s="100" t="str">
        <f t="shared" si="103"/>
        <v/>
      </c>
      <c r="CY77" s="100" t="str">
        <f t="shared" si="104"/>
        <v/>
      </c>
      <c r="CZ77" s="100" t="str">
        <f t="shared" si="105"/>
        <v/>
      </c>
      <c r="DA77" s="100" t="str">
        <f t="shared" si="106"/>
        <v/>
      </c>
      <c r="DB77" s="100" t="str">
        <f t="shared" si="107"/>
        <v/>
      </c>
      <c r="DC77" s="100" t="str">
        <f t="shared" si="108"/>
        <v/>
      </c>
      <c r="DD77" s="100" t="str">
        <f t="shared" si="109"/>
        <v/>
      </c>
      <c r="DE77" s="100" t="str">
        <f t="shared" si="110"/>
        <v/>
      </c>
      <c r="DF77" s="100" t="str">
        <f t="shared" si="111"/>
        <v/>
      </c>
      <c r="DG77" s="100" t="str">
        <f t="shared" si="112"/>
        <v/>
      </c>
      <c r="DH77" s="100" t="str">
        <f t="shared" si="113"/>
        <v/>
      </c>
      <c r="DI77" s="100" t="str">
        <f t="shared" si="114"/>
        <v/>
      </c>
      <c r="DJ77" s="100" t="str">
        <f t="shared" si="115"/>
        <v/>
      </c>
      <c r="DK77" s="100" t="str">
        <f t="shared" si="116"/>
        <v/>
      </c>
      <c r="DL77" s="100" t="str">
        <f t="shared" si="117"/>
        <v/>
      </c>
      <c r="DM77" s="100" t="str">
        <f t="shared" si="118"/>
        <v/>
      </c>
      <c r="DN77" s="100" t="str">
        <f t="shared" si="119"/>
        <v/>
      </c>
      <c r="DO77" s="100" t="str">
        <f t="shared" si="120"/>
        <v/>
      </c>
      <c r="DP77" s="100" t="str">
        <f t="shared" si="121"/>
        <v/>
      </c>
      <c r="DQ77" s="100" t="str">
        <f t="shared" si="122"/>
        <v/>
      </c>
      <c r="DR77" s="100" t="str">
        <f t="shared" si="123"/>
        <v/>
      </c>
      <c r="DS77" s="100" t="str">
        <f t="shared" si="124"/>
        <v/>
      </c>
      <c r="DT77" s="100" t="str">
        <f t="shared" si="125"/>
        <v/>
      </c>
      <c r="DU77" s="100" t="str">
        <f t="shared" si="126"/>
        <v/>
      </c>
      <c r="DV77" s="100" t="str">
        <f t="shared" si="127"/>
        <v/>
      </c>
      <c r="DW77" s="100" t="str">
        <f t="shared" si="128"/>
        <v/>
      </c>
      <c r="DX77" s="100" t="str">
        <f t="shared" si="129"/>
        <v/>
      </c>
      <c r="DY77" s="100" t="str">
        <f t="shared" si="130"/>
        <v/>
      </c>
      <c r="DZ77" s="100" t="str">
        <f t="shared" si="131"/>
        <v/>
      </c>
      <c r="EA77" s="100" t="str">
        <f t="shared" si="132"/>
        <v/>
      </c>
      <c r="EB77" s="100" t="str">
        <f t="shared" si="133"/>
        <v/>
      </c>
      <c r="EC77" s="100" t="str">
        <f t="shared" si="134"/>
        <v/>
      </c>
      <c r="ED77" s="100" t="str">
        <f t="shared" si="135"/>
        <v/>
      </c>
      <c r="EE77" s="100" t="str">
        <f t="shared" si="136"/>
        <v/>
      </c>
      <c r="EF77" s="100" t="str">
        <f t="shared" si="137"/>
        <v/>
      </c>
      <c r="EG77" s="100" t="str">
        <f t="shared" si="138"/>
        <v/>
      </c>
      <c r="EH77" s="100" t="str">
        <f t="shared" si="139"/>
        <v/>
      </c>
      <c r="EI77" s="100">
        <f t="shared" si="140"/>
        <v>1766.08</v>
      </c>
      <c r="EJ77" s="100" t="str">
        <f t="shared" si="141"/>
        <v/>
      </c>
      <c r="EK77" s="100" t="str">
        <f t="shared" si="142"/>
        <v/>
      </c>
      <c r="EL77" s="100" t="str">
        <f t="shared" si="143"/>
        <v/>
      </c>
      <c r="EM77" s="100" t="str">
        <f t="shared" si="144"/>
        <v/>
      </c>
      <c r="EN77" s="100" t="str">
        <f t="shared" si="145"/>
        <v/>
      </c>
      <c r="EO77" s="99">
        <f t="shared" si="146"/>
        <v>1766.08</v>
      </c>
      <c r="EP77" s="99">
        <f>ROUND(EO77*(1+[3]Inflación!$G$50),2)</f>
        <v>1788.77</v>
      </c>
      <c r="EQ77" s="98">
        <f t="shared" si="147"/>
        <v>-1.5873616135571034E-3</v>
      </c>
    </row>
    <row r="78" spans="1:147" s="97" customFormat="1" ht="24.75" customHeight="1">
      <c r="A78" s="107">
        <v>73</v>
      </c>
      <c r="B78" s="106" t="s">
        <v>600</v>
      </c>
      <c r="C78" s="105" t="s">
        <v>193</v>
      </c>
      <c r="D78" s="104" t="s">
        <v>583</v>
      </c>
      <c r="E78" s="103">
        <v>842.32964765993108</v>
      </c>
      <c r="F78" s="103">
        <v>849.48944966504052</v>
      </c>
      <c r="G78" s="102"/>
      <c r="H78" s="100"/>
      <c r="I78" s="100"/>
      <c r="J78" s="100"/>
      <c r="K78" s="100" t="str">
        <f>+'[3]Contratos anteriores'!AO81</f>
        <v xml:space="preserve"> </v>
      </c>
      <c r="L78" s="100" t="str">
        <f>+'[3]Contratos anteriores'!AP81</f>
        <v xml:space="preserve"> </v>
      </c>
      <c r="M78" s="100" t="str">
        <f>+'[3]Contratos anteriores'!AQ81</f>
        <v xml:space="preserve"> </v>
      </c>
      <c r="N78" s="100"/>
      <c r="O78" s="100"/>
      <c r="P78" s="100"/>
      <c r="Q78" s="100" t="str">
        <f>+'[3]Contratos anteriores'!AR81</f>
        <v xml:space="preserve"> </v>
      </c>
      <c r="R78" s="100" t="str">
        <f>+'[3]Contratos anteriores'!AS81</f>
        <v xml:space="preserve"> </v>
      </c>
      <c r="S78" s="100" t="str">
        <f>+'[3]Contratos anteriores'!AT81</f>
        <v xml:space="preserve"> </v>
      </c>
      <c r="T78" s="100"/>
      <c r="U78" s="101"/>
      <c r="V78" s="101"/>
      <c r="W78" s="100" t="str">
        <f>+'[3]Contratos anteriores'!AU81</f>
        <v xml:space="preserve"> </v>
      </c>
      <c r="X78" s="100" t="str">
        <f>+'[3]Contratos anteriores'!AV81</f>
        <v xml:space="preserve"> </v>
      </c>
      <c r="Y78" s="100" t="str">
        <f>+'[3]Contratos anteriores'!AW81</f>
        <v xml:space="preserve"> </v>
      </c>
      <c r="Z78" s="100"/>
      <c r="AA78" s="100"/>
      <c r="AB78" s="100"/>
      <c r="AC78" s="101" t="str">
        <f>+'[3]Contratos anteriores'!AX81</f>
        <v xml:space="preserve"> </v>
      </c>
      <c r="AD78" s="101" t="str">
        <f>+'[3]Contratos anteriores'!AY81</f>
        <v xml:space="preserve"> </v>
      </c>
      <c r="AE78" s="101" t="str">
        <f>+'[3]Contratos anteriores'!AZ81</f>
        <v xml:space="preserve"> </v>
      </c>
      <c r="AF78" s="100"/>
      <c r="AG78" s="100"/>
      <c r="AH78" s="100"/>
      <c r="AI78" s="100" t="str">
        <f>+'[3]Contratos anteriores'!BA81</f>
        <v xml:space="preserve"> </v>
      </c>
      <c r="AJ78" s="100" t="str">
        <f>+'[3]Contratos anteriores'!BB81</f>
        <v xml:space="preserve"> </v>
      </c>
      <c r="AK78" s="100" t="str">
        <f>+'[3]Contratos anteriores'!BC81</f>
        <v xml:space="preserve"> </v>
      </c>
      <c r="AL78" s="100"/>
      <c r="AM78" s="100"/>
      <c r="AN78" s="100"/>
      <c r="AO78" s="100" t="str">
        <f>+'[3]Contratos anteriores'!BD81</f>
        <v xml:space="preserve"> </v>
      </c>
      <c r="AP78" s="100" t="str">
        <f>+'[3]Contratos anteriores'!BE81</f>
        <v xml:space="preserve"> </v>
      </c>
      <c r="AQ78" s="100" t="str">
        <f>+'[3]Contratos anteriores'!BF81</f>
        <v xml:space="preserve"> </v>
      </c>
      <c r="AR78" s="100"/>
      <c r="AS78" s="100"/>
      <c r="AT78" s="100"/>
      <c r="AU78" s="100" t="str">
        <f>+'[3]Contratos anteriores'!BG81</f>
        <v xml:space="preserve"> </v>
      </c>
      <c r="AV78" s="100">
        <f>+'[3]Contratos anteriores'!BH81</f>
        <v>522.72675000000004</v>
      </c>
      <c r="AW78" s="100" t="str">
        <f>+'[3]Contratos anteriores'!BI81</f>
        <v xml:space="preserve"> </v>
      </c>
      <c r="AX78" s="100"/>
      <c r="AY78" s="100"/>
      <c r="AZ78" s="100"/>
      <c r="BA78" s="100" t="str">
        <f>+'[3]Contratos anteriores'!BJ81</f>
        <v xml:space="preserve"> </v>
      </c>
      <c r="BB78" s="100" t="str">
        <f>+'[3]Contratos anteriores'!BK81</f>
        <v xml:space="preserve"> </v>
      </c>
      <c r="BC78" s="100" t="str">
        <f>+'[3]Contratos anteriores'!BL81</f>
        <v xml:space="preserve"> </v>
      </c>
      <c r="BD78" s="100"/>
      <c r="BE78" s="100"/>
      <c r="BF78" s="100"/>
      <c r="BG78" s="100" t="str">
        <f>+'[3]Contratos anteriores'!BM81</f>
        <v xml:space="preserve"> </v>
      </c>
      <c r="BH78" s="100" t="str">
        <f>+'[3]Contratos anteriores'!BN81</f>
        <v xml:space="preserve"> </v>
      </c>
      <c r="BI78" s="100" t="str">
        <f>+'[3]Contratos anteriores'!BO81</f>
        <v xml:space="preserve"> </v>
      </c>
      <c r="BJ78" s="100">
        <v>926.56000000000006</v>
      </c>
      <c r="BK78" s="100">
        <v>951.83</v>
      </c>
      <c r="BL78" s="100"/>
      <c r="BM78" s="100" t="str">
        <f>+'[3]Contratos anteriores'!BP81</f>
        <v xml:space="preserve"> </v>
      </c>
      <c r="BN78" s="100" t="str">
        <f>+'[3]Contratos anteriores'!BQ81</f>
        <v xml:space="preserve"> </v>
      </c>
      <c r="BO78" s="100" t="str">
        <f>+'[3]Contratos anteriores'!BR81</f>
        <v xml:space="preserve"> </v>
      </c>
      <c r="BP78" s="100">
        <v>840.99</v>
      </c>
      <c r="BQ78" s="100"/>
      <c r="BR78" s="100">
        <v>954.6</v>
      </c>
      <c r="BS78" s="100" t="str">
        <f>+'[3]Contratos anteriores'!BS81</f>
        <v xml:space="preserve"> </v>
      </c>
      <c r="BT78" s="100" t="str">
        <f>+'[3]Contratos anteriores'!BT81</f>
        <v xml:space="preserve"> </v>
      </c>
      <c r="BU78" s="100" t="str">
        <f>+'[3]Contratos anteriores'!BU81</f>
        <v xml:space="preserve"> </v>
      </c>
      <c r="BV78" s="100">
        <f t="shared" si="75"/>
        <v>839.34135000000003</v>
      </c>
      <c r="BW78" s="100">
        <f t="shared" si="76"/>
        <v>149.37655459868216</v>
      </c>
      <c r="BX78" s="100">
        <f t="shared" si="77"/>
        <v>615.27651810197676</v>
      </c>
      <c r="BY78" s="100">
        <f t="shared" si="78"/>
        <v>988.71790459868225</v>
      </c>
      <c r="BZ78" s="100">
        <f t="shared" si="79"/>
        <v>926.56261242592427</v>
      </c>
      <c r="CA78" s="100" t="str">
        <f t="shared" si="80"/>
        <v/>
      </c>
      <c r="CB78" s="100" t="str">
        <f t="shared" si="81"/>
        <v/>
      </c>
      <c r="CC78" s="100" t="str">
        <f t="shared" si="82"/>
        <v/>
      </c>
      <c r="CD78" s="100" t="str">
        <f t="shared" si="83"/>
        <v/>
      </c>
      <c r="CE78" s="100" t="str">
        <f t="shared" si="84"/>
        <v/>
      </c>
      <c r="CF78" s="100" t="str">
        <f t="shared" si="85"/>
        <v/>
      </c>
      <c r="CG78" s="100" t="str">
        <f t="shared" si="86"/>
        <v/>
      </c>
      <c r="CH78" s="100" t="str">
        <f t="shared" si="87"/>
        <v/>
      </c>
      <c r="CI78" s="100" t="str">
        <f t="shared" si="88"/>
        <v/>
      </c>
      <c r="CJ78" s="100" t="str">
        <f t="shared" si="89"/>
        <v/>
      </c>
      <c r="CK78" s="100" t="str">
        <f t="shared" si="90"/>
        <v/>
      </c>
      <c r="CL78" s="100" t="str">
        <f t="shared" si="91"/>
        <v/>
      </c>
      <c r="CM78" s="100" t="str">
        <f t="shared" si="92"/>
        <v/>
      </c>
      <c r="CN78" s="100" t="str">
        <f t="shared" si="93"/>
        <v/>
      </c>
      <c r="CO78" s="100" t="str">
        <f t="shared" si="94"/>
        <v/>
      </c>
      <c r="CP78" s="100" t="str">
        <f t="shared" si="95"/>
        <v/>
      </c>
      <c r="CQ78" s="100" t="str">
        <f t="shared" si="96"/>
        <v/>
      </c>
      <c r="CR78" s="100" t="str">
        <f t="shared" si="97"/>
        <v/>
      </c>
      <c r="CS78" s="100" t="str">
        <f t="shared" si="98"/>
        <v/>
      </c>
      <c r="CT78" s="100" t="str">
        <f t="shared" si="99"/>
        <v/>
      </c>
      <c r="CU78" s="100" t="str">
        <f t="shared" si="100"/>
        <v/>
      </c>
      <c r="CV78" s="100" t="str">
        <f t="shared" si="101"/>
        <v/>
      </c>
      <c r="CW78" s="100" t="str">
        <f t="shared" si="102"/>
        <v/>
      </c>
      <c r="CX78" s="100" t="str">
        <f t="shared" si="103"/>
        <v/>
      </c>
      <c r="CY78" s="100" t="str">
        <f t="shared" si="104"/>
        <v/>
      </c>
      <c r="CZ78" s="100" t="str">
        <f t="shared" si="105"/>
        <v/>
      </c>
      <c r="DA78" s="100" t="str">
        <f t="shared" si="106"/>
        <v/>
      </c>
      <c r="DB78" s="100" t="str">
        <f t="shared" si="107"/>
        <v/>
      </c>
      <c r="DC78" s="100" t="str">
        <f t="shared" si="108"/>
        <v/>
      </c>
      <c r="DD78" s="100" t="str">
        <f t="shared" si="109"/>
        <v/>
      </c>
      <c r="DE78" s="100" t="str">
        <f t="shared" si="110"/>
        <v/>
      </c>
      <c r="DF78" s="100" t="str">
        <f t="shared" si="111"/>
        <v/>
      </c>
      <c r="DG78" s="100" t="str">
        <f t="shared" si="112"/>
        <v/>
      </c>
      <c r="DH78" s="100" t="str">
        <f t="shared" si="113"/>
        <v/>
      </c>
      <c r="DI78" s="100" t="str">
        <f t="shared" si="114"/>
        <v/>
      </c>
      <c r="DJ78" s="100" t="str">
        <f t="shared" si="115"/>
        <v/>
      </c>
      <c r="DK78" s="100" t="str">
        <f t="shared" si="116"/>
        <v/>
      </c>
      <c r="DL78" s="100" t="str">
        <f t="shared" si="117"/>
        <v/>
      </c>
      <c r="DM78" s="100" t="str">
        <f t="shared" si="118"/>
        <v/>
      </c>
      <c r="DN78" s="100" t="str">
        <f t="shared" si="119"/>
        <v/>
      </c>
      <c r="DO78" s="100" t="str">
        <f t="shared" si="120"/>
        <v/>
      </c>
      <c r="DP78" s="100" t="str">
        <f t="shared" si="121"/>
        <v/>
      </c>
      <c r="DQ78" s="100" t="str">
        <f t="shared" si="122"/>
        <v/>
      </c>
      <c r="DR78" s="100" t="str">
        <f t="shared" si="123"/>
        <v/>
      </c>
      <c r="DS78" s="100" t="str">
        <f t="shared" si="124"/>
        <v/>
      </c>
      <c r="DT78" s="100" t="str">
        <f t="shared" si="125"/>
        <v/>
      </c>
      <c r="DU78" s="100" t="str">
        <f t="shared" si="126"/>
        <v/>
      </c>
      <c r="DV78" s="100" t="str">
        <f t="shared" si="127"/>
        <v/>
      </c>
      <c r="DW78" s="100" t="str">
        <f t="shared" si="128"/>
        <v/>
      </c>
      <c r="DX78" s="100" t="str">
        <f t="shared" si="129"/>
        <v/>
      </c>
      <c r="DY78" s="100" t="str">
        <f t="shared" si="130"/>
        <v/>
      </c>
      <c r="DZ78" s="100" t="str">
        <f t="shared" si="131"/>
        <v/>
      </c>
      <c r="EA78" s="100" t="str">
        <f t="shared" si="132"/>
        <v/>
      </c>
      <c r="EB78" s="100" t="str">
        <f t="shared" si="133"/>
        <v/>
      </c>
      <c r="EC78" s="100">
        <f t="shared" si="134"/>
        <v>926.56000000000006</v>
      </c>
      <c r="ED78" s="100" t="str">
        <f t="shared" si="135"/>
        <v/>
      </c>
      <c r="EE78" s="100" t="str">
        <f t="shared" si="136"/>
        <v/>
      </c>
      <c r="EF78" s="100" t="str">
        <f t="shared" si="137"/>
        <v/>
      </c>
      <c r="EG78" s="100" t="str">
        <f t="shared" si="138"/>
        <v/>
      </c>
      <c r="EH78" s="100" t="str">
        <f t="shared" si="139"/>
        <v/>
      </c>
      <c r="EI78" s="100">
        <f t="shared" si="140"/>
        <v>840.99</v>
      </c>
      <c r="EJ78" s="100" t="str">
        <f t="shared" si="141"/>
        <v/>
      </c>
      <c r="EK78" s="100" t="str">
        <f t="shared" si="142"/>
        <v/>
      </c>
      <c r="EL78" s="100" t="str">
        <f t="shared" si="143"/>
        <v/>
      </c>
      <c r="EM78" s="100" t="str">
        <f t="shared" si="144"/>
        <v/>
      </c>
      <c r="EN78" s="100" t="str">
        <f t="shared" si="145"/>
        <v/>
      </c>
      <c r="EO78" s="99">
        <f t="shared" si="146"/>
        <v>885.85</v>
      </c>
      <c r="EP78" s="99">
        <f>ROUND(EO78*(1+[3]Inflación!$G$50),2)</f>
        <v>897.23</v>
      </c>
      <c r="EQ78" s="98">
        <f t="shared" si="147"/>
        <v>5.1666651483742054E-2</v>
      </c>
    </row>
    <row r="79" spans="1:147" s="56" customFormat="1" ht="24.75" customHeight="1">
      <c r="A79" s="93">
        <v>74</v>
      </c>
      <c r="B79" s="92" t="s">
        <v>599</v>
      </c>
      <c r="C79" s="91" t="s">
        <v>598</v>
      </c>
      <c r="D79" s="90" t="s">
        <v>583</v>
      </c>
      <c r="E79" s="94">
        <v>6862.9471211573755</v>
      </c>
      <c r="F79" s="94">
        <v>6921.2821716872131</v>
      </c>
      <c r="G79" s="87"/>
      <c r="H79" s="82"/>
      <c r="I79" s="82"/>
      <c r="J79" s="82"/>
      <c r="K79" s="82" t="str">
        <f>+'[3]Contratos anteriores'!AO82</f>
        <v xml:space="preserve"> </v>
      </c>
      <c r="L79" s="82" t="str">
        <f>+'[3]Contratos anteriores'!AP82</f>
        <v xml:space="preserve"> </v>
      </c>
      <c r="M79" s="82" t="str">
        <f>+'[3]Contratos anteriores'!AQ82</f>
        <v xml:space="preserve"> </v>
      </c>
      <c r="N79" s="82"/>
      <c r="O79" s="82"/>
      <c r="P79" s="82"/>
      <c r="Q79" s="82" t="str">
        <f>+'[3]Contratos anteriores'!AR82</f>
        <v xml:space="preserve"> </v>
      </c>
      <c r="R79" s="82" t="str">
        <f>+'[3]Contratos anteriores'!AS82</f>
        <v xml:space="preserve"> </v>
      </c>
      <c r="S79" s="82" t="str">
        <f>+'[3]Contratos anteriores'!AT82</f>
        <v xml:space="preserve"> </v>
      </c>
      <c r="T79" s="82"/>
      <c r="U79" s="86"/>
      <c r="V79" s="86"/>
      <c r="W79" s="82" t="str">
        <f>+'[3]Contratos anteriores'!AU82</f>
        <v xml:space="preserve"> </v>
      </c>
      <c r="X79" s="82" t="str">
        <f>+'[3]Contratos anteriores'!AV82</f>
        <v xml:space="preserve"> </v>
      </c>
      <c r="Y79" s="82" t="str">
        <f>+'[3]Contratos anteriores'!AW82</f>
        <v xml:space="preserve"> </v>
      </c>
      <c r="Z79" s="82"/>
      <c r="AA79" s="82"/>
      <c r="AB79" s="82"/>
      <c r="AC79" s="86" t="str">
        <f>+'[3]Contratos anteriores'!AX82</f>
        <v xml:space="preserve"> </v>
      </c>
      <c r="AD79" s="86" t="str">
        <f>+'[3]Contratos anteriores'!AY82</f>
        <v xml:space="preserve"> </v>
      </c>
      <c r="AE79" s="86" t="str">
        <f>+'[3]Contratos anteriores'!AZ82</f>
        <v xml:space="preserve"> </v>
      </c>
      <c r="AF79" s="82"/>
      <c r="AG79" s="82"/>
      <c r="AH79" s="82"/>
      <c r="AI79" s="82" t="str">
        <f>+'[3]Contratos anteriores'!BA82</f>
        <v xml:space="preserve"> </v>
      </c>
      <c r="AJ79" s="82" t="str">
        <f>+'[3]Contratos anteriores'!BB82</f>
        <v xml:space="preserve"> </v>
      </c>
      <c r="AK79" s="82" t="str">
        <f>+'[3]Contratos anteriores'!BC82</f>
        <v xml:space="preserve"> </v>
      </c>
      <c r="AL79" s="82"/>
      <c r="AM79" s="82"/>
      <c r="AN79" s="82"/>
      <c r="AO79" s="82" t="str">
        <f>+'[3]Contratos anteriores'!BD82</f>
        <v xml:space="preserve"> </v>
      </c>
      <c r="AP79" s="82" t="str">
        <f>+'[3]Contratos anteriores'!BE82</f>
        <v xml:space="preserve"> </v>
      </c>
      <c r="AQ79" s="82" t="str">
        <f>+'[3]Contratos anteriores'!BF82</f>
        <v xml:space="preserve"> </v>
      </c>
      <c r="AR79" s="82"/>
      <c r="AS79" s="82"/>
      <c r="AT79" s="82"/>
      <c r="AU79" s="82" t="str">
        <f>+'[3]Contratos anteriores'!BG82</f>
        <v xml:space="preserve"> </v>
      </c>
      <c r="AV79" s="82">
        <f>+'[3]Contratos anteriores'!BH82</f>
        <v>406.56524999999999</v>
      </c>
      <c r="AW79" s="82" t="str">
        <f>+'[3]Contratos anteriores'!BI82</f>
        <v xml:space="preserve"> </v>
      </c>
      <c r="AX79" s="82"/>
      <c r="AY79" s="82"/>
      <c r="AZ79" s="82"/>
      <c r="BA79" s="82" t="str">
        <f>+'[3]Contratos anteriores'!BJ82</f>
        <v xml:space="preserve"> </v>
      </c>
      <c r="BB79" s="82" t="str">
        <f>+'[3]Contratos anteriores'!BK82</f>
        <v xml:space="preserve"> </v>
      </c>
      <c r="BC79" s="82" t="str">
        <f>+'[3]Contratos anteriores'!BL82</f>
        <v xml:space="preserve"> </v>
      </c>
      <c r="BD79" s="82"/>
      <c r="BE79" s="82"/>
      <c r="BF79" s="82"/>
      <c r="BG79" s="82" t="str">
        <f>+'[3]Contratos anteriores'!BM82</f>
        <v xml:space="preserve"> </v>
      </c>
      <c r="BH79" s="82" t="str">
        <f>+'[3]Contratos anteriores'!BN82</f>
        <v xml:space="preserve"> </v>
      </c>
      <c r="BI79" s="82" t="str">
        <f>+'[3]Contratos anteriores'!BO82</f>
        <v xml:space="preserve"> </v>
      </c>
      <c r="BJ79" s="82">
        <v>7549.25</v>
      </c>
      <c r="BK79" s="82">
        <v>7755.13</v>
      </c>
      <c r="BL79" s="82"/>
      <c r="BM79" s="82" t="str">
        <f>+'[3]Contratos anteriores'!BP82</f>
        <v xml:space="preserve"> </v>
      </c>
      <c r="BN79" s="82" t="str">
        <f>+'[3]Contratos anteriores'!BQ82</f>
        <v xml:space="preserve"> </v>
      </c>
      <c r="BO79" s="82" t="str">
        <f>+'[3]Contratos anteriores'!BR82</f>
        <v xml:space="preserve"> </v>
      </c>
      <c r="BP79" s="82">
        <v>6852.07</v>
      </c>
      <c r="BQ79" s="82"/>
      <c r="BR79" s="82">
        <v>7777.66</v>
      </c>
      <c r="BS79" s="82" t="str">
        <f>+'[3]Contratos anteriores'!BS82</f>
        <v xml:space="preserve"> </v>
      </c>
      <c r="BT79" s="82" t="str">
        <f>+'[3]Contratos anteriores'!BT82</f>
        <v xml:space="preserve"> </v>
      </c>
      <c r="BU79" s="82" t="str">
        <f>+'[3]Contratos anteriores'!BU82</f>
        <v xml:space="preserve"> </v>
      </c>
      <c r="BV79" s="84">
        <f t="shared" si="75"/>
        <v>6068.1350499999999</v>
      </c>
      <c r="BW79" s="84">
        <f t="shared" si="76"/>
        <v>2633.1753576655969</v>
      </c>
      <c r="BX79" s="84">
        <f t="shared" si="77"/>
        <v>2118.3720135016047</v>
      </c>
      <c r="BY79" s="84">
        <f t="shared" si="78"/>
        <v>8701.3104076655964</v>
      </c>
      <c r="BZ79" s="84">
        <f t="shared" si="79"/>
        <v>7549.241833273114</v>
      </c>
      <c r="CA79" s="82" t="str">
        <f t="shared" si="80"/>
        <v/>
      </c>
      <c r="CB79" s="82" t="str">
        <f t="shared" si="81"/>
        <v/>
      </c>
      <c r="CC79" s="82" t="str">
        <f t="shared" si="82"/>
        <v/>
      </c>
      <c r="CD79" s="82" t="str">
        <f t="shared" si="83"/>
        <v/>
      </c>
      <c r="CE79" s="82" t="str">
        <f t="shared" si="84"/>
        <v/>
      </c>
      <c r="CF79" s="82" t="str">
        <f t="shared" si="85"/>
        <v/>
      </c>
      <c r="CG79" s="82" t="str">
        <f t="shared" si="86"/>
        <v/>
      </c>
      <c r="CH79" s="82" t="str">
        <f t="shared" si="87"/>
        <v/>
      </c>
      <c r="CI79" s="82" t="str">
        <f t="shared" si="88"/>
        <v/>
      </c>
      <c r="CJ79" s="82" t="str">
        <f t="shared" si="89"/>
        <v/>
      </c>
      <c r="CK79" s="82" t="str">
        <f t="shared" si="90"/>
        <v/>
      </c>
      <c r="CL79" s="82" t="str">
        <f t="shared" si="91"/>
        <v/>
      </c>
      <c r="CM79" s="82" t="str">
        <f t="shared" si="92"/>
        <v/>
      </c>
      <c r="CN79" s="82" t="str">
        <f t="shared" si="93"/>
        <v/>
      </c>
      <c r="CO79" s="82" t="str">
        <f t="shared" si="94"/>
        <v/>
      </c>
      <c r="CP79" s="82" t="str">
        <f t="shared" si="95"/>
        <v/>
      </c>
      <c r="CQ79" s="82" t="str">
        <f t="shared" si="96"/>
        <v/>
      </c>
      <c r="CR79" s="82" t="str">
        <f t="shared" si="97"/>
        <v/>
      </c>
      <c r="CS79" s="82" t="str">
        <f t="shared" si="98"/>
        <v/>
      </c>
      <c r="CT79" s="82" t="str">
        <f t="shared" si="99"/>
        <v/>
      </c>
      <c r="CU79" s="82" t="str">
        <f t="shared" si="100"/>
        <v/>
      </c>
      <c r="CV79" s="82" t="str">
        <f t="shared" si="101"/>
        <v/>
      </c>
      <c r="CW79" s="82" t="str">
        <f t="shared" si="102"/>
        <v/>
      </c>
      <c r="CX79" s="82" t="str">
        <f t="shared" si="103"/>
        <v/>
      </c>
      <c r="CY79" s="82" t="str">
        <f t="shared" si="104"/>
        <v/>
      </c>
      <c r="CZ79" s="82" t="str">
        <f t="shared" si="105"/>
        <v/>
      </c>
      <c r="DA79" s="82" t="str">
        <f t="shared" si="106"/>
        <v/>
      </c>
      <c r="DB79" s="82" t="str">
        <f t="shared" si="107"/>
        <v/>
      </c>
      <c r="DC79" s="82" t="str">
        <f t="shared" si="108"/>
        <v/>
      </c>
      <c r="DD79" s="82" t="str">
        <f t="shared" si="109"/>
        <v/>
      </c>
      <c r="DE79" s="82" t="str">
        <f t="shared" si="110"/>
        <v/>
      </c>
      <c r="DF79" s="82" t="str">
        <f t="shared" si="111"/>
        <v/>
      </c>
      <c r="DG79" s="82" t="str">
        <f t="shared" si="112"/>
        <v/>
      </c>
      <c r="DH79" s="82" t="str">
        <f t="shared" si="113"/>
        <v/>
      </c>
      <c r="DI79" s="82" t="str">
        <f t="shared" si="114"/>
        <v/>
      </c>
      <c r="DJ79" s="82" t="str">
        <f t="shared" si="115"/>
        <v/>
      </c>
      <c r="DK79" s="82" t="str">
        <f t="shared" si="116"/>
        <v/>
      </c>
      <c r="DL79" s="82" t="str">
        <f t="shared" si="117"/>
        <v/>
      </c>
      <c r="DM79" s="82" t="str">
        <f t="shared" si="118"/>
        <v/>
      </c>
      <c r="DN79" s="82" t="str">
        <f t="shared" si="119"/>
        <v/>
      </c>
      <c r="DO79" s="82" t="str">
        <f t="shared" si="120"/>
        <v/>
      </c>
      <c r="DP79" s="82" t="str">
        <f t="shared" si="121"/>
        <v/>
      </c>
      <c r="DQ79" s="82" t="str">
        <f t="shared" si="122"/>
        <v/>
      </c>
      <c r="DR79" s="82" t="str">
        <f t="shared" si="123"/>
        <v/>
      </c>
      <c r="DS79" s="82" t="str">
        <f t="shared" si="124"/>
        <v/>
      </c>
      <c r="DT79" s="82" t="str">
        <f t="shared" si="125"/>
        <v/>
      </c>
      <c r="DU79" s="82" t="str">
        <f t="shared" si="126"/>
        <v/>
      </c>
      <c r="DV79" s="82" t="str">
        <f t="shared" si="127"/>
        <v/>
      </c>
      <c r="DW79" s="82" t="str">
        <f t="shared" si="128"/>
        <v/>
      </c>
      <c r="DX79" s="82" t="str">
        <f t="shared" si="129"/>
        <v/>
      </c>
      <c r="DY79" s="82" t="str">
        <f t="shared" si="130"/>
        <v/>
      </c>
      <c r="DZ79" s="82" t="str">
        <f t="shared" si="131"/>
        <v/>
      </c>
      <c r="EA79" s="82" t="str">
        <f t="shared" si="132"/>
        <v/>
      </c>
      <c r="EB79" s="82" t="str">
        <f t="shared" si="133"/>
        <v/>
      </c>
      <c r="EC79" s="82" t="str">
        <f t="shared" si="134"/>
        <v/>
      </c>
      <c r="ED79" s="82" t="str">
        <f t="shared" si="135"/>
        <v/>
      </c>
      <c r="EE79" s="82" t="str">
        <f t="shared" si="136"/>
        <v/>
      </c>
      <c r="EF79" s="82" t="str">
        <f t="shared" si="137"/>
        <v/>
      </c>
      <c r="EG79" s="82" t="str">
        <f t="shared" si="138"/>
        <v/>
      </c>
      <c r="EH79" s="82" t="str">
        <f t="shared" si="139"/>
        <v/>
      </c>
      <c r="EI79" s="82">
        <f t="shared" si="140"/>
        <v>6852.07</v>
      </c>
      <c r="EJ79" s="82" t="str">
        <f t="shared" si="141"/>
        <v/>
      </c>
      <c r="EK79" s="82" t="str">
        <f t="shared" si="142"/>
        <v/>
      </c>
      <c r="EL79" s="82" t="str">
        <f t="shared" si="143"/>
        <v/>
      </c>
      <c r="EM79" s="82" t="str">
        <f t="shared" si="144"/>
        <v/>
      </c>
      <c r="EN79" s="82" t="str">
        <f t="shared" si="145"/>
        <v/>
      </c>
      <c r="EO79" s="71">
        <f t="shared" si="146"/>
        <v>6852.07</v>
      </c>
      <c r="EP79" s="71">
        <f>ROUND(EO79*(1+[3]Inflación!$G$50),2)</f>
        <v>6940.11</v>
      </c>
      <c r="EQ79" s="81">
        <f t="shared" si="147"/>
        <v>-1.5849052841807598E-3</v>
      </c>
    </row>
    <row r="80" spans="1:147" s="115" customFormat="1" ht="24.75" customHeight="1">
      <c r="A80" s="90">
        <v>75</v>
      </c>
      <c r="B80" s="109" t="s">
        <v>597</v>
      </c>
      <c r="C80" s="119" t="s">
        <v>596</v>
      </c>
      <c r="D80" s="90" t="s">
        <v>583</v>
      </c>
      <c r="E80" s="94">
        <v>18211.40455031129</v>
      </c>
      <c r="F80" s="94">
        <v>18366.201488988936</v>
      </c>
      <c r="G80" s="87"/>
      <c r="H80" s="82"/>
      <c r="I80" s="82">
        <v>19121.97</v>
      </c>
      <c r="J80" s="82"/>
      <c r="K80" s="82" t="str">
        <f>+'[3]Contratos anteriores'!AO83</f>
        <v xml:space="preserve"> </v>
      </c>
      <c r="L80" s="82" t="str">
        <f>+'[3]Contratos anteriores'!AP83</f>
        <v xml:space="preserve"> </v>
      </c>
      <c r="M80" s="82" t="str">
        <f>+'[3]Contratos anteriores'!AQ83</f>
        <v xml:space="preserve"> </v>
      </c>
      <c r="N80" s="82"/>
      <c r="O80" s="82"/>
      <c r="P80" s="82"/>
      <c r="Q80" s="82" t="str">
        <f>+'[3]Contratos anteriores'!AR83</f>
        <v xml:space="preserve"> </v>
      </c>
      <c r="R80" s="82" t="str">
        <f>+'[3]Contratos anteriores'!AS83</f>
        <v xml:space="preserve"> </v>
      </c>
      <c r="S80" s="82" t="str">
        <f>+'[3]Contratos anteriores'!AT83</f>
        <v xml:space="preserve"> </v>
      </c>
      <c r="T80" s="82"/>
      <c r="U80" s="86"/>
      <c r="V80" s="86"/>
      <c r="W80" s="82" t="str">
        <f>+'[3]Contratos anteriores'!AU83</f>
        <v xml:space="preserve"> </v>
      </c>
      <c r="X80" s="82" t="str">
        <f>+'[3]Contratos anteriores'!AV83</f>
        <v xml:space="preserve"> </v>
      </c>
      <c r="Y80" s="82" t="str">
        <f>+'[3]Contratos anteriores'!AW83</f>
        <v xml:space="preserve"> </v>
      </c>
      <c r="Z80" s="82"/>
      <c r="AA80" s="82"/>
      <c r="AB80" s="82"/>
      <c r="AC80" s="86" t="str">
        <f>+'[3]Contratos anteriores'!AX83</f>
        <v xml:space="preserve"> </v>
      </c>
      <c r="AD80" s="86" t="str">
        <f>+'[3]Contratos anteriores'!AY83</f>
        <v xml:space="preserve"> </v>
      </c>
      <c r="AE80" s="86" t="str">
        <f>+'[3]Contratos anteriores'!AZ83</f>
        <v xml:space="preserve"> </v>
      </c>
      <c r="AF80" s="82"/>
      <c r="AG80" s="82"/>
      <c r="AH80" s="82"/>
      <c r="AI80" s="82" t="str">
        <f>+'[3]Contratos anteriores'!BA83</f>
        <v xml:space="preserve"> </v>
      </c>
      <c r="AJ80" s="82" t="str">
        <f>+'[3]Contratos anteriores'!BB83</f>
        <v xml:space="preserve"> </v>
      </c>
      <c r="AK80" s="82" t="str">
        <f>+'[3]Contratos anteriores'!BC83</f>
        <v xml:space="preserve"> </v>
      </c>
      <c r="AL80" s="82"/>
      <c r="AM80" s="82"/>
      <c r="AN80" s="82"/>
      <c r="AO80" s="82" t="str">
        <f>+'[3]Contratos anteriores'!BD83</f>
        <v xml:space="preserve"> </v>
      </c>
      <c r="AP80" s="82" t="str">
        <f>+'[3]Contratos anteriores'!BE83</f>
        <v xml:space="preserve"> </v>
      </c>
      <c r="AQ80" s="82" t="str">
        <f>+'[3]Contratos anteriores'!BF83</f>
        <v xml:space="preserve"> </v>
      </c>
      <c r="AR80" s="82"/>
      <c r="AS80" s="82"/>
      <c r="AT80" s="82"/>
      <c r="AU80" s="82">
        <f>+'[3]Contratos anteriores'!BG83</f>
        <v>19972.593846</v>
      </c>
      <c r="AV80" s="82" t="str">
        <f>+'[3]Contratos anteriores'!BH83</f>
        <v xml:space="preserve"> </v>
      </c>
      <c r="AW80" s="82" t="str">
        <f>+'[3]Contratos anteriores'!BI83</f>
        <v xml:space="preserve"> </v>
      </c>
      <c r="AX80" s="82"/>
      <c r="AY80" s="82"/>
      <c r="AZ80" s="82"/>
      <c r="BA80" s="82" t="str">
        <f>+'[3]Contratos anteriores'!BJ83</f>
        <v xml:space="preserve"> </v>
      </c>
      <c r="BB80" s="82" t="str">
        <f>+'[3]Contratos anteriores'!BK83</f>
        <v xml:space="preserve"> </v>
      </c>
      <c r="BC80" s="82" t="str">
        <f>+'[3]Contratos anteriores'!BL83</f>
        <v xml:space="preserve"> </v>
      </c>
      <c r="BD80" s="82"/>
      <c r="BE80" s="82"/>
      <c r="BF80" s="82"/>
      <c r="BG80" s="82" t="str">
        <f>+'[3]Contratos anteriores'!BM83</f>
        <v xml:space="preserve"> </v>
      </c>
      <c r="BH80" s="82" t="str">
        <f>+'[3]Contratos anteriores'!BN83</f>
        <v xml:space="preserve"> </v>
      </c>
      <c r="BI80" s="82" t="str">
        <f>+'[3]Contratos anteriores'!BO83</f>
        <v xml:space="preserve"> </v>
      </c>
      <c r="BJ80" s="82">
        <v>20032.54</v>
      </c>
      <c r="BK80" s="82">
        <v>20578.89</v>
      </c>
      <c r="BL80" s="82"/>
      <c r="BM80" s="82" t="str">
        <f>+'[3]Contratos anteriores'!BP83</f>
        <v xml:space="preserve"> </v>
      </c>
      <c r="BN80" s="82" t="str">
        <f>+'[3]Contratos anteriores'!BQ83</f>
        <v xml:space="preserve"> </v>
      </c>
      <c r="BO80" s="82" t="str">
        <f>+'[3]Contratos anteriores'!BR83</f>
        <v xml:space="preserve"> </v>
      </c>
      <c r="BP80" s="82">
        <v>18182.54</v>
      </c>
      <c r="BQ80" s="82"/>
      <c r="BR80" s="82">
        <v>20613.349999999999</v>
      </c>
      <c r="BS80" s="82">
        <f>+'[3]Contratos anteriores'!BS83</f>
        <v>17896.867394999997</v>
      </c>
      <c r="BT80" s="82" t="str">
        <f>+'[3]Contratos anteriores'!BT83</f>
        <v xml:space="preserve"> </v>
      </c>
      <c r="BU80" s="82" t="str">
        <f>+'[3]Contratos anteriores'!BU83</f>
        <v xml:space="preserve"> </v>
      </c>
      <c r="BV80" s="84">
        <f t="shared" si="75"/>
        <v>19485.535891571431</v>
      </c>
      <c r="BW80" s="84">
        <f t="shared" si="76"/>
        <v>1095.3009421107804</v>
      </c>
      <c r="BX80" s="84">
        <f t="shared" si="77"/>
        <v>17842.584478405261</v>
      </c>
      <c r="BY80" s="84">
        <f t="shared" si="78"/>
        <v>20580.836833682213</v>
      </c>
      <c r="BZ80" s="84">
        <f t="shared" si="79"/>
        <v>20032.545005342421</v>
      </c>
      <c r="CA80" s="82" t="str">
        <f t="shared" si="80"/>
        <v/>
      </c>
      <c r="CB80" s="82">
        <f t="shared" si="81"/>
        <v>19121.97</v>
      </c>
      <c r="CC80" s="82" t="str">
        <f t="shared" si="82"/>
        <v/>
      </c>
      <c r="CD80" s="82" t="str">
        <f t="shared" si="83"/>
        <v/>
      </c>
      <c r="CE80" s="82" t="str">
        <f t="shared" si="84"/>
        <v/>
      </c>
      <c r="CF80" s="82" t="str">
        <f t="shared" si="85"/>
        <v/>
      </c>
      <c r="CG80" s="82" t="str">
        <f t="shared" si="86"/>
        <v/>
      </c>
      <c r="CH80" s="82" t="str">
        <f t="shared" si="87"/>
        <v/>
      </c>
      <c r="CI80" s="82" t="str">
        <f t="shared" si="88"/>
        <v/>
      </c>
      <c r="CJ80" s="82" t="str">
        <f t="shared" si="89"/>
        <v/>
      </c>
      <c r="CK80" s="82" t="str">
        <f t="shared" si="90"/>
        <v/>
      </c>
      <c r="CL80" s="82" t="str">
        <f t="shared" si="91"/>
        <v/>
      </c>
      <c r="CM80" s="82" t="str">
        <f t="shared" si="92"/>
        <v/>
      </c>
      <c r="CN80" s="82" t="str">
        <f t="shared" si="93"/>
        <v/>
      </c>
      <c r="CO80" s="82" t="str">
        <f t="shared" si="94"/>
        <v/>
      </c>
      <c r="CP80" s="82" t="str">
        <f t="shared" si="95"/>
        <v/>
      </c>
      <c r="CQ80" s="82" t="str">
        <f t="shared" si="96"/>
        <v/>
      </c>
      <c r="CR80" s="82" t="str">
        <f t="shared" si="97"/>
        <v/>
      </c>
      <c r="CS80" s="82" t="str">
        <f t="shared" si="98"/>
        <v/>
      </c>
      <c r="CT80" s="82" t="str">
        <f t="shared" si="99"/>
        <v/>
      </c>
      <c r="CU80" s="82" t="str">
        <f t="shared" si="100"/>
        <v/>
      </c>
      <c r="CV80" s="82" t="str">
        <f t="shared" si="101"/>
        <v/>
      </c>
      <c r="CW80" s="82" t="str">
        <f t="shared" si="102"/>
        <v/>
      </c>
      <c r="CX80" s="82" t="str">
        <f t="shared" si="103"/>
        <v/>
      </c>
      <c r="CY80" s="82" t="str">
        <f t="shared" si="104"/>
        <v/>
      </c>
      <c r="CZ80" s="82" t="str">
        <f t="shared" si="105"/>
        <v/>
      </c>
      <c r="DA80" s="82" t="str">
        <f t="shared" si="106"/>
        <v/>
      </c>
      <c r="DB80" s="82" t="str">
        <f t="shared" si="107"/>
        <v/>
      </c>
      <c r="DC80" s="82" t="str">
        <f t="shared" si="108"/>
        <v/>
      </c>
      <c r="DD80" s="82" t="str">
        <f t="shared" si="109"/>
        <v/>
      </c>
      <c r="DE80" s="82" t="str">
        <f t="shared" si="110"/>
        <v/>
      </c>
      <c r="DF80" s="82" t="str">
        <f t="shared" si="111"/>
        <v/>
      </c>
      <c r="DG80" s="82" t="str">
        <f t="shared" si="112"/>
        <v/>
      </c>
      <c r="DH80" s="82" t="str">
        <f t="shared" si="113"/>
        <v/>
      </c>
      <c r="DI80" s="82" t="str">
        <f t="shared" si="114"/>
        <v/>
      </c>
      <c r="DJ80" s="82" t="str">
        <f t="shared" si="115"/>
        <v/>
      </c>
      <c r="DK80" s="82" t="str">
        <f t="shared" si="116"/>
        <v/>
      </c>
      <c r="DL80" s="82" t="str">
        <f t="shared" si="117"/>
        <v/>
      </c>
      <c r="DM80" s="82" t="str">
        <f t="shared" si="118"/>
        <v/>
      </c>
      <c r="DN80" s="82">
        <f t="shared" si="119"/>
        <v>19972.593846</v>
      </c>
      <c r="DO80" s="82" t="str">
        <f t="shared" si="120"/>
        <v/>
      </c>
      <c r="DP80" s="82" t="str">
        <f t="shared" si="121"/>
        <v/>
      </c>
      <c r="DQ80" s="82" t="str">
        <f t="shared" si="122"/>
        <v/>
      </c>
      <c r="DR80" s="82" t="str">
        <f t="shared" si="123"/>
        <v/>
      </c>
      <c r="DS80" s="82" t="str">
        <f t="shared" si="124"/>
        <v/>
      </c>
      <c r="DT80" s="82" t="str">
        <f t="shared" si="125"/>
        <v/>
      </c>
      <c r="DU80" s="82" t="str">
        <f t="shared" si="126"/>
        <v/>
      </c>
      <c r="DV80" s="82" t="str">
        <f t="shared" si="127"/>
        <v/>
      </c>
      <c r="DW80" s="82" t="str">
        <f t="shared" si="128"/>
        <v/>
      </c>
      <c r="DX80" s="82" t="str">
        <f t="shared" si="129"/>
        <v/>
      </c>
      <c r="DY80" s="82" t="str">
        <f t="shared" si="130"/>
        <v/>
      </c>
      <c r="DZ80" s="82" t="str">
        <f t="shared" si="131"/>
        <v/>
      </c>
      <c r="EA80" s="82" t="str">
        <f t="shared" si="132"/>
        <v/>
      </c>
      <c r="EB80" s="82" t="str">
        <f t="shared" si="133"/>
        <v/>
      </c>
      <c r="EC80" s="82">
        <f t="shared" si="134"/>
        <v>20032.54</v>
      </c>
      <c r="ED80" s="82" t="str">
        <f t="shared" si="135"/>
        <v/>
      </c>
      <c r="EE80" s="82" t="str">
        <f t="shared" si="136"/>
        <v/>
      </c>
      <c r="EF80" s="82" t="str">
        <f t="shared" si="137"/>
        <v/>
      </c>
      <c r="EG80" s="82" t="str">
        <f t="shared" si="138"/>
        <v/>
      </c>
      <c r="EH80" s="82" t="str">
        <f t="shared" si="139"/>
        <v/>
      </c>
      <c r="EI80" s="82">
        <f t="shared" si="140"/>
        <v>18182.54</v>
      </c>
      <c r="EJ80" s="82" t="str">
        <f t="shared" si="141"/>
        <v/>
      </c>
      <c r="EK80" s="82" t="str">
        <f t="shared" si="142"/>
        <v/>
      </c>
      <c r="EL80" s="82">
        <f t="shared" si="143"/>
        <v>17896.867394999997</v>
      </c>
      <c r="EM80" s="82" t="str">
        <f t="shared" si="144"/>
        <v/>
      </c>
      <c r="EN80" s="82" t="str">
        <f t="shared" si="145"/>
        <v/>
      </c>
      <c r="EO80" s="71">
        <f t="shared" si="146"/>
        <v>19082.3</v>
      </c>
      <c r="EP80" s="71">
        <f>ROUND(EO80*(1+[3]Inflación!$G$50),2)</f>
        <v>19327.47</v>
      </c>
      <c r="EQ80" s="116">
        <f t="shared" si="147"/>
        <v>4.7821432294403721E-2</v>
      </c>
    </row>
    <row r="81" spans="1:147" s="97" customFormat="1" ht="24.75" customHeight="1">
      <c r="A81" s="107">
        <v>76</v>
      </c>
      <c r="B81" s="106" t="s">
        <v>595</v>
      </c>
      <c r="C81" s="105" t="s">
        <v>197</v>
      </c>
      <c r="D81" s="104" t="s">
        <v>583</v>
      </c>
      <c r="E81" s="103">
        <v>43.566148554103791</v>
      </c>
      <c r="F81" s="103">
        <v>43.936460816813671</v>
      </c>
      <c r="G81" s="102"/>
      <c r="H81" s="100">
        <v>68</v>
      </c>
      <c r="I81" s="100">
        <v>45.7485</v>
      </c>
      <c r="J81" s="100">
        <v>72.760000000000005</v>
      </c>
      <c r="K81" s="100" t="str">
        <f>+'[3]Contratos anteriores'!AO84</f>
        <v xml:space="preserve"> </v>
      </c>
      <c r="L81" s="100" t="str">
        <f>+'[3]Contratos anteriores'!AP84</f>
        <v xml:space="preserve"> </v>
      </c>
      <c r="M81" s="100" t="str">
        <f>+'[3]Contratos anteriores'!AQ84</f>
        <v xml:space="preserve"> </v>
      </c>
      <c r="N81" s="100"/>
      <c r="O81" s="100"/>
      <c r="P81" s="100"/>
      <c r="Q81" s="100" t="str">
        <f>+'[3]Contratos anteriores'!AR84</f>
        <v xml:space="preserve"> </v>
      </c>
      <c r="R81" s="100" t="str">
        <f>+'[3]Contratos anteriores'!AS84</f>
        <v xml:space="preserve"> </v>
      </c>
      <c r="S81" s="100" t="str">
        <f>+'[3]Contratos anteriores'!AT84</f>
        <v xml:space="preserve"> </v>
      </c>
      <c r="T81" s="100">
        <v>50</v>
      </c>
      <c r="U81" s="101">
        <v>24.37</v>
      </c>
      <c r="V81" s="101">
        <v>24.37</v>
      </c>
      <c r="W81" s="100">
        <f>+'[3]Contratos anteriores'!AU84</f>
        <v>49.715973999999996</v>
      </c>
      <c r="X81" s="100">
        <f>+'[3]Contratos anteriores'!AV84</f>
        <v>46.988087999999998</v>
      </c>
      <c r="Y81" s="100" t="str">
        <f>+'[3]Contratos anteriores'!AW84</f>
        <v xml:space="preserve"> </v>
      </c>
      <c r="Z81" s="100"/>
      <c r="AA81" s="100"/>
      <c r="AB81" s="100"/>
      <c r="AC81" s="101" t="str">
        <f>+'[3]Contratos anteriores'!AX84</f>
        <v xml:space="preserve"> </v>
      </c>
      <c r="AD81" s="101" t="str">
        <f>+'[3]Contratos anteriores'!AY84</f>
        <v xml:space="preserve"> </v>
      </c>
      <c r="AE81" s="101" t="str">
        <f>+'[3]Contratos anteriores'!AZ84</f>
        <v xml:space="preserve"> </v>
      </c>
      <c r="AF81" s="100"/>
      <c r="AG81" s="100"/>
      <c r="AH81" s="100"/>
      <c r="AI81" s="100" t="str">
        <f>+'[3]Contratos anteriores'!BA84</f>
        <v xml:space="preserve"> </v>
      </c>
      <c r="AJ81" s="100" t="str">
        <f>+'[3]Contratos anteriores'!BB84</f>
        <v xml:space="preserve"> </v>
      </c>
      <c r="AK81" s="100" t="str">
        <f>+'[3]Contratos anteriores'!BC84</f>
        <v xml:space="preserve"> </v>
      </c>
      <c r="AL81" s="100"/>
      <c r="AM81" s="100"/>
      <c r="AN81" s="100"/>
      <c r="AO81" s="100" t="str">
        <f>+'[3]Contratos anteriores'!BD84</f>
        <v xml:space="preserve"> </v>
      </c>
      <c r="AP81" s="100" t="str">
        <f>+'[3]Contratos anteriores'!BE84</f>
        <v xml:space="preserve"> </v>
      </c>
      <c r="AQ81" s="100" t="str">
        <f>+'[3]Contratos anteriores'!BF84</f>
        <v xml:space="preserve"> </v>
      </c>
      <c r="AR81" s="100"/>
      <c r="AS81" s="100"/>
      <c r="AT81" s="100"/>
      <c r="AU81" s="100">
        <f>+'[3]Contratos anteriores'!BG84</f>
        <v>47.019281999999997</v>
      </c>
      <c r="AV81" s="100">
        <f>+'[3]Contratos anteriores'!BH84</f>
        <v>46.464599999999997</v>
      </c>
      <c r="AW81" s="100" t="str">
        <f>+'[3]Contratos anteriores'!BI84</f>
        <v xml:space="preserve"> </v>
      </c>
      <c r="AX81" s="100"/>
      <c r="AY81" s="100"/>
      <c r="AZ81" s="100"/>
      <c r="BA81" s="100" t="str">
        <f>+'[3]Contratos anteriores'!BJ84</f>
        <v xml:space="preserve"> </v>
      </c>
      <c r="BB81" s="100" t="str">
        <f>+'[3]Contratos anteriores'!BK84</f>
        <v xml:space="preserve"> </v>
      </c>
      <c r="BC81" s="100" t="str">
        <f>+'[3]Contratos anteriores'!BL84</f>
        <v xml:space="preserve"> </v>
      </c>
      <c r="BD81" s="100"/>
      <c r="BE81" s="100"/>
      <c r="BF81" s="100"/>
      <c r="BG81" s="100" t="str">
        <f>+'[3]Contratos anteriores'!BM84</f>
        <v xml:space="preserve"> </v>
      </c>
      <c r="BH81" s="100" t="str">
        <f>+'[3]Contratos anteriores'!BN84</f>
        <v xml:space="preserve"> </v>
      </c>
      <c r="BI81" s="100" t="str">
        <f>+'[3]Contratos anteriores'!BO84</f>
        <v xml:space="preserve"> </v>
      </c>
      <c r="BJ81" s="100">
        <v>72.34</v>
      </c>
      <c r="BK81" s="100">
        <v>49.23</v>
      </c>
      <c r="BL81" s="100"/>
      <c r="BM81" s="100" t="str">
        <f>+'[3]Contratos anteriores'!BP84</f>
        <v xml:space="preserve"> </v>
      </c>
      <c r="BN81" s="100" t="str">
        <f>+'[3]Contratos anteriores'!BQ84</f>
        <v xml:space="preserve"> </v>
      </c>
      <c r="BO81" s="100" t="str">
        <f>+'[3]Contratos anteriores'!BR84</f>
        <v xml:space="preserve"> </v>
      </c>
      <c r="BP81" s="100">
        <v>43.5</v>
      </c>
      <c r="BQ81" s="100">
        <v>49.28</v>
      </c>
      <c r="BR81" s="100">
        <v>53.62</v>
      </c>
      <c r="BS81" s="100">
        <f>+'[3]Contratos anteriores'!BS84</f>
        <v>42.813605999999993</v>
      </c>
      <c r="BT81" s="100" t="str">
        <f>+'[3]Contratos anteriores'!BT84</f>
        <v xml:space="preserve"> </v>
      </c>
      <c r="BU81" s="100">
        <f>+'[3]Contratos anteriores'!BU84</f>
        <v>47.224585999999995</v>
      </c>
      <c r="BV81" s="100">
        <f t="shared" si="75"/>
        <v>49.026155058823541</v>
      </c>
      <c r="BW81" s="100">
        <f t="shared" si="76"/>
        <v>12.589783685593563</v>
      </c>
      <c r="BX81" s="100">
        <f t="shared" si="77"/>
        <v>30.141479530433195</v>
      </c>
      <c r="BY81" s="100">
        <f t="shared" si="78"/>
        <v>61.615938744417107</v>
      </c>
      <c r="BZ81" s="100">
        <f t="shared" si="79"/>
        <v>47.922763409514175</v>
      </c>
      <c r="CA81" s="100" t="str">
        <f t="shared" si="80"/>
        <v/>
      </c>
      <c r="CB81" s="100">
        <f t="shared" si="81"/>
        <v>45.7485</v>
      </c>
      <c r="CC81" s="100" t="str">
        <f t="shared" si="82"/>
        <v/>
      </c>
      <c r="CD81" s="100" t="str">
        <f t="shared" si="83"/>
        <v/>
      </c>
      <c r="CE81" s="100" t="str">
        <f t="shared" si="84"/>
        <v/>
      </c>
      <c r="CF81" s="100" t="str">
        <f t="shared" si="85"/>
        <v/>
      </c>
      <c r="CG81" s="100" t="str">
        <f t="shared" si="86"/>
        <v/>
      </c>
      <c r="CH81" s="100" t="str">
        <f t="shared" si="87"/>
        <v/>
      </c>
      <c r="CI81" s="100" t="str">
        <f t="shared" si="88"/>
        <v/>
      </c>
      <c r="CJ81" s="100" t="str">
        <f t="shared" si="89"/>
        <v/>
      </c>
      <c r="CK81" s="100" t="str">
        <f t="shared" si="90"/>
        <v/>
      </c>
      <c r="CL81" s="100" t="str">
        <f t="shared" si="91"/>
        <v/>
      </c>
      <c r="CM81" s="100" t="str">
        <f t="shared" si="92"/>
        <v/>
      </c>
      <c r="CN81" s="100" t="str">
        <f t="shared" si="93"/>
        <v/>
      </c>
      <c r="CO81" s="100" t="str">
        <f t="shared" si="94"/>
        <v/>
      </c>
      <c r="CP81" s="100" t="str">
        <f t="shared" si="95"/>
        <v/>
      </c>
      <c r="CQ81" s="100">
        <f t="shared" si="96"/>
        <v>46.988087999999998</v>
      </c>
      <c r="CR81" s="100" t="str">
        <f t="shared" si="97"/>
        <v/>
      </c>
      <c r="CS81" s="100" t="str">
        <f t="shared" si="98"/>
        <v/>
      </c>
      <c r="CT81" s="100" t="str">
        <f t="shared" si="99"/>
        <v/>
      </c>
      <c r="CU81" s="100" t="str">
        <f t="shared" si="100"/>
        <v/>
      </c>
      <c r="CV81" s="100" t="str">
        <f t="shared" si="101"/>
        <v/>
      </c>
      <c r="CW81" s="100" t="str">
        <f t="shared" si="102"/>
        <v/>
      </c>
      <c r="CX81" s="100" t="str">
        <f t="shared" si="103"/>
        <v/>
      </c>
      <c r="CY81" s="100" t="str">
        <f t="shared" si="104"/>
        <v/>
      </c>
      <c r="CZ81" s="100" t="str">
        <f t="shared" si="105"/>
        <v/>
      </c>
      <c r="DA81" s="100" t="str">
        <f t="shared" si="106"/>
        <v/>
      </c>
      <c r="DB81" s="100" t="str">
        <f t="shared" si="107"/>
        <v/>
      </c>
      <c r="DC81" s="100" t="str">
        <f t="shared" si="108"/>
        <v/>
      </c>
      <c r="DD81" s="100" t="str">
        <f t="shared" si="109"/>
        <v/>
      </c>
      <c r="DE81" s="100" t="str">
        <f t="shared" si="110"/>
        <v/>
      </c>
      <c r="DF81" s="100" t="str">
        <f t="shared" si="111"/>
        <v/>
      </c>
      <c r="DG81" s="100" t="str">
        <f t="shared" si="112"/>
        <v/>
      </c>
      <c r="DH81" s="100" t="str">
        <f t="shared" si="113"/>
        <v/>
      </c>
      <c r="DI81" s="100" t="str">
        <f t="shared" si="114"/>
        <v/>
      </c>
      <c r="DJ81" s="100" t="str">
        <f t="shared" si="115"/>
        <v/>
      </c>
      <c r="DK81" s="100" t="str">
        <f t="shared" si="116"/>
        <v/>
      </c>
      <c r="DL81" s="100" t="str">
        <f t="shared" si="117"/>
        <v/>
      </c>
      <c r="DM81" s="100" t="str">
        <f t="shared" si="118"/>
        <v/>
      </c>
      <c r="DN81" s="100">
        <f t="shared" si="119"/>
        <v>47.019281999999997</v>
      </c>
      <c r="DO81" s="100">
        <f t="shared" si="120"/>
        <v>46.464599999999997</v>
      </c>
      <c r="DP81" s="100" t="str">
        <f t="shared" si="121"/>
        <v/>
      </c>
      <c r="DQ81" s="100" t="str">
        <f t="shared" si="122"/>
        <v/>
      </c>
      <c r="DR81" s="100" t="str">
        <f t="shared" si="123"/>
        <v/>
      </c>
      <c r="DS81" s="100" t="str">
        <f t="shared" si="124"/>
        <v/>
      </c>
      <c r="DT81" s="100" t="str">
        <f t="shared" si="125"/>
        <v/>
      </c>
      <c r="DU81" s="100" t="str">
        <f t="shared" si="126"/>
        <v/>
      </c>
      <c r="DV81" s="100" t="str">
        <f t="shared" si="127"/>
        <v/>
      </c>
      <c r="DW81" s="100" t="str">
        <f t="shared" si="128"/>
        <v/>
      </c>
      <c r="DX81" s="100" t="str">
        <f t="shared" si="129"/>
        <v/>
      </c>
      <c r="DY81" s="100" t="str">
        <f t="shared" si="130"/>
        <v/>
      </c>
      <c r="DZ81" s="100" t="str">
        <f t="shared" si="131"/>
        <v/>
      </c>
      <c r="EA81" s="100" t="str">
        <f t="shared" si="132"/>
        <v/>
      </c>
      <c r="EB81" s="100" t="str">
        <f t="shared" si="133"/>
        <v/>
      </c>
      <c r="EC81" s="100" t="str">
        <f t="shared" si="134"/>
        <v/>
      </c>
      <c r="ED81" s="100" t="str">
        <f t="shared" si="135"/>
        <v/>
      </c>
      <c r="EE81" s="100" t="str">
        <f t="shared" si="136"/>
        <v/>
      </c>
      <c r="EF81" s="100" t="str">
        <f t="shared" si="137"/>
        <v/>
      </c>
      <c r="EG81" s="100" t="str">
        <f t="shared" si="138"/>
        <v/>
      </c>
      <c r="EH81" s="100" t="str">
        <f t="shared" si="139"/>
        <v/>
      </c>
      <c r="EI81" s="100">
        <f t="shared" si="140"/>
        <v>43.5</v>
      </c>
      <c r="EJ81" s="100" t="str">
        <f t="shared" si="141"/>
        <v/>
      </c>
      <c r="EK81" s="100" t="str">
        <f t="shared" si="142"/>
        <v/>
      </c>
      <c r="EL81" s="100">
        <f t="shared" si="143"/>
        <v>42.813605999999993</v>
      </c>
      <c r="EM81" s="100" t="str">
        <f t="shared" si="144"/>
        <v/>
      </c>
      <c r="EN81" s="100">
        <f t="shared" si="145"/>
        <v>47.224585999999995</v>
      </c>
      <c r="EO81" s="99">
        <f t="shared" si="146"/>
        <v>45.74</v>
      </c>
      <c r="EP81" s="99">
        <f>ROUND(EO81*(1+[3]Inflación!$G$50),2)</f>
        <v>46.33</v>
      </c>
      <c r="EQ81" s="98">
        <f t="shared" si="147"/>
        <v>4.9897719170574728E-2</v>
      </c>
    </row>
    <row r="82" spans="1:147" s="56" customFormat="1" ht="24.75" customHeight="1">
      <c r="A82" s="93">
        <v>77</v>
      </c>
      <c r="B82" s="92" t="s">
        <v>594</v>
      </c>
      <c r="C82" s="91" t="s">
        <v>593</v>
      </c>
      <c r="D82" s="90" t="s">
        <v>583</v>
      </c>
      <c r="E82" s="94">
        <v>44.892524426890205</v>
      </c>
      <c r="F82" s="94">
        <v>45.27411088451877</v>
      </c>
      <c r="G82" s="87"/>
      <c r="H82" s="82">
        <v>85.5</v>
      </c>
      <c r="I82" s="82">
        <v>58.233000000000004</v>
      </c>
      <c r="J82" s="82">
        <v>91.49</v>
      </c>
      <c r="K82" s="82" t="str">
        <f>+'[3]Contratos anteriores'!AO85</f>
        <v xml:space="preserve"> </v>
      </c>
      <c r="L82" s="82" t="str">
        <f>+'[3]Contratos anteriores'!AP85</f>
        <v xml:space="preserve"> </v>
      </c>
      <c r="M82" s="82" t="str">
        <f>+'[3]Contratos anteriores'!AQ85</f>
        <v xml:space="preserve"> </v>
      </c>
      <c r="N82" s="82"/>
      <c r="O82" s="82"/>
      <c r="P82" s="82"/>
      <c r="Q82" s="82" t="str">
        <f>+'[3]Contratos anteriores'!AR85</f>
        <v xml:space="preserve"> </v>
      </c>
      <c r="R82" s="82" t="str">
        <f>+'[3]Contratos anteriores'!AS85</f>
        <v xml:space="preserve"> </v>
      </c>
      <c r="S82" s="82" t="str">
        <f>+'[3]Contratos anteriores'!AT85</f>
        <v xml:space="preserve"> </v>
      </c>
      <c r="T82" s="82">
        <v>55</v>
      </c>
      <c r="U82" s="82"/>
      <c r="V82" s="82"/>
      <c r="W82" s="82" t="str">
        <f>+'[3]Contratos anteriores'!AU85</f>
        <v xml:space="preserve"> </v>
      </c>
      <c r="X82" s="82" t="str">
        <f>+'[3]Contratos anteriores'!AV85</f>
        <v xml:space="preserve"> </v>
      </c>
      <c r="Y82" s="82" t="str">
        <f>+'[3]Contratos anteriores'!AW85</f>
        <v xml:space="preserve"> </v>
      </c>
      <c r="Z82" s="82"/>
      <c r="AA82" s="82"/>
      <c r="AB82" s="82"/>
      <c r="AC82" s="86" t="str">
        <f>+'[3]Contratos anteriores'!AX85</f>
        <v xml:space="preserve"> </v>
      </c>
      <c r="AD82" s="86" t="str">
        <f>+'[3]Contratos anteriores'!AY85</f>
        <v xml:space="preserve"> </v>
      </c>
      <c r="AE82" s="86" t="str">
        <f>+'[3]Contratos anteriores'!AZ85</f>
        <v xml:space="preserve"> </v>
      </c>
      <c r="AF82" s="82"/>
      <c r="AG82" s="82"/>
      <c r="AH82" s="82"/>
      <c r="AI82" s="82" t="str">
        <f>+'[3]Contratos anteriores'!BA85</f>
        <v xml:space="preserve"> </v>
      </c>
      <c r="AJ82" s="82" t="str">
        <f>+'[3]Contratos anteriores'!BB85</f>
        <v xml:space="preserve"> </v>
      </c>
      <c r="AK82" s="82" t="str">
        <f>+'[3]Contratos anteriores'!BC85</f>
        <v xml:space="preserve"> </v>
      </c>
      <c r="AL82" s="82"/>
      <c r="AM82" s="82"/>
      <c r="AN82" s="82"/>
      <c r="AO82" s="82" t="str">
        <f>+'[3]Contratos anteriores'!BD85</f>
        <v xml:space="preserve"> </v>
      </c>
      <c r="AP82" s="82" t="str">
        <f>+'[3]Contratos anteriores'!BE85</f>
        <v xml:space="preserve"> </v>
      </c>
      <c r="AQ82" s="82" t="str">
        <f>+'[3]Contratos anteriores'!BF85</f>
        <v xml:space="preserve"> </v>
      </c>
      <c r="AR82" s="82"/>
      <c r="AS82" s="82"/>
      <c r="AT82" s="82"/>
      <c r="AU82" s="82" t="str">
        <f>+'[3]Contratos anteriores'!BG85</f>
        <v xml:space="preserve"> </v>
      </c>
      <c r="AV82" s="82" t="str">
        <f>+'[3]Contratos anteriores'!BH85</f>
        <v xml:space="preserve"> </v>
      </c>
      <c r="AW82" s="82" t="str">
        <f>+'[3]Contratos anteriores'!BI85</f>
        <v xml:space="preserve"> </v>
      </c>
      <c r="AX82" s="82"/>
      <c r="AY82" s="82"/>
      <c r="AZ82" s="82"/>
      <c r="BA82" s="82" t="str">
        <f>+'[3]Contratos anteriores'!BJ85</f>
        <v xml:space="preserve"> </v>
      </c>
      <c r="BB82" s="82" t="str">
        <f>+'[3]Contratos anteriores'!BK85</f>
        <v xml:space="preserve"> </v>
      </c>
      <c r="BC82" s="82" t="str">
        <f>+'[3]Contratos anteriores'!BL85</f>
        <v xml:space="preserve"> </v>
      </c>
      <c r="BD82" s="82"/>
      <c r="BE82" s="82"/>
      <c r="BF82" s="82"/>
      <c r="BG82" s="82" t="str">
        <f>+'[3]Contratos anteriores'!BM85</f>
        <v xml:space="preserve"> </v>
      </c>
      <c r="BH82" s="82" t="str">
        <f>+'[3]Contratos anteriores'!BN85</f>
        <v xml:space="preserve"> </v>
      </c>
      <c r="BI82" s="82" t="str">
        <f>+'[3]Contratos anteriores'!BO85</f>
        <v xml:space="preserve"> </v>
      </c>
      <c r="BJ82" s="82">
        <v>81.38000000000001</v>
      </c>
      <c r="BK82" s="82">
        <v>50.73</v>
      </c>
      <c r="BL82" s="82"/>
      <c r="BM82" s="82" t="str">
        <f>+'[3]Contratos anteriores'!BP85</f>
        <v xml:space="preserve"> </v>
      </c>
      <c r="BN82" s="82" t="str">
        <f>+'[3]Contratos anteriores'!BQ85</f>
        <v xml:space="preserve"> </v>
      </c>
      <c r="BO82" s="82" t="str">
        <f>+'[3]Contratos anteriores'!BR85</f>
        <v xml:space="preserve"> </v>
      </c>
      <c r="BP82" s="82">
        <v>44.82</v>
      </c>
      <c r="BQ82" s="82"/>
      <c r="BR82" s="82">
        <v>50.82</v>
      </c>
      <c r="BS82" s="82" t="str">
        <f>+'[3]Contratos anteriores'!BS85</f>
        <v xml:space="preserve"> </v>
      </c>
      <c r="BT82" s="82" t="str">
        <f>+'[3]Contratos anteriores'!BT85</f>
        <v xml:space="preserve"> </v>
      </c>
      <c r="BU82" s="82" t="str">
        <f>+'[3]Contratos anteriores'!BU85</f>
        <v xml:space="preserve"> </v>
      </c>
      <c r="BV82" s="84">
        <f t="shared" si="75"/>
        <v>64.746625000000009</v>
      </c>
      <c r="BW82" s="84">
        <f t="shared" si="76"/>
        <v>18.154267178616333</v>
      </c>
      <c r="BX82" s="84">
        <f t="shared" si="77"/>
        <v>37.515224232075511</v>
      </c>
      <c r="BY82" s="84">
        <f t="shared" si="78"/>
        <v>82.900892178616346</v>
      </c>
      <c r="BZ82" s="84">
        <f t="shared" si="79"/>
        <v>49.381776869579227</v>
      </c>
      <c r="CA82" s="82" t="str">
        <f t="shared" si="80"/>
        <v/>
      </c>
      <c r="CB82" s="82" t="str">
        <f t="shared" si="81"/>
        <v/>
      </c>
      <c r="CC82" s="82" t="str">
        <f t="shared" si="82"/>
        <v/>
      </c>
      <c r="CD82" s="82" t="str">
        <f t="shared" si="83"/>
        <v/>
      </c>
      <c r="CE82" s="82" t="str">
        <f t="shared" si="84"/>
        <v/>
      </c>
      <c r="CF82" s="82" t="str">
        <f t="shared" si="85"/>
        <v/>
      </c>
      <c r="CG82" s="82" t="str">
        <f t="shared" si="86"/>
        <v/>
      </c>
      <c r="CH82" s="82" t="str">
        <f t="shared" si="87"/>
        <v/>
      </c>
      <c r="CI82" s="82" t="str">
        <f t="shared" si="88"/>
        <v/>
      </c>
      <c r="CJ82" s="82" t="str">
        <f t="shared" si="89"/>
        <v/>
      </c>
      <c r="CK82" s="82" t="str">
        <f t="shared" si="90"/>
        <v/>
      </c>
      <c r="CL82" s="82" t="str">
        <f t="shared" si="91"/>
        <v/>
      </c>
      <c r="CM82" s="82" t="str">
        <f t="shared" si="92"/>
        <v/>
      </c>
      <c r="CN82" s="82" t="str">
        <f t="shared" si="93"/>
        <v/>
      </c>
      <c r="CO82" s="82" t="str">
        <f t="shared" si="94"/>
        <v/>
      </c>
      <c r="CP82" s="82" t="str">
        <f t="shared" si="95"/>
        <v/>
      </c>
      <c r="CQ82" s="82" t="str">
        <f t="shared" si="96"/>
        <v/>
      </c>
      <c r="CR82" s="82" t="str">
        <f t="shared" si="97"/>
        <v/>
      </c>
      <c r="CS82" s="82" t="str">
        <f t="shared" si="98"/>
        <v/>
      </c>
      <c r="CT82" s="82" t="str">
        <f t="shared" si="99"/>
        <v/>
      </c>
      <c r="CU82" s="82" t="str">
        <f t="shared" si="100"/>
        <v/>
      </c>
      <c r="CV82" s="82" t="str">
        <f t="shared" si="101"/>
        <v/>
      </c>
      <c r="CW82" s="82" t="str">
        <f t="shared" si="102"/>
        <v/>
      </c>
      <c r="CX82" s="82" t="str">
        <f t="shared" si="103"/>
        <v/>
      </c>
      <c r="CY82" s="82" t="str">
        <f t="shared" si="104"/>
        <v/>
      </c>
      <c r="CZ82" s="82" t="str">
        <f t="shared" si="105"/>
        <v/>
      </c>
      <c r="DA82" s="82" t="str">
        <f t="shared" si="106"/>
        <v/>
      </c>
      <c r="DB82" s="82" t="str">
        <f t="shared" si="107"/>
        <v/>
      </c>
      <c r="DC82" s="82" t="str">
        <f t="shared" si="108"/>
        <v/>
      </c>
      <c r="DD82" s="82" t="str">
        <f t="shared" si="109"/>
        <v/>
      </c>
      <c r="DE82" s="82" t="str">
        <f t="shared" si="110"/>
        <v/>
      </c>
      <c r="DF82" s="82" t="str">
        <f t="shared" si="111"/>
        <v/>
      </c>
      <c r="DG82" s="82" t="str">
        <f t="shared" si="112"/>
        <v/>
      </c>
      <c r="DH82" s="82" t="str">
        <f t="shared" si="113"/>
        <v/>
      </c>
      <c r="DI82" s="82" t="str">
        <f t="shared" si="114"/>
        <v/>
      </c>
      <c r="DJ82" s="82" t="str">
        <f t="shared" si="115"/>
        <v/>
      </c>
      <c r="DK82" s="82" t="str">
        <f t="shared" si="116"/>
        <v/>
      </c>
      <c r="DL82" s="82" t="str">
        <f t="shared" si="117"/>
        <v/>
      </c>
      <c r="DM82" s="82" t="str">
        <f t="shared" si="118"/>
        <v/>
      </c>
      <c r="DN82" s="82" t="str">
        <f t="shared" si="119"/>
        <v/>
      </c>
      <c r="DO82" s="82" t="str">
        <f t="shared" si="120"/>
        <v/>
      </c>
      <c r="DP82" s="82" t="str">
        <f t="shared" si="121"/>
        <v/>
      </c>
      <c r="DQ82" s="82" t="str">
        <f t="shared" si="122"/>
        <v/>
      </c>
      <c r="DR82" s="82" t="str">
        <f t="shared" si="123"/>
        <v/>
      </c>
      <c r="DS82" s="82" t="str">
        <f t="shared" si="124"/>
        <v/>
      </c>
      <c r="DT82" s="82" t="str">
        <f t="shared" si="125"/>
        <v/>
      </c>
      <c r="DU82" s="82" t="str">
        <f t="shared" si="126"/>
        <v/>
      </c>
      <c r="DV82" s="82" t="str">
        <f t="shared" si="127"/>
        <v/>
      </c>
      <c r="DW82" s="82" t="str">
        <f t="shared" si="128"/>
        <v/>
      </c>
      <c r="DX82" s="82" t="str">
        <f t="shared" si="129"/>
        <v/>
      </c>
      <c r="DY82" s="82" t="str">
        <f t="shared" si="130"/>
        <v/>
      </c>
      <c r="DZ82" s="82" t="str">
        <f t="shared" si="131"/>
        <v/>
      </c>
      <c r="EA82" s="82" t="str">
        <f t="shared" si="132"/>
        <v/>
      </c>
      <c r="EB82" s="82" t="str">
        <f t="shared" si="133"/>
        <v/>
      </c>
      <c r="EC82" s="82" t="str">
        <f t="shared" si="134"/>
        <v/>
      </c>
      <c r="ED82" s="82" t="str">
        <f t="shared" si="135"/>
        <v/>
      </c>
      <c r="EE82" s="82" t="str">
        <f t="shared" si="136"/>
        <v/>
      </c>
      <c r="EF82" s="82" t="str">
        <f t="shared" si="137"/>
        <v/>
      </c>
      <c r="EG82" s="82" t="str">
        <f t="shared" si="138"/>
        <v/>
      </c>
      <c r="EH82" s="82" t="str">
        <f t="shared" si="139"/>
        <v/>
      </c>
      <c r="EI82" s="82">
        <f t="shared" si="140"/>
        <v>44.82</v>
      </c>
      <c r="EJ82" s="82" t="str">
        <f t="shared" si="141"/>
        <v/>
      </c>
      <c r="EK82" s="82" t="str">
        <f t="shared" si="142"/>
        <v/>
      </c>
      <c r="EL82" s="82" t="str">
        <f t="shared" si="143"/>
        <v/>
      </c>
      <c r="EM82" s="82" t="str">
        <f t="shared" si="144"/>
        <v/>
      </c>
      <c r="EN82" s="82" t="str">
        <f t="shared" si="145"/>
        <v/>
      </c>
      <c r="EO82" s="71">
        <f t="shared" si="146"/>
        <v>44.82</v>
      </c>
      <c r="EP82" s="71">
        <f>ROUND(EO82*(1+[3]Inflación!$G$50),2)</f>
        <v>45.4</v>
      </c>
      <c r="EQ82" s="81">
        <f t="shared" si="147"/>
        <v>-1.6155123334246069E-3</v>
      </c>
    </row>
    <row r="83" spans="1:147" s="56" customFormat="1" ht="24.75" customHeight="1">
      <c r="A83" s="93">
        <v>78</v>
      </c>
      <c r="B83" s="92" t="s">
        <v>592</v>
      </c>
      <c r="C83" s="91" t="s">
        <v>591</v>
      </c>
      <c r="D83" s="90" t="s">
        <v>583</v>
      </c>
      <c r="E83" s="94">
        <v>62.876717304762963</v>
      </c>
      <c r="F83" s="94">
        <v>63.411169401853449</v>
      </c>
      <c r="G83" s="87"/>
      <c r="H83" s="82">
        <v>95.9</v>
      </c>
      <c r="I83" s="82">
        <v>73.227000000000004</v>
      </c>
      <c r="J83" s="82">
        <v>102.61</v>
      </c>
      <c r="K83" s="82" t="str">
        <f>+'[3]Contratos anteriores'!AO86</f>
        <v xml:space="preserve"> </v>
      </c>
      <c r="L83" s="82" t="str">
        <f>+'[3]Contratos anteriores'!AP86</f>
        <v xml:space="preserve"> </v>
      </c>
      <c r="M83" s="82" t="str">
        <f>+'[3]Contratos anteriores'!AQ86</f>
        <v xml:space="preserve"> </v>
      </c>
      <c r="N83" s="82"/>
      <c r="O83" s="82"/>
      <c r="P83" s="82"/>
      <c r="Q83" s="82" t="str">
        <f>+'[3]Contratos anteriores'!AR86</f>
        <v xml:space="preserve"> </v>
      </c>
      <c r="R83" s="82" t="str">
        <f>+'[3]Contratos anteriores'!AS86</f>
        <v xml:space="preserve"> </v>
      </c>
      <c r="S83" s="82" t="str">
        <f>+'[3]Contratos anteriores'!AT86</f>
        <v xml:space="preserve"> </v>
      </c>
      <c r="T83" s="82">
        <v>70</v>
      </c>
      <c r="U83" s="82"/>
      <c r="V83" s="82"/>
      <c r="W83" s="82" t="str">
        <f>+'[3]Contratos anteriores'!AU86</f>
        <v xml:space="preserve"> </v>
      </c>
      <c r="X83" s="82" t="str">
        <f>+'[3]Contratos anteriores'!AV86</f>
        <v xml:space="preserve"> </v>
      </c>
      <c r="Y83" s="82" t="str">
        <f>+'[3]Contratos anteriores'!AW86</f>
        <v xml:space="preserve"> </v>
      </c>
      <c r="Z83" s="82"/>
      <c r="AA83" s="82"/>
      <c r="AB83" s="82"/>
      <c r="AC83" s="86" t="str">
        <f>+'[3]Contratos anteriores'!AX86</f>
        <v xml:space="preserve"> </v>
      </c>
      <c r="AD83" s="86" t="str">
        <f>+'[3]Contratos anteriores'!AY86</f>
        <v xml:space="preserve"> </v>
      </c>
      <c r="AE83" s="86" t="str">
        <f>+'[3]Contratos anteriores'!AZ86</f>
        <v xml:space="preserve"> </v>
      </c>
      <c r="AF83" s="82"/>
      <c r="AG83" s="82"/>
      <c r="AH83" s="82"/>
      <c r="AI83" s="82" t="str">
        <f>+'[3]Contratos anteriores'!BA86</f>
        <v xml:space="preserve"> </v>
      </c>
      <c r="AJ83" s="82" t="str">
        <f>+'[3]Contratos anteriores'!BB86</f>
        <v xml:space="preserve"> </v>
      </c>
      <c r="AK83" s="82" t="str">
        <f>+'[3]Contratos anteriores'!BC86</f>
        <v xml:space="preserve"> </v>
      </c>
      <c r="AL83" s="82"/>
      <c r="AM83" s="82"/>
      <c r="AN83" s="82"/>
      <c r="AO83" s="82" t="str">
        <f>+'[3]Contratos anteriores'!BD86</f>
        <v xml:space="preserve"> </v>
      </c>
      <c r="AP83" s="82" t="str">
        <f>+'[3]Contratos anteriores'!BE86</f>
        <v xml:space="preserve"> </v>
      </c>
      <c r="AQ83" s="82" t="str">
        <f>+'[3]Contratos anteriores'!BF86</f>
        <v xml:space="preserve"> </v>
      </c>
      <c r="AR83" s="82"/>
      <c r="AS83" s="82"/>
      <c r="AT83" s="82"/>
      <c r="AU83" s="82" t="str">
        <f>+'[3]Contratos anteriores'!BG86</f>
        <v xml:space="preserve"> </v>
      </c>
      <c r="AV83" s="82" t="str">
        <f>+'[3]Contratos anteriores'!BH86</f>
        <v xml:space="preserve"> </v>
      </c>
      <c r="AW83" s="82" t="str">
        <f>+'[3]Contratos anteriores'!BI86</f>
        <v xml:space="preserve"> </v>
      </c>
      <c r="AX83" s="82"/>
      <c r="AY83" s="82"/>
      <c r="AZ83" s="82"/>
      <c r="BA83" s="82" t="str">
        <f>+'[3]Contratos anteriores'!BJ86</f>
        <v xml:space="preserve"> </v>
      </c>
      <c r="BB83" s="82" t="str">
        <f>+'[3]Contratos anteriores'!BK86</f>
        <v xml:space="preserve"> </v>
      </c>
      <c r="BC83" s="82" t="str">
        <f>+'[3]Contratos anteriores'!BL86</f>
        <v xml:space="preserve"> </v>
      </c>
      <c r="BD83" s="82"/>
      <c r="BE83" s="82"/>
      <c r="BF83" s="82"/>
      <c r="BG83" s="82" t="str">
        <f>+'[3]Contratos anteriores'!BM86</f>
        <v xml:space="preserve"> </v>
      </c>
      <c r="BH83" s="82" t="str">
        <f>+'[3]Contratos anteriores'!BN86</f>
        <v xml:space="preserve"> </v>
      </c>
      <c r="BI83" s="82" t="str">
        <f>+'[3]Contratos anteriores'!BO86</f>
        <v xml:space="preserve"> </v>
      </c>
      <c r="BJ83" s="82">
        <v>97.96</v>
      </c>
      <c r="BK83" s="82">
        <v>71.05</v>
      </c>
      <c r="BL83" s="82"/>
      <c r="BM83" s="82" t="str">
        <f>+'[3]Contratos anteriores'!BP86</f>
        <v xml:space="preserve"> </v>
      </c>
      <c r="BN83" s="82" t="str">
        <f>+'[3]Contratos anteriores'!BQ86</f>
        <v xml:space="preserve"> </v>
      </c>
      <c r="BO83" s="82" t="str">
        <f>+'[3]Contratos anteriores'!BR86</f>
        <v xml:space="preserve"> </v>
      </c>
      <c r="BP83" s="82">
        <v>62.78</v>
      </c>
      <c r="BQ83" s="82"/>
      <c r="BR83" s="82">
        <v>77.06</v>
      </c>
      <c r="BS83" s="82" t="str">
        <f>+'[3]Contratos anteriores'!BS86</f>
        <v xml:space="preserve"> </v>
      </c>
      <c r="BT83" s="82" t="str">
        <f>+'[3]Contratos anteriores'!BT86</f>
        <v xml:space="preserve"> </v>
      </c>
      <c r="BU83" s="82" t="str">
        <f>+'[3]Contratos anteriores'!BU86</f>
        <v xml:space="preserve"> </v>
      </c>
      <c r="BV83" s="84">
        <f t="shared" si="75"/>
        <v>81.323374999999999</v>
      </c>
      <c r="BW83" s="84">
        <f t="shared" si="76"/>
        <v>15.393543933133673</v>
      </c>
      <c r="BX83" s="84">
        <f t="shared" si="77"/>
        <v>58.233059100299485</v>
      </c>
      <c r="BY83" s="84">
        <f t="shared" si="78"/>
        <v>96.71691893313367</v>
      </c>
      <c r="BZ83" s="84">
        <f t="shared" si="79"/>
        <v>69.164389035239267</v>
      </c>
      <c r="CA83" s="82" t="str">
        <f t="shared" si="80"/>
        <v/>
      </c>
      <c r="CB83" s="82" t="str">
        <f t="shared" si="81"/>
        <v/>
      </c>
      <c r="CC83" s="82" t="str">
        <f t="shared" si="82"/>
        <v/>
      </c>
      <c r="CD83" s="82" t="str">
        <f t="shared" si="83"/>
        <v/>
      </c>
      <c r="CE83" s="82" t="str">
        <f t="shared" si="84"/>
        <v/>
      </c>
      <c r="CF83" s="82" t="str">
        <f t="shared" si="85"/>
        <v/>
      </c>
      <c r="CG83" s="82" t="str">
        <f t="shared" si="86"/>
        <v/>
      </c>
      <c r="CH83" s="82" t="str">
        <f t="shared" si="87"/>
        <v/>
      </c>
      <c r="CI83" s="82" t="str">
        <f t="shared" si="88"/>
        <v/>
      </c>
      <c r="CJ83" s="82" t="str">
        <f t="shared" si="89"/>
        <v/>
      </c>
      <c r="CK83" s="82" t="str">
        <f t="shared" si="90"/>
        <v/>
      </c>
      <c r="CL83" s="82" t="str">
        <f t="shared" si="91"/>
        <v/>
      </c>
      <c r="CM83" s="82" t="str">
        <f t="shared" si="92"/>
        <v/>
      </c>
      <c r="CN83" s="82" t="str">
        <f t="shared" si="93"/>
        <v/>
      </c>
      <c r="CO83" s="82" t="str">
        <f t="shared" si="94"/>
        <v/>
      </c>
      <c r="CP83" s="82" t="str">
        <f t="shared" si="95"/>
        <v/>
      </c>
      <c r="CQ83" s="82" t="str">
        <f t="shared" si="96"/>
        <v/>
      </c>
      <c r="CR83" s="82" t="str">
        <f t="shared" si="97"/>
        <v/>
      </c>
      <c r="CS83" s="82" t="str">
        <f t="shared" si="98"/>
        <v/>
      </c>
      <c r="CT83" s="82" t="str">
        <f t="shared" si="99"/>
        <v/>
      </c>
      <c r="CU83" s="82" t="str">
        <f t="shared" si="100"/>
        <v/>
      </c>
      <c r="CV83" s="82" t="str">
        <f t="shared" si="101"/>
        <v/>
      </c>
      <c r="CW83" s="82" t="str">
        <f t="shared" si="102"/>
        <v/>
      </c>
      <c r="CX83" s="82" t="str">
        <f t="shared" si="103"/>
        <v/>
      </c>
      <c r="CY83" s="82" t="str">
        <f t="shared" si="104"/>
        <v/>
      </c>
      <c r="CZ83" s="82" t="str">
        <f t="shared" si="105"/>
        <v/>
      </c>
      <c r="DA83" s="82" t="str">
        <f t="shared" si="106"/>
        <v/>
      </c>
      <c r="DB83" s="82" t="str">
        <f t="shared" si="107"/>
        <v/>
      </c>
      <c r="DC83" s="82" t="str">
        <f t="shared" si="108"/>
        <v/>
      </c>
      <c r="DD83" s="82" t="str">
        <f t="shared" si="109"/>
        <v/>
      </c>
      <c r="DE83" s="82" t="str">
        <f t="shared" si="110"/>
        <v/>
      </c>
      <c r="DF83" s="82" t="str">
        <f t="shared" si="111"/>
        <v/>
      </c>
      <c r="DG83" s="82" t="str">
        <f t="shared" si="112"/>
        <v/>
      </c>
      <c r="DH83" s="82" t="str">
        <f t="shared" si="113"/>
        <v/>
      </c>
      <c r="DI83" s="82" t="str">
        <f t="shared" si="114"/>
        <v/>
      </c>
      <c r="DJ83" s="82" t="str">
        <f t="shared" si="115"/>
        <v/>
      </c>
      <c r="DK83" s="82" t="str">
        <f t="shared" si="116"/>
        <v/>
      </c>
      <c r="DL83" s="82" t="str">
        <f t="shared" si="117"/>
        <v/>
      </c>
      <c r="DM83" s="82" t="str">
        <f t="shared" si="118"/>
        <v/>
      </c>
      <c r="DN83" s="82" t="str">
        <f t="shared" si="119"/>
        <v/>
      </c>
      <c r="DO83" s="82" t="str">
        <f t="shared" si="120"/>
        <v/>
      </c>
      <c r="DP83" s="82" t="str">
        <f t="shared" si="121"/>
        <v/>
      </c>
      <c r="DQ83" s="82" t="str">
        <f t="shared" si="122"/>
        <v/>
      </c>
      <c r="DR83" s="82" t="str">
        <f t="shared" si="123"/>
        <v/>
      </c>
      <c r="DS83" s="82" t="str">
        <f t="shared" si="124"/>
        <v/>
      </c>
      <c r="DT83" s="82" t="str">
        <f t="shared" si="125"/>
        <v/>
      </c>
      <c r="DU83" s="82" t="str">
        <f t="shared" si="126"/>
        <v/>
      </c>
      <c r="DV83" s="82" t="str">
        <f t="shared" si="127"/>
        <v/>
      </c>
      <c r="DW83" s="82" t="str">
        <f t="shared" si="128"/>
        <v/>
      </c>
      <c r="DX83" s="82" t="str">
        <f t="shared" si="129"/>
        <v/>
      </c>
      <c r="DY83" s="82" t="str">
        <f t="shared" si="130"/>
        <v/>
      </c>
      <c r="DZ83" s="82" t="str">
        <f t="shared" si="131"/>
        <v/>
      </c>
      <c r="EA83" s="82" t="str">
        <f t="shared" si="132"/>
        <v/>
      </c>
      <c r="EB83" s="82" t="str">
        <f t="shared" si="133"/>
        <v/>
      </c>
      <c r="EC83" s="82" t="str">
        <f t="shared" si="134"/>
        <v/>
      </c>
      <c r="ED83" s="82" t="str">
        <f t="shared" si="135"/>
        <v/>
      </c>
      <c r="EE83" s="82" t="str">
        <f t="shared" si="136"/>
        <v/>
      </c>
      <c r="EF83" s="82" t="str">
        <f t="shared" si="137"/>
        <v/>
      </c>
      <c r="EG83" s="82" t="str">
        <f t="shared" si="138"/>
        <v/>
      </c>
      <c r="EH83" s="82" t="str">
        <f t="shared" si="139"/>
        <v/>
      </c>
      <c r="EI83" s="82">
        <f t="shared" si="140"/>
        <v>62.78</v>
      </c>
      <c r="EJ83" s="82" t="str">
        <f t="shared" si="141"/>
        <v/>
      </c>
      <c r="EK83" s="82" t="str">
        <f t="shared" si="142"/>
        <v/>
      </c>
      <c r="EL83" s="82" t="str">
        <f t="shared" si="143"/>
        <v/>
      </c>
      <c r="EM83" s="82" t="str">
        <f t="shared" si="144"/>
        <v/>
      </c>
      <c r="EN83" s="82" t="str">
        <f t="shared" si="145"/>
        <v/>
      </c>
      <c r="EO83" s="71">
        <f t="shared" si="146"/>
        <v>62.78</v>
      </c>
      <c r="EP83" s="71">
        <f>ROUND(EO83*(1+[3]Inflación!$G$50),2)</f>
        <v>63.59</v>
      </c>
      <c r="EQ83" s="81">
        <f t="shared" si="147"/>
        <v>-1.5382053788555172E-3</v>
      </c>
    </row>
    <row r="84" spans="1:147" s="56" customFormat="1" ht="24.75" customHeight="1">
      <c r="A84" s="93">
        <v>79</v>
      </c>
      <c r="B84" s="92" t="s">
        <v>590</v>
      </c>
      <c r="C84" s="91" t="s">
        <v>589</v>
      </c>
      <c r="D84" s="90" t="s">
        <v>583</v>
      </c>
      <c r="E84" s="94">
        <v>54.879196392769671</v>
      </c>
      <c r="F84" s="94">
        <v>55.345669562108213</v>
      </c>
      <c r="G84" s="87"/>
      <c r="H84" s="82"/>
      <c r="I84" s="82">
        <v>45.9375</v>
      </c>
      <c r="J84" s="82"/>
      <c r="K84" s="82" t="str">
        <f>+'[3]Contratos anteriores'!AO87</f>
        <v xml:space="preserve"> </v>
      </c>
      <c r="L84" s="82" t="str">
        <f>+'[3]Contratos anteriores'!AP87</f>
        <v xml:space="preserve"> </v>
      </c>
      <c r="M84" s="82" t="str">
        <f>+'[3]Contratos anteriores'!AQ87</f>
        <v xml:space="preserve"> </v>
      </c>
      <c r="N84" s="82"/>
      <c r="O84" s="82"/>
      <c r="P84" s="82"/>
      <c r="Q84" s="82" t="str">
        <f>+'[3]Contratos anteriores'!AR87</f>
        <v xml:space="preserve"> </v>
      </c>
      <c r="R84" s="82" t="str">
        <f>+'[3]Contratos anteriores'!AS87</f>
        <v xml:space="preserve"> </v>
      </c>
      <c r="S84" s="82" t="str">
        <f>+'[3]Contratos anteriores'!AT87</f>
        <v xml:space="preserve"> </v>
      </c>
      <c r="T84" s="82"/>
      <c r="U84" s="82"/>
      <c r="V84" s="82"/>
      <c r="W84" s="82" t="str">
        <f>+'[3]Contratos anteriores'!AU87</f>
        <v xml:space="preserve"> </v>
      </c>
      <c r="X84" s="82" t="str">
        <f>+'[3]Contratos anteriores'!AV87</f>
        <v xml:space="preserve"> </v>
      </c>
      <c r="Y84" s="82" t="str">
        <f>+'[3]Contratos anteriores'!AW87</f>
        <v xml:space="preserve"> </v>
      </c>
      <c r="Z84" s="82"/>
      <c r="AA84" s="82"/>
      <c r="AB84" s="82"/>
      <c r="AC84" s="86" t="str">
        <f>+'[3]Contratos anteriores'!AX87</f>
        <v xml:space="preserve"> </v>
      </c>
      <c r="AD84" s="86" t="str">
        <f>+'[3]Contratos anteriores'!AY87</f>
        <v xml:space="preserve"> </v>
      </c>
      <c r="AE84" s="86" t="str">
        <f>+'[3]Contratos anteriores'!AZ87</f>
        <v xml:space="preserve"> </v>
      </c>
      <c r="AF84" s="82"/>
      <c r="AG84" s="82"/>
      <c r="AH84" s="82"/>
      <c r="AI84" s="82" t="str">
        <f>+'[3]Contratos anteriores'!BA87</f>
        <v xml:space="preserve"> </v>
      </c>
      <c r="AJ84" s="82" t="str">
        <f>+'[3]Contratos anteriores'!BB87</f>
        <v xml:space="preserve"> </v>
      </c>
      <c r="AK84" s="82" t="str">
        <f>+'[3]Contratos anteriores'!BC87</f>
        <v xml:space="preserve"> </v>
      </c>
      <c r="AL84" s="82"/>
      <c r="AM84" s="82"/>
      <c r="AN84" s="82"/>
      <c r="AO84" s="82" t="str">
        <f>+'[3]Contratos anteriores'!BD87</f>
        <v xml:space="preserve"> </v>
      </c>
      <c r="AP84" s="82" t="str">
        <f>+'[3]Contratos anteriores'!BE87</f>
        <v xml:space="preserve"> </v>
      </c>
      <c r="AQ84" s="82" t="str">
        <f>+'[3]Contratos anteriores'!BF87</f>
        <v xml:space="preserve"> </v>
      </c>
      <c r="AR84" s="82"/>
      <c r="AS84" s="82"/>
      <c r="AT84" s="82"/>
      <c r="AU84" s="82" t="str">
        <f>+'[3]Contratos anteriores'!BG87</f>
        <v xml:space="preserve"> </v>
      </c>
      <c r="AV84" s="82" t="str">
        <f>+'[3]Contratos anteriores'!BH87</f>
        <v xml:space="preserve"> </v>
      </c>
      <c r="AW84" s="82" t="str">
        <f>+'[3]Contratos anteriores'!BI87</f>
        <v xml:space="preserve"> </v>
      </c>
      <c r="AX84" s="82"/>
      <c r="AY84" s="82"/>
      <c r="AZ84" s="82"/>
      <c r="BA84" s="82" t="str">
        <f>+'[3]Contratos anteriores'!BJ87</f>
        <v xml:space="preserve"> </v>
      </c>
      <c r="BB84" s="82" t="str">
        <f>+'[3]Contratos anteriores'!BK87</f>
        <v xml:space="preserve"> </v>
      </c>
      <c r="BC84" s="82" t="str">
        <f>+'[3]Contratos anteriores'!BL87</f>
        <v xml:space="preserve"> </v>
      </c>
      <c r="BD84" s="82"/>
      <c r="BE84" s="82"/>
      <c r="BF84" s="82"/>
      <c r="BG84" s="82" t="str">
        <f>+'[3]Contratos anteriores'!BM87</f>
        <v xml:space="preserve"> </v>
      </c>
      <c r="BH84" s="82" t="str">
        <f>+'[3]Contratos anteriores'!BN87</f>
        <v xml:space="preserve"> </v>
      </c>
      <c r="BI84" s="82" t="str">
        <f>+'[3]Contratos anteriores'!BO87</f>
        <v xml:space="preserve"> </v>
      </c>
      <c r="BJ84" s="82">
        <v>84.44</v>
      </c>
      <c r="BK84" s="82">
        <v>62.01</v>
      </c>
      <c r="BL84" s="82"/>
      <c r="BM84" s="82" t="str">
        <f>+'[3]Contratos anteriores'!BP87</f>
        <v xml:space="preserve"> </v>
      </c>
      <c r="BN84" s="82" t="str">
        <f>+'[3]Contratos anteriores'!BQ87</f>
        <v xml:space="preserve"> </v>
      </c>
      <c r="BO84" s="82" t="str">
        <f>+'[3]Contratos anteriores'!BR87</f>
        <v xml:space="preserve"> </v>
      </c>
      <c r="BP84" s="82">
        <v>54.79</v>
      </c>
      <c r="BQ84" s="82"/>
      <c r="BR84" s="82">
        <v>61.83</v>
      </c>
      <c r="BS84" s="82" t="str">
        <f>+'[3]Contratos anteriores'!BS87</f>
        <v xml:space="preserve"> </v>
      </c>
      <c r="BT84" s="82" t="str">
        <f>+'[3]Contratos anteriores'!BT87</f>
        <v xml:space="preserve"> </v>
      </c>
      <c r="BU84" s="82" t="str">
        <f>+'[3]Contratos anteriores'!BU87</f>
        <v xml:space="preserve"> </v>
      </c>
      <c r="BV84" s="84">
        <f t="shared" si="75"/>
        <v>61.801499999999997</v>
      </c>
      <c r="BW84" s="84">
        <f t="shared" si="76"/>
        <v>12.092710251561359</v>
      </c>
      <c r="BX84" s="84">
        <f>IFERROR(BV84-BW84*1," ")</f>
        <v>49.70878974843864</v>
      </c>
      <c r="BY84" s="84">
        <f t="shared" si="78"/>
        <v>73.894210251561361</v>
      </c>
      <c r="BZ84" s="84">
        <f t="shared" si="79"/>
        <v>60.367116032046646</v>
      </c>
      <c r="CA84" s="82" t="str">
        <f t="shared" si="80"/>
        <v/>
      </c>
      <c r="CB84" s="82" t="str">
        <f t="shared" si="81"/>
        <v/>
      </c>
      <c r="CC84" s="82" t="str">
        <f t="shared" si="82"/>
        <v/>
      </c>
      <c r="CD84" s="82" t="str">
        <f t="shared" si="83"/>
        <v/>
      </c>
      <c r="CE84" s="82" t="str">
        <f t="shared" si="84"/>
        <v/>
      </c>
      <c r="CF84" s="82" t="str">
        <f t="shared" si="85"/>
        <v/>
      </c>
      <c r="CG84" s="82" t="str">
        <f t="shared" si="86"/>
        <v/>
      </c>
      <c r="CH84" s="82" t="str">
        <f t="shared" si="87"/>
        <v/>
      </c>
      <c r="CI84" s="82" t="str">
        <f t="shared" si="88"/>
        <v/>
      </c>
      <c r="CJ84" s="82" t="str">
        <f t="shared" si="89"/>
        <v/>
      </c>
      <c r="CK84" s="82" t="str">
        <f t="shared" si="90"/>
        <v/>
      </c>
      <c r="CL84" s="82" t="str">
        <f t="shared" si="91"/>
        <v/>
      </c>
      <c r="CM84" s="82" t="str">
        <f t="shared" si="92"/>
        <v/>
      </c>
      <c r="CN84" s="82" t="str">
        <f t="shared" si="93"/>
        <v/>
      </c>
      <c r="CO84" s="82" t="str">
        <f t="shared" si="94"/>
        <v/>
      </c>
      <c r="CP84" s="82" t="str">
        <f t="shared" si="95"/>
        <v/>
      </c>
      <c r="CQ84" s="82" t="str">
        <f t="shared" si="96"/>
        <v/>
      </c>
      <c r="CR84" s="82" t="str">
        <f t="shared" si="97"/>
        <v/>
      </c>
      <c r="CS84" s="82" t="str">
        <f t="shared" si="98"/>
        <v/>
      </c>
      <c r="CT84" s="82" t="str">
        <f t="shared" si="99"/>
        <v/>
      </c>
      <c r="CU84" s="82" t="str">
        <f t="shared" si="100"/>
        <v/>
      </c>
      <c r="CV84" s="82" t="str">
        <f t="shared" si="101"/>
        <v/>
      </c>
      <c r="CW84" s="82" t="str">
        <f t="shared" si="102"/>
        <v/>
      </c>
      <c r="CX84" s="82" t="str">
        <f t="shared" si="103"/>
        <v/>
      </c>
      <c r="CY84" s="82" t="str">
        <f t="shared" si="104"/>
        <v/>
      </c>
      <c r="CZ84" s="82" t="str">
        <f t="shared" si="105"/>
        <v/>
      </c>
      <c r="DA84" s="82" t="str">
        <f t="shared" si="106"/>
        <v/>
      </c>
      <c r="DB84" s="82" t="str">
        <f t="shared" si="107"/>
        <v/>
      </c>
      <c r="DC84" s="82" t="str">
        <f t="shared" si="108"/>
        <v/>
      </c>
      <c r="DD84" s="82" t="str">
        <f t="shared" si="109"/>
        <v/>
      </c>
      <c r="DE84" s="82" t="str">
        <f t="shared" si="110"/>
        <v/>
      </c>
      <c r="DF84" s="82" t="str">
        <f t="shared" si="111"/>
        <v/>
      </c>
      <c r="DG84" s="82" t="str">
        <f t="shared" si="112"/>
        <v/>
      </c>
      <c r="DH84" s="82" t="str">
        <f t="shared" si="113"/>
        <v/>
      </c>
      <c r="DI84" s="82" t="str">
        <f t="shared" si="114"/>
        <v/>
      </c>
      <c r="DJ84" s="82" t="str">
        <f t="shared" si="115"/>
        <v/>
      </c>
      <c r="DK84" s="82" t="str">
        <f t="shared" si="116"/>
        <v/>
      </c>
      <c r="DL84" s="82" t="str">
        <f t="shared" si="117"/>
        <v/>
      </c>
      <c r="DM84" s="82" t="str">
        <f t="shared" si="118"/>
        <v/>
      </c>
      <c r="DN84" s="82" t="str">
        <f t="shared" si="119"/>
        <v/>
      </c>
      <c r="DO84" s="82" t="str">
        <f t="shared" si="120"/>
        <v/>
      </c>
      <c r="DP84" s="82" t="str">
        <f t="shared" si="121"/>
        <v/>
      </c>
      <c r="DQ84" s="82" t="str">
        <f t="shared" si="122"/>
        <v/>
      </c>
      <c r="DR84" s="82" t="str">
        <f t="shared" si="123"/>
        <v/>
      </c>
      <c r="DS84" s="82" t="str">
        <f t="shared" si="124"/>
        <v/>
      </c>
      <c r="DT84" s="82" t="str">
        <f t="shared" si="125"/>
        <v/>
      </c>
      <c r="DU84" s="82" t="str">
        <f t="shared" si="126"/>
        <v/>
      </c>
      <c r="DV84" s="82" t="str">
        <f t="shared" si="127"/>
        <v/>
      </c>
      <c r="DW84" s="82" t="str">
        <f t="shared" si="128"/>
        <v/>
      </c>
      <c r="DX84" s="82" t="str">
        <f t="shared" si="129"/>
        <v/>
      </c>
      <c r="DY84" s="82" t="str">
        <f t="shared" si="130"/>
        <v/>
      </c>
      <c r="DZ84" s="82" t="str">
        <f t="shared" si="131"/>
        <v/>
      </c>
      <c r="EA84" s="82" t="str">
        <f t="shared" si="132"/>
        <v/>
      </c>
      <c r="EB84" s="82" t="str">
        <f t="shared" si="133"/>
        <v/>
      </c>
      <c r="EC84" s="82" t="str">
        <f t="shared" si="134"/>
        <v/>
      </c>
      <c r="ED84" s="82" t="str">
        <f t="shared" si="135"/>
        <v/>
      </c>
      <c r="EE84" s="82" t="str">
        <f t="shared" si="136"/>
        <v/>
      </c>
      <c r="EF84" s="82" t="str">
        <f t="shared" si="137"/>
        <v/>
      </c>
      <c r="EG84" s="82" t="str">
        <f t="shared" si="138"/>
        <v/>
      </c>
      <c r="EH84" s="82" t="str">
        <f t="shared" si="139"/>
        <v/>
      </c>
      <c r="EI84" s="82">
        <f t="shared" si="140"/>
        <v>54.79</v>
      </c>
      <c r="EJ84" s="82" t="str">
        <f t="shared" si="141"/>
        <v/>
      </c>
      <c r="EK84" s="82" t="str">
        <f t="shared" si="142"/>
        <v/>
      </c>
      <c r="EL84" s="82" t="str">
        <f t="shared" si="143"/>
        <v/>
      </c>
      <c r="EM84" s="82" t="str">
        <f t="shared" si="144"/>
        <v/>
      </c>
      <c r="EN84" s="82" t="str">
        <f t="shared" si="145"/>
        <v/>
      </c>
      <c r="EO84" s="71">
        <f t="shared" si="146"/>
        <v>54.79</v>
      </c>
      <c r="EP84" s="71">
        <f>ROUND(EO84*(1+[3]Inflación!$G$50),2)</f>
        <v>55.49</v>
      </c>
      <c r="EQ84" s="81">
        <f t="shared" si="147"/>
        <v>-1.6253225016505946E-3</v>
      </c>
    </row>
    <row r="85" spans="1:147" s="56" customFormat="1" ht="24.75" customHeight="1">
      <c r="A85" s="93">
        <v>80</v>
      </c>
      <c r="B85" s="92" t="s">
        <v>588</v>
      </c>
      <c r="C85" s="91" t="s">
        <v>587</v>
      </c>
      <c r="D85" s="90" t="s">
        <v>583</v>
      </c>
      <c r="E85" s="94">
        <v>68.374979156358648</v>
      </c>
      <c r="F85" s="94">
        <v>68.956166479187701</v>
      </c>
      <c r="G85" s="87"/>
      <c r="H85" s="82"/>
      <c r="I85" s="82">
        <v>73.237499999999997</v>
      </c>
      <c r="J85" s="82"/>
      <c r="K85" s="82" t="str">
        <f>+'[3]Contratos anteriores'!AO88</f>
        <v xml:space="preserve"> </v>
      </c>
      <c r="L85" s="82" t="str">
        <f>+'[3]Contratos anteriores'!AP88</f>
        <v xml:space="preserve"> </v>
      </c>
      <c r="M85" s="82" t="str">
        <f>+'[3]Contratos anteriores'!AQ88</f>
        <v xml:space="preserve"> </v>
      </c>
      <c r="N85" s="82"/>
      <c r="O85" s="82"/>
      <c r="P85" s="82"/>
      <c r="Q85" s="82" t="str">
        <f>+'[3]Contratos anteriores'!AR88</f>
        <v xml:space="preserve"> </v>
      </c>
      <c r="R85" s="82" t="str">
        <f>+'[3]Contratos anteriores'!AS88</f>
        <v xml:space="preserve"> </v>
      </c>
      <c r="S85" s="82" t="str">
        <f>+'[3]Contratos anteriores'!AT88</f>
        <v xml:space="preserve"> </v>
      </c>
      <c r="T85" s="82"/>
      <c r="U85" s="82"/>
      <c r="V85" s="82"/>
      <c r="W85" s="82" t="str">
        <f>+'[3]Contratos anteriores'!AU88</f>
        <v xml:space="preserve"> </v>
      </c>
      <c r="X85" s="82" t="str">
        <f>+'[3]Contratos anteriores'!AV88</f>
        <v xml:space="preserve"> </v>
      </c>
      <c r="Y85" s="82" t="str">
        <f>+'[3]Contratos anteriores'!AW88</f>
        <v xml:space="preserve"> </v>
      </c>
      <c r="Z85" s="82"/>
      <c r="AA85" s="82"/>
      <c r="AB85" s="82"/>
      <c r="AC85" s="86" t="str">
        <f>+'[3]Contratos anteriores'!AX88</f>
        <v xml:space="preserve"> </v>
      </c>
      <c r="AD85" s="86" t="str">
        <f>+'[3]Contratos anteriores'!AY88</f>
        <v xml:space="preserve"> </v>
      </c>
      <c r="AE85" s="86" t="str">
        <f>+'[3]Contratos anteriores'!AZ88</f>
        <v xml:space="preserve"> </v>
      </c>
      <c r="AF85" s="82"/>
      <c r="AG85" s="82"/>
      <c r="AH85" s="82"/>
      <c r="AI85" s="82" t="str">
        <f>+'[3]Contratos anteriores'!BA88</f>
        <v xml:space="preserve"> </v>
      </c>
      <c r="AJ85" s="82" t="str">
        <f>+'[3]Contratos anteriores'!BB88</f>
        <v xml:space="preserve"> </v>
      </c>
      <c r="AK85" s="82" t="str">
        <f>+'[3]Contratos anteriores'!BC88</f>
        <v xml:space="preserve"> </v>
      </c>
      <c r="AL85" s="82"/>
      <c r="AM85" s="82"/>
      <c r="AN85" s="82"/>
      <c r="AO85" s="82" t="str">
        <f>+'[3]Contratos anteriores'!BD88</f>
        <v xml:space="preserve"> </v>
      </c>
      <c r="AP85" s="82" t="str">
        <f>+'[3]Contratos anteriores'!BE88</f>
        <v xml:space="preserve"> </v>
      </c>
      <c r="AQ85" s="82" t="str">
        <f>+'[3]Contratos anteriores'!BF88</f>
        <v xml:space="preserve"> </v>
      </c>
      <c r="AR85" s="82"/>
      <c r="AS85" s="82"/>
      <c r="AT85" s="82"/>
      <c r="AU85" s="82" t="str">
        <f>+'[3]Contratos anteriores'!BG88</f>
        <v xml:space="preserve"> </v>
      </c>
      <c r="AV85" s="82" t="str">
        <f>+'[3]Contratos anteriores'!BH88</f>
        <v xml:space="preserve"> </v>
      </c>
      <c r="AW85" s="82" t="str">
        <f>+'[3]Contratos anteriores'!BI88</f>
        <v xml:space="preserve"> </v>
      </c>
      <c r="AX85" s="82"/>
      <c r="AY85" s="82"/>
      <c r="AZ85" s="82"/>
      <c r="BA85" s="82" t="str">
        <f>+'[3]Contratos anteriores'!BJ88</f>
        <v xml:space="preserve"> </v>
      </c>
      <c r="BB85" s="82" t="str">
        <f>+'[3]Contratos anteriores'!BK88</f>
        <v xml:space="preserve"> </v>
      </c>
      <c r="BC85" s="82" t="str">
        <f>+'[3]Contratos anteriores'!BL88</f>
        <v xml:space="preserve"> </v>
      </c>
      <c r="BD85" s="82"/>
      <c r="BE85" s="82"/>
      <c r="BF85" s="82"/>
      <c r="BG85" s="82" t="str">
        <f>+'[3]Contratos anteriores'!BM88</f>
        <v xml:space="preserve"> </v>
      </c>
      <c r="BH85" s="82" t="str">
        <f>+'[3]Contratos anteriores'!BN88</f>
        <v xml:space="preserve"> </v>
      </c>
      <c r="BI85" s="82" t="str">
        <f>+'[3]Contratos anteriores'!BO88</f>
        <v xml:space="preserve"> </v>
      </c>
      <c r="BJ85" s="82">
        <v>93.48</v>
      </c>
      <c r="BK85" s="82">
        <v>77.260000000000005</v>
      </c>
      <c r="BL85" s="82"/>
      <c r="BM85" s="82" t="str">
        <f>+'[3]Contratos anteriores'!BP88</f>
        <v xml:space="preserve"> </v>
      </c>
      <c r="BN85" s="82" t="str">
        <f>+'[3]Contratos anteriores'!BQ88</f>
        <v xml:space="preserve"> </v>
      </c>
      <c r="BO85" s="82" t="str">
        <f>+'[3]Contratos anteriores'!BR88</f>
        <v xml:space="preserve"> </v>
      </c>
      <c r="BP85" s="82">
        <v>68.27</v>
      </c>
      <c r="BQ85" s="82"/>
      <c r="BR85" s="82">
        <v>83.68</v>
      </c>
      <c r="BS85" s="82" t="str">
        <f>+'[3]Contratos anteriores'!BS88</f>
        <v xml:space="preserve"> </v>
      </c>
      <c r="BT85" s="82" t="str">
        <f>+'[3]Contratos anteriores'!BT88</f>
        <v xml:space="preserve"> </v>
      </c>
      <c r="BU85" s="82" t="str">
        <f>+'[3]Contratos anteriores'!BU88</f>
        <v xml:space="preserve"> </v>
      </c>
      <c r="BV85" s="84">
        <f t="shared" si="75"/>
        <v>79.185500000000005</v>
      </c>
      <c r="BW85" s="84">
        <f t="shared" si="76"/>
        <v>9.4959195367803666</v>
      </c>
      <c r="BX85" s="84">
        <f t="shared" ref="BX85:BX94" si="148">IFERROR(BV85-BW85*$BX$2," ")</f>
        <v>64.941620694829453</v>
      </c>
      <c r="BY85" s="84">
        <f t="shared" si="78"/>
        <v>88.681419536780368</v>
      </c>
      <c r="BZ85" s="84">
        <f t="shared" si="79"/>
        <v>75.212477071994513</v>
      </c>
      <c r="CA85" s="82" t="str">
        <f t="shared" si="80"/>
        <v/>
      </c>
      <c r="CB85" s="82">
        <f t="shared" si="81"/>
        <v>73.237499999999997</v>
      </c>
      <c r="CC85" s="82" t="str">
        <f t="shared" si="82"/>
        <v/>
      </c>
      <c r="CD85" s="82" t="str">
        <f t="shared" si="83"/>
        <v/>
      </c>
      <c r="CE85" s="82" t="str">
        <f t="shared" si="84"/>
        <v/>
      </c>
      <c r="CF85" s="82" t="str">
        <f t="shared" si="85"/>
        <v/>
      </c>
      <c r="CG85" s="82" t="str">
        <f t="shared" si="86"/>
        <v/>
      </c>
      <c r="CH85" s="82" t="str">
        <f t="shared" si="87"/>
        <v/>
      </c>
      <c r="CI85" s="82" t="str">
        <f t="shared" si="88"/>
        <v/>
      </c>
      <c r="CJ85" s="82" t="str">
        <f t="shared" si="89"/>
        <v/>
      </c>
      <c r="CK85" s="82" t="str">
        <f t="shared" si="90"/>
        <v/>
      </c>
      <c r="CL85" s="82" t="str">
        <f t="shared" si="91"/>
        <v/>
      </c>
      <c r="CM85" s="82" t="str">
        <f t="shared" si="92"/>
        <v/>
      </c>
      <c r="CN85" s="82" t="str">
        <f t="shared" si="93"/>
        <v/>
      </c>
      <c r="CO85" s="82" t="str">
        <f t="shared" si="94"/>
        <v/>
      </c>
      <c r="CP85" s="82" t="str">
        <f t="shared" si="95"/>
        <v/>
      </c>
      <c r="CQ85" s="82" t="str">
        <f t="shared" si="96"/>
        <v/>
      </c>
      <c r="CR85" s="82" t="str">
        <f t="shared" si="97"/>
        <v/>
      </c>
      <c r="CS85" s="82" t="str">
        <f t="shared" si="98"/>
        <v/>
      </c>
      <c r="CT85" s="82" t="str">
        <f t="shared" si="99"/>
        <v/>
      </c>
      <c r="CU85" s="82" t="str">
        <f t="shared" si="100"/>
        <v/>
      </c>
      <c r="CV85" s="82" t="str">
        <f t="shared" si="101"/>
        <v/>
      </c>
      <c r="CW85" s="82" t="str">
        <f t="shared" si="102"/>
        <v/>
      </c>
      <c r="CX85" s="82" t="str">
        <f t="shared" si="103"/>
        <v/>
      </c>
      <c r="CY85" s="82" t="str">
        <f t="shared" si="104"/>
        <v/>
      </c>
      <c r="CZ85" s="82" t="str">
        <f t="shared" si="105"/>
        <v/>
      </c>
      <c r="DA85" s="82" t="str">
        <f t="shared" si="106"/>
        <v/>
      </c>
      <c r="DB85" s="82" t="str">
        <f t="shared" si="107"/>
        <v/>
      </c>
      <c r="DC85" s="82" t="str">
        <f t="shared" si="108"/>
        <v/>
      </c>
      <c r="DD85" s="82" t="str">
        <f t="shared" si="109"/>
        <v/>
      </c>
      <c r="DE85" s="82" t="str">
        <f t="shared" si="110"/>
        <v/>
      </c>
      <c r="DF85" s="82" t="str">
        <f t="shared" si="111"/>
        <v/>
      </c>
      <c r="DG85" s="82" t="str">
        <f t="shared" si="112"/>
        <v/>
      </c>
      <c r="DH85" s="82" t="str">
        <f t="shared" si="113"/>
        <v/>
      </c>
      <c r="DI85" s="82" t="str">
        <f t="shared" si="114"/>
        <v/>
      </c>
      <c r="DJ85" s="82" t="str">
        <f t="shared" si="115"/>
        <v/>
      </c>
      <c r="DK85" s="82" t="str">
        <f t="shared" si="116"/>
        <v/>
      </c>
      <c r="DL85" s="82" t="str">
        <f t="shared" si="117"/>
        <v/>
      </c>
      <c r="DM85" s="82" t="str">
        <f t="shared" si="118"/>
        <v/>
      </c>
      <c r="DN85" s="82" t="str">
        <f t="shared" si="119"/>
        <v/>
      </c>
      <c r="DO85" s="82" t="str">
        <f t="shared" si="120"/>
        <v/>
      </c>
      <c r="DP85" s="82" t="str">
        <f t="shared" si="121"/>
        <v/>
      </c>
      <c r="DQ85" s="82" t="str">
        <f t="shared" si="122"/>
        <v/>
      </c>
      <c r="DR85" s="82" t="str">
        <f t="shared" si="123"/>
        <v/>
      </c>
      <c r="DS85" s="82" t="str">
        <f t="shared" si="124"/>
        <v/>
      </c>
      <c r="DT85" s="82" t="str">
        <f t="shared" si="125"/>
        <v/>
      </c>
      <c r="DU85" s="82" t="str">
        <f t="shared" si="126"/>
        <v/>
      </c>
      <c r="DV85" s="82" t="str">
        <f t="shared" si="127"/>
        <v/>
      </c>
      <c r="DW85" s="82" t="str">
        <f t="shared" si="128"/>
        <v/>
      </c>
      <c r="DX85" s="82" t="str">
        <f t="shared" si="129"/>
        <v/>
      </c>
      <c r="DY85" s="82" t="str">
        <f t="shared" si="130"/>
        <v/>
      </c>
      <c r="DZ85" s="82" t="str">
        <f t="shared" si="131"/>
        <v/>
      </c>
      <c r="EA85" s="82" t="str">
        <f t="shared" si="132"/>
        <v/>
      </c>
      <c r="EB85" s="82" t="str">
        <f t="shared" si="133"/>
        <v/>
      </c>
      <c r="EC85" s="82" t="str">
        <f t="shared" si="134"/>
        <v/>
      </c>
      <c r="ED85" s="82" t="str">
        <f t="shared" si="135"/>
        <v/>
      </c>
      <c r="EE85" s="82" t="str">
        <f t="shared" si="136"/>
        <v/>
      </c>
      <c r="EF85" s="82" t="str">
        <f t="shared" si="137"/>
        <v/>
      </c>
      <c r="EG85" s="82" t="str">
        <f t="shared" si="138"/>
        <v/>
      </c>
      <c r="EH85" s="82" t="str">
        <f t="shared" si="139"/>
        <v/>
      </c>
      <c r="EI85" s="82">
        <f t="shared" si="140"/>
        <v>68.27</v>
      </c>
      <c r="EJ85" s="82" t="str">
        <f t="shared" si="141"/>
        <v/>
      </c>
      <c r="EK85" s="82" t="str">
        <f t="shared" si="142"/>
        <v/>
      </c>
      <c r="EL85" s="82" t="str">
        <f t="shared" si="143"/>
        <v/>
      </c>
      <c r="EM85" s="82" t="str">
        <f t="shared" si="144"/>
        <v/>
      </c>
      <c r="EN85" s="82" t="str">
        <f t="shared" si="145"/>
        <v/>
      </c>
      <c r="EO85" s="71">
        <f t="shared" si="146"/>
        <v>70.84</v>
      </c>
      <c r="EP85" s="71">
        <f>ROUND(EO85*(1+[3]Inflación!$G$50),2)</f>
        <v>71.75</v>
      </c>
      <c r="EQ85" s="81">
        <f t="shared" si="147"/>
        <v>3.6051504132884604E-2</v>
      </c>
    </row>
    <row r="86" spans="1:147" s="69" customFormat="1" ht="24.75" customHeight="1">
      <c r="A86" s="80">
        <v>81</v>
      </c>
      <c r="B86" s="120" t="s">
        <v>582</v>
      </c>
      <c r="C86" s="78" t="s">
        <v>586</v>
      </c>
      <c r="D86" s="77" t="s">
        <v>583</v>
      </c>
      <c r="E86" s="76">
        <v>147.80503375487621</v>
      </c>
      <c r="F86" s="76">
        <v>149.06137654179264</v>
      </c>
      <c r="G86" s="75"/>
      <c r="H86" s="72"/>
      <c r="I86" s="72"/>
      <c r="J86" s="72"/>
      <c r="K86" s="72" t="str">
        <f>+'[3]Contratos anteriores'!AO89</f>
        <v xml:space="preserve"> </v>
      </c>
      <c r="L86" s="72" t="str">
        <f>+'[3]Contratos anteriores'!AP89</f>
        <v xml:space="preserve"> </v>
      </c>
      <c r="M86" s="72" t="str">
        <f>+'[3]Contratos anteriores'!AQ89</f>
        <v xml:space="preserve"> </v>
      </c>
      <c r="N86" s="72"/>
      <c r="O86" s="72"/>
      <c r="P86" s="72"/>
      <c r="Q86" s="72" t="str">
        <f>+'[3]Contratos anteriores'!AR89</f>
        <v xml:space="preserve"> </v>
      </c>
      <c r="R86" s="72" t="str">
        <f>+'[3]Contratos anteriores'!AS89</f>
        <v xml:space="preserve"> </v>
      </c>
      <c r="S86" s="72" t="str">
        <f>+'[3]Contratos anteriores'!AT89</f>
        <v xml:space="preserve"> </v>
      </c>
      <c r="T86" s="72"/>
      <c r="U86" s="72"/>
      <c r="V86" s="72"/>
      <c r="W86" s="72" t="str">
        <f>+'[3]Contratos anteriores'!AU89</f>
        <v xml:space="preserve"> </v>
      </c>
      <c r="X86" s="72" t="str">
        <f>+'[3]Contratos anteriores'!AV89</f>
        <v xml:space="preserve"> </v>
      </c>
      <c r="Y86" s="72" t="str">
        <f>+'[3]Contratos anteriores'!AW89</f>
        <v xml:space="preserve"> </v>
      </c>
      <c r="Z86" s="72"/>
      <c r="AA86" s="72"/>
      <c r="AB86" s="72"/>
      <c r="AC86" s="74" t="str">
        <f>+'[3]Contratos anteriores'!AX89</f>
        <v xml:space="preserve"> </v>
      </c>
      <c r="AD86" s="74" t="str">
        <f>+'[3]Contratos anteriores'!AY89</f>
        <v xml:space="preserve"> </v>
      </c>
      <c r="AE86" s="74" t="str">
        <f>+'[3]Contratos anteriores'!AZ89</f>
        <v xml:space="preserve"> </v>
      </c>
      <c r="AF86" s="72"/>
      <c r="AG86" s="72"/>
      <c r="AH86" s="72"/>
      <c r="AI86" s="72" t="str">
        <f>+'[3]Contratos anteriores'!BA89</f>
        <v xml:space="preserve"> </v>
      </c>
      <c r="AJ86" s="72" t="str">
        <f>+'[3]Contratos anteriores'!BB89</f>
        <v xml:space="preserve"> </v>
      </c>
      <c r="AK86" s="72" t="str">
        <f>+'[3]Contratos anteriores'!BC89</f>
        <v xml:space="preserve"> </v>
      </c>
      <c r="AL86" s="72"/>
      <c r="AM86" s="72"/>
      <c r="AN86" s="72"/>
      <c r="AO86" s="72" t="str">
        <f>+'[3]Contratos anteriores'!BD89</f>
        <v xml:space="preserve"> </v>
      </c>
      <c r="AP86" s="72" t="str">
        <f>+'[3]Contratos anteriores'!BE89</f>
        <v xml:space="preserve"> </v>
      </c>
      <c r="AQ86" s="72" t="str">
        <f>+'[3]Contratos anteriores'!BF89</f>
        <v xml:space="preserve"> </v>
      </c>
      <c r="AR86" s="72"/>
      <c r="AS86" s="72"/>
      <c r="AT86" s="72"/>
      <c r="AU86" s="72" t="str">
        <f>+'[3]Contratos anteriores'!BG89</f>
        <v xml:space="preserve"> </v>
      </c>
      <c r="AV86" s="72" t="str">
        <f>+'[3]Contratos anteriores'!BH89</f>
        <v xml:space="preserve"> </v>
      </c>
      <c r="AW86" s="72" t="str">
        <f>+'[3]Contratos anteriores'!BI89</f>
        <v xml:space="preserve"> </v>
      </c>
      <c r="AX86" s="72"/>
      <c r="AY86" s="72"/>
      <c r="AZ86" s="72"/>
      <c r="BA86" s="72" t="str">
        <f>+'[3]Contratos anteriores'!BJ89</f>
        <v xml:space="preserve"> </v>
      </c>
      <c r="BB86" s="72" t="str">
        <f>+'[3]Contratos anteriores'!BK89</f>
        <v xml:space="preserve"> </v>
      </c>
      <c r="BC86" s="72" t="str">
        <f>+'[3]Contratos anteriores'!BL89</f>
        <v xml:space="preserve"> </v>
      </c>
      <c r="BD86" s="72"/>
      <c r="BE86" s="72"/>
      <c r="BF86" s="72"/>
      <c r="BG86" s="72" t="str">
        <f>+'[3]Contratos anteriores'!BM89</f>
        <v xml:space="preserve"> </v>
      </c>
      <c r="BH86" s="72" t="str">
        <f>+'[3]Contratos anteriores'!BN89</f>
        <v xml:space="preserve"> </v>
      </c>
      <c r="BI86" s="72" t="str">
        <f>+'[3]Contratos anteriores'!BO89</f>
        <v xml:space="preserve"> </v>
      </c>
      <c r="BJ86" s="72">
        <v>238.11</v>
      </c>
      <c r="BK86" s="72">
        <v>167.02</v>
      </c>
      <c r="BL86" s="72"/>
      <c r="BM86" s="72" t="str">
        <f>+'[3]Contratos anteriores'!BP89</f>
        <v xml:space="preserve"> </v>
      </c>
      <c r="BN86" s="72" t="str">
        <f>+'[3]Contratos anteriores'!BQ89</f>
        <v xml:space="preserve"> </v>
      </c>
      <c r="BO86" s="72" t="str">
        <f>+'[3]Contratos anteriores'!BR89</f>
        <v xml:space="preserve"> </v>
      </c>
      <c r="BP86" s="72">
        <v>147.57</v>
      </c>
      <c r="BQ86" s="72"/>
      <c r="BR86" s="72">
        <v>163.47999999999999</v>
      </c>
      <c r="BS86" s="72" t="str">
        <f>+'[3]Contratos anteriores'!BS89</f>
        <v xml:space="preserve"> </v>
      </c>
      <c r="BT86" s="72" t="str">
        <f>+'[3]Contratos anteriores'!BT89</f>
        <v xml:space="preserve"> </v>
      </c>
      <c r="BU86" s="72" t="str">
        <f>+'[3]Contratos anteriores'!BU89</f>
        <v xml:space="preserve"> </v>
      </c>
      <c r="BV86" s="73">
        <f t="shared" si="75"/>
        <v>179.04500000000002</v>
      </c>
      <c r="BW86" s="73">
        <f t="shared" si="76"/>
        <v>34.975567312014796</v>
      </c>
      <c r="BX86" s="73">
        <f t="shared" si="148"/>
        <v>126.58164903197782</v>
      </c>
      <c r="BY86" s="73">
        <f t="shared" si="78"/>
        <v>214.0205673120148</v>
      </c>
      <c r="BZ86" s="73">
        <f t="shared" si="79"/>
        <v>162.58553713036383</v>
      </c>
      <c r="CA86" s="72" t="str">
        <f t="shared" si="80"/>
        <v/>
      </c>
      <c r="CB86" s="72" t="str">
        <f t="shared" si="81"/>
        <v/>
      </c>
      <c r="CC86" s="72" t="str">
        <f t="shared" si="82"/>
        <v/>
      </c>
      <c r="CD86" s="72" t="str">
        <f t="shared" si="83"/>
        <v/>
      </c>
      <c r="CE86" s="72" t="str">
        <f t="shared" si="84"/>
        <v/>
      </c>
      <c r="CF86" s="72" t="str">
        <f t="shared" si="85"/>
        <v/>
      </c>
      <c r="CG86" s="72" t="str">
        <f t="shared" si="86"/>
        <v/>
      </c>
      <c r="CH86" s="72" t="str">
        <f t="shared" si="87"/>
        <v/>
      </c>
      <c r="CI86" s="72" t="str">
        <f t="shared" si="88"/>
        <v/>
      </c>
      <c r="CJ86" s="72" t="str">
        <f t="shared" si="89"/>
        <v/>
      </c>
      <c r="CK86" s="72" t="str">
        <f t="shared" si="90"/>
        <v/>
      </c>
      <c r="CL86" s="72" t="str">
        <f t="shared" si="91"/>
        <v/>
      </c>
      <c r="CM86" s="72" t="str">
        <f t="shared" si="92"/>
        <v/>
      </c>
      <c r="CN86" s="72" t="str">
        <f t="shared" si="93"/>
        <v/>
      </c>
      <c r="CO86" s="72" t="str">
        <f t="shared" si="94"/>
        <v/>
      </c>
      <c r="CP86" s="72" t="str">
        <f t="shared" si="95"/>
        <v/>
      </c>
      <c r="CQ86" s="72" t="str">
        <f t="shared" si="96"/>
        <v/>
      </c>
      <c r="CR86" s="72" t="str">
        <f t="shared" si="97"/>
        <v/>
      </c>
      <c r="CS86" s="72" t="str">
        <f t="shared" si="98"/>
        <v/>
      </c>
      <c r="CT86" s="72" t="str">
        <f t="shared" si="99"/>
        <v/>
      </c>
      <c r="CU86" s="72" t="str">
        <f t="shared" si="100"/>
        <v/>
      </c>
      <c r="CV86" s="72" t="str">
        <f t="shared" si="101"/>
        <v/>
      </c>
      <c r="CW86" s="72" t="str">
        <f t="shared" si="102"/>
        <v/>
      </c>
      <c r="CX86" s="72" t="str">
        <f t="shared" si="103"/>
        <v/>
      </c>
      <c r="CY86" s="72" t="str">
        <f t="shared" si="104"/>
        <v/>
      </c>
      <c r="CZ86" s="72" t="str">
        <f t="shared" si="105"/>
        <v/>
      </c>
      <c r="DA86" s="72" t="str">
        <f t="shared" si="106"/>
        <v/>
      </c>
      <c r="DB86" s="72" t="str">
        <f t="shared" si="107"/>
        <v/>
      </c>
      <c r="DC86" s="72" t="str">
        <f t="shared" si="108"/>
        <v/>
      </c>
      <c r="DD86" s="72" t="str">
        <f t="shared" si="109"/>
        <v/>
      </c>
      <c r="DE86" s="72" t="str">
        <f t="shared" si="110"/>
        <v/>
      </c>
      <c r="DF86" s="72" t="str">
        <f t="shared" si="111"/>
        <v/>
      </c>
      <c r="DG86" s="72" t="str">
        <f t="shared" si="112"/>
        <v/>
      </c>
      <c r="DH86" s="72" t="str">
        <f t="shared" si="113"/>
        <v/>
      </c>
      <c r="DI86" s="72" t="str">
        <f t="shared" si="114"/>
        <v/>
      </c>
      <c r="DJ86" s="72" t="str">
        <f t="shared" si="115"/>
        <v/>
      </c>
      <c r="DK86" s="72" t="str">
        <f t="shared" si="116"/>
        <v/>
      </c>
      <c r="DL86" s="72" t="str">
        <f t="shared" si="117"/>
        <v/>
      </c>
      <c r="DM86" s="72" t="str">
        <f t="shared" si="118"/>
        <v/>
      </c>
      <c r="DN86" s="72" t="str">
        <f t="shared" si="119"/>
        <v/>
      </c>
      <c r="DO86" s="72" t="str">
        <f t="shared" si="120"/>
        <v/>
      </c>
      <c r="DP86" s="72" t="str">
        <f t="shared" si="121"/>
        <v/>
      </c>
      <c r="DQ86" s="72" t="str">
        <f t="shared" si="122"/>
        <v/>
      </c>
      <c r="DR86" s="72" t="str">
        <f t="shared" si="123"/>
        <v/>
      </c>
      <c r="DS86" s="72" t="str">
        <f t="shared" si="124"/>
        <v/>
      </c>
      <c r="DT86" s="72" t="str">
        <f t="shared" si="125"/>
        <v/>
      </c>
      <c r="DU86" s="72" t="str">
        <f t="shared" si="126"/>
        <v/>
      </c>
      <c r="DV86" s="72" t="str">
        <f t="shared" si="127"/>
        <v/>
      </c>
      <c r="DW86" s="72" t="str">
        <f t="shared" si="128"/>
        <v/>
      </c>
      <c r="DX86" s="72" t="str">
        <f t="shared" si="129"/>
        <v/>
      </c>
      <c r="DY86" s="72" t="str">
        <f t="shared" si="130"/>
        <v/>
      </c>
      <c r="DZ86" s="72" t="str">
        <f t="shared" si="131"/>
        <v/>
      </c>
      <c r="EA86" s="72" t="str">
        <f t="shared" si="132"/>
        <v/>
      </c>
      <c r="EB86" s="72" t="str">
        <f t="shared" si="133"/>
        <v/>
      </c>
      <c r="EC86" s="72" t="str">
        <f t="shared" si="134"/>
        <v/>
      </c>
      <c r="ED86" s="72" t="str">
        <f t="shared" si="135"/>
        <v/>
      </c>
      <c r="EE86" s="72" t="str">
        <f t="shared" si="136"/>
        <v/>
      </c>
      <c r="EF86" s="72" t="str">
        <f t="shared" si="137"/>
        <v/>
      </c>
      <c r="EG86" s="72" t="str">
        <f t="shared" si="138"/>
        <v/>
      </c>
      <c r="EH86" s="72" t="str">
        <f t="shared" si="139"/>
        <v/>
      </c>
      <c r="EI86" s="72">
        <f t="shared" si="140"/>
        <v>147.57</v>
      </c>
      <c r="EJ86" s="72" t="str">
        <f t="shared" si="141"/>
        <v/>
      </c>
      <c r="EK86" s="72" t="str">
        <f t="shared" si="142"/>
        <v/>
      </c>
      <c r="EL86" s="72" t="str">
        <f t="shared" si="143"/>
        <v/>
      </c>
      <c r="EM86" s="72" t="str">
        <f t="shared" si="144"/>
        <v/>
      </c>
      <c r="EN86" s="72" t="str">
        <f t="shared" si="145"/>
        <v/>
      </c>
      <c r="EO86" s="71">
        <f t="shared" si="146"/>
        <v>147.57</v>
      </c>
      <c r="EP86" s="71">
        <f>ROUND(EO86*(1+[3]Inflación!$G$50),2)</f>
        <v>149.47</v>
      </c>
      <c r="EQ86" s="70">
        <f t="shared" si="147"/>
        <v>-1.5901606928083734E-3</v>
      </c>
    </row>
    <row r="87" spans="1:147" s="69" customFormat="1" ht="24.75" customHeight="1">
      <c r="A87" s="80">
        <v>82</v>
      </c>
      <c r="B87" s="120" t="s">
        <v>582</v>
      </c>
      <c r="C87" s="78" t="s">
        <v>585</v>
      </c>
      <c r="D87" s="77" t="s">
        <v>583</v>
      </c>
      <c r="E87" s="76">
        <v>173.09422413724121</v>
      </c>
      <c r="F87" s="76">
        <v>174.56552504240776</v>
      </c>
      <c r="G87" s="75"/>
      <c r="H87" s="72"/>
      <c r="I87" s="72"/>
      <c r="J87" s="72"/>
      <c r="K87" s="72" t="str">
        <f>+'[3]Contratos anteriores'!AO90</f>
        <v xml:space="preserve"> </v>
      </c>
      <c r="L87" s="72" t="str">
        <f>+'[3]Contratos anteriores'!AP90</f>
        <v xml:space="preserve"> </v>
      </c>
      <c r="M87" s="72" t="str">
        <f>+'[3]Contratos anteriores'!AQ90</f>
        <v xml:space="preserve"> </v>
      </c>
      <c r="N87" s="72"/>
      <c r="O87" s="72"/>
      <c r="P87" s="72"/>
      <c r="Q87" s="72" t="str">
        <f>+'[3]Contratos anteriores'!AR90</f>
        <v xml:space="preserve"> </v>
      </c>
      <c r="R87" s="72" t="str">
        <f>+'[3]Contratos anteriores'!AS90</f>
        <v xml:space="preserve"> </v>
      </c>
      <c r="S87" s="72" t="str">
        <f>+'[3]Contratos anteriores'!AT90</f>
        <v xml:space="preserve"> </v>
      </c>
      <c r="T87" s="72"/>
      <c r="U87" s="72"/>
      <c r="V87" s="72"/>
      <c r="W87" s="72" t="str">
        <f>+'[3]Contratos anteriores'!AU90</f>
        <v xml:space="preserve"> </v>
      </c>
      <c r="X87" s="72" t="str">
        <f>+'[3]Contratos anteriores'!AV90</f>
        <v xml:space="preserve"> </v>
      </c>
      <c r="Y87" s="72" t="str">
        <f>+'[3]Contratos anteriores'!AW90</f>
        <v xml:space="preserve"> </v>
      </c>
      <c r="Z87" s="72"/>
      <c r="AA87" s="72"/>
      <c r="AB87" s="72"/>
      <c r="AC87" s="74" t="str">
        <f>+'[3]Contratos anteriores'!AX90</f>
        <v xml:space="preserve"> </v>
      </c>
      <c r="AD87" s="74" t="str">
        <f>+'[3]Contratos anteriores'!AY90</f>
        <v xml:space="preserve"> </v>
      </c>
      <c r="AE87" s="74" t="str">
        <f>+'[3]Contratos anteriores'!AZ90</f>
        <v xml:space="preserve"> </v>
      </c>
      <c r="AF87" s="72"/>
      <c r="AG87" s="72"/>
      <c r="AH87" s="72"/>
      <c r="AI87" s="72" t="str">
        <f>+'[3]Contratos anteriores'!BA90</f>
        <v xml:space="preserve"> </v>
      </c>
      <c r="AJ87" s="72" t="str">
        <f>+'[3]Contratos anteriores'!BB90</f>
        <v xml:space="preserve"> </v>
      </c>
      <c r="AK87" s="72" t="str">
        <f>+'[3]Contratos anteriores'!BC90</f>
        <v xml:space="preserve"> </v>
      </c>
      <c r="AL87" s="72"/>
      <c r="AM87" s="72"/>
      <c r="AN87" s="72"/>
      <c r="AO87" s="72" t="str">
        <f>+'[3]Contratos anteriores'!BD90</f>
        <v xml:space="preserve"> </v>
      </c>
      <c r="AP87" s="72" t="str">
        <f>+'[3]Contratos anteriores'!BE90</f>
        <v xml:space="preserve"> </v>
      </c>
      <c r="AQ87" s="72" t="str">
        <f>+'[3]Contratos anteriores'!BF90</f>
        <v xml:space="preserve"> </v>
      </c>
      <c r="AR87" s="72"/>
      <c r="AS87" s="72"/>
      <c r="AT87" s="72"/>
      <c r="AU87" s="72" t="str">
        <f>+'[3]Contratos anteriores'!BG90</f>
        <v xml:space="preserve"> </v>
      </c>
      <c r="AV87" s="72" t="str">
        <f>+'[3]Contratos anteriores'!BH90</f>
        <v xml:space="preserve"> </v>
      </c>
      <c r="AW87" s="72" t="str">
        <f>+'[3]Contratos anteriores'!BI90</f>
        <v xml:space="preserve"> </v>
      </c>
      <c r="AX87" s="72"/>
      <c r="AY87" s="72"/>
      <c r="AZ87" s="72"/>
      <c r="BA87" s="72" t="str">
        <f>+'[3]Contratos anteriores'!BJ90</f>
        <v xml:space="preserve"> </v>
      </c>
      <c r="BB87" s="72" t="str">
        <f>+'[3]Contratos anteriores'!BK90</f>
        <v xml:space="preserve"> </v>
      </c>
      <c r="BC87" s="72" t="str">
        <f>+'[3]Contratos anteriores'!BL90</f>
        <v xml:space="preserve"> </v>
      </c>
      <c r="BD87" s="72"/>
      <c r="BE87" s="72"/>
      <c r="BF87" s="72"/>
      <c r="BG87" s="72" t="str">
        <f>+'[3]Contratos anteriores'!BM90</f>
        <v xml:space="preserve"> </v>
      </c>
      <c r="BH87" s="72" t="str">
        <f>+'[3]Contratos anteriores'!BN90</f>
        <v xml:space="preserve"> </v>
      </c>
      <c r="BI87" s="72" t="str">
        <f>+'[3]Contratos anteriores'!BO90</f>
        <v xml:space="preserve"> </v>
      </c>
      <c r="BJ87" s="72">
        <v>268.25</v>
      </c>
      <c r="BK87" s="72">
        <v>195.6</v>
      </c>
      <c r="BL87" s="72"/>
      <c r="BM87" s="72" t="str">
        <f>+'[3]Contratos anteriores'!BP90</f>
        <v xml:space="preserve"> </v>
      </c>
      <c r="BN87" s="72" t="str">
        <f>+'[3]Contratos anteriores'!BQ90</f>
        <v xml:space="preserve"> </v>
      </c>
      <c r="BO87" s="72" t="str">
        <f>+'[3]Contratos anteriores'!BR90</f>
        <v xml:space="preserve"> </v>
      </c>
      <c r="BP87" s="72">
        <v>172.82</v>
      </c>
      <c r="BQ87" s="72"/>
      <c r="BR87" s="72">
        <v>197.81</v>
      </c>
      <c r="BS87" s="72" t="str">
        <f>+'[3]Contratos anteriores'!BS90</f>
        <v xml:space="preserve"> </v>
      </c>
      <c r="BT87" s="72" t="str">
        <f>+'[3]Contratos anteriores'!BT90</f>
        <v xml:space="preserve"> </v>
      </c>
      <c r="BU87" s="72" t="str">
        <f>+'[3]Contratos anteriores'!BU90</f>
        <v xml:space="preserve"> </v>
      </c>
      <c r="BV87" s="73">
        <f t="shared" si="75"/>
        <v>208.62</v>
      </c>
      <c r="BW87" s="73">
        <f t="shared" si="76"/>
        <v>36.71141384161362</v>
      </c>
      <c r="BX87" s="73">
        <f t="shared" si="148"/>
        <v>153.55287923757959</v>
      </c>
      <c r="BY87" s="73">
        <f t="shared" si="78"/>
        <v>245.33141384161362</v>
      </c>
      <c r="BZ87" s="73">
        <f t="shared" si="79"/>
        <v>190.40364655096536</v>
      </c>
      <c r="CA87" s="72" t="str">
        <f t="shared" si="80"/>
        <v/>
      </c>
      <c r="CB87" s="72" t="str">
        <f t="shared" si="81"/>
        <v/>
      </c>
      <c r="CC87" s="72" t="str">
        <f t="shared" si="82"/>
        <v/>
      </c>
      <c r="CD87" s="72" t="str">
        <f t="shared" si="83"/>
        <v/>
      </c>
      <c r="CE87" s="72" t="str">
        <f t="shared" si="84"/>
        <v/>
      </c>
      <c r="CF87" s="72" t="str">
        <f t="shared" si="85"/>
        <v/>
      </c>
      <c r="CG87" s="72" t="str">
        <f t="shared" si="86"/>
        <v/>
      </c>
      <c r="CH87" s="72" t="str">
        <f t="shared" si="87"/>
        <v/>
      </c>
      <c r="CI87" s="72" t="str">
        <f t="shared" si="88"/>
        <v/>
      </c>
      <c r="CJ87" s="72" t="str">
        <f t="shared" si="89"/>
        <v/>
      </c>
      <c r="CK87" s="72" t="str">
        <f t="shared" si="90"/>
        <v/>
      </c>
      <c r="CL87" s="72" t="str">
        <f t="shared" si="91"/>
        <v/>
      </c>
      <c r="CM87" s="72" t="str">
        <f t="shared" si="92"/>
        <v/>
      </c>
      <c r="CN87" s="72" t="str">
        <f t="shared" si="93"/>
        <v/>
      </c>
      <c r="CO87" s="72" t="str">
        <f t="shared" si="94"/>
        <v/>
      </c>
      <c r="CP87" s="72" t="str">
        <f t="shared" si="95"/>
        <v/>
      </c>
      <c r="CQ87" s="72" t="str">
        <f t="shared" si="96"/>
        <v/>
      </c>
      <c r="CR87" s="72" t="str">
        <f t="shared" si="97"/>
        <v/>
      </c>
      <c r="CS87" s="72" t="str">
        <f t="shared" si="98"/>
        <v/>
      </c>
      <c r="CT87" s="72" t="str">
        <f t="shared" si="99"/>
        <v/>
      </c>
      <c r="CU87" s="72" t="str">
        <f t="shared" si="100"/>
        <v/>
      </c>
      <c r="CV87" s="72" t="str">
        <f t="shared" si="101"/>
        <v/>
      </c>
      <c r="CW87" s="72" t="str">
        <f t="shared" si="102"/>
        <v/>
      </c>
      <c r="CX87" s="72" t="str">
        <f t="shared" si="103"/>
        <v/>
      </c>
      <c r="CY87" s="72" t="str">
        <f t="shared" si="104"/>
        <v/>
      </c>
      <c r="CZ87" s="72" t="str">
        <f t="shared" si="105"/>
        <v/>
      </c>
      <c r="DA87" s="72" t="str">
        <f t="shared" si="106"/>
        <v/>
      </c>
      <c r="DB87" s="72" t="str">
        <f t="shared" si="107"/>
        <v/>
      </c>
      <c r="DC87" s="72" t="str">
        <f t="shared" si="108"/>
        <v/>
      </c>
      <c r="DD87" s="72" t="str">
        <f t="shared" si="109"/>
        <v/>
      </c>
      <c r="DE87" s="72" t="str">
        <f t="shared" si="110"/>
        <v/>
      </c>
      <c r="DF87" s="72" t="str">
        <f t="shared" si="111"/>
        <v/>
      </c>
      <c r="DG87" s="72" t="str">
        <f t="shared" si="112"/>
        <v/>
      </c>
      <c r="DH87" s="72" t="str">
        <f t="shared" si="113"/>
        <v/>
      </c>
      <c r="DI87" s="72" t="str">
        <f t="shared" si="114"/>
        <v/>
      </c>
      <c r="DJ87" s="72" t="str">
        <f t="shared" si="115"/>
        <v/>
      </c>
      <c r="DK87" s="72" t="str">
        <f t="shared" si="116"/>
        <v/>
      </c>
      <c r="DL87" s="72" t="str">
        <f t="shared" si="117"/>
        <v/>
      </c>
      <c r="DM87" s="72" t="str">
        <f t="shared" si="118"/>
        <v/>
      </c>
      <c r="DN87" s="72" t="str">
        <f t="shared" si="119"/>
        <v/>
      </c>
      <c r="DO87" s="72" t="str">
        <f t="shared" si="120"/>
        <v/>
      </c>
      <c r="DP87" s="72" t="str">
        <f t="shared" si="121"/>
        <v/>
      </c>
      <c r="DQ87" s="72" t="str">
        <f t="shared" si="122"/>
        <v/>
      </c>
      <c r="DR87" s="72" t="str">
        <f t="shared" si="123"/>
        <v/>
      </c>
      <c r="DS87" s="72" t="str">
        <f t="shared" si="124"/>
        <v/>
      </c>
      <c r="DT87" s="72" t="str">
        <f t="shared" si="125"/>
        <v/>
      </c>
      <c r="DU87" s="72" t="str">
        <f t="shared" si="126"/>
        <v/>
      </c>
      <c r="DV87" s="72" t="str">
        <f t="shared" si="127"/>
        <v/>
      </c>
      <c r="DW87" s="72" t="str">
        <f t="shared" si="128"/>
        <v/>
      </c>
      <c r="DX87" s="72" t="str">
        <f t="shared" si="129"/>
        <v/>
      </c>
      <c r="DY87" s="72" t="str">
        <f t="shared" si="130"/>
        <v/>
      </c>
      <c r="DZ87" s="72" t="str">
        <f t="shared" si="131"/>
        <v/>
      </c>
      <c r="EA87" s="72" t="str">
        <f t="shared" si="132"/>
        <v/>
      </c>
      <c r="EB87" s="72" t="str">
        <f t="shared" si="133"/>
        <v/>
      </c>
      <c r="EC87" s="72" t="str">
        <f t="shared" si="134"/>
        <v/>
      </c>
      <c r="ED87" s="72" t="str">
        <f t="shared" si="135"/>
        <v/>
      </c>
      <c r="EE87" s="72" t="str">
        <f t="shared" si="136"/>
        <v/>
      </c>
      <c r="EF87" s="72" t="str">
        <f t="shared" si="137"/>
        <v/>
      </c>
      <c r="EG87" s="72" t="str">
        <f t="shared" si="138"/>
        <v/>
      </c>
      <c r="EH87" s="72" t="str">
        <f t="shared" si="139"/>
        <v/>
      </c>
      <c r="EI87" s="72">
        <f t="shared" si="140"/>
        <v>172.82</v>
      </c>
      <c r="EJ87" s="72" t="str">
        <f t="shared" si="141"/>
        <v/>
      </c>
      <c r="EK87" s="72" t="str">
        <f t="shared" si="142"/>
        <v/>
      </c>
      <c r="EL87" s="72" t="str">
        <f t="shared" si="143"/>
        <v/>
      </c>
      <c r="EM87" s="72" t="str">
        <f t="shared" si="144"/>
        <v/>
      </c>
      <c r="EN87" s="72" t="str">
        <f t="shared" si="145"/>
        <v/>
      </c>
      <c r="EO87" s="71">
        <f t="shared" si="146"/>
        <v>172.82</v>
      </c>
      <c r="EP87" s="71">
        <f>ROUND(EO87*(1+[3]Inflación!$G$50),2)</f>
        <v>175.04</v>
      </c>
      <c r="EQ87" s="70">
        <f t="shared" si="147"/>
        <v>-1.5842477622118878E-3</v>
      </c>
    </row>
    <row r="88" spans="1:147" s="56" customFormat="1" ht="24.75" customHeight="1">
      <c r="A88" s="96">
        <v>83</v>
      </c>
      <c r="B88" s="95" t="s">
        <v>582</v>
      </c>
      <c r="C88" s="91" t="s">
        <v>584</v>
      </c>
      <c r="D88" s="90" t="s">
        <v>583</v>
      </c>
      <c r="E88" s="94">
        <v>8.7899221634733706</v>
      </c>
      <c r="F88" s="94">
        <v>8.8646365018628934</v>
      </c>
      <c r="G88" s="87"/>
      <c r="H88" s="82">
        <v>10.25</v>
      </c>
      <c r="I88" s="82">
        <v>9.240000000000002</v>
      </c>
      <c r="J88" s="82">
        <v>10.97</v>
      </c>
      <c r="K88" s="82">
        <f>+'[3]Contratos anteriores'!AO91</f>
        <v>8.9225980000000007</v>
      </c>
      <c r="L88" s="82">
        <f>+'[3]Contratos anteriores'!AP91</f>
        <v>7.0076400000000012</v>
      </c>
      <c r="M88" s="82">
        <f>+'[3]Contratos anteriores'!AQ91</f>
        <v>8.9375069999999983</v>
      </c>
      <c r="N88" s="82"/>
      <c r="O88" s="82"/>
      <c r="P88" s="82"/>
      <c r="Q88" s="82">
        <f>+'[3]Contratos anteriores'!AR91</f>
        <v>5.922714</v>
      </c>
      <c r="R88" s="82">
        <f>+'[3]Contratos anteriores'!AS91</f>
        <v>7.2840682049999987</v>
      </c>
      <c r="S88" s="82">
        <f>+'[3]Contratos anteriores'!AT91</f>
        <v>8.213946</v>
      </c>
      <c r="T88" s="82"/>
      <c r="U88" s="86">
        <v>4.92</v>
      </c>
      <c r="V88" s="82"/>
      <c r="W88" s="82">
        <f>+'[3]Contratos anteriores'!AU91</f>
        <v>8.8178159999999988</v>
      </c>
      <c r="X88" s="82">
        <f>+'[3]Contratos anteriores'!AV91</f>
        <v>8.4957039999999981</v>
      </c>
      <c r="Y88" s="82">
        <f>+'[3]Contratos anteriores'!AW91</f>
        <v>12.260387999999999</v>
      </c>
      <c r="Z88" s="82"/>
      <c r="AA88" s="82"/>
      <c r="AB88" s="82"/>
      <c r="AC88" s="86">
        <f>+'[3]Contratos anteriores'!AX91</f>
        <v>9.2816700000000019</v>
      </c>
      <c r="AD88" s="86" t="str">
        <f>+'[3]Contratos anteriores'!AY91</f>
        <v xml:space="preserve"> </v>
      </c>
      <c r="AE88" s="86" t="str">
        <f>+'[3]Contratos anteriores'!AZ91</f>
        <v xml:space="preserve"> </v>
      </c>
      <c r="AF88" s="82"/>
      <c r="AG88" s="82"/>
      <c r="AH88" s="82"/>
      <c r="AI88" s="82" t="str">
        <f>+'[3]Contratos anteriores'!BA91</f>
        <v xml:space="preserve"> </v>
      </c>
      <c r="AJ88" s="82" t="str">
        <f>+'[3]Contratos anteriores'!BB91</f>
        <v xml:space="preserve"> </v>
      </c>
      <c r="AK88" s="82" t="str">
        <f>+'[3]Contratos anteriores'!BC91</f>
        <v xml:space="preserve"> </v>
      </c>
      <c r="AL88" s="82"/>
      <c r="AM88" s="82"/>
      <c r="AN88" s="82"/>
      <c r="AO88" s="82" t="str">
        <f>+'[3]Contratos anteriores'!BD91</f>
        <v xml:space="preserve"> </v>
      </c>
      <c r="AP88" s="82">
        <f>+'[3]Contratos anteriores'!BE91</f>
        <v>8.9225980000000007</v>
      </c>
      <c r="AQ88" s="82" t="str">
        <f>+'[3]Contratos anteriores'!BF91</f>
        <v xml:space="preserve"> </v>
      </c>
      <c r="AR88" s="82"/>
      <c r="AS88" s="82"/>
      <c r="AT88" s="82"/>
      <c r="AU88" s="82">
        <f>+'[3]Contratos anteriores'!BG91</f>
        <v>9.2103780000000004</v>
      </c>
      <c r="AV88" s="82">
        <f>+'[3]Contratos anteriores'!BH91</f>
        <v>11.616149999999999</v>
      </c>
      <c r="AW88" s="82" t="str">
        <f>+'[3]Contratos anteriores'!BI91</f>
        <v xml:space="preserve"> </v>
      </c>
      <c r="AX88" s="82"/>
      <c r="AY88" s="82"/>
      <c r="AZ88" s="82"/>
      <c r="BA88" s="82" t="str">
        <f>+'[3]Contratos anteriores'!BJ91</f>
        <v xml:space="preserve"> </v>
      </c>
      <c r="BB88" s="82" t="str">
        <f>+'[3]Contratos anteriores'!BK91</f>
        <v xml:space="preserve"> </v>
      </c>
      <c r="BC88" s="82" t="str">
        <f>+'[3]Contratos anteriores'!BL91</f>
        <v xml:space="preserve"> </v>
      </c>
      <c r="BD88" s="82"/>
      <c r="BE88" s="82"/>
      <c r="BF88" s="82"/>
      <c r="BG88" s="82" t="str">
        <f>+'[3]Contratos anteriores'!BM91</f>
        <v xml:space="preserve"> </v>
      </c>
      <c r="BH88" s="82" t="str">
        <f>+'[3]Contratos anteriores'!BN91</f>
        <v xml:space="preserve"> </v>
      </c>
      <c r="BI88" s="82" t="str">
        <f>+'[3]Contratos anteriores'!BO91</f>
        <v xml:space="preserve"> </v>
      </c>
      <c r="BJ88" s="82">
        <v>10.45</v>
      </c>
      <c r="BK88" s="82">
        <v>9.93</v>
      </c>
      <c r="BL88" s="82"/>
      <c r="BM88" s="82">
        <f>+'[3]Contratos anteriores'!BP91</f>
        <v>8.6113499999999998</v>
      </c>
      <c r="BN88" s="82" t="str">
        <f>+'[3]Contratos anteriores'!BQ91</f>
        <v xml:space="preserve"> </v>
      </c>
      <c r="BO88" s="82">
        <f>+'[3]Contratos anteriores'!BR91</f>
        <v>10.357913999999999</v>
      </c>
      <c r="BP88" s="82">
        <v>8.7799999999999994</v>
      </c>
      <c r="BQ88" s="82">
        <v>14.17</v>
      </c>
      <c r="BR88" s="82">
        <v>11.69</v>
      </c>
      <c r="BS88" s="82" t="str">
        <f>+'[3]Contratos anteriores'!BS91</f>
        <v xml:space="preserve"> </v>
      </c>
      <c r="BT88" s="82" t="str">
        <f>+'[3]Contratos anteriores'!BT91</f>
        <v xml:space="preserve"> </v>
      </c>
      <c r="BU88" s="82" t="str">
        <f>+'[3]Contratos anteriores'!BU91</f>
        <v xml:space="preserve"> </v>
      </c>
      <c r="BV88" s="84">
        <f t="shared" si="75"/>
        <v>9.3442683835416656</v>
      </c>
      <c r="BW88" s="84">
        <f t="shared" si="76"/>
        <v>1.9357454349459393</v>
      </c>
      <c r="BX88" s="84">
        <f t="shared" si="148"/>
        <v>6.4406502311227563</v>
      </c>
      <c r="BY88" s="84">
        <f t="shared" si="78"/>
        <v>11.280013818487605</v>
      </c>
      <c r="BZ88" s="84">
        <f t="shared" si="79"/>
        <v>9.6689143798207091</v>
      </c>
      <c r="CA88" s="82" t="str">
        <f t="shared" si="80"/>
        <v/>
      </c>
      <c r="CB88" s="82">
        <f t="shared" si="81"/>
        <v>9.240000000000002</v>
      </c>
      <c r="CC88" s="82" t="str">
        <f t="shared" si="82"/>
        <v/>
      </c>
      <c r="CD88" s="82">
        <f t="shared" si="83"/>
        <v>8.9225980000000007</v>
      </c>
      <c r="CE88" s="82">
        <f t="shared" si="84"/>
        <v>7.0076400000000012</v>
      </c>
      <c r="CF88" s="82">
        <f t="shared" si="85"/>
        <v>8.9375069999999983</v>
      </c>
      <c r="CG88" s="82" t="str">
        <f t="shared" si="86"/>
        <v/>
      </c>
      <c r="CH88" s="82" t="str">
        <f t="shared" si="87"/>
        <v/>
      </c>
      <c r="CI88" s="82" t="str">
        <f t="shared" si="88"/>
        <v/>
      </c>
      <c r="CJ88" s="82" t="str">
        <f t="shared" si="89"/>
        <v/>
      </c>
      <c r="CK88" s="82">
        <f t="shared" si="90"/>
        <v>7.2840682049999987</v>
      </c>
      <c r="CL88" s="82">
        <f t="shared" si="91"/>
        <v>8.213946</v>
      </c>
      <c r="CM88" s="82" t="str">
        <f t="shared" si="92"/>
        <v/>
      </c>
      <c r="CN88" s="82" t="str">
        <f t="shared" si="93"/>
        <v/>
      </c>
      <c r="CO88" s="82" t="str">
        <f t="shared" si="94"/>
        <v/>
      </c>
      <c r="CP88" s="82">
        <f t="shared" si="95"/>
        <v>8.8178159999999988</v>
      </c>
      <c r="CQ88" s="82">
        <f t="shared" si="96"/>
        <v>8.4957039999999981</v>
      </c>
      <c r="CR88" s="82" t="str">
        <f t="shared" si="97"/>
        <v/>
      </c>
      <c r="CS88" s="82" t="str">
        <f t="shared" si="98"/>
        <v/>
      </c>
      <c r="CT88" s="82" t="str">
        <f t="shared" si="99"/>
        <v/>
      </c>
      <c r="CU88" s="82" t="str">
        <f t="shared" si="100"/>
        <v/>
      </c>
      <c r="CV88" s="82">
        <f t="shared" si="101"/>
        <v>9.2816700000000019</v>
      </c>
      <c r="CW88" s="82" t="str">
        <f t="shared" si="102"/>
        <v/>
      </c>
      <c r="CX88" s="82" t="str">
        <f t="shared" si="103"/>
        <v/>
      </c>
      <c r="CY88" s="82" t="str">
        <f t="shared" si="104"/>
        <v/>
      </c>
      <c r="CZ88" s="82" t="str">
        <f t="shared" si="105"/>
        <v/>
      </c>
      <c r="DA88" s="82" t="str">
        <f t="shared" si="106"/>
        <v/>
      </c>
      <c r="DB88" s="82" t="str">
        <f t="shared" si="107"/>
        <v/>
      </c>
      <c r="DC88" s="82" t="str">
        <f t="shared" si="108"/>
        <v/>
      </c>
      <c r="DD88" s="82" t="str">
        <f t="shared" si="109"/>
        <v/>
      </c>
      <c r="DE88" s="82" t="str">
        <f t="shared" si="110"/>
        <v/>
      </c>
      <c r="DF88" s="82" t="str">
        <f t="shared" si="111"/>
        <v/>
      </c>
      <c r="DG88" s="82" t="str">
        <f t="shared" si="112"/>
        <v/>
      </c>
      <c r="DH88" s="82" t="str">
        <f t="shared" si="113"/>
        <v/>
      </c>
      <c r="DI88" s="82">
        <f t="shared" si="114"/>
        <v>8.9225980000000007</v>
      </c>
      <c r="DJ88" s="82" t="str">
        <f t="shared" si="115"/>
        <v/>
      </c>
      <c r="DK88" s="82" t="str">
        <f t="shared" si="116"/>
        <v/>
      </c>
      <c r="DL88" s="82" t="str">
        <f t="shared" si="117"/>
        <v/>
      </c>
      <c r="DM88" s="82" t="str">
        <f t="shared" si="118"/>
        <v/>
      </c>
      <c r="DN88" s="82">
        <f t="shared" si="119"/>
        <v>9.2103780000000004</v>
      </c>
      <c r="DO88" s="82" t="str">
        <f t="shared" si="120"/>
        <v/>
      </c>
      <c r="DP88" s="82" t="str">
        <f t="shared" si="121"/>
        <v/>
      </c>
      <c r="DQ88" s="82" t="str">
        <f t="shared" si="122"/>
        <v/>
      </c>
      <c r="DR88" s="82" t="str">
        <f t="shared" si="123"/>
        <v/>
      </c>
      <c r="DS88" s="82" t="str">
        <f t="shared" si="124"/>
        <v/>
      </c>
      <c r="DT88" s="82" t="str">
        <f t="shared" si="125"/>
        <v/>
      </c>
      <c r="DU88" s="82" t="str">
        <f t="shared" si="126"/>
        <v/>
      </c>
      <c r="DV88" s="82" t="str">
        <f t="shared" si="127"/>
        <v/>
      </c>
      <c r="DW88" s="82" t="str">
        <f t="shared" si="128"/>
        <v/>
      </c>
      <c r="DX88" s="82" t="str">
        <f t="shared" si="129"/>
        <v/>
      </c>
      <c r="DY88" s="82" t="str">
        <f t="shared" si="130"/>
        <v/>
      </c>
      <c r="DZ88" s="82" t="str">
        <f t="shared" si="131"/>
        <v/>
      </c>
      <c r="EA88" s="82" t="str">
        <f t="shared" si="132"/>
        <v/>
      </c>
      <c r="EB88" s="82" t="str">
        <f t="shared" si="133"/>
        <v/>
      </c>
      <c r="EC88" s="82" t="str">
        <f t="shared" si="134"/>
        <v/>
      </c>
      <c r="ED88" s="82" t="str">
        <f t="shared" si="135"/>
        <v/>
      </c>
      <c r="EE88" s="82" t="str">
        <f t="shared" si="136"/>
        <v/>
      </c>
      <c r="EF88" s="82">
        <f t="shared" si="137"/>
        <v>8.6113499999999998</v>
      </c>
      <c r="EG88" s="82" t="str">
        <f t="shared" si="138"/>
        <v/>
      </c>
      <c r="EH88" s="82" t="str">
        <f t="shared" si="139"/>
        <v/>
      </c>
      <c r="EI88" s="82">
        <f t="shared" si="140"/>
        <v>8.7799999999999994</v>
      </c>
      <c r="EJ88" s="82" t="str">
        <f t="shared" si="141"/>
        <v/>
      </c>
      <c r="EK88" s="82" t="str">
        <f t="shared" si="142"/>
        <v/>
      </c>
      <c r="EL88" s="82" t="str">
        <f t="shared" si="143"/>
        <v/>
      </c>
      <c r="EM88" s="82" t="str">
        <f t="shared" si="144"/>
        <v/>
      </c>
      <c r="EN88" s="82" t="str">
        <f t="shared" si="145"/>
        <v/>
      </c>
      <c r="EO88" s="71">
        <f t="shared" si="146"/>
        <v>8.65</v>
      </c>
      <c r="EP88" s="71">
        <f>ROUND(EO88*(1+[3]Inflación!$G$50),2)</f>
        <v>8.76</v>
      </c>
      <c r="EQ88" s="81">
        <f t="shared" si="147"/>
        <v>-1.5918475826193101E-2</v>
      </c>
    </row>
    <row r="89" spans="1:147" s="97" customFormat="1" ht="24.75" customHeight="1">
      <c r="A89" s="107">
        <v>84</v>
      </c>
      <c r="B89" s="106" t="s">
        <v>582</v>
      </c>
      <c r="C89" s="105" t="s">
        <v>191</v>
      </c>
      <c r="D89" s="104" t="s">
        <v>12</v>
      </c>
      <c r="E89" s="103">
        <v>6.6405320084516353</v>
      </c>
      <c r="F89" s="103">
        <v>6.6969765305234743</v>
      </c>
      <c r="G89" s="102"/>
      <c r="H89" s="100">
        <v>10.25</v>
      </c>
      <c r="I89" s="100"/>
      <c r="J89" s="100">
        <v>10.97</v>
      </c>
      <c r="K89" s="100" t="str">
        <f>+'[3]Contratos anteriores'!AO92</f>
        <v xml:space="preserve"> </v>
      </c>
      <c r="L89" s="100" t="str">
        <f>+'[3]Contratos anteriores'!AP92</f>
        <v xml:space="preserve"> </v>
      </c>
      <c r="M89" s="100" t="str">
        <f>+'[3]Contratos anteriores'!AQ92</f>
        <v xml:space="preserve"> </v>
      </c>
      <c r="N89" s="100"/>
      <c r="O89" s="100"/>
      <c r="P89" s="100"/>
      <c r="Q89" s="100" t="str">
        <f>+'[3]Contratos anteriores'!AR92</f>
        <v xml:space="preserve"> </v>
      </c>
      <c r="R89" s="100" t="str">
        <f>+'[3]Contratos anteriores'!AS92</f>
        <v xml:space="preserve"> </v>
      </c>
      <c r="S89" s="100" t="str">
        <f>+'[3]Contratos anteriores'!AT92</f>
        <v xml:space="preserve"> </v>
      </c>
      <c r="T89" s="100">
        <v>10</v>
      </c>
      <c r="U89" s="100"/>
      <c r="V89" s="100"/>
      <c r="W89" s="100" t="str">
        <f>+'[3]Contratos anteriores'!AU92</f>
        <v xml:space="preserve"> </v>
      </c>
      <c r="X89" s="100" t="str">
        <f>+'[3]Contratos anteriores'!AV92</f>
        <v xml:space="preserve"> </v>
      </c>
      <c r="Y89" s="100" t="str">
        <f>+'[3]Contratos anteriores'!AW92</f>
        <v xml:space="preserve"> </v>
      </c>
      <c r="Z89" s="100"/>
      <c r="AA89" s="100"/>
      <c r="AB89" s="100"/>
      <c r="AC89" s="101" t="str">
        <f>+'[3]Contratos anteriores'!AX92</f>
        <v xml:space="preserve"> </v>
      </c>
      <c r="AD89" s="101" t="str">
        <f>+'[3]Contratos anteriores'!AY92</f>
        <v xml:space="preserve"> </v>
      </c>
      <c r="AE89" s="101" t="str">
        <f>+'[3]Contratos anteriores'!AZ92</f>
        <v xml:space="preserve"> </v>
      </c>
      <c r="AF89" s="100"/>
      <c r="AG89" s="100"/>
      <c r="AH89" s="100"/>
      <c r="AI89" s="100" t="str">
        <f>+'[3]Contratos anteriores'!BA92</f>
        <v xml:space="preserve"> </v>
      </c>
      <c r="AJ89" s="100" t="str">
        <f>+'[3]Contratos anteriores'!BB92</f>
        <v xml:space="preserve"> </v>
      </c>
      <c r="AK89" s="100" t="str">
        <f>+'[3]Contratos anteriores'!BC92</f>
        <v xml:space="preserve"> </v>
      </c>
      <c r="AL89" s="100"/>
      <c r="AM89" s="100"/>
      <c r="AN89" s="100"/>
      <c r="AO89" s="100" t="str">
        <f>+'[3]Contratos anteriores'!BD92</f>
        <v xml:space="preserve"> </v>
      </c>
      <c r="AP89" s="100" t="str">
        <f>+'[3]Contratos anteriores'!BE92</f>
        <v xml:space="preserve"> </v>
      </c>
      <c r="AQ89" s="100" t="str">
        <f>+'[3]Contratos anteriores'!BF92</f>
        <v xml:space="preserve"> </v>
      </c>
      <c r="AR89" s="100"/>
      <c r="AS89" s="100"/>
      <c r="AT89" s="100"/>
      <c r="AU89" s="100" t="str">
        <f>+'[3]Contratos anteriores'!BG92</f>
        <v xml:space="preserve"> </v>
      </c>
      <c r="AV89" s="100" t="str">
        <f>+'[3]Contratos anteriores'!BH92</f>
        <v xml:space="preserve"> </v>
      </c>
      <c r="AW89" s="100" t="str">
        <f>+'[3]Contratos anteriores'!BI92</f>
        <v xml:space="preserve"> </v>
      </c>
      <c r="AX89" s="100"/>
      <c r="AY89" s="100"/>
      <c r="AZ89" s="100"/>
      <c r="BA89" s="100" t="str">
        <f>+'[3]Contratos anteriores'!BJ92</f>
        <v xml:space="preserve"> </v>
      </c>
      <c r="BB89" s="100" t="str">
        <f>+'[3]Contratos anteriores'!BK92</f>
        <v xml:space="preserve"> </v>
      </c>
      <c r="BC89" s="100" t="str">
        <f>+'[3]Contratos anteriores'!BL92</f>
        <v xml:space="preserve"> </v>
      </c>
      <c r="BD89" s="100"/>
      <c r="BE89" s="100"/>
      <c r="BF89" s="100"/>
      <c r="BG89" s="100" t="str">
        <f>+'[3]Contratos anteriores'!BM92</f>
        <v xml:space="preserve"> </v>
      </c>
      <c r="BH89" s="100" t="str">
        <f>+'[3]Contratos anteriores'!BN92</f>
        <v xml:space="preserve"> </v>
      </c>
      <c r="BI89" s="100" t="str">
        <f>+'[3]Contratos anteriores'!BO92</f>
        <v xml:space="preserve"> </v>
      </c>
      <c r="BJ89" s="100">
        <v>11</v>
      </c>
      <c r="BK89" s="100">
        <v>7.5</v>
      </c>
      <c r="BL89" s="100"/>
      <c r="BM89" s="100" t="str">
        <f>+'[3]Contratos anteriores'!BP92</f>
        <v xml:space="preserve"> </v>
      </c>
      <c r="BN89" s="100" t="str">
        <f>+'[3]Contratos anteriores'!BQ92</f>
        <v xml:space="preserve"> </v>
      </c>
      <c r="BO89" s="100" t="str">
        <f>+'[3]Contratos anteriores'!BR92</f>
        <v xml:space="preserve"> </v>
      </c>
      <c r="BP89" s="100">
        <v>6.63</v>
      </c>
      <c r="BQ89" s="100"/>
      <c r="BR89" s="100">
        <v>9.39</v>
      </c>
      <c r="BS89" s="100" t="str">
        <f>+'[3]Contratos anteriores'!BS92</f>
        <v xml:space="preserve"> </v>
      </c>
      <c r="BT89" s="100" t="str">
        <f>+'[3]Contratos anteriores'!BT92</f>
        <v xml:space="preserve"> </v>
      </c>
      <c r="BU89" s="100" t="str">
        <f>+'[3]Contratos anteriores'!BU92</f>
        <v xml:space="preserve"> </v>
      </c>
      <c r="BV89" s="100">
        <f t="shared" si="75"/>
        <v>9.3914285714285732</v>
      </c>
      <c r="BW89" s="100">
        <f t="shared" si="76"/>
        <v>1.9014054864435705</v>
      </c>
      <c r="BX89" s="100">
        <f t="shared" si="148"/>
        <v>6.5393203417632169</v>
      </c>
      <c r="BY89" s="100">
        <f t="shared" si="78"/>
        <v>11.292834057872144</v>
      </c>
      <c r="BZ89" s="100">
        <f t="shared" si="79"/>
        <v>7.3045852092967998</v>
      </c>
      <c r="CA89" s="100" t="str">
        <f t="shared" si="80"/>
        <v/>
      </c>
      <c r="CB89" s="100" t="str">
        <f t="shared" si="81"/>
        <v/>
      </c>
      <c r="CC89" s="100" t="str">
        <f t="shared" si="82"/>
        <v/>
      </c>
      <c r="CD89" s="100" t="str">
        <f t="shared" si="83"/>
        <v/>
      </c>
      <c r="CE89" s="100" t="str">
        <f t="shared" si="84"/>
        <v/>
      </c>
      <c r="CF89" s="100" t="str">
        <f t="shared" si="85"/>
        <v/>
      </c>
      <c r="CG89" s="100" t="str">
        <f t="shared" si="86"/>
        <v/>
      </c>
      <c r="CH89" s="100" t="str">
        <f t="shared" si="87"/>
        <v/>
      </c>
      <c r="CI89" s="100" t="str">
        <f t="shared" si="88"/>
        <v/>
      </c>
      <c r="CJ89" s="100" t="str">
        <f t="shared" si="89"/>
        <v/>
      </c>
      <c r="CK89" s="100" t="str">
        <f t="shared" si="90"/>
        <v/>
      </c>
      <c r="CL89" s="100" t="str">
        <f t="shared" si="91"/>
        <v/>
      </c>
      <c r="CM89" s="100" t="str">
        <f t="shared" si="92"/>
        <v/>
      </c>
      <c r="CN89" s="100" t="str">
        <f t="shared" si="93"/>
        <v/>
      </c>
      <c r="CO89" s="100" t="str">
        <f t="shared" si="94"/>
        <v/>
      </c>
      <c r="CP89" s="100" t="str">
        <f t="shared" si="95"/>
        <v/>
      </c>
      <c r="CQ89" s="100" t="str">
        <f t="shared" si="96"/>
        <v/>
      </c>
      <c r="CR89" s="100" t="str">
        <f t="shared" si="97"/>
        <v/>
      </c>
      <c r="CS89" s="100" t="str">
        <f t="shared" si="98"/>
        <v/>
      </c>
      <c r="CT89" s="100" t="str">
        <f t="shared" si="99"/>
        <v/>
      </c>
      <c r="CU89" s="100" t="str">
        <f t="shared" si="100"/>
        <v/>
      </c>
      <c r="CV89" s="100" t="str">
        <f t="shared" si="101"/>
        <v/>
      </c>
      <c r="CW89" s="100" t="str">
        <f t="shared" si="102"/>
        <v/>
      </c>
      <c r="CX89" s="100" t="str">
        <f t="shared" si="103"/>
        <v/>
      </c>
      <c r="CY89" s="100" t="str">
        <f t="shared" si="104"/>
        <v/>
      </c>
      <c r="CZ89" s="100" t="str">
        <f t="shared" si="105"/>
        <v/>
      </c>
      <c r="DA89" s="100" t="str">
        <f t="shared" si="106"/>
        <v/>
      </c>
      <c r="DB89" s="100" t="str">
        <f t="shared" si="107"/>
        <v/>
      </c>
      <c r="DC89" s="100" t="str">
        <f t="shared" si="108"/>
        <v/>
      </c>
      <c r="DD89" s="100" t="str">
        <f t="shared" si="109"/>
        <v/>
      </c>
      <c r="DE89" s="100" t="str">
        <f t="shared" si="110"/>
        <v/>
      </c>
      <c r="DF89" s="100" t="str">
        <f t="shared" si="111"/>
        <v/>
      </c>
      <c r="DG89" s="100" t="str">
        <f t="shared" si="112"/>
        <v/>
      </c>
      <c r="DH89" s="100" t="str">
        <f t="shared" si="113"/>
        <v/>
      </c>
      <c r="DI89" s="100" t="str">
        <f t="shared" si="114"/>
        <v/>
      </c>
      <c r="DJ89" s="100" t="str">
        <f t="shared" si="115"/>
        <v/>
      </c>
      <c r="DK89" s="100" t="str">
        <f t="shared" si="116"/>
        <v/>
      </c>
      <c r="DL89" s="100" t="str">
        <f t="shared" si="117"/>
        <v/>
      </c>
      <c r="DM89" s="100" t="str">
        <f t="shared" si="118"/>
        <v/>
      </c>
      <c r="DN89" s="100" t="str">
        <f t="shared" si="119"/>
        <v/>
      </c>
      <c r="DO89" s="100" t="str">
        <f t="shared" si="120"/>
        <v/>
      </c>
      <c r="DP89" s="100" t="str">
        <f t="shared" si="121"/>
        <v/>
      </c>
      <c r="DQ89" s="100" t="str">
        <f t="shared" si="122"/>
        <v/>
      </c>
      <c r="DR89" s="100" t="str">
        <f t="shared" si="123"/>
        <v/>
      </c>
      <c r="DS89" s="100" t="str">
        <f t="shared" si="124"/>
        <v/>
      </c>
      <c r="DT89" s="100" t="str">
        <f t="shared" si="125"/>
        <v/>
      </c>
      <c r="DU89" s="100" t="str">
        <f t="shared" si="126"/>
        <v/>
      </c>
      <c r="DV89" s="100" t="str">
        <f t="shared" si="127"/>
        <v/>
      </c>
      <c r="DW89" s="100" t="str">
        <f t="shared" si="128"/>
        <v/>
      </c>
      <c r="DX89" s="100" t="str">
        <f t="shared" si="129"/>
        <v/>
      </c>
      <c r="DY89" s="100" t="str">
        <f t="shared" si="130"/>
        <v/>
      </c>
      <c r="DZ89" s="100" t="str">
        <f t="shared" si="131"/>
        <v/>
      </c>
      <c r="EA89" s="100" t="str">
        <f t="shared" si="132"/>
        <v/>
      </c>
      <c r="EB89" s="100" t="str">
        <f t="shared" si="133"/>
        <v/>
      </c>
      <c r="EC89" s="100" t="str">
        <f t="shared" si="134"/>
        <v/>
      </c>
      <c r="ED89" s="100" t="str">
        <f t="shared" si="135"/>
        <v/>
      </c>
      <c r="EE89" s="100" t="str">
        <f t="shared" si="136"/>
        <v/>
      </c>
      <c r="EF89" s="100" t="str">
        <f t="shared" si="137"/>
        <v/>
      </c>
      <c r="EG89" s="100" t="str">
        <f t="shared" si="138"/>
        <v/>
      </c>
      <c r="EH89" s="100" t="str">
        <f t="shared" si="139"/>
        <v/>
      </c>
      <c r="EI89" s="100">
        <f t="shared" si="140"/>
        <v>6.63</v>
      </c>
      <c r="EJ89" s="100" t="str">
        <f t="shared" si="141"/>
        <v/>
      </c>
      <c r="EK89" s="100" t="str">
        <f t="shared" si="142"/>
        <v/>
      </c>
      <c r="EL89" s="100" t="str">
        <f t="shared" si="143"/>
        <v/>
      </c>
      <c r="EM89" s="100" t="str">
        <f t="shared" si="144"/>
        <v/>
      </c>
      <c r="EN89" s="100" t="str">
        <f t="shared" si="145"/>
        <v/>
      </c>
      <c r="EO89" s="99">
        <f t="shared" si="146"/>
        <v>6.63</v>
      </c>
      <c r="EP89" s="99">
        <f>ROUND(EO89*(1+[3]Inflación!$G$50),2)</f>
        <v>6.72</v>
      </c>
      <c r="EQ89" s="98">
        <f t="shared" si="147"/>
        <v>-1.5860187765424083E-3</v>
      </c>
    </row>
    <row r="90" spans="1:147" s="97" customFormat="1" ht="24.75" customHeight="1">
      <c r="A90" s="107">
        <v>85</v>
      </c>
      <c r="B90" s="106" t="s">
        <v>582</v>
      </c>
      <c r="C90" s="105" t="s">
        <v>190</v>
      </c>
      <c r="D90" s="104" t="s">
        <v>12</v>
      </c>
      <c r="E90" s="103">
        <v>6.5202255149775521</v>
      </c>
      <c r="F90" s="103">
        <v>6.5756474318548612</v>
      </c>
      <c r="G90" s="102"/>
      <c r="H90" s="100">
        <v>10.25</v>
      </c>
      <c r="I90" s="100"/>
      <c r="J90" s="100">
        <v>10.97</v>
      </c>
      <c r="K90" s="100" t="str">
        <f>+'[3]Contratos anteriores'!AO93</f>
        <v xml:space="preserve"> </v>
      </c>
      <c r="L90" s="100" t="str">
        <f>+'[3]Contratos anteriores'!AP93</f>
        <v xml:space="preserve"> </v>
      </c>
      <c r="M90" s="100" t="str">
        <f>+'[3]Contratos anteriores'!AQ93</f>
        <v xml:space="preserve"> </v>
      </c>
      <c r="N90" s="100"/>
      <c r="O90" s="100"/>
      <c r="P90" s="100"/>
      <c r="Q90" s="100" t="str">
        <f>+'[3]Contratos anteriores'!AR93</f>
        <v xml:space="preserve"> </v>
      </c>
      <c r="R90" s="100" t="str">
        <f>+'[3]Contratos anteriores'!AS93</f>
        <v xml:space="preserve"> </v>
      </c>
      <c r="S90" s="100" t="str">
        <f>+'[3]Contratos anteriores'!AT93</f>
        <v xml:space="preserve"> </v>
      </c>
      <c r="T90" s="100"/>
      <c r="U90" s="100"/>
      <c r="V90" s="100"/>
      <c r="W90" s="100" t="str">
        <f>+'[3]Contratos anteriores'!AU93</f>
        <v xml:space="preserve"> </v>
      </c>
      <c r="X90" s="100">
        <f>+'[3]Contratos anteriores'!AV93</f>
        <v>6.4825039999999996</v>
      </c>
      <c r="Y90" s="100" t="str">
        <f>+'[3]Contratos anteriores'!AW93</f>
        <v xml:space="preserve"> </v>
      </c>
      <c r="Z90" s="100"/>
      <c r="AA90" s="100"/>
      <c r="AB90" s="100"/>
      <c r="AC90" s="101" t="str">
        <f>+'[3]Contratos anteriores'!AX93</f>
        <v xml:space="preserve"> </v>
      </c>
      <c r="AD90" s="101" t="str">
        <f>+'[3]Contratos anteriores'!AY93</f>
        <v xml:space="preserve"> </v>
      </c>
      <c r="AE90" s="101" t="str">
        <f>+'[3]Contratos anteriores'!AZ93</f>
        <v xml:space="preserve"> </v>
      </c>
      <c r="AF90" s="100"/>
      <c r="AG90" s="100"/>
      <c r="AH90" s="100"/>
      <c r="AI90" s="100" t="str">
        <f>+'[3]Contratos anteriores'!BA93</f>
        <v xml:space="preserve"> </v>
      </c>
      <c r="AJ90" s="100" t="str">
        <f>+'[3]Contratos anteriores'!BB93</f>
        <v xml:space="preserve"> </v>
      </c>
      <c r="AK90" s="100" t="str">
        <f>+'[3]Contratos anteriores'!BC93</f>
        <v xml:space="preserve"> </v>
      </c>
      <c r="AL90" s="100"/>
      <c r="AM90" s="100"/>
      <c r="AN90" s="100"/>
      <c r="AO90" s="100" t="str">
        <f>+'[3]Contratos anteriores'!BD93</f>
        <v xml:space="preserve"> </v>
      </c>
      <c r="AP90" s="100" t="str">
        <f>+'[3]Contratos anteriores'!BE93</f>
        <v xml:space="preserve"> </v>
      </c>
      <c r="AQ90" s="100" t="str">
        <f>+'[3]Contratos anteriores'!BF93</f>
        <v xml:space="preserve"> </v>
      </c>
      <c r="AR90" s="100"/>
      <c r="AS90" s="100"/>
      <c r="AT90" s="100"/>
      <c r="AU90" s="100" t="str">
        <f>+'[3]Contratos anteriores'!BG93</f>
        <v xml:space="preserve"> </v>
      </c>
      <c r="AV90" s="100" t="str">
        <f>+'[3]Contratos anteriores'!BH93</f>
        <v xml:space="preserve"> </v>
      </c>
      <c r="AW90" s="100" t="str">
        <f>+'[3]Contratos anteriores'!BI93</f>
        <v xml:space="preserve"> </v>
      </c>
      <c r="AX90" s="100"/>
      <c r="AY90" s="100"/>
      <c r="AZ90" s="100"/>
      <c r="BA90" s="100" t="str">
        <f>+'[3]Contratos anteriores'!BJ93</f>
        <v xml:space="preserve"> </v>
      </c>
      <c r="BB90" s="100" t="str">
        <f>+'[3]Contratos anteriores'!BK93</f>
        <v xml:space="preserve"> </v>
      </c>
      <c r="BC90" s="100" t="str">
        <f>+'[3]Contratos anteriores'!BL93</f>
        <v xml:space="preserve"> </v>
      </c>
      <c r="BD90" s="100"/>
      <c r="BE90" s="100"/>
      <c r="BF90" s="100"/>
      <c r="BG90" s="100" t="str">
        <f>+'[3]Contratos anteriores'!BM93</f>
        <v xml:space="preserve"> </v>
      </c>
      <c r="BH90" s="100" t="str">
        <f>+'[3]Contratos anteriores'!BN93</f>
        <v xml:space="preserve"> </v>
      </c>
      <c r="BI90" s="100" t="str">
        <f>+'[3]Contratos anteriores'!BO93</f>
        <v xml:space="preserve"> </v>
      </c>
      <c r="BJ90" s="100">
        <v>12.65</v>
      </c>
      <c r="BK90" s="100">
        <v>7.37</v>
      </c>
      <c r="BL90" s="100"/>
      <c r="BM90" s="100" t="str">
        <f>+'[3]Contratos anteriores'!BP93</f>
        <v xml:space="preserve"> </v>
      </c>
      <c r="BN90" s="100" t="str">
        <f>+'[3]Contratos anteriores'!BQ93</f>
        <v xml:space="preserve"> </v>
      </c>
      <c r="BO90" s="100" t="str">
        <f>+'[3]Contratos anteriores'!BR93</f>
        <v xml:space="preserve"> </v>
      </c>
      <c r="BP90" s="100">
        <v>6.51</v>
      </c>
      <c r="BQ90" s="100"/>
      <c r="BR90" s="100">
        <v>9.39</v>
      </c>
      <c r="BS90" s="100" t="str">
        <f>+'[3]Contratos anteriores'!BS93</f>
        <v xml:space="preserve"> </v>
      </c>
      <c r="BT90" s="100" t="str">
        <f>+'[3]Contratos anteriores'!BT93</f>
        <v xml:space="preserve"> </v>
      </c>
      <c r="BU90" s="100" t="str">
        <f>+'[3]Contratos anteriores'!BU93</f>
        <v xml:space="preserve"> </v>
      </c>
      <c r="BV90" s="100">
        <f t="shared" si="75"/>
        <v>9.0889291428571415</v>
      </c>
      <c r="BW90" s="100">
        <f t="shared" si="76"/>
        <v>2.3479414176805182</v>
      </c>
      <c r="BX90" s="100">
        <f t="shared" si="148"/>
        <v>5.5670170163363641</v>
      </c>
      <c r="BY90" s="100">
        <f t="shared" si="78"/>
        <v>11.43687056053766</v>
      </c>
      <c r="BZ90" s="100">
        <f t="shared" si="79"/>
        <v>7.1722480664753077</v>
      </c>
      <c r="CA90" s="100" t="str">
        <f t="shared" si="80"/>
        <v/>
      </c>
      <c r="CB90" s="100" t="str">
        <f t="shared" si="81"/>
        <v/>
      </c>
      <c r="CC90" s="100" t="str">
        <f t="shared" si="82"/>
        <v/>
      </c>
      <c r="CD90" s="100" t="str">
        <f t="shared" si="83"/>
        <v/>
      </c>
      <c r="CE90" s="100" t="str">
        <f t="shared" si="84"/>
        <v/>
      </c>
      <c r="CF90" s="100" t="str">
        <f t="shared" si="85"/>
        <v/>
      </c>
      <c r="CG90" s="100" t="str">
        <f t="shared" si="86"/>
        <v/>
      </c>
      <c r="CH90" s="100" t="str">
        <f t="shared" si="87"/>
        <v/>
      </c>
      <c r="CI90" s="100" t="str">
        <f t="shared" si="88"/>
        <v/>
      </c>
      <c r="CJ90" s="100" t="str">
        <f t="shared" si="89"/>
        <v/>
      </c>
      <c r="CK90" s="100" t="str">
        <f t="shared" si="90"/>
        <v/>
      </c>
      <c r="CL90" s="100" t="str">
        <f t="shared" si="91"/>
        <v/>
      </c>
      <c r="CM90" s="100" t="str">
        <f t="shared" si="92"/>
        <v/>
      </c>
      <c r="CN90" s="100" t="str">
        <f t="shared" si="93"/>
        <v/>
      </c>
      <c r="CO90" s="100" t="str">
        <f t="shared" si="94"/>
        <v/>
      </c>
      <c r="CP90" s="100" t="str">
        <f t="shared" si="95"/>
        <v/>
      </c>
      <c r="CQ90" s="100">
        <f t="shared" si="96"/>
        <v>6.4825039999999996</v>
      </c>
      <c r="CR90" s="100" t="str">
        <f t="shared" si="97"/>
        <v/>
      </c>
      <c r="CS90" s="100" t="str">
        <f t="shared" si="98"/>
        <v/>
      </c>
      <c r="CT90" s="100" t="str">
        <f t="shared" si="99"/>
        <v/>
      </c>
      <c r="CU90" s="100" t="str">
        <f t="shared" si="100"/>
        <v/>
      </c>
      <c r="CV90" s="100" t="str">
        <f t="shared" si="101"/>
        <v/>
      </c>
      <c r="CW90" s="100" t="str">
        <f t="shared" si="102"/>
        <v/>
      </c>
      <c r="CX90" s="100" t="str">
        <f t="shared" si="103"/>
        <v/>
      </c>
      <c r="CY90" s="100" t="str">
        <f t="shared" si="104"/>
        <v/>
      </c>
      <c r="CZ90" s="100" t="str">
        <f t="shared" si="105"/>
        <v/>
      </c>
      <c r="DA90" s="100" t="str">
        <f t="shared" si="106"/>
        <v/>
      </c>
      <c r="DB90" s="100" t="str">
        <f t="shared" si="107"/>
        <v/>
      </c>
      <c r="DC90" s="100" t="str">
        <f t="shared" si="108"/>
        <v/>
      </c>
      <c r="DD90" s="100" t="str">
        <f t="shared" si="109"/>
        <v/>
      </c>
      <c r="DE90" s="100" t="str">
        <f t="shared" si="110"/>
        <v/>
      </c>
      <c r="DF90" s="100" t="str">
        <f t="shared" si="111"/>
        <v/>
      </c>
      <c r="DG90" s="100" t="str">
        <f t="shared" si="112"/>
        <v/>
      </c>
      <c r="DH90" s="100" t="str">
        <f t="shared" si="113"/>
        <v/>
      </c>
      <c r="DI90" s="100" t="str">
        <f t="shared" si="114"/>
        <v/>
      </c>
      <c r="DJ90" s="100" t="str">
        <f t="shared" si="115"/>
        <v/>
      </c>
      <c r="DK90" s="100" t="str">
        <f t="shared" si="116"/>
        <v/>
      </c>
      <c r="DL90" s="100" t="str">
        <f t="shared" si="117"/>
        <v/>
      </c>
      <c r="DM90" s="100" t="str">
        <f t="shared" si="118"/>
        <v/>
      </c>
      <c r="DN90" s="100" t="str">
        <f t="shared" si="119"/>
        <v/>
      </c>
      <c r="DO90" s="100" t="str">
        <f t="shared" si="120"/>
        <v/>
      </c>
      <c r="DP90" s="100" t="str">
        <f t="shared" si="121"/>
        <v/>
      </c>
      <c r="DQ90" s="100" t="str">
        <f t="shared" si="122"/>
        <v/>
      </c>
      <c r="DR90" s="100" t="str">
        <f t="shared" si="123"/>
        <v/>
      </c>
      <c r="DS90" s="100" t="str">
        <f t="shared" si="124"/>
        <v/>
      </c>
      <c r="DT90" s="100" t="str">
        <f t="shared" si="125"/>
        <v/>
      </c>
      <c r="DU90" s="100" t="str">
        <f t="shared" si="126"/>
        <v/>
      </c>
      <c r="DV90" s="100" t="str">
        <f t="shared" si="127"/>
        <v/>
      </c>
      <c r="DW90" s="100" t="str">
        <f t="shared" si="128"/>
        <v/>
      </c>
      <c r="DX90" s="100" t="str">
        <f t="shared" si="129"/>
        <v/>
      </c>
      <c r="DY90" s="100" t="str">
        <f t="shared" si="130"/>
        <v/>
      </c>
      <c r="DZ90" s="100" t="str">
        <f t="shared" si="131"/>
        <v/>
      </c>
      <c r="EA90" s="100" t="str">
        <f t="shared" si="132"/>
        <v/>
      </c>
      <c r="EB90" s="100" t="str">
        <f t="shared" si="133"/>
        <v/>
      </c>
      <c r="EC90" s="100" t="str">
        <f t="shared" si="134"/>
        <v/>
      </c>
      <c r="ED90" s="100" t="str">
        <f t="shared" si="135"/>
        <v/>
      </c>
      <c r="EE90" s="100" t="str">
        <f t="shared" si="136"/>
        <v/>
      </c>
      <c r="EF90" s="100" t="str">
        <f t="shared" si="137"/>
        <v/>
      </c>
      <c r="EG90" s="100" t="str">
        <f t="shared" si="138"/>
        <v/>
      </c>
      <c r="EH90" s="100" t="str">
        <f t="shared" si="139"/>
        <v/>
      </c>
      <c r="EI90" s="100">
        <f t="shared" si="140"/>
        <v>6.51</v>
      </c>
      <c r="EJ90" s="100" t="str">
        <f t="shared" si="141"/>
        <v/>
      </c>
      <c r="EK90" s="100" t="str">
        <f t="shared" si="142"/>
        <v/>
      </c>
      <c r="EL90" s="100" t="str">
        <f t="shared" si="143"/>
        <v/>
      </c>
      <c r="EM90" s="100" t="str">
        <f t="shared" si="144"/>
        <v/>
      </c>
      <c r="EN90" s="100" t="str">
        <f t="shared" si="145"/>
        <v/>
      </c>
      <c r="EO90" s="99">
        <f t="shared" si="146"/>
        <v>6.5</v>
      </c>
      <c r="EP90" s="99">
        <f>ROUND(EO90*(1+[3]Inflación!$G$50),2)</f>
        <v>6.58</v>
      </c>
      <c r="EQ90" s="98">
        <f t="shared" si="147"/>
        <v>-3.1019655579538341E-3</v>
      </c>
    </row>
    <row r="91" spans="1:147" s="97" customFormat="1" ht="24.75" customHeight="1">
      <c r="A91" s="107">
        <v>86</v>
      </c>
      <c r="B91" s="106" t="s">
        <v>582</v>
      </c>
      <c r="C91" s="105" t="s">
        <v>189</v>
      </c>
      <c r="D91" s="104" t="s">
        <v>12</v>
      </c>
      <c r="E91" s="103">
        <v>7.2027838793244712</v>
      </c>
      <c r="F91" s="103">
        <v>7.2640075422987289</v>
      </c>
      <c r="G91" s="102"/>
      <c r="H91" s="100">
        <v>10.25</v>
      </c>
      <c r="I91" s="100"/>
      <c r="J91" s="100">
        <v>10.97</v>
      </c>
      <c r="K91" s="100" t="str">
        <f>+'[3]Contratos anteriores'!AO94</f>
        <v xml:space="preserve"> </v>
      </c>
      <c r="L91" s="100" t="str">
        <f>+'[3]Contratos anteriores'!AP94</f>
        <v xml:space="preserve"> </v>
      </c>
      <c r="M91" s="100" t="str">
        <f>+'[3]Contratos anteriores'!AQ94</f>
        <v xml:space="preserve"> </v>
      </c>
      <c r="N91" s="100"/>
      <c r="O91" s="100"/>
      <c r="P91" s="100"/>
      <c r="Q91" s="100" t="str">
        <f>+'[3]Contratos anteriores'!AR94</f>
        <v xml:space="preserve"> </v>
      </c>
      <c r="R91" s="100" t="str">
        <f>+'[3]Contratos anteriores'!AS94</f>
        <v xml:space="preserve"> </v>
      </c>
      <c r="S91" s="100" t="str">
        <f>+'[3]Contratos anteriores'!AT94</f>
        <v xml:space="preserve"> </v>
      </c>
      <c r="T91" s="100">
        <v>12</v>
      </c>
      <c r="U91" s="100"/>
      <c r="V91" s="100"/>
      <c r="W91" s="100" t="str">
        <f>+'[3]Contratos anteriores'!AU94</f>
        <v xml:space="preserve"> </v>
      </c>
      <c r="X91" s="100" t="str">
        <f>+'[3]Contratos anteriores'!AV94</f>
        <v xml:space="preserve"> </v>
      </c>
      <c r="Y91" s="100" t="str">
        <f>+'[3]Contratos anteriores'!AW94</f>
        <v xml:space="preserve"> </v>
      </c>
      <c r="Z91" s="100"/>
      <c r="AA91" s="100"/>
      <c r="AB91" s="100"/>
      <c r="AC91" s="101" t="str">
        <f>+'[3]Contratos anteriores'!AX94</f>
        <v xml:space="preserve"> </v>
      </c>
      <c r="AD91" s="101" t="str">
        <f>+'[3]Contratos anteriores'!AY94</f>
        <v xml:space="preserve"> </v>
      </c>
      <c r="AE91" s="101" t="str">
        <f>+'[3]Contratos anteriores'!AZ94</f>
        <v xml:space="preserve"> </v>
      </c>
      <c r="AF91" s="100"/>
      <c r="AG91" s="100"/>
      <c r="AH91" s="100"/>
      <c r="AI91" s="100" t="str">
        <f>+'[3]Contratos anteriores'!BA94</f>
        <v xml:space="preserve"> </v>
      </c>
      <c r="AJ91" s="100" t="str">
        <f>+'[3]Contratos anteriores'!BB94</f>
        <v xml:space="preserve"> </v>
      </c>
      <c r="AK91" s="100" t="str">
        <f>+'[3]Contratos anteriores'!BC94</f>
        <v xml:space="preserve"> </v>
      </c>
      <c r="AL91" s="100"/>
      <c r="AM91" s="100"/>
      <c r="AN91" s="100"/>
      <c r="AO91" s="100" t="str">
        <f>+'[3]Contratos anteriores'!BD94</f>
        <v xml:space="preserve"> </v>
      </c>
      <c r="AP91" s="100" t="str">
        <f>+'[3]Contratos anteriores'!BE94</f>
        <v xml:space="preserve"> </v>
      </c>
      <c r="AQ91" s="100" t="str">
        <f>+'[3]Contratos anteriores'!BF94</f>
        <v xml:space="preserve"> </v>
      </c>
      <c r="AR91" s="100"/>
      <c r="AS91" s="100"/>
      <c r="AT91" s="100"/>
      <c r="AU91" s="100" t="str">
        <f>+'[3]Contratos anteriores'!BG94</f>
        <v xml:space="preserve"> </v>
      </c>
      <c r="AV91" s="100" t="str">
        <f>+'[3]Contratos anteriores'!BH94</f>
        <v xml:space="preserve"> </v>
      </c>
      <c r="AW91" s="100" t="str">
        <f>+'[3]Contratos anteriores'!BI94</f>
        <v xml:space="preserve"> </v>
      </c>
      <c r="AX91" s="100"/>
      <c r="AY91" s="100"/>
      <c r="AZ91" s="100"/>
      <c r="BA91" s="100" t="str">
        <f>+'[3]Contratos anteriores'!BJ94</f>
        <v xml:space="preserve"> </v>
      </c>
      <c r="BB91" s="100" t="str">
        <f>+'[3]Contratos anteriores'!BK94</f>
        <v xml:space="preserve"> </v>
      </c>
      <c r="BC91" s="100" t="str">
        <f>+'[3]Contratos anteriores'!BL94</f>
        <v xml:space="preserve"> </v>
      </c>
      <c r="BD91" s="100"/>
      <c r="BE91" s="100"/>
      <c r="BF91" s="100"/>
      <c r="BG91" s="100" t="str">
        <f>+'[3]Contratos anteriores'!BM94</f>
        <v xml:space="preserve"> </v>
      </c>
      <c r="BH91" s="100" t="str">
        <f>+'[3]Contratos anteriores'!BN94</f>
        <v xml:space="preserve"> </v>
      </c>
      <c r="BI91" s="100" t="str">
        <f>+'[3]Contratos anteriores'!BO94</f>
        <v xml:space="preserve"> </v>
      </c>
      <c r="BJ91" s="100">
        <v>13.530000000000001</v>
      </c>
      <c r="BK91" s="100">
        <v>8.14</v>
      </c>
      <c r="BL91" s="100"/>
      <c r="BM91" s="100" t="str">
        <f>+'[3]Contratos anteriores'!BP94</f>
        <v xml:space="preserve"> </v>
      </c>
      <c r="BN91" s="100" t="str">
        <f>+'[3]Contratos anteriores'!BQ94</f>
        <v xml:space="preserve"> </v>
      </c>
      <c r="BO91" s="100" t="str">
        <f>+'[3]Contratos anteriores'!BR94</f>
        <v xml:space="preserve"> </v>
      </c>
      <c r="BP91" s="100">
        <v>7.19</v>
      </c>
      <c r="BQ91" s="100"/>
      <c r="BR91" s="100">
        <v>12.07</v>
      </c>
      <c r="BS91" s="100" t="str">
        <f>+'[3]Contratos anteriores'!BS94</f>
        <v xml:space="preserve"> </v>
      </c>
      <c r="BT91" s="100" t="str">
        <f>+'[3]Contratos anteriores'!BT94</f>
        <v xml:space="preserve"> </v>
      </c>
      <c r="BU91" s="100" t="str">
        <f>+'[3]Contratos anteriores'!BU94</f>
        <v xml:space="preserve"> </v>
      </c>
      <c r="BV91" s="100">
        <f t="shared" si="75"/>
        <v>10.592857142857143</v>
      </c>
      <c r="BW91" s="100">
        <f t="shared" si="76"/>
        <v>2.4546483364843699</v>
      </c>
      <c r="BX91" s="100">
        <f t="shared" si="148"/>
        <v>6.9108846381305886</v>
      </c>
      <c r="BY91" s="100">
        <f t="shared" si="78"/>
        <v>13.047505479341513</v>
      </c>
      <c r="BZ91" s="100">
        <f t="shared" si="79"/>
        <v>7.9230622672569186</v>
      </c>
      <c r="CA91" s="100" t="str">
        <f t="shared" si="80"/>
        <v/>
      </c>
      <c r="CB91" s="100" t="str">
        <f t="shared" si="81"/>
        <v/>
      </c>
      <c r="CC91" s="100" t="str">
        <f t="shared" si="82"/>
        <v/>
      </c>
      <c r="CD91" s="100" t="str">
        <f t="shared" si="83"/>
        <v/>
      </c>
      <c r="CE91" s="100" t="str">
        <f t="shared" si="84"/>
        <v/>
      </c>
      <c r="CF91" s="100" t="str">
        <f t="shared" si="85"/>
        <v/>
      </c>
      <c r="CG91" s="100" t="str">
        <f t="shared" si="86"/>
        <v/>
      </c>
      <c r="CH91" s="100" t="str">
        <f t="shared" si="87"/>
        <v/>
      </c>
      <c r="CI91" s="100" t="str">
        <f t="shared" si="88"/>
        <v/>
      </c>
      <c r="CJ91" s="100" t="str">
        <f t="shared" si="89"/>
        <v/>
      </c>
      <c r="CK91" s="100" t="str">
        <f t="shared" si="90"/>
        <v/>
      </c>
      <c r="CL91" s="100" t="str">
        <f t="shared" si="91"/>
        <v/>
      </c>
      <c r="CM91" s="100" t="str">
        <f t="shared" si="92"/>
        <v/>
      </c>
      <c r="CN91" s="100" t="str">
        <f t="shared" si="93"/>
        <v/>
      </c>
      <c r="CO91" s="100" t="str">
        <f t="shared" si="94"/>
        <v/>
      </c>
      <c r="CP91" s="100" t="str">
        <f t="shared" si="95"/>
        <v/>
      </c>
      <c r="CQ91" s="100" t="str">
        <f t="shared" si="96"/>
        <v/>
      </c>
      <c r="CR91" s="100" t="str">
        <f t="shared" si="97"/>
        <v/>
      </c>
      <c r="CS91" s="100" t="str">
        <f t="shared" si="98"/>
        <v/>
      </c>
      <c r="CT91" s="100" t="str">
        <f t="shared" si="99"/>
        <v/>
      </c>
      <c r="CU91" s="100" t="str">
        <f t="shared" si="100"/>
        <v/>
      </c>
      <c r="CV91" s="100" t="str">
        <f t="shared" si="101"/>
        <v/>
      </c>
      <c r="CW91" s="100" t="str">
        <f t="shared" si="102"/>
        <v/>
      </c>
      <c r="CX91" s="100" t="str">
        <f t="shared" si="103"/>
        <v/>
      </c>
      <c r="CY91" s="100" t="str">
        <f t="shared" si="104"/>
        <v/>
      </c>
      <c r="CZ91" s="100" t="str">
        <f t="shared" si="105"/>
        <v/>
      </c>
      <c r="DA91" s="100" t="str">
        <f t="shared" si="106"/>
        <v/>
      </c>
      <c r="DB91" s="100" t="str">
        <f t="shared" si="107"/>
        <v/>
      </c>
      <c r="DC91" s="100" t="str">
        <f t="shared" si="108"/>
        <v/>
      </c>
      <c r="DD91" s="100" t="str">
        <f t="shared" si="109"/>
        <v/>
      </c>
      <c r="DE91" s="100" t="str">
        <f t="shared" si="110"/>
        <v/>
      </c>
      <c r="DF91" s="100" t="str">
        <f t="shared" si="111"/>
        <v/>
      </c>
      <c r="DG91" s="100" t="str">
        <f t="shared" si="112"/>
        <v/>
      </c>
      <c r="DH91" s="100" t="str">
        <f t="shared" si="113"/>
        <v/>
      </c>
      <c r="DI91" s="100" t="str">
        <f t="shared" si="114"/>
        <v/>
      </c>
      <c r="DJ91" s="100" t="str">
        <f t="shared" si="115"/>
        <v/>
      </c>
      <c r="DK91" s="100" t="str">
        <f t="shared" si="116"/>
        <v/>
      </c>
      <c r="DL91" s="100" t="str">
        <f t="shared" si="117"/>
        <v/>
      </c>
      <c r="DM91" s="100" t="str">
        <f t="shared" si="118"/>
        <v/>
      </c>
      <c r="DN91" s="100" t="str">
        <f t="shared" si="119"/>
        <v/>
      </c>
      <c r="DO91" s="100" t="str">
        <f t="shared" si="120"/>
        <v/>
      </c>
      <c r="DP91" s="100" t="str">
        <f t="shared" si="121"/>
        <v/>
      </c>
      <c r="DQ91" s="100" t="str">
        <f t="shared" si="122"/>
        <v/>
      </c>
      <c r="DR91" s="100" t="str">
        <f t="shared" si="123"/>
        <v/>
      </c>
      <c r="DS91" s="100" t="str">
        <f t="shared" si="124"/>
        <v/>
      </c>
      <c r="DT91" s="100" t="str">
        <f t="shared" si="125"/>
        <v/>
      </c>
      <c r="DU91" s="100" t="str">
        <f t="shared" si="126"/>
        <v/>
      </c>
      <c r="DV91" s="100" t="str">
        <f t="shared" si="127"/>
        <v/>
      </c>
      <c r="DW91" s="100" t="str">
        <f t="shared" si="128"/>
        <v/>
      </c>
      <c r="DX91" s="100" t="str">
        <f t="shared" si="129"/>
        <v/>
      </c>
      <c r="DY91" s="100" t="str">
        <f t="shared" si="130"/>
        <v/>
      </c>
      <c r="DZ91" s="100" t="str">
        <f t="shared" si="131"/>
        <v/>
      </c>
      <c r="EA91" s="100" t="str">
        <f t="shared" si="132"/>
        <v/>
      </c>
      <c r="EB91" s="100" t="str">
        <f t="shared" si="133"/>
        <v/>
      </c>
      <c r="EC91" s="100" t="str">
        <f t="shared" si="134"/>
        <v/>
      </c>
      <c r="ED91" s="100" t="str">
        <f t="shared" si="135"/>
        <v/>
      </c>
      <c r="EE91" s="100" t="str">
        <f t="shared" si="136"/>
        <v/>
      </c>
      <c r="EF91" s="100" t="str">
        <f t="shared" si="137"/>
        <v/>
      </c>
      <c r="EG91" s="100" t="str">
        <f t="shared" si="138"/>
        <v/>
      </c>
      <c r="EH91" s="100" t="str">
        <f t="shared" si="139"/>
        <v/>
      </c>
      <c r="EI91" s="100">
        <f t="shared" si="140"/>
        <v>7.19</v>
      </c>
      <c r="EJ91" s="100" t="str">
        <f t="shared" si="141"/>
        <v/>
      </c>
      <c r="EK91" s="100" t="str">
        <f t="shared" si="142"/>
        <v/>
      </c>
      <c r="EL91" s="100" t="str">
        <f t="shared" si="143"/>
        <v/>
      </c>
      <c r="EM91" s="100" t="str">
        <f t="shared" si="144"/>
        <v/>
      </c>
      <c r="EN91" s="100" t="str">
        <f t="shared" si="145"/>
        <v/>
      </c>
      <c r="EO91" s="99">
        <f t="shared" si="146"/>
        <v>7.19</v>
      </c>
      <c r="EP91" s="99">
        <f>ROUND(EO91*(1+[3]Inflación!$G$50),2)</f>
        <v>7.28</v>
      </c>
      <c r="EQ91" s="98">
        <f t="shared" si="147"/>
        <v>-1.7748525484940769E-3</v>
      </c>
    </row>
    <row r="92" spans="1:147" s="97" customFormat="1" ht="24.75" customHeight="1">
      <c r="A92" s="107">
        <v>87</v>
      </c>
      <c r="B92" s="106" t="s">
        <v>582</v>
      </c>
      <c r="C92" s="105" t="s">
        <v>188</v>
      </c>
      <c r="D92" s="104" t="s">
        <v>12</v>
      </c>
      <c r="E92" s="103">
        <v>20.446837478652341</v>
      </c>
      <c r="F92" s="103">
        <v>20.620635597220886</v>
      </c>
      <c r="G92" s="102"/>
      <c r="H92" s="100">
        <v>15.89</v>
      </c>
      <c r="I92" s="100"/>
      <c r="J92" s="100">
        <v>17</v>
      </c>
      <c r="K92" s="100" t="str">
        <f>+'[3]Contratos anteriores'!AO95</f>
        <v xml:space="preserve"> </v>
      </c>
      <c r="L92" s="100" t="str">
        <f>+'[3]Contratos anteriores'!AP95</f>
        <v xml:space="preserve"> </v>
      </c>
      <c r="M92" s="100" t="str">
        <f>+'[3]Contratos anteriores'!AQ95</f>
        <v xml:space="preserve"> </v>
      </c>
      <c r="N92" s="100"/>
      <c r="O92" s="100"/>
      <c r="P92" s="100"/>
      <c r="Q92" s="100" t="str">
        <f>+'[3]Contratos anteriores'!AR95</f>
        <v xml:space="preserve"> </v>
      </c>
      <c r="R92" s="100" t="str">
        <f>+'[3]Contratos anteriores'!AS95</f>
        <v xml:space="preserve"> </v>
      </c>
      <c r="S92" s="100" t="str">
        <f>+'[3]Contratos anteriores'!AT95</f>
        <v xml:space="preserve"> </v>
      </c>
      <c r="T92" s="100"/>
      <c r="U92" s="100"/>
      <c r="V92" s="100"/>
      <c r="W92" s="100" t="str">
        <f>+'[3]Contratos anteriores'!AU95</f>
        <v xml:space="preserve"> </v>
      </c>
      <c r="X92" s="100" t="str">
        <f>+'[3]Contratos anteriores'!AV95</f>
        <v xml:space="preserve"> </v>
      </c>
      <c r="Y92" s="100" t="str">
        <f>+'[3]Contratos anteriores'!AW95</f>
        <v xml:space="preserve"> </v>
      </c>
      <c r="Z92" s="100"/>
      <c r="AA92" s="100"/>
      <c r="AB92" s="100"/>
      <c r="AC92" s="101" t="str">
        <f>+'[3]Contratos anteriores'!AX95</f>
        <v xml:space="preserve"> </v>
      </c>
      <c r="AD92" s="101" t="str">
        <f>+'[3]Contratos anteriores'!AY95</f>
        <v xml:space="preserve"> </v>
      </c>
      <c r="AE92" s="101" t="str">
        <f>+'[3]Contratos anteriores'!AZ95</f>
        <v xml:space="preserve"> </v>
      </c>
      <c r="AF92" s="100"/>
      <c r="AG92" s="100"/>
      <c r="AH92" s="100"/>
      <c r="AI92" s="100" t="str">
        <f>+'[3]Contratos anteriores'!BA95</f>
        <v xml:space="preserve"> </v>
      </c>
      <c r="AJ92" s="100" t="str">
        <f>+'[3]Contratos anteriores'!BB95</f>
        <v xml:space="preserve"> </v>
      </c>
      <c r="AK92" s="100" t="str">
        <f>+'[3]Contratos anteriores'!BC95</f>
        <v xml:space="preserve"> </v>
      </c>
      <c r="AL92" s="100"/>
      <c r="AM92" s="100"/>
      <c r="AN92" s="100"/>
      <c r="AO92" s="100" t="str">
        <f>+'[3]Contratos anteriores'!BD95</f>
        <v xml:space="preserve"> </v>
      </c>
      <c r="AP92" s="100" t="str">
        <f>+'[3]Contratos anteriores'!BE95</f>
        <v xml:space="preserve"> </v>
      </c>
      <c r="AQ92" s="100" t="str">
        <f>+'[3]Contratos anteriores'!BF95</f>
        <v xml:space="preserve"> </v>
      </c>
      <c r="AR92" s="100"/>
      <c r="AS92" s="100"/>
      <c r="AT92" s="100"/>
      <c r="AU92" s="100" t="str">
        <f>+'[3]Contratos anteriores'!BG95</f>
        <v xml:space="preserve"> </v>
      </c>
      <c r="AV92" s="100" t="str">
        <f>+'[3]Contratos anteriores'!BH95</f>
        <v xml:space="preserve"> </v>
      </c>
      <c r="AW92" s="100" t="str">
        <f>+'[3]Contratos anteriores'!BI95</f>
        <v xml:space="preserve"> </v>
      </c>
      <c r="AX92" s="100"/>
      <c r="AY92" s="100"/>
      <c r="AZ92" s="100"/>
      <c r="BA92" s="100" t="str">
        <f>+'[3]Contratos anteriores'!BJ95</f>
        <v xml:space="preserve"> </v>
      </c>
      <c r="BB92" s="100" t="str">
        <f>+'[3]Contratos anteriores'!BK95</f>
        <v xml:space="preserve"> </v>
      </c>
      <c r="BC92" s="100" t="str">
        <f>+'[3]Contratos anteriores'!BL95</f>
        <v xml:space="preserve"> </v>
      </c>
      <c r="BD92" s="100"/>
      <c r="BE92" s="100"/>
      <c r="BF92" s="100"/>
      <c r="BG92" s="100" t="str">
        <f>+'[3]Contratos anteriores'!BM95</f>
        <v xml:space="preserve"> </v>
      </c>
      <c r="BH92" s="100" t="str">
        <f>+'[3]Contratos anteriores'!BN95</f>
        <v xml:space="preserve"> </v>
      </c>
      <c r="BI92" s="100" t="str">
        <f>+'[3]Contratos anteriores'!BO95</f>
        <v xml:space="preserve"> </v>
      </c>
      <c r="BJ92" s="100">
        <v>24.75</v>
      </c>
      <c r="BK92" s="100">
        <v>23.1</v>
      </c>
      <c r="BL92" s="100"/>
      <c r="BM92" s="100" t="str">
        <f>+'[3]Contratos anteriores'!BP95</f>
        <v xml:space="preserve"> </v>
      </c>
      <c r="BN92" s="100" t="str">
        <f>+'[3]Contratos anteriores'!BQ95</f>
        <v xml:space="preserve"> </v>
      </c>
      <c r="BO92" s="100" t="str">
        <f>+'[3]Contratos anteriores'!BR95</f>
        <v xml:space="preserve"> </v>
      </c>
      <c r="BP92" s="100">
        <v>20.41</v>
      </c>
      <c r="BQ92" s="100"/>
      <c r="BR92" s="100">
        <v>23.06</v>
      </c>
      <c r="BS92" s="100">
        <f>+'[3]Contratos anteriores'!BS95</f>
        <v>19.745318999999995</v>
      </c>
      <c r="BT92" s="100">
        <f>+'[3]Contratos anteriores'!BT95</f>
        <v>20.677538999999996</v>
      </c>
      <c r="BU92" s="100">
        <f>+'[3]Contratos anteriores'!BU95</f>
        <v>20.242000000000001</v>
      </c>
      <c r="BV92" s="100">
        <f t="shared" si="75"/>
        <v>20.541650888888888</v>
      </c>
      <c r="BW92" s="100">
        <f t="shared" si="76"/>
        <v>2.5603421593454012</v>
      </c>
      <c r="BX92" s="100">
        <f t="shared" si="148"/>
        <v>16.701137649870788</v>
      </c>
      <c r="BY92" s="100">
        <f t="shared" si="78"/>
        <v>23.101993048234291</v>
      </c>
      <c r="BZ92" s="100">
        <f t="shared" si="79"/>
        <v>22.491521226517577</v>
      </c>
      <c r="CA92" s="100" t="str">
        <f t="shared" si="80"/>
        <v/>
      </c>
      <c r="CB92" s="100" t="str">
        <f t="shared" si="81"/>
        <v/>
      </c>
      <c r="CC92" s="100">
        <f t="shared" si="82"/>
        <v>17</v>
      </c>
      <c r="CD92" s="100" t="str">
        <f t="shared" si="83"/>
        <v/>
      </c>
      <c r="CE92" s="100" t="str">
        <f t="shared" si="84"/>
        <v/>
      </c>
      <c r="CF92" s="100" t="str">
        <f t="shared" si="85"/>
        <v/>
      </c>
      <c r="CG92" s="100" t="str">
        <f t="shared" si="86"/>
        <v/>
      </c>
      <c r="CH92" s="100" t="str">
        <f t="shared" si="87"/>
        <v/>
      </c>
      <c r="CI92" s="100" t="str">
        <f t="shared" si="88"/>
        <v/>
      </c>
      <c r="CJ92" s="100" t="str">
        <f t="shared" si="89"/>
        <v/>
      </c>
      <c r="CK92" s="100" t="str">
        <f t="shared" si="90"/>
        <v/>
      </c>
      <c r="CL92" s="100" t="str">
        <f t="shared" si="91"/>
        <v/>
      </c>
      <c r="CM92" s="100" t="str">
        <f t="shared" si="92"/>
        <v/>
      </c>
      <c r="CN92" s="100" t="str">
        <f t="shared" si="93"/>
        <v/>
      </c>
      <c r="CO92" s="100" t="str">
        <f t="shared" si="94"/>
        <v/>
      </c>
      <c r="CP92" s="100" t="str">
        <f t="shared" si="95"/>
        <v/>
      </c>
      <c r="CQ92" s="100" t="str">
        <f t="shared" si="96"/>
        <v/>
      </c>
      <c r="CR92" s="100" t="str">
        <f t="shared" si="97"/>
        <v/>
      </c>
      <c r="CS92" s="100" t="str">
        <f t="shared" si="98"/>
        <v/>
      </c>
      <c r="CT92" s="100" t="str">
        <f t="shared" si="99"/>
        <v/>
      </c>
      <c r="CU92" s="100" t="str">
        <f t="shared" si="100"/>
        <v/>
      </c>
      <c r="CV92" s="100" t="str">
        <f t="shared" si="101"/>
        <v/>
      </c>
      <c r="CW92" s="100" t="str">
        <f t="shared" si="102"/>
        <v/>
      </c>
      <c r="CX92" s="100" t="str">
        <f t="shared" si="103"/>
        <v/>
      </c>
      <c r="CY92" s="100" t="str">
        <f t="shared" si="104"/>
        <v/>
      </c>
      <c r="CZ92" s="100" t="str">
        <f t="shared" si="105"/>
        <v/>
      </c>
      <c r="DA92" s="100" t="str">
        <f t="shared" si="106"/>
        <v/>
      </c>
      <c r="DB92" s="100" t="str">
        <f t="shared" si="107"/>
        <v/>
      </c>
      <c r="DC92" s="100" t="str">
        <f t="shared" si="108"/>
        <v/>
      </c>
      <c r="DD92" s="100" t="str">
        <f t="shared" si="109"/>
        <v/>
      </c>
      <c r="DE92" s="100" t="str">
        <f t="shared" si="110"/>
        <v/>
      </c>
      <c r="DF92" s="100" t="str">
        <f t="shared" si="111"/>
        <v/>
      </c>
      <c r="DG92" s="100" t="str">
        <f t="shared" si="112"/>
        <v/>
      </c>
      <c r="DH92" s="100" t="str">
        <f t="shared" si="113"/>
        <v/>
      </c>
      <c r="DI92" s="100" t="str">
        <f t="shared" si="114"/>
        <v/>
      </c>
      <c r="DJ92" s="100" t="str">
        <f t="shared" si="115"/>
        <v/>
      </c>
      <c r="DK92" s="100" t="str">
        <f t="shared" si="116"/>
        <v/>
      </c>
      <c r="DL92" s="100" t="str">
        <f t="shared" si="117"/>
        <v/>
      </c>
      <c r="DM92" s="100" t="str">
        <f t="shared" si="118"/>
        <v/>
      </c>
      <c r="DN92" s="100" t="str">
        <f t="shared" si="119"/>
        <v/>
      </c>
      <c r="DO92" s="100" t="str">
        <f t="shared" si="120"/>
        <v/>
      </c>
      <c r="DP92" s="100" t="str">
        <f t="shared" si="121"/>
        <v/>
      </c>
      <c r="DQ92" s="100" t="str">
        <f t="shared" si="122"/>
        <v/>
      </c>
      <c r="DR92" s="100" t="str">
        <f t="shared" si="123"/>
        <v/>
      </c>
      <c r="DS92" s="100" t="str">
        <f t="shared" si="124"/>
        <v/>
      </c>
      <c r="DT92" s="100" t="str">
        <f t="shared" si="125"/>
        <v/>
      </c>
      <c r="DU92" s="100" t="str">
        <f t="shared" si="126"/>
        <v/>
      </c>
      <c r="DV92" s="100" t="str">
        <f t="shared" si="127"/>
        <v/>
      </c>
      <c r="DW92" s="100" t="str">
        <f t="shared" si="128"/>
        <v/>
      </c>
      <c r="DX92" s="100" t="str">
        <f t="shared" si="129"/>
        <v/>
      </c>
      <c r="DY92" s="100" t="str">
        <f t="shared" si="130"/>
        <v/>
      </c>
      <c r="DZ92" s="100" t="str">
        <f t="shared" si="131"/>
        <v/>
      </c>
      <c r="EA92" s="100" t="str">
        <f t="shared" si="132"/>
        <v/>
      </c>
      <c r="EB92" s="100" t="str">
        <f t="shared" si="133"/>
        <v/>
      </c>
      <c r="EC92" s="100" t="str">
        <f t="shared" si="134"/>
        <v/>
      </c>
      <c r="ED92" s="100" t="str">
        <f t="shared" si="135"/>
        <v/>
      </c>
      <c r="EE92" s="100" t="str">
        <f t="shared" si="136"/>
        <v/>
      </c>
      <c r="EF92" s="100" t="str">
        <f t="shared" si="137"/>
        <v/>
      </c>
      <c r="EG92" s="100" t="str">
        <f t="shared" si="138"/>
        <v/>
      </c>
      <c r="EH92" s="100" t="str">
        <f t="shared" si="139"/>
        <v/>
      </c>
      <c r="EI92" s="100">
        <f t="shared" si="140"/>
        <v>20.41</v>
      </c>
      <c r="EJ92" s="100" t="str">
        <f t="shared" si="141"/>
        <v/>
      </c>
      <c r="EK92" s="100" t="str">
        <f t="shared" si="142"/>
        <v/>
      </c>
      <c r="EL92" s="100">
        <f t="shared" si="143"/>
        <v>19.745318999999995</v>
      </c>
      <c r="EM92" s="100">
        <f t="shared" si="144"/>
        <v>20.677538999999996</v>
      </c>
      <c r="EN92" s="100">
        <f t="shared" si="145"/>
        <v>20.242000000000001</v>
      </c>
      <c r="EO92" s="99">
        <f t="shared" si="146"/>
        <v>19.71</v>
      </c>
      <c r="EP92" s="99">
        <f>ROUND(EO92*(1+[3]Inflación!$G$50),2)</f>
        <v>19.96</v>
      </c>
      <c r="EQ92" s="98">
        <f t="shared" si="147"/>
        <v>-3.6036745507545653E-2</v>
      </c>
    </row>
    <row r="93" spans="1:147" s="97" customFormat="1" ht="24.75" customHeight="1">
      <c r="A93" s="107">
        <v>88</v>
      </c>
      <c r="B93" s="106" t="s">
        <v>582</v>
      </c>
      <c r="C93" s="105" t="s">
        <v>187</v>
      </c>
      <c r="D93" s="104" t="s">
        <v>12</v>
      </c>
      <c r="E93" s="103">
        <v>7.1226058277898403</v>
      </c>
      <c r="F93" s="103">
        <v>7.1831479773260538</v>
      </c>
      <c r="G93" s="102"/>
      <c r="H93" s="100">
        <v>15.89</v>
      </c>
      <c r="I93" s="100"/>
      <c r="J93" s="100">
        <v>17</v>
      </c>
      <c r="K93" s="100" t="str">
        <f>+'[3]Contratos anteriores'!AO96</f>
        <v xml:space="preserve"> </v>
      </c>
      <c r="L93" s="100" t="str">
        <f>+'[3]Contratos anteriores'!AP96</f>
        <v xml:space="preserve"> </v>
      </c>
      <c r="M93" s="100" t="str">
        <f>+'[3]Contratos anteriores'!AQ96</f>
        <v xml:space="preserve"> </v>
      </c>
      <c r="N93" s="100"/>
      <c r="O93" s="100"/>
      <c r="P93" s="100"/>
      <c r="Q93" s="100" t="str">
        <f>+'[3]Contratos anteriores'!AR96</f>
        <v xml:space="preserve"> </v>
      </c>
      <c r="R93" s="100" t="str">
        <f>+'[3]Contratos anteriores'!AS96</f>
        <v xml:space="preserve"> </v>
      </c>
      <c r="S93" s="100" t="str">
        <f>+'[3]Contratos anteriores'!AT96</f>
        <v xml:space="preserve"> </v>
      </c>
      <c r="T93" s="100"/>
      <c r="U93" s="100"/>
      <c r="V93" s="100"/>
      <c r="W93" s="100" t="str">
        <f>+'[3]Contratos anteriores'!AU96</f>
        <v xml:space="preserve"> </v>
      </c>
      <c r="X93" s="100" t="str">
        <f>+'[3]Contratos anteriores'!AV96</f>
        <v xml:space="preserve"> </v>
      </c>
      <c r="Y93" s="100" t="str">
        <f>+'[3]Contratos anteriores'!AW96</f>
        <v xml:space="preserve"> </v>
      </c>
      <c r="Z93" s="100"/>
      <c r="AA93" s="100"/>
      <c r="AB93" s="100"/>
      <c r="AC93" s="101" t="str">
        <f>+'[3]Contratos anteriores'!AX96</f>
        <v xml:space="preserve"> </v>
      </c>
      <c r="AD93" s="101" t="str">
        <f>+'[3]Contratos anteriores'!AY96</f>
        <v xml:space="preserve"> </v>
      </c>
      <c r="AE93" s="101" t="str">
        <f>+'[3]Contratos anteriores'!AZ96</f>
        <v xml:space="preserve"> </v>
      </c>
      <c r="AF93" s="100"/>
      <c r="AG93" s="100"/>
      <c r="AH93" s="100"/>
      <c r="AI93" s="100" t="str">
        <f>+'[3]Contratos anteriores'!BA96</f>
        <v xml:space="preserve"> </v>
      </c>
      <c r="AJ93" s="100" t="str">
        <f>+'[3]Contratos anteriores'!BB96</f>
        <v xml:space="preserve"> </v>
      </c>
      <c r="AK93" s="100" t="str">
        <f>+'[3]Contratos anteriores'!BC96</f>
        <v xml:space="preserve"> </v>
      </c>
      <c r="AL93" s="100"/>
      <c r="AM93" s="100"/>
      <c r="AN93" s="100"/>
      <c r="AO93" s="100" t="str">
        <f>+'[3]Contratos anteriores'!BD96</f>
        <v xml:space="preserve"> </v>
      </c>
      <c r="AP93" s="100" t="str">
        <f>+'[3]Contratos anteriores'!BE96</f>
        <v xml:space="preserve"> </v>
      </c>
      <c r="AQ93" s="100" t="str">
        <f>+'[3]Contratos anteriores'!BF96</f>
        <v xml:space="preserve"> </v>
      </c>
      <c r="AR93" s="100"/>
      <c r="AS93" s="100"/>
      <c r="AT93" s="100"/>
      <c r="AU93" s="100" t="str">
        <f>+'[3]Contratos anteriores'!BG96</f>
        <v xml:space="preserve"> </v>
      </c>
      <c r="AV93" s="100" t="str">
        <f>+'[3]Contratos anteriores'!BH96</f>
        <v xml:space="preserve"> </v>
      </c>
      <c r="AW93" s="100" t="str">
        <f>+'[3]Contratos anteriores'!BI96</f>
        <v xml:space="preserve"> </v>
      </c>
      <c r="AX93" s="100"/>
      <c r="AY93" s="100"/>
      <c r="AZ93" s="100"/>
      <c r="BA93" s="100" t="str">
        <f>+'[3]Contratos anteriores'!BJ96</f>
        <v xml:space="preserve"> </v>
      </c>
      <c r="BB93" s="100" t="str">
        <f>+'[3]Contratos anteriores'!BK96</f>
        <v xml:space="preserve"> </v>
      </c>
      <c r="BC93" s="100" t="str">
        <f>+'[3]Contratos anteriores'!BL96</f>
        <v xml:space="preserve"> </v>
      </c>
      <c r="BD93" s="100"/>
      <c r="BE93" s="100"/>
      <c r="BF93" s="100"/>
      <c r="BG93" s="100" t="str">
        <f>+'[3]Contratos anteriores'!BM96</f>
        <v xml:space="preserve"> </v>
      </c>
      <c r="BH93" s="100" t="str">
        <f>+'[3]Contratos anteriores'!BN96</f>
        <v xml:space="preserve"> </v>
      </c>
      <c r="BI93" s="100" t="str">
        <f>+'[3]Contratos anteriores'!BO96</f>
        <v xml:space="preserve"> </v>
      </c>
      <c r="BJ93" s="100">
        <v>15.809999999999999</v>
      </c>
      <c r="BK93" s="100">
        <v>8.0500000000000007</v>
      </c>
      <c r="BL93" s="100"/>
      <c r="BM93" s="100" t="str">
        <f>+'[3]Contratos anteriores'!BP96</f>
        <v xml:space="preserve"> </v>
      </c>
      <c r="BN93" s="100" t="str">
        <f>+'[3]Contratos anteriores'!BQ96</f>
        <v xml:space="preserve"> </v>
      </c>
      <c r="BO93" s="100" t="str">
        <f>+'[3]Contratos anteriores'!BR96</f>
        <v xml:space="preserve"> </v>
      </c>
      <c r="BP93" s="100">
        <v>7.11</v>
      </c>
      <c r="BQ93" s="100"/>
      <c r="BR93" s="100">
        <v>8.07</v>
      </c>
      <c r="BS93" s="100" t="str">
        <f>+'[3]Contratos anteriores'!BS96</f>
        <v xml:space="preserve"> </v>
      </c>
      <c r="BT93" s="100" t="str">
        <f>+'[3]Contratos anteriores'!BT96</f>
        <v xml:space="preserve"> </v>
      </c>
      <c r="BU93" s="100" t="str">
        <f>+'[3]Contratos anteriores'!BU96</f>
        <v xml:space="preserve"> </v>
      </c>
      <c r="BV93" s="100">
        <f t="shared" si="75"/>
        <v>11.988333333333335</v>
      </c>
      <c r="BW93" s="100">
        <f t="shared" si="76"/>
        <v>4.5462885074398711</v>
      </c>
      <c r="BX93" s="100">
        <f t="shared" si="148"/>
        <v>5.1689005721735288</v>
      </c>
      <c r="BY93" s="100">
        <f t="shared" si="78"/>
        <v>16.534621840773205</v>
      </c>
      <c r="BZ93" s="100">
        <f t="shared" si="79"/>
        <v>7.834866410568825</v>
      </c>
      <c r="CA93" s="100" t="str">
        <f t="shared" si="80"/>
        <v/>
      </c>
      <c r="CB93" s="100" t="str">
        <f t="shared" si="81"/>
        <v/>
      </c>
      <c r="CC93" s="100" t="str">
        <f t="shared" si="82"/>
        <v/>
      </c>
      <c r="CD93" s="100" t="str">
        <f t="shared" si="83"/>
        <v/>
      </c>
      <c r="CE93" s="100" t="str">
        <f t="shared" si="84"/>
        <v/>
      </c>
      <c r="CF93" s="100" t="str">
        <f t="shared" si="85"/>
        <v/>
      </c>
      <c r="CG93" s="100" t="str">
        <f t="shared" si="86"/>
        <v/>
      </c>
      <c r="CH93" s="100" t="str">
        <f t="shared" si="87"/>
        <v/>
      </c>
      <c r="CI93" s="100" t="str">
        <f t="shared" si="88"/>
        <v/>
      </c>
      <c r="CJ93" s="100" t="str">
        <f t="shared" si="89"/>
        <v/>
      </c>
      <c r="CK93" s="100" t="str">
        <f t="shared" si="90"/>
        <v/>
      </c>
      <c r="CL93" s="100" t="str">
        <f t="shared" si="91"/>
        <v/>
      </c>
      <c r="CM93" s="100" t="str">
        <f t="shared" si="92"/>
        <v/>
      </c>
      <c r="CN93" s="100" t="str">
        <f t="shared" si="93"/>
        <v/>
      </c>
      <c r="CO93" s="100" t="str">
        <f t="shared" si="94"/>
        <v/>
      </c>
      <c r="CP93" s="100" t="str">
        <f t="shared" si="95"/>
        <v/>
      </c>
      <c r="CQ93" s="100" t="str">
        <f t="shared" si="96"/>
        <v/>
      </c>
      <c r="CR93" s="100" t="str">
        <f t="shared" si="97"/>
        <v/>
      </c>
      <c r="CS93" s="100" t="str">
        <f t="shared" si="98"/>
        <v/>
      </c>
      <c r="CT93" s="100" t="str">
        <f t="shared" si="99"/>
        <v/>
      </c>
      <c r="CU93" s="100" t="str">
        <f t="shared" si="100"/>
        <v/>
      </c>
      <c r="CV93" s="100" t="str">
        <f t="shared" si="101"/>
        <v/>
      </c>
      <c r="CW93" s="100" t="str">
        <f t="shared" si="102"/>
        <v/>
      </c>
      <c r="CX93" s="100" t="str">
        <f t="shared" si="103"/>
        <v/>
      </c>
      <c r="CY93" s="100" t="str">
        <f t="shared" si="104"/>
        <v/>
      </c>
      <c r="CZ93" s="100" t="str">
        <f t="shared" si="105"/>
        <v/>
      </c>
      <c r="DA93" s="100" t="str">
        <f t="shared" si="106"/>
        <v/>
      </c>
      <c r="DB93" s="100" t="str">
        <f t="shared" si="107"/>
        <v/>
      </c>
      <c r="DC93" s="100" t="str">
        <f t="shared" si="108"/>
        <v/>
      </c>
      <c r="DD93" s="100" t="str">
        <f t="shared" si="109"/>
        <v/>
      </c>
      <c r="DE93" s="100" t="str">
        <f t="shared" si="110"/>
        <v/>
      </c>
      <c r="DF93" s="100" t="str">
        <f t="shared" si="111"/>
        <v/>
      </c>
      <c r="DG93" s="100" t="str">
        <f t="shared" si="112"/>
        <v/>
      </c>
      <c r="DH93" s="100" t="str">
        <f t="shared" si="113"/>
        <v/>
      </c>
      <c r="DI93" s="100" t="str">
        <f t="shared" si="114"/>
        <v/>
      </c>
      <c r="DJ93" s="100" t="str">
        <f t="shared" si="115"/>
        <v/>
      </c>
      <c r="DK93" s="100" t="str">
        <f t="shared" si="116"/>
        <v/>
      </c>
      <c r="DL93" s="100" t="str">
        <f t="shared" si="117"/>
        <v/>
      </c>
      <c r="DM93" s="100" t="str">
        <f t="shared" si="118"/>
        <v/>
      </c>
      <c r="DN93" s="100" t="str">
        <f t="shared" si="119"/>
        <v/>
      </c>
      <c r="DO93" s="100" t="str">
        <f t="shared" si="120"/>
        <v/>
      </c>
      <c r="DP93" s="100" t="str">
        <f t="shared" si="121"/>
        <v/>
      </c>
      <c r="DQ93" s="100" t="str">
        <f t="shared" si="122"/>
        <v/>
      </c>
      <c r="DR93" s="100" t="str">
        <f t="shared" si="123"/>
        <v/>
      </c>
      <c r="DS93" s="100" t="str">
        <f t="shared" si="124"/>
        <v/>
      </c>
      <c r="DT93" s="100" t="str">
        <f t="shared" si="125"/>
        <v/>
      </c>
      <c r="DU93" s="100" t="str">
        <f t="shared" si="126"/>
        <v/>
      </c>
      <c r="DV93" s="100" t="str">
        <f t="shared" si="127"/>
        <v/>
      </c>
      <c r="DW93" s="100" t="str">
        <f t="shared" si="128"/>
        <v/>
      </c>
      <c r="DX93" s="100" t="str">
        <f t="shared" si="129"/>
        <v/>
      </c>
      <c r="DY93" s="100" t="str">
        <f t="shared" si="130"/>
        <v/>
      </c>
      <c r="DZ93" s="100" t="str">
        <f t="shared" si="131"/>
        <v/>
      </c>
      <c r="EA93" s="100" t="str">
        <f t="shared" si="132"/>
        <v/>
      </c>
      <c r="EB93" s="100" t="str">
        <f t="shared" si="133"/>
        <v/>
      </c>
      <c r="EC93" s="100" t="str">
        <f t="shared" si="134"/>
        <v/>
      </c>
      <c r="ED93" s="100" t="str">
        <f t="shared" si="135"/>
        <v/>
      </c>
      <c r="EE93" s="100" t="str">
        <f t="shared" si="136"/>
        <v/>
      </c>
      <c r="EF93" s="100" t="str">
        <f t="shared" si="137"/>
        <v/>
      </c>
      <c r="EG93" s="100" t="str">
        <f t="shared" si="138"/>
        <v/>
      </c>
      <c r="EH93" s="100" t="str">
        <f t="shared" si="139"/>
        <v/>
      </c>
      <c r="EI93" s="100">
        <f t="shared" si="140"/>
        <v>7.11</v>
      </c>
      <c r="EJ93" s="100" t="str">
        <f t="shared" si="141"/>
        <v/>
      </c>
      <c r="EK93" s="100" t="str">
        <f t="shared" si="142"/>
        <v/>
      </c>
      <c r="EL93" s="100" t="str">
        <f t="shared" si="143"/>
        <v/>
      </c>
      <c r="EM93" s="100" t="str">
        <f t="shared" si="144"/>
        <v/>
      </c>
      <c r="EN93" s="100" t="str">
        <f t="shared" si="145"/>
        <v/>
      </c>
      <c r="EO93" s="99">
        <f t="shared" si="146"/>
        <v>7.11</v>
      </c>
      <c r="EP93" s="99">
        <f>ROUND(EO93*(1+[3]Inflación!$G$50),2)</f>
        <v>7.2</v>
      </c>
      <c r="EQ93" s="98">
        <f t="shared" si="147"/>
        <v>-1.7698336949458771E-3</v>
      </c>
    </row>
    <row r="94" spans="1:147" s="97" customFormat="1" ht="24.75" customHeight="1">
      <c r="A94" s="107">
        <v>89</v>
      </c>
      <c r="B94" s="106" t="s">
        <v>582</v>
      </c>
      <c r="C94" s="105" t="s">
        <v>186</v>
      </c>
      <c r="D94" s="104" t="s">
        <v>12</v>
      </c>
      <c r="E94" s="103">
        <v>7.1226058277898403</v>
      </c>
      <c r="F94" s="103">
        <v>7.1831479773260538</v>
      </c>
      <c r="G94" s="102"/>
      <c r="H94" s="100">
        <v>15.89</v>
      </c>
      <c r="I94" s="100"/>
      <c r="J94" s="100">
        <v>17</v>
      </c>
      <c r="K94" s="100" t="str">
        <f>+'[3]Contratos anteriores'!AO97</f>
        <v xml:space="preserve"> </v>
      </c>
      <c r="L94" s="100" t="str">
        <f>+'[3]Contratos anteriores'!AP97</f>
        <v xml:space="preserve"> </v>
      </c>
      <c r="M94" s="100" t="str">
        <f>+'[3]Contratos anteriores'!AQ97</f>
        <v xml:space="preserve"> </v>
      </c>
      <c r="N94" s="100"/>
      <c r="O94" s="100"/>
      <c r="P94" s="100"/>
      <c r="Q94" s="100" t="str">
        <f>+'[3]Contratos anteriores'!AR97</f>
        <v xml:space="preserve"> </v>
      </c>
      <c r="R94" s="100" t="str">
        <f>+'[3]Contratos anteriores'!AS97</f>
        <v xml:space="preserve"> </v>
      </c>
      <c r="S94" s="100" t="str">
        <f>+'[3]Contratos anteriores'!AT97</f>
        <v xml:space="preserve"> </v>
      </c>
      <c r="T94" s="100"/>
      <c r="U94" s="100"/>
      <c r="V94" s="100"/>
      <c r="W94" s="100" t="str">
        <f>+'[3]Contratos anteriores'!AU97</f>
        <v xml:space="preserve"> </v>
      </c>
      <c r="X94" s="100" t="str">
        <f>+'[3]Contratos anteriores'!AV97</f>
        <v xml:space="preserve"> </v>
      </c>
      <c r="Y94" s="100" t="str">
        <f>+'[3]Contratos anteriores'!AW97</f>
        <v xml:space="preserve"> </v>
      </c>
      <c r="Z94" s="100"/>
      <c r="AA94" s="100"/>
      <c r="AB94" s="100"/>
      <c r="AC94" s="101" t="str">
        <f>+'[3]Contratos anteriores'!AX97</f>
        <v xml:space="preserve"> </v>
      </c>
      <c r="AD94" s="101" t="str">
        <f>+'[3]Contratos anteriores'!AY97</f>
        <v xml:space="preserve"> </v>
      </c>
      <c r="AE94" s="101" t="str">
        <f>+'[3]Contratos anteriores'!AZ97</f>
        <v xml:space="preserve"> </v>
      </c>
      <c r="AF94" s="100"/>
      <c r="AG94" s="100"/>
      <c r="AH94" s="100"/>
      <c r="AI94" s="100" t="str">
        <f>+'[3]Contratos anteriores'!BA97</f>
        <v xml:space="preserve"> </v>
      </c>
      <c r="AJ94" s="100" t="str">
        <f>+'[3]Contratos anteriores'!BB97</f>
        <v xml:space="preserve"> </v>
      </c>
      <c r="AK94" s="100" t="str">
        <f>+'[3]Contratos anteriores'!BC97</f>
        <v xml:space="preserve"> </v>
      </c>
      <c r="AL94" s="100"/>
      <c r="AM94" s="100"/>
      <c r="AN94" s="100"/>
      <c r="AO94" s="100" t="str">
        <f>+'[3]Contratos anteriores'!BD97</f>
        <v xml:space="preserve"> </v>
      </c>
      <c r="AP94" s="100" t="str">
        <f>+'[3]Contratos anteriores'!BE97</f>
        <v xml:space="preserve"> </v>
      </c>
      <c r="AQ94" s="100" t="str">
        <f>+'[3]Contratos anteriores'!BF97</f>
        <v xml:space="preserve"> </v>
      </c>
      <c r="AR94" s="100"/>
      <c r="AS94" s="100"/>
      <c r="AT94" s="100"/>
      <c r="AU94" s="100" t="str">
        <f>+'[3]Contratos anteriores'!BG97</f>
        <v xml:space="preserve"> </v>
      </c>
      <c r="AV94" s="100" t="str">
        <f>+'[3]Contratos anteriores'!BH97</f>
        <v xml:space="preserve"> </v>
      </c>
      <c r="AW94" s="100" t="str">
        <f>+'[3]Contratos anteriores'!BI97</f>
        <v xml:space="preserve"> </v>
      </c>
      <c r="AX94" s="100"/>
      <c r="AY94" s="100"/>
      <c r="AZ94" s="100"/>
      <c r="BA94" s="100" t="str">
        <f>+'[3]Contratos anteriores'!BJ97</f>
        <v xml:space="preserve"> </v>
      </c>
      <c r="BB94" s="100" t="str">
        <f>+'[3]Contratos anteriores'!BK97</f>
        <v xml:space="preserve"> </v>
      </c>
      <c r="BC94" s="100" t="str">
        <f>+'[3]Contratos anteriores'!BL97</f>
        <v xml:space="preserve"> </v>
      </c>
      <c r="BD94" s="100"/>
      <c r="BE94" s="100"/>
      <c r="BF94" s="100"/>
      <c r="BG94" s="100" t="str">
        <f>+'[3]Contratos anteriores'!BM97</f>
        <v xml:space="preserve"> </v>
      </c>
      <c r="BH94" s="100" t="str">
        <f>+'[3]Contratos anteriores'!BN97</f>
        <v xml:space="preserve"> </v>
      </c>
      <c r="BI94" s="100" t="str">
        <f>+'[3]Contratos anteriores'!BO97</f>
        <v xml:space="preserve"> </v>
      </c>
      <c r="BJ94" s="100">
        <v>15.809999999999999</v>
      </c>
      <c r="BK94" s="100">
        <v>8.0500000000000007</v>
      </c>
      <c r="BL94" s="100"/>
      <c r="BM94" s="100" t="str">
        <f>+'[3]Contratos anteriores'!BP97</f>
        <v xml:space="preserve"> </v>
      </c>
      <c r="BN94" s="100" t="str">
        <f>+'[3]Contratos anteriores'!BQ97</f>
        <v xml:space="preserve"> </v>
      </c>
      <c r="BO94" s="100" t="str">
        <f>+'[3]Contratos anteriores'!BR97</f>
        <v xml:space="preserve"> </v>
      </c>
      <c r="BP94" s="100">
        <v>7.11</v>
      </c>
      <c r="BQ94" s="100">
        <v>16.14</v>
      </c>
      <c r="BR94" s="100">
        <v>8.07</v>
      </c>
      <c r="BS94" s="100" t="str">
        <f>+'[3]Contratos anteriores'!BS97</f>
        <v xml:space="preserve"> </v>
      </c>
      <c r="BT94" s="100" t="str">
        <f>+'[3]Contratos anteriores'!BT97</f>
        <v xml:space="preserve"> </v>
      </c>
      <c r="BU94" s="100" t="str">
        <f>+'[3]Contratos anteriores'!BU97</f>
        <v xml:space="preserve"> </v>
      </c>
      <c r="BV94" s="100">
        <f t="shared" si="75"/>
        <v>12.581428571428571</v>
      </c>
      <c r="BW94" s="100">
        <f t="shared" si="76"/>
        <v>4.6128035741930722</v>
      </c>
      <c r="BX94" s="100">
        <f t="shared" si="148"/>
        <v>5.6622232101389631</v>
      </c>
      <c r="BY94" s="100">
        <f t="shared" si="78"/>
        <v>17.194232145621644</v>
      </c>
      <c r="BZ94" s="100">
        <f t="shared" si="79"/>
        <v>7.834866410568825</v>
      </c>
      <c r="CA94" s="100" t="str">
        <f t="shared" si="80"/>
        <v/>
      </c>
      <c r="CB94" s="100" t="str">
        <f t="shared" si="81"/>
        <v/>
      </c>
      <c r="CC94" s="100" t="str">
        <f t="shared" si="82"/>
        <v/>
      </c>
      <c r="CD94" s="100" t="str">
        <f t="shared" si="83"/>
        <v/>
      </c>
      <c r="CE94" s="100" t="str">
        <f t="shared" si="84"/>
        <v/>
      </c>
      <c r="CF94" s="100" t="str">
        <f t="shared" si="85"/>
        <v/>
      </c>
      <c r="CG94" s="100" t="str">
        <f t="shared" si="86"/>
        <v/>
      </c>
      <c r="CH94" s="100" t="str">
        <f t="shared" si="87"/>
        <v/>
      </c>
      <c r="CI94" s="100" t="str">
        <f t="shared" si="88"/>
        <v/>
      </c>
      <c r="CJ94" s="100" t="str">
        <f t="shared" si="89"/>
        <v/>
      </c>
      <c r="CK94" s="100" t="str">
        <f t="shared" si="90"/>
        <v/>
      </c>
      <c r="CL94" s="100" t="str">
        <f t="shared" si="91"/>
        <v/>
      </c>
      <c r="CM94" s="100" t="str">
        <f t="shared" si="92"/>
        <v/>
      </c>
      <c r="CN94" s="100" t="str">
        <f t="shared" si="93"/>
        <v/>
      </c>
      <c r="CO94" s="100" t="str">
        <f t="shared" si="94"/>
        <v/>
      </c>
      <c r="CP94" s="100" t="str">
        <f t="shared" si="95"/>
        <v/>
      </c>
      <c r="CQ94" s="100" t="str">
        <f t="shared" si="96"/>
        <v/>
      </c>
      <c r="CR94" s="100" t="str">
        <f t="shared" si="97"/>
        <v/>
      </c>
      <c r="CS94" s="100" t="str">
        <f t="shared" si="98"/>
        <v/>
      </c>
      <c r="CT94" s="100" t="str">
        <f t="shared" si="99"/>
        <v/>
      </c>
      <c r="CU94" s="100" t="str">
        <f t="shared" si="100"/>
        <v/>
      </c>
      <c r="CV94" s="100" t="str">
        <f t="shared" si="101"/>
        <v/>
      </c>
      <c r="CW94" s="100" t="str">
        <f t="shared" si="102"/>
        <v/>
      </c>
      <c r="CX94" s="100" t="str">
        <f t="shared" si="103"/>
        <v/>
      </c>
      <c r="CY94" s="100" t="str">
        <f t="shared" si="104"/>
        <v/>
      </c>
      <c r="CZ94" s="100" t="str">
        <f t="shared" si="105"/>
        <v/>
      </c>
      <c r="DA94" s="100" t="str">
        <f t="shared" si="106"/>
        <v/>
      </c>
      <c r="DB94" s="100" t="str">
        <f t="shared" si="107"/>
        <v/>
      </c>
      <c r="DC94" s="100" t="str">
        <f t="shared" si="108"/>
        <v/>
      </c>
      <c r="DD94" s="100" t="str">
        <f t="shared" si="109"/>
        <v/>
      </c>
      <c r="DE94" s="100" t="str">
        <f t="shared" si="110"/>
        <v/>
      </c>
      <c r="DF94" s="100" t="str">
        <f t="shared" si="111"/>
        <v/>
      </c>
      <c r="DG94" s="100" t="str">
        <f t="shared" si="112"/>
        <v/>
      </c>
      <c r="DH94" s="100" t="str">
        <f t="shared" si="113"/>
        <v/>
      </c>
      <c r="DI94" s="100" t="str">
        <f t="shared" si="114"/>
        <v/>
      </c>
      <c r="DJ94" s="100" t="str">
        <f t="shared" si="115"/>
        <v/>
      </c>
      <c r="DK94" s="100" t="str">
        <f t="shared" si="116"/>
        <v/>
      </c>
      <c r="DL94" s="100" t="str">
        <f t="shared" si="117"/>
        <v/>
      </c>
      <c r="DM94" s="100" t="str">
        <f t="shared" si="118"/>
        <v/>
      </c>
      <c r="DN94" s="100" t="str">
        <f t="shared" si="119"/>
        <v/>
      </c>
      <c r="DO94" s="100" t="str">
        <f t="shared" si="120"/>
        <v/>
      </c>
      <c r="DP94" s="100" t="str">
        <f t="shared" si="121"/>
        <v/>
      </c>
      <c r="DQ94" s="100" t="str">
        <f t="shared" si="122"/>
        <v/>
      </c>
      <c r="DR94" s="100" t="str">
        <f t="shared" si="123"/>
        <v/>
      </c>
      <c r="DS94" s="100" t="str">
        <f t="shared" si="124"/>
        <v/>
      </c>
      <c r="DT94" s="100" t="str">
        <f t="shared" si="125"/>
        <v/>
      </c>
      <c r="DU94" s="100" t="str">
        <f t="shared" si="126"/>
        <v/>
      </c>
      <c r="DV94" s="100" t="str">
        <f t="shared" si="127"/>
        <v/>
      </c>
      <c r="DW94" s="100" t="str">
        <f t="shared" si="128"/>
        <v/>
      </c>
      <c r="DX94" s="100" t="str">
        <f t="shared" si="129"/>
        <v/>
      </c>
      <c r="DY94" s="100" t="str">
        <f t="shared" si="130"/>
        <v/>
      </c>
      <c r="DZ94" s="100" t="str">
        <f t="shared" si="131"/>
        <v/>
      </c>
      <c r="EA94" s="100" t="str">
        <f t="shared" si="132"/>
        <v/>
      </c>
      <c r="EB94" s="100" t="str">
        <f t="shared" si="133"/>
        <v/>
      </c>
      <c r="EC94" s="100" t="str">
        <f t="shared" si="134"/>
        <v/>
      </c>
      <c r="ED94" s="100" t="str">
        <f t="shared" si="135"/>
        <v/>
      </c>
      <c r="EE94" s="100" t="str">
        <f t="shared" si="136"/>
        <v/>
      </c>
      <c r="EF94" s="100" t="str">
        <f t="shared" si="137"/>
        <v/>
      </c>
      <c r="EG94" s="100" t="str">
        <f t="shared" si="138"/>
        <v/>
      </c>
      <c r="EH94" s="100" t="str">
        <f t="shared" si="139"/>
        <v/>
      </c>
      <c r="EI94" s="100">
        <f t="shared" si="140"/>
        <v>7.11</v>
      </c>
      <c r="EJ94" s="100" t="str">
        <f t="shared" si="141"/>
        <v/>
      </c>
      <c r="EK94" s="100" t="str">
        <f t="shared" si="142"/>
        <v/>
      </c>
      <c r="EL94" s="100" t="str">
        <f t="shared" si="143"/>
        <v/>
      </c>
      <c r="EM94" s="100" t="str">
        <f t="shared" si="144"/>
        <v/>
      </c>
      <c r="EN94" s="100" t="str">
        <f t="shared" si="145"/>
        <v/>
      </c>
      <c r="EO94" s="99">
        <f t="shared" si="146"/>
        <v>7.11</v>
      </c>
      <c r="EP94" s="99">
        <f>ROUND(EO94*(1+[3]Inflación!$G$50),2)</f>
        <v>7.2</v>
      </c>
      <c r="EQ94" s="98">
        <f t="shared" si="147"/>
        <v>-1.7698336949458771E-3</v>
      </c>
    </row>
    <row r="95" spans="1:147" s="97" customFormat="1" ht="24.75" customHeight="1">
      <c r="A95" s="107">
        <v>90</v>
      </c>
      <c r="B95" s="106" t="s">
        <v>582</v>
      </c>
      <c r="C95" s="105" t="s">
        <v>185</v>
      </c>
      <c r="D95" s="104" t="s">
        <v>12</v>
      </c>
      <c r="E95" s="103">
        <v>19.879827452300358</v>
      </c>
      <c r="F95" s="103">
        <v>20.048805985644911</v>
      </c>
      <c r="G95" s="102"/>
      <c r="H95" s="100">
        <v>15.89</v>
      </c>
      <c r="I95" s="100"/>
      <c r="J95" s="100">
        <v>17</v>
      </c>
      <c r="K95" s="100" t="str">
        <f>+'[3]Contratos anteriores'!AO98</f>
        <v xml:space="preserve"> </v>
      </c>
      <c r="L95" s="100" t="str">
        <f>+'[3]Contratos anteriores'!AP98</f>
        <v xml:space="preserve"> </v>
      </c>
      <c r="M95" s="100" t="str">
        <f>+'[3]Contratos anteriores'!AQ98</f>
        <v xml:space="preserve"> </v>
      </c>
      <c r="N95" s="100"/>
      <c r="O95" s="100"/>
      <c r="P95" s="100"/>
      <c r="Q95" s="100" t="str">
        <f>+'[3]Contratos anteriores'!AR98</f>
        <v xml:space="preserve"> </v>
      </c>
      <c r="R95" s="100" t="str">
        <f>+'[3]Contratos anteriores'!AS98</f>
        <v xml:space="preserve"> </v>
      </c>
      <c r="S95" s="100" t="str">
        <f>+'[3]Contratos anteriores'!AT98</f>
        <v xml:space="preserve"> </v>
      </c>
      <c r="T95" s="100"/>
      <c r="U95" s="100"/>
      <c r="V95" s="100"/>
      <c r="W95" s="100" t="str">
        <f>+'[3]Contratos anteriores'!AU98</f>
        <v xml:space="preserve"> </v>
      </c>
      <c r="X95" s="100" t="str">
        <f>+'[3]Contratos anteriores'!AV98</f>
        <v xml:space="preserve"> </v>
      </c>
      <c r="Y95" s="100" t="str">
        <f>+'[3]Contratos anteriores'!AW98</f>
        <v xml:space="preserve"> </v>
      </c>
      <c r="Z95" s="100"/>
      <c r="AA95" s="100"/>
      <c r="AB95" s="100"/>
      <c r="AC95" s="101" t="str">
        <f>+'[3]Contratos anteriores'!AX98</f>
        <v xml:space="preserve"> </v>
      </c>
      <c r="AD95" s="101">
        <f>+'[3]Contratos anteriores'!AY98</f>
        <v>15.511705999999998</v>
      </c>
      <c r="AE95" s="101" t="str">
        <f>+'[3]Contratos anteriores'!AZ98</f>
        <v xml:space="preserve"> </v>
      </c>
      <c r="AF95" s="100"/>
      <c r="AG95" s="100"/>
      <c r="AH95" s="100"/>
      <c r="AI95" s="100" t="str">
        <f>+'[3]Contratos anteriores'!BA98</f>
        <v xml:space="preserve"> </v>
      </c>
      <c r="AJ95" s="100" t="str">
        <f>+'[3]Contratos anteriores'!BB98</f>
        <v xml:space="preserve"> </v>
      </c>
      <c r="AK95" s="100" t="str">
        <f>+'[3]Contratos anteriores'!BC98</f>
        <v xml:space="preserve"> </v>
      </c>
      <c r="AL95" s="100"/>
      <c r="AM95" s="100"/>
      <c r="AN95" s="100"/>
      <c r="AO95" s="100" t="str">
        <f>+'[3]Contratos anteriores'!BD98</f>
        <v xml:space="preserve"> </v>
      </c>
      <c r="AP95" s="100" t="str">
        <f>+'[3]Contratos anteriores'!BE98</f>
        <v xml:space="preserve"> </v>
      </c>
      <c r="AQ95" s="100" t="str">
        <f>+'[3]Contratos anteriores'!BF98</f>
        <v xml:space="preserve"> </v>
      </c>
      <c r="AR95" s="100"/>
      <c r="AS95" s="100"/>
      <c r="AT95" s="100"/>
      <c r="AU95" s="100" t="str">
        <f>+'[3]Contratos anteriores'!BG98</f>
        <v xml:space="preserve"> </v>
      </c>
      <c r="AV95" s="100" t="str">
        <f>+'[3]Contratos anteriores'!BH98</f>
        <v xml:space="preserve"> </v>
      </c>
      <c r="AW95" s="100" t="str">
        <f>+'[3]Contratos anteriores'!BI98</f>
        <v xml:space="preserve"> </v>
      </c>
      <c r="AX95" s="100"/>
      <c r="AY95" s="100"/>
      <c r="AZ95" s="100"/>
      <c r="BA95" s="100" t="str">
        <f>+'[3]Contratos anteriores'!BJ98</f>
        <v xml:space="preserve"> </v>
      </c>
      <c r="BB95" s="100" t="str">
        <f>+'[3]Contratos anteriores'!BK98</f>
        <v xml:space="preserve"> </v>
      </c>
      <c r="BC95" s="100" t="str">
        <f>+'[3]Contratos anteriores'!BL98</f>
        <v xml:space="preserve"> </v>
      </c>
      <c r="BD95" s="100"/>
      <c r="BE95" s="100"/>
      <c r="BF95" s="100"/>
      <c r="BG95" s="100" t="str">
        <f>+'[3]Contratos anteriores'!BM98</f>
        <v xml:space="preserve"> </v>
      </c>
      <c r="BH95" s="100" t="str">
        <f>+'[3]Contratos anteriores'!BN98</f>
        <v xml:space="preserve"> </v>
      </c>
      <c r="BI95" s="100" t="str">
        <f>+'[3]Contratos anteriores'!BO98</f>
        <v xml:space="preserve"> </v>
      </c>
      <c r="BJ95" s="100">
        <v>22.66</v>
      </c>
      <c r="BK95" s="100">
        <v>22.46</v>
      </c>
      <c r="BL95" s="100"/>
      <c r="BM95" s="100" t="str">
        <f>+'[3]Contratos anteriores'!BP98</f>
        <v xml:space="preserve"> </v>
      </c>
      <c r="BN95" s="100" t="str">
        <f>+'[3]Contratos anteriores'!BQ98</f>
        <v xml:space="preserve"> </v>
      </c>
      <c r="BO95" s="100" t="str">
        <f>+'[3]Contratos anteriores'!BR98</f>
        <v xml:space="preserve"> </v>
      </c>
      <c r="BP95" s="100">
        <v>19.850000000000001</v>
      </c>
      <c r="BQ95" s="100"/>
      <c r="BR95" s="100">
        <v>22.52</v>
      </c>
      <c r="BS95" s="100" t="str">
        <f>+'[3]Contratos anteriores'!BS98</f>
        <v xml:space="preserve"> </v>
      </c>
      <c r="BT95" s="100" t="str">
        <f>+'[3]Contratos anteriores'!BT98</f>
        <v xml:space="preserve"> </v>
      </c>
      <c r="BU95" s="100" t="str">
        <f>+'[3]Contratos anteriores'!BU98</f>
        <v xml:space="preserve"> </v>
      </c>
      <c r="BV95" s="100">
        <f t="shared" si="75"/>
        <v>19.413100857142858</v>
      </c>
      <c r="BW95" s="100">
        <f t="shared" si="76"/>
        <v>2.8198569113841248</v>
      </c>
      <c r="BX95" s="100">
        <f>IFERROR(BV95-BW95*1," ")</f>
        <v>16.593243945758733</v>
      </c>
      <c r="BY95" s="100">
        <f t="shared" si="78"/>
        <v>22.232957768526983</v>
      </c>
      <c r="BZ95" s="100">
        <f t="shared" si="79"/>
        <v>21.867810197530396</v>
      </c>
      <c r="CA95" s="100" t="str">
        <f t="shared" si="80"/>
        <v/>
      </c>
      <c r="CB95" s="100" t="str">
        <f t="shared" si="81"/>
        <v/>
      </c>
      <c r="CC95" s="100">
        <f t="shared" si="82"/>
        <v>17</v>
      </c>
      <c r="CD95" s="100" t="str">
        <f t="shared" si="83"/>
        <v/>
      </c>
      <c r="CE95" s="100" t="str">
        <f t="shared" si="84"/>
        <v/>
      </c>
      <c r="CF95" s="100" t="str">
        <f t="shared" si="85"/>
        <v/>
      </c>
      <c r="CG95" s="100" t="str">
        <f t="shared" si="86"/>
        <v/>
      </c>
      <c r="CH95" s="100" t="str">
        <f t="shared" si="87"/>
        <v/>
      </c>
      <c r="CI95" s="100" t="str">
        <f t="shared" si="88"/>
        <v/>
      </c>
      <c r="CJ95" s="100" t="str">
        <f t="shared" si="89"/>
        <v/>
      </c>
      <c r="CK95" s="100" t="str">
        <f t="shared" si="90"/>
        <v/>
      </c>
      <c r="CL95" s="100" t="str">
        <f t="shared" si="91"/>
        <v/>
      </c>
      <c r="CM95" s="100" t="str">
        <f t="shared" si="92"/>
        <v/>
      </c>
      <c r="CN95" s="100" t="str">
        <f t="shared" si="93"/>
        <v/>
      </c>
      <c r="CO95" s="100" t="str">
        <f t="shared" si="94"/>
        <v/>
      </c>
      <c r="CP95" s="100" t="str">
        <f t="shared" si="95"/>
        <v/>
      </c>
      <c r="CQ95" s="100" t="str">
        <f t="shared" si="96"/>
        <v/>
      </c>
      <c r="CR95" s="100" t="str">
        <f t="shared" si="97"/>
        <v/>
      </c>
      <c r="CS95" s="100" t="str">
        <f t="shared" si="98"/>
        <v/>
      </c>
      <c r="CT95" s="100" t="str">
        <f t="shared" si="99"/>
        <v/>
      </c>
      <c r="CU95" s="100" t="str">
        <f t="shared" si="100"/>
        <v/>
      </c>
      <c r="CV95" s="100" t="str">
        <f t="shared" si="101"/>
        <v/>
      </c>
      <c r="CW95" s="100" t="str">
        <f t="shared" si="102"/>
        <v/>
      </c>
      <c r="CX95" s="100" t="str">
        <f t="shared" si="103"/>
        <v/>
      </c>
      <c r="CY95" s="100" t="str">
        <f t="shared" si="104"/>
        <v/>
      </c>
      <c r="CZ95" s="100" t="str">
        <f t="shared" si="105"/>
        <v/>
      </c>
      <c r="DA95" s="100" t="str">
        <f t="shared" si="106"/>
        <v/>
      </c>
      <c r="DB95" s="100" t="str">
        <f t="shared" si="107"/>
        <v/>
      </c>
      <c r="DC95" s="100" t="str">
        <f t="shared" si="108"/>
        <v/>
      </c>
      <c r="DD95" s="100" t="str">
        <f t="shared" si="109"/>
        <v/>
      </c>
      <c r="DE95" s="100" t="str">
        <f t="shared" si="110"/>
        <v/>
      </c>
      <c r="DF95" s="100" t="str">
        <f t="shared" si="111"/>
        <v/>
      </c>
      <c r="DG95" s="100" t="str">
        <f t="shared" si="112"/>
        <v/>
      </c>
      <c r="DH95" s="100" t="str">
        <f t="shared" si="113"/>
        <v/>
      </c>
      <c r="DI95" s="100" t="str">
        <f t="shared" si="114"/>
        <v/>
      </c>
      <c r="DJ95" s="100" t="str">
        <f t="shared" si="115"/>
        <v/>
      </c>
      <c r="DK95" s="100" t="str">
        <f t="shared" si="116"/>
        <v/>
      </c>
      <c r="DL95" s="100" t="str">
        <f t="shared" si="117"/>
        <v/>
      </c>
      <c r="DM95" s="100" t="str">
        <f t="shared" si="118"/>
        <v/>
      </c>
      <c r="DN95" s="100" t="str">
        <f t="shared" si="119"/>
        <v/>
      </c>
      <c r="DO95" s="100" t="str">
        <f t="shared" si="120"/>
        <v/>
      </c>
      <c r="DP95" s="100" t="str">
        <f t="shared" si="121"/>
        <v/>
      </c>
      <c r="DQ95" s="100" t="str">
        <f t="shared" si="122"/>
        <v/>
      </c>
      <c r="DR95" s="100" t="str">
        <f t="shared" si="123"/>
        <v/>
      </c>
      <c r="DS95" s="100" t="str">
        <f t="shared" si="124"/>
        <v/>
      </c>
      <c r="DT95" s="100" t="str">
        <f t="shared" si="125"/>
        <v/>
      </c>
      <c r="DU95" s="100" t="str">
        <f t="shared" si="126"/>
        <v/>
      </c>
      <c r="DV95" s="100" t="str">
        <f t="shared" si="127"/>
        <v/>
      </c>
      <c r="DW95" s="100" t="str">
        <f t="shared" si="128"/>
        <v/>
      </c>
      <c r="DX95" s="100" t="str">
        <f t="shared" si="129"/>
        <v/>
      </c>
      <c r="DY95" s="100" t="str">
        <f t="shared" si="130"/>
        <v/>
      </c>
      <c r="DZ95" s="100" t="str">
        <f t="shared" si="131"/>
        <v/>
      </c>
      <c r="EA95" s="100" t="str">
        <f t="shared" si="132"/>
        <v/>
      </c>
      <c r="EB95" s="100" t="str">
        <f t="shared" si="133"/>
        <v/>
      </c>
      <c r="EC95" s="100" t="str">
        <f t="shared" si="134"/>
        <v/>
      </c>
      <c r="ED95" s="100" t="str">
        <f t="shared" si="135"/>
        <v/>
      </c>
      <c r="EE95" s="100" t="str">
        <f t="shared" si="136"/>
        <v/>
      </c>
      <c r="EF95" s="100" t="str">
        <f t="shared" si="137"/>
        <v/>
      </c>
      <c r="EG95" s="100" t="str">
        <f t="shared" si="138"/>
        <v/>
      </c>
      <c r="EH95" s="100" t="str">
        <f t="shared" si="139"/>
        <v/>
      </c>
      <c r="EI95" s="100">
        <f t="shared" si="140"/>
        <v>19.850000000000001</v>
      </c>
      <c r="EJ95" s="100" t="str">
        <f t="shared" si="141"/>
        <v/>
      </c>
      <c r="EK95" s="100" t="str">
        <f t="shared" si="142"/>
        <v/>
      </c>
      <c r="EL95" s="100" t="str">
        <f t="shared" si="143"/>
        <v/>
      </c>
      <c r="EM95" s="100" t="str">
        <f t="shared" si="144"/>
        <v/>
      </c>
      <c r="EN95" s="100" t="str">
        <f t="shared" si="145"/>
        <v/>
      </c>
      <c r="EO95" s="99">
        <f t="shared" si="146"/>
        <v>18.54</v>
      </c>
      <c r="EP95" s="99">
        <f>ROUND(EO95*(1+[3]Inflación!$G$50),2)</f>
        <v>18.78</v>
      </c>
      <c r="EQ95" s="98">
        <f t="shared" si="147"/>
        <v>-6.7396332061489983E-2</v>
      </c>
    </row>
    <row r="96" spans="1:147" s="97" customFormat="1" ht="24.75" customHeight="1">
      <c r="A96" s="107">
        <v>91</v>
      </c>
      <c r="B96" s="106" t="s">
        <v>582</v>
      </c>
      <c r="C96" s="105" t="s">
        <v>184</v>
      </c>
      <c r="D96" s="104" t="s">
        <v>12</v>
      </c>
      <c r="E96" s="103">
        <v>12.777355226771968</v>
      </c>
      <c r="F96" s="103">
        <v>12.88596274619953</v>
      </c>
      <c r="G96" s="102"/>
      <c r="H96" s="100">
        <v>10.46</v>
      </c>
      <c r="I96" s="100">
        <v>13.440000000000001</v>
      </c>
      <c r="J96" s="100">
        <v>11.19</v>
      </c>
      <c r="K96" s="100">
        <f>+'[3]Contratos anteriores'!AO99</f>
        <v>10.550438</v>
      </c>
      <c r="L96" s="100">
        <f>+'[3]Contratos anteriores'!AP99</f>
        <v>10.51146</v>
      </c>
      <c r="M96" s="100" t="str">
        <f>+'[3]Contratos anteriores'!AQ99</f>
        <v xml:space="preserve"> </v>
      </c>
      <c r="N96" s="100"/>
      <c r="O96" s="100"/>
      <c r="P96" s="100"/>
      <c r="Q96" s="100" t="str">
        <f>+'[3]Contratos anteriores'!AR99</f>
        <v xml:space="preserve"> </v>
      </c>
      <c r="R96" s="100" t="str">
        <f>+'[3]Contratos anteriores'!AS99</f>
        <v xml:space="preserve"> </v>
      </c>
      <c r="S96" s="100" t="str">
        <f>+'[3]Contratos anteriores'!AT99</f>
        <v xml:space="preserve"> </v>
      </c>
      <c r="T96" s="100">
        <v>10</v>
      </c>
      <c r="U96" s="100"/>
      <c r="V96" s="100"/>
      <c r="W96" s="100" t="str">
        <f>+'[3]Contratos anteriores'!AU99</f>
        <v xml:space="preserve"> </v>
      </c>
      <c r="X96" s="100" t="str">
        <f>+'[3]Contratos anteriores'!AV99</f>
        <v xml:space="preserve"> </v>
      </c>
      <c r="Y96" s="100" t="str">
        <f>+'[3]Contratos anteriores'!AW99</f>
        <v xml:space="preserve"> </v>
      </c>
      <c r="Z96" s="100"/>
      <c r="AA96" s="100"/>
      <c r="AB96" s="100"/>
      <c r="AC96" s="101">
        <f>+'[3]Contratos anteriores'!AX99</f>
        <v>11.424375000000001</v>
      </c>
      <c r="AD96" s="101">
        <f>+'[3]Contratos anteriores'!AY99</f>
        <v>12.864347999999998</v>
      </c>
      <c r="AE96" s="101" t="str">
        <f>+'[3]Contratos anteriores'!AZ99</f>
        <v xml:space="preserve"> </v>
      </c>
      <c r="AF96" s="100"/>
      <c r="AG96" s="100"/>
      <c r="AH96" s="100"/>
      <c r="AI96" s="100" t="str">
        <f>+'[3]Contratos anteriores'!BA99</f>
        <v xml:space="preserve"> </v>
      </c>
      <c r="AJ96" s="100" t="str">
        <f>+'[3]Contratos anteriores'!BB99</f>
        <v xml:space="preserve"> </v>
      </c>
      <c r="AK96" s="100" t="str">
        <f>+'[3]Contratos anteriores'!BC99</f>
        <v xml:space="preserve"> </v>
      </c>
      <c r="AL96" s="100"/>
      <c r="AM96" s="100"/>
      <c r="AN96" s="100"/>
      <c r="AO96" s="100" t="str">
        <f>+'[3]Contratos anteriores'!BD99</f>
        <v xml:space="preserve"> </v>
      </c>
      <c r="AP96" s="100" t="str">
        <f>+'[3]Contratos anteriores'!BE99</f>
        <v xml:space="preserve"> </v>
      </c>
      <c r="AQ96" s="100" t="str">
        <f>+'[3]Contratos anteriores'!BF99</f>
        <v xml:space="preserve"> </v>
      </c>
      <c r="AR96" s="100"/>
      <c r="AS96" s="100"/>
      <c r="AT96" s="100"/>
      <c r="AU96" s="100" t="str">
        <f>+'[3]Contratos anteriores'!BG99</f>
        <v xml:space="preserve"> </v>
      </c>
      <c r="AV96" s="100" t="str">
        <f>+'[3]Contratos anteriores'!BH99</f>
        <v xml:space="preserve"> </v>
      </c>
      <c r="AW96" s="100" t="str">
        <f>+'[3]Contratos anteriores'!BI99</f>
        <v xml:space="preserve"> </v>
      </c>
      <c r="AX96" s="100"/>
      <c r="AY96" s="100"/>
      <c r="AZ96" s="100"/>
      <c r="BA96" s="100" t="str">
        <f>+'[3]Contratos anteriores'!BJ99</f>
        <v xml:space="preserve"> </v>
      </c>
      <c r="BB96" s="100" t="str">
        <f>+'[3]Contratos anteriores'!BK99</f>
        <v xml:space="preserve"> </v>
      </c>
      <c r="BC96" s="100" t="str">
        <f>+'[3]Contratos anteriores'!BL99</f>
        <v xml:space="preserve"> </v>
      </c>
      <c r="BD96" s="100"/>
      <c r="BE96" s="100"/>
      <c r="BF96" s="100"/>
      <c r="BG96" s="100" t="str">
        <f>+'[3]Contratos anteriores'!BM99</f>
        <v xml:space="preserve"> </v>
      </c>
      <c r="BH96" s="100" t="str">
        <f>+'[3]Contratos anteriores'!BN99</f>
        <v xml:space="preserve"> </v>
      </c>
      <c r="BI96" s="100" t="str">
        <f>+'[3]Contratos anteriores'!BO99</f>
        <v xml:space="preserve"> </v>
      </c>
      <c r="BJ96" s="100">
        <v>14.059999999999999</v>
      </c>
      <c r="BK96" s="100">
        <v>14.44</v>
      </c>
      <c r="BL96" s="100"/>
      <c r="BM96" s="100" t="str">
        <f>+'[3]Contratos anteriores'!BP99</f>
        <v xml:space="preserve"> </v>
      </c>
      <c r="BN96" s="100" t="str">
        <f>+'[3]Contratos anteriores'!BQ99</f>
        <v xml:space="preserve"> </v>
      </c>
      <c r="BO96" s="100" t="str">
        <f>+'[3]Contratos anteriores'!BR99</f>
        <v xml:space="preserve"> </v>
      </c>
      <c r="BP96" s="100">
        <v>12.76</v>
      </c>
      <c r="BQ96" s="100"/>
      <c r="BR96" s="100">
        <v>14.04</v>
      </c>
      <c r="BS96" s="100" t="str">
        <f>+'[3]Contratos anteriores'!BS99</f>
        <v xml:space="preserve"> </v>
      </c>
      <c r="BT96" s="100" t="str">
        <f>+'[3]Contratos anteriores'!BT99</f>
        <v xml:space="preserve"> </v>
      </c>
      <c r="BU96" s="100" t="str">
        <f>+'[3]Contratos anteriores'!BU99</f>
        <v xml:space="preserve"> </v>
      </c>
      <c r="BV96" s="100">
        <f t="shared" si="75"/>
        <v>12.145051749999999</v>
      </c>
      <c r="BW96" s="100">
        <f t="shared" si="76"/>
        <v>1.5189749948822633</v>
      </c>
      <c r="BX96" s="100">
        <f>IFERROR(BV96-BW96*1," ")</f>
        <v>10.626076755117735</v>
      </c>
      <c r="BY96" s="100">
        <f t="shared" si="78"/>
        <v>13.664026744882262</v>
      </c>
      <c r="BZ96" s="100">
        <f t="shared" si="79"/>
        <v>14.055090749449166</v>
      </c>
      <c r="CA96" s="100" t="str">
        <f t="shared" si="80"/>
        <v/>
      </c>
      <c r="CB96" s="100">
        <f t="shared" si="81"/>
        <v>13.440000000000001</v>
      </c>
      <c r="CC96" s="100">
        <f t="shared" si="82"/>
        <v>11.19</v>
      </c>
      <c r="CD96" s="100" t="str">
        <f t="shared" si="83"/>
        <v/>
      </c>
      <c r="CE96" s="100" t="str">
        <f t="shared" si="84"/>
        <v/>
      </c>
      <c r="CF96" s="100" t="str">
        <f t="shared" si="85"/>
        <v/>
      </c>
      <c r="CG96" s="100" t="str">
        <f t="shared" si="86"/>
        <v/>
      </c>
      <c r="CH96" s="100" t="str">
        <f t="shared" si="87"/>
        <v/>
      </c>
      <c r="CI96" s="100" t="str">
        <f t="shared" si="88"/>
        <v/>
      </c>
      <c r="CJ96" s="100" t="str">
        <f t="shared" si="89"/>
        <v/>
      </c>
      <c r="CK96" s="100" t="str">
        <f t="shared" si="90"/>
        <v/>
      </c>
      <c r="CL96" s="100" t="str">
        <f t="shared" si="91"/>
        <v/>
      </c>
      <c r="CM96" s="100" t="str">
        <f t="shared" si="92"/>
        <v/>
      </c>
      <c r="CN96" s="100" t="str">
        <f t="shared" si="93"/>
        <v/>
      </c>
      <c r="CO96" s="100" t="str">
        <f t="shared" si="94"/>
        <v/>
      </c>
      <c r="CP96" s="100" t="str">
        <f t="shared" si="95"/>
        <v/>
      </c>
      <c r="CQ96" s="100" t="str">
        <f t="shared" si="96"/>
        <v/>
      </c>
      <c r="CR96" s="100" t="str">
        <f t="shared" si="97"/>
        <v/>
      </c>
      <c r="CS96" s="100" t="str">
        <f t="shared" si="98"/>
        <v/>
      </c>
      <c r="CT96" s="100" t="str">
        <f t="shared" si="99"/>
        <v/>
      </c>
      <c r="CU96" s="100" t="str">
        <f t="shared" si="100"/>
        <v/>
      </c>
      <c r="CV96" s="100">
        <f t="shared" si="101"/>
        <v>11.424375000000001</v>
      </c>
      <c r="CW96" s="100">
        <f t="shared" si="102"/>
        <v>12.864347999999998</v>
      </c>
      <c r="CX96" s="100" t="str">
        <f t="shared" si="103"/>
        <v/>
      </c>
      <c r="CY96" s="100" t="str">
        <f t="shared" si="104"/>
        <v/>
      </c>
      <c r="CZ96" s="100" t="str">
        <f t="shared" si="105"/>
        <v/>
      </c>
      <c r="DA96" s="100" t="str">
        <f t="shared" si="106"/>
        <v/>
      </c>
      <c r="DB96" s="100" t="str">
        <f t="shared" si="107"/>
        <v/>
      </c>
      <c r="DC96" s="100" t="str">
        <f t="shared" si="108"/>
        <v/>
      </c>
      <c r="DD96" s="100" t="str">
        <f t="shared" si="109"/>
        <v/>
      </c>
      <c r="DE96" s="100" t="str">
        <f t="shared" si="110"/>
        <v/>
      </c>
      <c r="DF96" s="100" t="str">
        <f t="shared" si="111"/>
        <v/>
      </c>
      <c r="DG96" s="100" t="str">
        <f t="shared" si="112"/>
        <v/>
      </c>
      <c r="DH96" s="100" t="str">
        <f t="shared" si="113"/>
        <v/>
      </c>
      <c r="DI96" s="100" t="str">
        <f t="shared" si="114"/>
        <v/>
      </c>
      <c r="DJ96" s="100" t="str">
        <f t="shared" si="115"/>
        <v/>
      </c>
      <c r="DK96" s="100" t="str">
        <f t="shared" si="116"/>
        <v/>
      </c>
      <c r="DL96" s="100" t="str">
        <f t="shared" si="117"/>
        <v/>
      </c>
      <c r="DM96" s="100" t="str">
        <f t="shared" si="118"/>
        <v/>
      </c>
      <c r="DN96" s="100" t="str">
        <f t="shared" si="119"/>
        <v/>
      </c>
      <c r="DO96" s="100" t="str">
        <f t="shared" si="120"/>
        <v/>
      </c>
      <c r="DP96" s="100" t="str">
        <f t="shared" si="121"/>
        <v/>
      </c>
      <c r="DQ96" s="100" t="str">
        <f t="shared" si="122"/>
        <v/>
      </c>
      <c r="DR96" s="100" t="str">
        <f t="shared" si="123"/>
        <v/>
      </c>
      <c r="DS96" s="100" t="str">
        <f t="shared" si="124"/>
        <v/>
      </c>
      <c r="DT96" s="100" t="str">
        <f t="shared" si="125"/>
        <v/>
      </c>
      <c r="DU96" s="100" t="str">
        <f t="shared" si="126"/>
        <v/>
      </c>
      <c r="DV96" s="100" t="str">
        <f t="shared" si="127"/>
        <v/>
      </c>
      <c r="DW96" s="100" t="str">
        <f t="shared" si="128"/>
        <v/>
      </c>
      <c r="DX96" s="100" t="str">
        <f t="shared" si="129"/>
        <v/>
      </c>
      <c r="DY96" s="100" t="str">
        <f t="shared" si="130"/>
        <v/>
      </c>
      <c r="DZ96" s="100" t="str">
        <f t="shared" si="131"/>
        <v/>
      </c>
      <c r="EA96" s="100" t="str">
        <f t="shared" si="132"/>
        <v/>
      </c>
      <c r="EB96" s="100" t="str">
        <f t="shared" si="133"/>
        <v/>
      </c>
      <c r="EC96" s="100" t="str">
        <f t="shared" si="134"/>
        <v/>
      </c>
      <c r="ED96" s="100" t="str">
        <f t="shared" si="135"/>
        <v/>
      </c>
      <c r="EE96" s="100" t="str">
        <f t="shared" si="136"/>
        <v/>
      </c>
      <c r="EF96" s="100" t="str">
        <f t="shared" si="137"/>
        <v/>
      </c>
      <c r="EG96" s="100" t="str">
        <f t="shared" si="138"/>
        <v/>
      </c>
      <c r="EH96" s="100" t="str">
        <f t="shared" si="139"/>
        <v/>
      </c>
      <c r="EI96" s="100">
        <f t="shared" si="140"/>
        <v>12.76</v>
      </c>
      <c r="EJ96" s="100" t="str">
        <f t="shared" si="141"/>
        <v/>
      </c>
      <c r="EK96" s="100">
        <f t="shared" si="142"/>
        <v>14.04</v>
      </c>
      <c r="EL96" s="100" t="str">
        <f t="shared" si="143"/>
        <v/>
      </c>
      <c r="EM96" s="100" t="str">
        <f t="shared" si="144"/>
        <v/>
      </c>
      <c r="EN96" s="100" t="str">
        <f t="shared" si="145"/>
        <v/>
      </c>
      <c r="EO96" s="99">
        <f t="shared" si="146"/>
        <v>12.7</v>
      </c>
      <c r="EP96" s="99">
        <f>ROUND(EO96*(1+[3]Inflación!$G$50),2)</f>
        <v>12.86</v>
      </c>
      <c r="EQ96" s="98">
        <f t="shared" si="147"/>
        <v>-6.0540875164751817E-3</v>
      </c>
    </row>
    <row r="97" spans="1:147" s="97" customFormat="1" ht="24.75" customHeight="1">
      <c r="A97" s="107">
        <v>92</v>
      </c>
      <c r="B97" s="106" t="s">
        <v>582</v>
      </c>
      <c r="C97" s="105" t="s">
        <v>183</v>
      </c>
      <c r="D97" s="104" t="s">
        <v>12</v>
      </c>
      <c r="E97" s="103">
        <v>12.856864152178359</v>
      </c>
      <c r="F97" s="103">
        <v>12.966147497471875</v>
      </c>
      <c r="G97" s="102"/>
      <c r="H97" s="100">
        <v>10.46</v>
      </c>
      <c r="I97" s="100">
        <v>27.184500000000003</v>
      </c>
      <c r="J97" s="100">
        <v>11.19</v>
      </c>
      <c r="K97" s="100" t="str">
        <f>+'[3]Contratos anteriores'!AO100</f>
        <v xml:space="preserve"> </v>
      </c>
      <c r="L97" s="100" t="str">
        <f>+'[3]Contratos anteriores'!AP100</f>
        <v xml:space="preserve"> </v>
      </c>
      <c r="M97" s="100" t="str">
        <f>+'[3]Contratos anteriores'!AQ100</f>
        <v xml:space="preserve"> </v>
      </c>
      <c r="N97" s="100"/>
      <c r="O97" s="100"/>
      <c r="P97" s="100"/>
      <c r="Q97" s="100">
        <f>+'[3]Contratos anteriores'!AR100</f>
        <v>12.915798000000001</v>
      </c>
      <c r="R97" s="100" t="str">
        <f>+'[3]Contratos anteriores'!AS100</f>
        <v xml:space="preserve"> </v>
      </c>
      <c r="S97" s="100" t="str">
        <f>+'[3]Contratos anteriores'!AT100</f>
        <v xml:space="preserve"> </v>
      </c>
      <c r="T97" s="100"/>
      <c r="U97" s="100"/>
      <c r="V97" s="100"/>
      <c r="W97" s="100">
        <f>+'[3]Contratos anteriores'!AU100</f>
        <v>17.484642000000001</v>
      </c>
      <c r="X97" s="100">
        <f>+'[3]Contratos anteriores'!AV100</f>
        <v>12.663027999999999</v>
      </c>
      <c r="Y97" s="100" t="str">
        <f>+'[3]Contratos anteriores'!AW100</f>
        <v xml:space="preserve"> </v>
      </c>
      <c r="Z97" s="100"/>
      <c r="AA97" s="100"/>
      <c r="AB97" s="100"/>
      <c r="AC97" s="101" t="str">
        <f>+'[3]Contratos anteriores'!AX100</f>
        <v xml:space="preserve"> </v>
      </c>
      <c r="AD97" s="101" t="str">
        <f>+'[3]Contratos anteriores'!AY100</f>
        <v xml:space="preserve"> </v>
      </c>
      <c r="AE97" s="101" t="str">
        <f>+'[3]Contratos anteriores'!AZ100</f>
        <v xml:space="preserve"> </v>
      </c>
      <c r="AF97" s="100"/>
      <c r="AG97" s="100"/>
      <c r="AH97" s="100"/>
      <c r="AI97" s="100" t="str">
        <f>+'[3]Contratos anteriores'!BA100</f>
        <v xml:space="preserve"> </v>
      </c>
      <c r="AJ97" s="100" t="str">
        <f>+'[3]Contratos anteriores'!BB100</f>
        <v xml:space="preserve"> </v>
      </c>
      <c r="AK97" s="100" t="str">
        <f>+'[3]Contratos anteriores'!BC100</f>
        <v xml:space="preserve"> </v>
      </c>
      <c r="AL97" s="100"/>
      <c r="AM97" s="100"/>
      <c r="AN97" s="100"/>
      <c r="AO97" s="100" t="str">
        <f>+'[3]Contratos anteriores'!BD100</f>
        <v xml:space="preserve"> </v>
      </c>
      <c r="AP97" s="100">
        <f>+'[3]Contratos anteriores'!BE100</f>
        <v>13.368636000000002</v>
      </c>
      <c r="AQ97" s="100" t="str">
        <f>+'[3]Contratos anteriores'!BF100</f>
        <v xml:space="preserve"> </v>
      </c>
      <c r="AR97" s="100"/>
      <c r="AS97" s="100"/>
      <c r="AT97" s="100"/>
      <c r="AU97" s="100">
        <f>+'[3]Contratos anteriores'!BG100</f>
        <v>13.341948</v>
      </c>
      <c r="AV97" s="100">
        <f>+'[3]Contratos anteriores'!BH100</f>
        <v>11.616149999999999</v>
      </c>
      <c r="AW97" s="100" t="str">
        <f>+'[3]Contratos anteriores'!BI100</f>
        <v xml:space="preserve"> </v>
      </c>
      <c r="AX97" s="100"/>
      <c r="AY97" s="100"/>
      <c r="AZ97" s="100"/>
      <c r="BA97" s="100">
        <f>+'[3]Contratos anteriores'!BJ100</f>
        <v>10.526269999999998</v>
      </c>
      <c r="BB97" s="100" t="str">
        <f>+'[3]Contratos anteriores'!BK100</f>
        <v xml:space="preserve"> </v>
      </c>
      <c r="BC97" s="100" t="str">
        <f>+'[3]Contratos anteriores'!BL100</f>
        <v xml:space="preserve"> </v>
      </c>
      <c r="BD97" s="100"/>
      <c r="BE97" s="100"/>
      <c r="BF97" s="100"/>
      <c r="BG97" s="100" t="str">
        <f>+'[3]Contratos anteriores'!BM100</f>
        <v xml:space="preserve"> </v>
      </c>
      <c r="BH97" s="100" t="str">
        <f>+'[3]Contratos anteriores'!BN100</f>
        <v xml:space="preserve"> </v>
      </c>
      <c r="BI97" s="100" t="str">
        <f>+'[3]Contratos anteriores'!BO100</f>
        <v xml:space="preserve"> </v>
      </c>
      <c r="BJ97" s="100">
        <v>15.4</v>
      </c>
      <c r="BK97" s="100">
        <v>14.53</v>
      </c>
      <c r="BL97" s="100"/>
      <c r="BM97" s="100" t="str">
        <f>+'[3]Contratos anteriores'!BP100</f>
        <v xml:space="preserve"> </v>
      </c>
      <c r="BN97" s="100" t="str">
        <f>+'[3]Contratos anteriores'!BQ100</f>
        <v xml:space="preserve"> </v>
      </c>
      <c r="BO97" s="100">
        <f>+'[3]Contratos anteriores'!BR100</f>
        <v>13.176393999999998</v>
      </c>
      <c r="BP97" s="100">
        <v>12.84</v>
      </c>
      <c r="BQ97" s="100">
        <v>13.31</v>
      </c>
      <c r="BR97" s="100">
        <v>14.82</v>
      </c>
      <c r="BS97" s="100">
        <f>+'[3]Contratos anteriores'!BS100</f>
        <v>12.633356999999998</v>
      </c>
      <c r="BT97" s="100">
        <f>+'[3]Contratos anteriores'!BT100</f>
        <v>13.666130999999998</v>
      </c>
      <c r="BU97" s="100">
        <f>+'[3]Contratos anteriores'!BU100</f>
        <v>13.400204</v>
      </c>
      <c r="BV97" s="100">
        <f t="shared" si="75"/>
        <v>13.922476736842105</v>
      </c>
      <c r="BW97" s="100">
        <f t="shared" si="76"/>
        <v>3.4455706769037717</v>
      </c>
      <c r="BX97" s="100">
        <f t="shared" ref="BX97:BX103" si="149">IFERROR(BV97-BW97*$BX$2," ")</f>
        <v>8.7541207214864478</v>
      </c>
      <c r="BY97" s="100">
        <f t="shared" si="78"/>
        <v>17.368047413745877</v>
      </c>
      <c r="BZ97" s="100">
        <f t="shared" si="79"/>
        <v>14.142550567396196</v>
      </c>
      <c r="CA97" s="100">
        <f t="shared" si="80"/>
        <v>10.46</v>
      </c>
      <c r="CB97" s="100" t="str">
        <f t="shared" si="81"/>
        <v/>
      </c>
      <c r="CC97" s="100">
        <f t="shared" si="82"/>
        <v>11.19</v>
      </c>
      <c r="CD97" s="100" t="str">
        <f t="shared" si="83"/>
        <v/>
      </c>
      <c r="CE97" s="100" t="str">
        <f t="shared" si="84"/>
        <v/>
      </c>
      <c r="CF97" s="100" t="str">
        <f t="shared" si="85"/>
        <v/>
      </c>
      <c r="CG97" s="100" t="str">
        <f t="shared" si="86"/>
        <v/>
      </c>
      <c r="CH97" s="100" t="str">
        <f t="shared" si="87"/>
        <v/>
      </c>
      <c r="CI97" s="100" t="str">
        <f t="shared" si="88"/>
        <v/>
      </c>
      <c r="CJ97" s="100">
        <f t="shared" si="89"/>
        <v>12.915798000000001</v>
      </c>
      <c r="CK97" s="100" t="str">
        <f t="shared" si="90"/>
        <v/>
      </c>
      <c r="CL97" s="100" t="str">
        <f t="shared" si="91"/>
        <v/>
      </c>
      <c r="CM97" s="100" t="str">
        <f t="shared" si="92"/>
        <v/>
      </c>
      <c r="CN97" s="100" t="str">
        <f t="shared" si="93"/>
        <v/>
      </c>
      <c r="CO97" s="100" t="str">
        <f t="shared" si="94"/>
        <v/>
      </c>
      <c r="CP97" s="100" t="str">
        <f t="shared" si="95"/>
        <v/>
      </c>
      <c r="CQ97" s="100">
        <f t="shared" si="96"/>
        <v>12.663027999999999</v>
      </c>
      <c r="CR97" s="100" t="str">
        <f t="shared" si="97"/>
        <v/>
      </c>
      <c r="CS97" s="100" t="str">
        <f t="shared" si="98"/>
        <v/>
      </c>
      <c r="CT97" s="100" t="str">
        <f t="shared" si="99"/>
        <v/>
      </c>
      <c r="CU97" s="100" t="str">
        <f t="shared" si="100"/>
        <v/>
      </c>
      <c r="CV97" s="100" t="str">
        <f t="shared" si="101"/>
        <v/>
      </c>
      <c r="CW97" s="100" t="str">
        <f t="shared" si="102"/>
        <v/>
      </c>
      <c r="CX97" s="100" t="str">
        <f t="shared" si="103"/>
        <v/>
      </c>
      <c r="CY97" s="100" t="str">
        <f t="shared" si="104"/>
        <v/>
      </c>
      <c r="CZ97" s="100" t="str">
        <f t="shared" si="105"/>
        <v/>
      </c>
      <c r="DA97" s="100" t="str">
        <f t="shared" si="106"/>
        <v/>
      </c>
      <c r="DB97" s="100" t="str">
        <f t="shared" si="107"/>
        <v/>
      </c>
      <c r="DC97" s="100" t="str">
        <f t="shared" si="108"/>
        <v/>
      </c>
      <c r="DD97" s="100" t="str">
        <f t="shared" si="109"/>
        <v/>
      </c>
      <c r="DE97" s="100" t="str">
        <f t="shared" si="110"/>
        <v/>
      </c>
      <c r="DF97" s="100" t="str">
        <f t="shared" si="111"/>
        <v/>
      </c>
      <c r="DG97" s="100" t="str">
        <f t="shared" si="112"/>
        <v/>
      </c>
      <c r="DH97" s="100" t="str">
        <f t="shared" si="113"/>
        <v/>
      </c>
      <c r="DI97" s="100">
        <f t="shared" si="114"/>
        <v>13.368636000000002</v>
      </c>
      <c r="DJ97" s="100" t="str">
        <f t="shared" si="115"/>
        <v/>
      </c>
      <c r="DK97" s="100" t="str">
        <f t="shared" si="116"/>
        <v/>
      </c>
      <c r="DL97" s="100" t="str">
        <f t="shared" si="117"/>
        <v/>
      </c>
      <c r="DM97" s="100" t="str">
        <f t="shared" si="118"/>
        <v/>
      </c>
      <c r="DN97" s="100">
        <f t="shared" si="119"/>
        <v>13.341948</v>
      </c>
      <c r="DO97" s="100">
        <f t="shared" si="120"/>
        <v>11.616149999999999</v>
      </c>
      <c r="DP97" s="100" t="str">
        <f t="shared" si="121"/>
        <v/>
      </c>
      <c r="DQ97" s="100" t="str">
        <f t="shared" si="122"/>
        <v/>
      </c>
      <c r="DR97" s="100" t="str">
        <f t="shared" si="123"/>
        <v/>
      </c>
      <c r="DS97" s="100" t="str">
        <f t="shared" si="124"/>
        <v/>
      </c>
      <c r="DT97" s="100">
        <f t="shared" si="125"/>
        <v>10.526269999999998</v>
      </c>
      <c r="DU97" s="100" t="str">
        <f t="shared" si="126"/>
        <v/>
      </c>
      <c r="DV97" s="100" t="str">
        <f t="shared" si="127"/>
        <v/>
      </c>
      <c r="DW97" s="100" t="str">
        <f t="shared" si="128"/>
        <v/>
      </c>
      <c r="DX97" s="100" t="str">
        <f t="shared" si="129"/>
        <v/>
      </c>
      <c r="DY97" s="100" t="str">
        <f t="shared" si="130"/>
        <v/>
      </c>
      <c r="DZ97" s="100" t="str">
        <f t="shared" si="131"/>
        <v/>
      </c>
      <c r="EA97" s="100" t="str">
        <f t="shared" si="132"/>
        <v/>
      </c>
      <c r="EB97" s="100" t="str">
        <f t="shared" si="133"/>
        <v/>
      </c>
      <c r="EC97" s="100" t="str">
        <f t="shared" si="134"/>
        <v/>
      </c>
      <c r="ED97" s="100" t="str">
        <f t="shared" si="135"/>
        <v/>
      </c>
      <c r="EE97" s="100" t="str">
        <f t="shared" si="136"/>
        <v/>
      </c>
      <c r="EF97" s="100" t="str">
        <f t="shared" si="137"/>
        <v/>
      </c>
      <c r="EG97" s="100" t="str">
        <f t="shared" si="138"/>
        <v/>
      </c>
      <c r="EH97" s="100">
        <f t="shared" si="139"/>
        <v>13.176393999999998</v>
      </c>
      <c r="EI97" s="100">
        <f t="shared" si="140"/>
        <v>12.84</v>
      </c>
      <c r="EJ97" s="100">
        <f t="shared" si="141"/>
        <v>13.31</v>
      </c>
      <c r="EK97" s="100" t="str">
        <f t="shared" si="142"/>
        <v/>
      </c>
      <c r="EL97" s="100">
        <f t="shared" si="143"/>
        <v>12.633356999999998</v>
      </c>
      <c r="EM97" s="100">
        <f t="shared" si="144"/>
        <v>13.666130999999998</v>
      </c>
      <c r="EN97" s="100">
        <f t="shared" si="145"/>
        <v>13.400204</v>
      </c>
      <c r="EO97" s="99">
        <f t="shared" si="146"/>
        <v>12.6</v>
      </c>
      <c r="EP97" s="99">
        <f>ROUND(EO97*(1+[3]Inflación!$G$50),2)</f>
        <v>12.76</v>
      </c>
      <c r="EQ97" s="98">
        <f t="shared" si="147"/>
        <v>-1.9978756027754896E-2</v>
      </c>
    </row>
    <row r="98" spans="1:147" s="97" customFormat="1" ht="24.75" customHeight="1">
      <c r="A98" s="107">
        <v>93</v>
      </c>
      <c r="B98" s="106" t="s">
        <v>582</v>
      </c>
      <c r="C98" s="105" t="s">
        <v>182</v>
      </c>
      <c r="D98" s="104" t="s">
        <v>12</v>
      </c>
      <c r="E98" s="103">
        <v>17.441388270262213</v>
      </c>
      <c r="F98" s="103">
        <v>17.58964007055944</v>
      </c>
      <c r="G98" s="102"/>
      <c r="H98" s="100">
        <v>18.96</v>
      </c>
      <c r="I98" s="100">
        <v>37.548000000000002</v>
      </c>
      <c r="J98" s="100">
        <v>20.29</v>
      </c>
      <c r="K98" s="100" t="str">
        <f>+'[3]Contratos anteriores'!AO101</f>
        <v xml:space="preserve"> </v>
      </c>
      <c r="L98" s="100" t="str">
        <f>+'[3]Contratos anteriores'!AP101</f>
        <v xml:space="preserve"> </v>
      </c>
      <c r="M98" s="100" t="str">
        <f>+'[3]Contratos anteriores'!AQ101</f>
        <v xml:space="preserve"> </v>
      </c>
      <c r="N98" s="100"/>
      <c r="O98" s="100"/>
      <c r="P98" s="100"/>
      <c r="Q98" s="100" t="str">
        <f>+'[3]Contratos anteriores'!AR101</f>
        <v xml:space="preserve"> </v>
      </c>
      <c r="R98" s="100" t="str">
        <f>+'[3]Contratos anteriores'!AS101</f>
        <v xml:space="preserve"> </v>
      </c>
      <c r="S98" s="100" t="str">
        <f>+'[3]Contratos anteriores'!AT101</f>
        <v xml:space="preserve"> </v>
      </c>
      <c r="T98" s="100"/>
      <c r="U98" s="100"/>
      <c r="V98" s="101">
        <v>9.5500000000000007</v>
      </c>
      <c r="W98" s="100" t="str">
        <f>+'[3]Contratos anteriores'!AU101</f>
        <v xml:space="preserve"> </v>
      </c>
      <c r="X98" s="100" t="str">
        <f>+'[3]Contratos anteriores'!AV101</f>
        <v xml:space="preserve"> </v>
      </c>
      <c r="Y98" s="100" t="str">
        <f>+'[3]Contratos anteriores'!AW101</f>
        <v xml:space="preserve"> </v>
      </c>
      <c r="Z98" s="100"/>
      <c r="AA98" s="100"/>
      <c r="AB98" s="100"/>
      <c r="AC98" s="101" t="str">
        <f>+'[3]Contratos anteriores'!AX101</f>
        <v xml:space="preserve"> </v>
      </c>
      <c r="AD98" s="101" t="str">
        <f>+'[3]Contratos anteriores'!AY101</f>
        <v xml:space="preserve"> </v>
      </c>
      <c r="AE98" s="101" t="str">
        <f>+'[3]Contratos anteriores'!AZ101</f>
        <v xml:space="preserve"> </v>
      </c>
      <c r="AF98" s="100"/>
      <c r="AG98" s="100"/>
      <c r="AH98" s="100"/>
      <c r="AI98" s="100" t="str">
        <f>+'[3]Contratos anteriores'!BA101</f>
        <v xml:space="preserve"> </v>
      </c>
      <c r="AJ98" s="100" t="str">
        <f>+'[3]Contratos anteriores'!BB101</f>
        <v xml:space="preserve"> </v>
      </c>
      <c r="AK98" s="100" t="str">
        <f>+'[3]Contratos anteriores'!BC101</f>
        <v xml:space="preserve"> </v>
      </c>
      <c r="AL98" s="100"/>
      <c r="AM98" s="100"/>
      <c r="AN98" s="100"/>
      <c r="AO98" s="100" t="str">
        <f>+'[3]Contratos anteriores'!BD101</f>
        <v xml:space="preserve"> </v>
      </c>
      <c r="AP98" s="100" t="str">
        <f>+'[3]Contratos anteriores'!BE101</f>
        <v xml:space="preserve"> </v>
      </c>
      <c r="AQ98" s="100" t="str">
        <f>+'[3]Contratos anteriores'!BF101</f>
        <v xml:space="preserve"> </v>
      </c>
      <c r="AR98" s="100"/>
      <c r="AS98" s="100"/>
      <c r="AT98" s="100"/>
      <c r="AU98" s="100" t="str">
        <f>+'[3]Contratos anteriores'!BG101</f>
        <v xml:space="preserve"> </v>
      </c>
      <c r="AV98" s="100" t="str">
        <f>+'[3]Contratos anteriores'!BH101</f>
        <v xml:space="preserve"> </v>
      </c>
      <c r="AW98" s="100" t="str">
        <f>+'[3]Contratos anteriores'!BI101</f>
        <v xml:space="preserve"> </v>
      </c>
      <c r="AX98" s="100"/>
      <c r="AY98" s="100"/>
      <c r="AZ98" s="100"/>
      <c r="BA98" s="100" t="str">
        <f>+'[3]Contratos anteriores'!BJ101</f>
        <v xml:space="preserve"> </v>
      </c>
      <c r="BB98" s="100" t="str">
        <f>+'[3]Contratos anteriores'!BK101</f>
        <v xml:space="preserve"> </v>
      </c>
      <c r="BC98" s="100" t="str">
        <f>+'[3]Contratos anteriores'!BL101</f>
        <v xml:space="preserve"> </v>
      </c>
      <c r="BD98" s="100"/>
      <c r="BE98" s="100"/>
      <c r="BF98" s="100"/>
      <c r="BG98" s="100" t="str">
        <f>+'[3]Contratos anteriores'!BM101</f>
        <v xml:space="preserve"> </v>
      </c>
      <c r="BH98" s="100" t="str">
        <f>+'[3]Contratos anteriores'!BN101</f>
        <v xml:space="preserve"> </v>
      </c>
      <c r="BI98" s="100" t="str">
        <f>+'[3]Contratos anteriores'!BO101</f>
        <v xml:space="preserve"> </v>
      </c>
      <c r="BJ98" s="100">
        <v>17.05</v>
      </c>
      <c r="BK98" s="100">
        <v>19.71</v>
      </c>
      <c r="BL98" s="100"/>
      <c r="BM98" s="100" t="str">
        <f>+'[3]Contratos anteriores'!BP101</f>
        <v xml:space="preserve"> </v>
      </c>
      <c r="BN98" s="100" t="str">
        <f>+'[3]Contratos anteriores'!BQ101</f>
        <v xml:space="preserve"> </v>
      </c>
      <c r="BO98" s="100" t="str">
        <f>+'[3]Contratos anteriores'!BR101</f>
        <v xml:space="preserve"> </v>
      </c>
      <c r="BP98" s="100">
        <v>17.41</v>
      </c>
      <c r="BQ98" s="100"/>
      <c r="BR98" s="100">
        <v>19.21</v>
      </c>
      <c r="BS98" s="100" t="str">
        <f>+'[3]Contratos anteriores'!BS101</f>
        <v xml:space="preserve"> </v>
      </c>
      <c r="BT98" s="100" t="str">
        <f>+'[3]Contratos anteriores'!BT101</f>
        <v xml:space="preserve"> </v>
      </c>
      <c r="BU98" s="100" t="str">
        <f>+'[3]Contratos anteriores'!BU101</f>
        <v xml:space="preserve"> </v>
      </c>
      <c r="BV98" s="100">
        <f t="shared" si="75"/>
        <v>19.966000000000001</v>
      </c>
      <c r="BW98" s="100">
        <f t="shared" si="76"/>
        <v>7.0239973944864582</v>
      </c>
      <c r="BX98" s="100">
        <f t="shared" si="149"/>
        <v>9.4300039082703133</v>
      </c>
      <c r="BY98" s="100">
        <f t="shared" si="78"/>
        <v>26.989997394486458</v>
      </c>
      <c r="BZ98" s="100">
        <f t="shared" si="79"/>
        <v>19.185527097288436</v>
      </c>
      <c r="CA98" s="100">
        <f t="shared" si="80"/>
        <v>18.96</v>
      </c>
      <c r="CB98" s="100" t="str">
        <f t="shared" si="81"/>
        <v/>
      </c>
      <c r="CC98" s="100" t="str">
        <f t="shared" si="82"/>
        <v/>
      </c>
      <c r="CD98" s="100" t="str">
        <f t="shared" si="83"/>
        <v/>
      </c>
      <c r="CE98" s="100" t="str">
        <f t="shared" si="84"/>
        <v/>
      </c>
      <c r="CF98" s="100" t="str">
        <f t="shared" si="85"/>
        <v/>
      </c>
      <c r="CG98" s="100" t="str">
        <f t="shared" si="86"/>
        <v/>
      </c>
      <c r="CH98" s="100" t="str">
        <f t="shared" si="87"/>
        <v/>
      </c>
      <c r="CI98" s="100" t="str">
        <f t="shared" si="88"/>
        <v/>
      </c>
      <c r="CJ98" s="100" t="str">
        <f t="shared" si="89"/>
        <v/>
      </c>
      <c r="CK98" s="100" t="str">
        <f t="shared" si="90"/>
        <v/>
      </c>
      <c r="CL98" s="100" t="str">
        <f t="shared" si="91"/>
        <v/>
      </c>
      <c r="CM98" s="100" t="str">
        <f t="shared" si="92"/>
        <v/>
      </c>
      <c r="CN98" s="100" t="str">
        <f t="shared" si="93"/>
        <v/>
      </c>
      <c r="CO98" s="100">
        <f t="shared" si="94"/>
        <v>9.5500000000000007</v>
      </c>
      <c r="CP98" s="100" t="str">
        <f t="shared" si="95"/>
        <v/>
      </c>
      <c r="CQ98" s="100" t="str">
        <f t="shared" si="96"/>
        <v/>
      </c>
      <c r="CR98" s="100" t="str">
        <f t="shared" si="97"/>
        <v/>
      </c>
      <c r="CS98" s="100" t="str">
        <f t="shared" si="98"/>
        <v/>
      </c>
      <c r="CT98" s="100" t="str">
        <f t="shared" si="99"/>
        <v/>
      </c>
      <c r="CU98" s="100" t="str">
        <f t="shared" si="100"/>
        <v/>
      </c>
      <c r="CV98" s="100" t="str">
        <f t="shared" si="101"/>
        <v/>
      </c>
      <c r="CW98" s="100" t="str">
        <f t="shared" si="102"/>
        <v/>
      </c>
      <c r="CX98" s="100" t="str">
        <f t="shared" si="103"/>
        <v/>
      </c>
      <c r="CY98" s="100" t="str">
        <f t="shared" si="104"/>
        <v/>
      </c>
      <c r="CZ98" s="100" t="str">
        <f t="shared" si="105"/>
        <v/>
      </c>
      <c r="DA98" s="100" t="str">
        <f t="shared" si="106"/>
        <v/>
      </c>
      <c r="DB98" s="100" t="str">
        <f t="shared" si="107"/>
        <v/>
      </c>
      <c r="DC98" s="100" t="str">
        <f t="shared" si="108"/>
        <v/>
      </c>
      <c r="DD98" s="100" t="str">
        <f t="shared" si="109"/>
        <v/>
      </c>
      <c r="DE98" s="100" t="str">
        <f t="shared" si="110"/>
        <v/>
      </c>
      <c r="DF98" s="100" t="str">
        <f t="shared" si="111"/>
        <v/>
      </c>
      <c r="DG98" s="100" t="str">
        <f t="shared" si="112"/>
        <v/>
      </c>
      <c r="DH98" s="100" t="str">
        <f t="shared" si="113"/>
        <v/>
      </c>
      <c r="DI98" s="100" t="str">
        <f t="shared" si="114"/>
        <v/>
      </c>
      <c r="DJ98" s="100" t="str">
        <f t="shared" si="115"/>
        <v/>
      </c>
      <c r="DK98" s="100" t="str">
        <f t="shared" si="116"/>
        <v/>
      </c>
      <c r="DL98" s="100" t="str">
        <f t="shared" si="117"/>
        <v/>
      </c>
      <c r="DM98" s="100" t="str">
        <f t="shared" si="118"/>
        <v/>
      </c>
      <c r="DN98" s="100" t="str">
        <f t="shared" si="119"/>
        <v/>
      </c>
      <c r="DO98" s="100" t="str">
        <f t="shared" si="120"/>
        <v/>
      </c>
      <c r="DP98" s="100" t="str">
        <f t="shared" si="121"/>
        <v/>
      </c>
      <c r="DQ98" s="100" t="str">
        <f t="shared" si="122"/>
        <v/>
      </c>
      <c r="DR98" s="100" t="str">
        <f t="shared" si="123"/>
        <v/>
      </c>
      <c r="DS98" s="100" t="str">
        <f t="shared" si="124"/>
        <v/>
      </c>
      <c r="DT98" s="100" t="str">
        <f t="shared" si="125"/>
        <v/>
      </c>
      <c r="DU98" s="100" t="str">
        <f t="shared" si="126"/>
        <v/>
      </c>
      <c r="DV98" s="100" t="str">
        <f t="shared" si="127"/>
        <v/>
      </c>
      <c r="DW98" s="100" t="str">
        <f t="shared" si="128"/>
        <v/>
      </c>
      <c r="DX98" s="100" t="str">
        <f t="shared" si="129"/>
        <v/>
      </c>
      <c r="DY98" s="100" t="str">
        <f t="shared" si="130"/>
        <v/>
      </c>
      <c r="DZ98" s="100" t="str">
        <f t="shared" si="131"/>
        <v/>
      </c>
      <c r="EA98" s="100" t="str">
        <f t="shared" si="132"/>
        <v/>
      </c>
      <c r="EB98" s="100" t="str">
        <f t="shared" si="133"/>
        <v/>
      </c>
      <c r="EC98" s="100">
        <f t="shared" si="134"/>
        <v>17.05</v>
      </c>
      <c r="ED98" s="100" t="str">
        <f t="shared" si="135"/>
        <v/>
      </c>
      <c r="EE98" s="100" t="str">
        <f t="shared" si="136"/>
        <v/>
      </c>
      <c r="EF98" s="100" t="str">
        <f t="shared" si="137"/>
        <v/>
      </c>
      <c r="EG98" s="100" t="str">
        <f t="shared" si="138"/>
        <v/>
      </c>
      <c r="EH98" s="100" t="str">
        <f t="shared" si="139"/>
        <v/>
      </c>
      <c r="EI98" s="100">
        <f t="shared" si="140"/>
        <v>17.41</v>
      </c>
      <c r="EJ98" s="100" t="str">
        <f t="shared" si="141"/>
        <v/>
      </c>
      <c r="EK98" s="100" t="str">
        <f t="shared" si="142"/>
        <v/>
      </c>
      <c r="EL98" s="100" t="str">
        <f t="shared" si="143"/>
        <v/>
      </c>
      <c r="EM98" s="100" t="str">
        <f t="shared" si="144"/>
        <v/>
      </c>
      <c r="EN98" s="100" t="str">
        <f t="shared" si="145"/>
        <v/>
      </c>
      <c r="EO98" s="99">
        <f t="shared" si="146"/>
        <v>16.59</v>
      </c>
      <c r="EP98" s="99">
        <f>ROUND(EO98*(1+[3]Inflación!$G$50),2)</f>
        <v>16.8</v>
      </c>
      <c r="EQ98" s="98">
        <f t="shared" si="147"/>
        <v>-4.881424901903253E-2</v>
      </c>
    </row>
    <row r="99" spans="1:147" s="56" customFormat="1" ht="24.75" customHeight="1">
      <c r="A99" s="112">
        <v>94</v>
      </c>
      <c r="B99" s="111" t="s">
        <v>579</v>
      </c>
      <c r="C99" s="91" t="s">
        <v>581</v>
      </c>
      <c r="D99" s="90" t="s">
        <v>12</v>
      </c>
      <c r="E99" s="94">
        <v>59.674359276837613</v>
      </c>
      <c r="F99" s="94">
        <v>60.181591330690736</v>
      </c>
      <c r="G99" s="87"/>
      <c r="H99" s="82">
        <v>66.41</v>
      </c>
      <c r="I99" s="82"/>
      <c r="J99" s="82">
        <v>71.06</v>
      </c>
      <c r="K99" s="82" t="str">
        <f>+'[3]Contratos anteriores'!AO102</f>
        <v xml:space="preserve"> </v>
      </c>
      <c r="L99" s="82" t="str">
        <f>+'[3]Contratos anteriores'!AP102</f>
        <v xml:space="preserve"> </v>
      </c>
      <c r="M99" s="82" t="str">
        <f>+'[3]Contratos anteriores'!AQ102</f>
        <v xml:space="preserve"> </v>
      </c>
      <c r="N99" s="82"/>
      <c r="O99" s="82"/>
      <c r="P99" s="82"/>
      <c r="Q99" s="82" t="str">
        <f>+'[3]Contratos anteriores'!AR102</f>
        <v xml:space="preserve"> </v>
      </c>
      <c r="R99" s="82" t="str">
        <f>+'[3]Contratos anteriores'!AS102</f>
        <v xml:space="preserve"> </v>
      </c>
      <c r="S99" s="82" t="str">
        <f>+'[3]Contratos anteriores'!AT102</f>
        <v xml:space="preserve"> </v>
      </c>
      <c r="T99" s="82">
        <v>15</v>
      </c>
      <c r="U99" s="82"/>
      <c r="V99" s="82"/>
      <c r="W99" s="82" t="str">
        <f>+'[3]Contratos anteriores'!AU102</f>
        <v xml:space="preserve"> </v>
      </c>
      <c r="X99" s="82" t="str">
        <f>+'[3]Contratos anteriores'!AV102</f>
        <v xml:space="preserve"> </v>
      </c>
      <c r="Y99" s="82" t="str">
        <f>+'[3]Contratos anteriores'!AW102</f>
        <v xml:space="preserve"> </v>
      </c>
      <c r="Z99" s="82"/>
      <c r="AA99" s="82"/>
      <c r="AB99" s="82"/>
      <c r="AC99" s="86" t="str">
        <f>+'[3]Contratos anteriores'!AX102</f>
        <v xml:space="preserve"> </v>
      </c>
      <c r="AD99" s="86" t="str">
        <f>+'[3]Contratos anteriores'!AY102</f>
        <v xml:space="preserve"> </v>
      </c>
      <c r="AE99" s="86" t="str">
        <f>+'[3]Contratos anteriores'!AZ102</f>
        <v xml:space="preserve"> </v>
      </c>
      <c r="AF99" s="82"/>
      <c r="AG99" s="82"/>
      <c r="AH99" s="82"/>
      <c r="AI99" s="82" t="str">
        <f>+'[3]Contratos anteriores'!BA102</f>
        <v xml:space="preserve"> </v>
      </c>
      <c r="AJ99" s="82" t="str">
        <f>+'[3]Contratos anteriores'!BB102</f>
        <v xml:space="preserve"> </v>
      </c>
      <c r="AK99" s="82" t="str">
        <f>+'[3]Contratos anteriores'!BC102</f>
        <v xml:space="preserve"> </v>
      </c>
      <c r="AL99" s="82"/>
      <c r="AM99" s="82"/>
      <c r="AN99" s="82"/>
      <c r="AO99" s="82" t="str">
        <f>+'[3]Contratos anteriores'!BD102</f>
        <v xml:space="preserve"> </v>
      </c>
      <c r="AP99" s="82" t="str">
        <f>+'[3]Contratos anteriores'!BE102</f>
        <v xml:space="preserve"> </v>
      </c>
      <c r="AQ99" s="82" t="str">
        <f>+'[3]Contratos anteriores'!BF102</f>
        <v xml:space="preserve"> </v>
      </c>
      <c r="AR99" s="82"/>
      <c r="AS99" s="82"/>
      <c r="AT99" s="82"/>
      <c r="AU99" s="82" t="str">
        <f>+'[3]Contratos anteriores'!BG102</f>
        <v xml:space="preserve"> </v>
      </c>
      <c r="AV99" s="82" t="str">
        <f>+'[3]Contratos anteriores'!BH102</f>
        <v xml:space="preserve"> </v>
      </c>
      <c r="AW99" s="82" t="str">
        <f>+'[3]Contratos anteriores'!BI102</f>
        <v xml:space="preserve"> </v>
      </c>
      <c r="AX99" s="82"/>
      <c r="AY99" s="82"/>
      <c r="AZ99" s="82"/>
      <c r="BA99" s="82" t="str">
        <f>+'[3]Contratos anteriores'!BJ102</f>
        <v xml:space="preserve"> </v>
      </c>
      <c r="BB99" s="82" t="str">
        <f>+'[3]Contratos anteriores'!BK102</f>
        <v xml:space="preserve"> </v>
      </c>
      <c r="BC99" s="82" t="str">
        <f>+'[3]Contratos anteriores'!BL102</f>
        <v xml:space="preserve"> </v>
      </c>
      <c r="BD99" s="82"/>
      <c r="BE99" s="82"/>
      <c r="BF99" s="82"/>
      <c r="BG99" s="82" t="str">
        <f>+'[3]Contratos anteriores'!BM102</f>
        <v xml:space="preserve"> </v>
      </c>
      <c r="BH99" s="82" t="str">
        <f>+'[3]Contratos anteriores'!BN102</f>
        <v xml:space="preserve"> </v>
      </c>
      <c r="BI99" s="82" t="str">
        <f>+'[3]Contratos anteriores'!BO102</f>
        <v xml:space="preserve"> </v>
      </c>
      <c r="BJ99" s="82">
        <v>65.64</v>
      </c>
      <c r="BK99" s="82">
        <v>67.430000000000007</v>
      </c>
      <c r="BL99" s="82"/>
      <c r="BM99" s="82" t="str">
        <f>+'[3]Contratos anteriores'!BP102</f>
        <v xml:space="preserve"> </v>
      </c>
      <c r="BN99" s="82" t="str">
        <f>+'[3]Contratos anteriores'!BQ102</f>
        <v xml:space="preserve"> </v>
      </c>
      <c r="BO99" s="82" t="str">
        <f>+'[3]Contratos anteriores'!BR102</f>
        <v xml:space="preserve"> </v>
      </c>
      <c r="BP99" s="82">
        <v>59.58</v>
      </c>
      <c r="BQ99" s="82">
        <v>14.78</v>
      </c>
      <c r="BR99" s="82">
        <v>58.72</v>
      </c>
      <c r="BS99" s="82" t="str">
        <f>+'[3]Contratos anteriores'!BS102</f>
        <v xml:space="preserve"> </v>
      </c>
      <c r="BT99" s="82" t="str">
        <f>+'[3]Contratos anteriores'!BT102</f>
        <v xml:space="preserve"> </v>
      </c>
      <c r="BU99" s="82" t="str">
        <f>+'[3]Contratos anteriores'!BU102</f>
        <v xml:space="preserve"> </v>
      </c>
      <c r="BV99" s="84">
        <f t="shared" si="75"/>
        <v>52.327500000000001</v>
      </c>
      <c r="BW99" s="84">
        <f t="shared" si="76"/>
        <v>20.932981822757998</v>
      </c>
      <c r="BX99" s="84">
        <f t="shared" si="149"/>
        <v>20.928027265863001</v>
      </c>
      <c r="BY99" s="84">
        <f t="shared" si="78"/>
        <v>73.260481822757995</v>
      </c>
      <c r="BZ99" s="84">
        <f t="shared" si="79"/>
        <v>65.641795204521387</v>
      </c>
      <c r="CA99" s="82" t="str">
        <f t="shared" si="80"/>
        <v/>
      </c>
      <c r="CB99" s="82" t="str">
        <f t="shared" si="81"/>
        <v/>
      </c>
      <c r="CC99" s="82" t="str">
        <f t="shared" si="82"/>
        <v/>
      </c>
      <c r="CD99" s="82" t="str">
        <f t="shared" si="83"/>
        <v/>
      </c>
      <c r="CE99" s="82" t="str">
        <f t="shared" si="84"/>
        <v/>
      </c>
      <c r="CF99" s="82" t="str">
        <f t="shared" si="85"/>
        <v/>
      </c>
      <c r="CG99" s="82" t="str">
        <f t="shared" si="86"/>
        <v/>
      </c>
      <c r="CH99" s="82" t="str">
        <f t="shared" si="87"/>
        <v/>
      </c>
      <c r="CI99" s="82" t="str">
        <f t="shared" si="88"/>
        <v/>
      </c>
      <c r="CJ99" s="82" t="str">
        <f t="shared" si="89"/>
        <v/>
      </c>
      <c r="CK99" s="82" t="str">
        <f t="shared" si="90"/>
        <v/>
      </c>
      <c r="CL99" s="82" t="str">
        <f t="shared" si="91"/>
        <v/>
      </c>
      <c r="CM99" s="82" t="str">
        <f t="shared" si="92"/>
        <v/>
      </c>
      <c r="CN99" s="82" t="str">
        <f t="shared" si="93"/>
        <v/>
      </c>
      <c r="CO99" s="82" t="str">
        <f t="shared" si="94"/>
        <v/>
      </c>
      <c r="CP99" s="82" t="str">
        <f t="shared" si="95"/>
        <v/>
      </c>
      <c r="CQ99" s="82" t="str">
        <f t="shared" si="96"/>
        <v/>
      </c>
      <c r="CR99" s="82" t="str">
        <f t="shared" si="97"/>
        <v/>
      </c>
      <c r="CS99" s="82" t="str">
        <f t="shared" si="98"/>
        <v/>
      </c>
      <c r="CT99" s="82" t="str">
        <f t="shared" si="99"/>
        <v/>
      </c>
      <c r="CU99" s="82" t="str">
        <f t="shared" si="100"/>
        <v/>
      </c>
      <c r="CV99" s="82" t="str">
        <f t="shared" si="101"/>
        <v/>
      </c>
      <c r="CW99" s="82" t="str">
        <f t="shared" si="102"/>
        <v/>
      </c>
      <c r="CX99" s="82" t="str">
        <f t="shared" si="103"/>
        <v/>
      </c>
      <c r="CY99" s="82" t="str">
        <f t="shared" si="104"/>
        <v/>
      </c>
      <c r="CZ99" s="82" t="str">
        <f t="shared" si="105"/>
        <v/>
      </c>
      <c r="DA99" s="82" t="str">
        <f t="shared" si="106"/>
        <v/>
      </c>
      <c r="DB99" s="82" t="str">
        <f t="shared" si="107"/>
        <v/>
      </c>
      <c r="DC99" s="82" t="str">
        <f t="shared" si="108"/>
        <v/>
      </c>
      <c r="DD99" s="82" t="str">
        <f t="shared" si="109"/>
        <v/>
      </c>
      <c r="DE99" s="82" t="str">
        <f t="shared" si="110"/>
        <v/>
      </c>
      <c r="DF99" s="82" t="str">
        <f t="shared" si="111"/>
        <v/>
      </c>
      <c r="DG99" s="82" t="str">
        <f t="shared" si="112"/>
        <v/>
      </c>
      <c r="DH99" s="82" t="str">
        <f t="shared" si="113"/>
        <v/>
      </c>
      <c r="DI99" s="82" t="str">
        <f t="shared" si="114"/>
        <v/>
      </c>
      <c r="DJ99" s="82" t="str">
        <f t="shared" si="115"/>
        <v/>
      </c>
      <c r="DK99" s="82" t="str">
        <f t="shared" si="116"/>
        <v/>
      </c>
      <c r="DL99" s="82" t="str">
        <f t="shared" si="117"/>
        <v/>
      </c>
      <c r="DM99" s="82" t="str">
        <f t="shared" si="118"/>
        <v/>
      </c>
      <c r="DN99" s="82" t="str">
        <f t="shared" si="119"/>
        <v/>
      </c>
      <c r="DO99" s="82" t="str">
        <f t="shared" si="120"/>
        <v/>
      </c>
      <c r="DP99" s="82" t="str">
        <f t="shared" si="121"/>
        <v/>
      </c>
      <c r="DQ99" s="82" t="str">
        <f t="shared" si="122"/>
        <v/>
      </c>
      <c r="DR99" s="82" t="str">
        <f t="shared" si="123"/>
        <v/>
      </c>
      <c r="DS99" s="82" t="str">
        <f t="shared" si="124"/>
        <v/>
      </c>
      <c r="DT99" s="82" t="str">
        <f t="shared" si="125"/>
        <v/>
      </c>
      <c r="DU99" s="82" t="str">
        <f t="shared" si="126"/>
        <v/>
      </c>
      <c r="DV99" s="82" t="str">
        <f t="shared" si="127"/>
        <v/>
      </c>
      <c r="DW99" s="82" t="str">
        <f t="shared" si="128"/>
        <v/>
      </c>
      <c r="DX99" s="82" t="str">
        <f t="shared" si="129"/>
        <v/>
      </c>
      <c r="DY99" s="82" t="str">
        <f t="shared" si="130"/>
        <v/>
      </c>
      <c r="DZ99" s="82" t="str">
        <f t="shared" si="131"/>
        <v/>
      </c>
      <c r="EA99" s="82" t="str">
        <f t="shared" si="132"/>
        <v/>
      </c>
      <c r="EB99" s="82" t="str">
        <f t="shared" si="133"/>
        <v/>
      </c>
      <c r="EC99" s="82">
        <f t="shared" si="134"/>
        <v>65.64</v>
      </c>
      <c r="ED99" s="82" t="str">
        <f t="shared" si="135"/>
        <v/>
      </c>
      <c r="EE99" s="82" t="str">
        <f t="shared" si="136"/>
        <v/>
      </c>
      <c r="EF99" s="82" t="str">
        <f t="shared" si="137"/>
        <v/>
      </c>
      <c r="EG99" s="82" t="str">
        <f t="shared" si="138"/>
        <v/>
      </c>
      <c r="EH99" s="82" t="str">
        <f t="shared" si="139"/>
        <v/>
      </c>
      <c r="EI99" s="82">
        <f t="shared" si="140"/>
        <v>59.58</v>
      </c>
      <c r="EJ99" s="82" t="str">
        <f t="shared" si="141"/>
        <v/>
      </c>
      <c r="EK99" s="82">
        <f t="shared" si="142"/>
        <v>58.72</v>
      </c>
      <c r="EL99" s="82" t="str">
        <f t="shared" si="143"/>
        <v/>
      </c>
      <c r="EM99" s="82" t="str">
        <f t="shared" si="144"/>
        <v/>
      </c>
      <c r="EN99" s="82" t="str">
        <f t="shared" si="145"/>
        <v/>
      </c>
      <c r="EO99" s="71">
        <f t="shared" si="146"/>
        <v>61.47</v>
      </c>
      <c r="EP99" s="71">
        <f>ROUND(EO99*(1+[3]Inflación!$G$50),2)</f>
        <v>62.26</v>
      </c>
      <c r="EQ99" s="81">
        <f t="shared" si="147"/>
        <v>3.0090657778697905E-2</v>
      </c>
    </row>
    <row r="100" spans="1:147" s="56" customFormat="1" ht="24.75" customHeight="1">
      <c r="A100" s="112">
        <v>95</v>
      </c>
      <c r="B100" s="111" t="s">
        <v>579</v>
      </c>
      <c r="C100" s="91" t="s">
        <v>580</v>
      </c>
      <c r="D100" s="90" t="s">
        <v>12</v>
      </c>
      <c r="E100" s="94">
        <v>41.419177725844179</v>
      </c>
      <c r="F100" s="94">
        <v>41.771240736513853</v>
      </c>
      <c r="G100" s="87"/>
      <c r="H100" s="82">
        <v>43.26</v>
      </c>
      <c r="I100" s="82"/>
      <c r="J100" s="82">
        <v>46.29</v>
      </c>
      <c r="K100" s="82" t="str">
        <f>+'[3]Contratos anteriores'!AO103</f>
        <v xml:space="preserve"> </v>
      </c>
      <c r="L100" s="82" t="str">
        <f>+'[3]Contratos anteriores'!AP103</f>
        <v xml:space="preserve"> </v>
      </c>
      <c r="M100" s="82" t="str">
        <f>+'[3]Contratos anteriores'!AQ103</f>
        <v xml:space="preserve"> </v>
      </c>
      <c r="N100" s="82"/>
      <c r="O100" s="82"/>
      <c r="P100" s="82"/>
      <c r="Q100" s="82" t="str">
        <f>+'[3]Contratos anteriores'!AR103</f>
        <v xml:space="preserve"> </v>
      </c>
      <c r="R100" s="82" t="str">
        <f>+'[3]Contratos anteriores'!AS103</f>
        <v xml:space="preserve"> </v>
      </c>
      <c r="S100" s="82" t="str">
        <f>+'[3]Contratos anteriores'!AT103</f>
        <v xml:space="preserve"> </v>
      </c>
      <c r="T100" s="82">
        <v>30</v>
      </c>
      <c r="U100" s="82">
        <v>15</v>
      </c>
      <c r="V100" s="82"/>
      <c r="W100" s="82" t="str">
        <f>+'[3]Contratos anteriores'!AU103</f>
        <v xml:space="preserve"> </v>
      </c>
      <c r="X100" s="82" t="str">
        <f>+'[3]Contratos anteriores'!AV103</f>
        <v xml:space="preserve"> </v>
      </c>
      <c r="Y100" s="82" t="str">
        <f>+'[3]Contratos anteriores'!AW103</f>
        <v xml:space="preserve"> </v>
      </c>
      <c r="Z100" s="82"/>
      <c r="AA100" s="82"/>
      <c r="AB100" s="82"/>
      <c r="AC100" s="86" t="str">
        <f>+'[3]Contratos anteriores'!AX103</f>
        <v xml:space="preserve"> </v>
      </c>
      <c r="AD100" s="86" t="str">
        <f>+'[3]Contratos anteriores'!AY103</f>
        <v xml:space="preserve"> </v>
      </c>
      <c r="AE100" s="86" t="str">
        <f>+'[3]Contratos anteriores'!AZ103</f>
        <v xml:space="preserve"> </v>
      </c>
      <c r="AF100" s="82"/>
      <c r="AG100" s="82"/>
      <c r="AH100" s="82"/>
      <c r="AI100" s="82" t="str">
        <f>+'[3]Contratos anteriores'!BA103</f>
        <v xml:space="preserve"> </v>
      </c>
      <c r="AJ100" s="82" t="str">
        <f>+'[3]Contratos anteriores'!BB103</f>
        <v xml:space="preserve"> </v>
      </c>
      <c r="AK100" s="82" t="str">
        <f>+'[3]Contratos anteriores'!BC103</f>
        <v xml:space="preserve"> </v>
      </c>
      <c r="AL100" s="82"/>
      <c r="AM100" s="82"/>
      <c r="AN100" s="82"/>
      <c r="AO100" s="82" t="str">
        <f>+'[3]Contratos anteriores'!BD103</f>
        <v xml:space="preserve"> </v>
      </c>
      <c r="AP100" s="82" t="str">
        <f>+'[3]Contratos anteriores'!BE103</f>
        <v xml:space="preserve"> </v>
      </c>
      <c r="AQ100" s="82" t="str">
        <f>+'[3]Contratos anteriores'!BF103</f>
        <v xml:space="preserve"> </v>
      </c>
      <c r="AR100" s="82"/>
      <c r="AS100" s="82"/>
      <c r="AT100" s="82"/>
      <c r="AU100" s="82" t="str">
        <f>+'[3]Contratos anteriores'!BG103</f>
        <v xml:space="preserve"> </v>
      </c>
      <c r="AV100" s="82" t="str">
        <f>+'[3]Contratos anteriores'!BH103</f>
        <v xml:space="preserve"> </v>
      </c>
      <c r="AW100" s="82" t="str">
        <f>+'[3]Contratos anteriores'!BI103</f>
        <v xml:space="preserve"> </v>
      </c>
      <c r="AX100" s="82"/>
      <c r="AY100" s="82"/>
      <c r="AZ100" s="82"/>
      <c r="BA100" s="82" t="str">
        <f>+'[3]Contratos anteriores'!BJ103</f>
        <v xml:space="preserve"> </v>
      </c>
      <c r="BB100" s="82" t="str">
        <f>+'[3]Contratos anteriores'!BK103</f>
        <v xml:space="preserve"> </v>
      </c>
      <c r="BC100" s="82" t="str">
        <f>+'[3]Contratos anteriores'!BL103</f>
        <v xml:space="preserve"> </v>
      </c>
      <c r="BD100" s="82"/>
      <c r="BE100" s="82"/>
      <c r="BF100" s="82"/>
      <c r="BG100" s="82" t="str">
        <f>+'[3]Contratos anteriores'!BM103</f>
        <v xml:space="preserve"> </v>
      </c>
      <c r="BH100" s="82" t="str">
        <f>+'[3]Contratos anteriores'!BN103</f>
        <v xml:space="preserve"> </v>
      </c>
      <c r="BI100" s="82" t="str">
        <f>+'[3]Contratos anteriores'!BO103</f>
        <v xml:space="preserve"> </v>
      </c>
      <c r="BJ100" s="82">
        <v>45.56</v>
      </c>
      <c r="BK100" s="82">
        <v>46.8</v>
      </c>
      <c r="BL100" s="82"/>
      <c r="BM100" s="82" t="str">
        <f>+'[3]Contratos anteriores'!BP103</f>
        <v xml:space="preserve"> </v>
      </c>
      <c r="BN100" s="82" t="str">
        <f>+'[3]Contratos anteriores'!BQ103</f>
        <v xml:space="preserve"> </v>
      </c>
      <c r="BO100" s="82" t="str">
        <f>+'[3]Contratos anteriores'!BR103</f>
        <v xml:space="preserve"> </v>
      </c>
      <c r="BP100" s="82">
        <v>41.35</v>
      </c>
      <c r="BQ100" s="82">
        <v>73.92</v>
      </c>
      <c r="BR100" s="82">
        <v>49.37</v>
      </c>
      <c r="BS100" s="82" t="str">
        <f>+'[3]Contratos anteriores'!BS103</f>
        <v xml:space="preserve"> </v>
      </c>
      <c r="BT100" s="82" t="str">
        <f>+'[3]Contratos anteriores'!BT103</f>
        <v xml:space="preserve"> </v>
      </c>
      <c r="BU100" s="82" t="str">
        <f>+'[3]Contratos anteriores'!BU103</f>
        <v xml:space="preserve"> </v>
      </c>
      <c r="BV100" s="84">
        <f t="shared" si="75"/>
        <v>43.50555555555556</v>
      </c>
      <c r="BW100" s="84">
        <f t="shared" si="76"/>
        <v>14.099519777723753</v>
      </c>
      <c r="BX100" s="84">
        <f t="shared" si="149"/>
        <v>22.356275888969932</v>
      </c>
      <c r="BY100" s="84">
        <f t="shared" si="78"/>
        <v>57.605075333279316</v>
      </c>
      <c r="BZ100" s="84">
        <f t="shared" si="79"/>
        <v>45.5610954984286</v>
      </c>
      <c r="CA100" s="82">
        <f t="shared" si="80"/>
        <v>43.26</v>
      </c>
      <c r="CB100" s="82" t="str">
        <f t="shared" si="81"/>
        <v/>
      </c>
      <c r="CC100" s="82" t="str">
        <f t="shared" si="82"/>
        <v/>
      </c>
      <c r="CD100" s="82" t="str">
        <f t="shared" si="83"/>
        <v/>
      </c>
      <c r="CE100" s="82" t="str">
        <f t="shared" si="84"/>
        <v/>
      </c>
      <c r="CF100" s="82" t="str">
        <f t="shared" si="85"/>
        <v/>
      </c>
      <c r="CG100" s="82" t="str">
        <f t="shared" si="86"/>
        <v/>
      </c>
      <c r="CH100" s="82" t="str">
        <f t="shared" si="87"/>
        <v/>
      </c>
      <c r="CI100" s="82" t="str">
        <f t="shared" si="88"/>
        <v/>
      </c>
      <c r="CJ100" s="82" t="str">
        <f t="shared" si="89"/>
        <v/>
      </c>
      <c r="CK100" s="82" t="str">
        <f t="shared" si="90"/>
        <v/>
      </c>
      <c r="CL100" s="82" t="str">
        <f t="shared" si="91"/>
        <v/>
      </c>
      <c r="CM100" s="82">
        <f t="shared" si="92"/>
        <v>30</v>
      </c>
      <c r="CN100" s="82" t="str">
        <f t="shared" si="93"/>
        <v/>
      </c>
      <c r="CO100" s="82" t="str">
        <f t="shared" si="94"/>
        <v/>
      </c>
      <c r="CP100" s="82" t="str">
        <f t="shared" si="95"/>
        <v/>
      </c>
      <c r="CQ100" s="82" t="str">
        <f t="shared" si="96"/>
        <v/>
      </c>
      <c r="CR100" s="82" t="str">
        <f t="shared" si="97"/>
        <v/>
      </c>
      <c r="CS100" s="82" t="str">
        <f t="shared" si="98"/>
        <v/>
      </c>
      <c r="CT100" s="82" t="str">
        <f t="shared" si="99"/>
        <v/>
      </c>
      <c r="CU100" s="82" t="str">
        <f t="shared" si="100"/>
        <v/>
      </c>
      <c r="CV100" s="82" t="str">
        <f t="shared" si="101"/>
        <v/>
      </c>
      <c r="CW100" s="82" t="str">
        <f t="shared" si="102"/>
        <v/>
      </c>
      <c r="CX100" s="82" t="str">
        <f t="shared" si="103"/>
        <v/>
      </c>
      <c r="CY100" s="82" t="str">
        <f t="shared" si="104"/>
        <v/>
      </c>
      <c r="CZ100" s="82" t="str">
        <f t="shared" si="105"/>
        <v/>
      </c>
      <c r="DA100" s="82" t="str">
        <f t="shared" si="106"/>
        <v/>
      </c>
      <c r="DB100" s="82" t="str">
        <f t="shared" si="107"/>
        <v/>
      </c>
      <c r="DC100" s="82" t="str">
        <f t="shared" si="108"/>
        <v/>
      </c>
      <c r="DD100" s="82" t="str">
        <f t="shared" si="109"/>
        <v/>
      </c>
      <c r="DE100" s="82" t="str">
        <f t="shared" si="110"/>
        <v/>
      </c>
      <c r="DF100" s="82" t="str">
        <f t="shared" si="111"/>
        <v/>
      </c>
      <c r="DG100" s="82" t="str">
        <f t="shared" si="112"/>
        <v/>
      </c>
      <c r="DH100" s="82" t="str">
        <f t="shared" si="113"/>
        <v/>
      </c>
      <c r="DI100" s="82" t="str">
        <f t="shared" si="114"/>
        <v/>
      </c>
      <c r="DJ100" s="82" t="str">
        <f t="shared" si="115"/>
        <v/>
      </c>
      <c r="DK100" s="82" t="str">
        <f t="shared" si="116"/>
        <v/>
      </c>
      <c r="DL100" s="82" t="str">
        <f t="shared" si="117"/>
        <v/>
      </c>
      <c r="DM100" s="82" t="str">
        <f t="shared" si="118"/>
        <v/>
      </c>
      <c r="DN100" s="82" t="str">
        <f t="shared" si="119"/>
        <v/>
      </c>
      <c r="DO100" s="82" t="str">
        <f t="shared" si="120"/>
        <v/>
      </c>
      <c r="DP100" s="82" t="str">
        <f t="shared" si="121"/>
        <v/>
      </c>
      <c r="DQ100" s="82" t="str">
        <f t="shared" si="122"/>
        <v/>
      </c>
      <c r="DR100" s="82" t="str">
        <f t="shared" si="123"/>
        <v/>
      </c>
      <c r="DS100" s="82" t="str">
        <f t="shared" si="124"/>
        <v/>
      </c>
      <c r="DT100" s="82" t="str">
        <f t="shared" si="125"/>
        <v/>
      </c>
      <c r="DU100" s="82" t="str">
        <f t="shared" si="126"/>
        <v/>
      </c>
      <c r="DV100" s="82" t="str">
        <f t="shared" si="127"/>
        <v/>
      </c>
      <c r="DW100" s="82" t="str">
        <f t="shared" si="128"/>
        <v/>
      </c>
      <c r="DX100" s="82" t="str">
        <f t="shared" si="129"/>
        <v/>
      </c>
      <c r="DY100" s="82" t="str">
        <f t="shared" si="130"/>
        <v/>
      </c>
      <c r="DZ100" s="82" t="str">
        <f t="shared" si="131"/>
        <v/>
      </c>
      <c r="EA100" s="82" t="str">
        <f t="shared" si="132"/>
        <v/>
      </c>
      <c r="EB100" s="82" t="str">
        <f t="shared" si="133"/>
        <v/>
      </c>
      <c r="EC100" s="82">
        <f t="shared" si="134"/>
        <v>45.56</v>
      </c>
      <c r="ED100" s="82" t="str">
        <f t="shared" si="135"/>
        <v/>
      </c>
      <c r="EE100" s="82" t="str">
        <f t="shared" si="136"/>
        <v/>
      </c>
      <c r="EF100" s="82" t="str">
        <f t="shared" si="137"/>
        <v/>
      </c>
      <c r="EG100" s="82" t="str">
        <f t="shared" si="138"/>
        <v/>
      </c>
      <c r="EH100" s="82" t="str">
        <f t="shared" si="139"/>
        <v/>
      </c>
      <c r="EI100" s="82">
        <f t="shared" si="140"/>
        <v>41.35</v>
      </c>
      <c r="EJ100" s="82" t="str">
        <f t="shared" si="141"/>
        <v/>
      </c>
      <c r="EK100" s="82" t="str">
        <f t="shared" si="142"/>
        <v/>
      </c>
      <c r="EL100" s="82" t="str">
        <f t="shared" si="143"/>
        <v/>
      </c>
      <c r="EM100" s="82" t="str">
        <f t="shared" si="144"/>
        <v/>
      </c>
      <c r="EN100" s="82" t="str">
        <f t="shared" si="145"/>
        <v/>
      </c>
      <c r="EO100" s="71">
        <f t="shared" si="146"/>
        <v>40.94</v>
      </c>
      <c r="EP100" s="71">
        <f>ROUND(EO100*(1+[3]Inflación!$G$50),2)</f>
        <v>41.47</v>
      </c>
      <c r="EQ100" s="81">
        <f t="shared" si="147"/>
        <v>-1.1568982103311809E-2</v>
      </c>
    </row>
    <row r="101" spans="1:147" s="56" customFormat="1" ht="24.75" customHeight="1">
      <c r="A101" s="112">
        <v>96</v>
      </c>
      <c r="B101" s="111" t="s">
        <v>579</v>
      </c>
      <c r="C101" s="91" t="s">
        <v>578</v>
      </c>
      <c r="D101" s="90" t="s">
        <v>12</v>
      </c>
      <c r="E101" s="94">
        <v>12.982108640393808</v>
      </c>
      <c r="F101" s="94">
        <v>13.092456563837155</v>
      </c>
      <c r="G101" s="87"/>
      <c r="H101" s="82">
        <v>14.06</v>
      </c>
      <c r="I101" s="82"/>
      <c r="J101" s="82">
        <v>15.04</v>
      </c>
      <c r="K101" s="82" t="str">
        <f>+'[3]Contratos anteriores'!AO104</f>
        <v xml:space="preserve"> </v>
      </c>
      <c r="L101" s="82" t="str">
        <f>+'[3]Contratos anteriores'!AP104</f>
        <v xml:space="preserve"> </v>
      </c>
      <c r="M101" s="82" t="str">
        <f>+'[3]Contratos anteriores'!AQ104</f>
        <v xml:space="preserve"> </v>
      </c>
      <c r="N101" s="82"/>
      <c r="O101" s="82"/>
      <c r="P101" s="82"/>
      <c r="Q101" s="82" t="str">
        <f>+'[3]Contratos anteriores'!AR104</f>
        <v xml:space="preserve"> </v>
      </c>
      <c r="R101" s="82" t="str">
        <f>+'[3]Contratos anteriores'!AS104</f>
        <v xml:space="preserve"> </v>
      </c>
      <c r="S101" s="82" t="str">
        <f>+'[3]Contratos anteriores'!AT104</f>
        <v xml:space="preserve"> </v>
      </c>
      <c r="T101" s="82">
        <v>7</v>
      </c>
      <c r="U101" s="82"/>
      <c r="V101" s="82"/>
      <c r="W101" s="82" t="str">
        <f>+'[3]Contratos anteriores'!AU104</f>
        <v xml:space="preserve"> </v>
      </c>
      <c r="X101" s="82" t="str">
        <f>+'[3]Contratos anteriores'!AV104</f>
        <v xml:space="preserve"> </v>
      </c>
      <c r="Y101" s="82" t="str">
        <f>+'[3]Contratos anteriores'!AW104</f>
        <v xml:space="preserve"> </v>
      </c>
      <c r="Z101" s="82"/>
      <c r="AA101" s="82"/>
      <c r="AB101" s="82"/>
      <c r="AC101" s="86" t="str">
        <f>+'[3]Contratos anteriores'!AX104</f>
        <v xml:space="preserve"> </v>
      </c>
      <c r="AD101" s="86" t="str">
        <f>+'[3]Contratos anteriores'!AY104</f>
        <v xml:space="preserve"> </v>
      </c>
      <c r="AE101" s="86" t="str">
        <f>+'[3]Contratos anteriores'!AZ104</f>
        <v xml:space="preserve"> </v>
      </c>
      <c r="AF101" s="82"/>
      <c r="AG101" s="82"/>
      <c r="AH101" s="82"/>
      <c r="AI101" s="82" t="str">
        <f>+'[3]Contratos anteriores'!BA104</f>
        <v xml:space="preserve"> </v>
      </c>
      <c r="AJ101" s="82" t="str">
        <f>+'[3]Contratos anteriores'!BB104</f>
        <v xml:space="preserve"> </v>
      </c>
      <c r="AK101" s="82" t="str">
        <f>+'[3]Contratos anteriores'!BC104</f>
        <v xml:space="preserve"> </v>
      </c>
      <c r="AL101" s="82"/>
      <c r="AM101" s="82"/>
      <c r="AN101" s="82"/>
      <c r="AO101" s="82" t="str">
        <f>+'[3]Contratos anteriores'!BD104</f>
        <v xml:space="preserve"> </v>
      </c>
      <c r="AP101" s="82" t="str">
        <f>+'[3]Contratos anteriores'!BE104</f>
        <v xml:space="preserve"> </v>
      </c>
      <c r="AQ101" s="82" t="str">
        <f>+'[3]Contratos anteriores'!BF104</f>
        <v xml:space="preserve"> </v>
      </c>
      <c r="AR101" s="82"/>
      <c r="AS101" s="82"/>
      <c r="AT101" s="82"/>
      <c r="AU101" s="82" t="str">
        <f>+'[3]Contratos anteriores'!BG104</f>
        <v xml:space="preserve"> </v>
      </c>
      <c r="AV101" s="82" t="str">
        <f>+'[3]Contratos anteriores'!BH104</f>
        <v xml:space="preserve"> </v>
      </c>
      <c r="AW101" s="82" t="str">
        <f>+'[3]Contratos anteriores'!BI104</f>
        <v xml:space="preserve"> </v>
      </c>
      <c r="AX101" s="82"/>
      <c r="AY101" s="82"/>
      <c r="AZ101" s="82"/>
      <c r="BA101" s="82" t="str">
        <f>+'[3]Contratos anteriores'!BJ104</f>
        <v xml:space="preserve"> </v>
      </c>
      <c r="BB101" s="82" t="str">
        <f>+'[3]Contratos anteriores'!BK104</f>
        <v xml:space="preserve"> </v>
      </c>
      <c r="BC101" s="82" t="str">
        <f>+'[3]Contratos anteriores'!BL104</f>
        <v xml:space="preserve"> </v>
      </c>
      <c r="BD101" s="82"/>
      <c r="BE101" s="82"/>
      <c r="BF101" s="82"/>
      <c r="BG101" s="82" t="str">
        <f>+'[3]Contratos anteriores'!BM104</f>
        <v xml:space="preserve"> </v>
      </c>
      <c r="BH101" s="82" t="str">
        <f>+'[3]Contratos anteriores'!BN104</f>
        <v xml:space="preserve"> </v>
      </c>
      <c r="BI101" s="82" t="str">
        <f>+'[3]Contratos anteriores'!BO104</f>
        <v xml:space="preserve"> </v>
      </c>
      <c r="BJ101" s="82">
        <v>16.5</v>
      </c>
      <c r="BK101" s="82">
        <v>14.67</v>
      </c>
      <c r="BL101" s="82"/>
      <c r="BM101" s="82" t="str">
        <f>+'[3]Contratos anteriores'!BP104</f>
        <v xml:space="preserve"> </v>
      </c>
      <c r="BN101" s="82" t="str">
        <f>+'[3]Contratos anteriores'!BQ104</f>
        <v xml:space="preserve"> </v>
      </c>
      <c r="BO101" s="82" t="str">
        <f>+'[3]Contratos anteriores'!BR104</f>
        <v xml:space="preserve"> </v>
      </c>
      <c r="BP101" s="82">
        <v>12.96</v>
      </c>
      <c r="BQ101" s="82"/>
      <c r="BR101" s="82">
        <v>17.399999999999999</v>
      </c>
      <c r="BS101" s="82" t="str">
        <f>+'[3]Contratos anteriores'!BS104</f>
        <v xml:space="preserve"> </v>
      </c>
      <c r="BT101" s="82" t="str">
        <f>+'[3]Contratos anteriores'!BT104</f>
        <v xml:space="preserve"> </v>
      </c>
      <c r="BU101" s="82" t="str">
        <f>+'[3]Contratos anteriores'!BU104</f>
        <v xml:space="preserve"> </v>
      </c>
      <c r="BV101" s="84">
        <f t="shared" si="75"/>
        <v>13.947142857142856</v>
      </c>
      <c r="BW101" s="84">
        <f t="shared" si="76"/>
        <v>2.9727931130007184</v>
      </c>
      <c r="BX101" s="84">
        <f t="shared" si="149"/>
        <v>9.4879531876417786</v>
      </c>
      <c r="BY101" s="84">
        <f t="shared" si="78"/>
        <v>16.919935970143573</v>
      </c>
      <c r="BZ101" s="84">
        <f t="shared" si="79"/>
        <v>14.280319504433189</v>
      </c>
      <c r="CA101" s="82">
        <f t="shared" si="80"/>
        <v>14.06</v>
      </c>
      <c r="CB101" s="82" t="str">
        <f t="shared" si="81"/>
        <v/>
      </c>
      <c r="CC101" s="82" t="str">
        <f t="shared" si="82"/>
        <v/>
      </c>
      <c r="CD101" s="82" t="str">
        <f t="shared" si="83"/>
        <v/>
      </c>
      <c r="CE101" s="82" t="str">
        <f t="shared" si="84"/>
        <v/>
      </c>
      <c r="CF101" s="82" t="str">
        <f t="shared" si="85"/>
        <v/>
      </c>
      <c r="CG101" s="82" t="str">
        <f t="shared" si="86"/>
        <v/>
      </c>
      <c r="CH101" s="82" t="str">
        <f t="shared" si="87"/>
        <v/>
      </c>
      <c r="CI101" s="82" t="str">
        <f t="shared" si="88"/>
        <v/>
      </c>
      <c r="CJ101" s="82" t="str">
        <f t="shared" si="89"/>
        <v/>
      </c>
      <c r="CK101" s="82" t="str">
        <f t="shared" si="90"/>
        <v/>
      </c>
      <c r="CL101" s="82" t="str">
        <f t="shared" si="91"/>
        <v/>
      </c>
      <c r="CM101" s="82" t="str">
        <f t="shared" si="92"/>
        <v/>
      </c>
      <c r="CN101" s="82" t="str">
        <f t="shared" si="93"/>
        <v/>
      </c>
      <c r="CO101" s="82" t="str">
        <f t="shared" si="94"/>
        <v/>
      </c>
      <c r="CP101" s="82" t="str">
        <f t="shared" si="95"/>
        <v/>
      </c>
      <c r="CQ101" s="82" t="str">
        <f t="shared" si="96"/>
        <v/>
      </c>
      <c r="CR101" s="82" t="str">
        <f t="shared" si="97"/>
        <v/>
      </c>
      <c r="CS101" s="82" t="str">
        <f t="shared" si="98"/>
        <v/>
      </c>
      <c r="CT101" s="82" t="str">
        <f t="shared" si="99"/>
        <v/>
      </c>
      <c r="CU101" s="82" t="str">
        <f t="shared" si="100"/>
        <v/>
      </c>
      <c r="CV101" s="82" t="str">
        <f t="shared" si="101"/>
        <v/>
      </c>
      <c r="CW101" s="82" t="str">
        <f t="shared" si="102"/>
        <v/>
      </c>
      <c r="CX101" s="82" t="str">
        <f t="shared" si="103"/>
        <v/>
      </c>
      <c r="CY101" s="82" t="str">
        <f t="shared" si="104"/>
        <v/>
      </c>
      <c r="CZ101" s="82" t="str">
        <f t="shared" si="105"/>
        <v/>
      </c>
      <c r="DA101" s="82" t="str">
        <f t="shared" si="106"/>
        <v/>
      </c>
      <c r="DB101" s="82" t="str">
        <f t="shared" si="107"/>
        <v/>
      </c>
      <c r="DC101" s="82" t="str">
        <f t="shared" si="108"/>
        <v/>
      </c>
      <c r="DD101" s="82" t="str">
        <f t="shared" si="109"/>
        <v/>
      </c>
      <c r="DE101" s="82" t="str">
        <f t="shared" si="110"/>
        <v/>
      </c>
      <c r="DF101" s="82" t="str">
        <f t="shared" si="111"/>
        <v/>
      </c>
      <c r="DG101" s="82" t="str">
        <f t="shared" si="112"/>
        <v/>
      </c>
      <c r="DH101" s="82" t="str">
        <f t="shared" si="113"/>
        <v/>
      </c>
      <c r="DI101" s="82" t="str">
        <f t="shared" si="114"/>
        <v/>
      </c>
      <c r="DJ101" s="82" t="str">
        <f t="shared" si="115"/>
        <v/>
      </c>
      <c r="DK101" s="82" t="str">
        <f t="shared" si="116"/>
        <v/>
      </c>
      <c r="DL101" s="82" t="str">
        <f t="shared" si="117"/>
        <v/>
      </c>
      <c r="DM101" s="82" t="str">
        <f t="shared" si="118"/>
        <v/>
      </c>
      <c r="DN101" s="82" t="str">
        <f t="shared" si="119"/>
        <v/>
      </c>
      <c r="DO101" s="82" t="str">
        <f t="shared" si="120"/>
        <v/>
      </c>
      <c r="DP101" s="82" t="str">
        <f t="shared" si="121"/>
        <v/>
      </c>
      <c r="DQ101" s="82" t="str">
        <f t="shared" si="122"/>
        <v/>
      </c>
      <c r="DR101" s="82" t="str">
        <f t="shared" si="123"/>
        <v/>
      </c>
      <c r="DS101" s="82" t="str">
        <f t="shared" si="124"/>
        <v/>
      </c>
      <c r="DT101" s="82" t="str">
        <f t="shared" si="125"/>
        <v/>
      </c>
      <c r="DU101" s="82" t="str">
        <f t="shared" si="126"/>
        <v/>
      </c>
      <c r="DV101" s="82" t="str">
        <f t="shared" si="127"/>
        <v/>
      </c>
      <c r="DW101" s="82" t="str">
        <f t="shared" si="128"/>
        <v/>
      </c>
      <c r="DX101" s="82" t="str">
        <f t="shared" si="129"/>
        <v/>
      </c>
      <c r="DY101" s="82" t="str">
        <f t="shared" si="130"/>
        <v/>
      </c>
      <c r="DZ101" s="82" t="str">
        <f t="shared" si="131"/>
        <v/>
      </c>
      <c r="EA101" s="82" t="str">
        <f t="shared" si="132"/>
        <v/>
      </c>
      <c r="EB101" s="82" t="str">
        <f t="shared" si="133"/>
        <v/>
      </c>
      <c r="EC101" s="82" t="str">
        <f t="shared" si="134"/>
        <v/>
      </c>
      <c r="ED101" s="82" t="str">
        <f t="shared" si="135"/>
        <v/>
      </c>
      <c r="EE101" s="82" t="str">
        <f t="shared" si="136"/>
        <v/>
      </c>
      <c r="EF101" s="82" t="str">
        <f t="shared" si="137"/>
        <v/>
      </c>
      <c r="EG101" s="82" t="str">
        <f t="shared" si="138"/>
        <v/>
      </c>
      <c r="EH101" s="82" t="str">
        <f t="shared" si="139"/>
        <v/>
      </c>
      <c r="EI101" s="82">
        <f t="shared" si="140"/>
        <v>12.96</v>
      </c>
      <c r="EJ101" s="82" t="str">
        <f t="shared" si="141"/>
        <v/>
      </c>
      <c r="EK101" s="82" t="str">
        <f t="shared" si="142"/>
        <v/>
      </c>
      <c r="EL101" s="82" t="str">
        <f t="shared" si="143"/>
        <v/>
      </c>
      <c r="EM101" s="82" t="str">
        <f t="shared" si="144"/>
        <v/>
      </c>
      <c r="EN101" s="82" t="str">
        <f t="shared" si="145"/>
        <v/>
      </c>
      <c r="EO101" s="71">
        <f t="shared" si="146"/>
        <v>13.53</v>
      </c>
      <c r="EP101" s="71">
        <f>ROUND(EO101*(1+[3]Inflación!$G$50),2)</f>
        <v>13.7</v>
      </c>
      <c r="EQ101" s="81">
        <f t="shared" si="147"/>
        <v>4.2203572222576202E-2</v>
      </c>
    </row>
    <row r="102" spans="1:147" s="97" customFormat="1" ht="24.75" customHeight="1">
      <c r="A102" s="107">
        <v>97</v>
      </c>
      <c r="B102" s="106" t="s">
        <v>518</v>
      </c>
      <c r="C102" s="165" t="s">
        <v>577</v>
      </c>
      <c r="D102" s="104" t="s">
        <v>12</v>
      </c>
      <c r="E102" s="103">
        <v>1.4822524666006296</v>
      </c>
      <c r="F102" s="103">
        <v>1.494851612566735</v>
      </c>
      <c r="G102" s="102"/>
      <c r="H102" s="100">
        <v>4.5</v>
      </c>
      <c r="I102" s="100">
        <v>4</v>
      </c>
      <c r="J102" s="100">
        <v>4.82</v>
      </c>
      <c r="K102" s="100" t="str">
        <f>+'[3]Contratos anteriores'!AO105</f>
        <v xml:space="preserve"> </v>
      </c>
      <c r="L102" s="100" t="str">
        <f>+'[3]Contratos anteriores'!AP105</f>
        <v xml:space="preserve"> </v>
      </c>
      <c r="M102" s="100" t="str">
        <f>+'[3]Contratos anteriores'!AQ105</f>
        <v xml:space="preserve"> </v>
      </c>
      <c r="N102" s="100"/>
      <c r="O102" s="100"/>
      <c r="P102" s="100"/>
      <c r="Q102" s="100" t="str">
        <f>+'[3]Contratos anteriores'!AR105</f>
        <v xml:space="preserve"> </v>
      </c>
      <c r="R102" s="100" t="str">
        <f>+'[3]Contratos anteriores'!AS105</f>
        <v xml:space="preserve"> </v>
      </c>
      <c r="S102" s="100" t="str">
        <f>+'[3]Contratos anteriores'!AT105</f>
        <v xml:space="preserve"> </v>
      </c>
      <c r="T102" s="100">
        <v>2.2000000000000002</v>
      </c>
      <c r="U102" s="100"/>
      <c r="V102" s="100"/>
      <c r="W102" s="100">
        <f>+'[3]Contratos anteriores'!AU105</f>
        <v>1.5501639999999999</v>
      </c>
      <c r="X102" s="100">
        <f>+'[3]Contratos anteriores'!AV105</f>
        <v>1.4394379999999998</v>
      </c>
      <c r="Y102" s="100">
        <f>+'[3]Contratos anteriores'!AW105</f>
        <v>2.3252459999999999</v>
      </c>
      <c r="Z102" s="100"/>
      <c r="AA102" s="100"/>
      <c r="AB102" s="100"/>
      <c r="AC102" s="101" t="str">
        <f>+'[3]Contratos anteriores'!AX105</f>
        <v xml:space="preserve"> </v>
      </c>
      <c r="AD102" s="101" t="str">
        <f>+'[3]Contratos anteriores'!AY105</f>
        <v xml:space="preserve"> </v>
      </c>
      <c r="AE102" s="101" t="str">
        <f>+'[3]Contratos anteriores'!AZ105</f>
        <v xml:space="preserve"> </v>
      </c>
      <c r="AF102" s="100"/>
      <c r="AG102" s="100"/>
      <c r="AH102" s="100"/>
      <c r="AI102" s="100" t="str">
        <f>+'[3]Contratos anteriores'!BA105</f>
        <v xml:space="preserve"> </v>
      </c>
      <c r="AJ102" s="100" t="str">
        <f>+'[3]Contratos anteriores'!BB105</f>
        <v xml:space="preserve"> </v>
      </c>
      <c r="AK102" s="100" t="str">
        <f>+'[3]Contratos anteriores'!BC105</f>
        <v xml:space="preserve"> </v>
      </c>
      <c r="AL102" s="100"/>
      <c r="AM102" s="100"/>
      <c r="AN102" s="100">
        <v>1.9</v>
      </c>
      <c r="AO102" s="100" t="str">
        <f>+'[3]Contratos anteriores'!BD105</f>
        <v xml:space="preserve"> </v>
      </c>
      <c r="AP102" s="100" t="str">
        <f>+'[3]Contratos anteriores'!BE105</f>
        <v xml:space="preserve"> </v>
      </c>
      <c r="AQ102" s="100" t="str">
        <f>+'[3]Contratos anteriores'!BF105</f>
        <v xml:space="preserve"> </v>
      </c>
      <c r="AR102" s="100"/>
      <c r="AS102" s="100"/>
      <c r="AT102" s="100"/>
      <c r="AU102" s="100" t="str">
        <f>+'[3]Contratos anteriores'!BG105</f>
        <v xml:space="preserve"> </v>
      </c>
      <c r="AV102" s="100" t="str">
        <f>+'[3]Contratos anteriores'!BH105</f>
        <v xml:space="preserve"> </v>
      </c>
      <c r="AW102" s="100" t="str">
        <f>+'[3]Contratos anteriores'!BI105</f>
        <v xml:space="preserve"> </v>
      </c>
      <c r="AX102" s="100"/>
      <c r="AY102" s="100"/>
      <c r="AZ102" s="100"/>
      <c r="BA102" s="100" t="str">
        <f>+'[3]Contratos anteriores'!BJ105</f>
        <v xml:space="preserve"> </v>
      </c>
      <c r="BB102" s="100" t="str">
        <f>+'[3]Contratos anteriores'!BK105</f>
        <v xml:space="preserve"> </v>
      </c>
      <c r="BC102" s="100" t="str">
        <f>+'[3]Contratos anteriores'!BL105</f>
        <v xml:space="preserve"> </v>
      </c>
      <c r="BD102" s="100"/>
      <c r="BE102" s="100"/>
      <c r="BF102" s="100"/>
      <c r="BG102" s="100" t="str">
        <f>+'[3]Contratos anteriores'!BM105</f>
        <v xml:space="preserve"> </v>
      </c>
      <c r="BH102" s="100" t="str">
        <f>+'[3]Contratos anteriores'!BN105</f>
        <v xml:space="preserve"> </v>
      </c>
      <c r="BI102" s="100" t="str">
        <f>+'[3]Contratos anteriores'!BO105</f>
        <v xml:space="preserve"> </v>
      </c>
      <c r="BJ102" s="100">
        <v>3.08</v>
      </c>
      <c r="BK102" s="100">
        <v>1.67</v>
      </c>
      <c r="BL102" s="100"/>
      <c r="BM102" s="100" t="str">
        <f>+'[3]Contratos anteriores'!BP105</f>
        <v xml:space="preserve"> </v>
      </c>
      <c r="BN102" s="100" t="str">
        <f>+'[3]Contratos anteriores'!BQ105</f>
        <v xml:space="preserve"> </v>
      </c>
      <c r="BO102" s="100" t="str">
        <f>+'[3]Contratos anteriores'!BR105</f>
        <v xml:space="preserve"> </v>
      </c>
      <c r="BP102" s="100">
        <v>1.48</v>
      </c>
      <c r="BQ102" s="100">
        <v>5.67</v>
      </c>
      <c r="BR102" s="100">
        <v>1.73</v>
      </c>
      <c r="BS102" s="100" t="str">
        <f>+'[3]Contratos anteriores'!BS105</f>
        <v xml:space="preserve"> </v>
      </c>
      <c r="BT102" s="100" t="str">
        <f>+'[3]Contratos anteriores'!BT105</f>
        <v xml:space="preserve"> </v>
      </c>
      <c r="BU102" s="100" t="str">
        <f>+'[3]Contratos anteriores'!BU105</f>
        <v xml:space="preserve"> </v>
      </c>
      <c r="BV102" s="100">
        <f t="shared" si="75"/>
        <v>2.7972959999999998</v>
      </c>
      <c r="BW102" s="100">
        <f t="shared" si="76"/>
        <v>1.4309678701334487</v>
      </c>
      <c r="BX102" s="100">
        <f t="shared" si="149"/>
        <v>0.65084419479982669</v>
      </c>
      <c r="BY102" s="100">
        <f t="shared" si="78"/>
        <v>4.2282638701334481</v>
      </c>
      <c r="BZ102" s="100">
        <f t="shared" si="79"/>
        <v>1.6304777132606927</v>
      </c>
      <c r="CA102" s="100" t="str">
        <f t="shared" si="80"/>
        <v/>
      </c>
      <c r="CB102" s="100" t="str">
        <f t="shared" si="81"/>
        <v/>
      </c>
      <c r="CC102" s="100" t="str">
        <f t="shared" si="82"/>
        <v/>
      </c>
      <c r="CD102" s="100" t="str">
        <f t="shared" si="83"/>
        <v/>
      </c>
      <c r="CE102" s="100" t="str">
        <f t="shared" si="84"/>
        <v/>
      </c>
      <c r="CF102" s="100" t="str">
        <f t="shared" si="85"/>
        <v/>
      </c>
      <c r="CG102" s="100" t="str">
        <f t="shared" si="86"/>
        <v/>
      </c>
      <c r="CH102" s="100" t="str">
        <f t="shared" si="87"/>
        <v/>
      </c>
      <c r="CI102" s="100" t="str">
        <f t="shared" si="88"/>
        <v/>
      </c>
      <c r="CJ102" s="100" t="str">
        <f t="shared" si="89"/>
        <v/>
      </c>
      <c r="CK102" s="100" t="str">
        <f t="shared" si="90"/>
        <v/>
      </c>
      <c r="CL102" s="100" t="str">
        <f t="shared" si="91"/>
        <v/>
      </c>
      <c r="CM102" s="100" t="str">
        <f t="shared" si="92"/>
        <v/>
      </c>
      <c r="CN102" s="100" t="str">
        <f t="shared" si="93"/>
        <v/>
      </c>
      <c r="CO102" s="100" t="str">
        <f t="shared" si="94"/>
        <v/>
      </c>
      <c r="CP102" s="100">
        <f t="shared" si="95"/>
        <v>1.5501639999999999</v>
      </c>
      <c r="CQ102" s="100">
        <f t="shared" si="96"/>
        <v>1.4394379999999998</v>
      </c>
      <c r="CR102" s="100" t="str">
        <f t="shared" si="97"/>
        <v/>
      </c>
      <c r="CS102" s="100" t="str">
        <f t="shared" si="98"/>
        <v/>
      </c>
      <c r="CT102" s="100" t="str">
        <f t="shared" si="99"/>
        <v/>
      </c>
      <c r="CU102" s="100" t="str">
        <f t="shared" si="100"/>
        <v/>
      </c>
      <c r="CV102" s="100" t="str">
        <f t="shared" si="101"/>
        <v/>
      </c>
      <c r="CW102" s="100" t="str">
        <f t="shared" si="102"/>
        <v/>
      </c>
      <c r="CX102" s="100" t="str">
        <f t="shared" si="103"/>
        <v/>
      </c>
      <c r="CY102" s="100" t="str">
        <f t="shared" si="104"/>
        <v/>
      </c>
      <c r="CZ102" s="100" t="str">
        <f t="shared" si="105"/>
        <v/>
      </c>
      <c r="DA102" s="100" t="str">
        <f t="shared" si="106"/>
        <v/>
      </c>
      <c r="DB102" s="100" t="str">
        <f t="shared" si="107"/>
        <v/>
      </c>
      <c r="DC102" s="100" t="str">
        <f t="shared" si="108"/>
        <v/>
      </c>
      <c r="DD102" s="100" t="str">
        <f t="shared" si="109"/>
        <v/>
      </c>
      <c r="DE102" s="100" t="str">
        <f t="shared" si="110"/>
        <v/>
      </c>
      <c r="DF102" s="100" t="str">
        <f t="shared" si="111"/>
        <v/>
      </c>
      <c r="DG102" s="100" t="str">
        <f t="shared" si="112"/>
        <v/>
      </c>
      <c r="DH102" s="100" t="str">
        <f t="shared" si="113"/>
        <v/>
      </c>
      <c r="DI102" s="100" t="str">
        <f t="shared" si="114"/>
        <v/>
      </c>
      <c r="DJ102" s="100" t="str">
        <f t="shared" si="115"/>
        <v/>
      </c>
      <c r="DK102" s="100" t="str">
        <f t="shared" si="116"/>
        <v/>
      </c>
      <c r="DL102" s="100" t="str">
        <f t="shared" si="117"/>
        <v/>
      </c>
      <c r="DM102" s="100" t="str">
        <f t="shared" si="118"/>
        <v/>
      </c>
      <c r="DN102" s="100" t="str">
        <f t="shared" si="119"/>
        <v/>
      </c>
      <c r="DO102" s="100" t="str">
        <f t="shared" si="120"/>
        <v/>
      </c>
      <c r="DP102" s="100" t="str">
        <f t="shared" si="121"/>
        <v/>
      </c>
      <c r="DQ102" s="100" t="str">
        <f t="shared" si="122"/>
        <v/>
      </c>
      <c r="DR102" s="100" t="str">
        <f t="shared" si="123"/>
        <v/>
      </c>
      <c r="DS102" s="100" t="str">
        <f t="shared" si="124"/>
        <v/>
      </c>
      <c r="DT102" s="100" t="str">
        <f t="shared" si="125"/>
        <v/>
      </c>
      <c r="DU102" s="100" t="str">
        <f t="shared" si="126"/>
        <v/>
      </c>
      <c r="DV102" s="100" t="str">
        <f t="shared" si="127"/>
        <v/>
      </c>
      <c r="DW102" s="100" t="str">
        <f t="shared" si="128"/>
        <v/>
      </c>
      <c r="DX102" s="100" t="str">
        <f t="shared" si="129"/>
        <v/>
      </c>
      <c r="DY102" s="100" t="str">
        <f t="shared" si="130"/>
        <v/>
      </c>
      <c r="DZ102" s="100" t="str">
        <f t="shared" si="131"/>
        <v/>
      </c>
      <c r="EA102" s="100" t="str">
        <f t="shared" si="132"/>
        <v/>
      </c>
      <c r="EB102" s="100" t="str">
        <f t="shared" si="133"/>
        <v/>
      </c>
      <c r="EC102" s="100" t="str">
        <f t="shared" si="134"/>
        <v/>
      </c>
      <c r="ED102" s="100" t="str">
        <f t="shared" si="135"/>
        <v/>
      </c>
      <c r="EE102" s="100" t="str">
        <f t="shared" si="136"/>
        <v/>
      </c>
      <c r="EF102" s="100" t="str">
        <f t="shared" si="137"/>
        <v/>
      </c>
      <c r="EG102" s="100" t="str">
        <f t="shared" si="138"/>
        <v/>
      </c>
      <c r="EH102" s="100" t="str">
        <f t="shared" si="139"/>
        <v/>
      </c>
      <c r="EI102" s="100">
        <f t="shared" si="140"/>
        <v>1.48</v>
      </c>
      <c r="EJ102" s="100" t="str">
        <f t="shared" si="141"/>
        <v/>
      </c>
      <c r="EK102" s="100" t="str">
        <f t="shared" si="142"/>
        <v/>
      </c>
      <c r="EL102" s="100" t="str">
        <f t="shared" si="143"/>
        <v/>
      </c>
      <c r="EM102" s="100" t="str">
        <f t="shared" si="144"/>
        <v/>
      </c>
      <c r="EN102" s="100" t="str">
        <f t="shared" si="145"/>
        <v/>
      </c>
      <c r="EO102" s="99">
        <f t="shared" si="146"/>
        <v>1.49</v>
      </c>
      <c r="EP102" s="99">
        <f>ROUND(EO102*(1+[3]Inflación!$G$50),2)</f>
        <v>1.51</v>
      </c>
      <c r="EQ102" s="98">
        <f t="shared" si="147"/>
        <v>5.2268649059079575E-3</v>
      </c>
    </row>
    <row r="103" spans="1:147" s="97" customFormat="1" ht="24.75" customHeight="1">
      <c r="A103" s="107">
        <v>98</v>
      </c>
      <c r="B103" s="106" t="s">
        <v>518</v>
      </c>
      <c r="C103" s="165" t="s">
        <v>576</v>
      </c>
      <c r="D103" s="104" t="s">
        <v>12</v>
      </c>
      <c r="E103" s="103">
        <v>1.6052112604758828</v>
      </c>
      <c r="F103" s="103">
        <v>1.6188555561899278</v>
      </c>
      <c r="G103" s="102"/>
      <c r="H103" s="100">
        <v>4.5</v>
      </c>
      <c r="I103" s="100">
        <v>4</v>
      </c>
      <c r="J103" s="100">
        <v>4.82</v>
      </c>
      <c r="K103" s="100" t="str">
        <f>+'[3]Contratos anteriores'!AO106</f>
        <v xml:space="preserve"> </v>
      </c>
      <c r="L103" s="100" t="str">
        <f>+'[3]Contratos anteriores'!AP106</f>
        <v xml:space="preserve"> </v>
      </c>
      <c r="M103" s="100" t="str">
        <f>+'[3]Contratos anteriores'!AQ106</f>
        <v xml:space="preserve"> </v>
      </c>
      <c r="N103" s="100"/>
      <c r="O103" s="100"/>
      <c r="P103" s="100"/>
      <c r="Q103" s="100">
        <f>+'[3]Contratos anteriores'!AR106</f>
        <v>1.5291000000000001</v>
      </c>
      <c r="R103" s="100">
        <f>+'[3]Contratos anteriores'!AS106</f>
        <v>1.3870460549999999</v>
      </c>
      <c r="S103" s="100" t="str">
        <f>+'[3]Contratos anteriores'!AT106</f>
        <v xml:space="preserve"> </v>
      </c>
      <c r="T103" s="100">
        <v>2.2000000000000002</v>
      </c>
      <c r="U103" s="100"/>
      <c r="V103" s="100"/>
      <c r="W103" s="100">
        <f>+'[3]Contratos anteriores'!AU106</f>
        <v>1.6810219999999998</v>
      </c>
      <c r="X103" s="100">
        <f>+'[3]Contratos anteriores'!AV106</f>
        <v>1.6206259999999999</v>
      </c>
      <c r="Y103" s="100" t="str">
        <f>+'[3]Contratos anteriores'!AW106</f>
        <v xml:space="preserve"> </v>
      </c>
      <c r="Z103" s="100"/>
      <c r="AA103" s="100"/>
      <c r="AB103" s="100"/>
      <c r="AC103" s="101" t="str">
        <f>+'[3]Contratos anteriores'!AX106</f>
        <v xml:space="preserve"> </v>
      </c>
      <c r="AD103" s="101" t="str">
        <f>+'[3]Contratos anteriores'!AY106</f>
        <v xml:space="preserve"> </v>
      </c>
      <c r="AE103" s="101" t="str">
        <f>+'[3]Contratos anteriores'!AZ106</f>
        <v xml:space="preserve"> </v>
      </c>
      <c r="AF103" s="100"/>
      <c r="AG103" s="100"/>
      <c r="AH103" s="100"/>
      <c r="AI103" s="100" t="str">
        <f>+'[3]Contratos anteriores'!BA106</f>
        <v xml:space="preserve"> </v>
      </c>
      <c r="AJ103" s="100" t="str">
        <f>+'[3]Contratos anteriores'!BB106</f>
        <v xml:space="preserve"> </v>
      </c>
      <c r="AK103" s="100" t="str">
        <f>+'[3]Contratos anteriores'!BC106</f>
        <v xml:space="preserve"> </v>
      </c>
      <c r="AL103" s="100"/>
      <c r="AM103" s="100"/>
      <c r="AN103" s="100">
        <v>1.9</v>
      </c>
      <c r="AO103" s="100" t="str">
        <f>+'[3]Contratos anteriores'!BD106</f>
        <v xml:space="preserve"> </v>
      </c>
      <c r="AP103" s="100" t="str">
        <f>+'[3]Contratos anteriores'!BE106</f>
        <v xml:space="preserve"> </v>
      </c>
      <c r="AQ103" s="100" t="str">
        <f>+'[3]Contratos anteriores'!BF106</f>
        <v xml:space="preserve"> </v>
      </c>
      <c r="AR103" s="100"/>
      <c r="AS103" s="100"/>
      <c r="AT103" s="100"/>
      <c r="AU103" s="100" t="str">
        <f>+'[3]Contratos anteriores'!BG106</f>
        <v xml:space="preserve"> </v>
      </c>
      <c r="AV103" s="100" t="str">
        <f>+'[3]Contratos anteriores'!BH106</f>
        <v xml:space="preserve"> </v>
      </c>
      <c r="AW103" s="100" t="str">
        <f>+'[3]Contratos anteriores'!BI106</f>
        <v xml:space="preserve"> </v>
      </c>
      <c r="AX103" s="100"/>
      <c r="AY103" s="100"/>
      <c r="AZ103" s="100"/>
      <c r="BA103" s="100" t="str">
        <f>+'[3]Contratos anteriores'!BJ106</f>
        <v xml:space="preserve"> </v>
      </c>
      <c r="BB103" s="100" t="str">
        <f>+'[3]Contratos anteriores'!BK106</f>
        <v xml:space="preserve"> </v>
      </c>
      <c r="BC103" s="100" t="str">
        <f>+'[3]Contratos anteriores'!BL106</f>
        <v xml:space="preserve"> </v>
      </c>
      <c r="BD103" s="100"/>
      <c r="BE103" s="100"/>
      <c r="BF103" s="100"/>
      <c r="BG103" s="100" t="str">
        <f>+'[3]Contratos anteriores'!BM106</f>
        <v xml:space="preserve"> </v>
      </c>
      <c r="BH103" s="100" t="str">
        <f>+'[3]Contratos anteriores'!BN106</f>
        <v xml:space="preserve"> </v>
      </c>
      <c r="BI103" s="100" t="str">
        <f>+'[3]Contratos anteriores'!BO106</f>
        <v xml:space="preserve"> </v>
      </c>
      <c r="BJ103" s="100">
        <v>3.08</v>
      </c>
      <c r="BK103" s="100">
        <v>1.81</v>
      </c>
      <c r="BL103" s="100"/>
      <c r="BM103" s="100" t="str">
        <f>+'[3]Contratos anteriores'!BP106</f>
        <v xml:space="preserve"> </v>
      </c>
      <c r="BN103" s="100" t="str">
        <f>+'[3]Contratos anteriores'!BQ106</f>
        <v xml:space="preserve"> </v>
      </c>
      <c r="BO103" s="100" t="str">
        <f>+'[3]Contratos anteriores'!BR106</f>
        <v xml:space="preserve"> </v>
      </c>
      <c r="BP103" s="100">
        <v>1.6</v>
      </c>
      <c r="BQ103" s="100">
        <v>5.67</v>
      </c>
      <c r="BR103" s="100">
        <v>1.94</v>
      </c>
      <c r="BS103" s="100" t="str">
        <f>+'[3]Contratos anteriores'!BS106</f>
        <v xml:space="preserve"> </v>
      </c>
      <c r="BT103" s="100" t="str">
        <f>+'[3]Contratos anteriores'!BT106</f>
        <v xml:space="preserve"> </v>
      </c>
      <c r="BU103" s="100" t="str">
        <f>+'[3]Contratos anteriores'!BU106</f>
        <v xml:space="preserve"> </v>
      </c>
      <c r="BV103" s="100">
        <f t="shared" si="75"/>
        <v>2.6955567182142852</v>
      </c>
      <c r="BW103" s="100">
        <f t="shared" si="76"/>
        <v>1.3955160524159753</v>
      </c>
      <c r="BX103" s="100">
        <f t="shared" si="149"/>
        <v>0.60228263959032224</v>
      </c>
      <c r="BY103" s="100">
        <f t="shared" si="78"/>
        <v>4.0910727706302605</v>
      </c>
      <c r="BZ103" s="100">
        <f t="shared" si="79"/>
        <v>1.7657323865234713</v>
      </c>
      <c r="CA103" s="100" t="str">
        <f t="shared" si="80"/>
        <v/>
      </c>
      <c r="CB103" s="100" t="str">
        <f t="shared" si="81"/>
        <v/>
      </c>
      <c r="CC103" s="100" t="str">
        <f t="shared" si="82"/>
        <v/>
      </c>
      <c r="CD103" s="100" t="str">
        <f t="shared" si="83"/>
        <v/>
      </c>
      <c r="CE103" s="100" t="str">
        <f t="shared" si="84"/>
        <v/>
      </c>
      <c r="CF103" s="100" t="str">
        <f t="shared" si="85"/>
        <v/>
      </c>
      <c r="CG103" s="100" t="str">
        <f t="shared" si="86"/>
        <v/>
      </c>
      <c r="CH103" s="100" t="str">
        <f t="shared" si="87"/>
        <v/>
      </c>
      <c r="CI103" s="100" t="str">
        <f t="shared" si="88"/>
        <v/>
      </c>
      <c r="CJ103" s="100">
        <f t="shared" si="89"/>
        <v>1.5291000000000001</v>
      </c>
      <c r="CK103" s="100">
        <f t="shared" si="90"/>
        <v>1.3870460549999999</v>
      </c>
      <c r="CL103" s="100" t="str">
        <f t="shared" si="91"/>
        <v/>
      </c>
      <c r="CM103" s="100" t="str">
        <f t="shared" si="92"/>
        <v/>
      </c>
      <c r="CN103" s="100" t="str">
        <f t="shared" si="93"/>
        <v/>
      </c>
      <c r="CO103" s="100" t="str">
        <f t="shared" si="94"/>
        <v/>
      </c>
      <c r="CP103" s="100">
        <f t="shared" si="95"/>
        <v>1.6810219999999998</v>
      </c>
      <c r="CQ103" s="100">
        <f t="shared" si="96"/>
        <v>1.6206259999999999</v>
      </c>
      <c r="CR103" s="100" t="str">
        <f t="shared" si="97"/>
        <v/>
      </c>
      <c r="CS103" s="100" t="str">
        <f t="shared" si="98"/>
        <v/>
      </c>
      <c r="CT103" s="100" t="str">
        <f t="shared" si="99"/>
        <v/>
      </c>
      <c r="CU103" s="100" t="str">
        <f t="shared" si="100"/>
        <v/>
      </c>
      <c r="CV103" s="100" t="str">
        <f t="shared" si="101"/>
        <v/>
      </c>
      <c r="CW103" s="100" t="str">
        <f t="shared" si="102"/>
        <v/>
      </c>
      <c r="CX103" s="100" t="str">
        <f t="shared" si="103"/>
        <v/>
      </c>
      <c r="CY103" s="100" t="str">
        <f t="shared" si="104"/>
        <v/>
      </c>
      <c r="CZ103" s="100" t="str">
        <f t="shared" si="105"/>
        <v/>
      </c>
      <c r="DA103" s="100" t="str">
        <f t="shared" si="106"/>
        <v/>
      </c>
      <c r="DB103" s="100" t="str">
        <f t="shared" si="107"/>
        <v/>
      </c>
      <c r="DC103" s="100" t="str">
        <f t="shared" si="108"/>
        <v/>
      </c>
      <c r="DD103" s="100" t="str">
        <f t="shared" si="109"/>
        <v/>
      </c>
      <c r="DE103" s="100" t="str">
        <f t="shared" si="110"/>
        <v/>
      </c>
      <c r="DF103" s="100" t="str">
        <f t="shared" si="111"/>
        <v/>
      </c>
      <c r="DG103" s="100" t="str">
        <f t="shared" si="112"/>
        <v/>
      </c>
      <c r="DH103" s="100" t="str">
        <f t="shared" si="113"/>
        <v/>
      </c>
      <c r="DI103" s="100" t="str">
        <f t="shared" si="114"/>
        <v/>
      </c>
      <c r="DJ103" s="100" t="str">
        <f t="shared" si="115"/>
        <v/>
      </c>
      <c r="DK103" s="100" t="str">
        <f t="shared" si="116"/>
        <v/>
      </c>
      <c r="DL103" s="100" t="str">
        <f t="shared" si="117"/>
        <v/>
      </c>
      <c r="DM103" s="100" t="str">
        <f t="shared" si="118"/>
        <v/>
      </c>
      <c r="DN103" s="100" t="str">
        <f t="shared" si="119"/>
        <v/>
      </c>
      <c r="DO103" s="100" t="str">
        <f t="shared" si="120"/>
        <v/>
      </c>
      <c r="DP103" s="100" t="str">
        <f t="shared" si="121"/>
        <v/>
      </c>
      <c r="DQ103" s="100" t="str">
        <f t="shared" si="122"/>
        <v/>
      </c>
      <c r="DR103" s="100" t="str">
        <f t="shared" si="123"/>
        <v/>
      </c>
      <c r="DS103" s="100" t="str">
        <f t="shared" si="124"/>
        <v/>
      </c>
      <c r="DT103" s="100" t="str">
        <f t="shared" si="125"/>
        <v/>
      </c>
      <c r="DU103" s="100" t="str">
        <f t="shared" si="126"/>
        <v/>
      </c>
      <c r="DV103" s="100" t="str">
        <f t="shared" si="127"/>
        <v/>
      </c>
      <c r="DW103" s="100" t="str">
        <f t="shared" si="128"/>
        <v/>
      </c>
      <c r="DX103" s="100" t="str">
        <f t="shared" si="129"/>
        <v/>
      </c>
      <c r="DY103" s="100" t="str">
        <f t="shared" si="130"/>
        <v/>
      </c>
      <c r="DZ103" s="100" t="str">
        <f t="shared" si="131"/>
        <v/>
      </c>
      <c r="EA103" s="100" t="str">
        <f t="shared" si="132"/>
        <v/>
      </c>
      <c r="EB103" s="100" t="str">
        <f t="shared" si="133"/>
        <v/>
      </c>
      <c r="EC103" s="100" t="str">
        <f t="shared" si="134"/>
        <v/>
      </c>
      <c r="ED103" s="100" t="str">
        <f t="shared" si="135"/>
        <v/>
      </c>
      <c r="EE103" s="100" t="str">
        <f t="shared" si="136"/>
        <v/>
      </c>
      <c r="EF103" s="100" t="str">
        <f t="shared" si="137"/>
        <v/>
      </c>
      <c r="EG103" s="100" t="str">
        <f t="shared" si="138"/>
        <v/>
      </c>
      <c r="EH103" s="100" t="str">
        <f t="shared" si="139"/>
        <v/>
      </c>
      <c r="EI103" s="100">
        <f t="shared" si="140"/>
        <v>1.6</v>
      </c>
      <c r="EJ103" s="100" t="str">
        <f t="shared" si="141"/>
        <v/>
      </c>
      <c r="EK103" s="100" t="str">
        <f t="shared" si="142"/>
        <v/>
      </c>
      <c r="EL103" s="100" t="str">
        <f t="shared" si="143"/>
        <v/>
      </c>
      <c r="EM103" s="100" t="str">
        <f t="shared" si="144"/>
        <v/>
      </c>
      <c r="EN103" s="100" t="str">
        <f t="shared" si="145"/>
        <v/>
      </c>
      <c r="EO103" s="99">
        <f t="shared" si="146"/>
        <v>1.57</v>
      </c>
      <c r="EP103" s="99">
        <f>ROUND(EO103*(1+[3]Inflación!$G$50),2)</f>
        <v>1.59</v>
      </c>
      <c r="EQ103" s="98">
        <f t="shared" si="147"/>
        <v>-2.1935592742754584E-2</v>
      </c>
    </row>
    <row r="104" spans="1:147" s="97" customFormat="1" ht="24.75" customHeight="1">
      <c r="A104" s="107">
        <v>99</v>
      </c>
      <c r="B104" s="106" t="s">
        <v>518</v>
      </c>
      <c r="C104" s="165" t="s">
        <v>575</v>
      </c>
      <c r="D104" s="104" t="s">
        <v>12</v>
      </c>
      <c r="E104" s="103">
        <v>2.2830718935918082</v>
      </c>
      <c r="F104" s="103">
        <v>2.3024780046873388</v>
      </c>
      <c r="G104" s="102"/>
      <c r="H104" s="100">
        <v>4.5</v>
      </c>
      <c r="I104" s="100">
        <v>4</v>
      </c>
      <c r="J104" s="100">
        <v>4.82</v>
      </c>
      <c r="K104" s="100">
        <f>+'[3]Contratos anteriores'!AO107</f>
        <v>2.3298460000000003</v>
      </c>
      <c r="L104" s="100">
        <f>+'[3]Contratos anteriores'!AP107</f>
        <v>3.5038200000000006</v>
      </c>
      <c r="M104" s="100">
        <f>+'[3]Contratos anteriores'!AQ107</f>
        <v>2.3541209999999997</v>
      </c>
      <c r="N104" s="100"/>
      <c r="O104" s="100"/>
      <c r="P104" s="100"/>
      <c r="Q104" s="100">
        <f>+'[3]Contratos anteriores'!AR107</f>
        <v>1.8655020000000002</v>
      </c>
      <c r="R104" s="100">
        <f>+'[3]Contratos anteriores'!AS107</f>
        <v>1.9103029499999999</v>
      </c>
      <c r="S104" s="100" t="str">
        <f>+'[3]Contratos anteriores'!AT107</f>
        <v xml:space="preserve"> </v>
      </c>
      <c r="T104" s="100">
        <v>2.2000000000000002</v>
      </c>
      <c r="U104" s="100"/>
      <c r="V104" s="100"/>
      <c r="W104" s="100">
        <f>+'[3]Contratos anteriores'!AU107</f>
        <v>2.3353119999999996</v>
      </c>
      <c r="X104" s="100">
        <f>+'[3]Contratos anteriores'!AV107</f>
        <v>2.224586</v>
      </c>
      <c r="Y104" s="100">
        <f>+'[3]Contratos anteriores'!AW107</f>
        <v>2.2044539999999997</v>
      </c>
      <c r="Z104" s="100"/>
      <c r="AA104" s="100"/>
      <c r="AB104" s="100"/>
      <c r="AC104" s="101" t="str">
        <f>+'[3]Contratos anteriores'!AX107</f>
        <v xml:space="preserve"> </v>
      </c>
      <c r="AD104" s="101" t="str">
        <f>+'[3]Contratos anteriores'!AY107</f>
        <v xml:space="preserve"> </v>
      </c>
      <c r="AE104" s="101" t="str">
        <f>+'[3]Contratos anteriores'!AZ107</f>
        <v xml:space="preserve"> </v>
      </c>
      <c r="AF104" s="100"/>
      <c r="AG104" s="100"/>
      <c r="AH104" s="100"/>
      <c r="AI104" s="100" t="str">
        <f>+'[3]Contratos anteriores'!BA107</f>
        <v xml:space="preserve"> </v>
      </c>
      <c r="AJ104" s="100" t="str">
        <f>+'[3]Contratos anteriores'!BB107</f>
        <v xml:space="preserve"> </v>
      </c>
      <c r="AK104" s="100" t="str">
        <f>+'[3]Contratos anteriores'!BC107</f>
        <v xml:space="preserve"> </v>
      </c>
      <c r="AL104" s="100"/>
      <c r="AM104" s="100"/>
      <c r="AN104" s="100">
        <v>1.9</v>
      </c>
      <c r="AO104" s="100" t="str">
        <f>+'[3]Contratos anteriores'!BD107</f>
        <v xml:space="preserve"> </v>
      </c>
      <c r="AP104" s="100" t="str">
        <f>+'[3]Contratos anteriores'!BE107</f>
        <v xml:space="preserve"> </v>
      </c>
      <c r="AQ104" s="100" t="str">
        <f>+'[3]Contratos anteriores'!BF107</f>
        <v xml:space="preserve"> </v>
      </c>
      <c r="AR104" s="100"/>
      <c r="AS104" s="100"/>
      <c r="AT104" s="100"/>
      <c r="AU104" s="100" t="str">
        <f>+'[3]Contratos anteriores'!BG107</f>
        <v xml:space="preserve"> </v>
      </c>
      <c r="AV104" s="100" t="str">
        <f>+'[3]Contratos anteriores'!BH107</f>
        <v xml:space="preserve"> </v>
      </c>
      <c r="AW104" s="100" t="str">
        <f>+'[3]Contratos anteriores'!BI107</f>
        <v xml:space="preserve"> </v>
      </c>
      <c r="AX104" s="100"/>
      <c r="AY104" s="100"/>
      <c r="AZ104" s="100"/>
      <c r="BA104" s="100" t="str">
        <f>+'[3]Contratos anteriores'!BJ107</f>
        <v xml:space="preserve"> </v>
      </c>
      <c r="BB104" s="100" t="str">
        <f>+'[3]Contratos anteriores'!BK107</f>
        <v xml:space="preserve"> </v>
      </c>
      <c r="BC104" s="100" t="str">
        <f>+'[3]Contratos anteriores'!BL107</f>
        <v xml:space="preserve"> </v>
      </c>
      <c r="BD104" s="100"/>
      <c r="BE104" s="100"/>
      <c r="BF104" s="100"/>
      <c r="BG104" s="100" t="str">
        <f>+'[3]Contratos anteriores'!BM107</f>
        <v xml:space="preserve"> </v>
      </c>
      <c r="BH104" s="100" t="str">
        <f>+'[3]Contratos anteriores'!BN107</f>
        <v xml:space="preserve"> </v>
      </c>
      <c r="BI104" s="100" t="str">
        <f>+'[3]Contratos anteriores'!BO107</f>
        <v xml:space="preserve"> </v>
      </c>
      <c r="BJ104" s="100">
        <v>3.08</v>
      </c>
      <c r="BK104" s="100">
        <v>2.58</v>
      </c>
      <c r="BL104" s="100"/>
      <c r="BM104" s="100" t="str">
        <f>+'[3]Contratos anteriores'!BP107</f>
        <v xml:space="preserve"> </v>
      </c>
      <c r="BN104" s="100" t="str">
        <f>+'[3]Contratos anteriores'!BQ107</f>
        <v xml:space="preserve"> </v>
      </c>
      <c r="BO104" s="100" t="str">
        <f>+'[3]Contratos anteriores'!BR107</f>
        <v xml:space="preserve"> </v>
      </c>
      <c r="BP104" s="100">
        <v>2.2799999999999998</v>
      </c>
      <c r="BQ104" s="100">
        <v>5.67</v>
      </c>
      <c r="BR104" s="100">
        <v>2.67</v>
      </c>
      <c r="BS104" s="100" t="str">
        <f>+'[3]Contratos anteriores'!BS107</f>
        <v xml:space="preserve"> </v>
      </c>
      <c r="BT104" s="100" t="str">
        <f>+'[3]Contratos anteriores'!BT107</f>
        <v xml:space="preserve"> </v>
      </c>
      <c r="BU104" s="100" t="str">
        <f>+'[3]Contratos anteriores'!BU107</f>
        <v xml:space="preserve"> </v>
      </c>
      <c r="BV104" s="100">
        <f t="shared" si="75"/>
        <v>2.9126635527777776</v>
      </c>
      <c r="BW104" s="100">
        <f t="shared" si="76"/>
        <v>1.0803644212751196</v>
      </c>
      <c r="BX104" s="100">
        <f>IFERROR(BV104-BW104*1," ")</f>
        <v>1.832299131502658</v>
      </c>
      <c r="BY104" s="100">
        <f t="shared" si="78"/>
        <v>3.9930279740528971</v>
      </c>
      <c r="BZ104" s="100">
        <f t="shared" si="79"/>
        <v>2.511379082950989</v>
      </c>
      <c r="CA104" s="100" t="str">
        <f t="shared" si="80"/>
        <v/>
      </c>
      <c r="CB104" s="100" t="str">
        <f t="shared" si="81"/>
        <v/>
      </c>
      <c r="CC104" s="100" t="str">
        <f t="shared" si="82"/>
        <v/>
      </c>
      <c r="CD104" s="100">
        <f t="shared" si="83"/>
        <v>2.3298460000000003</v>
      </c>
      <c r="CE104" s="100" t="str">
        <f t="shared" si="84"/>
        <v/>
      </c>
      <c r="CF104" s="100">
        <f t="shared" si="85"/>
        <v>2.3541209999999997</v>
      </c>
      <c r="CG104" s="100" t="str">
        <f t="shared" si="86"/>
        <v/>
      </c>
      <c r="CH104" s="100" t="str">
        <f t="shared" si="87"/>
        <v/>
      </c>
      <c r="CI104" s="100" t="str">
        <f t="shared" si="88"/>
        <v/>
      </c>
      <c r="CJ104" s="100">
        <f t="shared" si="89"/>
        <v>1.8655020000000002</v>
      </c>
      <c r="CK104" s="100">
        <f t="shared" si="90"/>
        <v>1.9103029499999999</v>
      </c>
      <c r="CL104" s="100" t="str">
        <f t="shared" si="91"/>
        <v/>
      </c>
      <c r="CM104" s="100">
        <f t="shared" si="92"/>
        <v>2.2000000000000002</v>
      </c>
      <c r="CN104" s="100" t="str">
        <f t="shared" si="93"/>
        <v/>
      </c>
      <c r="CO104" s="100" t="str">
        <f t="shared" si="94"/>
        <v/>
      </c>
      <c r="CP104" s="100">
        <f t="shared" si="95"/>
        <v>2.3353119999999996</v>
      </c>
      <c r="CQ104" s="100">
        <f t="shared" si="96"/>
        <v>2.224586</v>
      </c>
      <c r="CR104" s="100">
        <f t="shared" si="97"/>
        <v>2.2044539999999997</v>
      </c>
      <c r="CS104" s="100" t="str">
        <f t="shared" si="98"/>
        <v/>
      </c>
      <c r="CT104" s="100" t="str">
        <f t="shared" si="99"/>
        <v/>
      </c>
      <c r="CU104" s="100" t="str">
        <f t="shared" si="100"/>
        <v/>
      </c>
      <c r="CV104" s="100" t="str">
        <f t="shared" si="101"/>
        <v/>
      </c>
      <c r="CW104" s="100" t="str">
        <f t="shared" si="102"/>
        <v/>
      </c>
      <c r="CX104" s="100" t="str">
        <f t="shared" si="103"/>
        <v/>
      </c>
      <c r="CY104" s="100" t="str">
        <f t="shared" si="104"/>
        <v/>
      </c>
      <c r="CZ104" s="100" t="str">
        <f t="shared" si="105"/>
        <v/>
      </c>
      <c r="DA104" s="100" t="str">
        <f t="shared" si="106"/>
        <v/>
      </c>
      <c r="DB104" s="100" t="str">
        <f t="shared" si="107"/>
        <v/>
      </c>
      <c r="DC104" s="100" t="str">
        <f t="shared" si="108"/>
        <v/>
      </c>
      <c r="DD104" s="100" t="str">
        <f t="shared" si="109"/>
        <v/>
      </c>
      <c r="DE104" s="100" t="str">
        <f t="shared" si="110"/>
        <v/>
      </c>
      <c r="DF104" s="100" t="str">
        <f t="shared" si="111"/>
        <v/>
      </c>
      <c r="DG104" s="100">
        <f t="shared" si="112"/>
        <v>1.9</v>
      </c>
      <c r="DH104" s="100" t="str">
        <f t="shared" si="113"/>
        <v/>
      </c>
      <c r="DI104" s="100" t="str">
        <f t="shared" si="114"/>
        <v/>
      </c>
      <c r="DJ104" s="100" t="str">
        <f t="shared" si="115"/>
        <v/>
      </c>
      <c r="DK104" s="100" t="str">
        <f t="shared" si="116"/>
        <v/>
      </c>
      <c r="DL104" s="100" t="str">
        <f t="shared" si="117"/>
        <v/>
      </c>
      <c r="DM104" s="100" t="str">
        <f t="shared" si="118"/>
        <v/>
      </c>
      <c r="DN104" s="100" t="str">
        <f t="shared" si="119"/>
        <v/>
      </c>
      <c r="DO104" s="100" t="str">
        <f t="shared" si="120"/>
        <v/>
      </c>
      <c r="DP104" s="100" t="str">
        <f t="shared" si="121"/>
        <v/>
      </c>
      <c r="DQ104" s="100" t="str">
        <f t="shared" si="122"/>
        <v/>
      </c>
      <c r="DR104" s="100" t="str">
        <f t="shared" si="123"/>
        <v/>
      </c>
      <c r="DS104" s="100" t="str">
        <f t="shared" si="124"/>
        <v/>
      </c>
      <c r="DT104" s="100" t="str">
        <f t="shared" si="125"/>
        <v/>
      </c>
      <c r="DU104" s="100" t="str">
        <f t="shared" si="126"/>
        <v/>
      </c>
      <c r="DV104" s="100" t="str">
        <f t="shared" si="127"/>
        <v/>
      </c>
      <c r="DW104" s="100" t="str">
        <f t="shared" si="128"/>
        <v/>
      </c>
      <c r="DX104" s="100" t="str">
        <f t="shared" si="129"/>
        <v/>
      </c>
      <c r="DY104" s="100" t="str">
        <f t="shared" si="130"/>
        <v/>
      </c>
      <c r="DZ104" s="100" t="str">
        <f t="shared" si="131"/>
        <v/>
      </c>
      <c r="EA104" s="100" t="str">
        <f t="shared" si="132"/>
        <v/>
      </c>
      <c r="EB104" s="100" t="str">
        <f t="shared" si="133"/>
        <v/>
      </c>
      <c r="EC104" s="100" t="str">
        <f t="shared" si="134"/>
        <v/>
      </c>
      <c r="ED104" s="100" t="str">
        <f t="shared" si="135"/>
        <v/>
      </c>
      <c r="EE104" s="100" t="str">
        <f t="shared" si="136"/>
        <v/>
      </c>
      <c r="EF104" s="100" t="str">
        <f t="shared" si="137"/>
        <v/>
      </c>
      <c r="EG104" s="100" t="str">
        <f t="shared" si="138"/>
        <v/>
      </c>
      <c r="EH104" s="100" t="str">
        <f t="shared" si="139"/>
        <v/>
      </c>
      <c r="EI104" s="100">
        <f t="shared" si="140"/>
        <v>2.2799999999999998</v>
      </c>
      <c r="EJ104" s="100" t="str">
        <f t="shared" si="141"/>
        <v/>
      </c>
      <c r="EK104" s="100" t="str">
        <f t="shared" si="142"/>
        <v/>
      </c>
      <c r="EL104" s="100" t="str">
        <f t="shared" si="143"/>
        <v/>
      </c>
      <c r="EM104" s="100" t="str">
        <f t="shared" si="144"/>
        <v/>
      </c>
      <c r="EN104" s="100" t="str">
        <f t="shared" si="145"/>
        <v/>
      </c>
      <c r="EO104" s="99">
        <f t="shared" si="146"/>
        <v>2.1800000000000002</v>
      </c>
      <c r="EP104" s="99">
        <f>ROUND(EO104*(1+[3]Inflación!$G$50),2)</f>
        <v>2.21</v>
      </c>
      <c r="EQ104" s="98">
        <f t="shared" si="147"/>
        <v>-4.514614449116261E-2</v>
      </c>
    </row>
    <row r="105" spans="1:147" s="97" customFormat="1" ht="24.75" customHeight="1">
      <c r="A105" s="107">
        <v>100</v>
      </c>
      <c r="B105" s="106" t="s">
        <v>518</v>
      </c>
      <c r="C105" s="165" t="s">
        <v>574</v>
      </c>
      <c r="D105" s="104" t="s">
        <v>12</v>
      </c>
      <c r="E105" s="103">
        <v>2.1768229089829707</v>
      </c>
      <c r="F105" s="103">
        <v>2.195325903709326</v>
      </c>
      <c r="G105" s="102"/>
      <c r="H105" s="100">
        <v>4.5</v>
      </c>
      <c r="I105" s="100">
        <v>4</v>
      </c>
      <c r="J105" s="100">
        <v>4.82</v>
      </c>
      <c r="K105" s="100" t="str">
        <f>+'[3]Contratos anteriores'!AO108</f>
        <v xml:space="preserve"> </v>
      </c>
      <c r="L105" s="100" t="str">
        <f>+'[3]Contratos anteriores'!AP108</f>
        <v xml:space="preserve"> </v>
      </c>
      <c r="M105" s="100" t="str">
        <f>+'[3]Contratos anteriores'!AQ108</f>
        <v xml:space="preserve"> </v>
      </c>
      <c r="N105" s="100"/>
      <c r="O105" s="100"/>
      <c r="P105" s="100"/>
      <c r="Q105" s="100" t="str">
        <f>+'[3]Contratos anteriores'!AR108</f>
        <v xml:space="preserve"> </v>
      </c>
      <c r="R105" s="100">
        <f>+'[3]Contratos anteriores'!AS108</f>
        <v>1.9518312749999998</v>
      </c>
      <c r="S105" s="100" t="str">
        <f>+'[3]Contratos anteriores'!AT108</f>
        <v xml:space="preserve"> </v>
      </c>
      <c r="T105" s="100">
        <v>2.2000000000000002</v>
      </c>
      <c r="U105" s="100"/>
      <c r="V105" s="100"/>
      <c r="W105" s="100">
        <f>+'[3]Contratos anteriores'!AU108</f>
        <v>2.4561039999999998</v>
      </c>
      <c r="X105" s="100">
        <f>+'[3]Contratos anteriores'!AV108</f>
        <v>2.2749159999999997</v>
      </c>
      <c r="Y105" s="100">
        <f>+'[3]Contratos anteriores'!AW108</f>
        <v>2.2547839999999999</v>
      </c>
      <c r="Z105" s="100"/>
      <c r="AA105" s="100"/>
      <c r="AB105" s="100"/>
      <c r="AC105" s="101" t="str">
        <f>+'[3]Contratos anteriores'!AX108</f>
        <v xml:space="preserve"> </v>
      </c>
      <c r="AD105" s="101" t="str">
        <f>+'[3]Contratos anteriores'!AY108</f>
        <v xml:space="preserve"> </v>
      </c>
      <c r="AE105" s="101" t="str">
        <f>+'[3]Contratos anteriores'!AZ108</f>
        <v xml:space="preserve"> </v>
      </c>
      <c r="AF105" s="100"/>
      <c r="AG105" s="100"/>
      <c r="AH105" s="100"/>
      <c r="AI105" s="100" t="str">
        <f>+'[3]Contratos anteriores'!BA108</f>
        <v xml:space="preserve"> </v>
      </c>
      <c r="AJ105" s="100" t="str">
        <f>+'[3]Contratos anteriores'!BB108</f>
        <v xml:space="preserve"> </v>
      </c>
      <c r="AK105" s="100" t="str">
        <f>+'[3]Contratos anteriores'!BC108</f>
        <v xml:space="preserve"> </v>
      </c>
      <c r="AL105" s="100"/>
      <c r="AM105" s="100"/>
      <c r="AN105" s="100">
        <v>1.9</v>
      </c>
      <c r="AO105" s="100" t="str">
        <f>+'[3]Contratos anteriores'!BD108</f>
        <v xml:space="preserve"> </v>
      </c>
      <c r="AP105" s="100" t="str">
        <f>+'[3]Contratos anteriores'!BE108</f>
        <v xml:space="preserve"> </v>
      </c>
      <c r="AQ105" s="100" t="str">
        <f>+'[3]Contratos anteriores'!BF108</f>
        <v xml:space="preserve"> </v>
      </c>
      <c r="AR105" s="100"/>
      <c r="AS105" s="100"/>
      <c r="AT105" s="100"/>
      <c r="AU105" s="100" t="str">
        <f>+'[3]Contratos anteriores'!BG108</f>
        <v xml:space="preserve"> </v>
      </c>
      <c r="AV105" s="100" t="str">
        <f>+'[3]Contratos anteriores'!BH108</f>
        <v xml:space="preserve"> </v>
      </c>
      <c r="AW105" s="100" t="str">
        <f>+'[3]Contratos anteriores'!BI108</f>
        <v xml:space="preserve"> </v>
      </c>
      <c r="AX105" s="100"/>
      <c r="AY105" s="100"/>
      <c r="AZ105" s="100"/>
      <c r="BA105" s="100" t="str">
        <f>+'[3]Contratos anteriores'!BJ108</f>
        <v xml:space="preserve"> </v>
      </c>
      <c r="BB105" s="100" t="str">
        <f>+'[3]Contratos anteriores'!BK108</f>
        <v xml:space="preserve"> </v>
      </c>
      <c r="BC105" s="100" t="str">
        <f>+'[3]Contratos anteriores'!BL108</f>
        <v xml:space="preserve"> </v>
      </c>
      <c r="BD105" s="100"/>
      <c r="BE105" s="100"/>
      <c r="BF105" s="100"/>
      <c r="BG105" s="100" t="str">
        <f>+'[3]Contratos anteriores'!BM108</f>
        <v xml:space="preserve"> </v>
      </c>
      <c r="BH105" s="100" t="str">
        <f>+'[3]Contratos anteriores'!BN108</f>
        <v xml:space="preserve"> </v>
      </c>
      <c r="BI105" s="100" t="str">
        <f>+'[3]Contratos anteriores'!BO108</f>
        <v xml:space="preserve"> </v>
      </c>
      <c r="BJ105" s="100">
        <v>3.08</v>
      </c>
      <c r="BK105" s="100">
        <v>2.46</v>
      </c>
      <c r="BL105" s="100"/>
      <c r="BM105" s="100" t="str">
        <f>+'[3]Contratos anteriores'!BP108</f>
        <v xml:space="preserve"> </v>
      </c>
      <c r="BN105" s="100" t="str">
        <f>+'[3]Contratos anteriores'!BQ108</f>
        <v xml:space="preserve"> </v>
      </c>
      <c r="BO105" s="100" t="str">
        <f>+'[3]Contratos anteriores'!BR108</f>
        <v xml:space="preserve"> </v>
      </c>
      <c r="BP105" s="100">
        <v>2.17</v>
      </c>
      <c r="BQ105" s="100">
        <v>6.28</v>
      </c>
      <c r="BR105" s="100">
        <v>2.73</v>
      </c>
      <c r="BS105" s="100" t="str">
        <f>+'[3]Contratos anteriores'!BS108</f>
        <v xml:space="preserve"> </v>
      </c>
      <c r="BT105" s="100" t="str">
        <f>+'[3]Contratos anteriores'!BT108</f>
        <v xml:space="preserve"> </v>
      </c>
      <c r="BU105" s="100" t="str">
        <f>+'[3]Contratos anteriores'!BU108</f>
        <v xml:space="preserve"> </v>
      </c>
      <c r="BV105" s="100">
        <f t="shared" si="75"/>
        <v>3.0769739482142855</v>
      </c>
      <c r="BW105" s="100">
        <f t="shared" si="76"/>
        <v>1.2652371070574833</v>
      </c>
      <c r="BX105" s="100">
        <f>IFERROR(BV105-BW105*$BX$2," ")</f>
        <v>1.1791182876280606</v>
      </c>
      <c r="BY105" s="100">
        <f t="shared" si="78"/>
        <v>4.3422110552717683</v>
      </c>
      <c r="BZ105" s="100">
        <f t="shared" si="79"/>
        <v>2.3945051998812681</v>
      </c>
      <c r="CA105" s="100" t="str">
        <f t="shared" si="80"/>
        <v/>
      </c>
      <c r="CB105" s="100" t="str">
        <f t="shared" si="81"/>
        <v/>
      </c>
      <c r="CC105" s="100" t="str">
        <f t="shared" si="82"/>
        <v/>
      </c>
      <c r="CD105" s="100" t="str">
        <f t="shared" si="83"/>
        <v/>
      </c>
      <c r="CE105" s="100" t="str">
        <f t="shared" si="84"/>
        <v/>
      </c>
      <c r="CF105" s="100" t="str">
        <f t="shared" si="85"/>
        <v/>
      </c>
      <c r="CG105" s="100" t="str">
        <f t="shared" si="86"/>
        <v/>
      </c>
      <c r="CH105" s="100" t="str">
        <f t="shared" si="87"/>
        <v/>
      </c>
      <c r="CI105" s="100" t="str">
        <f t="shared" si="88"/>
        <v/>
      </c>
      <c r="CJ105" s="100" t="str">
        <f t="shared" si="89"/>
        <v/>
      </c>
      <c r="CK105" s="100">
        <f t="shared" si="90"/>
        <v>1.9518312749999998</v>
      </c>
      <c r="CL105" s="100" t="str">
        <f t="shared" si="91"/>
        <v/>
      </c>
      <c r="CM105" s="100">
        <f t="shared" si="92"/>
        <v>2.2000000000000002</v>
      </c>
      <c r="CN105" s="100" t="str">
        <f t="shared" si="93"/>
        <v/>
      </c>
      <c r="CO105" s="100" t="str">
        <f t="shared" si="94"/>
        <v/>
      </c>
      <c r="CP105" s="100" t="str">
        <f t="shared" si="95"/>
        <v/>
      </c>
      <c r="CQ105" s="100">
        <f t="shared" si="96"/>
        <v>2.2749159999999997</v>
      </c>
      <c r="CR105" s="100">
        <f t="shared" si="97"/>
        <v>2.2547839999999999</v>
      </c>
      <c r="CS105" s="100" t="str">
        <f t="shared" si="98"/>
        <v/>
      </c>
      <c r="CT105" s="100" t="str">
        <f t="shared" si="99"/>
        <v/>
      </c>
      <c r="CU105" s="100" t="str">
        <f t="shared" si="100"/>
        <v/>
      </c>
      <c r="CV105" s="100" t="str">
        <f t="shared" si="101"/>
        <v/>
      </c>
      <c r="CW105" s="100" t="str">
        <f t="shared" si="102"/>
        <v/>
      </c>
      <c r="CX105" s="100" t="str">
        <f t="shared" si="103"/>
        <v/>
      </c>
      <c r="CY105" s="100" t="str">
        <f t="shared" si="104"/>
        <v/>
      </c>
      <c r="CZ105" s="100" t="str">
        <f t="shared" si="105"/>
        <v/>
      </c>
      <c r="DA105" s="100" t="str">
        <f t="shared" si="106"/>
        <v/>
      </c>
      <c r="DB105" s="100" t="str">
        <f t="shared" si="107"/>
        <v/>
      </c>
      <c r="DC105" s="100" t="str">
        <f t="shared" si="108"/>
        <v/>
      </c>
      <c r="DD105" s="100" t="str">
        <f t="shared" si="109"/>
        <v/>
      </c>
      <c r="DE105" s="100" t="str">
        <f t="shared" si="110"/>
        <v/>
      </c>
      <c r="DF105" s="100" t="str">
        <f t="shared" si="111"/>
        <v/>
      </c>
      <c r="DG105" s="100">
        <f t="shared" si="112"/>
        <v>1.9</v>
      </c>
      <c r="DH105" s="100" t="str">
        <f t="shared" si="113"/>
        <v/>
      </c>
      <c r="DI105" s="100" t="str">
        <f t="shared" si="114"/>
        <v/>
      </c>
      <c r="DJ105" s="100" t="str">
        <f t="shared" si="115"/>
        <v/>
      </c>
      <c r="DK105" s="100" t="str">
        <f t="shared" si="116"/>
        <v/>
      </c>
      <c r="DL105" s="100" t="str">
        <f t="shared" si="117"/>
        <v/>
      </c>
      <c r="DM105" s="100" t="str">
        <f t="shared" si="118"/>
        <v/>
      </c>
      <c r="DN105" s="100" t="str">
        <f t="shared" si="119"/>
        <v/>
      </c>
      <c r="DO105" s="100" t="str">
        <f t="shared" si="120"/>
        <v/>
      </c>
      <c r="DP105" s="100" t="str">
        <f t="shared" si="121"/>
        <v/>
      </c>
      <c r="DQ105" s="100" t="str">
        <f t="shared" si="122"/>
        <v/>
      </c>
      <c r="DR105" s="100" t="str">
        <f t="shared" si="123"/>
        <v/>
      </c>
      <c r="DS105" s="100" t="str">
        <f t="shared" si="124"/>
        <v/>
      </c>
      <c r="DT105" s="100" t="str">
        <f t="shared" si="125"/>
        <v/>
      </c>
      <c r="DU105" s="100" t="str">
        <f t="shared" si="126"/>
        <v/>
      </c>
      <c r="DV105" s="100" t="str">
        <f t="shared" si="127"/>
        <v/>
      </c>
      <c r="DW105" s="100" t="str">
        <f t="shared" si="128"/>
        <v/>
      </c>
      <c r="DX105" s="100" t="str">
        <f t="shared" si="129"/>
        <v/>
      </c>
      <c r="DY105" s="100" t="str">
        <f t="shared" si="130"/>
        <v/>
      </c>
      <c r="DZ105" s="100" t="str">
        <f t="shared" si="131"/>
        <v/>
      </c>
      <c r="EA105" s="100" t="str">
        <f t="shared" si="132"/>
        <v/>
      </c>
      <c r="EB105" s="100" t="str">
        <f t="shared" si="133"/>
        <v/>
      </c>
      <c r="EC105" s="100" t="str">
        <f t="shared" si="134"/>
        <v/>
      </c>
      <c r="ED105" s="100" t="str">
        <f t="shared" si="135"/>
        <v/>
      </c>
      <c r="EE105" s="100" t="str">
        <f t="shared" si="136"/>
        <v/>
      </c>
      <c r="EF105" s="100" t="str">
        <f t="shared" si="137"/>
        <v/>
      </c>
      <c r="EG105" s="100" t="str">
        <f t="shared" si="138"/>
        <v/>
      </c>
      <c r="EH105" s="100" t="str">
        <f t="shared" si="139"/>
        <v/>
      </c>
      <c r="EI105" s="100">
        <f t="shared" si="140"/>
        <v>2.17</v>
      </c>
      <c r="EJ105" s="100" t="str">
        <f t="shared" si="141"/>
        <v/>
      </c>
      <c r="EK105" s="100" t="str">
        <f t="shared" si="142"/>
        <v/>
      </c>
      <c r="EL105" s="100" t="str">
        <f t="shared" si="143"/>
        <v/>
      </c>
      <c r="EM105" s="100" t="str">
        <f t="shared" si="144"/>
        <v/>
      </c>
      <c r="EN105" s="100" t="str">
        <f t="shared" si="145"/>
        <v/>
      </c>
      <c r="EO105" s="99">
        <f t="shared" si="146"/>
        <v>2.14</v>
      </c>
      <c r="EP105" s="99">
        <f>ROUND(EO105*(1+[3]Inflación!$G$50),2)</f>
        <v>2.17</v>
      </c>
      <c r="EQ105" s="98">
        <f t="shared" si="147"/>
        <v>-1.6915895560918437E-2</v>
      </c>
    </row>
    <row r="106" spans="1:147" s="97" customFormat="1" ht="24.75" customHeight="1">
      <c r="A106" s="107">
        <v>101</v>
      </c>
      <c r="B106" s="106" t="s">
        <v>518</v>
      </c>
      <c r="C106" s="165" t="s">
        <v>573</v>
      </c>
      <c r="D106" s="104" t="s">
        <v>12</v>
      </c>
      <c r="E106" s="103">
        <v>2.834846007655849</v>
      </c>
      <c r="F106" s="103">
        <v>2.8589421987209236</v>
      </c>
      <c r="G106" s="102"/>
      <c r="H106" s="100">
        <v>4.5</v>
      </c>
      <c r="I106" s="100">
        <v>4</v>
      </c>
      <c r="J106" s="100">
        <v>4.82</v>
      </c>
      <c r="K106" s="100" t="str">
        <f>+'[3]Contratos anteriores'!AO109</f>
        <v xml:space="preserve"> </v>
      </c>
      <c r="L106" s="100" t="str">
        <f>+'[3]Contratos anteriores'!AP109</f>
        <v xml:space="preserve"> </v>
      </c>
      <c r="M106" s="100" t="str">
        <f>+'[3]Contratos anteriores'!AQ109</f>
        <v xml:space="preserve"> </v>
      </c>
      <c r="N106" s="100"/>
      <c r="O106" s="100"/>
      <c r="P106" s="100"/>
      <c r="Q106" s="100">
        <f>+'[3]Contratos anteriores'!AR109</f>
        <v>2.80335</v>
      </c>
      <c r="R106" s="100">
        <f>+'[3]Contratos anteriores'!AS109</f>
        <v>2.54153349</v>
      </c>
      <c r="S106" s="100" t="str">
        <f>+'[3]Contratos anteriores'!AT109</f>
        <v xml:space="preserve"> </v>
      </c>
      <c r="T106" s="100">
        <v>2.2000000000000002</v>
      </c>
      <c r="U106" s="100"/>
      <c r="V106" s="100"/>
      <c r="W106" s="100" t="str">
        <f>+'[3]Contratos anteriores'!AU109</f>
        <v xml:space="preserve"> </v>
      </c>
      <c r="X106" s="100" t="str">
        <f>+'[3]Contratos anteriores'!AV109</f>
        <v xml:space="preserve"> </v>
      </c>
      <c r="Y106" s="100" t="str">
        <f>+'[3]Contratos anteriores'!AW109</f>
        <v xml:space="preserve"> </v>
      </c>
      <c r="Z106" s="100"/>
      <c r="AA106" s="100"/>
      <c r="AB106" s="100"/>
      <c r="AC106" s="101" t="str">
        <f>+'[3]Contratos anteriores'!AX109</f>
        <v xml:space="preserve"> </v>
      </c>
      <c r="AD106" s="101" t="str">
        <f>+'[3]Contratos anteriores'!AY109</f>
        <v xml:space="preserve"> </v>
      </c>
      <c r="AE106" s="101" t="str">
        <f>+'[3]Contratos anteriores'!AZ109</f>
        <v xml:space="preserve"> </v>
      </c>
      <c r="AF106" s="100"/>
      <c r="AG106" s="100"/>
      <c r="AH106" s="100"/>
      <c r="AI106" s="100" t="str">
        <f>+'[3]Contratos anteriores'!BA109</f>
        <v xml:space="preserve"> </v>
      </c>
      <c r="AJ106" s="100" t="str">
        <f>+'[3]Contratos anteriores'!BB109</f>
        <v xml:space="preserve"> </v>
      </c>
      <c r="AK106" s="100" t="str">
        <f>+'[3]Contratos anteriores'!BC109</f>
        <v xml:space="preserve"> </v>
      </c>
      <c r="AL106" s="100"/>
      <c r="AM106" s="100"/>
      <c r="AN106" s="100">
        <v>1.9</v>
      </c>
      <c r="AO106" s="100" t="str">
        <f>+'[3]Contratos anteriores'!BD109</f>
        <v xml:space="preserve"> </v>
      </c>
      <c r="AP106" s="100" t="str">
        <f>+'[3]Contratos anteriores'!BE109</f>
        <v xml:space="preserve"> </v>
      </c>
      <c r="AQ106" s="100" t="str">
        <f>+'[3]Contratos anteriores'!BF109</f>
        <v xml:space="preserve"> </v>
      </c>
      <c r="AR106" s="100"/>
      <c r="AS106" s="100"/>
      <c r="AT106" s="100"/>
      <c r="AU106" s="100" t="str">
        <f>+'[3]Contratos anteriores'!BG109</f>
        <v xml:space="preserve"> </v>
      </c>
      <c r="AV106" s="100" t="str">
        <f>+'[3]Contratos anteriores'!BH109</f>
        <v xml:space="preserve"> </v>
      </c>
      <c r="AW106" s="100" t="str">
        <f>+'[3]Contratos anteriores'!BI109</f>
        <v xml:space="preserve"> </v>
      </c>
      <c r="AX106" s="100"/>
      <c r="AY106" s="100"/>
      <c r="AZ106" s="100"/>
      <c r="BA106" s="100" t="str">
        <f>+'[3]Contratos anteriores'!BJ109</f>
        <v xml:space="preserve"> </v>
      </c>
      <c r="BB106" s="100" t="str">
        <f>+'[3]Contratos anteriores'!BK109</f>
        <v xml:space="preserve"> </v>
      </c>
      <c r="BC106" s="100" t="str">
        <f>+'[3]Contratos anteriores'!BL109</f>
        <v xml:space="preserve"> </v>
      </c>
      <c r="BD106" s="100"/>
      <c r="BE106" s="100"/>
      <c r="BF106" s="100"/>
      <c r="BG106" s="100" t="str">
        <f>+'[3]Contratos anteriores'!BM109</f>
        <v xml:space="preserve"> </v>
      </c>
      <c r="BH106" s="100" t="str">
        <f>+'[3]Contratos anteriores'!BN109</f>
        <v xml:space="preserve"> </v>
      </c>
      <c r="BI106" s="100" t="str">
        <f>+'[3]Contratos anteriores'!BO109</f>
        <v xml:space="preserve"> </v>
      </c>
      <c r="BJ106" s="100">
        <v>3.08</v>
      </c>
      <c r="BK106" s="100">
        <v>3.2</v>
      </c>
      <c r="BL106" s="100"/>
      <c r="BM106" s="100" t="str">
        <f>+'[3]Contratos anteriores'!BP109</f>
        <v xml:space="preserve"> </v>
      </c>
      <c r="BN106" s="100" t="str">
        <f>+'[3]Contratos anteriores'!BQ109</f>
        <v xml:space="preserve"> </v>
      </c>
      <c r="BO106" s="100" t="str">
        <f>+'[3]Contratos anteriores'!BR109</f>
        <v xml:space="preserve"> </v>
      </c>
      <c r="BP106" s="100">
        <v>2.83</v>
      </c>
      <c r="BQ106" s="100">
        <v>6.28</v>
      </c>
      <c r="BR106" s="100">
        <v>3.55</v>
      </c>
      <c r="BS106" s="100" t="str">
        <f>+'[3]Contratos anteriores'!BS109</f>
        <v xml:space="preserve"> </v>
      </c>
      <c r="BT106" s="100" t="str">
        <f>+'[3]Contratos anteriores'!BT109</f>
        <v xml:space="preserve"> </v>
      </c>
      <c r="BU106" s="100" t="str">
        <f>+'[3]Contratos anteriores'!BU109</f>
        <v xml:space="preserve"> </v>
      </c>
      <c r="BV106" s="100">
        <f t="shared" si="75"/>
        <v>3.4754069575000002</v>
      </c>
      <c r="BW106" s="100">
        <f t="shared" si="76"/>
        <v>1.168918083931985</v>
      </c>
      <c r="BX106" s="100">
        <f>IFERROR(BV106-BW106*1," ")</f>
        <v>2.3064888735680151</v>
      </c>
      <c r="BY106" s="100">
        <f t="shared" si="78"/>
        <v>4.6443250414319852</v>
      </c>
      <c r="BZ106" s="100">
        <f t="shared" si="79"/>
        <v>3.1183306084214344</v>
      </c>
      <c r="CA106" s="100" t="str">
        <f t="shared" si="80"/>
        <v/>
      </c>
      <c r="CB106" s="100" t="str">
        <f t="shared" si="81"/>
        <v/>
      </c>
      <c r="CC106" s="100" t="str">
        <f t="shared" si="82"/>
        <v/>
      </c>
      <c r="CD106" s="100" t="str">
        <f t="shared" si="83"/>
        <v/>
      </c>
      <c r="CE106" s="100" t="str">
        <f t="shared" si="84"/>
        <v/>
      </c>
      <c r="CF106" s="100" t="str">
        <f t="shared" si="85"/>
        <v/>
      </c>
      <c r="CG106" s="100" t="str">
        <f t="shared" si="86"/>
        <v/>
      </c>
      <c r="CH106" s="100" t="str">
        <f t="shared" si="87"/>
        <v/>
      </c>
      <c r="CI106" s="100" t="str">
        <f t="shared" si="88"/>
        <v/>
      </c>
      <c r="CJ106" s="100">
        <f t="shared" si="89"/>
        <v>2.80335</v>
      </c>
      <c r="CK106" s="100">
        <f t="shared" si="90"/>
        <v>2.54153349</v>
      </c>
      <c r="CL106" s="100" t="str">
        <f t="shared" si="91"/>
        <v/>
      </c>
      <c r="CM106" s="100" t="str">
        <f t="shared" si="92"/>
        <v/>
      </c>
      <c r="CN106" s="100" t="str">
        <f t="shared" si="93"/>
        <v/>
      </c>
      <c r="CO106" s="100" t="str">
        <f t="shared" si="94"/>
        <v/>
      </c>
      <c r="CP106" s="100" t="str">
        <f t="shared" si="95"/>
        <v/>
      </c>
      <c r="CQ106" s="100" t="str">
        <f t="shared" si="96"/>
        <v/>
      </c>
      <c r="CR106" s="100" t="str">
        <f t="shared" si="97"/>
        <v/>
      </c>
      <c r="CS106" s="100" t="str">
        <f t="shared" si="98"/>
        <v/>
      </c>
      <c r="CT106" s="100" t="str">
        <f t="shared" si="99"/>
        <v/>
      </c>
      <c r="CU106" s="100" t="str">
        <f t="shared" si="100"/>
        <v/>
      </c>
      <c r="CV106" s="100" t="str">
        <f t="shared" si="101"/>
        <v/>
      </c>
      <c r="CW106" s="100" t="str">
        <f t="shared" si="102"/>
        <v/>
      </c>
      <c r="CX106" s="100" t="str">
        <f t="shared" si="103"/>
        <v/>
      </c>
      <c r="CY106" s="100" t="str">
        <f t="shared" si="104"/>
        <v/>
      </c>
      <c r="CZ106" s="100" t="str">
        <f t="shared" si="105"/>
        <v/>
      </c>
      <c r="DA106" s="100" t="str">
        <f t="shared" si="106"/>
        <v/>
      </c>
      <c r="DB106" s="100" t="str">
        <f t="shared" si="107"/>
        <v/>
      </c>
      <c r="DC106" s="100" t="str">
        <f t="shared" si="108"/>
        <v/>
      </c>
      <c r="DD106" s="100" t="str">
        <f t="shared" si="109"/>
        <v/>
      </c>
      <c r="DE106" s="100" t="str">
        <f t="shared" si="110"/>
        <v/>
      </c>
      <c r="DF106" s="100" t="str">
        <f t="shared" si="111"/>
        <v/>
      </c>
      <c r="DG106" s="100" t="str">
        <f t="shared" si="112"/>
        <v/>
      </c>
      <c r="DH106" s="100" t="str">
        <f t="shared" si="113"/>
        <v/>
      </c>
      <c r="DI106" s="100" t="str">
        <f t="shared" si="114"/>
        <v/>
      </c>
      <c r="DJ106" s="100" t="str">
        <f t="shared" si="115"/>
        <v/>
      </c>
      <c r="DK106" s="100" t="str">
        <f t="shared" si="116"/>
        <v/>
      </c>
      <c r="DL106" s="100" t="str">
        <f t="shared" si="117"/>
        <v/>
      </c>
      <c r="DM106" s="100" t="str">
        <f t="shared" si="118"/>
        <v/>
      </c>
      <c r="DN106" s="100" t="str">
        <f t="shared" si="119"/>
        <v/>
      </c>
      <c r="DO106" s="100" t="str">
        <f t="shared" si="120"/>
        <v/>
      </c>
      <c r="DP106" s="100" t="str">
        <f t="shared" si="121"/>
        <v/>
      </c>
      <c r="DQ106" s="100" t="str">
        <f t="shared" si="122"/>
        <v/>
      </c>
      <c r="DR106" s="100" t="str">
        <f t="shared" si="123"/>
        <v/>
      </c>
      <c r="DS106" s="100" t="str">
        <f t="shared" si="124"/>
        <v/>
      </c>
      <c r="DT106" s="100" t="str">
        <f t="shared" si="125"/>
        <v/>
      </c>
      <c r="DU106" s="100" t="str">
        <f t="shared" si="126"/>
        <v/>
      </c>
      <c r="DV106" s="100" t="str">
        <f t="shared" si="127"/>
        <v/>
      </c>
      <c r="DW106" s="100" t="str">
        <f t="shared" si="128"/>
        <v/>
      </c>
      <c r="DX106" s="100" t="str">
        <f t="shared" si="129"/>
        <v/>
      </c>
      <c r="DY106" s="100" t="str">
        <f t="shared" si="130"/>
        <v/>
      </c>
      <c r="DZ106" s="100" t="str">
        <f t="shared" si="131"/>
        <v/>
      </c>
      <c r="EA106" s="100" t="str">
        <f t="shared" si="132"/>
        <v/>
      </c>
      <c r="EB106" s="100" t="str">
        <f t="shared" si="133"/>
        <v/>
      </c>
      <c r="EC106" s="100">
        <f t="shared" si="134"/>
        <v>3.08</v>
      </c>
      <c r="ED106" s="100" t="str">
        <f t="shared" si="135"/>
        <v/>
      </c>
      <c r="EE106" s="100" t="str">
        <f t="shared" si="136"/>
        <v/>
      </c>
      <c r="EF106" s="100" t="str">
        <f t="shared" si="137"/>
        <v/>
      </c>
      <c r="EG106" s="100" t="str">
        <f t="shared" si="138"/>
        <v/>
      </c>
      <c r="EH106" s="100" t="str">
        <f t="shared" si="139"/>
        <v/>
      </c>
      <c r="EI106" s="100">
        <f t="shared" si="140"/>
        <v>2.83</v>
      </c>
      <c r="EJ106" s="100" t="str">
        <f t="shared" si="141"/>
        <v/>
      </c>
      <c r="EK106" s="100" t="str">
        <f t="shared" si="142"/>
        <v/>
      </c>
      <c r="EL106" s="100" t="str">
        <f t="shared" si="143"/>
        <v/>
      </c>
      <c r="EM106" s="100" t="str">
        <f t="shared" si="144"/>
        <v/>
      </c>
      <c r="EN106" s="100" t="str">
        <f t="shared" si="145"/>
        <v/>
      </c>
      <c r="EO106" s="99">
        <f t="shared" si="146"/>
        <v>2.83</v>
      </c>
      <c r="EP106" s="99">
        <f>ROUND(EO106*(1+[3]Inflación!$G$50),2)</f>
        <v>2.87</v>
      </c>
      <c r="EQ106" s="98">
        <f t="shared" si="147"/>
        <v>-1.7094429971722391E-3</v>
      </c>
    </row>
    <row r="107" spans="1:147" s="97" customFormat="1" ht="24.75" customHeight="1">
      <c r="A107" s="107">
        <v>102</v>
      </c>
      <c r="B107" s="106" t="s">
        <v>518</v>
      </c>
      <c r="C107" s="165" t="s">
        <v>572</v>
      </c>
      <c r="D107" s="104" t="s">
        <v>12</v>
      </c>
      <c r="E107" s="103">
        <v>2.9308562115320678</v>
      </c>
      <c r="F107" s="103">
        <v>2.9557684893300902</v>
      </c>
      <c r="G107" s="102"/>
      <c r="H107" s="100">
        <v>4.5</v>
      </c>
      <c r="I107" s="100">
        <v>4</v>
      </c>
      <c r="J107" s="100">
        <v>4.82</v>
      </c>
      <c r="K107" s="100" t="str">
        <f>+'[3]Contratos anteriores'!AO110</f>
        <v xml:space="preserve"> </v>
      </c>
      <c r="L107" s="100" t="str">
        <f>+'[3]Contratos anteriores'!AP110</f>
        <v xml:space="preserve"> </v>
      </c>
      <c r="M107" s="100" t="str">
        <f>+'[3]Contratos anteriores'!AQ110</f>
        <v xml:space="preserve"> </v>
      </c>
      <c r="N107" s="100"/>
      <c r="O107" s="100"/>
      <c r="P107" s="100"/>
      <c r="Q107" s="100" t="str">
        <f>+'[3]Contratos anteriores'!AR110</f>
        <v xml:space="preserve"> </v>
      </c>
      <c r="R107" s="100" t="str">
        <f>+'[3]Contratos anteriores'!AS110</f>
        <v xml:space="preserve"> </v>
      </c>
      <c r="S107" s="100">
        <f>+'[3]Contratos anteriores'!AT110</f>
        <v>2.8840529999999998</v>
      </c>
      <c r="T107" s="100">
        <v>2.2000000000000002</v>
      </c>
      <c r="U107" s="100"/>
      <c r="V107" s="100"/>
      <c r="W107" s="100">
        <f>+'[3]Contratos anteriores'!AU110</f>
        <v>3.1103939999999999</v>
      </c>
      <c r="X107" s="100">
        <f>+'[3]Contratos anteriores'!AV110</f>
        <v>2.9694699999999998</v>
      </c>
      <c r="Y107" s="100">
        <f>+'[3]Contratos anteriores'!AW110</f>
        <v>2.2849819999999998</v>
      </c>
      <c r="Z107" s="100"/>
      <c r="AA107" s="100"/>
      <c r="AB107" s="100"/>
      <c r="AC107" s="101" t="str">
        <f>+'[3]Contratos anteriores'!AX110</f>
        <v xml:space="preserve"> </v>
      </c>
      <c r="AD107" s="101" t="str">
        <f>+'[3]Contratos anteriores'!AY110</f>
        <v xml:space="preserve"> </v>
      </c>
      <c r="AE107" s="101" t="str">
        <f>+'[3]Contratos anteriores'!AZ110</f>
        <v xml:space="preserve"> </v>
      </c>
      <c r="AF107" s="100"/>
      <c r="AG107" s="100"/>
      <c r="AH107" s="100"/>
      <c r="AI107" s="100" t="str">
        <f>+'[3]Contratos anteriores'!BA110</f>
        <v xml:space="preserve"> </v>
      </c>
      <c r="AJ107" s="100" t="str">
        <f>+'[3]Contratos anteriores'!BB110</f>
        <v xml:space="preserve"> </v>
      </c>
      <c r="AK107" s="100" t="str">
        <f>+'[3]Contratos anteriores'!BC110</f>
        <v xml:space="preserve"> </v>
      </c>
      <c r="AL107" s="100"/>
      <c r="AM107" s="100"/>
      <c r="AN107" s="100">
        <v>1.9</v>
      </c>
      <c r="AO107" s="100" t="str">
        <f>+'[3]Contratos anteriores'!BD110</f>
        <v xml:space="preserve"> </v>
      </c>
      <c r="AP107" s="100">
        <f>+'[3]Contratos anteriores'!BE110</f>
        <v>3.0623740000000002</v>
      </c>
      <c r="AQ107" s="100" t="str">
        <f>+'[3]Contratos anteriores'!BF110</f>
        <v xml:space="preserve"> </v>
      </c>
      <c r="AR107" s="100"/>
      <c r="AS107" s="100"/>
      <c r="AT107" s="100"/>
      <c r="AU107" s="100" t="str">
        <f>+'[3]Contratos anteriores'!BG110</f>
        <v xml:space="preserve"> </v>
      </c>
      <c r="AV107" s="100" t="str">
        <f>+'[3]Contratos anteriores'!BH110</f>
        <v xml:space="preserve"> </v>
      </c>
      <c r="AW107" s="100" t="str">
        <f>+'[3]Contratos anteriores'!BI110</f>
        <v xml:space="preserve"> </v>
      </c>
      <c r="AX107" s="100"/>
      <c r="AY107" s="100"/>
      <c r="AZ107" s="100"/>
      <c r="BA107" s="100" t="str">
        <f>+'[3]Contratos anteriores'!BJ110</f>
        <v xml:space="preserve"> </v>
      </c>
      <c r="BB107" s="100" t="str">
        <f>+'[3]Contratos anteriores'!BK110</f>
        <v xml:space="preserve"> </v>
      </c>
      <c r="BC107" s="100" t="str">
        <f>+'[3]Contratos anteriores'!BL110</f>
        <v xml:space="preserve"> </v>
      </c>
      <c r="BD107" s="100"/>
      <c r="BE107" s="100"/>
      <c r="BF107" s="100"/>
      <c r="BG107" s="100" t="str">
        <f>+'[3]Contratos anteriores'!BM110</f>
        <v xml:space="preserve"> </v>
      </c>
      <c r="BH107" s="100" t="str">
        <f>+'[3]Contratos anteriores'!BN110</f>
        <v xml:space="preserve"> </v>
      </c>
      <c r="BI107" s="100" t="str">
        <f>+'[3]Contratos anteriores'!BO110</f>
        <v xml:space="preserve"> </v>
      </c>
      <c r="BJ107" s="100">
        <v>3.92</v>
      </c>
      <c r="BK107" s="100">
        <v>3.31</v>
      </c>
      <c r="BL107" s="100"/>
      <c r="BM107" s="100" t="str">
        <f>+'[3]Contratos anteriores'!BP110</f>
        <v xml:space="preserve"> </v>
      </c>
      <c r="BN107" s="100" t="str">
        <f>+'[3]Contratos anteriores'!BQ110</f>
        <v xml:space="preserve"> </v>
      </c>
      <c r="BO107" s="100" t="str">
        <f>+'[3]Contratos anteriores'!BR110</f>
        <v xml:space="preserve"> </v>
      </c>
      <c r="BP107" s="100">
        <v>2.93</v>
      </c>
      <c r="BQ107" s="100">
        <v>8.99</v>
      </c>
      <c r="BR107" s="100">
        <v>3.57</v>
      </c>
      <c r="BS107" s="100" t="str">
        <f>+'[3]Contratos anteriores'!BS110</f>
        <v xml:space="preserve"> </v>
      </c>
      <c r="BT107" s="100">
        <f>+'[3]Contratos anteriores'!BT110</f>
        <v>3.1286369999999994</v>
      </c>
      <c r="BU107" s="100" t="str">
        <f>+'[3]Contratos anteriores'!BU110</f>
        <v xml:space="preserve"> </v>
      </c>
      <c r="BV107" s="100">
        <f t="shared" si="75"/>
        <v>3.5987443750000003</v>
      </c>
      <c r="BW107" s="100">
        <f t="shared" si="76"/>
        <v>1.5558459401719742</v>
      </c>
      <c r="BX107" s="100">
        <f>IFERROR(BV107-BW107*$BX$2," ")</f>
        <v>1.2649754647420388</v>
      </c>
      <c r="BY107" s="100">
        <f t="shared" si="78"/>
        <v>5.1545903151719745</v>
      </c>
      <c r="BZ107" s="100">
        <f t="shared" si="79"/>
        <v>3.2239418326852749</v>
      </c>
      <c r="CA107" s="100" t="str">
        <f t="shared" si="80"/>
        <v/>
      </c>
      <c r="CB107" s="100" t="str">
        <f t="shared" si="81"/>
        <v/>
      </c>
      <c r="CC107" s="100" t="str">
        <f t="shared" si="82"/>
        <v/>
      </c>
      <c r="CD107" s="100" t="str">
        <f t="shared" si="83"/>
        <v/>
      </c>
      <c r="CE107" s="100" t="str">
        <f t="shared" si="84"/>
        <v/>
      </c>
      <c r="CF107" s="100" t="str">
        <f t="shared" si="85"/>
        <v/>
      </c>
      <c r="CG107" s="100" t="str">
        <f t="shared" si="86"/>
        <v/>
      </c>
      <c r="CH107" s="100" t="str">
        <f t="shared" si="87"/>
        <v/>
      </c>
      <c r="CI107" s="100" t="str">
        <f t="shared" si="88"/>
        <v/>
      </c>
      <c r="CJ107" s="100" t="str">
        <f t="shared" si="89"/>
        <v/>
      </c>
      <c r="CK107" s="100" t="str">
        <f t="shared" si="90"/>
        <v/>
      </c>
      <c r="CL107" s="100">
        <f t="shared" si="91"/>
        <v>2.8840529999999998</v>
      </c>
      <c r="CM107" s="100">
        <f t="shared" si="92"/>
        <v>2.2000000000000002</v>
      </c>
      <c r="CN107" s="100" t="str">
        <f t="shared" si="93"/>
        <v/>
      </c>
      <c r="CO107" s="100" t="str">
        <f t="shared" si="94"/>
        <v/>
      </c>
      <c r="CP107" s="100">
        <f t="shared" si="95"/>
        <v>3.1103939999999999</v>
      </c>
      <c r="CQ107" s="100">
        <f t="shared" si="96"/>
        <v>2.9694699999999998</v>
      </c>
      <c r="CR107" s="100">
        <f t="shared" si="97"/>
        <v>2.2849819999999998</v>
      </c>
      <c r="CS107" s="100" t="str">
        <f t="shared" si="98"/>
        <v/>
      </c>
      <c r="CT107" s="100" t="str">
        <f t="shared" si="99"/>
        <v/>
      </c>
      <c r="CU107" s="100" t="str">
        <f t="shared" si="100"/>
        <v/>
      </c>
      <c r="CV107" s="100" t="str">
        <f t="shared" si="101"/>
        <v/>
      </c>
      <c r="CW107" s="100" t="str">
        <f t="shared" si="102"/>
        <v/>
      </c>
      <c r="CX107" s="100" t="str">
        <f t="shared" si="103"/>
        <v/>
      </c>
      <c r="CY107" s="100" t="str">
        <f t="shared" si="104"/>
        <v/>
      </c>
      <c r="CZ107" s="100" t="str">
        <f t="shared" si="105"/>
        <v/>
      </c>
      <c r="DA107" s="100" t="str">
        <f t="shared" si="106"/>
        <v/>
      </c>
      <c r="DB107" s="100" t="str">
        <f t="shared" si="107"/>
        <v/>
      </c>
      <c r="DC107" s="100" t="str">
        <f t="shared" si="108"/>
        <v/>
      </c>
      <c r="DD107" s="100" t="str">
        <f t="shared" si="109"/>
        <v/>
      </c>
      <c r="DE107" s="100" t="str">
        <f t="shared" si="110"/>
        <v/>
      </c>
      <c r="DF107" s="100" t="str">
        <f t="shared" si="111"/>
        <v/>
      </c>
      <c r="DG107" s="100">
        <f t="shared" si="112"/>
        <v>1.9</v>
      </c>
      <c r="DH107" s="100" t="str">
        <f t="shared" si="113"/>
        <v/>
      </c>
      <c r="DI107" s="100">
        <f t="shared" si="114"/>
        <v>3.0623740000000002</v>
      </c>
      <c r="DJ107" s="100" t="str">
        <f t="shared" si="115"/>
        <v/>
      </c>
      <c r="DK107" s="100" t="str">
        <f t="shared" si="116"/>
        <v/>
      </c>
      <c r="DL107" s="100" t="str">
        <f t="shared" si="117"/>
        <v/>
      </c>
      <c r="DM107" s="100" t="str">
        <f t="shared" si="118"/>
        <v/>
      </c>
      <c r="DN107" s="100" t="str">
        <f t="shared" si="119"/>
        <v/>
      </c>
      <c r="DO107" s="100" t="str">
        <f t="shared" si="120"/>
        <v/>
      </c>
      <c r="DP107" s="100" t="str">
        <f t="shared" si="121"/>
        <v/>
      </c>
      <c r="DQ107" s="100" t="str">
        <f t="shared" si="122"/>
        <v/>
      </c>
      <c r="DR107" s="100" t="str">
        <f t="shared" si="123"/>
        <v/>
      </c>
      <c r="DS107" s="100" t="str">
        <f t="shared" si="124"/>
        <v/>
      </c>
      <c r="DT107" s="100" t="str">
        <f t="shared" si="125"/>
        <v/>
      </c>
      <c r="DU107" s="100" t="str">
        <f t="shared" si="126"/>
        <v/>
      </c>
      <c r="DV107" s="100" t="str">
        <f t="shared" si="127"/>
        <v/>
      </c>
      <c r="DW107" s="100" t="str">
        <f t="shared" si="128"/>
        <v/>
      </c>
      <c r="DX107" s="100" t="str">
        <f t="shared" si="129"/>
        <v/>
      </c>
      <c r="DY107" s="100" t="str">
        <f t="shared" si="130"/>
        <v/>
      </c>
      <c r="DZ107" s="100" t="str">
        <f t="shared" si="131"/>
        <v/>
      </c>
      <c r="EA107" s="100" t="str">
        <f t="shared" si="132"/>
        <v/>
      </c>
      <c r="EB107" s="100" t="str">
        <f t="shared" si="133"/>
        <v/>
      </c>
      <c r="EC107" s="100" t="str">
        <f t="shared" si="134"/>
        <v/>
      </c>
      <c r="ED107" s="100" t="str">
        <f t="shared" si="135"/>
        <v/>
      </c>
      <c r="EE107" s="100" t="str">
        <f t="shared" si="136"/>
        <v/>
      </c>
      <c r="EF107" s="100" t="str">
        <f t="shared" si="137"/>
        <v/>
      </c>
      <c r="EG107" s="100" t="str">
        <f t="shared" si="138"/>
        <v/>
      </c>
      <c r="EH107" s="100" t="str">
        <f t="shared" si="139"/>
        <v/>
      </c>
      <c r="EI107" s="100">
        <f t="shared" si="140"/>
        <v>2.93</v>
      </c>
      <c r="EJ107" s="100" t="str">
        <f t="shared" si="141"/>
        <v/>
      </c>
      <c r="EK107" s="100" t="str">
        <f t="shared" si="142"/>
        <v/>
      </c>
      <c r="EL107" s="100" t="str">
        <f t="shared" si="143"/>
        <v/>
      </c>
      <c r="EM107" s="100">
        <f t="shared" si="144"/>
        <v>3.1286369999999994</v>
      </c>
      <c r="EN107" s="100" t="str">
        <f t="shared" si="145"/>
        <v/>
      </c>
      <c r="EO107" s="99">
        <f t="shared" si="146"/>
        <v>2.79</v>
      </c>
      <c r="EP107" s="99">
        <f>ROUND(EO107*(1+[3]Inflación!$G$50),2)</f>
        <v>2.83</v>
      </c>
      <c r="EQ107" s="98">
        <f t="shared" si="147"/>
        <v>-4.8059748198440944E-2</v>
      </c>
    </row>
    <row r="108" spans="1:147" s="97" customFormat="1" ht="24.75" customHeight="1">
      <c r="A108" s="107">
        <v>103</v>
      </c>
      <c r="B108" s="106" t="s">
        <v>518</v>
      </c>
      <c r="C108" s="165" t="s">
        <v>571</v>
      </c>
      <c r="D108" s="104" t="s">
        <v>12</v>
      </c>
      <c r="E108" s="103">
        <v>3.1720368251200437</v>
      </c>
      <c r="F108" s="103">
        <v>3.1989991381335643</v>
      </c>
      <c r="G108" s="102"/>
      <c r="H108" s="100">
        <v>4.5</v>
      </c>
      <c r="I108" s="100">
        <v>6</v>
      </c>
      <c r="J108" s="100">
        <v>4.82</v>
      </c>
      <c r="K108" s="100" t="str">
        <f>+'[3]Contratos anteriores'!AO111</f>
        <v xml:space="preserve"> </v>
      </c>
      <c r="L108" s="100" t="str">
        <f>+'[3]Contratos anteriores'!AP111</f>
        <v xml:space="preserve"> </v>
      </c>
      <c r="M108" s="100" t="str">
        <f>+'[3]Contratos anteriores'!AQ111</f>
        <v xml:space="preserve"> </v>
      </c>
      <c r="N108" s="100"/>
      <c r="O108" s="100"/>
      <c r="P108" s="100"/>
      <c r="Q108" s="100" t="str">
        <f>+'[3]Contratos anteriores'!AR111</f>
        <v xml:space="preserve"> </v>
      </c>
      <c r="R108" s="100" t="str">
        <f>+'[3]Contratos anteriores'!AS111</f>
        <v xml:space="preserve"> </v>
      </c>
      <c r="S108" s="100" t="str">
        <f>+'[3]Contratos anteriores'!AT111</f>
        <v xml:space="preserve"> </v>
      </c>
      <c r="T108" s="100">
        <v>2.2000000000000002</v>
      </c>
      <c r="U108" s="100"/>
      <c r="V108" s="100"/>
      <c r="W108" s="100" t="str">
        <f>+'[3]Contratos anteriores'!AU111</f>
        <v xml:space="preserve"> </v>
      </c>
      <c r="X108" s="100" t="str">
        <f>+'[3]Contratos anteriores'!AV111</f>
        <v xml:space="preserve"> </v>
      </c>
      <c r="Y108" s="100" t="str">
        <f>+'[3]Contratos anteriores'!AW111</f>
        <v xml:space="preserve"> </v>
      </c>
      <c r="Z108" s="100"/>
      <c r="AA108" s="100"/>
      <c r="AB108" s="100"/>
      <c r="AC108" s="101" t="str">
        <f>+'[3]Contratos anteriores'!AX111</f>
        <v xml:space="preserve"> </v>
      </c>
      <c r="AD108" s="101" t="str">
        <f>+'[3]Contratos anteriores'!AY111</f>
        <v xml:space="preserve"> </v>
      </c>
      <c r="AE108" s="101" t="str">
        <f>+'[3]Contratos anteriores'!AZ111</f>
        <v xml:space="preserve"> </v>
      </c>
      <c r="AF108" s="100"/>
      <c r="AG108" s="100"/>
      <c r="AH108" s="100"/>
      <c r="AI108" s="100" t="str">
        <f>+'[3]Contratos anteriores'!BA111</f>
        <v xml:space="preserve"> </v>
      </c>
      <c r="AJ108" s="100" t="str">
        <f>+'[3]Contratos anteriores'!BB111</f>
        <v xml:space="preserve"> </v>
      </c>
      <c r="AK108" s="100" t="str">
        <f>+'[3]Contratos anteriores'!BC111</f>
        <v xml:space="preserve"> </v>
      </c>
      <c r="AL108" s="100"/>
      <c r="AM108" s="100"/>
      <c r="AN108" s="100">
        <v>2</v>
      </c>
      <c r="AO108" s="100" t="str">
        <f>+'[3]Contratos anteriores'!BD111</f>
        <v xml:space="preserve"> </v>
      </c>
      <c r="AP108" s="100" t="str">
        <f>+'[3]Contratos anteriores'!BE111</f>
        <v xml:space="preserve"> </v>
      </c>
      <c r="AQ108" s="100" t="str">
        <f>+'[3]Contratos anteriores'!BF111</f>
        <v xml:space="preserve"> </v>
      </c>
      <c r="AR108" s="100"/>
      <c r="AS108" s="100"/>
      <c r="AT108" s="100"/>
      <c r="AU108" s="100" t="str">
        <f>+'[3]Contratos anteriores'!BG111</f>
        <v xml:space="preserve"> </v>
      </c>
      <c r="AV108" s="100" t="str">
        <f>+'[3]Contratos anteriores'!BH111</f>
        <v xml:space="preserve"> </v>
      </c>
      <c r="AW108" s="100" t="str">
        <f>+'[3]Contratos anteriores'!BI111</f>
        <v xml:space="preserve"> </v>
      </c>
      <c r="AX108" s="100"/>
      <c r="AY108" s="100"/>
      <c r="AZ108" s="100"/>
      <c r="BA108" s="100" t="str">
        <f>+'[3]Contratos anteriores'!BJ111</f>
        <v xml:space="preserve"> </v>
      </c>
      <c r="BB108" s="100" t="str">
        <f>+'[3]Contratos anteriores'!BK111</f>
        <v xml:space="preserve"> </v>
      </c>
      <c r="BC108" s="100" t="str">
        <f>+'[3]Contratos anteriores'!BL111</f>
        <v xml:space="preserve"> </v>
      </c>
      <c r="BD108" s="100"/>
      <c r="BE108" s="100"/>
      <c r="BF108" s="100"/>
      <c r="BG108" s="100" t="str">
        <f>+'[3]Contratos anteriores'!BM111</f>
        <v xml:space="preserve"> </v>
      </c>
      <c r="BH108" s="100" t="str">
        <f>+'[3]Contratos anteriores'!BN111</f>
        <v xml:space="preserve"> </v>
      </c>
      <c r="BI108" s="100" t="str">
        <f>+'[3]Contratos anteriores'!BO111</f>
        <v xml:space="preserve"> </v>
      </c>
      <c r="BJ108" s="100">
        <v>3.92</v>
      </c>
      <c r="BK108" s="100">
        <v>3.58</v>
      </c>
      <c r="BL108" s="100"/>
      <c r="BM108" s="100" t="str">
        <f>+'[3]Contratos anteriores'!BP111</f>
        <v xml:space="preserve"> </v>
      </c>
      <c r="BN108" s="100" t="str">
        <f>+'[3]Contratos anteriores'!BQ111</f>
        <v xml:space="preserve"> </v>
      </c>
      <c r="BO108" s="100" t="str">
        <f>+'[3]Contratos anteriores'!BR111</f>
        <v xml:space="preserve"> </v>
      </c>
      <c r="BP108" s="100">
        <v>3.17</v>
      </c>
      <c r="BQ108" s="100">
        <v>8.99</v>
      </c>
      <c r="BR108" s="100">
        <v>3.73</v>
      </c>
      <c r="BS108" s="100" t="str">
        <f>+'[3]Contratos anteriores'!BS111</f>
        <v xml:space="preserve"> </v>
      </c>
      <c r="BT108" s="100" t="str">
        <f>+'[3]Contratos anteriores'!BT111</f>
        <v xml:space="preserve"> </v>
      </c>
      <c r="BU108" s="100" t="str">
        <f>+'[3]Contratos anteriores'!BU111</f>
        <v xml:space="preserve"> </v>
      </c>
      <c r="BV108" s="100">
        <f t="shared" si="75"/>
        <v>4.2909999999999995</v>
      </c>
      <c r="BW108" s="100">
        <f t="shared" si="76"/>
        <v>1.887698718531633</v>
      </c>
      <c r="BX108" s="100">
        <f>IFERROR(BV108-BW108*1," ")</f>
        <v>2.4033012814683667</v>
      </c>
      <c r="BY108" s="100">
        <f t="shared" si="78"/>
        <v>6.1786987185316322</v>
      </c>
      <c r="BZ108" s="100">
        <f t="shared" si="79"/>
        <v>3.4892405076320485</v>
      </c>
      <c r="CA108" s="100" t="str">
        <f t="shared" si="80"/>
        <v/>
      </c>
      <c r="CB108" s="100" t="str">
        <f t="shared" si="81"/>
        <v/>
      </c>
      <c r="CC108" s="100" t="str">
        <f t="shared" si="82"/>
        <v/>
      </c>
      <c r="CD108" s="100" t="str">
        <f t="shared" si="83"/>
        <v/>
      </c>
      <c r="CE108" s="100" t="str">
        <f t="shared" si="84"/>
        <v/>
      </c>
      <c r="CF108" s="100" t="str">
        <f t="shared" si="85"/>
        <v/>
      </c>
      <c r="CG108" s="100" t="str">
        <f t="shared" si="86"/>
        <v/>
      </c>
      <c r="CH108" s="100" t="str">
        <f t="shared" si="87"/>
        <v/>
      </c>
      <c r="CI108" s="100" t="str">
        <f t="shared" si="88"/>
        <v/>
      </c>
      <c r="CJ108" s="100" t="str">
        <f t="shared" si="89"/>
        <v/>
      </c>
      <c r="CK108" s="100" t="str">
        <f t="shared" si="90"/>
        <v/>
      </c>
      <c r="CL108" s="100" t="str">
        <f t="shared" si="91"/>
        <v/>
      </c>
      <c r="CM108" s="100" t="str">
        <f t="shared" si="92"/>
        <v/>
      </c>
      <c r="CN108" s="100" t="str">
        <f t="shared" si="93"/>
        <v/>
      </c>
      <c r="CO108" s="100" t="str">
        <f t="shared" si="94"/>
        <v/>
      </c>
      <c r="CP108" s="100" t="str">
        <f t="shared" si="95"/>
        <v/>
      </c>
      <c r="CQ108" s="100" t="str">
        <f t="shared" si="96"/>
        <v/>
      </c>
      <c r="CR108" s="100" t="str">
        <f t="shared" si="97"/>
        <v/>
      </c>
      <c r="CS108" s="100" t="str">
        <f t="shared" si="98"/>
        <v/>
      </c>
      <c r="CT108" s="100" t="str">
        <f t="shared" si="99"/>
        <v/>
      </c>
      <c r="CU108" s="100" t="str">
        <f t="shared" si="100"/>
        <v/>
      </c>
      <c r="CV108" s="100" t="str">
        <f t="shared" si="101"/>
        <v/>
      </c>
      <c r="CW108" s="100" t="str">
        <f t="shared" si="102"/>
        <v/>
      </c>
      <c r="CX108" s="100" t="str">
        <f t="shared" si="103"/>
        <v/>
      </c>
      <c r="CY108" s="100" t="str">
        <f t="shared" si="104"/>
        <v/>
      </c>
      <c r="CZ108" s="100" t="str">
        <f t="shared" si="105"/>
        <v/>
      </c>
      <c r="DA108" s="100" t="str">
        <f t="shared" si="106"/>
        <v/>
      </c>
      <c r="DB108" s="100" t="str">
        <f t="shared" si="107"/>
        <v/>
      </c>
      <c r="DC108" s="100" t="str">
        <f t="shared" si="108"/>
        <v/>
      </c>
      <c r="DD108" s="100" t="str">
        <f t="shared" si="109"/>
        <v/>
      </c>
      <c r="DE108" s="100" t="str">
        <f t="shared" si="110"/>
        <v/>
      </c>
      <c r="DF108" s="100" t="str">
        <f t="shared" si="111"/>
        <v/>
      </c>
      <c r="DG108" s="100" t="str">
        <f t="shared" si="112"/>
        <v/>
      </c>
      <c r="DH108" s="100" t="str">
        <f t="shared" si="113"/>
        <v/>
      </c>
      <c r="DI108" s="100" t="str">
        <f t="shared" si="114"/>
        <v/>
      </c>
      <c r="DJ108" s="100" t="str">
        <f t="shared" si="115"/>
        <v/>
      </c>
      <c r="DK108" s="100" t="str">
        <f t="shared" si="116"/>
        <v/>
      </c>
      <c r="DL108" s="100" t="str">
        <f t="shared" si="117"/>
        <v/>
      </c>
      <c r="DM108" s="100" t="str">
        <f t="shared" si="118"/>
        <v/>
      </c>
      <c r="DN108" s="100" t="str">
        <f t="shared" si="119"/>
        <v/>
      </c>
      <c r="DO108" s="100" t="str">
        <f t="shared" si="120"/>
        <v/>
      </c>
      <c r="DP108" s="100" t="str">
        <f t="shared" si="121"/>
        <v/>
      </c>
      <c r="DQ108" s="100" t="str">
        <f t="shared" si="122"/>
        <v/>
      </c>
      <c r="DR108" s="100" t="str">
        <f t="shared" si="123"/>
        <v/>
      </c>
      <c r="DS108" s="100" t="str">
        <f t="shared" si="124"/>
        <v/>
      </c>
      <c r="DT108" s="100" t="str">
        <f t="shared" si="125"/>
        <v/>
      </c>
      <c r="DU108" s="100" t="str">
        <f t="shared" si="126"/>
        <v/>
      </c>
      <c r="DV108" s="100" t="str">
        <f t="shared" si="127"/>
        <v/>
      </c>
      <c r="DW108" s="100" t="str">
        <f t="shared" si="128"/>
        <v/>
      </c>
      <c r="DX108" s="100" t="str">
        <f t="shared" si="129"/>
        <v/>
      </c>
      <c r="DY108" s="100" t="str">
        <f t="shared" si="130"/>
        <v/>
      </c>
      <c r="DZ108" s="100" t="str">
        <f t="shared" si="131"/>
        <v/>
      </c>
      <c r="EA108" s="100" t="str">
        <f t="shared" si="132"/>
        <v/>
      </c>
      <c r="EB108" s="100" t="str">
        <f t="shared" si="133"/>
        <v/>
      </c>
      <c r="EC108" s="100" t="str">
        <f t="shared" si="134"/>
        <v/>
      </c>
      <c r="ED108" s="100" t="str">
        <f t="shared" si="135"/>
        <v/>
      </c>
      <c r="EE108" s="100" t="str">
        <f t="shared" si="136"/>
        <v/>
      </c>
      <c r="EF108" s="100" t="str">
        <f t="shared" si="137"/>
        <v/>
      </c>
      <c r="EG108" s="100" t="str">
        <f t="shared" si="138"/>
        <v/>
      </c>
      <c r="EH108" s="100" t="str">
        <f t="shared" si="139"/>
        <v/>
      </c>
      <c r="EI108" s="100">
        <f t="shared" si="140"/>
        <v>3.17</v>
      </c>
      <c r="EJ108" s="100" t="str">
        <f t="shared" si="141"/>
        <v/>
      </c>
      <c r="EK108" s="100" t="str">
        <f t="shared" si="142"/>
        <v/>
      </c>
      <c r="EL108" s="100" t="str">
        <f t="shared" si="143"/>
        <v/>
      </c>
      <c r="EM108" s="100" t="str">
        <f t="shared" si="144"/>
        <v/>
      </c>
      <c r="EN108" s="100" t="str">
        <f t="shared" si="145"/>
        <v/>
      </c>
      <c r="EO108" s="99">
        <f t="shared" si="146"/>
        <v>3.17</v>
      </c>
      <c r="EP108" s="99">
        <f>ROUND(EO108*(1+[3]Inflación!$G$50),2)</f>
        <v>3.21</v>
      </c>
      <c r="EQ108" s="98">
        <f t="shared" si="147"/>
        <v>-6.4211900187083337E-4</v>
      </c>
    </row>
    <row r="109" spans="1:147" s="97" customFormat="1" ht="24.75" customHeight="1">
      <c r="A109" s="107">
        <v>104</v>
      </c>
      <c r="B109" s="106" t="s">
        <v>518</v>
      </c>
      <c r="C109" s="165" t="s">
        <v>570</v>
      </c>
      <c r="D109" s="104" t="s">
        <v>12</v>
      </c>
      <c r="E109" s="103">
        <v>3.31228839966204</v>
      </c>
      <c r="F109" s="103">
        <v>3.3404428510591675</v>
      </c>
      <c r="G109" s="102"/>
      <c r="H109" s="100">
        <v>4.5</v>
      </c>
      <c r="I109" s="100">
        <v>6</v>
      </c>
      <c r="J109" s="100">
        <v>4.82</v>
      </c>
      <c r="K109" s="100" t="str">
        <f>+'[3]Contratos anteriores'!AO112</f>
        <v xml:space="preserve"> </v>
      </c>
      <c r="L109" s="100" t="str">
        <f>+'[3]Contratos anteriores'!AP112</f>
        <v xml:space="preserve"> </v>
      </c>
      <c r="M109" s="100" t="str">
        <f>+'[3]Contratos anteriores'!AQ112</f>
        <v xml:space="preserve"> </v>
      </c>
      <c r="N109" s="100"/>
      <c r="O109" s="100"/>
      <c r="P109" s="100"/>
      <c r="Q109" s="100" t="str">
        <f>+'[3]Contratos anteriores'!AR112</f>
        <v xml:space="preserve"> </v>
      </c>
      <c r="R109" s="100" t="str">
        <f>+'[3]Contratos anteriores'!AS112</f>
        <v xml:space="preserve"> </v>
      </c>
      <c r="S109" s="100" t="str">
        <f>+'[3]Contratos anteriores'!AT112</f>
        <v xml:space="preserve"> </v>
      </c>
      <c r="T109" s="100">
        <v>2.8</v>
      </c>
      <c r="U109" s="100"/>
      <c r="V109" s="100"/>
      <c r="W109" s="100" t="str">
        <f>+'[3]Contratos anteriores'!AU112</f>
        <v xml:space="preserve"> </v>
      </c>
      <c r="X109" s="100" t="str">
        <f>+'[3]Contratos anteriores'!AV112</f>
        <v xml:space="preserve"> </v>
      </c>
      <c r="Y109" s="100" t="str">
        <f>+'[3]Contratos anteriores'!AW112</f>
        <v xml:space="preserve"> </v>
      </c>
      <c r="Z109" s="100"/>
      <c r="AA109" s="100"/>
      <c r="AB109" s="100"/>
      <c r="AC109" s="101" t="str">
        <f>+'[3]Contratos anteriores'!AX112</f>
        <v xml:space="preserve"> </v>
      </c>
      <c r="AD109" s="101" t="str">
        <f>+'[3]Contratos anteriores'!AY112</f>
        <v xml:space="preserve"> </v>
      </c>
      <c r="AE109" s="101" t="str">
        <f>+'[3]Contratos anteriores'!AZ112</f>
        <v xml:space="preserve"> </v>
      </c>
      <c r="AF109" s="100"/>
      <c r="AG109" s="100"/>
      <c r="AH109" s="100"/>
      <c r="AI109" s="100" t="str">
        <f>+'[3]Contratos anteriores'!BA112</f>
        <v xml:space="preserve"> </v>
      </c>
      <c r="AJ109" s="100" t="str">
        <f>+'[3]Contratos anteriores'!BB112</f>
        <v xml:space="preserve"> </v>
      </c>
      <c r="AK109" s="100" t="str">
        <f>+'[3]Contratos anteriores'!BC112</f>
        <v xml:space="preserve"> </v>
      </c>
      <c r="AL109" s="100"/>
      <c r="AM109" s="100"/>
      <c r="AN109" s="100">
        <v>2.4</v>
      </c>
      <c r="AO109" s="100" t="str">
        <f>+'[3]Contratos anteriores'!BD112</f>
        <v xml:space="preserve"> </v>
      </c>
      <c r="AP109" s="100" t="str">
        <f>+'[3]Contratos anteriores'!BE112</f>
        <v xml:space="preserve"> </v>
      </c>
      <c r="AQ109" s="100" t="str">
        <f>+'[3]Contratos anteriores'!BF112</f>
        <v xml:space="preserve"> </v>
      </c>
      <c r="AR109" s="100"/>
      <c r="AS109" s="100"/>
      <c r="AT109" s="100"/>
      <c r="AU109" s="100" t="str">
        <f>+'[3]Contratos anteriores'!BG112</f>
        <v xml:space="preserve"> </v>
      </c>
      <c r="AV109" s="100" t="str">
        <f>+'[3]Contratos anteriores'!BH112</f>
        <v xml:space="preserve"> </v>
      </c>
      <c r="AW109" s="100" t="str">
        <f>+'[3]Contratos anteriores'!BI112</f>
        <v xml:space="preserve"> </v>
      </c>
      <c r="AX109" s="100"/>
      <c r="AY109" s="100"/>
      <c r="AZ109" s="100"/>
      <c r="BA109" s="100" t="str">
        <f>+'[3]Contratos anteriores'!BJ112</f>
        <v xml:space="preserve"> </v>
      </c>
      <c r="BB109" s="100" t="str">
        <f>+'[3]Contratos anteriores'!BK112</f>
        <v xml:space="preserve"> </v>
      </c>
      <c r="BC109" s="100" t="str">
        <f>+'[3]Contratos anteriores'!BL112</f>
        <v xml:space="preserve"> </v>
      </c>
      <c r="BD109" s="100"/>
      <c r="BE109" s="100"/>
      <c r="BF109" s="100"/>
      <c r="BG109" s="100" t="str">
        <f>+'[3]Contratos anteriores'!BM112</f>
        <v xml:space="preserve"> </v>
      </c>
      <c r="BH109" s="100" t="str">
        <f>+'[3]Contratos anteriores'!BN112</f>
        <v xml:space="preserve"> </v>
      </c>
      <c r="BI109" s="100" t="str">
        <f>+'[3]Contratos anteriores'!BO112</f>
        <v xml:space="preserve"> </v>
      </c>
      <c r="BJ109" s="100">
        <v>4.1500000000000004</v>
      </c>
      <c r="BK109" s="100">
        <v>3.74</v>
      </c>
      <c r="BL109" s="100"/>
      <c r="BM109" s="100" t="str">
        <f>+'[3]Contratos anteriores'!BP112</f>
        <v xml:space="preserve"> </v>
      </c>
      <c r="BN109" s="100" t="str">
        <f>+'[3]Contratos anteriores'!BQ112</f>
        <v xml:space="preserve"> </v>
      </c>
      <c r="BO109" s="100" t="str">
        <f>+'[3]Contratos anteriores'!BR112</f>
        <v xml:space="preserve"> </v>
      </c>
      <c r="BP109" s="100">
        <v>3.31</v>
      </c>
      <c r="BQ109" s="100">
        <v>8.99</v>
      </c>
      <c r="BR109" s="100">
        <v>3.94</v>
      </c>
      <c r="BS109" s="100">
        <f>+'[3]Contratos anteriores'!BS112</f>
        <v>3.3027059999999993</v>
      </c>
      <c r="BT109" s="100" t="str">
        <f>+'[3]Contratos anteriores'!BT112</f>
        <v xml:space="preserve"> </v>
      </c>
      <c r="BU109" s="100">
        <f>+'[3]Contratos anteriores'!BU112</f>
        <v>3.0362999999999998</v>
      </c>
      <c r="BV109" s="100">
        <f t="shared" si="75"/>
        <v>4.2490838333333327</v>
      </c>
      <c r="BW109" s="100">
        <f t="shared" si="76"/>
        <v>1.6761374548021843</v>
      </c>
      <c r="BX109" s="100">
        <f>IFERROR(BV109-BW109*1," ")</f>
        <v>2.5729463785311486</v>
      </c>
      <c r="BY109" s="100">
        <f t="shared" si="78"/>
        <v>5.9252212881355169</v>
      </c>
      <c r="BZ109" s="100">
        <f t="shared" si="79"/>
        <v>3.6435172396282445</v>
      </c>
      <c r="CA109" s="100" t="str">
        <f t="shared" si="80"/>
        <v/>
      </c>
      <c r="CB109" s="100" t="str">
        <f t="shared" si="81"/>
        <v/>
      </c>
      <c r="CC109" s="100" t="str">
        <f t="shared" si="82"/>
        <v/>
      </c>
      <c r="CD109" s="100" t="str">
        <f t="shared" si="83"/>
        <v/>
      </c>
      <c r="CE109" s="100" t="str">
        <f t="shared" si="84"/>
        <v/>
      </c>
      <c r="CF109" s="100" t="str">
        <f t="shared" si="85"/>
        <v/>
      </c>
      <c r="CG109" s="100" t="str">
        <f t="shared" si="86"/>
        <v/>
      </c>
      <c r="CH109" s="100" t="str">
        <f t="shared" si="87"/>
        <v/>
      </c>
      <c r="CI109" s="100" t="str">
        <f t="shared" si="88"/>
        <v/>
      </c>
      <c r="CJ109" s="100" t="str">
        <f t="shared" si="89"/>
        <v/>
      </c>
      <c r="CK109" s="100" t="str">
        <f t="shared" si="90"/>
        <v/>
      </c>
      <c r="CL109" s="100" t="str">
        <f t="shared" si="91"/>
        <v/>
      </c>
      <c r="CM109" s="100">
        <f t="shared" si="92"/>
        <v>2.8</v>
      </c>
      <c r="CN109" s="100" t="str">
        <f t="shared" si="93"/>
        <v/>
      </c>
      <c r="CO109" s="100" t="str">
        <f t="shared" si="94"/>
        <v/>
      </c>
      <c r="CP109" s="100" t="str">
        <f t="shared" si="95"/>
        <v/>
      </c>
      <c r="CQ109" s="100" t="str">
        <f t="shared" si="96"/>
        <v/>
      </c>
      <c r="CR109" s="100" t="str">
        <f t="shared" si="97"/>
        <v/>
      </c>
      <c r="CS109" s="100" t="str">
        <f t="shared" si="98"/>
        <v/>
      </c>
      <c r="CT109" s="100" t="str">
        <f t="shared" si="99"/>
        <v/>
      </c>
      <c r="CU109" s="100" t="str">
        <f t="shared" si="100"/>
        <v/>
      </c>
      <c r="CV109" s="100" t="str">
        <f t="shared" si="101"/>
        <v/>
      </c>
      <c r="CW109" s="100" t="str">
        <f t="shared" si="102"/>
        <v/>
      </c>
      <c r="CX109" s="100" t="str">
        <f t="shared" si="103"/>
        <v/>
      </c>
      <c r="CY109" s="100" t="str">
        <f t="shared" si="104"/>
        <v/>
      </c>
      <c r="CZ109" s="100" t="str">
        <f t="shared" si="105"/>
        <v/>
      </c>
      <c r="DA109" s="100" t="str">
        <f t="shared" si="106"/>
        <v/>
      </c>
      <c r="DB109" s="100" t="str">
        <f t="shared" si="107"/>
        <v/>
      </c>
      <c r="DC109" s="100" t="str">
        <f t="shared" si="108"/>
        <v/>
      </c>
      <c r="DD109" s="100" t="str">
        <f t="shared" si="109"/>
        <v/>
      </c>
      <c r="DE109" s="100" t="str">
        <f t="shared" si="110"/>
        <v/>
      </c>
      <c r="DF109" s="100" t="str">
        <f t="shared" si="111"/>
        <v/>
      </c>
      <c r="DG109" s="100" t="str">
        <f t="shared" si="112"/>
        <v/>
      </c>
      <c r="DH109" s="100" t="str">
        <f t="shared" si="113"/>
        <v/>
      </c>
      <c r="DI109" s="100" t="str">
        <f t="shared" si="114"/>
        <v/>
      </c>
      <c r="DJ109" s="100" t="str">
        <f t="shared" si="115"/>
        <v/>
      </c>
      <c r="DK109" s="100" t="str">
        <f t="shared" si="116"/>
        <v/>
      </c>
      <c r="DL109" s="100" t="str">
        <f t="shared" si="117"/>
        <v/>
      </c>
      <c r="DM109" s="100" t="str">
        <f t="shared" si="118"/>
        <v/>
      </c>
      <c r="DN109" s="100" t="str">
        <f t="shared" si="119"/>
        <v/>
      </c>
      <c r="DO109" s="100" t="str">
        <f t="shared" si="120"/>
        <v/>
      </c>
      <c r="DP109" s="100" t="str">
        <f t="shared" si="121"/>
        <v/>
      </c>
      <c r="DQ109" s="100" t="str">
        <f t="shared" si="122"/>
        <v/>
      </c>
      <c r="DR109" s="100" t="str">
        <f t="shared" si="123"/>
        <v/>
      </c>
      <c r="DS109" s="100" t="str">
        <f t="shared" si="124"/>
        <v/>
      </c>
      <c r="DT109" s="100" t="str">
        <f t="shared" si="125"/>
        <v/>
      </c>
      <c r="DU109" s="100" t="str">
        <f t="shared" si="126"/>
        <v/>
      </c>
      <c r="DV109" s="100" t="str">
        <f t="shared" si="127"/>
        <v/>
      </c>
      <c r="DW109" s="100" t="str">
        <f t="shared" si="128"/>
        <v/>
      </c>
      <c r="DX109" s="100" t="str">
        <f t="shared" si="129"/>
        <v/>
      </c>
      <c r="DY109" s="100" t="str">
        <f t="shared" si="130"/>
        <v/>
      </c>
      <c r="DZ109" s="100" t="str">
        <f t="shared" si="131"/>
        <v/>
      </c>
      <c r="EA109" s="100" t="str">
        <f t="shared" si="132"/>
        <v/>
      </c>
      <c r="EB109" s="100" t="str">
        <f t="shared" si="133"/>
        <v/>
      </c>
      <c r="EC109" s="100" t="str">
        <f t="shared" si="134"/>
        <v/>
      </c>
      <c r="ED109" s="100" t="str">
        <f t="shared" si="135"/>
        <v/>
      </c>
      <c r="EE109" s="100" t="str">
        <f t="shared" si="136"/>
        <v/>
      </c>
      <c r="EF109" s="100" t="str">
        <f t="shared" si="137"/>
        <v/>
      </c>
      <c r="EG109" s="100" t="str">
        <f t="shared" si="138"/>
        <v/>
      </c>
      <c r="EH109" s="100" t="str">
        <f t="shared" si="139"/>
        <v/>
      </c>
      <c r="EI109" s="100">
        <f t="shared" si="140"/>
        <v>3.31</v>
      </c>
      <c r="EJ109" s="100" t="str">
        <f t="shared" si="141"/>
        <v/>
      </c>
      <c r="EK109" s="100" t="str">
        <f t="shared" si="142"/>
        <v/>
      </c>
      <c r="EL109" s="100">
        <f t="shared" si="143"/>
        <v>3.3027059999999993</v>
      </c>
      <c r="EM109" s="100" t="str">
        <f t="shared" si="144"/>
        <v/>
      </c>
      <c r="EN109" s="100">
        <f t="shared" si="145"/>
        <v>3.0362999999999998</v>
      </c>
      <c r="EO109" s="99">
        <f t="shared" si="146"/>
        <v>3.13</v>
      </c>
      <c r="EP109" s="99">
        <f>ROUND(EO109*(1+[3]Inflación!$G$50),2)</f>
        <v>3.17</v>
      </c>
      <c r="EQ109" s="98">
        <f t="shared" si="147"/>
        <v>-5.5033975809787417E-2</v>
      </c>
    </row>
    <row r="110" spans="1:147" s="97" customFormat="1" ht="24.75" customHeight="1">
      <c r="A110" s="107">
        <v>105</v>
      </c>
      <c r="B110" s="106" t="s">
        <v>518</v>
      </c>
      <c r="C110" s="165" t="s">
        <v>569</v>
      </c>
      <c r="D110" s="104" t="s">
        <v>12</v>
      </c>
      <c r="E110" s="103">
        <v>3.3455791509272528</v>
      </c>
      <c r="F110" s="103">
        <v>3.3740165737101346</v>
      </c>
      <c r="G110" s="102"/>
      <c r="H110" s="100">
        <v>4.5</v>
      </c>
      <c r="I110" s="100">
        <v>6</v>
      </c>
      <c r="J110" s="100">
        <v>4.82</v>
      </c>
      <c r="K110" s="100" t="str">
        <f>+'[3]Contratos anteriores'!AO113</f>
        <v xml:space="preserve"> </v>
      </c>
      <c r="L110" s="100" t="str">
        <f>+'[3]Contratos anteriores'!AP113</f>
        <v xml:space="preserve"> </v>
      </c>
      <c r="M110" s="100" t="str">
        <f>+'[3]Contratos anteriores'!AQ113</f>
        <v xml:space="preserve"> </v>
      </c>
      <c r="N110" s="100"/>
      <c r="O110" s="100"/>
      <c r="P110" s="100"/>
      <c r="Q110" s="100" t="str">
        <f>+'[3]Contratos anteriores'!AR113</f>
        <v xml:space="preserve"> </v>
      </c>
      <c r="R110" s="100" t="str">
        <f>+'[3]Contratos anteriores'!AS113</f>
        <v xml:space="preserve"> </v>
      </c>
      <c r="S110" s="100" t="str">
        <f>+'[3]Contratos anteriores'!AT113</f>
        <v xml:space="preserve"> </v>
      </c>
      <c r="T110" s="100">
        <v>2.8</v>
      </c>
      <c r="U110" s="100"/>
      <c r="V110" s="100"/>
      <c r="W110" s="100" t="str">
        <f>+'[3]Contratos anteriores'!AU113</f>
        <v xml:space="preserve"> </v>
      </c>
      <c r="X110" s="100" t="str">
        <f>+'[3]Contratos anteriores'!AV113</f>
        <v xml:space="preserve"> </v>
      </c>
      <c r="Y110" s="100" t="str">
        <f>+'[3]Contratos anteriores'!AW113</f>
        <v xml:space="preserve"> </v>
      </c>
      <c r="Z110" s="100"/>
      <c r="AA110" s="100"/>
      <c r="AB110" s="100"/>
      <c r="AC110" s="101" t="str">
        <f>+'[3]Contratos anteriores'!AX113</f>
        <v xml:space="preserve"> </v>
      </c>
      <c r="AD110" s="101" t="str">
        <f>+'[3]Contratos anteriores'!AY113</f>
        <v xml:space="preserve"> </v>
      </c>
      <c r="AE110" s="101" t="str">
        <f>+'[3]Contratos anteriores'!AZ113</f>
        <v xml:space="preserve"> </v>
      </c>
      <c r="AF110" s="100"/>
      <c r="AG110" s="100"/>
      <c r="AH110" s="100"/>
      <c r="AI110" s="100" t="str">
        <f>+'[3]Contratos anteriores'!BA113</f>
        <v xml:space="preserve"> </v>
      </c>
      <c r="AJ110" s="100" t="str">
        <f>+'[3]Contratos anteriores'!BB113</f>
        <v xml:space="preserve"> </v>
      </c>
      <c r="AK110" s="100" t="str">
        <f>+'[3]Contratos anteriores'!BC113</f>
        <v xml:space="preserve"> </v>
      </c>
      <c r="AL110" s="100"/>
      <c r="AM110" s="100"/>
      <c r="AN110" s="100">
        <v>2.4</v>
      </c>
      <c r="AO110" s="100" t="str">
        <f>+'[3]Contratos anteriores'!BD113</f>
        <v xml:space="preserve"> </v>
      </c>
      <c r="AP110" s="100" t="str">
        <f>+'[3]Contratos anteriores'!BE113</f>
        <v xml:space="preserve"> </v>
      </c>
      <c r="AQ110" s="100" t="str">
        <f>+'[3]Contratos anteriores'!BF113</f>
        <v xml:space="preserve"> </v>
      </c>
      <c r="AR110" s="100"/>
      <c r="AS110" s="100"/>
      <c r="AT110" s="100"/>
      <c r="AU110" s="100" t="str">
        <f>+'[3]Contratos anteriores'!BG113</f>
        <v xml:space="preserve"> </v>
      </c>
      <c r="AV110" s="100" t="str">
        <f>+'[3]Contratos anteriores'!BH113</f>
        <v xml:space="preserve"> </v>
      </c>
      <c r="AW110" s="100" t="str">
        <f>+'[3]Contratos anteriores'!BI113</f>
        <v xml:space="preserve"> </v>
      </c>
      <c r="AX110" s="100"/>
      <c r="AY110" s="100"/>
      <c r="AZ110" s="100"/>
      <c r="BA110" s="100" t="str">
        <f>+'[3]Contratos anteriores'!BJ113</f>
        <v xml:space="preserve"> </v>
      </c>
      <c r="BB110" s="100" t="str">
        <f>+'[3]Contratos anteriores'!BK113</f>
        <v xml:space="preserve"> </v>
      </c>
      <c r="BC110" s="100" t="str">
        <f>+'[3]Contratos anteriores'!BL113</f>
        <v xml:space="preserve"> </v>
      </c>
      <c r="BD110" s="100"/>
      <c r="BE110" s="100"/>
      <c r="BF110" s="100"/>
      <c r="BG110" s="100" t="str">
        <f>+'[3]Contratos anteriores'!BM113</f>
        <v xml:space="preserve"> </v>
      </c>
      <c r="BH110" s="100" t="str">
        <f>+'[3]Contratos anteriores'!BN113</f>
        <v xml:space="preserve"> </v>
      </c>
      <c r="BI110" s="100" t="str">
        <f>+'[3]Contratos anteriores'!BO113</f>
        <v xml:space="preserve"> </v>
      </c>
      <c r="BJ110" s="100">
        <v>4.1500000000000004</v>
      </c>
      <c r="BK110" s="100">
        <v>3.78</v>
      </c>
      <c r="BL110" s="100"/>
      <c r="BM110" s="100" t="str">
        <f>+'[3]Contratos anteriores'!BP113</f>
        <v xml:space="preserve"> </v>
      </c>
      <c r="BN110" s="100" t="str">
        <f>+'[3]Contratos anteriores'!BQ113</f>
        <v xml:space="preserve"> </v>
      </c>
      <c r="BO110" s="100" t="str">
        <f>+'[3]Contratos anteriores'!BR113</f>
        <v xml:space="preserve"> </v>
      </c>
      <c r="BP110" s="100">
        <v>3.34</v>
      </c>
      <c r="BQ110" s="100"/>
      <c r="BR110" s="100">
        <v>3.99</v>
      </c>
      <c r="BS110" s="100" t="str">
        <f>+'[3]Contratos anteriores'!BS113</f>
        <v xml:space="preserve"> </v>
      </c>
      <c r="BT110" s="100" t="str">
        <f>+'[3]Contratos anteriores'!BT113</f>
        <v xml:space="preserve"> </v>
      </c>
      <c r="BU110" s="100" t="str">
        <f>+'[3]Contratos anteriores'!BU113</f>
        <v xml:space="preserve"> </v>
      </c>
      <c r="BV110" s="100">
        <f t="shared" si="75"/>
        <v>3.9755555555555557</v>
      </c>
      <c r="BW110" s="100">
        <f t="shared" si="76"/>
        <v>1.0022208424978016</v>
      </c>
      <c r="BX110" s="100">
        <f>IFERROR(BV110-BW110*1," ")</f>
        <v>2.9733347130577541</v>
      </c>
      <c r="BY110" s="100">
        <f t="shared" si="78"/>
        <v>4.9777763980533578</v>
      </c>
      <c r="BZ110" s="100">
        <f t="shared" si="79"/>
        <v>3.6801370660199781</v>
      </c>
      <c r="CA110" s="100" t="str">
        <f t="shared" si="80"/>
        <v/>
      </c>
      <c r="CB110" s="100" t="str">
        <f t="shared" si="81"/>
        <v/>
      </c>
      <c r="CC110" s="100" t="str">
        <f t="shared" si="82"/>
        <v/>
      </c>
      <c r="CD110" s="100" t="str">
        <f t="shared" si="83"/>
        <v/>
      </c>
      <c r="CE110" s="100" t="str">
        <f t="shared" si="84"/>
        <v/>
      </c>
      <c r="CF110" s="100" t="str">
        <f t="shared" si="85"/>
        <v/>
      </c>
      <c r="CG110" s="100" t="str">
        <f t="shared" si="86"/>
        <v/>
      </c>
      <c r="CH110" s="100" t="str">
        <f t="shared" si="87"/>
        <v/>
      </c>
      <c r="CI110" s="100" t="str">
        <f t="shared" si="88"/>
        <v/>
      </c>
      <c r="CJ110" s="100" t="str">
        <f t="shared" si="89"/>
        <v/>
      </c>
      <c r="CK110" s="100" t="str">
        <f t="shared" si="90"/>
        <v/>
      </c>
      <c r="CL110" s="100" t="str">
        <f t="shared" si="91"/>
        <v/>
      </c>
      <c r="CM110" s="100" t="str">
        <f t="shared" si="92"/>
        <v/>
      </c>
      <c r="CN110" s="100" t="str">
        <f t="shared" si="93"/>
        <v/>
      </c>
      <c r="CO110" s="100" t="str">
        <f t="shared" si="94"/>
        <v/>
      </c>
      <c r="CP110" s="100" t="str">
        <f t="shared" si="95"/>
        <v/>
      </c>
      <c r="CQ110" s="100" t="str">
        <f t="shared" si="96"/>
        <v/>
      </c>
      <c r="CR110" s="100" t="str">
        <f t="shared" si="97"/>
        <v/>
      </c>
      <c r="CS110" s="100" t="str">
        <f t="shared" si="98"/>
        <v/>
      </c>
      <c r="CT110" s="100" t="str">
        <f t="shared" si="99"/>
        <v/>
      </c>
      <c r="CU110" s="100" t="str">
        <f t="shared" si="100"/>
        <v/>
      </c>
      <c r="CV110" s="100" t="str">
        <f t="shared" si="101"/>
        <v/>
      </c>
      <c r="CW110" s="100" t="str">
        <f t="shared" si="102"/>
        <v/>
      </c>
      <c r="CX110" s="100" t="str">
        <f t="shared" si="103"/>
        <v/>
      </c>
      <c r="CY110" s="100" t="str">
        <f t="shared" si="104"/>
        <v/>
      </c>
      <c r="CZ110" s="100" t="str">
        <f t="shared" si="105"/>
        <v/>
      </c>
      <c r="DA110" s="100" t="str">
        <f t="shared" si="106"/>
        <v/>
      </c>
      <c r="DB110" s="100" t="str">
        <f t="shared" si="107"/>
        <v/>
      </c>
      <c r="DC110" s="100" t="str">
        <f t="shared" si="108"/>
        <v/>
      </c>
      <c r="DD110" s="100" t="str">
        <f t="shared" si="109"/>
        <v/>
      </c>
      <c r="DE110" s="100" t="str">
        <f t="shared" si="110"/>
        <v/>
      </c>
      <c r="DF110" s="100" t="str">
        <f t="shared" si="111"/>
        <v/>
      </c>
      <c r="DG110" s="100" t="str">
        <f t="shared" si="112"/>
        <v/>
      </c>
      <c r="DH110" s="100" t="str">
        <f t="shared" si="113"/>
        <v/>
      </c>
      <c r="DI110" s="100" t="str">
        <f t="shared" si="114"/>
        <v/>
      </c>
      <c r="DJ110" s="100" t="str">
        <f t="shared" si="115"/>
        <v/>
      </c>
      <c r="DK110" s="100" t="str">
        <f t="shared" si="116"/>
        <v/>
      </c>
      <c r="DL110" s="100" t="str">
        <f t="shared" si="117"/>
        <v/>
      </c>
      <c r="DM110" s="100" t="str">
        <f t="shared" si="118"/>
        <v/>
      </c>
      <c r="DN110" s="100" t="str">
        <f t="shared" si="119"/>
        <v/>
      </c>
      <c r="DO110" s="100" t="str">
        <f t="shared" si="120"/>
        <v/>
      </c>
      <c r="DP110" s="100" t="str">
        <f t="shared" si="121"/>
        <v/>
      </c>
      <c r="DQ110" s="100" t="str">
        <f t="shared" si="122"/>
        <v/>
      </c>
      <c r="DR110" s="100" t="str">
        <f t="shared" si="123"/>
        <v/>
      </c>
      <c r="DS110" s="100" t="str">
        <f t="shared" si="124"/>
        <v/>
      </c>
      <c r="DT110" s="100" t="str">
        <f t="shared" si="125"/>
        <v/>
      </c>
      <c r="DU110" s="100" t="str">
        <f t="shared" si="126"/>
        <v/>
      </c>
      <c r="DV110" s="100" t="str">
        <f t="shared" si="127"/>
        <v/>
      </c>
      <c r="DW110" s="100" t="str">
        <f t="shared" si="128"/>
        <v/>
      </c>
      <c r="DX110" s="100" t="str">
        <f t="shared" si="129"/>
        <v/>
      </c>
      <c r="DY110" s="100" t="str">
        <f t="shared" si="130"/>
        <v/>
      </c>
      <c r="DZ110" s="100" t="str">
        <f t="shared" si="131"/>
        <v/>
      </c>
      <c r="EA110" s="100" t="str">
        <f t="shared" si="132"/>
        <v/>
      </c>
      <c r="EB110" s="100" t="str">
        <f t="shared" si="133"/>
        <v/>
      </c>
      <c r="EC110" s="100" t="str">
        <f t="shared" si="134"/>
        <v/>
      </c>
      <c r="ED110" s="100" t="str">
        <f t="shared" si="135"/>
        <v/>
      </c>
      <c r="EE110" s="100" t="str">
        <f t="shared" si="136"/>
        <v/>
      </c>
      <c r="EF110" s="100" t="str">
        <f t="shared" si="137"/>
        <v/>
      </c>
      <c r="EG110" s="100" t="str">
        <f t="shared" si="138"/>
        <v/>
      </c>
      <c r="EH110" s="100" t="str">
        <f t="shared" si="139"/>
        <v/>
      </c>
      <c r="EI110" s="100">
        <f t="shared" si="140"/>
        <v>3.34</v>
      </c>
      <c r="EJ110" s="100" t="str">
        <f t="shared" si="141"/>
        <v/>
      </c>
      <c r="EK110" s="100" t="str">
        <f t="shared" si="142"/>
        <v/>
      </c>
      <c r="EL110" s="100" t="str">
        <f t="shared" si="143"/>
        <v/>
      </c>
      <c r="EM110" s="100" t="str">
        <f t="shared" si="144"/>
        <v/>
      </c>
      <c r="EN110" s="100" t="str">
        <f t="shared" si="145"/>
        <v/>
      </c>
      <c r="EO110" s="99">
        <f t="shared" si="146"/>
        <v>3.34</v>
      </c>
      <c r="EP110" s="99">
        <f>ROUND(EO110*(1+[3]Inflación!$G$50),2)</f>
        <v>3.38</v>
      </c>
      <c r="EQ110" s="98">
        <f t="shared" si="147"/>
        <v>-1.6676188712219098E-3</v>
      </c>
    </row>
    <row r="111" spans="1:147" s="97" customFormat="1" ht="24.75" customHeight="1">
      <c r="A111" s="107">
        <v>106</v>
      </c>
      <c r="B111" s="106" t="s">
        <v>518</v>
      </c>
      <c r="C111" s="165" t="s">
        <v>568</v>
      </c>
      <c r="D111" s="104" t="s">
        <v>12</v>
      </c>
      <c r="E111" s="103">
        <v>3.4045998761376444</v>
      </c>
      <c r="F111" s="103">
        <v>3.4335389750848142</v>
      </c>
      <c r="G111" s="102"/>
      <c r="H111" s="100">
        <v>4.5</v>
      </c>
      <c r="I111" s="100">
        <v>6</v>
      </c>
      <c r="J111" s="100">
        <v>4.82</v>
      </c>
      <c r="K111" s="100" t="str">
        <f>+'[3]Contratos anteriores'!AO114</f>
        <v xml:space="preserve"> </v>
      </c>
      <c r="L111" s="100" t="str">
        <f>+'[3]Contratos anteriores'!AP114</f>
        <v xml:space="preserve"> </v>
      </c>
      <c r="M111" s="100" t="str">
        <f>+'[3]Contratos anteriores'!AQ114</f>
        <v xml:space="preserve"> </v>
      </c>
      <c r="N111" s="100"/>
      <c r="O111" s="100"/>
      <c r="P111" s="100"/>
      <c r="Q111" s="100" t="str">
        <f>+'[3]Contratos anteriores'!AR114</f>
        <v xml:space="preserve"> </v>
      </c>
      <c r="R111" s="100">
        <f>+'[3]Contratos anteriores'!AS114</f>
        <v>2.8322317649999995</v>
      </c>
      <c r="S111" s="100" t="str">
        <f>+'[3]Contratos anteriores'!AT114</f>
        <v xml:space="preserve"> </v>
      </c>
      <c r="T111" s="100">
        <v>2.8</v>
      </c>
      <c r="U111" s="100"/>
      <c r="V111" s="100"/>
      <c r="W111" s="100" t="str">
        <f>+'[3]Contratos anteriores'!AU114</f>
        <v xml:space="preserve"> </v>
      </c>
      <c r="X111" s="100" t="str">
        <f>+'[3]Contratos anteriores'!AV114</f>
        <v xml:space="preserve"> </v>
      </c>
      <c r="Y111" s="100" t="str">
        <f>+'[3]Contratos anteriores'!AW114</f>
        <v xml:space="preserve"> </v>
      </c>
      <c r="Z111" s="100"/>
      <c r="AA111" s="100"/>
      <c r="AB111" s="100"/>
      <c r="AC111" s="101" t="str">
        <f>+'[3]Contratos anteriores'!AX114</f>
        <v xml:space="preserve"> </v>
      </c>
      <c r="AD111" s="101" t="str">
        <f>+'[3]Contratos anteriores'!AY114</f>
        <v xml:space="preserve"> </v>
      </c>
      <c r="AE111" s="101" t="str">
        <f>+'[3]Contratos anteriores'!AZ114</f>
        <v xml:space="preserve"> </v>
      </c>
      <c r="AF111" s="100"/>
      <c r="AG111" s="100"/>
      <c r="AH111" s="100"/>
      <c r="AI111" s="100" t="str">
        <f>+'[3]Contratos anteriores'!BA114</f>
        <v xml:space="preserve"> </v>
      </c>
      <c r="AJ111" s="100" t="str">
        <f>+'[3]Contratos anteriores'!BB114</f>
        <v xml:space="preserve"> </v>
      </c>
      <c r="AK111" s="100" t="str">
        <f>+'[3]Contratos anteriores'!BC114</f>
        <v xml:space="preserve"> </v>
      </c>
      <c r="AL111" s="100"/>
      <c r="AM111" s="100"/>
      <c r="AN111" s="100">
        <v>2.4</v>
      </c>
      <c r="AO111" s="100" t="str">
        <f>+'[3]Contratos anteriores'!BD114</f>
        <v xml:space="preserve"> </v>
      </c>
      <c r="AP111" s="100" t="str">
        <f>+'[3]Contratos anteriores'!BE114</f>
        <v xml:space="preserve"> </v>
      </c>
      <c r="AQ111" s="100" t="str">
        <f>+'[3]Contratos anteriores'!BF114</f>
        <v xml:space="preserve"> </v>
      </c>
      <c r="AR111" s="100"/>
      <c r="AS111" s="100"/>
      <c r="AT111" s="100"/>
      <c r="AU111" s="100" t="str">
        <f>+'[3]Contratos anteriores'!BG114</f>
        <v xml:space="preserve"> </v>
      </c>
      <c r="AV111" s="100" t="str">
        <f>+'[3]Contratos anteriores'!BH114</f>
        <v xml:space="preserve"> </v>
      </c>
      <c r="AW111" s="100" t="str">
        <f>+'[3]Contratos anteriores'!BI114</f>
        <v xml:space="preserve"> </v>
      </c>
      <c r="AX111" s="100"/>
      <c r="AY111" s="100"/>
      <c r="AZ111" s="100"/>
      <c r="BA111" s="100" t="str">
        <f>+'[3]Contratos anteriores'!BJ114</f>
        <v xml:space="preserve"> </v>
      </c>
      <c r="BB111" s="100" t="str">
        <f>+'[3]Contratos anteriores'!BK114</f>
        <v xml:space="preserve"> </v>
      </c>
      <c r="BC111" s="100" t="str">
        <f>+'[3]Contratos anteriores'!BL114</f>
        <v xml:space="preserve"> </v>
      </c>
      <c r="BD111" s="100"/>
      <c r="BE111" s="100"/>
      <c r="BF111" s="100"/>
      <c r="BG111" s="100" t="str">
        <f>+'[3]Contratos anteriores'!BM114</f>
        <v xml:space="preserve"> </v>
      </c>
      <c r="BH111" s="100" t="str">
        <f>+'[3]Contratos anteriores'!BN114</f>
        <v xml:space="preserve"> </v>
      </c>
      <c r="BI111" s="100" t="str">
        <f>+'[3]Contratos anteriores'!BO114</f>
        <v xml:space="preserve"> </v>
      </c>
      <c r="BJ111" s="100">
        <v>4.1500000000000004</v>
      </c>
      <c r="BK111" s="100">
        <v>3.85</v>
      </c>
      <c r="BL111" s="100"/>
      <c r="BM111" s="100" t="str">
        <f>+'[3]Contratos anteriores'!BP114</f>
        <v xml:space="preserve"> </v>
      </c>
      <c r="BN111" s="100" t="str">
        <f>+'[3]Contratos anteriores'!BQ114</f>
        <v xml:space="preserve"> </v>
      </c>
      <c r="BO111" s="100" t="str">
        <f>+'[3]Contratos anteriores'!BR114</f>
        <v xml:space="preserve"> </v>
      </c>
      <c r="BP111" s="100">
        <v>3.4</v>
      </c>
      <c r="BQ111" s="100"/>
      <c r="BR111" s="100">
        <v>3.96</v>
      </c>
      <c r="BS111" s="100" t="str">
        <f>+'[3]Contratos anteriores'!BS114</f>
        <v xml:space="preserve"> </v>
      </c>
      <c r="BT111" s="100" t="str">
        <f>+'[3]Contratos anteriores'!BT114</f>
        <v xml:space="preserve"> </v>
      </c>
      <c r="BU111" s="100" t="str">
        <f>+'[3]Contratos anteriores'!BU114</f>
        <v xml:space="preserve"> </v>
      </c>
      <c r="BV111" s="100">
        <f t="shared" si="75"/>
        <v>3.8712231765</v>
      </c>
      <c r="BW111" s="100">
        <f t="shared" si="76"/>
        <v>0.99398212171118216</v>
      </c>
      <c r="BX111" s="100">
        <f>IFERROR(BV111-BW111*1," ")</f>
        <v>2.8772410547888176</v>
      </c>
      <c r="BY111" s="100">
        <f t="shared" si="78"/>
        <v>4.8652052982111824</v>
      </c>
      <c r="BZ111" s="100">
        <f t="shared" si="79"/>
        <v>3.745059863751409</v>
      </c>
      <c r="CA111" s="100" t="str">
        <f t="shared" si="80"/>
        <v/>
      </c>
      <c r="CB111" s="100" t="str">
        <f t="shared" si="81"/>
        <v/>
      </c>
      <c r="CC111" s="100" t="str">
        <f t="shared" si="82"/>
        <v/>
      </c>
      <c r="CD111" s="100" t="str">
        <f t="shared" si="83"/>
        <v/>
      </c>
      <c r="CE111" s="100" t="str">
        <f t="shared" si="84"/>
        <v/>
      </c>
      <c r="CF111" s="100" t="str">
        <f t="shared" si="85"/>
        <v/>
      </c>
      <c r="CG111" s="100" t="str">
        <f t="shared" si="86"/>
        <v/>
      </c>
      <c r="CH111" s="100" t="str">
        <f t="shared" si="87"/>
        <v/>
      </c>
      <c r="CI111" s="100" t="str">
        <f t="shared" si="88"/>
        <v/>
      </c>
      <c r="CJ111" s="100" t="str">
        <f t="shared" si="89"/>
        <v/>
      </c>
      <c r="CK111" s="100" t="str">
        <f t="shared" si="90"/>
        <v/>
      </c>
      <c r="CL111" s="100" t="str">
        <f t="shared" si="91"/>
        <v/>
      </c>
      <c r="CM111" s="100" t="str">
        <f t="shared" si="92"/>
        <v/>
      </c>
      <c r="CN111" s="100" t="str">
        <f t="shared" si="93"/>
        <v/>
      </c>
      <c r="CO111" s="100" t="str">
        <f t="shared" si="94"/>
        <v/>
      </c>
      <c r="CP111" s="100" t="str">
        <f t="shared" si="95"/>
        <v/>
      </c>
      <c r="CQ111" s="100" t="str">
        <f t="shared" si="96"/>
        <v/>
      </c>
      <c r="CR111" s="100" t="str">
        <f t="shared" si="97"/>
        <v/>
      </c>
      <c r="CS111" s="100" t="str">
        <f t="shared" si="98"/>
        <v/>
      </c>
      <c r="CT111" s="100" t="str">
        <f t="shared" si="99"/>
        <v/>
      </c>
      <c r="CU111" s="100" t="str">
        <f t="shared" si="100"/>
        <v/>
      </c>
      <c r="CV111" s="100" t="str">
        <f t="shared" si="101"/>
        <v/>
      </c>
      <c r="CW111" s="100" t="str">
        <f t="shared" si="102"/>
        <v/>
      </c>
      <c r="CX111" s="100" t="str">
        <f t="shared" si="103"/>
        <v/>
      </c>
      <c r="CY111" s="100" t="str">
        <f t="shared" si="104"/>
        <v/>
      </c>
      <c r="CZ111" s="100" t="str">
        <f t="shared" si="105"/>
        <v/>
      </c>
      <c r="DA111" s="100" t="str">
        <f t="shared" si="106"/>
        <v/>
      </c>
      <c r="DB111" s="100" t="str">
        <f t="shared" si="107"/>
        <v/>
      </c>
      <c r="DC111" s="100" t="str">
        <f t="shared" si="108"/>
        <v/>
      </c>
      <c r="DD111" s="100" t="str">
        <f t="shared" si="109"/>
        <v/>
      </c>
      <c r="DE111" s="100" t="str">
        <f t="shared" si="110"/>
        <v/>
      </c>
      <c r="DF111" s="100" t="str">
        <f t="shared" si="111"/>
        <v/>
      </c>
      <c r="DG111" s="100" t="str">
        <f t="shared" si="112"/>
        <v/>
      </c>
      <c r="DH111" s="100" t="str">
        <f t="shared" si="113"/>
        <v/>
      </c>
      <c r="DI111" s="100" t="str">
        <f t="shared" si="114"/>
        <v/>
      </c>
      <c r="DJ111" s="100" t="str">
        <f t="shared" si="115"/>
        <v/>
      </c>
      <c r="DK111" s="100" t="str">
        <f t="shared" si="116"/>
        <v/>
      </c>
      <c r="DL111" s="100" t="str">
        <f t="shared" si="117"/>
        <v/>
      </c>
      <c r="DM111" s="100" t="str">
        <f t="shared" si="118"/>
        <v/>
      </c>
      <c r="DN111" s="100" t="str">
        <f t="shared" si="119"/>
        <v/>
      </c>
      <c r="DO111" s="100" t="str">
        <f t="shared" si="120"/>
        <v/>
      </c>
      <c r="DP111" s="100" t="str">
        <f t="shared" si="121"/>
        <v/>
      </c>
      <c r="DQ111" s="100" t="str">
        <f t="shared" si="122"/>
        <v/>
      </c>
      <c r="DR111" s="100" t="str">
        <f t="shared" si="123"/>
        <v/>
      </c>
      <c r="DS111" s="100" t="str">
        <f t="shared" si="124"/>
        <v/>
      </c>
      <c r="DT111" s="100" t="str">
        <f t="shared" si="125"/>
        <v/>
      </c>
      <c r="DU111" s="100" t="str">
        <f t="shared" si="126"/>
        <v/>
      </c>
      <c r="DV111" s="100" t="str">
        <f t="shared" si="127"/>
        <v/>
      </c>
      <c r="DW111" s="100" t="str">
        <f t="shared" si="128"/>
        <v/>
      </c>
      <c r="DX111" s="100" t="str">
        <f t="shared" si="129"/>
        <v/>
      </c>
      <c r="DY111" s="100" t="str">
        <f t="shared" si="130"/>
        <v/>
      </c>
      <c r="DZ111" s="100" t="str">
        <f t="shared" si="131"/>
        <v/>
      </c>
      <c r="EA111" s="100" t="str">
        <f t="shared" si="132"/>
        <v/>
      </c>
      <c r="EB111" s="100" t="str">
        <f t="shared" si="133"/>
        <v/>
      </c>
      <c r="EC111" s="100" t="str">
        <f t="shared" si="134"/>
        <v/>
      </c>
      <c r="ED111" s="100" t="str">
        <f t="shared" si="135"/>
        <v/>
      </c>
      <c r="EE111" s="100" t="str">
        <f t="shared" si="136"/>
        <v/>
      </c>
      <c r="EF111" s="100" t="str">
        <f t="shared" si="137"/>
        <v/>
      </c>
      <c r="EG111" s="100" t="str">
        <f t="shared" si="138"/>
        <v/>
      </c>
      <c r="EH111" s="100" t="str">
        <f t="shared" si="139"/>
        <v/>
      </c>
      <c r="EI111" s="100">
        <f t="shared" si="140"/>
        <v>3.4</v>
      </c>
      <c r="EJ111" s="100" t="str">
        <f t="shared" si="141"/>
        <v/>
      </c>
      <c r="EK111" s="100" t="str">
        <f t="shared" si="142"/>
        <v/>
      </c>
      <c r="EL111" s="100" t="str">
        <f t="shared" si="143"/>
        <v/>
      </c>
      <c r="EM111" s="100" t="str">
        <f t="shared" si="144"/>
        <v/>
      </c>
      <c r="EN111" s="100" t="str">
        <f t="shared" si="145"/>
        <v/>
      </c>
      <c r="EO111" s="99">
        <f t="shared" si="146"/>
        <v>3.4</v>
      </c>
      <c r="EP111" s="99">
        <f>ROUND(EO111*(1+[3]Inflación!$G$50),2)</f>
        <v>3.44</v>
      </c>
      <c r="EQ111" s="98">
        <f t="shared" si="147"/>
        <v>-1.3510768680584651E-3</v>
      </c>
    </row>
    <row r="112" spans="1:147" s="97" customFormat="1" ht="24.75" customHeight="1">
      <c r="A112" s="107">
        <v>107</v>
      </c>
      <c r="B112" s="106" t="s">
        <v>518</v>
      </c>
      <c r="C112" s="165" t="s">
        <v>567</v>
      </c>
      <c r="D112" s="104" t="s">
        <v>12</v>
      </c>
      <c r="E112" s="103">
        <v>3.5462410037311685</v>
      </c>
      <c r="F112" s="103">
        <v>3.5763840522628834</v>
      </c>
      <c r="G112" s="102"/>
      <c r="H112" s="100">
        <v>4.5</v>
      </c>
      <c r="I112" s="100">
        <v>6</v>
      </c>
      <c r="J112" s="100">
        <v>4.82</v>
      </c>
      <c r="K112" s="100" t="str">
        <f>+'[3]Contratos anteriores'!AO115</f>
        <v xml:space="preserve"> </v>
      </c>
      <c r="L112" s="100" t="str">
        <f>+'[3]Contratos anteriores'!AP115</f>
        <v xml:space="preserve"> </v>
      </c>
      <c r="M112" s="100" t="str">
        <f>+'[3]Contratos anteriores'!AQ115</f>
        <v xml:space="preserve"> </v>
      </c>
      <c r="N112" s="100"/>
      <c r="O112" s="100"/>
      <c r="P112" s="100"/>
      <c r="Q112" s="100" t="str">
        <f>+'[3]Contratos anteriores'!AR115</f>
        <v xml:space="preserve"> </v>
      </c>
      <c r="R112" s="100" t="str">
        <f>+'[3]Contratos anteriores'!AS115</f>
        <v xml:space="preserve"> </v>
      </c>
      <c r="S112" s="100" t="str">
        <f>+'[3]Contratos anteriores'!AT115</f>
        <v xml:space="preserve"> </v>
      </c>
      <c r="T112" s="100">
        <v>3.4</v>
      </c>
      <c r="U112" s="100"/>
      <c r="V112" s="100"/>
      <c r="W112" s="100" t="str">
        <f>+'[3]Contratos anteriores'!AU115</f>
        <v xml:space="preserve"> </v>
      </c>
      <c r="X112" s="100" t="str">
        <f>+'[3]Contratos anteriores'!AV115</f>
        <v xml:space="preserve"> </v>
      </c>
      <c r="Y112" s="100" t="str">
        <f>+'[3]Contratos anteriores'!AW115</f>
        <v xml:space="preserve"> </v>
      </c>
      <c r="Z112" s="100"/>
      <c r="AA112" s="100"/>
      <c r="AB112" s="100"/>
      <c r="AC112" s="101" t="str">
        <f>+'[3]Contratos anteriores'!AX115</f>
        <v xml:space="preserve"> </v>
      </c>
      <c r="AD112" s="101" t="str">
        <f>+'[3]Contratos anteriores'!AY115</f>
        <v xml:space="preserve"> </v>
      </c>
      <c r="AE112" s="101" t="str">
        <f>+'[3]Contratos anteriores'!AZ115</f>
        <v xml:space="preserve"> </v>
      </c>
      <c r="AF112" s="100"/>
      <c r="AG112" s="100"/>
      <c r="AH112" s="100"/>
      <c r="AI112" s="100" t="str">
        <f>+'[3]Contratos anteriores'!BA115</f>
        <v xml:space="preserve"> </v>
      </c>
      <c r="AJ112" s="100" t="str">
        <f>+'[3]Contratos anteriores'!BB115</f>
        <v xml:space="preserve"> </v>
      </c>
      <c r="AK112" s="100" t="str">
        <f>+'[3]Contratos anteriores'!BC115</f>
        <v xml:space="preserve"> </v>
      </c>
      <c r="AL112" s="100"/>
      <c r="AM112" s="100"/>
      <c r="AN112" s="100">
        <v>2.8</v>
      </c>
      <c r="AO112" s="100" t="str">
        <f>+'[3]Contratos anteriores'!BD115</f>
        <v xml:space="preserve"> </v>
      </c>
      <c r="AP112" s="100" t="str">
        <f>+'[3]Contratos anteriores'!BE115</f>
        <v xml:space="preserve"> </v>
      </c>
      <c r="AQ112" s="100" t="str">
        <f>+'[3]Contratos anteriores'!BF115</f>
        <v xml:space="preserve"> </v>
      </c>
      <c r="AR112" s="100"/>
      <c r="AS112" s="100"/>
      <c r="AT112" s="100"/>
      <c r="AU112" s="100" t="str">
        <f>+'[3]Contratos anteriores'!BG115</f>
        <v xml:space="preserve"> </v>
      </c>
      <c r="AV112" s="100" t="str">
        <f>+'[3]Contratos anteriores'!BH115</f>
        <v xml:space="preserve"> </v>
      </c>
      <c r="AW112" s="100" t="str">
        <f>+'[3]Contratos anteriores'!BI115</f>
        <v xml:space="preserve"> </v>
      </c>
      <c r="AX112" s="100"/>
      <c r="AY112" s="100"/>
      <c r="AZ112" s="100"/>
      <c r="BA112" s="100" t="str">
        <f>+'[3]Contratos anteriores'!BJ115</f>
        <v xml:space="preserve"> </v>
      </c>
      <c r="BB112" s="100" t="str">
        <f>+'[3]Contratos anteriores'!BK115</f>
        <v xml:space="preserve"> </v>
      </c>
      <c r="BC112" s="100" t="str">
        <f>+'[3]Contratos anteriores'!BL115</f>
        <v xml:space="preserve"> </v>
      </c>
      <c r="BD112" s="100"/>
      <c r="BE112" s="100"/>
      <c r="BF112" s="100"/>
      <c r="BG112" s="100" t="str">
        <f>+'[3]Contratos anteriores'!BM115</f>
        <v xml:space="preserve"> </v>
      </c>
      <c r="BH112" s="100" t="str">
        <f>+'[3]Contratos anteriores'!BN115</f>
        <v xml:space="preserve"> </v>
      </c>
      <c r="BI112" s="100" t="str">
        <f>+'[3]Contratos anteriores'!BO115</f>
        <v xml:space="preserve"> </v>
      </c>
      <c r="BJ112" s="100">
        <v>4.1500000000000004</v>
      </c>
      <c r="BK112" s="100">
        <v>4.01</v>
      </c>
      <c r="BL112" s="100"/>
      <c r="BM112" s="100" t="str">
        <f>+'[3]Contratos anteriores'!BP115</f>
        <v xml:space="preserve"> </v>
      </c>
      <c r="BN112" s="100" t="str">
        <f>+'[3]Contratos anteriores'!BQ115</f>
        <v xml:space="preserve"> </v>
      </c>
      <c r="BO112" s="100" t="str">
        <f>+'[3]Contratos anteriores'!BR115</f>
        <v xml:space="preserve"> </v>
      </c>
      <c r="BP112" s="100">
        <v>3.54</v>
      </c>
      <c r="BQ112" s="100"/>
      <c r="BR112" s="100">
        <v>4.17</v>
      </c>
      <c r="BS112" s="100" t="str">
        <f>+'[3]Contratos anteriores'!BS115</f>
        <v xml:space="preserve"> </v>
      </c>
      <c r="BT112" s="100" t="str">
        <f>+'[3]Contratos anteriores'!BT115</f>
        <v xml:space="preserve"> </v>
      </c>
      <c r="BU112" s="100" t="str">
        <f>+'[3]Contratos anteriores'!BU115</f>
        <v xml:space="preserve"> </v>
      </c>
      <c r="BV112" s="100">
        <f t="shared" si="75"/>
        <v>4.1544444444444446</v>
      </c>
      <c r="BW112" s="100">
        <f t="shared" si="76"/>
        <v>0.85714399038880429</v>
      </c>
      <c r="BX112" s="100">
        <f t="shared" ref="BX112:BX117" si="150">IFERROR(BV112-BW112*$BX$2," ")</f>
        <v>2.8687284588612383</v>
      </c>
      <c r="BY112" s="100">
        <f t="shared" si="78"/>
        <v>5.0115884348332491</v>
      </c>
      <c r="BZ112" s="100">
        <f t="shared" si="79"/>
        <v>3.9008651041042857</v>
      </c>
      <c r="CA112" s="100" t="str">
        <f t="shared" si="80"/>
        <v/>
      </c>
      <c r="CB112" s="100" t="str">
        <f t="shared" si="81"/>
        <v/>
      </c>
      <c r="CC112" s="100" t="str">
        <f t="shared" si="82"/>
        <v/>
      </c>
      <c r="CD112" s="100" t="str">
        <f t="shared" si="83"/>
        <v/>
      </c>
      <c r="CE112" s="100" t="str">
        <f t="shared" si="84"/>
        <v/>
      </c>
      <c r="CF112" s="100" t="str">
        <f t="shared" si="85"/>
        <v/>
      </c>
      <c r="CG112" s="100" t="str">
        <f t="shared" si="86"/>
        <v/>
      </c>
      <c r="CH112" s="100" t="str">
        <f t="shared" si="87"/>
        <v/>
      </c>
      <c r="CI112" s="100" t="str">
        <f t="shared" si="88"/>
        <v/>
      </c>
      <c r="CJ112" s="100" t="str">
        <f t="shared" si="89"/>
        <v/>
      </c>
      <c r="CK112" s="100" t="str">
        <f t="shared" si="90"/>
        <v/>
      </c>
      <c r="CL112" s="100" t="str">
        <f t="shared" si="91"/>
        <v/>
      </c>
      <c r="CM112" s="100">
        <f t="shared" si="92"/>
        <v>3.4</v>
      </c>
      <c r="CN112" s="100" t="str">
        <f t="shared" si="93"/>
        <v/>
      </c>
      <c r="CO112" s="100" t="str">
        <f t="shared" si="94"/>
        <v/>
      </c>
      <c r="CP112" s="100" t="str">
        <f t="shared" si="95"/>
        <v/>
      </c>
      <c r="CQ112" s="100" t="str">
        <f t="shared" si="96"/>
        <v/>
      </c>
      <c r="CR112" s="100" t="str">
        <f t="shared" si="97"/>
        <v/>
      </c>
      <c r="CS112" s="100" t="str">
        <f t="shared" si="98"/>
        <v/>
      </c>
      <c r="CT112" s="100" t="str">
        <f t="shared" si="99"/>
        <v/>
      </c>
      <c r="CU112" s="100" t="str">
        <f t="shared" si="100"/>
        <v/>
      </c>
      <c r="CV112" s="100" t="str">
        <f t="shared" si="101"/>
        <v/>
      </c>
      <c r="CW112" s="100" t="str">
        <f t="shared" si="102"/>
        <v/>
      </c>
      <c r="CX112" s="100" t="str">
        <f t="shared" si="103"/>
        <v/>
      </c>
      <c r="CY112" s="100" t="str">
        <f t="shared" si="104"/>
        <v/>
      </c>
      <c r="CZ112" s="100" t="str">
        <f t="shared" si="105"/>
        <v/>
      </c>
      <c r="DA112" s="100" t="str">
        <f t="shared" si="106"/>
        <v/>
      </c>
      <c r="DB112" s="100" t="str">
        <f t="shared" si="107"/>
        <v/>
      </c>
      <c r="DC112" s="100" t="str">
        <f t="shared" si="108"/>
        <v/>
      </c>
      <c r="DD112" s="100" t="str">
        <f t="shared" si="109"/>
        <v/>
      </c>
      <c r="DE112" s="100" t="str">
        <f t="shared" si="110"/>
        <v/>
      </c>
      <c r="DF112" s="100" t="str">
        <f t="shared" si="111"/>
        <v/>
      </c>
      <c r="DG112" s="100" t="str">
        <f t="shared" si="112"/>
        <v/>
      </c>
      <c r="DH112" s="100" t="str">
        <f t="shared" si="113"/>
        <v/>
      </c>
      <c r="DI112" s="100" t="str">
        <f t="shared" si="114"/>
        <v/>
      </c>
      <c r="DJ112" s="100" t="str">
        <f t="shared" si="115"/>
        <v/>
      </c>
      <c r="DK112" s="100" t="str">
        <f t="shared" si="116"/>
        <v/>
      </c>
      <c r="DL112" s="100" t="str">
        <f t="shared" si="117"/>
        <v/>
      </c>
      <c r="DM112" s="100" t="str">
        <f t="shared" si="118"/>
        <v/>
      </c>
      <c r="DN112" s="100" t="str">
        <f t="shared" si="119"/>
        <v/>
      </c>
      <c r="DO112" s="100" t="str">
        <f t="shared" si="120"/>
        <v/>
      </c>
      <c r="DP112" s="100" t="str">
        <f t="shared" si="121"/>
        <v/>
      </c>
      <c r="DQ112" s="100" t="str">
        <f t="shared" si="122"/>
        <v/>
      </c>
      <c r="DR112" s="100" t="str">
        <f t="shared" si="123"/>
        <v/>
      </c>
      <c r="DS112" s="100" t="str">
        <f t="shared" si="124"/>
        <v/>
      </c>
      <c r="DT112" s="100" t="str">
        <f t="shared" si="125"/>
        <v/>
      </c>
      <c r="DU112" s="100" t="str">
        <f t="shared" si="126"/>
        <v/>
      </c>
      <c r="DV112" s="100" t="str">
        <f t="shared" si="127"/>
        <v/>
      </c>
      <c r="DW112" s="100" t="str">
        <f t="shared" si="128"/>
        <v/>
      </c>
      <c r="DX112" s="100" t="str">
        <f t="shared" si="129"/>
        <v/>
      </c>
      <c r="DY112" s="100" t="str">
        <f t="shared" si="130"/>
        <v/>
      </c>
      <c r="DZ112" s="100" t="str">
        <f t="shared" si="131"/>
        <v/>
      </c>
      <c r="EA112" s="100" t="str">
        <f t="shared" si="132"/>
        <v/>
      </c>
      <c r="EB112" s="100" t="str">
        <f t="shared" si="133"/>
        <v/>
      </c>
      <c r="EC112" s="100" t="str">
        <f t="shared" si="134"/>
        <v/>
      </c>
      <c r="ED112" s="100" t="str">
        <f t="shared" si="135"/>
        <v/>
      </c>
      <c r="EE112" s="100" t="str">
        <f t="shared" si="136"/>
        <v/>
      </c>
      <c r="EF112" s="100" t="str">
        <f t="shared" si="137"/>
        <v/>
      </c>
      <c r="EG112" s="100" t="str">
        <f t="shared" si="138"/>
        <v/>
      </c>
      <c r="EH112" s="100" t="str">
        <f t="shared" si="139"/>
        <v/>
      </c>
      <c r="EI112" s="100">
        <f t="shared" si="140"/>
        <v>3.54</v>
      </c>
      <c r="EJ112" s="100" t="str">
        <f t="shared" si="141"/>
        <v/>
      </c>
      <c r="EK112" s="100" t="str">
        <f t="shared" si="142"/>
        <v/>
      </c>
      <c r="EL112" s="100" t="str">
        <f t="shared" si="143"/>
        <v/>
      </c>
      <c r="EM112" s="100" t="str">
        <f t="shared" si="144"/>
        <v/>
      </c>
      <c r="EN112" s="100" t="str">
        <f t="shared" si="145"/>
        <v/>
      </c>
      <c r="EO112" s="99">
        <f t="shared" si="146"/>
        <v>3.47</v>
      </c>
      <c r="EP112" s="99">
        <f>ROUND(EO112*(1+[3]Inflación!$G$50),2)</f>
        <v>3.51</v>
      </c>
      <c r="EQ112" s="98">
        <f t="shared" si="147"/>
        <v>-2.1499103882378967E-2</v>
      </c>
    </row>
    <row r="113" spans="1:147" s="97" customFormat="1" ht="24.75" customHeight="1">
      <c r="A113" s="107">
        <v>108</v>
      </c>
      <c r="B113" s="106" t="s">
        <v>518</v>
      </c>
      <c r="C113" s="165" t="s">
        <v>566</v>
      </c>
      <c r="D113" s="104" t="s">
        <v>12</v>
      </c>
      <c r="E113" s="103">
        <v>4.5491552382866125</v>
      </c>
      <c r="F113" s="103">
        <v>4.5878230578120487</v>
      </c>
      <c r="G113" s="102"/>
      <c r="H113" s="100">
        <v>4.5</v>
      </c>
      <c r="I113" s="100">
        <v>6</v>
      </c>
      <c r="J113" s="100">
        <v>4.82</v>
      </c>
      <c r="K113" s="100" t="str">
        <f>+'[3]Contratos anteriores'!AO116</f>
        <v xml:space="preserve"> </v>
      </c>
      <c r="L113" s="100" t="str">
        <f>+'[3]Contratos anteriores'!AP116</f>
        <v xml:space="preserve"> </v>
      </c>
      <c r="M113" s="100" t="str">
        <f>+'[3]Contratos anteriores'!AQ116</f>
        <v xml:space="preserve"> </v>
      </c>
      <c r="N113" s="100"/>
      <c r="O113" s="100"/>
      <c r="P113" s="100"/>
      <c r="Q113" s="100" t="str">
        <f>+'[3]Contratos anteriores'!AR116</f>
        <v xml:space="preserve"> </v>
      </c>
      <c r="R113" s="100" t="str">
        <f>+'[3]Contratos anteriores'!AS116</f>
        <v xml:space="preserve"> </v>
      </c>
      <c r="S113" s="100" t="str">
        <f>+'[3]Contratos anteriores'!AT116</f>
        <v xml:space="preserve"> </v>
      </c>
      <c r="T113" s="100">
        <v>3.4</v>
      </c>
      <c r="U113" s="100"/>
      <c r="V113" s="100"/>
      <c r="W113" s="100" t="str">
        <f>+'[3]Contratos anteriores'!AU116</f>
        <v xml:space="preserve"> </v>
      </c>
      <c r="X113" s="100" t="str">
        <f>+'[3]Contratos anteriores'!AV116</f>
        <v xml:space="preserve"> </v>
      </c>
      <c r="Y113" s="100" t="str">
        <f>+'[3]Contratos anteriores'!AW116</f>
        <v xml:space="preserve"> </v>
      </c>
      <c r="Z113" s="100"/>
      <c r="AA113" s="100"/>
      <c r="AB113" s="100"/>
      <c r="AC113" s="101" t="str">
        <f>+'[3]Contratos anteriores'!AX116</f>
        <v xml:space="preserve"> </v>
      </c>
      <c r="AD113" s="101" t="str">
        <f>+'[3]Contratos anteriores'!AY116</f>
        <v xml:space="preserve"> </v>
      </c>
      <c r="AE113" s="101" t="str">
        <f>+'[3]Contratos anteriores'!AZ116</f>
        <v xml:space="preserve"> </v>
      </c>
      <c r="AF113" s="100"/>
      <c r="AG113" s="100"/>
      <c r="AH113" s="100"/>
      <c r="AI113" s="100" t="str">
        <f>+'[3]Contratos anteriores'!BA116</f>
        <v xml:space="preserve"> </v>
      </c>
      <c r="AJ113" s="100" t="str">
        <f>+'[3]Contratos anteriores'!BB116</f>
        <v xml:space="preserve"> </v>
      </c>
      <c r="AK113" s="100" t="str">
        <f>+'[3]Contratos anteriores'!BC116</f>
        <v xml:space="preserve"> </v>
      </c>
      <c r="AL113" s="100"/>
      <c r="AM113" s="100"/>
      <c r="AN113" s="100">
        <v>2.8</v>
      </c>
      <c r="AO113" s="100" t="str">
        <f>+'[3]Contratos anteriores'!BD116</f>
        <v xml:space="preserve"> </v>
      </c>
      <c r="AP113" s="100" t="str">
        <f>+'[3]Contratos anteriores'!BE116</f>
        <v xml:space="preserve"> </v>
      </c>
      <c r="AQ113" s="100" t="str">
        <f>+'[3]Contratos anteriores'!BF116</f>
        <v xml:space="preserve"> </v>
      </c>
      <c r="AR113" s="100"/>
      <c r="AS113" s="100"/>
      <c r="AT113" s="100"/>
      <c r="AU113" s="100" t="str">
        <f>+'[3]Contratos anteriores'!BG116</f>
        <v xml:space="preserve"> </v>
      </c>
      <c r="AV113" s="100" t="str">
        <f>+'[3]Contratos anteriores'!BH116</f>
        <v xml:space="preserve"> </v>
      </c>
      <c r="AW113" s="100" t="str">
        <f>+'[3]Contratos anteriores'!BI116</f>
        <v xml:space="preserve"> </v>
      </c>
      <c r="AX113" s="100"/>
      <c r="AY113" s="100"/>
      <c r="AZ113" s="100"/>
      <c r="BA113" s="100" t="str">
        <f>+'[3]Contratos anteriores'!BJ116</f>
        <v xml:space="preserve"> </v>
      </c>
      <c r="BB113" s="100" t="str">
        <f>+'[3]Contratos anteriores'!BK116</f>
        <v xml:space="preserve"> </v>
      </c>
      <c r="BC113" s="100" t="str">
        <f>+'[3]Contratos anteriores'!BL116</f>
        <v xml:space="preserve"> </v>
      </c>
      <c r="BD113" s="100"/>
      <c r="BE113" s="100"/>
      <c r="BF113" s="100"/>
      <c r="BG113" s="100" t="str">
        <f>+'[3]Contratos anteriores'!BM116</f>
        <v xml:space="preserve"> </v>
      </c>
      <c r="BH113" s="100" t="str">
        <f>+'[3]Contratos anteriores'!BN116</f>
        <v xml:space="preserve"> </v>
      </c>
      <c r="BI113" s="100" t="str">
        <f>+'[3]Contratos anteriores'!BO116</f>
        <v xml:space="preserve"> </v>
      </c>
      <c r="BJ113" s="100">
        <v>6.63</v>
      </c>
      <c r="BK113" s="100">
        <v>5.14</v>
      </c>
      <c r="BL113" s="100"/>
      <c r="BM113" s="100" t="str">
        <f>+'[3]Contratos anteriores'!BP116</f>
        <v xml:space="preserve"> </v>
      </c>
      <c r="BN113" s="100" t="str">
        <f>+'[3]Contratos anteriores'!BQ116</f>
        <v xml:space="preserve"> </v>
      </c>
      <c r="BO113" s="100" t="str">
        <f>+'[3]Contratos anteriores'!BR116</f>
        <v xml:space="preserve"> </v>
      </c>
      <c r="BP113" s="100">
        <v>4.54</v>
      </c>
      <c r="BQ113" s="100"/>
      <c r="BR113" s="100">
        <v>5.66</v>
      </c>
      <c r="BS113" s="100" t="str">
        <f>+'[3]Contratos anteriores'!BS116</f>
        <v xml:space="preserve"> </v>
      </c>
      <c r="BT113" s="100" t="str">
        <f>+'[3]Contratos anteriores'!BT116</f>
        <v xml:space="preserve"> </v>
      </c>
      <c r="BU113" s="100" t="str">
        <f>+'[3]Contratos anteriores'!BU116</f>
        <v xml:space="preserve"> </v>
      </c>
      <c r="BV113" s="100">
        <f t="shared" si="75"/>
        <v>4.8322222222222218</v>
      </c>
      <c r="BW113" s="100">
        <f t="shared" si="76"/>
        <v>1.0893723260834351</v>
      </c>
      <c r="BX113" s="100">
        <f t="shared" si="150"/>
        <v>3.1981637330970689</v>
      </c>
      <c r="BY113" s="100">
        <f t="shared" si="78"/>
        <v>5.9215945483056567</v>
      </c>
      <c r="BZ113" s="100">
        <f t="shared" si="79"/>
        <v>5.0040707621152745</v>
      </c>
      <c r="CA113" s="100">
        <f t="shared" si="80"/>
        <v>4.5</v>
      </c>
      <c r="CB113" s="100" t="str">
        <f t="shared" si="81"/>
        <v/>
      </c>
      <c r="CC113" s="100">
        <f t="shared" si="82"/>
        <v>4.82</v>
      </c>
      <c r="CD113" s="100" t="str">
        <f t="shared" si="83"/>
        <v/>
      </c>
      <c r="CE113" s="100" t="str">
        <f t="shared" si="84"/>
        <v/>
      </c>
      <c r="CF113" s="100" t="str">
        <f t="shared" si="85"/>
        <v/>
      </c>
      <c r="CG113" s="100" t="str">
        <f t="shared" si="86"/>
        <v/>
      </c>
      <c r="CH113" s="100" t="str">
        <f t="shared" si="87"/>
        <v/>
      </c>
      <c r="CI113" s="100" t="str">
        <f t="shared" si="88"/>
        <v/>
      </c>
      <c r="CJ113" s="100" t="str">
        <f t="shared" si="89"/>
        <v/>
      </c>
      <c r="CK113" s="100" t="str">
        <f t="shared" si="90"/>
        <v/>
      </c>
      <c r="CL113" s="100" t="str">
        <f t="shared" si="91"/>
        <v/>
      </c>
      <c r="CM113" s="100">
        <f t="shared" si="92"/>
        <v>3.4</v>
      </c>
      <c r="CN113" s="100" t="str">
        <f t="shared" si="93"/>
        <v/>
      </c>
      <c r="CO113" s="100" t="str">
        <f t="shared" si="94"/>
        <v/>
      </c>
      <c r="CP113" s="100" t="str">
        <f t="shared" si="95"/>
        <v/>
      </c>
      <c r="CQ113" s="100" t="str">
        <f t="shared" si="96"/>
        <v/>
      </c>
      <c r="CR113" s="100" t="str">
        <f t="shared" si="97"/>
        <v/>
      </c>
      <c r="CS113" s="100" t="str">
        <f t="shared" si="98"/>
        <v/>
      </c>
      <c r="CT113" s="100" t="str">
        <f t="shared" si="99"/>
        <v/>
      </c>
      <c r="CU113" s="100" t="str">
        <f t="shared" si="100"/>
        <v/>
      </c>
      <c r="CV113" s="100" t="str">
        <f t="shared" si="101"/>
        <v/>
      </c>
      <c r="CW113" s="100" t="str">
        <f t="shared" si="102"/>
        <v/>
      </c>
      <c r="CX113" s="100" t="str">
        <f t="shared" si="103"/>
        <v/>
      </c>
      <c r="CY113" s="100" t="str">
        <f t="shared" si="104"/>
        <v/>
      </c>
      <c r="CZ113" s="100" t="str">
        <f t="shared" si="105"/>
        <v/>
      </c>
      <c r="DA113" s="100" t="str">
        <f t="shared" si="106"/>
        <v/>
      </c>
      <c r="DB113" s="100" t="str">
        <f t="shared" si="107"/>
        <v/>
      </c>
      <c r="DC113" s="100" t="str">
        <f t="shared" si="108"/>
        <v/>
      </c>
      <c r="DD113" s="100" t="str">
        <f t="shared" si="109"/>
        <v/>
      </c>
      <c r="DE113" s="100" t="str">
        <f t="shared" si="110"/>
        <v/>
      </c>
      <c r="DF113" s="100" t="str">
        <f t="shared" si="111"/>
        <v/>
      </c>
      <c r="DG113" s="100" t="str">
        <f t="shared" si="112"/>
        <v/>
      </c>
      <c r="DH113" s="100" t="str">
        <f t="shared" si="113"/>
        <v/>
      </c>
      <c r="DI113" s="100" t="str">
        <f t="shared" si="114"/>
        <v/>
      </c>
      <c r="DJ113" s="100" t="str">
        <f t="shared" si="115"/>
        <v/>
      </c>
      <c r="DK113" s="100" t="str">
        <f t="shared" si="116"/>
        <v/>
      </c>
      <c r="DL113" s="100" t="str">
        <f t="shared" si="117"/>
        <v/>
      </c>
      <c r="DM113" s="100" t="str">
        <f t="shared" si="118"/>
        <v/>
      </c>
      <c r="DN113" s="100" t="str">
        <f t="shared" si="119"/>
        <v/>
      </c>
      <c r="DO113" s="100" t="str">
        <f t="shared" si="120"/>
        <v/>
      </c>
      <c r="DP113" s="100" t="str">
        <f t="shared" si="121"/>
        <v/>
      </c>
      <c r="DQ113" s="100" t="str">
        <f t="shared" si="122"/>
        <v/>
      </c>
      <c r="DR113" s="100" t="str">
        <f t="shared" si="123"/>
        <v/>
      </c>
      <c r="DS113" s="100" t="str">
        <f t="shared" si="124"/>
        <v/>
      </c>
      <c r="DT113" s="100" t="str">
        <f t="shared" si="125"/>
        <v/>
      </c>
      <c r="DU113" s="100" t="str">
        <f t="shared" si="126"/>
        <v/>
      </c>
      <c r="DV113" s="100" t="str">
        <f t="shared" si="127"/>
        <v/>
      </c>
      <c r="DW113" s="100" t="str">
        <f t="shared" si="128"/>
        <v/>
      </c>
      <c r="DX113" s="100" t="str">
        <f t="shared" si="129"/>
        <v/>
      </c>
      <c r="DY113" s="100" t="str">
        <f t="shared" si="130"/>
        <v/>
      </c>
      <c r="DZ113" s="100" t="str">
        <f t="shared" si="131"/>
        <v/>
      </c>
      <c r="EA113" s="100" t="str">
        <f t="shared" si="132"/>
        <v/>
      </c>
      <c r="EB113" s="100" t="str">
        <f t="shared" si="133"/>
        <v/>
      </c>
      <c r="EC113" s="100" t="str">
        <f t="shared" si="134"/>
        <v/>
      </c>
      <c r="ED113" s="100" t="str">
        <f t="shared" si="135"/>
        <v/>
      </c>
      <c r="EE113" s="100" t="str">
        <f t="shared" si="136"/>
        <v/>
      </c>
      <c r="EF113" s="100" t="str">
        <f t="shared" si="137"/>
        <v/>
      </c>
      <c r="EG113" s="100" t="str">
        <f t="shared" si="138"/>
        <v/>
      </c>
      <c r="EH113" s="100" t="str">
        <f t="shared" si="139"/>
        <v/>
      </c>
      <c r="EI113" s="100">
        <f t="shared" si="140"/>
        <v>4.54</v>
      </c>
      <c r="EJ113" s="100" t="str">
        <f t="shared" si="141"/>
        <v/>
      </c>
      <c r="EK113" s="100" t="str">
        <f t="shared" si="142"/>
        <v/>
      </c>
      <c r="EL113" s="100" t="str">
        <f t="shared" si="143"/>
        <v/>
      </c>
      <c r="EM113" s="100" t="str">
        <f t="shared" si="144"/>
        <v/>
      </c>
      <c r="EN113" s="100" t="str">
        <f t="shared" si="145"/>
        <v/>
      </c>
      <c r="EO113" s="99">
        <f t="shared" si="146"/>
        <v>4.38</v>
      </c>
      <c r="EP113" s="99">
        <f>ROUND(EO113*(1+[3]Inflación!$G$50),2)</f>
        <v>4.4400000000000004</v>
      </c>
      <c r="EQ113" s="98">
        <f t="shared" si="147"/>
        <v>-3.718387907780496E-2</v>
      </c>
    </row>
    <row r="114" spans="1:147" s="97" customFormat="1" ht="24.75" customHeight="1">
      <c r="A114" s="107">
        <v>109</v>
      </c>
      <c r="B114" s="106" t="s">
        <v>518</v>
      </c>
      <c r="C114" s="165" t="s">
        <v>565</v>
      </c>
      <c r="D114" s="104" t="s">
        <v>12</v>
      </c>
      <c r="E114" s="103">
        <v>4.7034228646463418</v>
      </c>
      <c r="F114" s="103">
        <v>4.7434019589958361</v>
      </c>
      <c r="G114" s="102"/>
      <c r="H114" s="100">
        <v>4.5</v>
      </c>
      <c r="I114" s="100">
        <v>8</v>
      </c>
      <c r="J114" s="100">
        <v>4.82</v>
      </c>
      <c r="K114" s="100" t="str">
        <f>+'[3]Contratos anteriores'!AO117</f>
        <v xml:space="preserve"> </v>
      </c>
      <c r="L114" s="100" t="str">
        <f>+'[3]Contratos anteriores'!AP117</f>
        <v xml:space="preserve"> </v>
      </c>
      <c r="M114" s="100" t="str">
        <f>+'[3]Contratos anteriores'!AQ117</f>
        <v xml:space="preserve"> </v>
      </c>
      <c r="N114" s="100"/>
      <c r="O114" s="100"/>
      <c r="P114" s="100"/>
      <c r="Q114" s="100" t="str">
        <f>+'[3]Contratos anteriores'!AR117</f>
        <v xml:space="preserve"> </v>
      </c>
      <c r="R114" s="100" t="str">
        <f>+'[3]Contratos anteriores'!AS117</f>
        <v xml:space="preserve"> </v>
      </c>
      <c r="S114" s="100" t="str">
        <f>+'[3]Contratos anteriores'!AT117</f>
        <v xml:space="preserve"> </v>
      </c>
      <c r="T114" s="100">
        <v>6.2</v>
      </c>
      <c r="U114" s="100"/>
      <c r="V114" s="100"/>
      <c r="W114" s="100" t="str">
        <f>+'[3]Contratos anteriores'!AU117</f>
        <v xml:space="preserve"> </v>
      </c>
      <c r="X114" s="100" t="str">
        <f>+'[3]Contratos anteriores'!AV117</f>
        <v xml:space="preserve"> </v>
      </c>
      <c r="Y114" s="100" t="str">
        <f>+'[3]Contratos anteriores'!AW117</f>
        <v xml:space="preserve"> </v>
      </c>
      <c r="Z114" s="100"/>
      <c r="AA114" s="100"/>
      <c r="AB114" s="100"/>
      <c r="AC114" s="101" t="str">
        <f>+'[3]Contratos anteriores'!AX117</f>
        <v xml:space="preserve"> </v>
      </c>
      <c r="AD114" s="101" t="str">
        <f>+'[3]Contratos anteriores'!AY117</f>
        <v xml:space="preserve"> </v>
      </c>
      <c r="AE114" s="101" t="str">
        <f>+'[3]Contratos anteriores'!AZ117</f>
        <v xml:space="preserve"> </v>
      </c>
      <c r="AF114" s="100"/>
      <c r="AG114" s="100"/>
      <c r="AH114" s="100"/>
      <c r="AI114" s="100" t="str">
        <f>+'[3]Contratos anteriores'!BA117</f>
        <v xml:space="preserve"> </v>
      </c>
      <c r="AJ114" s="100" t="str">
        <f>+'[3]Contratos anteriores'!BB117</f>
        <v xml:space="preserve"> </v>
      </c>
      <c r="AK114" s="100" t="str">
        <f>+'[3]Contratos anteriores'!BC117</f>
        <v xml:space="preserve"> </v>
      </c>
      <c r="AL114" s="100"/>
      <c r="AM114" s="100"/>
      <c r="AN114" s="100">
        <v>4</v>
      </c>
      <c r="AO114" s="100" t="str">
        <f>+'[3]Contratos anteriores'!BD117</f>
        <v xml:space="preserve"> </v>
      </c>
      <c r="AP114" s="100" t="str">
        <f>+'[3]Contratos anteriores'!BE117</f>
        <v xml:space="preserve"> </v>
      </c>
      <c r="AQ114" s="100" t="str">
        <f>+'[3]Contratos anteriores'!BF117</f>
        <v xml:space="preserve"> </v>
      </c>
      <c r="AR114" s="100"/>
      <c r="AS114" s="100"/>
      <c r="AT114" s="100"/>
      <c r="AU114" s="100" t="str">
        <f>+'[3]Contratos anteriores'!BG117</f>
        <v xml:space="preserve"> </v>
      </c>
      <c r="AV114" s="100">
        <f>+'[3]Contratos anteriores'!BH117</f>
        <v>11.616149999999999</v>
      </c>
      <c r="AW114" s="100" t="str">
        <f>+'[3]Contratos anteriores'!BI117</f>
        <v xml:space="preserve"> </v>
      </c>
      <c r="AX114" s="100"/>
      <c r="AY114" s="100"/>
      <c r="AZ114" s="100"/>
      <c r="BA114" s="100" t="str">
        <f>+'[3]Contratos anteriores'!BJ117</f>
        <v xml:space="preserve"> </v>
      </c>
      <c r="BB114" s="100" t="str">
        <f>+'[3]Contratos anteriores'!BK117</f>
        <v xml:space="preserve"> </v>
      </c>
      <c r="BC114" s="100" t="str">
        <f>+'[3]Contratos anteriores'!BL117</f>
        <v xml:space="preserve"> </v>
      </c>
      <c r="BD114" s="100"/>
      <c r="BE114" s="100"/>
      <c r="BF114" s="100"/>
      <c r="BG114" s="100" t="str">
        <f>+'[3]Contratos anteriores'!BM117</f>
        <v xml:space="preserve"> </v>
      </c>
      <c r="BH114" s="100" t="str">
        <f>+'[3]Contratos anteriores'!BN117</f>
        <v xml:space="preserve"> </v>
      </c>
      <c r="BI114" s="100" t="str">
        <f>+'[3]Contratos anteriores'!BO117</f>
        <v xml:space="preserve"> </v>
      </c>
      <c r="BJ114" s="100">
        <v>6.63</v>
      </c>
      <c r="BK114" s="100">
        <v>5.31</v>
      </c>
      <c r="BL114" s="100"/>
      <c r="BM114" s="100" t="str">
        <f>+'[3]Contratos anteriores'!BP117</f>
        <v xml:space="preserve"> </v>
      </c>
      <c r="BN114" s="100" t="str">
        <f>+'[3]Contratos anteriores'!BQ117</f>
        <v xml:space="preserve"> </v>
      </c>
      <c r="BO114" s="100" t="str">
        <f>+'[3]Contratos anteriores'!BR117</f>
        <v xml:space="preserve"> </v>
      </c>
      <c r="BP114" s="100">
        <v>4.7</v>
      </c>
      <c r="BQ114" s="100"/>
      <c r="BR114" s="100">
        <v>5.7</v>
      </c>
      <c r="BS114" s="100" t="str">
        <f>+'[3]Contratos anteriores'!BS117</f>
        <v xml:space="preserve"> </v>
      </c>
      <c r="BT114" s="100" t="str">
        <f>+'[3]Contratos anteriores'!BT117</f>
        <v xml:space="preserve"> </v>
      </c>
      <c r="BU114" s="100" t="str">
        <f>+'[3]Contratos anteriores'!BU117</f>
        <v xml:space="preserve"> </v>
      </c>
      <c r="BV114" s="100">
        <f t="shared" si="75"/>
        <v>6.1476150000000009</v>
      </c>
      <c r="BW114" s="100">
        <f t="shared" si="76"/>
        <v>2.1114412668702336</v>
      </c>
      <c r="BX114" s="100">
        <f t="shared" si="150"/>
        <v>2.9804530996946506</v>
      </c>
      <c r="BY114" s="100">
        <f t="shared" si="78"/>
        <v>8.2590562668702354</v>
      </c>
      <c r="BZ114" s="100">
        <f t="shared" si="79"/>
        <v>5.1737651511109766</v>
      </c>
      <c r="CA114" s="100">
        <f t="shared" si="80"/>
        <v>4.5</v>
      </c>
      <c r="CB114" s="100" t="str">
        <f t="shared" si="81"/>
        <v/>
      </c>
      <c r="CC114" s="100">
        <f t="shared" si="82"/>
        <v>4.82</v>
      </c>
      <c r="CD114" s="100" t="str">
        <f t="shared" si="83"/>
        <v/>
      </c>
      <c r="CE114" s="100" t="str">
        <f t="shared" si="84"/>
        <v/>
      </c>
      <c r="CF114" s="100" t="str">
        <f t="shared" si="85"/>
        <v/>
      </c>
      <c r="CG114" s="100" t="str">
        <f t="shared" si="86"/>
        <v/>
      </c>
      <c r="CH114" s="100" t="str">
        <f t="shared" si="87"/>
        <v/>
      </c>
      <c r="CI114" s="100" t="str">
        <f t="shared" si="88"/>
        <v/>
      </c>
      <c r="CJ114" s="100" t="str">
        <f t="shared" si="89"/>
        <v/>
      </c>
      <c r="CK114" s="100" t="str">
        <f t="shared" si="90"/>
        <v/>
      </c>
      <c r="CL114" s="100" t="str">
        <f t="shared" si="91"/>
        <v/>
      </c>
      <c r="CM114" s="100" t="str">
        <f t="shared" si="92"/>
        <v/>
      </c>
      <c r="CN114" s="100" t="str">
        <f t="shared" si="93"/>
        <v/>
      </c>
      <c r="CO114" s="100" t="str">
        <f t="shared" si="94"/>
        <v/>
      </c>
      <c r="CP114" s="100" t="str">
        <f t="shared" si="95"/>
        <v/>
      </c>
      <c r="CQ114" s="100" t="str">
        <f t="shared" si="96"/>
        <v/>
      </c>
      <c r="CR114" s="100" t="str">
        <f t="shared" si="97"/>
        <v/>
      </c>
      <c r="CS114" s="100" t="str">
        <f t="shared" si="98"/>
        <v/>
      </c>
      <c r="CT114" s="100" t="str">
        <f t="shared" si="99"/>
        <v/>
      </c>
      <c r="CU114" s="100" t="str">
        <f t="shared" si="100"/>
        <v/>
      </c>
      <c r="CV114" s="100" t="str">
        <f t="shared" si="101"/>
        <v/>
      </c>
      <c r="CW114" s="100" t="str">
        <f t="shared" si="102"/>
        <v/>
      </c>
      <c r="CX114" s="100" t="str">
        <f t="shared" si="103"/>
        <v/>
      </c>
      <c r="CY114" s="100" t="str">
        <f t="shared" si="104"/>
        <v/>
      </c>
      <c r="CZ114" s="100" t="str">
        <f t="shared" si="105"/>
        <v/>
      </c>
      <c r="DA114" s="100" t="str">
        <f t="shared" si="106"/>
        <v/>
      </c>
      <c r="DB114" s="100" t="str">
        <f t="shared" si="107"/>
        <v/>
      </c>
      <c r="DC114" s="100" t="str">
        <f t="shared" si="108"/>
        <v/>
      </c>
      <c r="DD114" s="100" t="str">
        <f t="shared" si="109"/>
        <v/>
      </c>
      <c r="DE114" s="100" t="str">
        <f t="shared" si="110"/>
        <v/>
      </c>
      <c r="DF114" s="100" t="str">
        <f t="shared" si="111"/>
        <v/>
      </c>
      <c r="DG114" s="100">
        <f t="shared" si="112"/>
        <v>4</v>
      </c>
      <c r="DH114" s="100" t="str">
        <f t="shared" si="113"/>
        <v/>
      </c>
      <c r="DI114" s="100" t="str">
        <f t="shared" si="114"/>
        <v/>
      </c>
      <c r="DJ114" s="100" t="str">
        <f t="shared" si="115"/>
        <v/>
      </c>
      <c r="DK114" s="100" t="str">
        <f t="shared" si="116"/>
        <v/>
      </c>
      <c r="DL114" s="100" t="str">
        <f t="shared" si="117"/>
        <v/>
      </c>
      <c r="DM114" s="100" t="str">
        <f t="shared" si="118"/>
        <v/>
      </c>
      <c r="DN114" s="100" t="str">
        <f t="shared" si="119"/>
        <v/>
      </c>
      <c r="DO114" s="100" t="str">
        <f t="shared" si="120"/>
        <v/>
      </c>
      <c r="DP114" s="100" t="str">
        <f t="shared" si="121"/>
        <v/>
      </c>
      <c r="DQ114" s="100" t="str">
        <f t="shared" si="122"/>
        <v/>
      </c>
      <c r="DR114" s="100" t="str">
        <f t="shared" si="123"/>
        <v/>
      </c>
      <c r="DS114" s="100" t="str">
        <f t="shared" si="124"/>
        <v/>
      </c>
      <c r="DT114" s="100" t="str">
        <f t="shared" si="125"/>
        <v/>
      </c>
      <c r="DU114" s="100" t="str">
        <f t="shared" si="126"/>
        <v/>
      </c>
      <c r="DV114" s="100" t="str">
        <f t="shared" si="127"/>
        <v/>
      </c>
      <c r="DW114" s="100" t="str">
        <f t="shared" si="128"/>
        <v/>
      </c>
      <c r="DX114" s="100" t="str">
        <f t="shared" si="129"/>
        <v/>
      </c>
      <c r="DY114" s="100" t="str">
        <f t="shared" si="130"/>
        <v/>
      </c>
      <c r="DZ114" s="100" t="str">
        <f t="shared" si="131"/>
        <v/>
      </c>
      <c r="EA114" s="100" t="str">
        <f t="shared" si="132"/>
        <v/>
      </c>
      <c r="EB114" s="100" t="str">
        <f t="shared" si="133"/>
        <v/>
      </c>
      <c r="EC114" s="100" t="str">
        <f t="shared" si="134"/>
        <v/>
      </c>
      <c r="ED114" s="100" t="str">
        <f t="shared" si="135"/>
        <v/>
      </c>
      <c r="EE114" s="100" t="str">
        <f t="shared" si="136"/>
        <v/>
      </c>
      <c r="EF114" s="100" t="str">
        <f t="shared" si="137"/>
        <v/>
      </c>
      <c r="EG114" s="100" t="str">
        <f t="shared" si="138"/>
        <v/>
      </c>
      <c r="EH114" s="100" t="str">
        <f t="shared" si="139"/>
        <v/>
      </c>
      <c r="EI114" s="100">
        <f t="shared" si="140"/>
        <v>4.7</v>
      </c>
      <c r="EJ114" s="100" t="str">
        <f t="shared" si="141"/>
        <v/>
      </c>
      <c r="EK114" s="100" t="str">
        <f t="shared" si="142"/>
        <v/>
      </c>
      <c r="EL114" s="100" t="str">
        <f t="shared" si="143"/>
        <v/>
      </c>
      <c r="EM114" s="100" t="str">
        <f t="shared" si="144"/>
        <v/>
      </c>
      <c r="EN114" s="100" t="str">
        <f t="shared" si="145"/>
        <v/>
      </c>
      <c r="EO114" s="99">
        <f t="shared" si="146"/>
        <v>4.53</v>
      </c>
      <c r="EP114" s="99">
        <f>ROUND(EO114*(1+[3]Inflación!$G$50),2)</f>
        <v>4.59</v>
      </c>
      <c r="EQ114" s="98">
        <f t="shared" si="147"/>
        <v>-3.6871629372278725E-2</v>
      </c>
    </row>
    <row r="115" spans="1:147" s="97" customFormat="1" ht="24.75" customHeight="1">
      <c r="A115" s="107">
        <v>110</v>
      </c>
      <c r="B115" s="106" t="s">
        <v>518</v>
      </c>
      <c r="C115" s="165" t="s">
        <v>564</v>
      </c>
      <c r="D115" s="104" t="s">
        <v>12</v>
      </c>
      <c r="E115" s="103">
        <v>4.8005654500316473</v>
      </c>
      <c r="F115" s="103">
        <v>4.8413702563569165</v>
      </c>
      <c r="G115" s="102"/>
      <c r="H115" s="100">
        <v>4.5</v>
      </c>
      <c r="I115" s="100">
        <v>8</v>
      </c>
      <c r="J115" s="100">
        <v>4.82</v>
      </c>
      <c r="K115" s="100" t="str">
        <f>+'[3]Contratos anteriores'!AO118</f>
        <v xml:space="preserve"> </v>
      </c>
      <c r="L115" s="100" t="str">
        <f>+'[3]Contratos anteriores'!AP118</f>
        <v xml:space="preserve"> </v>
      </c>
      <c r="M115" s="100" t="str">
        <f>+'[3]Contratos anteriores'!AQ118</f>
        <v xml:space="preserve"> </v>
      </c>
      <c r="N115" s="100"/>
      <c r="O115" s="100"/>
      <c r="P115" s="100"/>
      <c r="Q115" s="100" t="str">
        <f>+'[3]Contratos anteriores'!AR118</f>
        <v xml:space="preserve"> </v>
      </c>
      <c r="R115" s="100" t="str">
        <f>+'[3]Contratos anteriores'!AS118</f>
        <v xml:space="preserve"> </v>
      </c>
      <c r="S115" s="100" t="str">
        <f>+'[3]Contratos anteriores'!AT118</f>
        <v xml:space="preserve"> </v>
      </c>
      <c r="T115" s="100">
        <v>6.2</v>
      </c>
      <c r="U115" s="100"/>
      <c r="V115" s="100"/>
      <c r="W115" s="100" t="str">
        <f>+'[3]Contratos anteriores'!AU118</f>
        <v xml:space="preserve"> </v>
      </c>
      <c r="X115" s="100" t="str">
        <f>+'[3]Contratos anteriores'!AV118</f>
        <v xml:space="preserve"> </v>
      </c>
      <c r="Y115" s="100" t="str">
        <f>+'[3]Contratos anteriores'!AW118</f>
        <v xml:space="preserve"> </v>
      </c>
      <c r="Z115" s="100"/>
      <c r="AA115" s="100"/>
      <c r="AB115" s="100"/>
      <c r="AC115" s="101" t="str">
        <f>+'[3]Contratos anteriores'!AX118</f>
        <v xml:space="preserve"> </v>
      </c>
      <c r="AD115" s="101" t="str">
        <f>+'[3]Contratos anteriores'!AY118</f>
        <v xml:space="preserve"> </v>
      </c>
      <c r="AE115" s="101" t="str">
        <f>+'[3]Contratos anteriores'!AZ118</f>
        <v xml:space="preserve"> </v>
      </c>
      <c r="AF115" s="100"/>
      <c r="AG115" s="100"/>
      <c r="AH115" s="100"/>
      <c r="AI115" s="100" t="str">
        <f>+'[3]Contratos anteriores'!BA118</f>
        <v xml:space="preserve"> </v>
      </c>
      <c r="AJ115" s="100" t="str">
        <f>+'[3]Contratos anteriores'!BB118</f>
        <v xml:space="preserve"> </v>
      </c>
      <c r="AK115" s="100" t="str">
        <f>+'[3]Contratos anteriores'!BC118</f>
        <v xml:space="preserve"> </v>
      </c>
      <c r="AL115" s="100"/>
      <c r="AM115" s="100"/>
      <c r="AN115" s="100">
        <v>4</v>
      </c>
      <c r="AO115" s="100" t="str">
        <f>+'[3]Contratos anteriores'!BD118</f>
        <v xml:space="preserve"> </v>
      </c>
      <c r="AP115" s="100" t="str">
        <f>+'[3]Contratos anteriores'!BE118</f>
        <v xml:space="preserve"> </v>
      </c>
      <c r="AQ115" s="100" t="str">
        <f>+'[3]Contratos anteriores'!BF118</f>
        <v xml:space="preserve"> </v>
      </c>
      <c r="AR115" s="100"/>
      <c r="AS115" s="100"/>
      <c r="AT115" s="100"/>
      <c r="AU115" s="100" t="str">
        <f>+'[3]Contratos anteriores'!BG118</f>
        <v xml:space="preserve"> </v>
      </c>
      <c r="AV115" s="100" t="str">
        <f>+'[3]Contratos anteriores'!BH118</f>
        <v xml:space="preserve"> </v>
      </c>
      <c r="AW115" s="100" t="str">
        <f>+'[3]Contratos anteriores'!BI118</f>
        <v xml:space="preserve"> </v>
      </c>
      <c r="AX115" s="100"/>
      <c r="AY115" s="100"/>
      <c r="AZ115" s="100"/>
      <c r="BA115" s="100" t="str">
        <f>+'[3]Contratos anteriores'!BJ118</f>
        <v xml:space="preserve"> </v>
      </c>
      <c r="BB115" s="100" t="str">
        <f>+'[3]Contratos anteriores'!BK118</f>
        <v xml:space="preserve"> </v>
      </c>
      <c r="BC115" s="100" t="str">
        <f>+'[3]Contratos anteriores'!BL118</f>
        <v xml:space="preserve"> </v>
      </c>
      <c r="BD115" s="100"/>
      <c r="BE115" s="100"/>
      <c r="BF115" s="100"/>
      <c r="BG115" s="100">
        <f>+'[3]Contratos anteriores'!BM118</f>
        <v>5.9235120000000006</v>
      </c>
      <c r="BH115" s="100" t="str">
        <f>+'[3]Contratos anteriores'!BN118</f>
        <v xml:space="preserve"> </v>
      </c>
      <c r="BI115" s="100" t="str">
        <f>+'[3]Contratos anteriores'!BO118</f>
        <v xml:space="preserve"> </v>
      </c>
      <c r="BJ115" s="100">
        <v>7.36</v>
      </c>
      <c r="BK115" s="100">
        <v>5.42</v>
      </c>
      <c r="BL115" s="100"/>
      <c r="BM115" s="100" t="str">
        <f>+'[3]Contratos anteriores'!BP118</f>
        <v xml:space="preserve"> </v>
      </c>
      <c r="BN115" s="100" t="str">
        <f>+'[3]Contratos anteriores'!BQ118</f>
        <v xml:space="preserve"> </v>
      </c>
      <c r="BO115" s="100" t="str">
        <f>+'[3]Contratos anteriores'!BR118</f>
        <v xml:space="preserve"> </v>
      </c>
      <c r="BP115" s="100">
        <v>4.79</v>
      </c>
      <c r="BQ115" s="100"/>
      <c r="BR115" s="100">
        <v>5.67</v>
      </c>
      <c r="BS115" s="100" t="str">
        <f>+'[3]Contratos anteriores'!BS118</f>
        <v xml:space="preserve"> </v>
      </c>
      <c r="BT115" s="100" t="str">
        <f>+'[3]Contratos anteriores'!BT118</f>
        <v xml:space="preserve"> </v>
      </c>
      <c r="BU115" s="100" t="str">
        <f>+'[3]Contratos anteriores'!BU118</f>
        <v xml:space="preserve"> </v>
      </c>
      <c r="BV115" s="100">
        <f t="shared" si="75"/>
        <v>5.6683512</v>
      </c>
      <c r="BW115" s="100">
        <f t="shared" si="76"/>
        <v>1.1887708660723031</v>
      </c>
      <c r="BX115" s="100">
        <f t="shared" si="150"/>
        <v>3.8851949008915456</v>
      </c>
      <c r="BY115" s="100">
        <f t="shared" si="78"/>
        <v>6.8571220660723036</v>
      </c>
      <c r="BZ115" s="100">
        <f t="shared" si="79"/>
        <v>5.2806219950348128</v>
      </c>
      <c r="CA115" s="100">
        <f t="shared" si="80"/>
        <v>4.5</v>
      </c>
      <c r="CB115" s="100" t="str">
        <f t="shared" si="81"/>
        <v/>
      </c>
      <c r="CC115" s="100">
        <f t="shared" si="82"/>
        <v>4.82</v>
      </c>
      <c r="CD115" s="100" t="str">
        <f t="shared" si="83"/>
        <v/>
      </c>
      <c r="CE115" s="100" t="str">
        <f t="shared" si="84"/>
        <v/>
      </c>
      <c r="CF115" s="100" t="str">
        <f t="shared" si="85"/>
        <v/>
      </c>
      <c r="CG115" s="100" t="str">
        <f t="shared" si="86"/>
        <v/>
      </c>
      <c r="CH115" s="100" t="str">
        <f t="shared" si="87"/>
        <v/>
      </c>
      <c r="CI115" s="100" t="str">
        <f t="shared" si="88"/>
        <v/>
      </c>
      <c r="CJ115" s="100" t="str">
        <f t="shared" si="89"/>
        <v/>
      </c>
      <c r="CK115" s="100" t="str">
        <f t="shared" si="90"/>
        <v/>
      </c>
      <c r="CL115" s="100" t="str">
        <f t="shared" si="91"/>
        <v/>
      </c>
      <c r="CM115" s="100" t="str">
        <f t="shared" si="92"/>
        <v/>
      </c>
      <c r="CN115" s="100" t="str">
        <f t="shared" si="93"/>
        <v/>
      </c>
      <c r="CO115" s="100" t="str">
        <f t="shared" si="94"/>
        <v/>
      </c>
      <c r="CP115" s="100" t="str">
        <f t="shared" si="95"/>
        <v/>
      </c>
      <c r="CQ115" s="100" t="str">
        <f t="shared" si="96"/>
        <v/>
      </c>
      <c r="CR115" s="100" t="str">
        <f t="shared" si="97"/>
        <v/>
      </c>
      <c r="CS115" s="100" t="str">
        <f t="shared" si="98"/>
        <v/>
      </c>
      <c r="CT115" s="100" t="str">
        <f t="shared" si="99"/>
        <v/>
      </c>
      <c r="CU115" s="100" t="str">
        <f t="shared" si="100"/>
        <v/>
      </c>
      <c r="CV115" s="100" t="str">
        <f t="shared" si="101"/>
        <v/>
      </c>
      <c r="CW115" s="100" t="str">
        <f t="shared" si="102"/>
        <v/>
      </c>
      <c r="CX115" s="100" t="str">
        <f t="shared" si="103"/>
        <v/>
      </c>
      <c r="CY115" s="100" t="str">
        <f t="shared" si="104"/>
        <v/>
      </c>
      <c r="CZ115" s="100" t="str">
        <f t="shared" si="105"/>
        <v/>
      </c>
      <c r="DA115" s="100" t="str">
        <f t="shared" si="106"/>
        <v/>
      </c>
      <c r="DB115" s="100" t="str">
        <f t="shared" si="107"/>
        <v/>
      </c>
      <c r="DC115" s="100" t="str">
        <f t="shared" si="108"/>
        <v/>
      </c>
      <c r="DD115" s="100" t="str">
        <f t="shared" si="109"/>
        <v/>
      </c>
      <c r="DE115" s="100" t="str">
        <f t="shared" si="110"/>
        <v/>
      </c>
      <c r="DF115" s="100" t="str">
        <f t="shared" si="111"/>
        <v/>
      </c>
      <c r="DG115" s="100">
        <f t="shared" si="112"/>
        <v>4</v>
      </c>
      <c r="DH115" s="100" t="str">
        <f t="shared" si="113"/>
        <v/>
      </c>
      <c r="DI115" s="100" t="str">
        <f t="shared" si="114"/>
        <v/>
      </c>
      <c r="DJ115" s="100" t="str">
        <f t="shared" si="115"/>
        <v/>
      </c>
      <c r="DK115" s="100" t="str">
        <f t="shared" si="116"/>
        <v/>
      </c>
      <c r="DL115" s="100" t="str">
        <f t="shared" si="117"/>
        <v/>
      </c>
      <c r="DM115" s="100" t="str">
        <f t="shared" si="118"/>
        <v/>
      </c>
      <c r="DN115" s="100" t="str">
        <f t="shared" si="119"/>
        <v/>
      </c>
      <c r="DO115" s="100" t="str">
        <f t="shared" si="120"/>
        <v/>
      </c>
      <c r="DP115" s="100" t="str">
        <f t="shared" si="121"/>
        <v/>
      </c>
      <c r="DQ115" s="100" t="str">
        <f t="shared" si="122"/>
        <v/>
      </c>
      <c r="DR115" s="100" t="str">
        <f t="shared" si="123"/>
        <v/>
      </c>
      <c r="DS115" s="100" t="str">
        <f t="shared" si="124"/>
        <v/>
      </c>
      <c r="DT115" s="100" t="str">
        <f t="shared" si="125"/>
        <v/>
      </c>
      <c r="DU115" s="100" t="str">
        <f t="shared" si="126"/>
        <v/>
      </c>
      <c r="DV115" s="100" t="str">
        <f t="shared" si="127"/>
        <v/>
      </c>
      <c r="DW115" s="100" t="str">
        <f t="shared" si="128"/>
        <v/>
      </c>
      <c r="DX115" s="100" t="str">
        <f t="shared" si="129"/>
        <v/>
      </c>
      <c r="DY115" s="100" t="str">
        <f t="shared" si="130"/>
        <v/>
      </c>
      <c r="DZ115" s="100" t="str">
        <f t="shared" si="131"/>
        <v/>
      </c>
      <c r="EA115" s="100" t="str">
        <f t="shared" si="132"/>
        <v/>
      </c>
      <c r="EB115" s="100" t="str">
        <f t="shared" si="133"/>
        <v/>
      </c>
      <c r="EC115" s="100" t="str">
        <f t="shared" si="134"/>
        <v/>
      </c>
      <c r="ED115" s="100" t="str">
        <f t="shared" si="135"/>
        <v/>
      </c>
      <c r="EE115" s="100" t="str">
        <f t="shared" si="136"/>
        <v/>
      </c>
      <c r="EF115" s="100" t="str">
        <f t="shared" si="137"/>
        <v/>
      </c>
      <c r="EG115" s="100" t="str">
        <f t="shared" si="138"/>
        <v/>
      </c>
      <c r="EH115" s="100" t="str">
        <f t="shared" si="139"/>
        <v/>
      </c>
      <c r="EI115" s="100">
        <f t="shared" si="140"/>
        <v>4.79</v>
      </c>
      <c r="EJ115" s="100" t="str">
        <f t="shared" si="141"/>
        <v/>
      </c>
      <c r="EK115" s="100" t="str">
        <f t="shared" si="142"/>
        <v/>
      </c>
      <c r="EL115" s="100" t="str">
        <f t="shared" si="143"/>
        <v/>
      </c>
      <c r="EM115" s="100" t="str">
        <f t="shared" si="144"/>
        <v/>
      </c>
      <c r="EN115" s="100" t="str">
        <f t="shared" si="145"/>
        <v/>
      </c>
      <c r="EO115" s="99">
        <f t="shared" si="146"/>
        <v>4.55</v>
      </c>
      <c r="EP115" s="99">
        <f>ROUND(EO115*(1+[3]Inflación!$G$50),2)</f>
        <v>4.6100000000000003</v>
      </c>
      <c r="EQ115" s="98">
        <f t="shared" si="147"/>
        <v>-5.2194986744737659E-2</v>
      </c>
    </row>
    <row r="116" spans="1:147" s="97" customFormat="1" ht="24.75" customHeight="1">
      <c r="A116" s="107">
        <v>111</v>
      </c>
      <c r="B116" s="106" t="s">
        <v>518</v>
      </c>
      <c r="C116" s="165" t="s">
        <v>563</v>
      </c>
      <c r="D116" s="104" t="s">
        <v>12</v>
      </c>
      <c r="E116" s="103">
        <v>5.0263805764199789</v>
      </c>
      <c r="F116" s="103">
        <v>5.0691048113195487</v>
      </c>
      <c r="G116" s="102"/>
      <c r="H116" s="100">
        <v>4.5</v>
      </c>
      <c r="I116" s="100">
        <v>8</v>
      </c>
      <c r="J116" s="100">
        <v>4.82</v>
      </c>
      <c r="K116" s="100" t="str">
        <f>+'[3]Contratos anteriores'!AO119</f>
        <v xml:space="preserve"> </v>
      </c>
      <c r="L116" s="100" t="str">
        <f>+'[3]Contratos anteriores'!AP119</f>
        <v xml:space="preserve"> </v>
      </c>
      <c r="M116" s="100" t="str">
        <f>+'[3]Contratos anteriores'!AQ119</f>
        <v xml:space="preserve"> </v>
      </c>
      <c r="N116" s="100"/>
      <c r="O116" s="100"/>
      <c r="P116" s="100"/>
      <c r="Q116" s="100" t="str">
        <f>+'[3]Contratos anteriores'!AR119</f>
        <v xml:space="preserve"> </v>
      </c>
      <c r="R116" s="100" t="str">
        <f>+'[3]Contratos anteriores'!AS119</f>
        <v xml:space="preserve"> </v>
      </c>
      <c r="S116" s="100" t="str">
        <f>+'[3]Contratos anteriores'!AT119</f>
        <v xml:space="preserve"> </v>
      </c>
      <c r="T116" s="100">
        <v>6.2</v>
      </c>
      <c r="U116" s="100"/>
      <c r="V116" s="100"/>
      <c r="W116" s="100" t="str">
        <f>+'[3]Contratos anteriores'!AU119</f>
        <v xml:space="preserve"> </v>
      </c>
      <c r="X116" s="100" t="str">
        <f>+'[3]Contratos anteriores'!AV119</f>
        <v xml:space="preserve"> </v>
      </c>
      <c r="Y116" s="100" t="str">
        <f>+'[3]Contratos anteriores'!AW119</f>
        <v xml:space="preserve"> </v>
      </c>
      <c r="Z116" s="100"/>
      <c r="AA116" s="100"/>
      <c r="AB116" s="100"/>
      <c r="AC116" s="101" t="str">
        <f>+'[3]Contratos anteriores'!AX119</f>
        <v xml:space="preserve"> </v>
      </c>
      <c r="AD116" s="101" t="str">
        <f>+'[3]Contratos anteriores'!AY119</f>
        <v xml:space="preserve"> </v>
      </c>
      <c r="AE116" s="101" t="str">
        <f>+'[3]Contratos anteriores'!AZ119</f>
        <v xml:space="preserve"> </v>
      </c>
      <c r="AF116" s="100"/>
      <c r="AG116" s="100"/>
      <c r="AH116" s="100"/>
      <c r="AI116" s="100" t="str">
        <f>+'[3]Contratos anteriores'!BA119</f>
        <v xml:space="preserve"> </v>
      </c>
      <c r="AJ116" s="100" t="str">
        <f>+'[3]Contratos anteriores'!BB119</f>
        <v xml:space="preserve"> </v>
      </c>
      <c r="AK116" s="100" t="str">
        <f>+'[3]Contratos anteriores'!BC119</f>
        <v xml:space="preserve"> </v>
      </c>
      <c r="AL116" s="100"/>
      <c r="AM116" s="100"/>
      <c r="AN116" s="100"/>
      <c r="AO116" s="100" t="str">
        <f>+'[3]Contratos anteriores'!BD119</f>
        <v xml:space="preserve"> </v>
      </c>
      <c r="AP116" s="100" t="str">
        <f>+'[3]Contratos anteriores'!BE119</f>
        <v xml:space="preserve"> </v>
      </c>
      <c r="AQ116" s="100" t="str">
        <f>+'[3]Contratos anteriores'!BF119</f>
        <v xml:space="preserve"> </v>
      </c>
      <c r="AR116" s="100"/>
      <c r="AS116" s="100"/>
      <c r="AT116" s="100"/>
      <c r="AU116" s="100" t="str">
        <f>+'[3]Contratos anteriores'!BG119</f>
        <v xml:space="preserve"> </v>
      </c>
      <c r="AV116" s="100" t="str">
        <f>+'[3]Contratos anteriores'!BH119</f>
        <v xml:space="preserve"> </v>
      </c>
      <c r="AW116" s="100" t="str">
        <f>+'[3]Contratos anteriores'!BI119</f>
        <v xml:space="preserve"> </v>
      </c>
      <c r="AX116" s="100"/>
      <c r="AY116" s="100"/>
      <c r="AZ116" s="100"/>
      <c r="BA116" s="100" t="str">
        <f>+'[3]Contratos anteriores'!BJ119</f>
        <v xml:space="preserve"> </v>
      </c>
      <c r="BB116" s="100" t="str">
        <f>+'[3]Contratos anteriores'!BK119</f>
        <v xml:space="preserve"> </v>
      </c>
      <c r="BC116" s="100" t="str">
        <f>+'[3]Contratos anteriores'!BL119</f>
        <v xml:space="preserve"> </v>
      </c>
      <c r="BD116" s="100"/>
      <c r="BE116" s="100"/>
      <c r="BF116" s="100"/>
      <c r="BG116" s="100" t="str">
        <f>+'[3]Contratos anteriores'!BM119</f>
        <v xml:space="preserve"> </v>
      </c>
      <c r="BH116" s="100" t="str">
        <f>+'[3]Contratos anteriores'!BN119</f>
        <v xml:space="preserve"> </v>
      </c>
      <c r="BI116" s="100" t="str">
        <f>+'[3]Contratos anteriores'!BO119</f>
        <v xml:space="preserve"> </v>
      </c>
      <c r="BJ116" s="100">
        <v>8.14</v>
      </c>
      <c r="BK116" s="100">
        <v>5.68</v>
      </c>
      <c r="BL116" s="100"/>
      <c r="BM116" s="100" t="str">
        <f>+'[3]Contratos anteriores'!BP119</f>
        <v xml:space="preserve"> </v>
      </c>
      <c r="BN116" s="100" t="str">
        <f>+'[3]Contratos anteriores'!BQ119</f>
        <v xml:space="preserve"> </v>
      </c>
      <c r="BO116" s="100" t="str">
        <f>+'[3]Contratos anteriores'!BR119</f>
        <v xml:space="preserve"> </v>
      </c>
      <c r="BP116" s="100">
        <v>5.0199999999999996</v>
      </c>
      <c r="BQ116" s="100"/>
      <c r="BR116" s="100">
        <v>5.75</v>
      </c>
      <c r="BS116" s="100" t="str">
        <f>+'[3]Contratos anteriores'!BS119</f>
        <v xml:space="preserve"> </v>
      </c>
      <c r="BT116" s="100" t="str">
        <f>+'[3]Contratos anteriores'!BT119</f>
        <v xml:space="preserve"> </v>
      </c>
      <c r="BU116" s="100" t="str">
        <f>+'[3]Contratos anteriores'!BU119</f>
        <v xml:space="preserve"> </v>
      </c>
      <c r="BV116" s="100">
        <f t="shared" si="75"/>
        <v>6.0137499999999999</v>
      </c>
      <c r="BW116" s="100">
        <f t="shared" si="76"/>
        <v>1.285810266153822</v>
      </c>
      <c r="BX116" s="100">
        <f t="shared" si="150"/>
        <v>4.0850346007692675</v>
      </c>
      <c r="BY116" s="100">
        <f t="shared" si="78"/>
        <v>7.2995602661538221</v>
      </c>
      <c r="BZ116" s="100">
        <f t="shared" si="79"/>
        <v>5.5290186340619769</v>
      </c>
      <c r="CA116" s="100">
        <f t="shared" si="80"/>
        <v>4.5</v>
      </c>
      <c r="CB116" s="100" t="str">
        <f t="shared" si="81"/>
        <v/>
      </c>
      <c r="CC116" s="100">
        <f t="shared" si="82"/>
        <v>4.82</v>
      </c>
      <c r="CD116" s="100" t="str">
        <f t="shared" si="83"/>
        <v/>
      </c>
      <c r="CE116" s="100" t="str">
        <f t="shared" si="84"/>
        <v/>
      </c>
      <c r="CF116" s="100" t="str">
        <f t="shared" si="85"/>
        <v/>
      </c>
      <c r="CG116" s="100" t="str">
        <f t="shared" si="86"/>
        <v/>
      </c>
      <c r="CH116" s="100" t="str">
        <f t="shared" si="87"/>
        <v/>
      </c>
      <c r="CI116" s="100" t="str">
        <f t="shared" si="88"/>
        <v/>
      </c>
      <c r="CJ116" s="100" t="str">
        <f t="shared" si="89"/>
        <v/>
      </c>
      <c r="CK116" s="100" t="str">
        <f t="shared" si="90"/>
        <v/>
      </c>
      <c r="CL116" s="100" t="str">
        <f t="shared" si="91"/>
        <v/>
      </c>
      <c r="CM116" s="100" t="str">
        <f t="shared" si="92"/>
        <v/>
      </c>
      <c r="CN116" s="100" t="str">
        <f t="shared" si="93"/>
        <v/>
      </c>
      <c r="CO116" s="100" t="str">
        <f t="shared" si="94"/>
        <v/>
      </c>
      <c r="CP116" s="100" t="str">
        <f t="shared" si="95"/>
        <v/>
      </c>
      <c r="CQ116" s="100" t="str">
        <f t="shared" si="96"/>
        <v/>
      </c>
      <c r="CR116" s="100" t="str">
        <f t="shared" si="97"/>
        <v/>
      </c>
      <c r="CS116" s="100" t="str">
        <f t="shared" si="98"/>
        <v/>
      </c>
      <c r="CT116" s="100" t="str">
        <f t="shared" si="99"/>
        <v/>
      </c>
      <c r="CU116" s="100" t="str">
        <f t="shared" si="100"/>
        <v/>
      </c>
      <c r="CV116" s="100" t="str">
        <f t="shared" si="101"/>
        <v/>
      </c>
      <c r="CW116" s="100" t="str">
        <f t="shared" si="102"/>
        <v/>
      </c>
      <c r="CX116" s="100" t="str">
        <f t="shared" si="103"/>
        <v/>
      </c>
      <c r="CY116" s="100" t="str">
        <f t="shared" si="104"/>
        <v/>
      </c>
      <c r="CZ116" s="100" t="str">
        <f t="shared" si="105"/>
        <v/>
      </c>
      <c r="DA116" s="100" t="str">
        <f t="shared" si="106"/>
        <v/>
      </c>
      <c r="DB116" s="100" t="str">
        <f t="shared" si="107"/>
        <v/>
      </c>
      <c r="DC116" s="100" t="str">
        <f t="shared" si="108"/>
        <v/>
      </c>
      <c r="DD116" s="100" t="str">
        <f t="shared" si="109"/>
        <v/>
      </c>
      <c r="DE116" s="100" t="str">
        <f t="shared" si="110"/>
        <v/>
      </c>
      <c r="DF116" s="100" t="str">
        <f t="shared" si="111"/>
        <v/>
      </c>
      <c r="DG116" s="100" t="str">
        <f t="shared" si="112"/>
        <v/>
      </c>
      <c r="DH116" s="100" t="str">
        <f t="shared" si="113"/>
        <v/>
      </c>
      <c r="DI116" s="100" t="str">
        <f t="shared" si="114"/>
        <v/>
      </c>
      <c r="DJ116" s="100" t="str">
        <f t="shared" si="115"/>
        <v/>
      </c>
      <c r="DK116" s="100" t="str">
        <f t="shared" si="116"/>
        <v/>
      </c>
      <c r="DL116" s="100" t="str">
        <f t="shared" si="117"/>
        <v/>
      </c>
      <c r="DM116" s="100" t="str">
        <f t="shared" si="118"/>
        <v/>
      </c>
      <c r="DN116" s="100" t="str">
        <f t="shared" si="119"/>
        <v/>
      </c>
      <c r="DO116" s="100" t="str">
        <f t="shared" si="120"/>
        <v/>
      </c>
      <c r="DP116" s="100" t="str">
        <f t="shared" si="121"/>
        <v/>
      </c>
      <c r="DQ116" s="100" t="str">
        <f t="shared" si="122"/>
        <v/>
      </c>
      <c r="DR116" s="100" t="str">
        <f t="shared" si="123"/>
        <v/>
      </c>
      <c r="DS116" s="100" t="str">
        <f t="shared" si="124"/>
        <v/>
      </c>
      <c r="DT116" s="100" t="str">
        <f t="shared" si="125"/>
        <v/>
      </c>
      <c r="DU116" s="100" t="str">
        <f t="shared" si="126"/>
        <v/>
      </c>
      <c r="DV116" s="100" t="str">
        <f t="shared" si="127"/>
        <v/>
      </c>
      <c r="DW116" s="100" t="str">
        <f t="shared" si="128"/>
        <v/>
      </c>
      <c r="DX116" s="100" t="str">
        <f t="shared" si="129"/>
        <v/>
      </c>
      <c r="DY116" s="100" t="str">
        <f t="shared" si="130"/>
        <v/>
      </c>
      <c r="DZ116" s="100" t="str">
        <f t="shared" si="131"/>
        <v/>
      </c>
      <c r="EA116" s="100" t="str">
        <f t="shared" si="132"/>
        <v/>
      </c>
      <c r="EB116" s="100" t="str">
        <f t="shared" si="133"/>
        <v/>
      </c>
      <c r="EC116" s="100" t="str">
        <f t="shared" si="134"/>
        <v/>
      </c>
      <c r="ED116" s="100" t="str">
        <f t="shared" si="135"/>
        <v/>
      </c>
      <c r="EE116" s="100" t="str">
        <f t="shared" si="136"/>
        <v/>
      </c>
      <c r="EF116" s="100" t="str">
        <f t="shared" si="137"/>
        <v/>
      </c>
      <c r="EG116" s="100" t="str">
        <f t="shared" si="138"/>
        <v/>
      </c>
      <c r="EH116" s="100" t="str">
        <f t="shared" si="139"/>
        <v/>
      </c>
      <c r="EI116" s="100">
        <f t="shared" si="140"/>
        <v>5.0199999999999996</v>
      </c>
      <c r="EJ116" s="100" t="str">
        <f t="shared" si="141"/>
        <v/>
      </c>
      <c r="EK116" s="100" t="str">
        <f t="shared" si="142"/>
        <v/>
      </c>
      <c r="EL116" s="100" t="str">
        <f t="shared" si="143"/>
        <v/>
      </c>
      <c r="EM116" s="100" t="str">
        <f t="shared" si="144"/>
        <v/>
      </c>
      <c r="EN116" s="100" t="str">
        <f t="shared" si="145"/>
        <v/>
      </c>
      <c r="EO116" s="99">
        <f t="shared" si="146"/>
        <v>4.79</v>
      </c>
      <c r="EP116" s="99">
        <f>ROUND(EO116*(1+[3]Inflación!$G$50),2)</f>
        <v>4.8499999999999996</v>
      </c>
      <c r="EQ116" s="98">
        <f t="shared" si="147"/>
        <v>-4.7027990186198743E-2</v>
      </c>
    </row>
    <row r="117" spans="1:147" s="97" customFormat="1" ht="24.75" customHeight="1">
      <c r="A117" s="107">
        <v>112</v>
      </c>
      <c r="B117" s="106" t="s">
        <v>518</v>
      </c>
      <c r="C117" s="165" t="s">
        <v>562</v>
      </c>
      <c r="D117" s="104" t="s">
        <v>12</v>
      </c>
      <c r="E117" s="103">
        <v>5.051080270780524</v>
      </c>
      <c r="F117" s="103">
        <v>5.0940144530821581</v>
      </c>
      <c r="G117" s="102"/>
      <c r="H117" s="100">
        <v>4.5</v>
      </c>
      <c r="I117" s="100">
        <v>8</v>
      </c>
      <c r="J117" s="100">
        <v>4.82</v>
      </c>
      <c r="K117" s="100" t="str">
        <f>+'[3]Contratos anteriores'!AO120</f>
        <v xml:space="preserve"> </v>
      </c>
      <c r="L117" s="100" t="str">
        <f>+'[3]Contratos anteriores'!AP120</f>
        <v xml:space="preserve"> </v>
      </c>
      <c r="M117" s="100" t="str">
        <f>+'[3]Contratos anteriores'!AQ120</f>
        <v xml:space="preserve"> </v>
      </c>
      <c r="N117" s="100"/>
      <c r="O117" s="100"/>
      <c r="P117" s="100"/>
      <c r="Q117" s="100" t="str">
        <f>+'[3]Contratos anteriores'!AR120</f>
        <v xml:space="preserve"> </v>
      </c>
      <c r="R117" s="100" t="str">
        <f>+'[3]Contratos anteriores'!AS120</f>
        <v xml:space="preserve"> </v>
      </c>
      <c r="S117" s="100" t="str">
        <f>+'[3]Contratos anteriores'!AT120</f>
        <v xml:space="preserve"> </v>
      </c>
      <c r="T117" s="100">
        <v>6.2</v>
      </c>
      <c r="U117" s="100"/>
      <c r="V117" s="100"/>
      <c r="W117" s="100" t="str">
        <f>+'[3]Contratos anteriores'!AU120</f>
        <v xml:space="preserve"> </v>
      </c>
      <c r="X117" s="100" t="str">
        <f>+'[3]Contratos anteriores'!AV120</f>
        <v xml:space="preserve"> </v>
      </c>
      <c r="Y117" s="100" t="str">
        <f>+'[3]Contratos anteriores'!AW120</f>
        <v xml:space="preserve"> </v>
      </c>
      <c r="Z117" s="100"/>
      <c r="AA117" s="100"/>
      <c r="AB117" s="100"/>
      <c r="AC117" s="101" t="str">
        <f>+'[3]Contratos anteriores'!AX120</f>
        <v xml:space="preserve"> </v>
      </c>
      <c r="AD117" s="101" t="str">
        <f>+'[3]Contratos anteriores'!AY120</f>
        <v xml:space="preserve"> </v>
      </c>
      <c r="AE117" s="101" t="str">
        <f>+'[3]Contratos anteriores'!AZ120</f>
        <v xml:space="preserve"> </v>
      </c>
      <c r="AF117" s="100"/>
      <c r="AG117" s="100"/>
      <c r="AH117" s="100"/>
      <c r="AI117" s="100" t="str">
        <f>+'[3]Contratos anteriores'!BA120</f>
        <v xml:space="preserve"> </v>
      </c>
      <c r="AJ117" s="100" t="str">
        <f>+'[3]Contratos anteriores'!BB120</f>
        <v xml:space="preserve"> </v>
      </c>
      <c r="AK117" s="100" t="str">
        <f>+'[3]Contratos anteriores'!BC120</f>
        <v xml:space="preserve"> </v>
      </c>
      <c r="AL117" s="100"/>
      <c r="AM117" s="100"/>
      <c r="AN117" s="100"/>
      <c r="AO117" s="100" t="str">
        <f>+'[3]Contratos anteriores'!BD120</f>
        <v xml:space="preserve"> </v>
      </c>
      <c r="AP117" s="100" t="str">
        <f>+'[3]Contratos anteriores'!BE120</f>
        <v xml:space="preserve"> </v>
      </c>
      <c r="AQ117" s="100" t="str">
        <f>+'[3]Contratos anteriores'!BF120</f>
        <v xml:space="preserve"> </v>
      </c>
      <c r="AR117" s="100"/>
      <c r="AS117" s="100"/>
      <c r="AT117" s="100"/>
      <c r="AU117" s="100" t="str">
        <f>+'[3]Contratos anteriores'!BG120</f>
        <v xml:space="preserve"> </v>
      </c>
      <c r="AV117" s="100" t="str">
        <f>+'[3]Contratos anteriores'!BH120</f>
        <v xml:space="preserve"> </v>
      </c>
      <c r="AW117" s="100" t="str">
        <f>+'[3]Contratos anteriores'!BI120</f>
        <v xml:space="preserve"> </v>
      </c>
      <c r="AX117" s="100"/>
      <c r="AY117" s="100"/>
      <c r="AZ117" s="100"/>
      <c r="BA117" s="100" t="str">
        <f>+'[3]Contratos anteriores'!BJ120</f>
        <v xml:space="preserve"> </v>
      </c>
      <c r="BB117" s="100" t="str">
        <f>+'[3]Contratos anteriores'!BK120</f>
        <v xml:space="preserve"> </v>
      </c>
      <c r="BC117" s="100" t="str">
        <f>+'[3]Contratos anteriores'!BL120</f>
        <v xml:space="preserve"> </v>
      </c>
      <c r="BD117" s="100"/>
      <c r="BE117" s="100"/>
      <c r="BF117" s="100"/>
      <c r="BG117" s="100" t="str">
        <f>+'[3]Contratos anteriores'!BM120</f>
        <v xml:space="preserve"> </v>
      </c>
      <c r="BH117" s="100" t="str">
        <f>+'[3]Contratos anteriores'!BN120</f>
        <v xml:space="preserve"> </v>
      </c>
      <c r="BI117" s="100" t="str">
        <f>+'[3]Contratos anteriores'!BO120</f>
        <v xml:space="preserve"> </v>
      </c>
      <c r="BJ117" s="100">
        <v>10.700000000000001</v>
      </c>
      <c r="BK117" s="100">
        <v>5.71</v>
      </c>
      <c r="BL117" s="100"/>
      <c r="BM117" s="100" t="str">
        <f>+'[3]Contratos anteriores'!BP120</f>
        <v xml:space="preserve"> </v>
      </c>
      <c r="BN117" s="100" t="str">
        <f>+'[3]Contratos anteriores'!BQ120</f>
        <v xml:space="preserve"> </v>
      </c>
      <c r="BO117" s="100" t="str">
        <f>+'[3]Contratos anteriores'!BR120</f>
        <v xml:space="preserve"> </v>
      </c>
      <c r="BP117" s="100">
        <v>5.04</v>
      </c>
      <c r="BQ117" s="100"/>
      <c r="BR117" s="100">
        <v>5.99</v>
      </c>
      <c r="BS117" s="100" t="str">
        <f>+'[3]Contratos anteriores'!BS120</f>
        <v xml:space="preserve"> </v>
      </c>
      <c r="BT117" s="100" t="str">
        <f>+'[3]Contratos anteriores'!BT120</f>
        <v xml:space="preserve"> </v>
      </c>
      <c r="BU117" s="100" t="str">
        <f>+'[3]Contratos anteriores'!BU120</f>
        <v xml:space="preserve"> </v>
      </c>
      <c r="BV117" s="100">
        <f t="shared" si="75"/>
        <v>6.37</v>
      </c>
      <c r="BW117" s="100">
        <f t="shared" si="76"/>
        <v>1.8967028417421594</v>
      </c>
      <c r="BX117" s="100">
        <f t="shared" si="150"/>
        <v>3.5249457373867612</v>
      </c>
      <c r="BY117" s="100">
        <f t="shared" si="78"/>
        <v>8.2667028417421591</v>
      </c>
      <c r="BZ117" s="100">
        <f t="shared" si="79"/>
        <v>5.5561882978585766</v>
      </c>
      <c r="CA117" s="100">
        <f t="shared" si="80"/>
        <v>4.5</v>
      </c>
      <c r="CB117" s="100" t="str">
        <f t="shared" si="81"/>
        <v/>
      </c>
      <c r="CC117" s="100">
        <f t="shared" si="82"/>
        <v>4.82</v>
      </c>
      <c r="CD117" s="100" t="str">
        <f t="shared" si="83"/>
        <v/>
      </c>
      <c r="CE117" s="100" t="str">
        <f t="shared" si="84"/>
        <v/>
      </c>
      <c r="CF117" s="100" t="str">
        <f t="shared" si="85"/>
        <v/>
      </c>
      <c r="CG117" s="100" t="str">
        <f t="shared" si="86"/>
        <v/>
      </c>
      <c r="CH117" s="100" t="str">
        <f t="shared" si="87"/>
        <v/>
      </c>
      <c r="CI117" s="100" t="str">
        <f t="shared" si="88"/>
        <v/>
      </c>
      <c r="CJ117" s="100" t="str">
        <f t="shared" si="89"/>
        <v/>
      </c>
      <c r="CK117" s="100" t="str">
        <f t="shared" si="90"/>
        <v/>
      </c>
      <c r="CL117" s="100" t="str">
        <f t="shared" si="91"/>
        <v/>
      </c>
      <c r="CM117" s="100" t="str">
        <f t="shared" si="92"/>
        <v/>
      </c>
      <c r="CN117" s="100" t="str">
        <f t="shared" si="93"/>
        <v/>
      </c>
      <c r="CO117" s="100" t="str">
        <f t="shared" si="94"/>
        <v/>
      </c>
      <c r="CP117" s="100" t="str">
        <f t="shared" si="95"/>
        <v/>
      </c>
      <c r="CQ117" s="100" t="str">
        <f t="shared" si="96"/>
        <v/>
      </c>
      <c r="CR117" s="100" t="str">
        <f t="shared" si="97"/>
        <v/>
      </c>
      <c r="CS117" s="100" t="str">
        <f t="shared" si="98"/>
        <v/>
      </c>
      <c r="CT117" s="100" t="str">
        <f t="shared" si="99"/>
        <v/>
      </c>
      <c r="CU117" s="100" t="str">
        <f t="shared" si="100"/>
        <v/>
      </c>
      <c r="CV117" s="100" t="str">
        <f t="shared" si="101"/>
        <v/>
      </c>
      <c r="CW117" s="100" t="str">
        <f t="shared" si="102"/>
        <v/>
      </c>
      <c r="CX117" s="100" t="str">
        <f t="shared" si="103"/>
        <v/>
      </c>
      <c r="CY117" s="100" t="str">
        <f t="shared" si="104"/>
        <v/>
      </c>
      <c r="CZ117" s="100" t="str">
        <f t="shared" si="105"/>
        <v/>
      </c>
      <c r="DA117" s="100" t="str">
        <f t="shared" si="106"/>
        <v/>
      </c>
      <c r="DB117" s="100" t="str">
        <f t="shared" si="107"/>
        <v/>
      </c>
      <c r="DC117" s="100" t="str">
        <f t="shared" si="108"/>
        <v/>
      </c>
      <c r="DD117" s="100" t="str">
        <f t="shared" si="109"/>
        <v/>
      </c>
      <c r="DE117" s="100" t="str">
        <f t="shared" si="110"/>
        <v/>
      </c>
      <c r="DF117" s="100" t="str">
        <f t="shared" si="111"/>
        <v/>
      </c>
      <c r="DG117" s="100" t="str">
        <f t="shared" si="112"/>
        <v/>
      </c>
      <c r="DH117" s="100" t="str">
        <f t="shared" si="113"/>
        <v/>
      </c>
      <c r="DI117" s="100" t="str">
        <f t="shared" si="114"/>
        <v/>
      </c>
      <c r="DJ117" s="100" t="str">
        <f t="shared" si="115"/>
        <v/>
      </c>
      <c r="DK117" s="100" t="str">
        <f t="shared" si="116"/>
        <v/>
      </c>
      <c r="DL117" s="100" t="str">
        <f t="shared" si="117"/>
        <v/>
      </c>
      <c r="DM117" s="100" t="str">
        <f t="shared" si="118"/>
        <v/>
      </c>
      <c r="DN117" s="100" t="str">
        <f t="shared" si="119"/>
        <v/>
      </c>
      <c r="DO117" s="100" t="str">
        <f t="shared" si="120"/>
        <v/>
      </c>
      <c r="DP117" s="100" t="str">
        <f t="shared" si="121"/>
        <v/>
      </c>
      <c r="DQ117" s="100" t="str">
        <f t="shared" si="122"/>
        <v/>
      </c>
      <c r="DR117" s="100" t="str">
        <f t="shared" si="123"/>
        <v/>
      </c>
      <c r="DS117" s="100" t="str">
        <f t="shared" si="124"/>
        <v/>
      </c>
      <c r="DT117" s="100" t="str">
        <f t="shared" si="125"/>
        <v/>
      </c>
      <c r="DU117" s="100" t="str">
        <f t="shared" si="126"/>
        <v/>
      </c>
      <c r="DV117" s="100" t="str">
        <f t="shared" si="127"/>
        <v/>
      </c>
      <c r="DW117" s="100" t="str">
        <f t="shared" si="128"/>
        <v/>
      </c>
      <c r="DX117" s="100" t="str">
        <f t="shared" si="129"/>
        <v/>
      </c>
      <c r="DY117" s="100" t="str">
        <f t="shared" si="130"/>
        <v/>
      </c>
      <c r="DZ117" s="100" t="str">
        <f t="shared" si="131"/>
        <v/>
      </c>
      <c r="EA117" s="100" t="str">
        <f t="shared" si="132"/>
        <v/>
      </c>
      <c r="EB117" s="100" t="str">
        <f t="shared" si="133"/>
        <v/>
      </c>
      <c r="EC117" s="100" t="str">
        <f t="shared" si="134"/>
        <v/>
      </c>
      <c r="ED117" s="100" t="str">
        <f t="shared" si="135"/>
        <v/>
      </c>
      <c r="EE117" s="100" t="str">
        <f t="shared" si="136"/>
        <v/>
      </c>
      <c r="EF117" s="100" t="str">
        <f t="shared" si="137"/>
        <v/>
      </c>
      <c r="EG117" s="100" t="str">
        <f t="shared" si="138"/>
        <v/>
      </c>
      <c r="EH117" s="100" t="str">
        <f t="shared" si="139"/>
        <v/>
      </c>
      <c r="EI117" s="100">
        <f t="shared" si="140"/>
        <v>5.04</v>
      </c>
      <c r="EJ117" s="100" t="str">
        <f t="shared" si="141"/>
        <v/>
      </c>
      <c r="EK117" s="100" t="str">
        <f t="shared" si="142"/>
        <v/>
      </c>
      <c r="EL117" s="100" t="str">
        <f t="shared" si="143"/>
        <v/>
      </c>
      <c r="EM117" s="100" t="str">
        <f t="shared" si="144"/>
        <v/>
      </c>
      <c r="EN117" s="100" t="str">
        <f t="shared" si="145"/>
        <v/>
      </c>
      <c r="EO117" s="99">
        <f t="shared" si="146"/>
        <v>4.8</v>
      </c>
      <c r="EP117" s="99">
        <f>ROUND(EO117*(1+[3]Inflación!$G$50),2)</f>
        <v>4.8600000000000003</v>
      </c>
      <c r="EQ117" s="98">
        <f t="shared" si="147"/>
        <v>-4.9708232164309973E-2</v>
      </c>
    </row>
    <row r="118" spans="1:147" s="97" customFormat="1" ht="24.75" customHeight="1">
      <c r="A118" s="107">
        <v>113</v>
      </c>
      <c r="B118" s="106" t="s">
        <v>518</v>
      </c>
      <c r="C118" s="165" t="s">
        <v>561</v>
      </c>
      <c r="D118" s="104" t="s">
        <v>12</v>
      </c>
      <c r="E118" s="103">
        <v>6.0386498954860421</v>
      </c>
      <c r="F118" s="103">
        <v>6.0899784195976734</v>
      </c>
      <c r="G118" s="102"/>
      <c r="H118" s="100">
        <v>4.5</v>
      </c>
      <c r="I118" s="100">
        <v>8</v>
      </c>
      <c r="J118" s="100">
        <v>4.82</v>
      </c>
      <c r="K118" s="100" t="str">
        <f>+'[3]Contratos anteriores'!AO121</f>
        <v xml:space="preserve"> </v>
      </c>
      <c r="L118" s="100" t="str">
        <f>+'[3]Contratos anteriores'!AP121</f>
        <v xml:space="preserve"> </v>
      </c>
      <c r="M118" s="100" t="str">
        <f>+'[3]Contratos anteriores'!AQ121</f>
        <v xml:space="preserve"> </v>
      </c>
      <c r="N118" s="100"/>
      <c r="O118" s="100"/>
      <c r="P118" s="100"/>
      <c r="Q118" s="100" t="str">
        <f>+'[3]Contratos anteriores'!AR121</f>
        <v xml:space="preserve"> </v>
      </c>
      <c r="R118" s="100" t="str">
        <f>+'[3]Contratos anteriores'!AS121</f>
        <v xml:space="preserve"> </v>
      </c>
      <c r="S118" s="100" t="str">
        <f>+'[3]Contratos anteriores'!AT121</f>
        <v xml:space="preserve"> </v>
      </c>
      <c r="T118" s="100">
        <v>6.2</v>
      </c>
      <c r="U118" s="100"/>
      <c r="V118" s="100"/>
      <c r="W118" s="100" t="str">
        <f>+'[3]Contratos anteriores'!AU121</f>
        <v xml:space="preserve"> </v>
      </c>
      <c r="X118" s="100" t="str">
        <f>+'[3]Contratos anteriores'!AV121</f>
        <v xml:space="preserve"> </v>
      </c>
      <c r="Y118" s="100" t="str">
        <f>+'[3]Contratos anteriores'!AW121</f>
        <v xml:space="preserve"> </v>
      </c>
      <c r="Z118" s="100"/>
      <c r="AA118" s="100"/>
      <c r="AB118" s="100"/>
      <c r="AC118" s="101" t="str">
        <f>+'[3]Contratos anteriores'!AX121</f>
        <v xml:space="preserve"> </v>
      </c>
      <c r="AD118" s="101" t="str">
        <f>+'[3]Contratos anteriores'!AY121</f>
        <v xml:space="preserve"> </v>
      </c>
      <c r="AE118" s="101" t="str">
        <f>+'[3]Contratos anteriores'!AZ121</f>
        <v xml:space="preserve"> </v>
      </c>
      <c r="AF118" s="100"/>
      <c r="AG118" s="100"/>
      <c r="AH118" s="100"/>
      <c r="AI118" s="100" t="str">
        <f>+'[3]Contratos anteriores'!BA121</f>
        <v xml:space="preserve"> </v>
      </c>
      <c r="AJ118" s="100" t="str">
        <f>+'[3]Contratos anteriores'!BB121</f>
        <v xml:space="preserve"> </v>
      </c>
      <c r="AK118" s="100" t="str">
        <f>+'[3]Contratos anteriores'!BC121</f>
        <v xml:space="preserve"> </v>
      </c>
      <c r="AL118" s="100"/>
      <c r="AM118" s="100"/>
      <c r="AN118" s="100"/>
      <c r="AO118" s="100" t="str">
        <f>+'[3]Contratos anteriores'!BD121</f>
        <v xml:space="preserve"> </v>
      </c>
      <c r="AP118" s="100" t="str">
        <f>+'[3]Contratos anteriores'!BE121</f>
        <v xml:space="preserve"> </v>
      </c>
      <c r="AQ118" s="100" t="str">
        <f>+'[3]Contratos anteriores'!BF121</f>
        <v xml:space="preserve"> </v>
      </c>
      <c r="AR118" s="100"/>
      <c r="AS118" s="100"/>
      <c r="AT118" s="100"/>
      <c r="AU118" s="100" t="str">
        <f>+'[3]Contratos anteriores'!BG121</f>
        <v xml:space="preserve"> </v>
      </c>
      <c r="AV118" s="100" t="str">
        <f>+'[3]Contratos anteriores'!BH121</f>
        <v xml:space="preserve"> </v>
      </c>
      <c r="AW118" s="100" t="str">
        <f>+'[3]Contratos anteriores'!BI121</f>
        <v xml:space="preserve"> </v>
      </c>
      <c r="AX118" s="100"/>
      <c r="AY118" s="100"/>
      <c r="AZ118" s="100"/>
      <c r="BA118" s="100" t="str">
        <f>+'[3]Contratos anteriores'!BJ121</f>
        <v xml:space="preserve"> </v>
      </c>
      <c r="BB118" s="100" t="str">
        <f>+'[3]Contratos anteriores'!BK121</f>
        <v xml:space="preserve"> </v>
      </c>
      <c r="BC118" s="100" t="str">
        <f>+'[3]Contratos anteriores'!BL121</f>
        <v xml:space="preserve"> </v>
      </c>
      <c r="BD118" s="100"/>
      <c r="BE118" s="100"/>
      <c r="BF118" s="100"/>
      <c r="BG118" s="100" t="str">
        <f>+'[3]Contratos anteriores'!BM121</f>
        <v xml:space="preserve"> </v>
      </c>
      <c r="BH118" s="100" t="str">
        <f>+'[3]Contratos anteriores'!BN121</f>
        <v xml:space="preserve"> </v>
      </c>
      <c r="BI118" s="100" t="str">
        <f>+'[3]Contratos anteriores'!BO121</f>
        <v xml:space="preserve"> </v>
      </c>
      <c r="BJ118" s="100">
        <v>13.86</v>
      </c>
      <c r="BK118" s="100">
        <v>6.82</v>
      </c>
      <c r="BL118" s="100"/>
      <c r="BM118" s="100" t="str">
        <f>+'[3]Contratos anteriores'!BP121</f>
        <v xml:space="preserve"> </v>
      </c>
      <c r="BN118" s="100" t="str">
        <f>+'[3]Contratos anteriores'!BQ121</f>
        <v xml:space="preserve"> </v>
      </c>
      <c r="BO118" s="100" t="str">
        <f>+'[3]Contratos anteriores'!BR121</f>
        <v xml:space="preserve"> </v>
      </c>
      <c r="BP118" s="100">
        <v>6.03</v>
      </c>
      <c r="BQ118" s="100"/>
      <c r="BR118" s="100">
        <v>7.52</v>
      </c>
      <c r="BS118" s="100" t="str">
        <f>+'[3]Contratos anteriores'!BS121</f>
        <v xml:space="preserve"> </v>
      </c>
      <c r="BT118" s="100" t="str">
        <f>+'[3]Contratos anteriores'!BT121</f>
        <v xml:space="preserve"> </v>
      </c>
      <c r="BU118" s="100" t="str">
        <f>+'[3]Contratos anteriores'!BU121</f>
        <v xml:space="preserve"> </v>
      </c>
      <c r="BV118" s="100">
        <f t="shared" si="75"/>
        <v>7.21875</v>
      </c>
      <c r="BW118" s="100">
        <f t="shared" si="76"/>
        <v>2.6393719832073059</v>
      </c>
      <c r="BX118" s="100">
        <f>IFERROR(BV118-BW118*1," ")</f>
        <v>4.5793780167926936</v>
      </c>
      <c r="BY118" s="100">
        <f t="shared" si="78"/>
        <v>9.8581219832073064</v>
      </c>
      <c r="BZ118" s="100">
        <f t="shared" si="79"/>
        <v>6.6425148850346467</v>
      </c>
      <c r="CA118" s="100" t="str">
        <f t="shared" si="80"/>
        <v/>
      </c>
      <c r="CB118" s="100" t="str">
        <f t="shared" si="81"/>
        <v/>
      </c>
      <c r="CC118" s="100">
        <f t="shared" si="82"/>
        <v>4.82</v>
      </c>
      <c r="CD118" s="100" t="str">
        <f t="shared" si="83"/>
        <v/>
      </c>
      <c r="CE118" s="100" t="str">
        <f t="shared" si="84"/>
        <v/>
      </c>
      <c r="CF118" s="100" t="str">
        <f t="shared" si="85"/>
        <v/>
      </c>
      <c r="CG118" s="100" t="str">
        <f t="shared" si="86"/>
        <v/>
      </c>
      <c r="CH118" s="100" t="str">
        <f t="shared" si="87"/>
        <v/>
      </c>
      <c r="CI118" s="100" t="str">
        <f t="shared" si="88"/>
        <v/>
      </c>
      <c r="CJ118" s="100" t="str">
        <f t="shared" si="89"/>
        <v/>
      </c>
      <c r="CK118" s="100" t="str">
        <f t="shared" si="90"/>
        <v/>
      </c>
      <c r="CL118" s="100" t="str">
        <f t="shared" si="91"/>
        <v/>
      </c>
      <c r="CM118" s="100">
        <f t="shared" si="92"/>
        <v>6.2</v>
      </c>
      <c r="CN118" s="100" t="str">
        <f t="shared" si="93"/>
        <v/>
      </c>
      <c r="CO118" s="100" t="str">
        <f t="shared" si="94"/>
        <v/>
      </c>
      <c r="CP118" s="100" t="str">
        <f t="shared" si="95"/>
        <v/>
      </c>
      <c r="CQ118" s="100" t="str">
        <f t="shared" si="96"/>
        <v/>
      </c>
      <c r="CR118" s="100" t="str">
        <f t="shared" si="97"/>
        <v/>
      </c>
      <c r="CS118" s="100" t="str">
        <f t="shared" si="98"/>
        <v/>
      </c>
      <c r="CT118" s="100" t="str">
        <f t="shared" si="99"/>
        <v/>
      </c>
      <c r="CU118" s="100" t="str">
        <f t="shared" si="100"/>
        <v/>
      </c>
      <c r="CV118" s="100" t="str">
        <f t="shared" si="101"/>
        <v/>
      </c>
      <c r="CW118" s="100" t="str">
        <f t="shared" si="102"/>
        <v/>
      </c>
      <c r="CX118" s="100" t="str">
        <f t="shared" si="103"/>
        <v/>
      </c>
      <c r="CY118" s="100" t="str">
        <f t="shared" si="104"/>
        <v/>
      </c>
      <c r="CZ118" s="100" t="str">
        <f t="shared" si="105"/>
        <v/>
      </c>
      <c r="DA118" s="100" t="str">
        <f t="shared" si="106"/>
        <v/>
      </c>
      <c r="DB118" s="100" t="str">
        <f t="shared" si="107"/>
        <v/>
      </c>
      <c r="DC118" s="100" t="str">
        <f t="shared" si="108"/>
        <v/>
      </c>
      <c r="DD118" s="100" t="str">
        <f t="shared" si="109"/>
        <v/>
      </c>
      <c r="DE118" s="100" t="str">
        <f t="shared" si="110"/>
        <v/>
      </c>
      <c r="DF118" s="100" t="str">
        <f t="shared" si="111"/>
        <v/>
      </c>
      <c r="DG118" s="100" t="str">
        <f t="shared" si="112"/>
        <v/>
      </c>
      <c r="DH118" s="100" t="str">
        <f t="shared" si="113"/>
        <v/>
      </c>
      <c r="DI118" s="100" t="str">
        <f t="shared" si="114"/>
        <v/>
      </c>
      <c r="DJ118" s="100" t="str">
        <f t="shared" si="115"/>
        <v/>
      </c>
      <c r="DK118" s="100" t="str">
        <f t="shared" si="116"/>
        <v/>
      </c>
      <c r="DL118" s="100" t="str">
        <f t="shared" si="117"/>
        <v/>
      </c>
      <c r="DM118" s="100" t="str">
        <f t="shared" si="118"/>
        <v/>
      </c>
      <c r="DN118" s="100" t="str">
        <f t="shared" si="119"/>
        <v/>
      </c>
      <c r="DO118" s="100" t="str">
        <f t="shared" si="120"/>
        <v/>
      </c>
      <c r="DP118" s="100" t="str">
        <f t="shared" si="121"/>
        <v/>
      </c>
      <c r="DQ118" s="100" t="str">
        <f t="shared" si="122"/>
        <v/>
      </c>
      <c r="DR118" s="100" t="str">
        <f t="shared" si="123"/>
        <v/>
      </c>
      <c r="DS118" s="100" t="str">
        <f t="shared" si="124"/>
        <v/>
      </c>
      <c r="DT118" s="100" t="str">
        <f t="shared" si="125"/>
        <v/>
      </c>
      <c r="DU118" s="100" t="str">
        <f t="shared" si="126"/>
        <v/>
      </c>
      <c r="DV118" s="100" t="str">
        <f t="shared" si="127"/>
        <v/>
      </c>
      <c r="DW118" s="100" t="str">
        <f t="shared" si="128"/>
        <v/>
      </c>
      <c r="DX118" s="100" t="str">
        <f t="shared" si="129"/>
        <v/>
      </c>
      <c r="DY118" s="100" t="str">
        <f t="shared" si="130"/>
        <v/>
      </c>
      <c r="DZ118" s="100" t="str">
        <f t="shared" si="131"/>
        <v/>
      </c>
      <c r="EA118" s="100" t="str">
        <f t="shared" si="132"/>
        <v/>
      </c>
      <c r="EB118" s="100" t="str">
        <f t="shared" si="133"/>
        <v/>
      </c>
      <c r="EC118" s="100" t="str">
        <f t="shared" si="134"/>
        <v/>
      </c>
      <c r="ED118" s="100" t="str">
        <f t="shared" si="135"/>
        <v/>
      </c>
      <c r="EE118" s="100" t="str">
        <f t="shared" si="136"/>
        <v/>
      </c>
      <c r="EF118" s="100" t="str">
        <f t="shared" si="137"/>
        <v/>
      </c>
      <c r="EG118" s="100" t="str">
        <f t="shared" si="138"/>
        <v/>
      </c>
      <c r="EH118" s="100" t="str">
        <f t="shared" si="139"/>
        <v/>
      </c>
      <c r="EI118" s="100">
        <f t="shared" si="140"/>
        <v>6.03</v>
      </c>
      <c r="EJ118" s="100" t="str">
        <f t="shared" si="141"/>
        <v/>
      </c>
      <c r="EK118" s="100" t="str">
        <f t="shared" si="142"/>
        <v/>
      </c>
      <c r="EL118" s="100" t="str">
        <f t="shared" si="143"/>
        <v/>
      </c>
      <c r="EM118" s="100" t="str">
        <f t="shared" si="144"/>
        <v/>
      </c>
      <c r="EN118" s="100" t="str">
        <f t="shared" si="145"/>
        <v/>
      </c>
      <c r="EO118" s="99">
        <f t="shared" si="146"/>
        <v>5.75</v>
      </c>
      <c r="EP118" s="99">
        <f>ROUND(EO118*(1+[3]Inflación!$G$50),2)</f>
        <v>5.82</v>
      </c>
      <c r="EQ118" s="98">
        <f t="shared" si="147"/>
        <v>-4.7800402487617522E-2</v>
      </c>
    </row>
    <row r="119" spans="1:147" s="97" customFormat="1" ht="24.75" customHeight="1">
      <c r="A119" s="107">
        <v>114</v>
      </c>
      <c r="B119" s="106" t="s">
        <v>518</v>
      </c>
      <c r="C119" s="165" t="s">
        <v>560</v>
      </c>
      <c r="D119" s="104" t="s">
        <v>12</v>
      </c>
      <c r="E119" s="103">
        <v>6.2417941374581929</v>
      </c>
      <c r="F119" s="103">
        <v>6.2948493876265879</v>
      </c>
      <c r="G119" s="102"/>
      <c r="H119" s="100">
        <v>4.5</v>
      </c>
      <c r="I119" s="100">
        <v>8</v>
      </c>
      <c r="J119" s="100">
        <v>4.82</v>
      </c>
      <c r="K119" s="100" t="str">
        <f>+'[3]Contratos anteriores'!AO122</f>
        <v xml:space="preserve"> </v>
      </c>
      <c r="L119" s="100" t="str">
        <f>+'[3]Contratos anteriores'!AP122</f>
        <v xml:space="preserve"> </v>
      </c>
      <c r="M119" s="100" t="str">
        <f>+'[3]Contratos anteriores'!AQ122</f>
        <v xml:space="preserve"> </v>
      </c>
      <c r="N119" s="100"/>
      <c r="O119" s="100"/>
      <c r="P119" s="100"/>
      <c r="Q119" s="100" t="str">
        <f>+'[3]Contratos anteriores'!AR122</f>
        <v xml:space="preserve"> </v>
      </c>
      <c r="R119" s="100" t="str">
        <f>+'[3]Contratos anteriores'!AS122</f>
        <v xml:space="preserve"> </v>
      </c>
      <c r="S119" s="100" t="str">
        <f>+'[3]Contratos anteriores'!AT122</f>
        <v xml:space="preserve"> </v>
      </c>
      <c r="T119" s="100">
        <v>20.2</v>
      </c>
      <c r="U119" s="100"/>
      <c r="V119" s="100"/>
      <c r="W119" s="100" t="str">
        <f>+'[3]Contratos anteriores'!AU122</f>
        <v xml:space="preserve"> </v>
      </c>
      <c r="X119" s="100" t="str">
        <f>+'[3]Contratos anteriores'!AV122</f>
        <v xml:space="preserve"> </v>
      </c>
      <c r="Y119" s="100" t="str">
        <f>+'[3]Contratos anteriores'!AW122</f>
        <v xml:space="preserve"> </v>
      </c>
      <c r="Z119" s="100"/>
      <c r="AA119" s="100"/>
      <c r="AB119" s="100"/>
      <c r="AC119" s="101" t="str">
        <f>+'[3]Contratos anteriores'!AX122</f>
        <v xml:space="preserve"> </v>
      </c>
      <c r="AD119" s="101" t="str">
        <f>+'[3]Contratos anteriores'!AY122</f>
        <v xml:space="preserve"> </v>
      </c>
      <c r="AE119" s="101" t="str">
        <f>+'[3]Contratos anteriores'!AZ122</f>
        <v xml:space="preserve"> </v>
      </c>
      <c r="AF119" s="100"/>
      <c r="AG119" s="100"/>
      <c r="AH119" s="100"/>
      <c r="AI119" s="100" t="str">
        <f>+'[3]Contratos anteriores'!BA122</f>
        <v xml:space="preserve"> </v>
      </c>
      <c r="AJ119" s="100" t="str">
        <f>+'[3]Contratos anteriores'!BB122</f>
        <v xml:space="preserve"> </v>
      </c>
      <c r="AK119" s="100" t="str">
        <f>+'[3]Contratos anteriores'!BC122</f>
        <v xml:space="preserve"> </v>
      </c>
      <c r="AL119" s="100"/>
      <c r="AM119" s="100"/>
      <c r="AN119" s="100"/>
      <c r="AO119" s="100" t="str">
        <f>+'[3]Contratos anteriores'!BD122</f>
        <v xml:space="preserve"> </v>
      </c>
      <c r="AP119" s="100" t="str">
        <f>+'[3]Contratos anteriores'!BE122</f>
        <v xml:space="preserve"> </v>
      </c>
      <c r="AQ119" s="100" t="str">
        <f>+'[3]Contratos anteriores'!BF122</f>
        <v xml:space="preserve"> </v>
      </c>
      <c r="AR119" s="100"/>
      <c r="AS119" s="100"/>
      <c r="AT119" s="100"/>
      <c r="AU119" s="100" t="str">
        <f>+'[3]Contratos anteriores'!BG122</f>
        <v xml:space="preserve"> </v>
      </c>
      <c r="AV119" s="100" t="str">
        <f>+'[3]Contratos anteriores'!BH122</f>
        <v xml:space="preserve"> </v>
      </c>
      <c r="AW119" s="100" t="str">
        <f>+'[3]Contratos anteriores'!BI122</f>
        <v xml:space="preserve"> </v>
      </c>
      <c r="AX119" s="100"/>
      <c r="AY119" s="100"/>
      <c r="AZ119" s="100"/>
      <c r="BA119" s="100" t="str">
        <f>+'[3]Contratos anteriores'!BJ122</f>
        <v xml:space="preserve"> </v>
      </c>
      <c r="BB119" s="100" t="str">
        <f>+'[3]Contratos anteriores'!BK122</f>
        <v xml:space="preserve"> </v>
      </c>
      <c r="BC119" s="100" t="str">
        <f>+'[3]Contratos anteriores'!BL122</f>
        <v xml:space="preserve"> </v>
      </c>
      <c r="BD119" s="100"/>
      <c r="BE119" s="100"/>
      <c r="BF119" s="100"/>
      <c r="BG119" s="100" t="str">
        <f>+'[3]Contratos anteriores'!BM122</f>
        <v xml:space="preserve"> </v>
      </c>
      <c r="BH119" s="100" t="str">
        <f>+'[3]Contratos anteriores'!BN122</f>
        <v xml:space="preserve"> </v>
      </c>
      <c r="BI119" s="100" t="str">
        <f>+'[3]Contratos anteriores'!BO122</f>
        <v xml:space="preserve"> </v>
      </c>
      <c r="BJ119" s="100">
        <v>15.68</v>
      </c>
      <c r="BK119" s="100">
        <v>7.05</v>
      </c>
      <c r="BL119" s="100"/>
      <c r="BM119" s="100" t="str">
        <f>+'[3]Contratos anteriores'!BP122</f>
        <v xml:space="preserve"> </v>
      </c>
      <c r="BN119" s="100" t="str">
        <f>+'[3]Contratos anteriores'!BQ122</f>
        <v xml:space="preserve"> </v>
      </c>
      <c r="BO119" s="100" t="str">
        <f>+'[3]Contratos anteriores'!BR122</f>
        <v xml:space="preserve"> </v>
      </c>
      <c r="BP119" s="100">
        <v>6.23</v>
      </c>
      <c r="BQ119" s="100"/>
      <c r="BR119" s="100">
        <v>7.26</v>
      </c>
      <c r="BS119" s="100" t="str">
        <f>+'[3]Contratos anteriores'!BS122</f>
        <v xml:space="preserve"> </v>
      </c>
      <c r="BT119" s="100" t="str">
        <f>+'[3]Contratos anteriores'!BT122</f>
        <v xml:space="preserve"> </v>
      </c>
      <c r="BU119" s="100" t="str">
        <f>+'[3]Contratos anteriores'!BU122</f>
        <v xml:space="preserve"> </v>
      </c>
      <c r="BV119" s="100">
        <f t="shared" si="75"/>
        <v>9.2174999999999994</v>
      </c>
      <c r="BW119" s="100">
        <f t="shared" si="76"/>
        <v>5.1297281828773409</v>
      </c>
      <c r="BX119" s="100">
        <f>IFERROR(BV119-BW119*0.75," ")</f>
        <v>5.3702038628419935</v>
      </c>
      <c r="BY119" s="100">
        <f t="shared" si="78"/>
        <v>14.347228182877341</v>
      </c>
      <c r="BZ119" s="100">
        <f t="shared" si="79"/>
        <v>6.8659735512040125</v>
      </c>
      <c r="CA119" s="100" t="str">
        <f t="shared" si="80"/>
        <v/>
      </c>
      <c r="CB119" s="100" t="str">
        <f t="shared" si="81"/>
        <v/>
      </c>
      <c r="CC119" s="100" t="str">
        <f t="shared" si="82"/>
        <v/>
      </c>
      <c r="CD119" s="100" t="str">
        <f t="shared" si="83"/>
        <v/>
      </c>
      <c r="CE119" s="100" t="str">
        <f t="shared" si="84"/>
        <v/>
      </c>
      <c r="CF119" s="100" t="str">
        <f t="shared" si="85"/>
        <v/>
      </c>
      <c r="CG119" s="100" t="str">
        <f t="shared" si="86"/>
        <v/>
      </c>
      <c r="CH119" s="100" t="str">
        <f t="shared" si="87"/>
        <v/>
      </c>
      <c r="CI119" s="100" t="str">
        <f t="shared" si="88"/>
        <v/>
      </c>
      <c r="CJ119" s="100" t="str">
        <f t="shared" si="89"/>
        <v/>
      </c>
      <c r="CK119" s="100" t="str">
        <f t="shared" si="90"/>
        <v/>
      </c>
      <c r="CL119" s="100" t="str">
        <f t="shared" si="91"/>
        <v/>
      </c>
      <c r="CM119" s="100" t="str">
        <f t="shared" si="92"/>
        <v/>
      </c>
      <c r="CN119" s="100" t="str">
        <f t="shared" si="93"/>
        <v/>
      </c>
      <c r="CO119" s="100" t="str">
        <f t="shared" si="94"/>
        <v/>
      </c>
      <c r="CP119" s="100" t="str">
        <f t="shared" si="95"/>
        <v/>
      </c>
      <c r="CQ119" s="100" t="str">
        <f t="shared" si="96"/>
        <v/>
      </c>
      <c r="CR119" s="100" t="str">
        <f t="shared" si="97"/>
        <v/>
      </c>
      <c r="CS119" s="100" t="str">
        <f t="shared" si="98"/>
        <v/>
      </c>
      <c r="CT119" s="100" t="str">
        <f t="shared" si="99"/>
        <v/>
      </c>
      <c r="CU119" s="100" t="str">
        <f t="shared" si="100"/>
        <v/>
      </c>
      <c r="CV119" s="100" t="str">
        <f t="shared" si="101"/>
        <v/>
      </c>
      <c r="CW119" s="100" t="str">
        <f t="shared" si="102"/>
        <v/>
      </c>
      <c r="CX119" s="100" t="str">
        <f t="shared" si="103"/>
        <v/>
      </c>
      <c r="CY119" s="100" t="str">
        <f t="shared" si="104"/>
        <v/>
      </c>
      <c r="CZ119" s="100" t="str">
        <f t="shared" si="105"/>
        <v/>
      </c>
      <c r="DA119" s="100" t="str">
        <f t="shared" si="106"/>
        <v/>
      </c>
      <c r="DB119" s="100" t="str">
        <f t="shared" si="107"/>
        <v/>
      </c>
      <c r="DC119" s="100" t="str">
        <f t="shared" si="108"/>
        <v/>
      </c>
      <c r="DD119" s="100" t="str">
        <f t="shared" si="109"/>
        <v/>
      </c>
      <c r="DE119" s="100" t="str">
        <f t="shared" si="110"/>
        <v/>
      </c>
      <c r="DF119" s="100" t="str">
        <f t="shared" si="111"/>
        <v/>
      </c>
      <c r="DG119" s="100" t="str">
        <f t="shared" si="112"/>
        <v/>
      </c>
      <c r="DH119" s="100" t="str">
        <f t="shared" si="113"/>
        <v/>
      </c>
      <c r="DI119" s="100" t="str">
        <f t="shared" si="114"/>
        <v/>
      </c>
      <c r="DJ119" s="100" t="str">
        <f t="shared" si="115"/>
        <v/>
      </c>
      <c r="DK119" s="100" t="str">
        <f t="shared" si="116"/>
        <v/>
      </c>
      <c r="DL119" s="100" t="str">
        <f t="shared" si="117"/>
        <v/>
      </c>
      <c r="DM119" s="100" t="str">
        <f t="shared" si="118"/>
        <v/>
      </c>
      <c r="DN119" s="100" t="str">
        <f t="shared" si="119"/>
        <v/>
      </c>
      <c r="DO119" s="100" t="str">
        <f t="shared" si="120"/>
        <v/>
      </c>
      <c r="DP119" s="100" t="str">
        <f t="shared" si="121"/>
        <v/>
      </c>
      <c r="DQ119" s="100" t="str">
        <f t="shared" si="122"/>
        <v/>
      </c>
      <c r="DR119" s="100" t="str">
        <f t="shared" si="123"/>
        <v/>
      </c>
      <c r="DS119" s="100" t="str">
        <f t="shared" si="124"/>
        <v/>
      </c>
      <c r="DT119" s="100" t="str">
        <f t="shared" si="125"/>
        <v/>
      </c>
      <c r="DU119" s="100" t="str">
        <f t="shared" si="126"/>
        <v/>
      </c>
      <c r="DV119" s="100" t="str">
        <f t="shared" si="127"/>
        <v/>
      </c>
      <c r="DW119" s="100" t="str">
        <f t="shared" si="128"/>
        <v/>
      </c>
      <c r="DX119" s="100" t="str">
        <f t="shared" si="129"/>
        <v/>
      </c>
      <c r="DY119" s="100" t="str">
        <f t="shared" si="130"/>
        <v/>
      </c>
      <c r="DZ119" s="100" t="str">
        <f t="shared" si="131"/>
        <v/>
      </c>
      <c r="EA119" s="100" t="str">
        <f t="shared" si="132"/>
        <v/>
      </c>
      <c r="EB119" s="100" t="str">
        <f t="shared" si="133"/>
        <v/>
      </c>
      <c r="EC119" s="100" t="str">
        <f t="shared" si="134"/>
        <v/>
      </c>
      <c r="ED119" s="100" t="str">
        <f t="shared" si="135"/>
        <v/>
      </c>
      <c r="EE119" s="100" t="str">
        <f t="shared" si="136"/>
        <v/>
      </c>
      <c r="EF119" s="100" t="str">
        <f t="shared" si="137"/>
        <v/>
      </c>
      <c r="EG119" s="100" t="str">
        <f t="shared" si="138"/>
        <v/>
      </c>
      <c r="EH119" s="100" t="str">
        <f t="shared" si="139"/>
        <v/>
      </c>
      <c r="EI119" s="100">
        <f t="shared" si="140"/>
        <v>6.23</v>
      </c>
      <c r="EJ119" s="100" t="str">
        <f t="shared" si="141"/>
        <v/>
      </c>
      <c r="EK119" s="100" t="str">
        <f t="shared" si="142"/>
        <v/>
      </c>
      <c r="EL119" s="100" t="str">
        <f t="shared" si="143"/>
        <v/>
      </c>
      <c r="EM119" s="100" t="str">
        <f t="shared" si="144"/>
        <v/>
      </c>
      <c r="EN119" s="100" t="str">
        <f t="shared" si="145"/>
        <v/>
      </c>
      <c r="EO119" s="99">
        <f t="shared" si="146"/>
        <v>6.23</v>
      </c>
      <c r="EP119" s="99">
        <f>ROUND(EO119*(1+[3]Inflación!$G$50),2)</f>
        <v>6.31</v>
      </c>
      <c r="EQ119" s="98">
        <f t="shared" si="147"/>
        <v>-1.8895428459284602E-3</v>
      </c>
    </row>
    <row r="120" spans="1:147" s="97" customFormat="1" ht="24.75" customHeight="1">
      <c r="A120" s="107">
        <v>115</v>
      </c>
      <c r="B120" s="106" t="s">
        <v>518</v>
      </c>
      <c r="C120" s="165" t="s">
        <v>559</v>
      </c>
      <c r="D120" s="104" t="s">
        <v>12</v>
      </c>
      <c r="E120" s="103">
        <v>8.8091136512400787</v>
      </c>
      <c r="F120" s="103">
        <v>8.8839911172756185</v>
      </c>
      <c r="G120" s="102"/>
      <c r="H120" s="100">
        <v>4.5</v>
      </c>
      <c r="I120" s="100">
        <v>8</v>
      </c>
      <c r="J120" s="100">
        <v>4.82</v>
      </c>
      <c r="K120" s="100" t="str">
        <f>+'[3]Contratos anteriores'!AO123</f>
        <v xml:space="preserve"> </v>
      </c>
      <c r="L120" s="100" t="str">
        <f>+'[3]Contratos anteriores'!AP123</f>
        <v xml:space="preserve"> </v>
      </c>
      <c r="M120" s="100" t="str">
        <f>+'[3]Contratos anteriores'!AQ123</f>
        <v xml:space="preserve"> </v>
      </c>
      <c r="N120" s="100"/>
      <c r="O120" s="100"/>
      <c r="P120" s="100"/>
      <c r="Q120" s="100" t="str">
        <f>+'[3]Contratos anteriores'!AR123</f>
        <v xml:space="preserve"> </v>
      </c>
      <c r="R120" s="100" t="str">
        <f>+'[3]Contratos anteriores'!AS123</f>
        <v xml:space="preserve"> </v>
      </c>
      <c r="S120" s="100" t="str">
        <f>+'[3]Contratos anteriores'!AT123</f>
        <v xml:space="preserve"> </v>
      </c>
      <c r="T120" s="100">
        <v>20.2</v>
      </c>
      <c r="U120" s="100"/>
      <c r="V120" s="100"/>
      <c r="W120" s="100" t="str">
        <f>+'[3]Contratos anteriores'!AU123</f>
        <v xml:space="preserve"> </v>
      </c>
      <c r="X120" s="100" t="str">
        <f>+'[3]Contratos anteriores'!AV123</f>
        <v xml:space="preserve"> </v>
      </c>
      <c r="Y120" s="100" t="str">
        <f>+'[3]Contratos anteriores'!AW123</f>
        <v xml:space="preserve"> </v>
      </c>
      <c r="Z120" s="100"/>
      <c r="AA120" s="100"/>
      <c r="AB120" s="100"/>
      <c r="AC120" s="101" t="str">
        <f>+'[3]Contratos anteriores'!AX123</f>
        <v xml:space="preserve"> </v>
      </c>
      <c r="AD120" s="101" t="str">
        <f>+'[3]Contratos anteriores'!AY123</f>
        <v xml:space="preserve"> </v>
      </c>
      <c r="AE120" s="101" t="str">
        <f>+'[3]Contratos anteriores'!AZ123</f>
        <v xml:space="preserve"> </v>
      </c>
      <c r="AF120" s="100"/>
      <c r="AG120" s="100"/>
      <c r="AH120" s="100"/>
      <c r="AI120" s="100" t="str">
        <f>+'[3]Contratos anteriores'!BA123</f>
        <v xml:space="preserve"> </v>
      </c>
      <c r="AJ120" s="100" t="str">
        <f>+'[3]Contratos anteriores'!BB123</f>
        <v xml:space="preserve"> </v>
      </c>
      <c r="AK120" s="100" t="str">
        <f>+'[3]Contratos anteriores'!BC123</f>
        <v xml:space="preserve"> </v>
      </c>
      <c r="AL120" s="100"/>
      <c r="AM120" s="100"/>
      <c r="AN120" s="100"/>
      <c r="AO120" s="100" t="str">
        <f>+'[3]Contratos anteriores'!BD123</f>
        <v xml:space="preserve"> </v>
      </c>
      <c r="AP120" s="100" t="str">
        <f>+'[3]Contratos anteriores'!BE123</f>
        <v xml:space="preserve"> </v>
      </c>
      <c r="AQ120" s="100" t="str">
        <f>+'[3]Contratos anteriores'!BF123</f>
        <v xml:space="preserve"> </v>
      </c>
      <c r="AR120" s="100"/>
      <c r="AS120" s="100"/>
      <c r="AT120" s="100"/>
      <c r="AU120" s="100" t="str">
        <f>+'[3]Contratos anteriores'!BG123</f>
        <v xml:space="preserve"> </v>
      </c>
      <c r="AV120" s="100" t="str">
        <f>+'[3]Contratos anteriores'!BH123</f>
        <v xml:space="preserve"> </v>
      </c>
      <c r="AW120" s="100" t="str">
        <f>+'[3]Contratos anteriores'!BI123</f>
        <v xml:space="preserve"> </v>
      </c>
      <c r="AX120" s="100"/>
      <c r="AY120" s="100"/>
      <c r="AZ120" s="100"/>
      <c r="BA120" s="100" t="str">
        <f>+'[3]Contratos anteriores'!BJ123</f>
        <v xml:space="preserve"> </v>
      </c>
      <c r="BB120" s="100" t="str">
        <f>+'[3]Contratos anteriores'!BK123</f>
        <v xml:space="preserve"> </v>
      </c>
      <c r="BC120" s="100" t="str">
        <f>+'[3]Contratos anteriores'!BL123</f>
        <v xml:space="preserve"> </v>
      </c>
      <c r="BD120" s="100"/>
      <c r="BE120" s="100"/>
      <c r="BF120" s="100"/>
      <c r="BG120" s="100" t="str">
        <f>+'[3]Contratos anteriores'!BM123</f>
        <v xml:space="preserve"> </v>
      </c>
      <c r="BH120" s="100" t="str">
        <f>+'[3]Contratos anteriores'!BN123</f>
        <v xml:space="preserve"> </v>
      </c>
      <c r="BI120" s="100" t="str">
        <f>+'[3]Contratos anteriores'!BO123</f>
        <v xml:space="preserve"> </v>
      </c>
      <c r="BJ120" s="100">
        <v>19.59</v>
      </c>
      <c r="BK120" s="100">
        <v>9.9499999999999993</v>
      </c>
      <c r="BL120" s="100"/>
      <c r="BM120" s="100" t="str">
        <f>+'[3]Contratos anteriores'!BP123</f>
        <v xml:space="preserve"> </v>
      </c>
      <c r="BN120" s="100" t="str">
        <f>+'[3]Contratos anteriores'!BQ123</f>
        <v xml:space="preserve"> </v>
      </c>
      <c r="BO120" s="100" t="str">
        <f>+'[3]Contratos anteriores'!BR123</f>
        <v xml:space="preserve"> </v>
      </c>
      <c r="BP120" s="100">
        <v>8.8000000000000007</v>
      </c>
      <c r="BQ120" s="100"/>
      <c r="BR120" s="100">
        <v>10.11</v>
      </c>
      <c r="BS120" s="100" t="str">
        <f>+'[3]Contratos anteriores'!BS123</f>
        <v xml:space="preserve"> </v>
      </c>
      <c r="BT120" s="100" t="str">
        <f>+'[3]Contratos anteriores'!BT123</f>
        <v xml:space="preserve"> </v>
      </c>
      <c r="BU120" s="100" t="str">
        <f>+'[3]Contratos anteriores'!BU123</f>
        <v xml:space="preserve"> </v>
      </c>
      <c r="BV120" s="100">
        <f t="shared" si="75"/>
        <v>10.74625</v>
      </c>
      <c r="BW120" s="100">
        <f t="shared" si="76"/>
        <v>5.3734631132742434</v>
      </c>
      <c r="BX120" s="100">
        <f>IFERROR(BV120-BW120*1," ")</f>
        <v>5.3727868867257564</v>
      </c>
      <c r="BY120" s="100">
        <f t="shared" si="78"/>
        <v>16.119713113274244</v>
      </c>
      <c r="BZ120" s="100">
        <f t="shared" si="79"/>
        <v>9.6900250163640873</v>
      </c>
      <c r="CA120" s="100" t="str">
        <f t="shared" si="80"/>
        <v/>
      </c>
      <c r="CB120" s="100">
        <f t="shared" si="81"/>
        <v>8</v>
      </c>
      <c r="CC120" s="100" t="str">
        <f t="shared" si="82"/>
        <v/>
      </c>
      <c r="CD120" s="100" t="str">
        <f t="shared" si="83"/>
        <v/>
      </c>
      <c r="CE120" s="100" t="str">
        <f t="shared" si="84"/>
        <v/>
      </c>
      <c r="CF120" s="100" t="str">
        <f t="shared" si="85"/>
        <v/>
      </c>
      <c r="CG120" s="100" t="str">
        <f t="shared" si="86"/>
        <v/>
      </c>
      <c r="CH120" s="100" t="str">
        <f t="shared" si="87"/>
        <v/>
      </c>
      <c r="CI120" s="100" t="str">
        <f t="shared" si="88"/>
        <v/>
      </c>
      <c r="CJ120" s="100" t="str">
        <f t="shared" si="89"/>
        <v/>
      </c>
      <c r="CK120" s="100" t="str">
        <f t="shared" si="90"/>
        <v/>
      </c>
      <c r="CL120" s="100" t="str">
        <f t="shared" si="91"/>
        <v/>
      </c>
      <c r="CM120" s="100" t="str">
        <f t="shared" si="92"/>
        <v/>
      </c>
      <c r="CN120" s="100" t="str">
        <f t="shared" si="93"/>
        <v/>
      </c>
      <c r="CO120" s="100" t="str">
        <f t="shared" si="94"/>
        <v/>
      </c>
      <c r="CP120" s="100" t="str">
        <f t="shared" si="95"/>
        <v/>
      </c>
      <c r="CQ120" s="100" t="str">
        <f t="shared" si="96"/>
        <v/>
      </c>
      <c r="CR120" s="100" t="str">
        <f t="shared" si="97"/>
        <v/>
      </c>
      <c r="CS120" s="100" t="str">
        <f t="shared" si="98"/>
        <v/>
      </c>
      <c r="CT120" s="100" t="str">
        <f t="shared" si="99"/>
        <v/>
      </c>
      <c r="CU120" s="100" t="str">
        <f t="shared" si="100"/>
        <v/>
      </c>
      <c r="CV120" s="100" t="str">
        <f t="shared" si="101"/>
        <v/>
      </c>
      <c r="CW120" s="100" t="str">
        <f t="shared" si="102"/>
        <v/>
      </c>
      <c r="CX120" s="100" t="str">
        <f t="shared" si="103"/>
        <v/>
      </c>
      <c r="CY120" s="100" t="str">
        <f t="shared" si="104"/>
        <v/>
      </c>
      <c r="CZ120" s="100" t="str">
        <f t="shared" si="105"/>
        <v/>
      </c>
      <c r="DA120" s="100" t="str">
        <f t="shared" si="106"/>
        <v/>
      </c>
      <c r="DB120" s="100" t="str">
        <f t="shared" si="107"/>
        <v/>
      </c>
      <c r="DC120" s="100" t="str">
        <f t="shared" si="108"/>
        <v/>
      </c>
      <c r="DD120" s="100" t="str">
        <f t="shared" si="109"/>
        <v/>
      </c>
      <c r="DE120" s="100" t="str">
        <f t="shared" si="110"/>
        <v/>
      </c>
      <c r="DF120" s="100" t="str">
        <f t="shared" si="111"/>
        <v/>
      </c>
      <c r="DG120" s="100" t="str">
        <f t="shared" si="112"/>
        <v/>
      </c>
      <c r="DH120" s="100" t="str">
        <f t="shared" si="113"/>
        <v/>
      </c>
      <c r="DI120" s="100" t="str">
        <f t="shared" si="114"/>
        <v/>
      </c>
      <c r="DJ120" s="100" t="str">
        <f t="shared" si="115"/>
        <v/>
      </c>
      <c r="DK120" s="100" t="str">
        <f t="shared" si="116"/>
        <v/>
      </c>
      <c r="DL120" s="100" t="str">
        <f t="shared" si="117"/>
        <v/>
      </c>
      <c r="DM120" s="100" t="str">
        <f t="shared" si="118"/>
        <v/>
      </c>
      <c r="DN120" s="100" t="str">
        <f t="shared" si="119"/>
        <v/>
      </c>
      <c r="DO120" s="100" t="str">
        <f t="shared" si="120"/>
        <v/>
      </c>
      <c r="DP120" s="100" t="str">
        <f t="shared" si="121"/>
        <v/>
      </c>
      <c r="DQ120" s="100" t="str">
        <f t="shared" si="122"/>
        <v/>
      </c>
      <c r="DR120" s="100" t="str">
        <f t="shared" si="123"/>
        <v/>
      </c>
      <c r="DS120" s="100" t="str">
        <f t="shared" si="124"/>
        <v/>
      </c>
      <c r="DT120" s="100" t="str">
        <f t="shared" si="125"/>
        <v/>
      </c>
      <c r="DU120" s="100" t="str">
        <f t="shared" si="126"/>
        <v/>
      </c>
      <c r="DV120" s="100" t="str">
        <f t="shared" si="127"/>
        <v/>
      </c>
      <c r="DW120" s="100" t="str">
        <f t="shared" si="128"/>
        <v/>
      </c>
      <c r="DX120" s="100" t="str">
        <f t="shared" si="129"/>
        <v/>
      </c>
      <c r="DY120" s="100" t="str">
        <f t="shared" si="130"/>
        <v/>
      </c>
      <c r="DZ120" s="100" t="str">
        <f t="shared" si="131"/>
        <v/>
      </c>
      <c r="EA120" s="100" t="str">
        <f t="shared" si="132"/>
        <v/>
      </c>
      <c r="EB120" s="100" t="str">
        <f t="shared" si="133"/>
        <v/>
      </c>
      <c r="EC120" s="100" t="str">
        <f t="shared" si="134"/>
        <v/>
      </c>
      <c r="ED120" s="100" t="str">
        <f t="shared" si="135"/>
        <v/>
      </c>
      <c r="EE120" s="100" t="str">
        <f t="shared" si="136"/>
        <v/>
      </c>
      <c r="EF120" s="100" t="str">
        <f t="shared" si="137"/>
        <v/>
      </c>
      <c r="EG120" s="100" t="str">
        <f t="shared" si="138"/>
        <v/>
      </c>
      <c r="EH120" s="100" t="str">
        <f t="shared" si="139"/>
        <v/>
      </c>
      <c r="EI120" s="100">
        <f t="shared" si="140"/>
        <v>8.8000000000000007</v>
      </c>
      <c r="EJ120" s="100" t="str">
        <f t="shared" si="141"/>
        <v/>
      </c>
      <c r="EK120" s="100" t="str">
        <f t="shared" si="142"/>
        <v/>
      </c>
      <c r="EL120" s="100" t="str">
        <f t="shared" si="143"/>
        <v/>
      </c>
      <c r="EM120" s="100" t="str">
        <f t="shared" si="144"/>
        <v/>
      </c>
      <c r="EN120" s="100" t="str">
        <f t="shared" si="145"/>
        <v/>
      </c>
      <c r="EO120" s="99">
        <f t="shared" si="146"/>
        <v>8.42</v>
      </c>
      <c r="EP120" s="99">
        <f>ROUND(EO120*(1+[3]Inflación!$G$50),2)</f>
        <v>8.5299999999999994</v>
      </c>
      <c r="EQ120" s="98">
        <f t="shared" si="147"/>
        <v>-4.417171427744071E-2</v>
      </c>
    </row>
    <row r="121" spans="1:147" s="97" customFormat="1" ht="24.75" customHeight="1">
      <c r="A121" s="107">
        <v>116</v>
      </c>
      <c r="B121" s="106" t="s">
        <v>518</v>
      </c>
      <c r="C121" s="165" t="s">
        <v>558</v>
      </c>
      <c r="D121" s="104" t="s">
        <v>12</v>
      </c>
      <c r="E121" s="103">
        <v>9.2148286720111496</v>
      </c>
      <c r="F121" s="103">
        <v>9.2931547157232437</v>
      </c>
      <c r="G121" s="102"/>
      <c r="H121" s="100">
        <v>4.5</v>
      </c>
      <c r="I121" s="100">
        <v>8</v>
      </c>
      <c r="J121" s="100">
        <v>4.82</v>
      </c>
      <c r="K121" s="100" t="str">
        <f>+'[3]Contratos anteriores'!AO124</f>
        <v xml:space="preserve"> </v>
      </c>
      <c r="L121" s="100" t="str">
        <f>+'[3]Contratos anteriores'!AP124</f>
        <v xml:space="preserve"> </v>
      </c>
      <c r="M121" s="100" t="str">
        <f>+'[3]Contratos anteriores'!AQ124</f>
        <v xml:space="preserve"> </v>
      </c>
      <c r="N121" s="100"/>
      <c r="O121" s="100"/>
      <c r="P121" s="100"/>
      <c r="Q121" s="100" t="str">
        <f>+'[3]Contratos anteriores'!AR124</f>
        <v xml:space="preserve"> </v>
      </c>
      <c r="R121" s="100" t="str">
        <f>+'[3]Contratos anteriores'!AS124</f>
        <v xml:space="preserve"> </v>
      </c>
      <c r="S121" s="100" t="str">
        <f>+'[3]Contratos anteriores'!AT124</f>
        <v xml:space="preserve"> </v>
      </c>
      <c r="T121" s="100">
        <v>20.2</v>
      </c>
      <c r="U121" s="100"/>
      <c r="V121" s="100"/>
      <c r="W121" s="100" t="str">
        <f>+'[3]Contratos anteriores'!AU124</f>
        <v xml:space="preserve"> </v>
      </c>
      <c r="X121" s="100" t="str">
        <f>+'[3]Contratos anteriores'!AV124</f>
        <v xml:space="preserve"> </v>
      </c>
      <c r="Y121" s="100" t="str">
        <f>+'[3]Contratos anteriores'!AW124</f>
        <v xml:space="preserve"> </v>
      </c>
      <c r="Z121" s="100"/>
      <c r="AA121" s="100"/>
      <c r="AB121" s="100"/>
      <c r="AC121" s="101" t="str">
        <f>+'[3]Contratos anteriores'!AX124</f>
        <v xml:space="preserve"> </v>
      </c>
      <c r="AD121" s="101" t="str">
        <f>+'[3]Contratos anteriores'!AY124</f>
        <v xml:space="preserve"> </v>
      </c>
      <c r="AE121" s="101" t="str">
        <f>+'[3]Contratos anteriores'!AZ124</f>
        <v xml:space="preserve"> </v>
      </c>
      <c r="AF121" s="100"/>
      <c r="AG121" s="100"/>
      <c r="AH121" s="100"/>
      <c r="AI121" s="100" t="str">
        <f>+'[3]Contratos anteriores'!BA124</f>
        <v xml:space="preserve"> </v>
      </c>
      <c r="AJ121" s="100" t="str">
        <f>+'[3]Contratos anteriores'!BB124</f>
        <v xml:space="preserve"> </v>
      </c>
      <c r="AK121" s="100" t="str">
        <f>+'[3]Contratos anteriores'!BC124</f>
        <v xml:space="preserve"> </v>
      </c>
      <c r="AL121" s="100"/>
      <c r="AM121" s="100"/>
      <c r="AN121" s="100"/>
      <c r="AO121" s="100" t="str">
        <f>+'[3]Contratos anteriores'!BD124</f>
        <v xml:space="preserve"> </v>
      </c>
      <c r="AP121" s="100" t="str">
        <f>+'[3]Contratos anteriores'!BE124</f>
        <v xml:space="preserve"> </v>
      </c>
      <c r="AQ121" s="100" t="str">
        <f>+'[3]Contratos anteriores'!BF124</f>
        <v xml:space="preserve"> </v>
      </c>
      <c r="AR121" s="100"/>
      <c r="AS121" s="100"/>
      <c r="AT121" s="100"/>
      <c r="AU121" s="100" t="str">
        <f>+'[3]Contratos anteriores'!BG124</f>
        <v xml:space="preserve"> </v>
      </c>
      <c r="AV121" s="100" t="str">
        <f>+'[3]Contratos anteriores'!BH124</f>
        <v xml:space="preserve"> </v>
      </c>
      <c r="AW121" s="100" t="str">
        <f>+'[3]Contratos anteriores'!BI124</f>
        <v xml:space="preserve"> </v>
      </c>
      <c r="AX121" s="100"/>
      <c r="AY121" s="100"/>
      <c r="AZ121" s="100"/>
      <c r="BA121" s="100" t="str">
        <f>+'[3]Contratos anteriores'!BJ124</f>
        <v xml:space="preserve"> </v>
      </c>
      <c r="BB121" s="100" t="str">
        <f>+'[3]Contratos anteriores'!BK124</f>
        <v xml:space="preserve"> </v>
      </c>
      <c r="BC121" s="100" t="str">
        <f>+'[3]Contratos anteriores'!BL124</f>
        <v xml:space="preserve"> </v>
      </c>
      <c r="BD121" s="100"/>
      <c r="BE121" s="100"/>
      <c r="BF121" s="100"/>
      <c r="BG121" s="100" t="str">
        <f>+'[3]Contratos anteriores'!BM124</f>
        <v xml:space="preserve"> </v>
      </c>
      <c r="BH121" s="100" t="str">
        <f>+'[3]Contratos anteriores'!BN124</f>
        <v xml:space="preserve"> </v>
      </c>
      <c r="BI121" s="100" t="str">
        <f>+'[3]Contratos anteriores'!BO124</f>
        <v xml:space="preserve"> </v>
      </c>
      <c r="BJ121" s="100">
        <v>21.1</v>
      </c>
      <c r="BK121" s="100">
        <v>10.41</v>
      </c>
      <c r="BL121" s="100"/>
      <c r="BM121" s="100" t="str">
        <f>+'[3]Contratos anteriores'!BP124</f>
        <v xml:space="preserve"> </v>
      </c>
      <c r="BN121" s="100" t="str">
        <f>+'[3]Contratos anteriores'!BQ124</f>
        <v xml:space="preserve"> </v>
      </c>
      <c r="BO121" s="100" t="str">
        <f>+'[3]Contratos anteriores'!BR124</f>
        <v xml:space="preserve"> </v>
      </c>
      <c r="BP121" s="100">
        <v>9.1999999999999993</v>
      </c>
      <c r="BQ121" s="100"/>
      <c r="BR121" s="100">
        <v>10.7</v>
      </c>
      <c r="BS121" s="100" t="str">
        <f>+'[3]Contratos anteriores'!BS124</f>
        <v xml:space="preserve"> </v>
      </c>
      <c r="BT121" s="100" t="str">
        <f>+'[3]Contratos anteriores'!BT124</f>
        <v xml:space="preserve"> </v>
      </c>
      <c r="BU121" s="100" t="str">
        <f>+'[3]Contratos anteriores'!BU124</f>
        <v xml:space="preserve"> </v>
      </c>
      <c r="BV121" s="100">
        <f t="shared" si="75"/>
        <v>11.116250000000001</v>
      </c>
      <c r="BW121" s="100">
        <f t="shared" si="76"/>
        <v>5.6294292643667472</v>
      </c>
      <c r="BX121" s="100">
        <f>IFERROR(BV121-BW121*1," ")</f>
        <v>5.4868207356332537</v>
      </c>
      <c r="BY121" s="100">
        <f t="shared" si="78"/>
        <v>16.74567926436675</v>
      </c>
      <c r="BZ121" s="100">
        <f t="shared" si="79"/>
        <v>10.136311539212265</v>
      </c>
      <c r="CA121" s="100" t="str">
        <f t="shared" si="80"/>
        <v/>
      </c>
      <c r="CB121" s="100">
        <f t="shared" si="81"/>
        <v>8</v>
      </c>
      <c r="CC121" s="100" t="str">
        <f t="shared" si="82"/>
        <v/>
      </c>
      <c r="CD121" s="100" t="str">
        <f t="shared" si="83"/>
        <v/>
      </c>
      <c r="CE121" s="100" t="str">
        <f t="shared" si="84"/>
        <v/>
      </c>
      <c r="CF121" s="100" t="str">
        <f t="shared" si="85"/>
        <v/>
      </c>
      <c r="CG121" s="100" t="str">
        <f t="shared" si="86"/>
        <v/>
      </c>
      <c r="CH121" s="100" t="str">
        <f t="shared" si="87"/>
        <v/>
      </c>
      <c r="CI121" s="100" t="str">
        <f t="shared" si="88"/>
        <v/>
      </c>
      <c r="CJ121" s="100" t="str">
        <f t="shared" si="89"/>
        <v/>
      </c>
      <c r="CK121" s="100" t="str">
        <f t="shared" si="90"/>
        <v/>
      </c>
      <c r="CL121" s="100" t="str">
        <f t="shared" si="91"/>
        <v/>
      </c>
      <c r="CM121" s="100" t="str">
        <f t="shared" si="92"/>
        <v/>
      </c>
      <c r="CN121" s="100" t="str">
        <f t="shared" si="93"/>
        <v/>
      </c>
      <c r="CO121" s="100" t="str">
        <f t="shared" si="94"/>
        <v/>
      </c>
      <c r="CP121" s="100" t="str">
        <f t="shared" si="95"/>
        <v/>
      </c>
      <c r="CQ121" s="100" t="str">
        <f t="shared" si="96"/>
        <v/>
      </c>
      <c r="CR121" s="100" t="str">
        <f t="shared" si="97"/>
        <v/>
      </c>
      <c r="CS121" s="100" t="str">
        <f t="shared" si="98"/>
        <v/>
      </c>
      <c r="CT121" s="100" t="str">
        <f t="shared" si="99"/>
        <v/>
      </c>
      <c r="CU121" s="100" t="str">
        <f t="shared" si="100"/>
        <v/>
      </c>
      <c r="CV121" s="100" t="str">
        <f t="shared" si="101"/>
        <v/>
      </c>
      <c r="CW121" s="100" t="str">
        <f t="shared" si="102"/>
        <v/>
      </c>
      <c r="CX121" s="100" t="str">
        <f t="shared" si="103"/>
        <v/>
      </c>
      <c r="CY121" s="100" t="str">
        <f t="shared" si="104"/>
        <v/>
      </c>
      <c r="CZ121" s="100" t="str">
        <f t="shared" si="105"/>
        <v/>
      </c>
      <c r="DA121" s="100" t="str">
        <f t="shared" si="106"/>
        <v/>
      </c>
      <c r="DB121" s="100" t="str">
        <f t="shared" si="107"/>
        <v/>
      </c>
      <c r="DC121" s="100" t="str">
        <f t="shared" si="108"/>
        <v/>
      </c>
      <c r="DD121" s="100" t="str">
        <f t="shared" si="109"/>
        <v/>
      </c>
      <c r="DE121" s="100" t="str">
        <f t="shared" si="110"/>
        <v/>
      </c>
      <c r="DF121" s="100" t="str">
        <f t="shared" si="111"/>
        <v/>
      </c>
      <c r="DG121" s="100" t="str">
        <f t="shared" si="112"/>
        <v/>
      </c>
      <c r="DH121" s="100" t="str">
        <f t="shared" si="113"/>
        <v/>
      </c>
      <c r="DI121" s="100" t="str">
        <f t="shared" si="114"/>
        <v/>
      </c>
      <c r="DJ121" s="100" t="str">
        <f t="shared" si="115"/>
        <v/>
      </c>
      <c r="DK121" s="100" t="str">
        <f t="shared" si="116"/>
        <v/>
      </c>
      <c r="DL121" s="100" t="str">
        <f t="shared" si="117"/>
        <v/>
      </c>
      <c r="DM121" s="100" t="str">
        <f t="shared" si="118"/>
        <v/>
      </c>
      <c r="DN121" s="100" t="str">
        <f t="shared" si="119"/>
        <v/>
      </c>
      <c r="DO121" s="100" t="str">
        <f t="shared" si="120"/>
        <v/>
      </c>
      <c r="DP121" s="100" t="str">
        <f t="shared" si="121"/>
        <v/>
      </c>
      <c r="DQ121" s="100" t="str">
        <f t="shared" si="122"/>
        <v/>
      </c>
      <c r="DR121" s="100" t="str">
        <f t="shared" si="123"/>
        <v/>
      </c>
      <c r="DS121" s="100" t="str">
        <f t="shared" si="124"/>
        <v/>
      </c>
      <c r="DT121" s="100" t="str">
        <f t="shared" si="125"/>
        <v/>
      </c>
      <c r="DU121" s="100" t="str">
        <f t="shared" si="126"/>
        <v/>
      </c>
      <c r="DV121" s="100" t="str">
        <f t="shared" si="127"/>
        <v/>
      </c>
      <c r="DW121" s="100" t="str">
        <f t="shared" si="128"/>
        <v/>
      </c>
      <c r="DX121" s="100" t="str">
        <f t="shared" si="129"/>
        <v/>
      </c>
      <c r="DY121" s="100" t="str">
        <f t="shared" si="130"/>
        <v/>
      </c>
      <c r="DZ121" s="100" t="str">
        <f t="shared" si="131"/>
        <v/>
      </c>
      <c r="EA121" s="100" t="str">
        <f t="shared" si="132"/>
        <v/>
      </c>
      <c r="EB121" s="100" t="str">
        <f t="shared" si="133"/>
        <v/>
      </c>
      <c r="EC121" s="100" t="str">
        <f t="shared" si="134"/>
        <v/>
      </c>
      <c r="ED121" s="100" t="str">
        <f t="shared" si="135"/>
        <v/>
      </c>
      <c r="EE121" s="100" t="str">
        <f t="shared" si="136"/>
        <v/>
      </c>
      <c r="EF121" s="100" t="str">
        <f t="shared" si="137"/>
        <v/>
      </c>
      <c r="EG121" s="100" t="str">
        <f t="shared" si="138"/>
        <v/>
      </c>
      <c r="EH121" s="100" t="str">
        <f t="shared" si="139"/>
        <v/>
      </c>
      <c r="EI121" s="100">
        <f t="shared" si="140"/>
        <v>9.1999999999999993</v>
      </c>
      <c r="EJ121" s="100" t="str">
        <f t="shared" si="141"/>
        <v/>
      </c>
      <c r="EK121" s="100" t="str">
        <f t="shared" si="142"/>
        <v/>
      </c>
      <c r="EL121" s="100" t="str">
        <f t="shared" si="143"/>
        <v/>
      </c>
      <c r="EM121" s="100" t="str">
        <f t="shared" si="144"/>
        <v/>
      </c>
      <c r="EN121" s="100" t="str">
        <f t="shared" si="145"/>
        <v/>
      </c>
      <c r="EO121" s="99">
        <f t="shared" si="146"/>
        <v>8.64</v>
      </c>
      <c r="EP121" s="99">
        <f>ROUND(EO121*(1+[3]Inflación!$G$50),2)</f>
        <v>8.75</v>
      </c>
      <c r="EQ121" s="98">
        <f t="shared" si="147"/>
        <v>-6.238083120927862E-2</v>
      </c>
    </row>
    <row r="122" spans="1:147" s="97" customFormat="1" ht="24.75" customHeight="1">
      <c r="A122" s="107">
        <v>117</v>
      </c>
      <c r="B122" s="106" t="s">
        <v>518</v>
      </c>
      <c r="C122" s="165" t="s">
        <v>557</v>
      </c>
      <c r="D122" s="104" t="s">
        <v>12</v>
      </c>
      <c r="E122" s="103">
        <v>9.7883186486834841</v>
      </c>
      <c r="F122" s="103">
        <v>9.8715193571972932</v>
      </c>
      <c r="G122" s="102"/>
      <c r="H122" s="100">
        <v>4.5</v>
      </c>
      <c r="I122" s="100">
        <v>8</v>
      </c>
      <c r="J122" s="100">
        <v>4.82</v>
      </c>
      <c r="K122" s="100" t="str">
        <f>+'[3]Contratos anteriores'!AO125</f>
        <v xml:space="preserve"> </v>
      </c>
      <c r="L122" s="100" t="str">
        <f>+'[3]Contratos anteriores'!AP125</f>
        <v xml:space="preserve"> </v>
      </c>
      <c r="M122" s="100" t="str">
        <f>+'[3]Contratos anteriores'!AQ125</f>
        <v xml:space="preserve"> </v>
      </c>
      <c r="N122" s="100"/>
      <c r="O122" s="100"/>
      <c r="P122" s="100"/>
      <c r="Q122" s="100" t="str">
        <f>+'[3]Contratos anteriores'!AR125</f>
        <v xml:space="preserve"> </v>
      </c>
      <c r="R122" s="100" t="str">
        <f>+'[3]Contratos anteriores'!AS125</f>
        <v xml:space="preserve"> </v>
      </c>
      <c r="S122" s="100" t="str">
        <f>+'[3]Contratos anteriores'!AT125</f>
        <v xml:space="preserve"> </v>
      </c>
      <c r="T122" s="100">
        <v>20.2</v>
      </c>
      <c r="U122" s="100"/>
      <c r="V122" s="100"/>
      <c r="W122" s="100" t="str">
        <f>+'[3]Contratos anteriores'!AU125</f>
        <v xml:space="preserve"> </v>
      </c>
      <c r="X122" s="100" t="str">
        <f>+'[3]Contratos anteriores'!AV125</f>
        <v xml:space="preserve"> </v>
      </c>
      <c r="Y122" s="100" t="str">
        <f>+'[3]Contratos anteriores'!AW125</f>
        <v xml:space="preserve"> </v>
      </c>
      <c r="Z122" s="100"/>
      <c r="AA122" s="100"/>
      <c r="AB122" s="100"/>
      <c r="AC122" s="101" t="str">
        <f>+'[3]Contratos anteriores'!AX125</f>
        <v xml:space="preserve"> </v>
      </c>
      <c r="AD122" s="101" t="str">
        <f>+'[3]Contratos anteriores'!AY125</f>
        <v xml:space="preserve"> </v>
      </c>
      <c r="AE122" s="101" t="str">
        <f>+'[3]Contratos anteriores'!AZ125</f>
        <v xml:space="preserve"> </v>
      </c>
      <c r="AF122" s="100"/>
      <c r="AG122" s="100"/>
      <c r="AH122" s="100"/>
      <c r="AI122" s="100" t="str">
        <f>+'[3]Contratos anteriores'!BA125</f>
        <v xml:space="preserve"> </v>
      </c>
      <c r="AJ122" s="100" t="str">
        <f>+'[3]Contratos anteriores'!BB125</f>
        <v xml:space="preserve"> </v>
      </c>
      <c r="AK122" s="100" t="str">
        <f>+'[3]Contratos anteriores'!BC125</f>
        <v xml:space="preserve"> </v>
      </c>
      <c r="AL122" s="100"/>
      <c r="AM122" s="100"/>
      <c r="AN122" s="100"/>
      <c r="AO122" s="100" t="str">
        <f>+'[3]Contratos anteriores'!BD125</f>
        <v xml:space="preserve"> </v>
      </c>
      <c r="AP122" s="100" t="str">
        <f>+'[3]Contratos anteriores'!BE125</f>
        <v xml:space="preserve"> </v>
      </c>
      <c r="AQ122" s="100" t="str">
        <f>+'[3]Contratos anteriores'!BF125</f>
        <v xml:space="preserve"> </v>
      </c>
      <c r="AR122" s="100"/>
      <c r="AS122" s="100"/>
      <c r="AT122" s="100"/>
      <c r="AU122" s="100" t="str">
        <f>+'[3]Contratos anteriores'!BG125</f>
        <v xml:space="preserve"> </v>
      </c>
      <c r="AV122" s="100" t="str">
        <f>+'[3]Contratos anteriores'!BH125</f>
        <v xml:space="preserve"> </v>
      </c>
      <c r="AW122" s="100" t="str">
        <f>+'[3]Contratos anteriores'!BI125</f>
        <v xml:space="preserve"> </v>
      </c>
      <c r="AX122" s="100"/>
      <c r="AY122" s="100"/>
      <c r="AZ122" s="100"/>
      <c r="BA122" s="100" t="str">
        <f>+'[3]Contratos anteriores'!BJ125</f>
        <v xml:space="preserve"> </v>
      </c>
      <c r="BB122" s="100" t="str">
        <f>+'[3]Contratos anteriores'!BK125</f>
        <v xml:space="preserve"> </v>
      </c>
      <c r="BC122" s="100" t="str">
        <f>+'[3]Contratos anteriores'!BL125</f>
        <v xml:space="preserve"> </v>
      </c>
      <c r="BD122" s="100"/>
      <c r="BE122" s="100"/>
      <c r="BF122" s="100"/>
      <c r="BG122" s="100" t="str">
        <f>+'[3]Contratos anteriores'!BM125</f>
        <v xml:space="preserve"> </v>
      </c>
      <c r="BH122" s="100" t="str">
        <f>+'[3]Contratos anteriores'!BN125</f>
        <v xml:space="preserve"> </v>
      </c>
      <c r="BI122" s="100" t="str">
        <f>+'[3]Contratos anteriores'!BO125</f>
        <v xml:space="preserve"> </v>
      </c>
      <c r="BJ122" s="100">
        <v>25.919999999999998</v>
      </c>
      <c r="BK122" s="100">
        <v>11.06</v>
      </c>
      <c r="BL122" s="100"/>
      <c r="BM122" s="100" t="str">
        <f>+'[3]Contratos anteriores'!BP125</f>
        <v xml:space="preserve"> </v>
      </c>
      <c r="BN122" s="100" t="str">
        <f>+'[3]Contratos anteriores'!BQ125</f>
        <v xml:space="preserve"> </v>
      </c>
      <c r="BO122" s="100" t="str">
        <f>+'[3]Contratos anteriores'!BR125</f>
        <v xml:space="preserve"> </v>
      </c>
      <c r="BP122" s="100">
        <v>9.77</v>
      </c>
      <c r="BQ122" s="100"/>
      <c r="BR122" s="100">
        <v>11.19</v>
      </c>
      <c r="BS122" s="100" t="str">
        <f>+'[3]Contratos anteriores'!BS125</f>
        <v xml:space="preserve"> </v>
      </c>
      <c r="BT122" s="100" t="str">
        <f>+'[3]Contratos anteriores'!BT125</f>
        <v xml:space="preserve"> </v>
      </c>
      <c r="BU122" s="100" t="str">
        <f>+'[3]Contratos anteriores'!BU125</f>
        <v xml:space="preserve"> </v>
      </c>
      <c r="BV122" s="100">
        <f t="shared" si="75"/>
        <v>11.932499999999999</v>
      </c>
      <c r="BW122" s="100">
        <f t="shared" si="76"/>
        <v>6.6530007109379055</v>
      </c>
      <c r="BX122" s="100">
        <f>IFERROR(BV122-BW122*0.75," ")</f>
        <v>6.9427494667965703</v>
      </c>
      <c r="BY122" s="100">
        <f t="shared" si="78"/>
        <v>18.585500710937904</v>
      </c>
      <c r="BZ122" s="100">
        <f t="shared" si="79"/>
        <v>10.767150513551833</v>
      </c>
      <c r="CA122" s="100" t="str">
        <f t="shared" si="80"/>
        <v/>
      </c>
      <c r="CB122" s="100">
        <f t="shared" si="81"/>
        <v>8</v>
      </c>
      <c r="CC122" s="100" t="str">
        <f t="shared" si="82"/>
        <v/>
      </c>
      <c r="CD122" s="100" t="str">
        <f t="shared" si="83"/>
        <v/>
      </c>
      <c r="CE122" s="100" t="str">
        <f t="shared" si="84"/>
        <v/>
      </c>
      <c r="CF122" s="100" t="str">
        <f t="shared" si="85"/>
        <v/>
      </c>
      <c r="CG122" s="100" t="str">
        <f t="shared" si="86"/>
        <v/>
      </c>
      <c r="CH122" s="100" t="str">
        <f t="shared" si="87"/>
        <v/>
      </c>
      <c r="CI122" s="100" t="str">
        <f t="shared" si="88"/>
        <v/>
      </c>
      <c r="CJ122" s="100" t="str">
        <f t="shared" si="89"/>
        <v/>
      </c>
      <c r="CK122" s="100" t="str">
        <f t="shared" si="90"/>
        <v/>
      </c>
      <c r="CL122" s="100" t="str">
        <f t="shared" si="91"/>
        <v/>
      </c>
      <c r="CM122" s="100" t="str">
        <f t="shared" si="92"/>
        <v/>
      </c>
      <c r="CN122" s="100" t="str">
        <f t="shared" si="93"/>
        <v/>
      </c>
      <c r="CO122" s="100" t="str">
        <f t="shared" si="94"/>
        <v/>
      </c>
      <c r="CP122" s="100" t="str">
        <f t="shared" si="95"/>
        <v/>
      </c>
      <c r="CQ122" s="100" t="str">
        <f t="shared" si="96"/>
        <v/>
      </c>
      <c r="CR122" s="100" t="str">
        <f t="shared" si="97"/>
        <v/>
      </c>
      <c r="CS122" s="100" t="str">
        <f t="shared" si="98"/>
        <v/>
      </c>
      <c r="CT122" s="100" t="str">
        <f t="shared" si="99"/>
        <v/>
      </c>
      <c r="CU122" s="100" t="str">
        <f t="shared" si="100"/>
        <v/>
      </c>
      <c r="CV122" s="100" t="str">
        <f t="shared" si="101"/>
        <v/>
      </c>
      <c r="CW122" s="100" t="str">
        <f t="shared" si="102"/>
        <v/>
      </c>
      <c r="CX122" s="100" t="str">
        <f t="shared" si="103"/>
        <v/>
      </c>
      <c r="CY122" s="100" t="str">
        <f t="shared" si="104"/>
        <v/>
      </c>
      <c r="CZ122" s="100" t="str">
        <f t="shared" si="105"/>
        <v/>
      </c>
      <c r="DA122" s="100" t="str">
        <f t="shared" si="106"/>
        <v/>
      </c>
      <c r="DB122" s="100" t="str">
        <f t="shared" si="107"/>
        <v/>
      </c>
      <c r="DC122" s="100" t="str">
        <f t="shared" si="108"/>
        <v/>
      </c>
      <c r="DD122" s="100" t="str">
        <f t="shared" si="109"/>
        <v/>
      </c>
      <c r="DE122" s="100" t="str">
        <f t="shared" si="110"/>
        <v/>
      </c>
      <c r="DF122" s="100" t="str">
        <f t="shared" si="111"/>
        <v/>
      </c>
      <c r="DG122" s="100" t="str">
        <f t="shared" si="112"/>
        <v/>
      </c>
      <c r="DH122" s="100" t="str">
        <f t="shared" si="113"/>
        <v/>
      </c>
      <c r="DI122" s="100" t="str">
        <f t="shared" si="114"/>
        <v/>
      </c>
      <c r="DJ122" s="100" t="str">
        <f t="shared" si="115"/>
        <v/>
      </c>
      <c r="DK122" s="100" t="str">
        <f t="shared" si="116"/>
        <v/>
      </c>
      <c r="DL122" s="100" t="str">
        <f t="shared" si="117"/>
        <v/>
      </c>
      <c r="DM122" s="100" t="str">
        <f t="shared" si="118"/>
        <v/>
      </c>
      <c r="DN122" s="100" t="str">
        <f t="shared" si="119"/>
        <v/>
      </c>
      <c r="DO122" s="100" t="str">
        <f t="shared" si="120"/>
        <v/>
      </c>
      <c r="DP122" s="100" t="str">
        <f t="shared" si="121"/>
        <v/>
      </c>
      <c r="DQ122" s="100" t="str">
        <f t="shared" si="122"/>
        <v/>
      </c>
      <c r="DR122" s="100" t="str">
        <f t="shared" si="123"/>
        <v/>
      </c>
      <c r="DS122" s="100" t="str">
        <f t="shared" si="124"/>
        <v/>
      </c>
      <c r="DT122" s="100" t="str">
        <f t="shared" si="125"/>
        <v/>
      </c>
      <c r="DU122" s="100" t="str">
        <f t="shared" si="126"/>
        <v/>
      </c>
      <c r="DV122" s="100" t="str">
        <f t="shared" si="127"/>
        <v/>
      </c>
      <c r="DW122" s="100" t="str">
        <f t="shared" si="128"/>
        <v/>
      </c>
      <c r="DX122" s="100" t="str">
        <f t="shared" si="129"/>
        <v/>
      </c>
      <c r="DY122" s="100" t="str">
        <f t="shared" si="130"/>
        <v/>
      </c>
      <c r="DZ122" s="100" t="str">
        <f t="shared" si="131"/>
        <v/>
      </c>
      <c r="EA122" s="100" t="str">
        <f t="shared" si="132"/>
        <v/>
      </c>
      <c r="EB122" s="100" t="str">
        <f t="shared" si="133"/>
        <v/>
      </c>
      <c r="EC122" s="100" t="str">
        <f t="shared" si="134"/>
        <v/>
      </c>
      <c r="ED122" s="100" t="str">
        <f t="shared" si="135"/>
        <v/>
      </c>
      <c r="EE122" s="100" t="str">
        <f t="shared" si="136"/>
        <v/>
      </c>
      <c r="EF122" s="100" t="str">
        <f t="shared" si="137"/>
        <v/>
      </c>
      <c r="EG122" s="100" t="str">
        <f t="shared" si="138"/>
        <v/>
      </c>
      <c r="EH122" s="100" t="str">
        <f t="shared" si="139"/>
        <v/>
      </c>
      <c r="EI122" s="100">
        <f t="shared" si="140"/>
        <v>9.77</v>
      </c>
      <c r="EJ122" s="100" t="str">
        <f t="shared" si="141"/>
        <v/>
      </c>
      <c r="EK122" s="100" t="str">
        <f t="shared" si="142"/>
        <v/>
      </c>
      <c r="EL122" s="100" t="str">
        <f t="shared" si="143"/>
        <v/>
      </c>
      <c r="EM122" s="100" t="str">
        <f t="shared" si="144"/>
        <v/>
      </c>
      <c r="EN122" s="100" t="str">
        <f t="shared" si="145"/>
        <v/>
      </c>
      <c r="EO122" s="99">
        <f t="shared" si="146"/>
        <v>8.9700000000000006</v>
      </c>
      <c r="EP122" s="99">
        <f>ROUND(EO122*(1+[3]Inflación!$G$50),2)</f>
        <v>9.09</v>
      </c>
      <c r="EQ122" s="98">
        <f t="shared" si="147"/>
        <v>-8.3601553857622579E-2</v>
      </c>
    </row>
    <row r="123" spans="1:147" s="56" customFormat="1" ht="24.75" customHeight="1">
      <c r="A123" s="96">
        <v>118</v>
      </c>
      <c r="B123" s="95" t="s">
        <v>518</v>
      </c>
      <c r="C123" s="109" t="s">
        <v>556</v>
      </c>
      <c r="D123" s="90" t="s">
        <v>12</v>
      </c>
      <c r="E123" s="94">
        <v>3.613282685454942</v>
      </c>
      <c r="F123" s="94">
        <v>3.6439955882813089</v>
      </c>
      <c r="G123" s="87"/>
      <c r="H123" s="82">
        <v>4.5</v>
      </c>
      <c r="I123" s="82">
        <v>3.68</v>
      </c>
      <c r="J123" s="82">
        <v>4.82</v>
      </c>
      <c r="K123" s="82" t="str">
        <f>+'[3]Contratos anteriores'!AO126</f>
        <v xml:space="preserve"> </v>
      </c>
      <c r="L123" s="82" t="str">
        <f>+'[3]Contratos anteriores'!AP126</f>
        <v xml:space="preserve"> </v>
      </c>
      <c r="M123" s="82" t="str">
        <f>+'[3]Contratos anteriores'!AQ126</f>
        <v xml:space="preserve"> </v>
      </c>
      <c r="N123" s="82"/>
      <c r="O123" s="82"/>
      <c r="P123" s="82"/>
      <c r="Q123" s="82" t="str">
        <f>+'[3]Contratos anteriores'!AR126</f>
        <v xml:space="preserve"> </v>
      </c>
      <c r="R123" s="82" t="str">
        <f>+'[3]Contratos anteriores'!AS126</f>
        <v xml:space="preserve"> </v>
      </c>
      <c r="S123" s="82" t="str">
        <f>+'[3]Contratos anteriores'!AT126</f>
        <v xml:space="preserve"> </v>
      </c>
      <c r="T123" s="82">
        <v>4.2</v>
      </c>
      <c r="U123" s="82"/>
      <c r="V123" s="82"/>
      <c r="W123" s="82" t="str">
        <f>+'[3]Contratos anteriores'!AU126</f>
        <v xml:space="preserve"> </v>
      </c>
      <c r="X123" s="82" t="str">
        <f>+'[3]Contratos anteriores'!AV126</f>
        <v xml:space="preserve"> </v>
      </c>
      <c r="Y123" s="82" t="str">
        <f>+'[3]Contratos anteriores'!AW126</f>
        <v xml:space="preserve"> </v>
      </c>
      <c r="Z123" s="82"/>
      <c r="AA123" s="82"/>
      <c r="AB123" s="82"/>
      <c r="AC123" s="86" t="str">
        <f>+'[3]Contratos anteriores'!AX126</f>
        <v xml:space="preserve"> </v>
      </c>
      <c r="AD123" s="86" t="str">
        <f>+'[3]Contratos anteriores'!AY126</f>
        <v xml:space="preserve"> </v>
      </c>
      <c r="AE123" s="86" t="str">
        <f>+'[3]Contratos anteriores'!AZ126</f>
        <v xml:space="preserve"> </v>
      </c>
      <c r="AF123" s="82"/>
      <c r="AG123" s="82"/>
      <c r="AH123" s="82"/>
      <c r="AI123" s="82" t="str">
        <f>+'[3]Contratos anteriores'!BA126</f>
        <v xml:space="preserve"> </v>
      </c>
      <c r="AJ123" s="82" t="str">
        <f>+'[3]Contratos anteriores'!BB126</f>
        <v xml:space="preserve"> </v>
      </c>
      <c r="AK123" s="82" t="str">
        <f>+'[3]Contratos anteriores'!BC126</f>
        <v xml:space="preserve"> </v>
      </c>
      <c r="AL123" s="82"/>
      <c r="AM123" s="82"/>
      <c r="AN123" s="82"/>
      <c r="AO123" s="82" t="str">
        <f>+'[3]Contratos anteriores'!BD126</f>
        <v xml:space="preserve"> </v>
      </c>
      <c r="AP123" s="82" t="str">
        <f>+'[3]Contratos anteriores'!BE126</f>
        <v xml:space="preserve"> </v>
      </c>
      <c r="AQ123" s="82" t="str">
        <f>+'[3]Contratos anteriores'!BF126</f>
        <v xml:space="preserve"> </v>
      </c>
      <c r="AR123" s="82"/>
      <c r="AS123" s="82"/>
      <c r="AT123" s="82"/>
      <c r="AU123" s="82" t="str">
        <f>+'[3]Contratos anteriores'!BG126</f>
        <v xml:space="preserve"> </v>
      </c>
      <c r="AV123" s="82" t="str">
        <f>+'[3]Contratos anteriores'!BH126</f>
        <v xml:space="preserve"> </v>
      </c>
      <c r="AW123" s="82" t="str">
        <f>+'[3]Contratos anteriores'!BI126</f>
        <v xml:space="preserve"> </v>
      </c>
      <c r="AX123" s="82"/>
      <c r="AY123" s="82"/>
      <c r="AZ123" s="82"/>
      <c r="BA123" s="82" t="str">
        <f>+'[3]Contratos anteriores'!BJ126</f>
        <v xml:space="preserve"> </v>
      </c>
      <c r="BB123" s="82" t="str">
        <f>+'[3]Contratos anteriores'!BK126</f>
        <v xml:space="preserve"> </v>
      </c>
      <c r="BC123" s="82" t="str">
        <f>+'[3]Contratos anteriores'!BL126</f>
        <v xml:space="preserve"> </v>
      </c>
      <c r="BD123" s="82"/>
      <c r="BE123" s="82"/>
      <c r="BF123" s="82"/>
      <c r="BG123" s="82" t="str">
        <f>+'[3]Contratos anteriores'!BM126</f>
        <v xml:space="preserve"> </v>
      </c>
      <c r="BH123" s="82" t="str">
        <f>+'[3]Contratos anteriores'!BN126</f>
        <v xml:space="preserve"> </v>
      </c>
      <c r="BI123" s="82" t="str">
        <f>+'[3]Contratos anteriores'!BO126</f>
        <v xml:space="preserve"> </v>
      </c>
      <c r="BJ123" s="82">
        <v>4.62</v>
      </c>
      <c r="BK123" s="82">
        <v>4.08</v>
      </c>
      <c r="BL123" s="82"/>
      <c r="BM123" s="82" t="str">
        <f>+'[3]Contratos anteriores'!BP126</f>
        <v xml:space="preserve"> </v>
      </c>
      <c r="BN123" s="82" t="str">
        <f>+'[3]Contratos anteriores'!BQ126</f>
        <v xml:space="preserve"> </v>
      </c>
      <c r="BO123" s="82" t="str">
        <f>+'[3]Contratos anteriores'!BR126</f>
        <v xml:space="preserve"> </v>
      </c>
      <c r="BP123" s="82">
        <v>3.61</v>
      </c>
      <c r="BQ123" s="82"/>
      <c r="BR123" s="82">
        <v>4.2300000000000004</v>
      </c>
      <c r="BS123" s="82" t="str">
        <f>+'[3]Contratos anteriores'!BS126</f>
        <v xml:space="preserve"> </v>
      </c>
      <c r="BT123" s="82" t="str">
        <f>+'[3]Contratos anteriores'!BT126</f>
        <v xml:space="preserve"> </v>
      </c>
      <c r="BU123" s="82" t="str">
        <f>+'[3]Contratos anteriores'!BU126</f>
        <v xml:space="preserve"> </v>
      </c>
      <c r="BV123" s="84">
        <f t="shared" si="75"/>
        <v>4.2174999999999994</v>
      </c>
      <c r="BW123" s="84">
        <f t="shared" si="76"/>
        <v>0.45183982252876836</v>
      </c>
      <c r="BX123" s="84">
        <f>IFERROR(BV123-BW123*$BX$2," ")</f>
        <v>3.5397402662068469</v>
      </c>
      <c r="BY123" s="84">
        <f t="shared" si="78"/>
        <v>4.6693398225287677</v>
      </c>
      <c r="BZ123" s="84">
        <f t="shared" si="79"/>
        <v>3.9746109540004366</v>
      </c>
      <c r="CA123" s="82" t="str">
        <f t="shared" si="80"/>
        <v/>
      </c>
      <c r="CB123" s="82">
        <f t="shared" si="81"/>
        <v>3.68</v>
      </c>
      <c r="CC123" s="82" t="str">
        <f t="shared" si="82"/>
        <v/>
      </c>
      <c r="CD123" s="82" t="str">
        <f t="shared" si="83"/>
        <v/>
      </c>
      <c r="CE123" s="82" t="str">
        <f t="shared" si="84"/>
        <v/>
      </c>
      <c r="CF123" s="82" t="str">
        <f t="shared" si="85"/>
        <v/>
      </c>
      <c r="CG123" s="82" t="str">
        <f t="shared" si="86"/>
        <v/>
      </c>
      <c r="CH123" s="82" t="str">
        <f t="shared" si="87"/>
        <v/>
      </c>
      <c r="CI123" s="82" t="str">
        <f t="shared" si="88"/>
        <v/>
      </c>
      <c r="CJ123" s="82" t="str">
        <f t="shared" si="89"/>
        <v/>
      </c>
      <c r="CK123" s="82" t="str">
        <f t="shared" si="90"/>
        <v/>
      </c>
      <c r="CL123" s="82" t="str">
        <f t="shared" si="91"/>
        <v/>
      </c>
      <c r="CM123" s="82" t="str">
        <f t="shared" si="92"/>
        <v/>
      </c>
      <c r="CN123" s="82" t="str">
        <f t="shared" si="93"/>
        <v/>
      </c>
      <c r="CO123" s="82" t="str">
        <f t="shared" si="94"/>
        <v/>
      </c>
      <c r="CP123" s="82" t="str">
        <f t="shared" si="95"/>
        <v/>
      </c>
      <c r="CQ123" s="82" t="str">
        <f t="shared" si="96"/>
        <v/>
      </c>
      <c r="CR123" s="82" t="str">
        <f t="shared" si="97"/>
        <v/>
      </c>
      <c r="CS123" s="82" t="str">
        <f t="shared" si="98"/>
        <v/>
      </c>
      <c r="CT123" s="82" t="str">
        <f t="shared" si="99"/>
        <v/>
      </c>
      <c r="CU123" s="82" t="str">
        <f t="shared" si="100"/>
        <v/>
      </c>
      <c r="CV123" s="82" t="str">
        <f t="shared" si="101"/>
        <v/>
      </c>
      <c r="CW123" s="82" t="str">
        <f t="shared" si="102"/>
        <v/>
      </c>
      <c r="CX123" s="82" t="str">
        <f t="shared" si="103"/>
        <v/>
      </c>
      <c r="CY123" s="82" t="str">
        <f t="shared" si="104"/>
        <v/>
      </c>
      <c r="CZ123" s="82" t="str">
        <f t="shared" si="105"/>
        <v/>
      </c>
      <c r="DA123" s="82" t="str">
        <f t="shared" si="106"/>
        <v/>
      </c>
      <c r="DB123" s="82" t="str">
        <f t="shared" si="107"/>
        <v/>
      </c>
      <c r="DC123" s="82" t="str">
        <f t="shared" si="108"/>
        <v/>
      </c>
      <c r="DD123" s="82" t="str">
        <f t="shared" si="109"/>
        <v/>
      </c>
      <c r="DE123" s="82" t="str">
        <f t="shared" si="110"/>
        <v/>
      </c>
      <c r="DF123" s="82" t="str">
        <f t="shared" si="111"/>
        <v/>
      </c>
      <c r="DG123" s="82" t="str">
        <f t="shared" si="112"/>
        <v/>
      </c>
      <c r="DH123" s="82" t="str">
        <f t="shared" si="113"/>
        <v/>
      </c>
      <c r="DI123" s="82" t="str">
        <f t="shared" si="114"/>
        <v/>
      </c>
      <c r="DJ123" s="82" t="str">
        <f t="shared" si="115"/>
        <v/>
      </c>
      <c r="DK123" s="82" t="str">
        <f t="shared" si="116"/>
        <v/>
      </c>
      <c r="DL123" s="82" t="str">
        <f t="shared" si="117"/>
        <v/>
      </c>
      <c r="DM123" s="82" t="str">
        <f t="shared" si="118"/>
        <v/>
      </c>
      <c r="DN123" s="82" t="str">
        <f t="shared" si="119"/>
        <v/>
      </c>
      <c r="DO123" s="82" t="str">
        <f t="shared" si="120"/>
        <v/>
      </c>
      <c r="DP123" s="82" t="str">
        <f t="shared" si="121"/>
        <v/>
      </c>
      <c r="DQ123" s="82" t="str">
        <f t="shared" si="122"/>
        <v/>
      </c>
      <c r="DR123" s="82" t="str">
        <f t="shared" si="123"/>
        <v/>
      </c>
      <c r="DS123" s="82" t="str">
        <f t="shared" si="124"/>
        <v/>
      </c>
      <c r="DT123" s="82" t="str">
        <f t="shared" si="125"/>
        <v/>
      </c>
      <c r="DU123" s="82" t="str">
        <f t="shared" si="126"/>
        <v/>
      </c>
      <c r="DV123" s="82" t="str">
        <f t="shared" si="127"/>
        <v/>
      </c>
      <c r="DW123" s="82" t="str">
        <f t="shared" si="128"/>
        <v/>
      </c>
      <c r="DX123" s="82" t="str">
        <f t="shared" si="129"/>
        <v/>
      </c>
      <c r="DY123" s="82" t="str">
        <f t="shared" si="130"/>
        <v/>
      </c>
      <c r="DZ123" s="82" t="str">
        <f t="shared" si="131"/>
        <v/>
      </c>
      <c r="EA123" s="82" t="str">
        <f t="shared" si="132"/>
        <v/>
      </c>
      <c r="EB123" s="82" t="str">
        <f t="shared" si="133"/>
        <v/>
      </c>
      <c r="EC123" s="82" t="str">
        <f t="shared" si="134"/>
        <v/>
      </c>
      <c r="ED123" s="82" t="str">
        <f t="shared" si="135"/>
        <v/>
      </c>
      <c r="EE123" s="82" t="str">
        <f t="shared" si="136"/>
        <v/>
      </c>
      <c r="EF123" s="82" t="str">
        <f t="shared" si="137"/>
        <v/>
      </c>
      <c r="EG123" s="82" t="str">
        <f t="shared" si="138"/>
        <v/>
      </c>
      <c r="EH123" s="82" t="str">
        <f t="shared" si="139"/>
        <v/>
      </c>
      <c r="EI123" s="82">
        <f t="shared" si="140"/>
        <v>3.61</v>
      </c>
      <c r="EJ123" s="82" t="str">
        <f t="shared" si="141"/>
        <v/>
      </c>
      <c r="EK123" s="82" t="str">
        <f t="shared" si="142"/>
        <v/>
      </c>
      <c r="EL123" s="82" t="str">
        <f t="shared" si="143"/>
        <v/>
      </c>
      <c r="EM123" s="82" t="str">
        <f t="shared" si="144"/>
        <v/>
      </c>
      <c r="EN123" s="82" t="str">
        <f t="shared" si="145"/>
        <v/>
      </c>
      <c r="EO123" s="71">
        <f t="shared" si="146"/>
        <v>3.65</v>
      </c>
      <c r="EP123" s="71">
        <f>ROUND(EO123*(1+[3]Inflación!$G$50),2)</f>
        <v>3.7</v>
      </c>
      <c r="EQ123" s="81">
        <f t="shared" si="147"/>
        <v>1.0161760853326429E-2</v>
      </c>
    </row>
    <row r="124" spans="1:147" s="56" customFormat="1" ht="24.75" customHeight="1">
      <c r="A124" s="96">
        <v>119</v>
      </c>
      <c r="B124" s="95" t="s">
        <v>518</v>
      </c>
      <c r="C124" s="109" t="s">
        <v>555</v>
      </c>
      <c r="D124" s="90" t="s">
        <v>12</v>
      </c>
      <c r="E124" s="94">
        <v>3.613282685454942</v>
      </c>
      <c r="F124" s="94">
        <v>3.6439955882813089</v>
      </c>
      <c r="G124" s="87"/>
      <c r="H124" s="82">
        <v>4.5</v>
      </c>
      <c r="I124" s="82">
        <v>8</v>
      </c>
      <c r="J124" s="82">
        <v>4.82</v>
      </c>
      <c r="K124" s="82" t="str">
        <f>+'[3]Contratos anteriores'!AO127</f>
        <v xml:space="preserve"> </v>
      </c>
      <c r="L124" s="82" t="str">
        <f>+'[3]Contratos anteriores'!AP127</f>
        <v xml:space="preserve"> </v>
      </c>
      <c r="M124" s="82" t="str">
        <f>+'[3]Contratos anteriores'!AQ127</f>
        <v xml:space="preserve"> </v>
      </c>
      <c r="N124" s="82"/>
      <c r="O124" s="82"/>
      <c r="P124" s="82"/>
      <c r="Q124" s="82" t="str">
        <f>+'[3]Contratos anteriores'!AR127</f>
        <v xml:space="preserve"> </v>
      </c>
      <c r="R124" s="82" t="str">
        <f>+'[3]Contratos anteriores'!AS127</f>
        <v xml:space="preserve"> </v>
      </c>
      <c r="S124" s="82" t="str">
        <f>+'[3]Contratos anteriores'!AT127</f>
        <v xml:space="preserve"> </v>
      </c>
      <c r="T124" s="82">
        <v>4.2</v>
      </c>
      <c r="U124" s="82"/>
      <c r="V124" s="82"/>
      <c r="W124" s="82" t="str">
        <f>+'[3]Contratos anteriores'!AU127</f>
        <v xml:space="preserve"> </v>
      </c>
      <c r="X124" s="82" t="str">
        <f>+'[3]Contratos anteriores'!AV127</f>
        <v xml:space="preserve"> </v>
      </c>
      <c r="Y124" s="82" t="str">
        <f>+'[3]Contratos anteriores'!AW127</f>
        <v xml:space="preserve"> </v>
      </c>
      <c r="Z124" s="82"/>
      <c r="AA124" s="82"/>
      <c r="AB124" s="82"/>
      <c r="AC124" s="86" t="str">
        <f>+'[3]Contratos anteriores'!AX127</f>
        <v xml:space="preserve"> </v>
      </c>
      <c r="AD124" s="86" t="str">
        <f>+'[3]Contratos anteriores'!AY127</f>
        <v xml:space="preserve"> </v>
      </c>
      <c r="AE124" s="86" t="str">
        <f>+'[3]Contratos anteriores'!AZ127</f>
        <v xml:space="preserve"> </v>
      </c>
      <c r="AF124" s="82"/>
      <c r="AG124" s="82"/>
      <c r="AH124" s="82"/>
      <c r="AI124" s="82" t="str">
        <f>+'[3]Contratos anteriores'!BA127</f>
        <v xml:space="preserve"> </v>
      </c>
      <c r="AJ124" s="82" t="str">
        <f>+'[3]Contratos anteriores'!BB127</f>
        <v xml:space="preserve"> </v>
      </c>
      <c r="AK124" s="82" t="str">
        <f>+'[3]Contratos anteriores'!BC127</f>
        <v xml:space="preserve"> </v>
      </c>
      <c r="AL124" s="82"/>
      <c r="AM124" s="82"/>
      <c r="AN124" s="82"/>
      <c r="AO124" s="82" t="str">
        <f>+'[3]Contratos anteriores'!BD127</f>
        <v xml:space="preserve"> </v>
      </c>
      <c r="AP124" s="82" t="str">
        <f>+'[3]Contratos anteriores'!BE127</f>
        <v xml:space="preserve"> </v>
      </c>
      <c r="AQ124" s="82" t="str">
        <f>+'[3]Contratos anteriores'!BF127</f>
        <v xml:space="preserve"> </v>
      </c>
      <c r="AR124" s="82"/>
      <c r="AS124" s="82"/>
      <c r="AT124" s="82"/>
      <c r="AU124" s="82" t="str">
        <f>+'[3]Contratos anteriores'!BG127</f>
        <v xml:space="preserve"> </v>
      </c>
      <c r="AV124" s="82" t="str">
        <f>+'[3]Contratos anteriores'!BH127</f>
        <v xml:space="preserve"> </v>
      </c>
      <c r="AW124" s="82" t="str">
        <f>+'[3]Contratos anteriores'!BI127</f>
        <v xml:space="preserve"> </v>
      </c>
      <c r="AX124" s="82"/>
      <c r="AY124" s="82"/>
      <c r="AZ124" s="82"/>
      <c r="BA124" s="82" t="str">
        <f>+'[3]Contratos anteriores'!BJ127</f>
        <v xml:space="preserve"> </v>
      </c>
      <c r="BB124" s="82" t="str">
        <f>+'[3]Contratos anteriores'!BK127</f>
        <v xml:space="preserve"> </v>
      </c>
      <c r="BC124" s="82" t="str">
        <f>+'[3]Contratos anteriores'!BL127</f>
        <v xml:space="preserve"> </v>
      </c>
      <c r="BD124" s="82"/>
      <c r="BE124" s="82"/>
      <c r="BF124" s="82"/>
      <c r="BG124" s="82" t="str">
        <f>+'[3]Contratos anteriores'!BM127</f>
        <v xml:space="preserve"> </v>
      </c>
      <c r="BH124" s="82" t="str">
        <f>+'[3]Contratos anteriores'!BN127</f>
        <v xml:space="preserve"> </v>
      </c>
      <c r="BI124" s="82" t="str">
        <f>+'[3]Contratos anteriores'!BO127</f>
        <v xml:space="preserve"> </v>
      </c>
      <c r="BJ124" s="82">
        <v>4.62</v>
      </c>
      <c r="BK124" s="82">
        <v>4.08</v>
      </c>
      <c r="BL124" s="82"/>
      <c r="BM124" s="82" t="str">
        <f>+'[3]Contratos anteriores'!BP127</f>
        <v xml:space="preserve"> </v>
      </c>
      <c r="BN124" s="82" t="str">
        <f>+'[3]Contratos anteriores'!BQ127</f>
        <v xml:space="preserve"> </v>
      </c>
      <c r="BO124" s="82" t="str">
        <f>+'[3]Contratos anteriores'!BR127</f>
        <v xml:space="preserve"> </v>
      </c>
      <c r="BP124" s="82">
        <v>3.61</v>
      </c>
      <c r="BQ124" s="82"/>
      <c r="BR124" s="82">
        <v>4.2300000000000004</v>
      </c>
      <c r="BS124" s="82" t="str">
        <f>+'[3]Contratos anteriores'!BS127</f>
        <v xml:space="preserve"> </v>
      </c>
      <c r="BT124" s="82" t="str">
        <f>+'[3]Contratos anteriores'!BT127</f>
        <v xml:space="preserve"> </v>
      </c>
      <c r="BU124" s="82" t="str">
        <f>+'[3]Contratos anteriores'!BU127</f>
        <v xml:space="preserve"> </v>
      </c>
      <c r="BV124" s="84">
        <f t="shared" si="75"/>
        <v>4.7575000000000003</v>
      </c>
      <c r="BW124" s="84">
        <f t="shared" si="76"/>
        <v>1.291301866700481</v>
      </c>
      <c r="BX124" s="84">
        <f>IFERROR(BV124-BW124*$BX$2," ")</f>
        <v>2.8205471999492788</v>
      </c>
      <c r="BY124" s="84">
        <f t="shared" si="78"/>
        <v>6.0488018667004813</v>
      </c>
      <c r="BZ124" s="84">
        <f t="shared" si="79"/>
        <v>3.9746109540004366</v>
      </c>
      <c r="CA124" s="82" t="str">
        <f t="shared" si="80"/>
        <v/>
      </c>
      <c r="CB124" s="82" t="str">
        <f t="shared" si="81"/>
        <v/>
      </c>
      <c r="CC124" s="82" t="str">
        <f t="shared" si="82"/>
        <v/>
      </c>
      <c r="CD124" s="82" t="str">
        <f t="shared" si="83"/>
        <v/>
      </c>
      <c r="CE124" s="82" t="str">
        <f t="shared" si="84"/>
        <v/>
      </c>
      <c r="CF124" s="82" t="str">
        <f t="shared" si="85"/>
        <v/>
      </c>
      <c r="CG124" s="82" t="str">
        <f t="shared" si="86"/>
        <v/>
      </c>
      <c r="CH124" s="82" t="str">
        <f t="shared" si="87"/>
        <v/>
      </c>
      <c r="CI124" s="82" t="str">
        <f t="shared" si="88"/>
        <v/>
      </c>
      <c r="CJ124" s="82" t="str">
        <f t="shared" si="89"/>
        <v/>
      </c>
      <c r="CK124" s="82" t="str">
        <f t="shared" si="90"/>
        <v/>
      </c>
      <c r="CL124" s="82" t="str">
        <f t="shared" si="91"/>
        <v/>
      </c>
      <c r="CM124" s="82" t="str">
        <f t="shared" si="92"/>
        <v/>
      </c>
      <c r="CN124" s="82" t="str">
        <f t="shared" si="93"/>
        <v/>
      </c>
      <c r="CO124" s="82" t="str">
        <f t="shared" si="94"/>
        <v/>
      </c>
      <c r="CP124" s="82" t="str">
        <f t="shared" si="95"/>
        <v/>
      </c>
      <c r="CQ124" s="82" t="str">
        <f t="shared" si="96"/>
        <v/>
      </c>
      <c r="CR124" s="82" t="str">
        <f t="shared" si="97"/>
        <v/>
      </c>
      <c r="CS124" s="82" t="str">
        <f t="shared" si="98"/>
        <v/>
      </c>
      <c r="CT124" s="82" t="str">
        <f t="shared" si="99"/>
        <v/>
      </c>
      <c r="CU124" s="82" t="str">
        <f t="shared" si="100"/>
        <v/>
      </c>
      <c r="CV124" s="82" t="str">
        <f t="shared" si="101"/>
        <v/>
      </c>
      <c r="CW124" s="82" t="str">
        <f t="shared" si="102"/>
        <v/>
      </c>
      <c r="CX124" s="82" t="str">
        <f t="shared" si="103"/>
        <v/>
      </c>
      <c r="CY124" s="82" t="str">
        <f t="shared" si="104"/>
        <v/>
      </c>
      <c r="CZ124" s="82" t="str">
        <f t="shared" si="105"/>
        <v/>
      </c>
      <c r="DA124" s="82" t="str">
        <f t="shared" si="106"/>
        <v/>
      </c>
      <c r="DB124" s="82" t="str">
        <f t="shared" si="107"/>
        <v/>
      </c>
      <c r="DC124" s="82" t="str">
        <f t="shared" si="108"/>
        <v/>
      </c>
      <c r="DD124" s="82" t="str">
        <f t="shared" si="109"/>
        <v/>
      </c>
      <c r="DE124" s="82" t="str">
        <f t="shared" si="110"/>
        <v/>
      </c>
      <c r="DF124" s="82" t="str">
        <f t="shared" si="111"/>
        <v/>
      </c>
      <c r="DG124" s="82" t="str">
        <f t="shared" si="112"/>
        <v/>
      </c>
      <c r="DH124" s="82" t="str">
        <f t="shared" si="113"/>
        <v/>
      </c>
      <c r="DI124" s="82" t="str">
        <f t="shared" si="114"/>
        <v/>
      </c>
      <c r="DJ124" s="82" t="str">
        <f t="shared" si="115"/>
        <v/>
      </c>
      <c r="DK124" s="82" t="str">
        <f t="shared" si="116"/>
        <v/>
      </c>
      <c r="DL124" s="82" t="str">
        <f t="shared" si="117"/>
        <v/>
      </c>
      <c r="DM124" s="82" t="str">
        <f t="shared" si="118"/>
        <v/>
      </c>
      <c r="DN124" s="82" t="str">
        <f t="shared" si="119"/>
        <v/>
      </c>
      <c r="DO124" s="82" t="str">
        <f t="shared" si="120"/>
        <v/>
      </c>
      <c r="DP124" s="82" t="str">
        <f t="shared" si="121"/>
        <v/>
      </c>
      <c r="DQ124" s="82" t="str">
        <f t="shared" si="122"/>
        <v/>
      </c>
      <c r="DR124" s="82" t="str">
        <f t="shared" si="123"/>
        <v/>
      </c>
      <c r="DS124" s="82" t="str">
        <f t="shared" si="124"/>
        <v/>
      </c>
      <c r="DT124" s="82" t="str">
        <f t="shared" si="125"/>
        <v/>
      </c>
      <c r="DU124" s="82" t="str">
        <f t="shared" si="126"/>
        <v/>
      </c>
      <c r="DV124" s="82" t="str">
        <f t="shared" si="127"/>
        <v/>
      </c>
      <c r="DW124" s="82" t="str">
        <f t="shared" si="128"/>
        <v/>
      </c>
      <c r="DX124" s="82" t="str">
        <f t="shared" si="129"/>
        <v/>
      </c>
      <c r="DY124" s="82" t="str">
        <f t="shared" si="130"/>
        <v/>
      </c>
      <c r="DZ124" s="82" t="str">
        <f t="shared" si="131"/>
        <v/>
      </c>
      <c r="EA124" s="82" t="str">
        <f t="shared" si="132"/>
        <v/>
      </c>
      <c r="EB124" s="82" t="str">
        <f t="shared" si="133"/>
        <v/>
      </c>
      <c r="EC124" s="82" t="str">
        <f t="shared" si="134"/>
        <v/>
      </c>
      <c r="ED124" s="82" t="str">
        <f t="shared" si="135"/>
        <v/>
      </c>
      <c r="EE124" s="82" t="str">
        <f t="shared" si="136"/>
        <v/>
      </c>
      <c r="EF124" s="82" t="str">
        <f t="shared" si="137"/>
        <v/>
      </c>
      <c r="EG124" s="82" t="str">
        <f t="shared" si="138"/>
        <v/>
      </c>
      <c r="EH124" s="82" t="str">
        <f t="shared" si="139"/>
        <v/>
      </c>
      <c r="EI124" s="82">
        <f t="shared" si="140"/>
        <v>3.61</v>
      </c>
      <c r="EJ124" s="82" t="str">
        <f t="shared" si="141"/>
        <v/>
      </c>
      <c r="EK124" s="82" t="str">
        <f t="shared" si="142"/>
        <v/>
      </c>
      <c r="EL124" s="82" t="str">
        <f t="shared" si="143"/>
        <v/>
      </c>
      <c r="EM124" s="82" t="str">
        <f t="shared" si="144"/>
        <v/>
      </c>
      <c r="EN124" s="82" t="str">
        <f t="shared" si="145"/>
        <v/>
      </c>
      <c r="EO124" s="71">
        <f t="shared" si="146"/>
        <v>3.61</v>
      </c>
      <c r="EP124" s="71">
        <f>ROUND(EO124*(1+[3]Inflación!$G$50),2)</f>
        <v>3.66</v>
      </c>
      <c r="EQ124" s="81">
        <f t="shared" si="147"/>
        <v>-9.0850501903894099E-4</v>
      </c>
    </row>
    <row r="125" spans="1:147" s="56" customFormat="1" ht="24.75" customHeight="1">
      <c r="A125" s="96">
        <v>120</v>
      </c>
      <c r="B125" s="95" t="s">
        <v>518</v>
      </c>
      <c r="C125" s="109" t="s">
        <v>554</v>
      </c>
      <c r="D125" s="90" t="s">
        <v>12</v>
      </c>
      <c r="E125" s="94">
        <v>3.613282685454942</v>
      </c>
      <c r="F125" s="94">
        <v>3.6439955882813089</v>
      </c>
      <c r="G125" s="87"/>
      <c r="H125" s="82">
        <v>4.5</v>
      </c>
      <c r="I125" s="82">
        <v>8</v>
      </c>
      <c r="J125" s="82">
        <v>4.82</v>
      </c>
      <c r="K125" s="82" t="str">
        <f>+'[3]Contratos anteriores'!AO128</f>
        <v xml:space="preserve"> </v>
      </c>
      <c r="L125" s="82" t="str">
        <f>+'[3]Contratos anteriores'!AP128</f>
        <v xml:space="preserve"> </v>
      </c>
      <c r="M125" s="82" t="str">
        <f>+'[3]Contratos anteriores'!AQ128</f>
        <v xml:space="preserve"> </v>
      </c>
      <c r="N125" s="82"/>
      <c r="O125" s="82"/>
      <c r="P125" s="82"/>
      <c r="Q125" s="82" t="str">
        <f>+'[3]Contratos anteriores'!AR128</f>
        <v xml:space="preserve"> </v>
      </c>
      <c r="R125" s="82" t="str">
        <f>+'[3]Contratos anteriores'!AS128</f>
        <v xml:space="preserve"> </v>
      </c>
      <c r="S125" s="82" t="str">
        <f>+'[3]Contratos anteriores'!AT128</f>
        <v xml:space="preserve"> </v>
      </c>
      <c r="T125" s="82">
        <v>4.2</v>
      </c>
      <c r="U125" s="82"/>
      <c r="V125" s="82"/>
      <c r="W125" s="82" t="str">
        <f>+'[3]Contratos anteriores'!AU128</f>
        <v xml:space="preserve"> </v>
      </c>
      <c r="X125" s="82" t="str">
        <f>+'[3]Contratos anteriores'!AV128</f>
        <v xml:space="preserve"> </v>
      </c>
      <c r="Y125" s="82" t="str">
        <f>+'[3]Contratos anteriores'!AW128</f>
        <v xml:space="preserve"> </v>
      </c>
      <c r="Z125" s="82"/>
      <c r="AA125" s="82"/>
      <c r="AB125" s="82"/>
      <c r="AC125" s="86" t="str">
        <f>+'[3]Contratos anteriores'!AX128</f>
        <v xml:space="preserve"> </v>
      </c>
      <c r="AD125" s="86" t="str">
        <f>+'[3]Contratos anteriores'!AY128</f>
        <v xml:space="preserve"> </v>
      </c>
      <c r="AE125" s="86" t="str">
        <f>+'[3]Contratos anteriores'!AZ128</f>
        <v xml:space="preserve"> </v>
      </c>
      <c r="AF125" s="82"/>
      <c r="AG125" s="82"/>
      <c r="AH125" s="82"/>
      <c r="AI125" s="82" t="str">
        <f>+'[3]Contratos anteriores'!BA128</f>
        <v xml:space="preserve"> </v>
      </c>
      <c r="AJ125" s="82" t="str">
        <f>+'[3]Contratos anteriores'!BB128</f>
        <v xml:space="preserve"> </v>
      </c>
      <c r="AK125" s="82" t="str">
        <f>+'[3]Contratos anteriores'!BC128</f>
        <v xml:space="preserve"> </v>
      </c>
      <c r="AL125" s="82"/>
      <c r="AM125" s="82"/>
      <c r="AN125" s="82"/>
      <c r="AO125" s="82" t="str">
        <f>+'[3]Contratos anteriores'!BD128</f>
        <v xml:space="preserve"> </v>
      </c>
      <c r="AP125" s="82" t="str">
        <f>+'[3]Contratos anteriores'!BE128</f>
        <v xml:space="preserve"> </v>
      </c>
      <c r="AQ125" s="82" t="str">
        <f>+'[3]Contratos anteriores'!BF128</f>
        <v xml:space="preserve"> </v>
      </c>
      <c r="AR125" s="82"/>
      <c r="AS125" s="82"/>
      <c r="AT125" s="82"/>
      <c r="AU125" s="82" t="str">
        <f>+'[3]Contratos anteriores'!BG128</f>
        <v xml:space="preserve"> </v>
      </c>
      <c r="AV125" s="82" t="str">
        <f>+'[3]Contratos anteriores'!BH128</f>
        <v xml:space="preserve"> </v>
      </c>
      <c r="AW125" s="82" t="str">
        <f>+'[3]Contratos anteriores'!BI128</f>
        <v xml:space="preserve"> </v>
      </c>
      <c r="AX125" s="82"/>
      <c r="AY125" s="82"/>
      <c r="AZ125" s="82"/>
      <c r="BA125" s="82" t="str">
        <f>+'[3]Contratos anteriores'!BJ128</f>
        <v xml:space="preserve"> </v>
      </c>
      <c r="BB125" s="82" t="str">
        <f>+'[3]Contratos anteriores'!BK128</f>
        <v xml:space="preserve"> </v>
      </c>
      <c r="BC125" s="82" t="str">
        <f>+'[3]Contratos anteriores'!BL128</f>
        <v xml:space="preserve"> </v>
      </c>
      <c r="BD125" s="82"/>
      <c r="BE125" s="82"/>
      <c r="BF125" s="82"/>
      <c r="BG125" s="82" t="str">
        <f>+'[3]Contratos anteriores'!BM128</f>
        <v xml:space="preserve"> </v>
      </c>
      <c r="BH125" s="82" t="str">
        <f>+'[3]Contratos anteriores'!BN128</f>
        <v xml:space="preserve"> </v>
      </c>
      <c r="BI125" s="82" t="str">
        <f>+'[3]Contratos anteriores'!BO128</f>
        <v xml:space="preserve"> </v>
      </c>
      <c r="BJ125" s="82">
        <v>4.97</v>
      </c>
      <c r="BK125" s="82">
        <v>4.08</v>
      </c>
      <c r="BL125" s="82"/>
      <c r="BM125" s="82" t="str">
        <f>+'[3]Contratos anteriores'!BP128</f>
        <v xml:space="preserve"> </v>
      </c>
      <c r="BN125" s="82" t="str">
        <f>+'[3]Contratos anteriores'!BQ128</f>
        <v xml:space="preserve"> </v>
      </c>
      <c r="BO125" s="82" t="str">
        <f>+'[3]Contratos anteriores'!BR128</f>
        <v xml:space="preserve"> </v>
      </c>
      <c r="BP125" s="82">
        <v>3.61</v>
      </c>
      <c r="BQ125" s="82"/>
      <c r="BR125" s="82">
        <v>4.2300000000000004</v>
      </c>
      <c r="BS125" s="82" t="str">
        <f>+'[3]Contratos anteriores'!BS128</f>
        <v xml:space="preserve"> </v>
      </c>
      <c r="BT125" s="82" t="str">
        <f>+'[3]Contratos anteriores'!BT128</f>
        <v xml:space="preserve"> </v>
      </c>
      <c r="BU125" s="82" t="str">
        <f>+'[3]Contratos anteriores'!BU128</f>
        <v xml:space="preserve"> </v>
      </c>
      <c r="BV125" s="84">
        <f t="shared" si="75"/>
        <v>4.8012499999999996</v>
      </c>
      <c r="BW125" s="84">
        <f t="shared" si="76"/>
        <v>1.298682457096672</v>
      </c>
      <c r="BX125" s="84">
        <f>IFERROR(BV125-BW125*$BX$2," ")</f>
        <v>2.8532263143549916</v>
      </c>
      <c r="BY125" s="84">
        <f t="shared" si="78"/>
        <v>6.0999324570966715</v>
      </c>
      <c r="BZ125" s="84">
        <f t="shared" si="79"/>
        <v>3.9746109540004366</v>
      </c>
      <c r="CA125" s="82" t="str">
        <f t="shared" si="80"/>
        <v/>
      </c>
      <c r="CB125" s="82" t="str">
        <f t="shared" si="81"/>
        <v/>
      </c>
      <c r="CC125" s="82" t="str">
        <f t="shared" si="82"/>
        <v/>
      </c>
      <c r="CD125" s="82" t="str">
        <f t="shared" si="83"/>
        <v/>
      </c>
      <c r="CE125" s="82" t="str">
        <f t="shared" si="84"/>
        <v/>
      </c>
      <c r="CF125" s="82" t="str">
        <f t="shared" si="85"/>
        <v/>
      </c>
      <c r="CG125" s="82" t="str">
        <f t="shared" si="86"/>
        <v/>
      </c>
      <c r="CH125" s="82" t="str">
        <f t="shared" si="87"/>
        <v/>
      </c>
      <c r="CI125" s="82" t="str">
        <f t="shared" si="88"/>
        <v/>
      </c>
      <c r="CJ125" s="82" t="str">
        <f t="shared" si="89"/>
        <v/>
      </c>
      <c r="CK125" s="82" t="str">
        <f t="shared" si="90"/>
        <v/>
      </c>
      <c r="CL125" s="82" t="str">
        <f t="shared" si="91"/>
        <v/>
      </c>
      <c r="CM125" s="82" t="str">
        <f t="shared" si="92"/>
        <v/>
      </c>
      <c r="CN125" s="82" t="str">
        <f t="shared" si="93"/>
        <v/>
      </c>
      <c r="CO125" s="82" t="str">
        <f t="shared" si="94"/>
        <v/>
      </c>
      <c r="CP125" s="82" t="str">
        <f t="shared" si="95"/>
        <v/>
      </c>
      <c r="CQ125" s="82" t="str">
        <f t="shared" si="96"/>
        <v/>
      </c>
      <c r="CR125" s="82" t="str">
        <f t="shared" si="97"/>
        <v/>
      </c>
      <c r="CS125" s="82" t="str">
        <f t="shared" si="98"/>
        <v/>
      </c>
      <c r="CT125" s="82" t="str">
        <f t="shared" si="99"/>
        <v/>
      </c>
      <c r="CU125" s="82" t="str">
        <f t="shared" si="100"/>
        <v/>
      </c>
      <c r="CV125" s="82" t="str">
        <f t="shared" si="101"/>
        <v/>
      </c>
      <c r="CW125" s="82" t="str">
        <f t="shared" si="102"/>
        <v/>
      </c>
      <c r="CX125" s="82" t="str">
        <f t="shared" si="103"/>
        <v/>
      </c>
      <c r="CY125" s="82" t="str">
        <f t="shared" si="104"/>
        <v/>
      </c>
      <c r="CZ125" s="82" t="str">
        <f t="shared" si="105"/>
        <v/>
      </c>
      <c r="DA125" s="82" t="str">
        <f t="shared" si="106"/>
        <v/>
      </c>
      <c r="DB125" s="82" t="str">
        <f t="shared" si="107"/>
        <v/>
      </c>
      <c r="DC125" s="82" t="str">
        <f t="shared" si="108"/>
        <v/>
      </c>
      <c r="DD125" s="82" t="str">
        <f t="shared" si="109"/>
        <v/>
      </c>
      <c r="DE125" s="82" t="str">
        <f t="shared" si="110"/>
        <v/>
      </c>
      <c r="DF125" s="82" t="str">
        <f t="shared" si="111"/>
        <v/>
      </c>
      <c r="DG125" s="82" t="str">
        <f t="shared" si="112"/>
        <v/>
      </c>
      <c r="DH125" s="82" t="str">
        <f t="shared" si="113"/>
        <v/>
      </c>
      <c r="DI125" s="82" t="str">
        <f t="shared" si="114"/>
        <v/>
      </c>
      <c r="DJ125" s="82" t="str">
        <f t="shared" si="115"/>
        <v/>
      </c>
      <c r="DK125" s="82" t="str">
        <f t="shared" si="116"/>
        <v/>
      </c>
      <c r="DL125" s="82" t="str">
        <f t="shared" si="117"/>
        <v/>
      </c>
      <c r="DM125" s="82" t="str">
        <f t="shared" si="118"/>
        <v/>
      </c>
      <c r="DN125" s="82" t="str">
        <f t="shared" si="119"/>
        <v/>
      </c>
      <c r="DO125" s="82" t="str">
        <f t="shared" si="120"/>
        <v/>
      </c>
      <c r="DP125" s="82" t="str">
        <f t="shared" si="121"/>
        <v/>
      </c>
      <c r="DQ125" s="82" t="str">
        <f t="shared" si="122"/>
        <v/>
      </c>
      <c r="DR125" s="82" t="str">
        <f t="shared" si="123"/>
        <v/>
      </c>
      <c r="DS125" s="82" t="str">
        <f t="shared" si="124"/>
        <v/>
      </c>
      <c r="DT125" s="82" t="str">
        <f t="shared" si="125"/>
        <v/>
      </c>
      <c r="DU125" s="82" t="str">
        <f t="shared" si="126"/>
        <v/>
      </c>
      <c r="DV125" s="82" t="str">
        <f t="shared" si="127"/>
        <v/>
      </c>
      <c r="DW125" s="82" t="str">
        <f t="shared" si="128"/>
        <v/>
      </c>
      <c r="DX125" s="82" t="str">
        <f t="shared" si="129"/>
        <v/>
      </c>
      <c r="DY125" s="82" t="str">
        <f t="shared" si="130"/>
        <v/>
      </c>
      <c r="DZ125" s="82" t="str">
        <f t="shared" si="131"/>
        <v/>
      </c>
      <c r="EA125" s="82" t="str">
        <f t="shared" si="132"/>
        <v/>
      </c>
      <c r="EB125" s="82" t="str">
        <f t="shared" si="133"/>
        <v/>
      </c>
      <c r="EC125" s="82" t="str">
        <f t="shared" si="134"/>
        <v/>
      </c>
      <c r="ED125" s="82" t="str">
        <f t="shared" si="135"/>
        <v/>
      </c>
      <c r="EE125" s="82" t="str">
        <f t="shared" si="136"/>
        <v/>
      </c>
      <c r="EF125" s="82" t="str">
        <f t="shared" si="137"/>
        <v/>
      </c>
      <c r="EG125" s="82" t="str">
        <f t="shared" si="138"/>
        <v/>
      </c>
      <c r="EH125" s="82" t="str">
        <f t="shared" si="139"/>
        <v/>
      </c>
      <c r="EI125" s="82">
        <f t="shared" si="140"/>
        <v>3.61</v>
      </c>
      <c r="EJ125" s="82" t="str">
        <f t="shared" si="141"/>
        <v/>
      </c>
      <c r="EK125" s="82" t="str">
        <f t="shared" si="142"/>
        <v/>
      </c>
      <c r="EL125" s="82" t="str">
        <f t="shared" si="143"/>
        <v/>
      </c>
      <c r="EM125" s="82" t="str">
        <f t="shared" si="144"/>
        <v/>
      </c>
      <c r="EN125" s="82" t="str">
        <f t="shared" si="145"/>
        <v/>
      </c>
      <c r="EO125" s="71">
        <f t="shared" si="146"/>
        <v>3.61</v>
      </c>
      <c r="EP125" s="71">
        <f>ROUND(EO125*(1+[3]Inflación!$G$50),2)</f>
        <v>3.66</v>
      </c>
      <c r="EQ125" s="81">
        <f t="shared" si="147"/>
        <v>-9.0850501903894099E-4</v>
      </c>
    </row>
    <row r="126" spans="1:147" s="56" customFormat="1" ht="24.75" customHeight="1">
      <c r="A126" s="96">
        <v>121</v>
      </c>
      <c r="B126" s="95" t="s">
        <v>518</v>
      </c>
      <c r="C126" s="109" t="s">
        <v>553</v>
      </c>
      <c r="D126" s="90" t="s">
        <v>12</v>
      </c>
      <c r="E126" s="94">
        <v>3.613282685454942</v>
      </c>
      <c r="F126" s="94">
        <v>3.6439955882813089</v>
      </c>
      <c r="G126" s="87"/>
      <c r="H126" s="82">
        <v>4.5</v>
      </c>
      <c r="I126" s="82">
        <v>8</v>
      </c>
      <c r="J126" s="82">
        <v>4.82</v>
      </c>
      <c r="K126" s="82" t="str">
        <f>+'[3]Contratos anteriores'!AO129</f>
        <v xml:space="preserve"> </v>
      </c>
      <c r="L126" s="82" t="str">
        <f>+'[3]Contratos anteriores'!AP129</f>
        <v xml:space="preserve"> </v>
      </c>
      <c r="M126" s="82" t="str">
        <f>+'[3]Contratos anteriores'!AQ129</f>
        <v xml:space="preserve"> </v>
      </c>
      <c r="N126" s="82"/>
      <c r="O126" s="82"/>
      <c r="P126" s="82"/>
      <c r="Q126" s="82" t="str">
        <f>+'[3]Contratos anteriores'!AR129</f>
        <v xml:space="preserve"> </v>
      </c>
      <c r="R126" s="82" t="str">
        <f>+'[3]Contratos anteriores'!AS129</f>
        <v xml:space="preserve"> </v>
      </c>
      <c r="S126" s="82" t="str">
        <f>+'[3]Contratos anteriores'!AT129</f>
        <v xml:space="preserve"> </v>
      </c>
      <c r="T126" s="82">
        <v>4.2</v>
      </c>
      <c r="U126" s="82"/>
      <c r="V126" s="82"/>
      <c r="W126" s="82" t="str">
        <f>+'[3]Contratos anteriores'!AU129</f>
        <v xml:space="preserve"> </v>
      </c>
      <c r="X126" s="82" t="str">
        <f>+'[3]Contratos anteriores'!AV129</f>
        <v xml:space="preserve"> </v>
      </c>
      <c r="Y126" s="82" t="str">
        <f>+'[3]Contratos anteriores'!AW129</f>
        <v xml:space="preserve"> </v>
      </c>
      <c r="Z126" s="82"/>
      <c r="AA126" s="82"/>
      <c r="AB126" s="82"/>
      <c r="AC126" s="86" t="str">
        <f>+'[3]Contratos anteriores'!AX129</f>
        <v xml:space="preserve"> </v>
      </c>
      <c r="AD126" s="86" t="str">
        <f>+'[3]Contratos anteriores'!AY129</f>
        <v xml:space="preserve"> </v>
      </c>
      <c r="AE126" s="86" t="str">
        <f>+'[3]Contratos anteriores'!AZ129</f>
        <v xml:space="preserve"> </v>
      </c>
      <c r="AF126" s="82"/>
      <c r="AG126" s="82"/>
      <c r="AH126" s="82"/>
      <c r="AI126" s="82" t="str">
        <f>+'[3]Contratos anteriores'!BA129</f>
        <v xml:space="preserve"> </v>
      </c>
      <c r="AJ126" s="82" t="str">
        <f>+'[3]Contratos anteriores'!BB129</f>
        <v xml:space="preserve"> </v>
      </c>
      <c r="AK126" s="82" t="str">
        <f>+'[3]Contratos anteriores'!BC129</f>
        <v xml:space="preserve"> </v>
      </c>
      <c r="AL126" s="82"/>
      <c r="AM126" s="82"/>
      <c r="AN126" s="82"/>
      <c r="AO126" s="82" t="str">
        <f>+'[3]Contratos anteriores'!BD129</f>
        <v xml:space="preserve"> </v>
      </c>
      <c r="AP126" s="82" t="str">
        <f>+'[3]Contratos anteriores'!BE129</f>
        <v xml:space="preserve"> </v>
      </c>
      <c r="AQ126" s="82" t="str">
        <f>+'[3]Contratos anteriores'!BF129</f>
        <v xml:space="preserve"> </v>
      </c>
      <c r="AR126" s="82"/>
      <c r="AS126" s="82"/>
      <c r="AT126" s="82"/>
      <c r="AU126" s="82" t="str">
        <f>+'[3]Contratos anteriores'!BG129</f>
        <v xml:space="preserve"> </v>
      </c>
      <c r="AV126" s="82" t="str">
        <f>+'[3]Contratos anteriores'!BH129</f>
        <v xml:space="preserve"> </v>
      </c>
      <c r="AW126" s="82" t="str">
        <f>+'[3]Contratos anteriores'!BI129</f>
        <v xml:space="preserve"> </v>
      </c>
      <c r="AX126" s="82"/>
      <c r="AY126" s="82"/>
      <c r="AZ126" s="82"/>
      <c r="BA126" s="82" t="str">
        <f>+'[3]Contratos anteriores'!BJ129</f>
        <v xml:space="preserve"> </v>
      </c>
      <c r="BB126" s="82" t="str">
        <f>+'[3]Contratos anteriores'!BK129</f>
        <v xml:space="preserve"> </v>
      </c>
      <c r="BC126" s="82" t="str">
        <f>+'[3]Contratos anteriores'!BL129</f>
        <v xml:space="preserve"> </v>
      </c>
      <c r="BD126" s="82"/>
      <c r="BE126" s="82"/>
      <c r="BF126" s="82"/>
      <c r="BG126" s="82" t="str">
        <f>+'[3]Contratos anteriores'!BM129</f>
        <v xml:space="preserve"> </v>
      </c>
      <c r="BH126" s="82" t="str">
        <f>+'[3]Contratos anteriores'!BN129</f>
        <v xml:space="preserve"> </v>
      </c>
      <c r="BI126" s="82" t="str">
        <f>+'[3]Contratos anteriores'!BO129</f>
        <v xml:space="preserve"> </v>
      </c>
      <c r="BJ126" s="82">
        <v>4.97</v>
      </c>
      <c r="BK126" s="82">
        <v>4.08</v>
      </c>
      <c r="BL126" s="82"/>
      <c r="BM126" s="82" t="str">
        <f>+'[3]Contratos anteriores'!BP129</f>
        <v xml:space="preserve"> </v>
      </c>
      <c r="BN126" s="82" t="str">
        <f>+'[3]Contratos anteriores'!BQ129</f>
        <v xml:space="preserve"> </v>
      </c>
      <c r="BO126" s="82" t="str">
        <f>+'[3]Contratos anteriores'!BR129</f>
        <v xml:space="preserve"> </v>
      </c>
      <c r="BP126" s="82">
        <v>3.61</v>
      </c>
      <c r="BQ126" s="82"/>
      <c r="BR126" s="82">
        <v>4.2300000000000004</v>
      </c>
      <c r="BS126" s="82" t="str">
        <f>+'[3]Contratos anteriores'!BS129</f>
        <v xml:space="preserve"> </v>
      </c>
      <c r="BT126" s="82" t="str">
        <f>+'[3]Contratos anteriores'!BT129</f>
        <v xml:space="preserve"> </v>
      </c>
      <c r="BU126" s="82" t="str">
        <f>+'[3]Contratos anteriores'!BU129</f>
        <v xml:space="preserve"> </v>
      </c>
      <c r="BV126" s="84">
        <f t="shared" si="75"/>
        <v>4.8012499999999996</v>
      </c>
      <c r="BW126" s="84">
        <f t="shared" si="76"/>
        <v>1.298682457096672</v>
      </c>
      <c r="BX126" s="84">
        <f>IFERROR(BV126-BW126*$BX$2," ")</f>
        <v>2.8532263143549916</v>
      </c>
      <c r="BY126" s="84">
        <f t="shared" si="78"/>
        <v>6.0999324570966715</v>
      </c>
      <c r="BZ126" s="84">
        <f t="shared" si="79"/>
        <v>3.9746109540004366</v>
      </c>
      <c r="CA126" s="82" t="str">
        <f t="shared" si="80"/>
        <v/>
      </c>
      <c r="CB126" s="82" t="str">
        <f t="shared" si="81"/>
        <v/>
      </c>
      <c r="CC126" s="82" t="str">
        <f t="shared" si="82"/>
        <v/>
      </c>
      <c r="CD126" s="82" t="str">
        <f t="shared" si="83"/>
        <v/>
      </c>
      <c r="CE126" s="82" t="str">
        <f t="shared" si="84"/>
        <v/>
      </c>
      <c r="CF126" s="82" t="str">
        <f t="shared" si="85"/>
        <v/>
      </c>
      <c r="CG126" s="82" t="str">
        <f t="shared" si="86"/>
        <v/>
      </c>
      <c r="CH126" s="82" t="str">
        <f t="shared" si="87"/>
        <v/>
      </c>
      <c r="CI126" s="82" t="str">
        <f t="shared" si="88"/>
        <v/>
      </c>
      <c r="CJ126" s="82" t="str">
        <f t="shared" si="89"/>
        <v/>
      </c>
      <c r="CK126" s="82" t="str">
        <f t="shared" si="90"/>
        <v/>
      </c>
      <c r="CL126" s="82" t="str">
        <f t="shared" si="91"/>
        <v/>
      </c>
      <c r="CM126" s="82" t="str">
        <f t="shared" si="92"/>
        <v/>
      </c>
      <c r="CN126" s="82" t="str">
        <f t="shared" si="93"/>
        <v/>
      </c>
      <c r="CO126" s="82" t="str">
        <f t="shared" si="94"/>
        <v/>
      </c>
      <c r="CP126" s="82" t="str">
        <f t="shared" si="95"/>
        <v/>
      </c>
      <c r="CQ126" s="82" t="str">
        <f t="shared" si="96"/>
        <v/>
      </c>
      <c r="CR126" s="82" t="str">
        <f t="shared" si="97"/>
        <v/>
      </c>
      <c r="CS126" s="82" t="str">
        <f t="shared" si="98"/>
        <v/>
      </c>
      <c r="CT126" s="82" t="str">
        <f t="shared" si="99"/>
        <v/>
      </c>
      <c r="CU126" s="82" t="str">
        <f t="shared" si="100"/>
        <v/>
      </c>
      <c r="CV126" s="82" t="str">
        <f t="shared" si="101"/>
        <v/>
      </c>
      <c r="CW126" s="82" t="str">
        <f t="shared" si="102"/>
        <v/>
      </c>
      <c r="CX126" s="82" t="str">
        <f t="shared" si="103"/>
        <v/>
      </c>
      <c r="CY126" s="82" t="str">
        <f t="shared" si="104"/>
        <v/>
      </c>
      <c r="CZ126" s="82" t="str">
        <f t="shared" si="105"/>
        <v/>
      </c>
      <c r="DA126" s="82" t="str">
        <f t="shared" si="106"/>
        <v/>
      </c>
      <c r="DB126" s="82" t="str">
        <f t="shared" si="107"/>
        <v/>
      </c>
      <c r="DC126" s="82" t="str">
        <f t="shared" si="108"/>
        <v/>
      </c>
      <c r="DD126" s="82" t="str">
        <f t="shared" si="109"/>
        <v/>
      </c>
      <c r="DE126" s="82" t="str">
        <f t="shared" si="110"/>
        <v/>
      </c>
      <c r="DF126" s="82" t="str">
        <f t="shared" si="111"/>
        <v/>
      </c>
      <c r="DG126" s="82" t="str">
        <f t="shared" si="112"/>
        <v/>
      </c>
      <c r="DH126" s="82" t="str">
        <f t="shared" si="113"/>
        <v/>
      </c>
      <c r="DI126" s="82" t="str">
        <f t="shared" si="114"/>
        <v/>
      </c>
      <c r="DJ126" s="82" t="str">
        <f t="shared" si="115"/>
        <v/>
      </c>
      <c r="DK126" s="82" t="str">
        <f t="shared" si="116"/>
        <v/>
      </c>
      <c r="DL126" s="82" t="str">
        <f t="shared" si="117"/>
        <v/>
      </c>
      <c r="DM126" s="82" t="str">
        <f t="shared" si="118"/>
        <v/>
      </c>
      <c r="DN126" s="82" t="str">
        <f t="shared" si="119"/>
        <v/>
      </c>
      <c r="DO126" s="82" t="str">
        <f t="shared" si="120"/>
        <v/>
      </c>
      <c r="DP126" s="82" t="str">
        <f t="shared" si="121"/>
        <v/>
      </c>
      <c r="DQ126" s="82" t="str">
        <f t="shared" si="122"/>
        <v/>
      </c>
      <c r="DR126" s="82" t="str">
        <f t="shared" si="123"/>
        <v/>
      </c>
      <c r="DS126" s="82" t="str">
        <f t="shared" si="124"/>
        <v/>
      </c>
      <c r="DT126" s="82" t="str">
        <f t="shared" si="125"/>
        <v/>
      </c>
      <c r="DU126" s="82" t="str">
        <f t="shared" si="126"/>
        <v/>
      </c>
      <c r="DV126" s="82" t="str">
        <f t="shared" si="127"/>
        <v/>
      </c>
      <c r="DW126" s="82" t="str">
        <f t="shared" si="128"/>
        <v/>
      </c>
      <c r="DX126" s="82" t="str">
        <f t="shared" si="129"/>
        <v/>
      </c>
      <c r="DY126" s="82" t="str">
        <f t="shared" si="130"/>
        <v/>
      </c>
      <c r="DZ126" s="82" t="str">
        <f t="shared" si="131"/>
        <v/>
      </c>
      <c r="EA126" s="82" t="str">
        <f t="shared" si="132"/>
        <v/>
      </c>
      <c r="EB126" s="82" t="str">
        <f t="shared" si="133"/>
        <v/>
      </c>
      <c r="EC126" s="82" t="str">
        <f t="shared" si="134"/>
        <v/>
      </c>
      <c r="ED126" s="82" t="str">
        <f t="shared" si="135"/>
        <v/>
      </c>
      <c r="EE126" s="82" t="str">
        <f t="shared" si="136"/>
        <v/>
      </c>
      <c r="EF126" s="82" t="str">
        <f t="shared" si="137"/>
        <v/>
      </c>
      <c r="EG126" s="82" t="str">
        <f t="shared" si="138"/>
        <v/>
      </c>
      <c r="EH126" s="82" t="str">
        <f t="shared" si="139"/>
        <v/>
      </c>
      <c r="EI126" s="82">
        <f t="shared" si="140"/>
        <v>3.61</v>
      </c>
      <c r="EJ126" s="82" t="str">
        <f t="shared" si="141"/>
        <v/>
      </c>
      <c r="EK126" s="82" t="str">
        <f t="shared" si="142"/>
        <v/>
      </c>
      <c r="EL126" s="82" t="str">
        <f t="shared" si="143"/>
        <v/>
      </c>
      <c r="EM126" s="82" t="str">
        <f t="shared" si="144"/>
        <v/>
      </c>
      <c r="EN126" s="82" t="str">
        <f t="shared" si="145"/>
        <v/>
      </c>
      <c r="EO126" s="71">
        <f t="shared" si="146"/>
        <v>3.61</v>
      </c>
      <c r="EP126" s="71">
        <f>ROUND(EO126*(1+[3]Inflación!$G$50),2)</f>
        <v>3.66</v>
      </c>
      <c r="EQ126" s="81">
        <f t="shared" si="147"/>
        <v>-9.0850501903894099E-4</v>
      </c>
    </row>
    <row r="127" spans="1:147" s="56" customFormat="1" ht="24.75" customHeight="1">
      <c r="A127" s="96">
        <v>122</v>
      </c>
      <c r="B127" s="95" t="s">
        <v>518</v>
      </c>
      <c r="C127" s="109" t="s">
        <v>552</v>
      </c>
      <c r="D127" s="90" t="s">
        <v>12</v>
      </c>
      <c r="E127" s="94">
        <v>3.613282685454942</v>
      </c>
      <c r="F127" s="94">
        <v>3.6439955882813089</v>
      </c>
      <c r="G127" s="87"/>
      <c r="H127" s="82">
        <v>4.5</v>
      </c>
      <c r="I127" s="82">
        <v>3.6750000000000003</v>
      </c>
      <c r="J127" s="82">
        <v>4.82</v>
      </c>
      <c r="K127" s="82" t="str">
        <f>+'[3]Contratos anteriores'!AO130</f>
        <v xml:space="preserve"> </v>
      </c>
      <c r="L127" s="82" t="str">
        <f>+'[3]Contratos anteriores'!AP130</f>
        <v xml:space="preserve"> </v>
      </c>
      <c r="M127" s="82" t="str">
        <f>+'[3]Contratos anteriores'!AQ130</f>
        <v xml:space="preserve"> </v>
      </c>
      <c r="N127" s="82"/>
      <c r="O127" s="82"/>
      <c r="P127" s="82"/>
      <c r="Q127" s="82" t="str">
        <f>+'[3]Contratos anteriores'!AR130</f>
        <v xml:space="preserve"> </v>
      </c>
      <c r="R127" s="82" t="str">
        <f>+'[3]Contratos anteriores'!AS130</f>
        <v xml:space="preserve"> </v>
      </c>
      <c r="S127" s="82" t="str">
        <f>+'[3]Contratos anteriores'!AT130</f>
        <v xml:space="preserve"> </v>
      </c>
      <c r="T127" s="82">
        <v>4.2</v>
      </c>
      <c r="U127" s="82"/>
      <c r="V127" s="82"/>
      <c r="W127" s="82" t="str">
        <f>+'[3]Contratos anteriores'!AU130</f>
        <v xml:space="preserve"> </v>
      </c>
      <c r="X127" s="82" t="str">
        <f>+'[3]Contratos anteriores'!AV130</f>
        <v xml:space="preserve"> </v>
      </c>
      <c r="Y127" s="82" t="str">
        <f>+'[3]Contratos anteriores'!AW130</f>
        <v xml:space="preserve"> </v>
      </c>
      <c r="Z127" s="82"/>
      <c r="AA127" s="82"/>
      <c r="AB127" s="82"/>
      <c r="AC127" s="86" t="str">
        <f>+'[3]Contratos anteriores'!AX130</f>
        <v xml:space="preserve"> </v>
      </c>
      <c r="AD127" s="86" t="str">
        <f>+'[3]Contratos anteriores'!AY130</f>
        <v xml:space="preserve"> </v>
      </c>
      <c r="AE127" s="86" t="str">
        <f>+'[3]Contratos anteriores'!AZ130</f>
        <v xml:space="preserve"> </v>
      </c>
      <c r="AF127" s="82"/>
      <c r="AG127" s="82"/>
      <c r="AH127" s="82"/>
      <c r="AI127" s="82" t="str">
        <f>+'[3]Contratos anteriores'!BA130</f>
        <v xml:space="preserve"> </v>
      </c>
      <c r="AJ127" s="82" t="str">
        <f>+'[3]Contratos anteriores'!BB130</f>
        <v xml:space="preserve"> </v>
      </c>
      <c r="AK127" s="82" t="str">
        <f>+'[3]Contratos anteriores'!BC130</f>
        <v xml:space="preserve"> </v>
      </c>
      <c r="AL127" s="82"/>
      <c r="AM127" s="82"/>
      <c r="AN127" s="82"/>
      <c r="AO127" s="82" t="str">
        <f>+'[3]Contratos anteriores'!BD130</f>
        <v xml:space="preserve"> </v>
      </c>
      <c r="AP127" s="82" t="str">
        <f>+'[3]Contratos anteriores'!BE130</f>
        <v xml:space="preserve"> </v>
      </c>
      <c r="AQ127" s="82" t="str">
        <f>+'[3]Contratos anteriores'!BF130</f>
        <v xml:space="preserve"> </v>
      </c>
      <c r="AR127" s="82"/>
      <c r="AS127" s="82"/>
      <c r="AT127" s="82"/>
      <c r="AU127" s="82" t="str">
        <f>+'[3]Contratos anteriores'!BG130</f>
        <v xml:space="preserve"> </v>
      </c>
      <c r="AV127" s="82" t="str">
        <f>+'[3]Contratos anteriores'!BH130</f>
        <v xml:space="preserve"> </v>
      </c>
      <c r="AW127" s="82" t="str">
        <f>+'[3]Contratos anteriores'!BI130</f>
        <v xml:space="preserve"> </v>
      </c>
      <c r="AX127" s="82"/>
      <c r="AY127" s="82"/>
      <c r="AZ127" s="82"/>
      <c r="BA127" s="82" t="str">
        <f>+'[3]Contratos anteriores'!BJ130</f>
        <v xml:space="preserve"> </v>
      </c>
      <c r="BB127" s="82" t="str">
        <f>+'[3]Contratos anteriores'!BK130</f>
        <v xml:space="preserve"> </v>
      </c>
      <c r="BC127" s="82" t="str">
        <f>+'[3]Contratos anteriores'!BL130</f>
        <v xml:space="preserve"> </v>
      </c>
      <c r="BD127" s="82"/>
      <c r="BE127" s="82"/>
      <c r="BF127" s="82"/>
      <c r="BG127" s="82" t="str">
        <f>+'[3]Contratos anteriores'!BM130</f>
        <v xml:space="preserve"> </v>
      </c>
      <c r="BH127" s="82" t="str">
        <f>+'[3]Contratos anteriores'!BN130</f>
        <v xml:space="preserve"> </v>
      </c>
      <c r="BI127" s="82" t="str">
        <f>+'[3]Contratos anteriores'!BO130</f>
        <v xml:space="preserve"> </v>
      </c>
      <c r="BJ127" s="82">
        <v>5.32</v>
      </c>
      <c r="BK127" s="82">
        <v>4.08</v>
      </c>
      <c r="BL127" s="82"/>
      <c r="BM127" s="82" t="str">
        <f>+'[3]Contratos anteriores'!BP130</f>
        <v xml:space="preserve"> </v>
      </c>
      <c r="BN127" s="82" t="str">
        <f>+'[3]Contratos anteriores'!BQ130</f>
        <v xml:space="preserve"> </v>
      </c>
      <c r="BO127" s="82" t="str">
        <f>+'[3]Contratos anteriores'!BR130</f>
        <v xml:space="preserve"> </v>
      </c>
      <c r="BP127" s="82">
        <v>3.61</v>
      </c>
      <c r="BQ127" s="82"/>
      <c r="BR127" s="82">
        <v>4.2300000000000004</v>
      </c>
      <c r="BS127" s="82" t="str">
        <f>+'[3]Contratos anteriores'!BS130</f>
        <v xml:space="preserve"> </v>
      </c>
      <c r="BT127" s="82" t="str">
        <f>+'[3]Contratos anteriores'!BT130</f>
        <v xml:space="preserve"> </v>
      </c>
      <c r="BU127" s="82" t="str">
        <f>+'[3]Contratos anteriores'!BU130</f>
        <v xml:space="preserve"> </v>
      </c>
      <c r="BV127" s="84">
        <f t="shared" si="75"/>
        <v>4.3043750000000003</v>
      </c>
      <c r="BW127" s="84">
        <f t="shared" si="76"/>
        <v>0.57847825724588842</v>
      </c>
      <c r="BX127" s="84">
        <f>IFERROR(BV127-BW127*1," ")</f>
        <v>3.7258967427541121</v>
      </c>
      <c r="BY127" s="84">
        <f t="shared" si="78"/>
        <v>4.8828532572458885</v>
      </c>
      <c r="BZ127" s="84">
        <f t="shared" si="79"/>
        <v>3.9746109540004366</v>
      </c>
      <c r="CA127" s="82" t="str">
        <f t="shared" si="80"/>
        <v/>
      </c>
      <c r="CB127" s="82" t="str">
        <f t="shared" si="81"/>
        <v/>
      </c>
      <c r="CC127" s="82" t="str">
        <f t="shared" si="82"/>
        <v/>
      </c>
      <c r="CD127" s="82" t="str">
        <f t="shared" si="83"/>
        <v/>
      </c>
      <c r="CE127" s="82" t="str">
        <f t="shared" si="84"/>
        <v/>
      </c>
      <c r="CF127" s="82" t="str">
        <f t="shared" si="85"/>
        <v/>
      </c>
      <c r="CG127" s="82" t="str">
        <f t="shared" si="86"/>
        <v/>
      </c>
      <c r="CH127" s="82" t="str">
        <f t="shared" si="87"/>
        <v/>
      </c>
      <c r="CI127" s="82" t="str">
        <f t="shared" si="88"/>
        <v/>
      </c>
      <c r="CJ127" s="82" t="str">
        <f t="shared" si="89"/>
        <v/>
      </c>
      <c r="CK127" s="82" t="str">
        <f t="shared" si="90"/>
        <v/>
      </c>
      <c r="CL127" s="82" t="str">
        <f t="shared" si="91"/>
        <v/>
      </c>
      <c r="CM127" s="82" t="str">
        <f t="shared" si="92"/>
        <v/>
      </c>
      <c r="CN127" s="82" t="str">
        <f t="shared" si="93"/>
        <v/>
      </c>
      <c r="CO127" s="82" t="str">
        <f t="shared" si="94"/>
        <v/>
      </c>
      <c r="CP127" s="82" t="str">
        <f t="shared" si="95"/>
        <v/>
      </c>
      <c r="CQ127" s="82" t="str">
        <f t="shared" si="96"/>
        <v/>
      </c>
      <c r="CR127" s="82" t="str">
        <f t="shared" si="97"/>
        <v/>
      </c>
      <c r="CS127" s="82" t="str">
        <f t="shared" si="98"/>
        <v/>
      </c>
      <c r="CT127" s="82" t="str">
        <f t="shared" si="99"/>
        <v/>
      </c>
      <c r="CU127" s="82" t="str">
        <f t="shared" si="100"/>
        <v/>
      </c>
      <c r="CV127" s="82" t="str">
        <f t="shared" si="101"/>
        <v/>
      </c>
      <c r="CW127" s="82" t="str">
        <f t="shared" si="102"/>
        <v/>
      </c>
      <c r="CX127" s="82" t="str">
        <f t="shared" si="103"/>
        <v/>
      </c>
      <c r="CY127" s="82" t="str">
        <f t="shared" si="104"/>
        <v/>
      </c>
      <c r="CZ127" s="82" t="str">
        <f t="shared" si="105"/>
        <v/>
      </c>
      <c r="DA127" s="82" t="str">
        <f t="shared" si="106"/>
        <v/>
      </c>
      <c r="DB127" s="82" t="str">
        <f t="shared" si="107"/>
        <v/>
      </c>
      <c r="DC127" s="82" t="str">
        <f t="shared" si="108"/>
        <v/>
      </c>
      <c r="DD127" s="82" t="str">
        <f t="shared" si="109"/>
        <v/>
      </c>
      <c r="DE127" s="82" t="str">
        <f t="shared" si="110"/>
        <v/>
      </c>
      <c r="DF127" s="82" t="str">
        <f t="shared" si="111"/>
        <v/>
      </c>
      <c r="DG127" s="82" t="str">
        <f t="shared" si="112"/>
        <v/>
      </c>
      <c r="DH127" s="82" t="str">
        <f t="shared" si="113"/>
        <v/>
      </c>
      <c r="DI127" s="82" t="str">
        <f t="shared" si="114"/>
        <v/>
      </c>
      <c r="DJ127" s="82" t="str">
        <f t="shared" si="115"/>
        <v/>
      </c>
      <c r="DK127" s="82" t="str">
        <f t="shared" si="116"/>
        <v/>
      </c>
      <c r="DL127" s="82" t="str">
        <f t="shared" si="117"/>
        <v/>
      </c>
      <c r="DM127" s="82" t="str">
        <f t="shared" si="118"/>
        <v/>
      </c>
      <c r="DN127" s="82" t="str">
        <f t="shared" si="119"/>
        <v/>
      </c>
      <c r="DO127" s="82" t="str">
        <f t="shared" si="120"/>
        <v/>
      </c>
      <c r="DP127" s="82" t="str">
        <f t="shared" si="121"/>
        <v/>
      </c>
      <c r="DQ127" s="82" t="str">
        <f t="shared" si="122"/>
        <v/>
      </c>
      <c r="DR127" s="82" t="str">
        <f t="shared" si="123"/>
        <v/>
      </c>
      <c r="DS127" s="82" t="str">
        <f t="shared" si="124"/>
        <v/>
      </c>
      <c r="DT127" s="82" t="str">
        <f t="shared" si="125"/>
        <v/>
      </c>
      <c r="DU127" s="82" t="str">
        <f t="shared" si="126"/>
        <v/>
      </c>
      <c r="DV127" s="82" t="str">
        <f t="shared" si="127"/>
        <v/>
      </c>
      <c r="DW127" s="82" t="str">
        <f t="shared" si="128"/>
        <v/>
      </c>
      <c r="DX127" s="82" t="str">
        <f t="shared" si="129"/>
        <v/>
      </c>
      <c r="DY127" s="82" t="str">
        <f t="shared" si="130"/>
        <v/>
      </c>
      <c r="DZ127" s="82" t="str">
        <f t="shared" si="131"/>
        <v/>
      </c>
      <c r="EA127" s="82" t="str">
        <f t="shared" si="132"/>
        <v/>
      </c>
      <c r="EB127" s="82" t="str">
        <f t="shared" si="133"/>
        <v/>
      </c>
      <c r="EC127" s="82" t="str">
        <f t="shared" si="134"/>
        <v/>
      </c>
      <c r="ED127" s="82" t="str">
        <f t="shared" si="135"/>
        <v/>
      </c>
      <c r="EE127" s="82" t="str">
        <f t="shared" si="136"/>
        <v/>
      </c>
      <c r="EF127" s="82" t="str">
        <f t="shared" si="137"/>
        <v/>
      </c>
      <c r="EG127" s="82" t="str">
        <f t="shared" si="138"/>
        <v/>
      </c>
      <c r="EH127" s="82" t="str">
        <f t="shared" si="139"/>
        <v/>
      </c>
      <c r="EI127" s="82" t="str">
        <f t="shared" si="140"/>
        <v/>
      </c>
      <c r="EJ127" s="82" t="str">
        <f t="shared" si="141"/>
        <v/>
      </c>
      <c r="EK127" s="82" t="str">
        <f t="shared" si="142"/>
        <v/>
      </c>
      <c r="EL127" s="82" t="str">
        <f t="shared" si="143"/>
        <v/>
      </c>
      <c r="EM127" s="82" t="str">
        <f t="shared" si="144"/>
        <v/>
      </c>
      <c r="EN127" s="82" t="str">
        <f t="shared" si="145"/>
        <v/>
      </c>
      <c r="EO127" s="71">
        <f t="shared" si="146"/>
        <v>3.64</v>
      </c>
      <c r="EP127" s="71">
        <f>ROUND(EO127*(1+[3]Inflación!$G$50),2)</f>
        <v>3.69</v>
      </c>
      <c r="EQ127" s="81">
        <f t="shared" si="147"/>
        <v>7.3941943852351422E-3</v>
      </c>
    </row>
    <row r="128" spans="1:147" s="56" customFormat="1" ht="24.75" customHeight="1">
      <c r="A128" s="96">
        <v>123</v>
      </c>
      <c r="B128" s="95" t="s">
        <v>518</v>
      </c>
      <c r="C128" s="109" t="s">
        <v>551</v>
      </c>
      <c r="D128" s="90" t="s">
        <v>12</v>
      </c>
      <c r="E128" s="94">
        <v>3.613282685454942</v>
      </c>
      <c r="F128" s="94">
        <v>3.6439955882813089</v>
      </c>
      <c r="G128" s="87"/>
      <c r="H128" s="82">
        <v>4.5</v>
      </c>
      <c r="I128" s="82">
        <v>3.6750000000000003</v>
      </c>
      <c r="J128" s="82">
        <v>4.82</v>
      </c>
      <c r="K128" s="82" t="str">
        <f>+'[3]Contratos anteriores'!AO131</f>
        <v xml:space="preserve"> </v>
      </c>
      <c r="L128" s="82" t="str">
        <f>+'[3]Contratos anteriores'!AP131</f>
        <v xml:space="preserve"> </v>
      </c>
      <c r="M128" s="82" t="str">
        <f>+'[3]Contratos anteriores'!AQ131</f>
        <v xml:space="preserve"> </v>
      </c>
      <c r="N128" s="82"/>
      <c r="O128" s="82"/>
      <c r="P128" s="82"/>
      <c r="Q128" s="82" t="str">
        <f>+'[3]Contratos anteriores'!AR131</f>
        <v xml:space="preserve"> </v>
      </c>
      <c r="R128" s="82" t="str">
        <f>+'[3]Contratos anteriores'!AS131</f>
        <v xml:space="preserve"> </v>
      </c>
      <c r="S128" s="82" t="str">
        <f>+'[3]Contratos anteriores'!AT131</f>
        <v xml:space="preserve"> </v>
      </c>
      <c r="T128" s="82">
        <v>4.2</v>
      </c>
      <c r="U128" s="82"/>
      <c r="V128" s="82"/>
      <c r="W128" s="82" t="str">
        <f>+'[3]Contratos anteriores'!AU131</f>
        <v xml:space="preserve"> </v>
      </c>
      <c r="X128" s="82" t="str">
        <f>+'[3]Contratos anteriores'!AV131</f>
        <v xml:space="preserve"> </v>
      </c>
      <c r="Y128" s="82" t="str">
        <f>+'[3]Contratos anteriores'!AW131</f>
        <v xml:space="preserve"> </v>
      </c>
      <c r="Z128" s="82"/>
      <c r="AA128" s="82"/>
      <c r="AB128" s="82"/>
      <c r="AC128" s="86" t="str">
        <f>+'[3]Contratos anteriores'!AX131</f>
        <v xml:space="preserve"> </v>
      </c>
      <c r="AD128" s="86" t="str">
        <f>+'[3]Contratos anteriores'!AY131</f>
        <v xml:space="preserve"> </v>
      </c>
      <c r="AE128" s="86" t="str">
        <f>+'[3]Contratos anteriores'!AZ131</f>
        <v xml:space="preserve"> </v>
      </c>
      <c r="AF128" s="82"/>
      <c r="AG128" s="82"/>
      <c r="AH128" s="82"/>
      <c r="AI128" s="82" t="str">
        <f>+'[3]Contratos anteriores'!BA131</f>
        <v xml:space="preserve"> </v>
      </c>
      <c r="AJ128" s="82" t="str">
        <f>+'[3]Contratos anteriores'!BB131</f>
        <v xml:space="preserve"> </v>
      </c>
      <c r="AK128" s="82" t="str">
        <f>+'[3]Contratos anteriores'!BC131</f>
        <v xml:space="preserve"> </v>
      </c>
      <c r="AL128" s="82"/>
      <c r="AM128" s="82"/>
      <c r="AN128" s="82"/>
      <c r="AO128" s="82" t="str">
        <f>+'[3]Contratos anteriores'!BD131</f>
        <v xml:space="preserve"> </v>
      </c>
      <c r="AP128" s="82" t="str">
        <f>+'[3]Contratos anteriores'!BE131</f>
        <v xml:space="preserve"> </v>
      </c>
      <c r="AQ128" s="82" t="str">
        <f>+'[3]Contratos anteriores'!BF131</f>
        <v xml:space="preserve"> </v>
      </c>
      <c r="AR128" s="82"/>
      <c r="AS128" s="82"/>
      <c r="AT128" s="82"/>
      <c r="AU128" s="82" t="str">
        <f>+'[3]Contratos anteriores'!BG131</f>
        <v xml:space="preserve"> </v>
      </c>
      <c r="AV128" s="82" t="str">
        <f>+'[3]Contratos anteriores'!BH131</f>
        <v xml:space="preserve"> </v>
      </c>
      <c r="AW128" s="82" t="str">
        <f>+'[3]Contratos anteriores'!BI131</f>
        <v xml:space="preserve"> </v>
      </c>
      <c r="AX128" s="82"/>
      <c r="AY128" s="82"/>
      <c r="AZ128" s="82"/>
      <c r="BA128" s="82" t="str">
        <f>+'[3]Contratos anteriores'!BJ131</f>
        <v xml:space="preserve"> </v>
      </c>
      <c r="BB128" s="82" t="str">
        <f>+'[3]Contratos anteriores'!BK131</f>
        <v xml:space="preserve"> </v>
      </c>
      <c r="BC128" s="82" t="str">
        <f>+'[3]Contratos anteriores'!BL131</f>
        <v xml:space="preserve"> </v>
      </c>
      <c r="BD128" s="82"/>
      <c r="BE128" s="82"/>
      <c r="BF128" s="82"/>
      <c r="BG128" s="82" t="str">
        <f>+'[3]Contratos anteriores'!BM131</f>
        <v xml:space="preserve"> </v>
      </c>
      <c r="BH128" s="82" t="str">
        <f>+'[3]Contratos anteriores'!BN131</f>
        <v xml:space="preserve"> </v>
      </c>
      <c r="BI128" s="82" t="str">
        <f>+'[3]Contratos anteriores'!BO131</f>
        <v xml:space="preserve"> </v>
      </c>
      <c r="BJ128" s="82">
        <v>5.68</v>
      </c>
      <c r="BK128" s="82">
        <v>4.08</v>
      </c>
      <c r="BL128" s="82"/>
      <c r="BM128" s="82" t="str">
        <f>+'[3]Contratos anteriores'!BP131</f>
        <v xml:space="preserve"> </v>
      </c>
      <c r="BN128" s="82" t="str">
        <f>+'[3]Contratos anteriores'!BQ131</f>
        <v xml:space="preserve"> </v>
      </c>
      <c r="BO128" s="82" t="str">
        <f>+'[3]Contratos anteriores'!BR131</f>
        <v xml:space="preserve"> </v>
      </c>
      <c r="BP128" s="82">
        <v>3.61</v>
      </c>
      <c r="BQ128" s="82"/>
      <c r="BR128" s="82">
        <v>4.2300000000000004</v>
      </c>
      <c r="BS128" s="82" t="str">
        <f>+'[3]Contratos anteriores'!BS131</f>
        <v xml:space="preserve"> </v>
      </c>
      <c r="BT128" s="82" t="str">
        <f>+'[3]Contratos anteriores'!BT131</f>
        <v xml:space="preserve"> </v>
      </c>
      <c r="BU128" s="82" t="str">
        <f>+'[3]Contratos anteriores'!BU131</f>
        <v xml:space="preserve"> </v>
      </c>
      <c r="BV128" s="84">
        <f t="shared" si="75"/>
        <v>4.3493750000000002</v>
      </c>
      <c r="BW128" s="84">
        <f t="shared" si="76"/>
        <v>0.66306777022891739</v>
      </c>
      <c r="BX128" s="84">
        <f>IFERROR(BV128-BW128*1," ")</f>
        <v>3.6863072297710828</v>
      </c>
      <c r="BY128" s="84">
        <f t="shared" si="78"/>
        <v>5.0124427702289172</v>
      </c>
      <c r="BZ128" s="84">
        <f t="shared" si="79"/>
        <v>3.9746109540004366</v>
      </c>
      <c r="CA128" s="82" t="str">
        <f t="shared" si="80"/>
        <v/>
      </c>
      <c r="CB128" s="82" t="str">
        <f t="shared" si="81"/>
        <v/>
      </c>
      <c r="CC128" s="82" t="str">
        <f t="shared" si="82"/>
        <v/>
      </c>
      <c r="CD128" s="82" t="str">
        <f t="shared" si="83"/>
        <v/>
      </c>
      <c r="CE128" s="82" t="str">
        <f t="shared" si="84"/>
        <v/>
      </c>
      <c r="CF128" s="82" t="str">
        <f t="shared" si="85"/>
        <v/>
      </c>
      <c r="CG128" s="82" t="str">
        <f t="shared" si="86"/>
        <v/>
      </c>
      <c r="CH128" s="82" t="str">
        <f t="shared" si="87"/>
        <v/>
      </c>
      <c r="CI128" s="82" t="str">
        <f t="shared" si="88"/>
        <v/>
      </c>
      <c r="CJ128" s="82" t="str">
        <f t="shared" si="89"/>
        <v/>
      </c>
      <c r="CK128" s="82" t="str">
        <f t="shared" si="90"/>
        <v/>
      </c>
      <c r="CL128" s="82" t="str">
        <f t="shared" si="91"/>
        <v/>
      </c>
      <c r="CM128" s="82" t="str">
        <f t="shared" si="92"/>
        <v/>
      </c>
      <c r="CN128" s="82" t="str">
        <f t="shared" si="93"/>
        <v/>
      </c>
      <c r="CO128" s="82" t="str">
        <f t="shared" si="94"/>
        <v/>
      </c>
      <c r="CP128" s="82" t="str">
        <f t="shared" si="95"/>
        <v/>
      </c>
      <c r="CQ128" s="82" t="str">
        <f t="shared" si="96"/>
        <v/>
      </c>
      <c r="CR128" s="82" t="str">
        <f t="shared" si="97"/>
        <v/>
      </c>
      <c r="CS128" s="82" t="str">
        <f t="shared" si="98"/>
        <v/>
      </c>
      <c r="CT128" s="82" t="str">
        <f t="shared" si="99"/>
        <v/>
      </c>
      <c r="CU128" s="82" t="str">
        <f t="shared" si="100"/>
        <v/>
      </c>
      <c r="CV128" s="82" t="str">
        <f t="shared" si="101"/>
        <v/>
      </c>
      <c r="CW128" s="82" t="str">
        <f t="shared" si="102"/>
        <v/>
      </c>
      <c r="CX128" s="82" t="str">
        <f t="shared" si="103"/>
        <v/>
      </c>
      <c r="CY128" s="82" t="str">
        <f t="shared" si="104"/>
        <v/>
      </c>
      <c r="CZ128" s="82" t="str">
        <f t="shared" si="105"/>
        <v/>
      </c>
      <c r="DA128" s="82" t="str">
        <f t="shared" si="106"/>
        <v/>
      </c>
      <c r="DB128" s="82" t="str">
        <f t="shared" si="107"/>
        <v/>
      </c>
      <c r="DC128" s="82" t="str">
        <f t="shared" si="108"/>
        <v/>
      </c>
      <c r="DD128" s="82" t="str">
        <f t="shared" si="109"/>
        <v/>
      </c>
      <c r="DE128" s="82" t="str">
        <f t="shared" si="110"/>
        <v/>
      </c>
      <c r="DF128" s="82" t="str">
        <f t="shared" si="111"/>
        <v/>
      </c>
      <c r="DG128" s="82" t="str">
        <f t="shared" si="112"/>
        <v/>
      </c>
      <c r="DH128" s="82" t="str">
        <f t="shared" si="113"/>
        <v/>
      </c>
      <c r="DI128" s="82" t="str">
        <f t="shared" si="114"/>
        <v/>
      </c>
      <c r="DJ128" s="82" t="str">
        <f t="shared" si="115"/>
        <v/>
      </c>
      <c r="DK128" s="82" t="str">
        <f t="shared" si="116"/>
        <v/>
      </c>
      <c r="DL128" s="82" t="str">
        <f t="shared" si="117"/>
        <v/>
      </c>
      <c r="DM128" s="82" t="str">
        <f t="shared" si="118"/>
        <v/>
      </c>
      <c r="DN128" s="82" t="str">
        <f t="shared" si="119"/>
        <v/>
      </c>
      <c r="DO128" s="82" t="str">
        <f t="shared" si="120"/>
        <v/>
      </c>
      <c r="DP128" s="82" t="str">
        <f t="shared" si="121"/>
        <v/>
      </c>
      <c r="DQ128" s="82" t="str">
        <f t="shared" si="122"/>
        <v/>
      </c>
      <c r="DR128" s="82" t="str">
        <f t="shared" si="123"/>
        <v/>
      </c>
      <c r="DS128" s="82" t="str">
        <f t="shared" si="124"/>
        <v/>
      </c>
      <c r="DT128" s="82" t="str">
        <f t="shared" si="125"/>
        <v/>
      </c>
      <c r="DU128" s="82" t="str">
        <f t="shared" si="126"/>
        <v/>
      </c>
      <c r="DV128" s="82" t="str">
        <f t="shared" si="127"/>
        <v/>
      </c>
      <c r="DW128" s="82" t="str">
        <f t="shared" si="128"/>
        <v/>
      </c>
      <c r="DX128" s="82" t="str">
        <f t="shared" si="129"/>
        <v/>
      </c>
      <c r="DY128" s="82" t="str">
        <f t="shared" si="130"/>
        <v/>
      </c>
      <c r="DZ128" s="82" t="str">
        <f t="shared" si="131"/>
        <v/>
      </c>
      <c r="EA128" s="82" t="str">
        <f t="shared" si="132"/>
        <v/>
      </c>
      <c r="EB128" s="82" t="str">
        <f t="shared" si="133"/>
        <v/>
      </c>
      <c r="EC128" s="82" t="str">
        <f t="shared" si="134"/>
        <v/>
      </c>
      <c r="ED128" s="82" t="str">
        <f t="shared" si="135"/>
        <v/>
      </c>
      <c r="EE128" s="82" t="str">
        <f t="shared" si="136"/>
        <v/>
      </c>
      <c r="EF128" s="82" t="str">
        <f t="shared" si="137"/>
        <v/>
      </c>
      <c r="EG128" s="82" t="str">
        <f t="shared" si="138"/>
        <v/>
      </c>
      <c r="EH128" s="82" t="str">
        <f t="shared" si="139"/>
        <v/>
      </c>
      <c r="EI128" s="82" t="str">
        <f t="shared" si="140"/>
        <v/>
      </c>
      <c r="EJ128" s="82" t="str">
        <f t="shared" si="141"/>
        <v/>
      </c>
      <c r="EK128" s="82" t="str">
        <f t="shared" si="142"/>
        <v/>
      </c>
      <c r="EL128" s="82" t="str">
        <f t="shared" si="143"/>
        <v/>
      </c>
      <c r="EM128" s="82" t="str">
        <f t="shared" si="144"/>
        <v/>
      </c>
      <c r="EN128" s="82" t="str">
        <f t="shared" si="145"/>
        <v/>
      </c>
      <c r="EO128" s="71">
        <f t="shared" si="146"/>
        <v>3.64</v>
      </c>
      <c r="EP128" s="71">
        <f>ROUND(EO128*(1+[3]Inflación!$G$50),2)</f>
        <v>3.69</v>
      </c>
      <c r="EQ128" s="81">
        <f t="shared" si="147"/>
        <v>7.3941943852351422E-3</v>
      </c>
    </row>
    <row r="129" spans="1:147" s="56" customFormat="1" ht="24.75" customHeight="1">
      <c r="A129" s="96">
        <v>124</v>
      </c>
      <c r="B129" s="95" t="s">
        <v>518</v>
      </c>
      <c r="C129" s="109" t="s">
        <v>550</v>
      </c>
      <c r="D129" s="90" t="s">
        <v>12</v>
      </c>
      <c r="E129" s="94">
        <v>3.613282685454942</v>
      </c>
      <c r="F129" s="94">
        <v>3.6439955882813089</v>
      </c>
      <c r="G129" s="87"/>
      <c r="H129" s="82">
        <v>4.5</v>
      </c>
      <c r="I129" s="82">
        <v>3.6750000000000003</v>
      </c>
      <c r="J129" s="82">
        <v>4.82</v>
      </c>
      <c r="K129" s="82" t="str">
        <f>+'[3]Contratos anteriores'!AO132</f>
        <v xml:space="preserve"> </v>
      </c>
      <c r="L129" s="82" t="str">
        <f>+'[3]Contratos anteriores'!AP132</f>
        <v xml:space="preserve"> </v>
      </c>
      <c r="M129" s="82" t="str">
        <f>+'[3]Contratos anteriores'!AQ132</f>
        <v xml:space="preserve"> </v>
      </c>
      <c r="N129" s="82"/>
      <c r="O129" s="82"/>
      <c r="P129" s="82"/>
      <c r="Q129" s="82" t="str">
        <f>+'[3]Contratos anteriores'!AR132</f>
        <v xml:space="preserve"> </v>
      </c>
      <c r="R129" s="82" t="str">
        <f>+'[3]Contratos anteriores'!AS132</f>
        <v xml:space="preserve"> </v>
      </c>
      <c r="S129" s="82" t="str">
        <f>+'[3]Contratos anteriores'!AT132</f>
        <v xml:space="preserve"> </v>
      </c>
      <c r="T129" s="82">
        <v>4.5999999999999996</v>
      </c>
      <c r="U129" s="82"/>
      <c r="V129" s="82"/>
      <c r="W129" s="82" t="str">
        <f>+'[3]Contratos anteriores'!AU132</f>
        <v xml:space="preserve"> </v>
      </c>
      <c r="X129" s="82" t="str">
        <f>+'[3]Contratos anteriores'!AV132</f>
        <v xml:space="preserve"> </v>
      </c>
      <c r="Y129" s="82" t="str">
        <f>+'[3]Contratos anteriores'!AW132</f>
        <v xml:space="preserve"> </v>
      </c>
      <c r="Z129" s="82"/>
      <c r="AA129" s="82"/>
      <c r="AB129" s="82"/>
      <c r="AC129" s="86" t="str">
        <f>+'[3]Contratos anteriores'!AX132</f>
        <v xml:space="preserve"> </v>
      </c>
      <c r="AD129" s="86" t="str">
        <f>+'[3]Contratos anteriores'!AY132</f>
        <v xml:space="preserve"> </v>
      </c>
      <c r="AE129" s="86" t="str">
        <f>+'[3]Contratos anteriores'!AZ132</f>
        <v xml:space="preserve"> </v>
      </c>
      <c r="AF129" s="82"/>
      <c r="AG129" s="82"/>
      <c r="AH129" s="82"/>
      <c r="AI129" s="82" t="str">
        <f>+'[3]Contratos anteriores'!BA132</f>
        <v xml:space="preserve"> </v>
      </c>
      <c r="AJ129" s="82" t="str">
        <f>+'[3]Contratos anteriores'!BB132</f>
        <v xml:space="preserve"> </v>
      </c>
      <c r="AK129" s="82" t="str">
        <f>+'[3]Contratos anteriores'!BC132</f>
        <v xml:space="preserve"> </v>
      </c>
      <c r="AL129" s="82"/>
      <c r="AM129" s="82"/>
      <c r="AN129" s="82"/>
      <c r="AO129" s="82" t="str">
        <f>+'[3]Contratos anteriores'!BD132</f>
        <v xml:space="preserve"> </v>
      </c>
      <c r="AP129" s="82" t="str">
        <f>+'[3]Contratos anteriores'!BE132</f>
        <v xml:space="preserve"> </v>
      </c>
      <c r="AQ129" s="82" t="str">
        <f>+'[3]Contratos anteriores'!BF132</f>
        <v xml:space="preserve"> </v>
      </c>
      <c r="AR129" s="82"/>
      <c r="AS129" s="82"/>
      <c r="AT129" s="82"/>
      <c r="AU129" s="82" t="str">
        <f>+'[3]Contratos anteriores'!BG132</f>
        <v xml:space="preserve"> </v>
      </c>
      <c r="AV129" s="82">
        <f>+'[3]Contratos anteriores'!BH132</f>
        <v>11.616149999999999</v>
      </c>
      <c r="AW129" s="82" t="str">
        <f>+'[3]Contratos anteriores'!BI132</f>
        <v xml:space="preserve"> </v>
      </c>
      <c r="AX129" s="82"/>
      <c r="AY129" s="82"/>
      <c r="AZ129" s="82"/>
      <c r="BA129" s="82" t="str">
        <f>+'[3]Contratos anteriores'!BJ132</f>
        <v xml:space="preserve"> </v>
      </c>
      <c r="BB129" s="82" t="str">
        <f>+'[3]Contratos anteriores'!BK132</f>
        <v xml:space="preserve"> </v>
      </c>
      <c r="BC129" s="82" t="str">
        <f>+'[3]Contratos anteriores'!BL132</f>
        <v xml:space="preserve"> </v>
      </c>
      <c r="BD129" s="82"/>
      <c r="BE129" s="82"/>
      <c r="BF129" s="82"/>
      <c r="BG129" s="82" t="str">
        <f>+'[3]Contratos anteriores'!BM132</f>
        <v xml:space="preserve"> </v>
      </c>
      <c r="BH129" s="82" t="str">
        <f>+'[3]Contratos anteriores'!BN132</f>
        <v xml:space="preserve"> </v>
      </c>
      <c r="BI129" s="82" t="str">
        <f>+'[3]Contratos anteriores'!BO132</f>
        <v xml:space="preserve"> </v>
      </c>
      <c r="BJ129" s="82">
        <v>6.03</v>
      </c>
      <c r="BK129" s="82">
        <v>4.08</v>
      </c>
      <c r="BL129" s="82"/>
      <c r="BM129" s="82" t="str">
        <f>+'[3]Contratos anteriores'!BP132</f>
        <v xml:space="preserve"> </v>
      </c>
      <c r="BN129" s="82" t="str">
        <f>+'[3]Contratos anteriores'!BQ132</f>
        <v xml:space="preserve"> </v>
      </c>
      <c r="BO129" s="82" t="str">
        <f>+'[3]Contratos anteriores'!BR132</f>
        <v xml:space="preserve"> </v>
      </c>
      <c r="BP129" s="82">
        <v>3.61</v>
      </c>
      <c r="BQ129" s="82"/>
      <c r="BR129" s="82">
        <v>4.2300000000000004</v>
      </c>
      <c r="BS129" s="82" t="str">
        <f>+'[3]Contratos anteriores'!BS132</f>
        <v xml:space="preserve"> </v>
      </c>
      <c r="BT129" s="82" t="str">
        <f>+'[3]Contratos anteriores'!BT132</f>
        <v xml:space="preserve"> </v>
      </c>
      <c r="BU129" s="82" t="str">
        <f>+'[3]Contratos anteriores'!BU132</f>
        <v xml:space="preserve"> </v>
      </c>
      <c r="BV129" s="84">
        <f t="shared" si="75"/>
        <v>5.2401277777777766</v>
      </c>
      <c r="BW129" s="84">
        <f t="shared" si="76"/>
        <v>2.3266875791374351</v>
      </c>
      <c r="BX129" s="84">
        <f>IFERROR(BV129-BW129*1," ")</f>
        <v>2.9134401986403415</v>
      </c>
      <c r="BY129" s="84">
        <f t="shared" si="78"/>
        <v>7.5668153569152121</v>
      </c>
      <c r="BZ129" s="84">
        <f t="shared" si="79"/>
        <v>3.9746109540004366</v>
      </c>
      <c r="CA129" s="82" t="str">
        <f t="shared" si="80"/>
        <v/>
      </c>
      <c r="CB129" s="82">
        <f t="shared" si="81"/>
        <v>3.6750000000000003</v>
      </c>
      <c r="CC129" s="82" t="str">
        <f t="shared" si="82"/>
        <v/>
      </c>
      <c r="CD129" s="82" t="str">
        <f t="shared" si="83"/>
        <v/>
      </c>
      <c r="CE129" s="82" t="str">
        <f t="shared" si="84"/>
        <v/>
      </c>
      <c r="CF129" s="82" t="str">
        <f t="shared" si="85"/>
        <v/>
      </c>
      <c r="CG129" s="82" t="str">
        <f t="shared" si="86"/>
        <v/>
      </c>
      <c r="CH129" s="82" t="str">
        <f t="shared" si="87"/>
        <v/>
      </c>
      <c r="CI129" s="82" t="str">
        <f t="shared" si="88"/>
        <v/>
      </c>
      <c r="CJ129" s="82" t="str">
        <f t="shared" si="89"/>
        <v/>
      </c>
      <c r="CK129" s="82" t="str">
        <f t="shared" si="90"/>
        <v/>
      </c>
      <c r="CL129" s="82" t="str">
        <f t="shared" si="91"/>
        <v/>
      </c>
      <c r="CM129" s="82" t="str">
        <f t="shared" si="92"/>
        <v/>
      </c>
      <c r="CN129" s="82" t="str">
        <f t="shared" si="93"/>
        <v/>
      </c>
      <c r="CO129" s="82" t="str">
        <f t="shared" si="94"/>
        <v/>
      </c>
      <c r="CP129" s="82" t="str">
        <f t="shared" si="95"/>
        <v/>
      </c>
      <c r="CQ129" s="82" t="str">
        <f t="shared" si="96"/>
        <v/>
      </c>
      <c r="CR129" s="82" t="str">
        <f t="shared" si="97"/>
        <v/>
      </c>
      <c r="CS129" s="82" t="str">
        <f t="shared" si="98"/>
        <v/>
      </c>
      <c r="CT129" s="82" t="str">
        <f t="shared" si="99"/>
        <v/>
      </c>
      <c r="CU129" s="82" t="str">
        <f t="shared" si="100"/>
        <v/>
      </c>
      <c r="CV129" s="82" t="str">
        <f t="shared" si="101"/>
        <v/>
      </c>
      <c r="CW129" s="82" t="str">
        <f t="shared" si="102"/>
        <v/>
      </c>
      <c r="CX129" s="82" t="str">
        <f t="shared" si="103"/>
        <v/>
      </c>
      <c r="CY129" s="82" t="str">
        <f t="shared" si="104"/>
        <v/>
      </c>
      <c r="CZ129" s="82" t="str">
        <f t="shared" si="105"/>
        <v/>
      </c>
      <c r="DA129" s="82" t="str">
        <f t="shared" si="106"/>
        <v/>
      </c>
      <c r="DB129" s="82" t="str">
        <f t="shared" si="107"/>
        <v/>
      </c>
      <c r="DC129" s="82" t="str">
        <f t="shared" si="108"/>
        <v/>
      </c>
      <c r="DD129" s="82" t="str">
        <f t="shared" si="109"/>
        <v/>
      </c>
      <c r="DE129" s="82" t="str">
        <f t="shared" si="110"/>
        <v/>
      </c>
      <c r="DF129" s="82" t="str">
        <f t="shared" si="111"/>
        <v/>
      </c>
      <c r="DG129" s="82" t="str">
        <f t="shared" si="112"/>
        <v/>
      </c>
      <c r="DH129" s="82" t="str">
        <f t="shared" si="113"/>
        <v/>
      </c>
      <c r="DI129" s="82" t="str">
        <f t="shared" si="114"/>
        <v/>
      </c>
      <c r="DJ129" s="82" t="str">
        <f t="shared" si="115"/>
        <v/>
      </c>
      <c r="DK129" s="82" t="str">
        <f t="shared" si="116"/>
        <v/>
      </c>
      <c r="DL129" s="82" t="str">
        <f t="shared" si="117"/>
        <v/>
      </c>
      <c r="DM129" s="82" t="str">
        <f t="shared" si="118"/>
        <v/>
      </c>
      <c r="DN129" s="82" t="str">
        <f t="shared" si="119"/>
        <v/>
      </c>
      <c r="DO129" s="82" t="str">
        <f t="shared" si="120"/>
        <v/>
      </c>
      <c r="DP129" s="82" t="str">
        <f t="shared" si="121"/>
        <v/>
      </c>
      <c r="DQ129" s="82" t="str">
        <f t="shared" si="122"/>
        <v/>
      </c>
      <c r="DR129" s="82" t="str">
        <f t="shared" si="123"/>
        <v/>
      </c>
      <c r="DS129" s="82" t="str">
        <f t="shared" si="124"/>
        <v/>
      </c>
      <c r="DT129" s="82" t="str">
        <f t="shared" si="125"/>
        <v/>
      </c>
      <c r="DU129" s="82" t="str">
        <f t="shared" si="126"/>
        <v/>
      </c>
      <c r="DV129" s="82" t="str">
        <f t="shared" si="127"/>
        <v/>
      </c>
      <c r="DW129" s="82" t="str">
        <f t="shared" si="128"/>
        <v/>
      </c>
      <c r="DX129" s="82" t="str">
        <f t="shared" si="129"/>
        <v/>
      </c>
      <c r="DY129" s="82" t="str">
        <f t="shared" si="130"/>
        <v/>
      </c>
      <c r="DZ129" s="82" t="str">
        <f t="shared" si="131"/>
        <v/>
      </c>
      <c r="EA129" s="82" t="str">
        <f t="shared" si="132"/>
        <v/>
      </c>
      <c r="EB129" s="82" t="str">
        <f t="shared" si="133"/>
        <v/>
      </c>
      <c r="EC129" s="82" t="str">
        <f t="shared" si="134"/>
        <v/>
      </c>
      <c r="ED129" s="82" t="str">
        <f t="shared" si="135"/>
        <v/>
      </c>
      <c r="EE129" s="82" t="str">
        <f t="shared" si="136"/>
        <v/>
      </c>
      <c r="EF129" s="82" t="str">
        <f t="shared" si="137"/>
        <v/>
      </c>
      <c r="EG129" s="82" t="str">
        <f t="shared" si="138"/>
        <v/>
      </c>
      <c r="EH129" s="82" t="str">
        <f t="shared" si="139"/>
        <v/>
      </c>
      <c r="EI129" s="82">
        <f t="shared" si="140"/>
        <v>3.61</v>
      </c>
      <c r="EJ129" s="82" t="str">
        <f t="shared" si="141"/>
        <v/>
      </c>
      <c r="EK129" s="82" t="str">
        <f t="shared" si="142"/>
        <v/>
      </c>
      <c r="EL129" s="82" t="str">
        <f t="shared" si="143"/>
        <v/>
      </c>
      <c r="EM129" s="82" t="str">
        <f t="shared" si="144"/>
        <v/>
      </c>
      <c r="EN129" s="82" t="str">
        <f t="shared" si="145"/>
        <v/>
      </c>
      <c r="EO129" s="71">
        <f t="shared" si="146"/>
        <v>3.64</v>
      </c>
      <c r="EP129" s="71">
        <f>ROUND(EO129*(1+[3]Inflación!$G$50),2)</f>
        <v>3.69</v>
      </c>
      <c r="EQ129" s="81">
        <f t="shared" si="147"/>
        <v>7.3941943852351422E-3</v>
      </c>
    </row>
    <row r="130" spans="1:147" s="56" customFormat="1" ht="24.75" customHeight="1">
      <c r="A130" s="96">
        <v>125</v>
      </c>
      <c r="B130" s="95" t="s">
        <v>518</v>
      </c>
      <c r="C130" s="109" t="s">
        <v>549</v>
      </c>
      <c r="D130" s="90" t="s">
        <v>12</v>
      </c>
      <c r="E130" s="94">
        <v>3.613282685454942</v>
      </c>
      <c r="F130" s="94">
        <v>3.6439955882813089</v>
      </c>
      <c r="G130" s="87"/>
      <c r="H130" s="82">
        <v>4.5</v>
      </c>
      <c r="I130" s="82">
        <v>3.6750000000000003</v>
      </c>
      <c r="J130" s="82">
        <v>4.82</v>
      </c>
      <c r="K130" s="82" t="str">
        <f>+'[3]Contratos anteriores'!AO133</f>
        <v xml:space="preserve"> </v>
      </c>
      <c r="L130" s="82" t="str">
        <f>+'[3]Contratos anteriores'!AP133</f>
        <v xml:space="preserve"> </v>
      </c>
      <c r="M130" s="82" t="str">
        <f>+'[3]Contratos anteriores'!AQ133</f>
        <v xml:space="preserve"> </v>
      </c>
      <c r="N130" s="82"/>
      <c r="O130" s="82"/>
      <c r="P130" s="82"/>
      <c r="Q130" s="82" t="str">
        <f>+'[3]Contratos anteriores'!AR133</f>
        <v xml:space="preserve"> </v>
      </c>
      <c r="R130" s="82" t="str">
        <f>+'[3]Contratos anteriores'!AS133</f>
        <v xml:space="preserve"> </v>
      </c>
      <c r="S130" s="82" t="str">
        <f>+'[3]Contratos anteriores'!AT133</f>
        <v xml:space="preserve"> </v>
      </c>
      <c r="T130" s="82">
        <v>4.5999999999999996</v>
      </c>
      <c r="U130" s="82"/>
      <c r="V130" s="82"/>
      <c r="W130" s="82" t="str">
        <f>+'[3]Contratos anteriores'!AU133</f>
        <v xml:space="preserve"> </v>
      </c>
      <c r="X130" s="82" t="str">
        <f>+'[3]Contratos anteriores'!AV133</f>
        <v xml:space="preserve"> </v>
      </c>
      <c r="Y130" s="82" t="str">
        <f>+'[3]Contratos anteriores'!AW133</f>
        <v xml:space="preserve"> </v>
      </c>
      <c r="Z130" s="82"/>
      <c r="AA130" s="82"/>
      <c r="AB130" s="82"/>
      <c r="AC130" s="86" t="str">
        <f>+'[3]Contratos anteriores'!AX133</f>
        <v xml:space="preserve"> </v>
      </c>
      <c r="AD130" s="86" t="str">
        <f>+'[3]Contratos anteriores'!AY133</f>
        <v xml:space="preserve"> </v>
      </c>
      <c r="AE130" s="86" t="str">
        <f>+'[3]Contratos anteriores'!AZ133</f>
        <v xml:space="preserve"> </v>
      </c>
      <c r="AF130" s="82"/>
      <c r="AG130" s="82"/>
      <c r="AH130" s="82"/>
      <c r="AI130" s="82" t="str">
        <f>+'[3]Contratos anteriores'!BA133</f>
        <v xml:space="preserve"> </v>
      </c>
      <c r="AJ130" s="82" t="str">
        <f>+'[3]Contratos anteriores'!BB133</f>
        <v xml:space="preserve"> </v>
      </c>
      <c r="AK130" s="82" t="str">
        <f>+'[3]Contratos anteriores'!BC133</f>
        <v xml:space="preserve"> </v>
      </c>
      <c r="AL130" s="82"/>
      <c r="AM130" s="82"/>
      <c r="AN130" s="82"/>
      <c r="AO130" s="82" t="str">
        <f>+'[3]Contratos anteriores'!BD133</f>
        <v xml:space="preserve"> </v>
      </c>
      <c r="AP130" s="82" t="str">
        <f>+'[3]Contratos anteriores'!BE133</f>
        <v xml:space="preserve"> </v>
      </c>
      <c r="AQ130" s="82" t="str">
        <f>+'[3]Contratos anteriores'!BF133</f>
        <v xml:space="preserve"> </v>
      </c>
      <c r="AR130" s="82"/>
      <c r="AS130" s="82"/>
      <c r="AT130" s="82"/>
      <c r="AU130" s="82" t="str">
        <f>+'[3]Contratos anteriores'!BG133</f>
        <v xml:space="preserve"> </v>
      </c>
      <c r="AV130" s="82" t="str">
        <f>+'[3]Contratos anteriores'!BH133</f>
        <v xml:space="preserve"> </v>
      </c>
      <c r="AW130" s="82" t="str">
        <f>+'[3]Contratos anteriores'!BI133</f>
        <v xml:space="preserve"> </v>
      </c>
      <c r="AX130" s="82"/>
      <c r="AY130" s="82"/>
      <c r="AZ130" s="82"/>
      <c r="BA130" s="82" t="str">
        <f>+'[3]Contratos anteriores'!BJ133</f>
        <v xml:space="preserve"> </v>
      </c>
      <c r="BB130" s="82" t="str">
        <f>+'[3]Contratos anteriores'!BK133</f>
        <v xml:space="preserve"> </v>
      </c>
      <c r="BC130" s="82" t="str">
        <f>+'[3]Contratos anteriores'!BL133</f>
        <v xml:space="preserve"> </v>
      </c>
      <c r="BD130" s="82"/>
      <c r="BE130" s="82"/>
      <c r="BF130" s="82"/>
      <c r="BG130" s="82" t="str">
        <f>+'[3]Contratos anteriores'!BM133</f>
        <v xml:space="preserve"> </v>
      </c>
      <c r="BH130" s="82" t="str">
        <f>+'[3]Contratos anteriores'!BN133</f>
        <v xml:space="preserve"> </v>
      </c>
      <c r="BI130" s="82" t="str">
        <f>+'[3]Contratos anteriores'!BO133</f>
        <v xml:space="preserve"> </v>
      </c>
      <c r="BJ130" s="82">
        <v>6.38</v>
      </c>
      <c r="BK130" s="82">
        <v>4.08</v>
      </c>
      <c r="BL130" s="82"/>
      <c r="BM130" s="82" t="str">
        <f>+'[3]Contratos anteriores'!BP133</f>
        <v xml:space="preserve"> </v>
      </c>
      <c r="BN130" s="82" t="str">
        <f>+'[3]Contratos anteriores'!BQ133</f>
        <v xml:space="preserve"> </v>
      </c>
      <c r="BO130" s="82" t="str">
        <f>+'[3]Contratos anteriores'!BR133</f>
        <v xml:space="preserve"> </v>
      </c>
      <c r="BP130" s="82">
        <v>3.61</v>
      </c>
      <c r="BQ130" s="82"/>
      <c r="BR130" s="82">
        <v>4.2300000000000004</v>
      </c>
      <c r="BS130" s="82" t="str">
        <f>+'[3]Contratos anteriores'!BS133</f>
        <v xml:space="preserve"> </v>
      </c>
      <c r="BT130" s="82" t="str">
        <f>+'[3]Contratos anteriores'!BT133</f>
        <v xml:space="preserve"> </v>
      </c>
      <c r="BU130" s="82" t="str">
        <f>+'[3]Contratos anteriores'!BU133</f>
        <v xml:space="preserve"> </v>
      </c>
      <c r="BV130" s="84">
        <f t="shared" si="75"/>
        <v>4.4868749999999995</v>
      </c>
      <c r="BW130" s="84">
        <f t="shared" si="76"/>
        <v>0.8528663169326951</v>
      </c>
      <c r="BX130" s="84">
        <f>IFERROR(BV130-BW130*1," ")</f>
        <v>3.6340086830673046</v>
      </c>
      <c r="BY130" s="84">
        <f t="shared" si="78"/>
        <v>5.3397413169326944</v>
      </c>
      <c r="BZ130" s="84">
        <f t="shared" si="79"/>
        <v>3.9746109540004366</v>
      </c>
      <c r="CA130" s="82" t="str">
        <f t="shared" si="80"/>
        <v/>
      </c>
      <c r="CB130" s="82">
        <f t="shared" si="81"/>
        <v>3.6750000000000003</v>
      </c>
      <c r="CC130" s="82" t="str">
        <f t="shared" si="82"/>
        <v/>
      </c>
      <c r="CD130" s="82" t="str">
        <f t="shared" si="83"/>
        <v/>
      </c>
      <c r="CE130" s="82" t="str">
        <f t="shared" si="84"/>
        <v/>
      </c>
      <c r="CF130" s="82" t="str">
        <f t="shared" si="85"/>
        <v/>
      </c>
      <c r="CG130" s="82" t="str">
        <f t="shared" si="86"/>
        <v/>
      </c>
      <c r="CH130" s="82" t="str">
        <f t="shared" si="87"/>
        <v/>
      </c>
      <c r="CI130" s="82" t="str">
        <f t="shared" si="88"/>
        <v/>
      </c>
      <c r="CJ130" s="82" t="str">
        <f t="shared" si="89"/>
        <v/>
      </c>
      <c r="CK130" s="82" t="str">
        <f t="shared" si="90"/>
        <v/>
      </c>
      <c r="CL130" s="82" t="str">
        <f t="shared" si="91"/>
        <v/>
      </c>
      <c r="CM130" s="82" t="str">
        <f t="shared" si="92"/>
        <v/>
      </c>
      <c r="CN130" s="82" t="str">
        <f t="shared" si="93"/>
        <v/>
      </c>
      <c r="CO130" s="82" t="str">
        <f t="shared" si="94"/>
        <v/>
      </c>
      <c r="CP130" s="82" t="str">
        <f t="shared" si="95"/>
        <v/>
      </c>
      <c r="CQ130" s="82" t="str">
        <f t="shared" si="96"/>
        <v/>
      </c>
      <c r="CR130" s="82" t="str">
        <f t="shared" si="97"/>
        <v/>
      </c>
      <c r="CS130" s="82" t="str">
        <f t="shared" si="98"/>
        <v/>
      </c>
      <c r="CT130" s="82" t="str">
        <f t="shared" si="99"/>
        <v/>
      </c>
      <c r="CU130" s="82" t="str">
        <f t="shared" si="100"/>
        <v/>
      </c>
      <c r="CV130" s="82" t="str">
        <f t="shared" si="101"/>
        <v/>
      </c>
      <c r="CW130" s="82" t="str">
        <f t="shared" si="102"/>
        <v/>
      </c>
      <c r="CX130" s="82" t="str">
        <f t="shared" si="103"/>
        <v/>
      </c>
      <c r="CY130" s="82" t="str">
        <f t="shared" si="104"/>
        <v/>
      </c>
      <c r="CZ130" s="82" t="str">
        <f t="shared" si="105"/>
        <v/>
      </c>
      <c r="DA130" s="82" t="str">
        <f t="shared" si="106"/>
        <v/>
      </c>
      <c r="DB130" s="82" t="str">
        <f t="shared" si="107"/>
        <v/>
      </c>
      <c r="DC130" s="82" t="str">
        <f t="shared" si="108"/>
        <v/>
      </c>
      <c r="DD130" s="82" t="str">
        <f t="shared" si="109"/>
        <v/>
      </c>
      <c r="DE130" s="82" t="str">
        <f t="shared" si="110"/>
        <v/>
      </c>
      <c r="DF130" s="82" t="str">
        <f t="shared" si="111"/>
        <v/>
      </c>
      <c r="DG130" s="82" t="str">
        <f t="shared" si="112"/>
        <v/>
      </c>
      <c r="DH130" s="82" t="str">
        <f t="shared" si="113"/>
        <v/>
      </c>
      <c r="DI130" s="82" t="str">
        <f t="shared" si="114"/>
        <v/>
      </c>
      <c r="DJ130" s="82" t="str">
        <f t="shared" si="115"/>
        <v/>
      </c>
      <c r="DK130" s="82" t="str">
        <f t="shared" si="116"/>
        <v/>
      </c>
      <c r="DL130" s="82" t="str">
        <f t="shared" si="117"/>
        <v/>
      </c>
      <c r="DM130" s="82" t="str">
        <f t="shared" si="118"/>
        <v/>
      </c>
      <c r="DN130" s="82" t="str">
        <f t="shared" si="119"/>
        <v/>
      </c>
      <c r="DO130" s="82" t="str">
        <f t="shared" si="120"/>
        <v/>
      </c>
      <c r="DP130" s="82" t="str">
        <f t="shared" si="121"/>
        <v/>
      </c>
      <c r="DQ130" s="82" t="str">
        <f t="shared" si="122"/>
        <v/>
      </c>
      <c r="DR130" s="82" t="str">
        <f t="shared" si="123"/>
        <v/>
      </c>
      <c r="DS130" s="82" t="str">
        <f t="shared" si="124"/>
        <v/>
      </c>
      <c r="DT130" s="82" t="str">
        <f t="shared" si="125"/>
        <v/>
      </c>
      <c r="DU130" s="82" t="str">
        <f t="shared" si="126"/>
        <v/>
      </c>
      <c r="DV130" s="82" t="str">
        <f t="shared" si="127"/>
        <v/>
      </c>
      <c r="DW130" s="82" t="str">
        <f t="shared" si="128"/>
        <v/>
      </c>
      <c r="DX130" s="82" t="str">
        <f t="shared" si="129"/>
        <v/>
      </c>
      <c r="DY130" s="82" t="str">
        <f t="shared" si="130"/>
        <v/>
      </c>
      <c r="DZ130" s="82" t="str">
        <f t="shared" si="131"/>
        <v/>
      </c>
      <c r="EA130" s="82" t="str">
        <f t="shared" si="132"/>
        <v/>
      </c>
      <c r="EB130" s="82" t="str">
        <f t="shared" si="133"/>
        <v/>
      </c>
      <c r="EC130" s="82" t="str">
        <f t="shared" si="134"/>
        <v/>
      </c>
      <c r="ED130" s="82" t="str">
        <f t="shared" si="135"/>
        <v/>
      </c>
      <c r="EE130" s="82" t="str">
        <f t="shared" si="136"/>
        <v/>
      </c>
      <c r="EF130" s="82" t="str">
        <f t="shared" si="137"/>
        <v/>
      </c>
      <c r="EG130" s="82" t="str">
        <f t="shared" si="138"/>
        <v/>
      </c>
      <c r="EH130" s="82" t="str">
        <f t="shared" si="139"/>
        <v/>
      </c>
      <c r="EI130" s="82" t="str">
        <f t="shared" si="140"/>
        <v/>
      </c>
      <c r="EJ130" s="82" t="str">
        <f t="shared" si="141"/>
        <v/>
      </c>
      <c r="EK130" s="82" t="str">
        <f t="shared" si="142"/>
        <v/>
      </c>
      <c r="EL130" s="82" t="str">
        <f t="shared" si="143"/>
        <v/>
      </c>
      <c r="EM130" s="82" t="str">
        <f t="shared" si="144"/>
        <v/>
      </c>
      <c r="EN130" s="82" t="str">
        <f t="shared" si="145"/>
        <v/>
      </c>
      <c r="EO130" s="71">
        <f t="shared" si="146"/>
        <v>3.68</v>
      </c>
      <c r="EP130" s="71">
        <f>ROUND(EO130*(1+[3]Inflación!$G$50),2)</f>
        <v>3.73</v>
      </c>
      <c r="EQ130" s="81">
        <f t="shared" si="147"/>
        <v>1.846446025760029E-2</v>
      </c>
    </row>
    <row r="131" spans="1:147" s="56" customFormat="1" ht="24.75" customHeight="1">
      <c r="A131" s="96">
        <v>126</v>
      </c>
      <c r="B131" s="95" t="s">
        <v>518</v>
      </c>
      <c r="C131" s="109" t="s">
        <v>548</v>
      </c>
      <c r="D131" s="90" t="s">
        <v>12</v>
      </c>
      <c r="E131" s="94">
        <v>4.8330543301993742</v>
      </c>
      <c r="F131" s="94">
        <v>4.874135292006069</v>
      </c>
      <c r="G131" s="87"/>
      <c r="H131" s="82">
        <v>4.5</v>
      </c>
      <c r="I131" s="82">
        <v>3.6750000000000003</v>
      </c>
      <c r="J131" s="82">
        <v>4.82</v>
      </c>
      <c r="K131" s="82" t="str">
        <f>+'[3]Contratos anteriores'!AO134</f>
        <v xml:space="preserve"> </v>
      </c>
      <c r="L131" s="82" t="str">
        <f>+'[3]Contratos anteriores'!AP134</f>
        <v xml:space="preserve"> </v>
      </c>
      <c r="M131" s="82" t="str">
        <f>+'[3]Contratos anteriores'!AQ134</f>
        <v xml:space="preserve"> </v>
      </c>
      <c r="N131" s="82"/>
      <c r="O131" s="82"/>
      <c r="P131" s="82"/>
      <c r="Q131" s="82" t="str">
        <f>+'[3]Contratos anteriores'!AR134</f>
        <v xml:space="preserve"> </v>
      </c>
      <c r="R131" s="82" t="str">
        <f>+'[3]Contratos anteriores'!AS134</f>
        <v xml:space="preserve"> </v>
      </c>
      <c r="S131" s="82" t="str">
        <f>+'[3]Contratos anteriores'!AT134</f>
        <v xml:space="preserve"> </v>
      </c>
      <c r="T131" s="82">
        <v>2.2000000000000002</v>
      </c>
      <c r="U131" s="82"/>
      <c r="V131" s="82"/>
      <c r="W131" s="82" t="str">
        <f>+'[3]Contratos anteriores'!AU134</f>
        <v xml:space="preserve"> </v>
      </c>
      <c r="X131" s="82" t="str">
        <f>+'[3]Contratos anteriores'!AV134</f>
        <v xml:space="preserve"> </v>
      </c>
      <c r="Y131" s="82" t="str">
        <f>+'[3]Contratos anteriores'!AW134</f>
        <v xml:space="preserve"> </v>
      </c>
      <c r="Z131" s="82"/>
      <c r="AA131" s="82"/>
      <c r="AB131" s="82"/>
      <c r="AC131" s="86" t="str">
        <f>+'[3]Contratos anteriores'!AX134</f>
        <v xml:space="preserve"> </v>
      </c>
      <c r="AD131" s="86" t="str">
        <f>+'[3]Contratos anteriores'!AY134</f>
        <v xml:space="preserve"> </v>
      </c>
      <c r="AE131" s="86" t="str">
        <f>+'[3]Contratos anteriores'!AZ134</f>
        <v xml:space="preserve"> </v>
      </c>
      <c r="AF131" s="82"/>
      <c r="AG131" s="82"/>
      <c r="AH131" s="82"/>
      <c r="AI131" s="82" t="str">
        <f>+'[3]Contratos anteriores'!BA134</f>
        <v xml:space="preserve"> </v>
      </c>
      <c r="AJ131" s="82" t="str">
        <f>+'[3]Contratos anteriores'!BB134</f>
        <v xml:space="preserve"> </v>
      </c>
      <c r="AK131" s="82" t="str">
        <f>+'[3]Contratos anteriores'!BC134</f>
        <v xml:space="preserve"> </v>
      </c>
      <c r="AL131" s="82"/>
      <c r="AM131" s="82"/>
      <c r="AN131" s="82"/>
      <c r="AO131" s="82" t="str">
        <f>+'[3]Contratos anteriores'!BD134</f>
        <v xml:space="preserve"> </v>
      </c>
      <c r="AP131" s="82" t="str">
        <f>+'[3]Contratos anteriores'!BE134</f>
        <v xml:space="preserve"> </v>
      </c>
      <c r="AQ131" s="82" t="str">
        <f>+'[3]Contratos anteriores'!BF134</f>
        <v xml:space="preserve"> </v>
      </c>
      <c r="AR131" s="82"/>
      <c r="AS131" s="82"/>
      <c r="AT131" s="82"/>
      <c r="AU131" s="82" t="str">
        <f>+'[3]Contratos anteriores'!BG134</f>
        <v xml:space="preserve"> </v>
      </c>
      <c r="AV131" s="82" t="str">
        <f>+'[3]Contratos anteriores'!BH134</f>
        <v xml:space="preserve"> </v>
      </c>
      <c r="AW131" s="82" t="str">
        <f>+'[3]Contratos anteriores'!BI134</f>
        <v xml:space="preserve"> </v>
      </c>
      <c r="AX131" s="82"/>
      <c r="AY131" s="82"/>
      <c r="AZ131" s="82"/>
      <c r="BA131" s="82" t="str">
        <f>+'[3]Contratos anteriores'!BJ134</f>
        <v xml:space="preserve"> </v>
      </c>
      <c r="BB131" s="82" t="str">
        <f>+'[3]Contratos anteriores'!BK134</f>
        <v xml:space="preserve"> </v>
      </c>
      <c r="BC131" s="82" t="str">
        <f>+'[3]Contratos anteriores'!BL134</f>
        <v xml:space="preserve"> </v>
      </c>
      <c r="BD131" s="82"/>
      <c r="BE131" s="82"/>
      <c r="BF131" s="82"/>
      <c r="BG131" s="82" t="str">
        <f>+'[3]Contratos anteriores'!BM134</f>
        <v xml:space="preserve"> </v>
      </c>
      <c r="BH131" s="82" t="str">
        <f>+'[3]Contratos anteriores'!BN134</f>
        <v xml:space="preserve"> </v>
      </c>
      <c r="BI131" s="82" t="str">
        <f>+'[3]Contratos anteriores'!BO134</f>
        <v xml:space="preserve"> </v>
      </c>
      <c r="BJ131" s="82">
        <v>3.08</v>
      </c>
      <c r="BK131" s="82">
        <v>5.46</v>
      </c>
      <c r="BL131" s="82"/>
      <c r="BM131" s="82" t="str">
        <f>+'[3]Contratos anteriores'!BP134</f>
        <v xml:space="preserve"> </v>
      </c>
      <c r="BN131" s="82" t="str">
        <f>+'[3]Contratos anteriores'!BQ134</f>
        <v xml:space="preserve"> </v>
      </c>
      <c r="BO131" s="82" t="str">
        <f>+'[3]Contratos anteriores'!BR134</f>
        <v xml:space="preserve"> </v>
      </c>
      <c r="BP131" s="82">
        <v>4.83</v>
      </c>
      <c r="BQ131" s="82">
        <v>3.2</v>
      </c>
      <c r="BR131" s="82">
        <v>5.75</v>
      </c>
      <c r="BS131" s="82" t="str">
        <f>+'[3]Contratos anteriores'!BS134</f>
        <v xml:space="preserve"> </v>
      </c>
      <c r="BT131" s="82" t="str">
        <f>+'[3]Contratos anteriores'!BT134</f>
        <v xml:space="preserve"> </v>
      </c>
      <c r="BU131" s="82" t="str">
        <f>+'[3]Contratos anteriores'!BU134</f>
        <v xml:space="preserve"> </v>
      </c>
      <c r="BV131" s="84">
        <f t="shared" si="75"/>
        <v>4.168333333333333</v>
      </c>
      <c r="BW131" s="84">
        <f t="shared" si="76"/>
        <v>1.1023453563870518</v>
      </c>
      <c r="BX131" s="84">
        <f t="shared" ref="BX131:BX136" si="151">IFERROR(BV131-BW131*0.5," ")</f>
        <v>3.617160655139807</v>
      </c>
      <c r="BY131" s="84">
        <f t="shared" si="78"/>
        <v>5.270678689720385</v>
      </c>
      <c r="BZ131" s="84">
        <f t="shared" si="79"/>
        <v>5.316359763219312</v>
      </c>
      <c r="CA131" s="82">
        <f t="shared" si="80"/>
        <v>4.5</v>
      </c>
      <c r="CB131" s="82">
        <f t="shared" si="81"/>
        <v>3.6750000000000003</v>
      </c>
      <c r="CC131" s="82">
        <f t="shared" si="82"/>
        <v>4.82</v>
      </c>
      <c r="CD131" s="82" t="str">
        <f t="shared" si="83"/>
        <v/>
      </c>
      <c r="CE131" s="82" t="str">
        <f t="shared" si="84"/>
        <v/>
      </c>
      <c r="CF131" s="82" t="str">
        <f t="shared" si="85"/>
        <v/>
      </c>
      <c r="CG131" s="82" t="str">
        <f t="shared" si="86"/>
        <v/>
      </c>
      <c r="CH131" s="82" t="str">
        <f t="shared" si="87"/>
        <v/>
      </c>
      <c r="CI131" s="82" t="str">
        <f t="shared" si="88"/>
        <v/>
      </c>
      <c r="CJ131" s="82" t="str">
        <f t="shared" si="89"/>
        <v/>
      </c>
      <c r="CK131" s="82" t="str">
        <f t="shared" si="90"/>
        <v/>
      </c>
      <c r="CL131" s="82" t="str">
        <f t="shared" si="91"/>
        <v/>
      </c>
      <c r="CM131" s="82" t="str">
        <f t="shared" si="92"/>
        <v/>
      </c>
      <c r="CN131" s="82" t="str">
        <f t="shared" si="93"/>
        <v/>
      </c>
      <c r="CO131" s="82" t="str">
        <f t="shared" si="94"/>
        <v/>
      </c>
      <c r="CP131" s="82" t="str">
        <f t="shared" si="95"/>
        <v/>
      </c>
      <c r="CQ131" s="82" t="str">
        <f t="shared" si="96"/>
        <v/>
      </c>
      <c r="CR131" s="82" t="str">
        <f t="shared" si="97"/>
        <v/>
      </c>
      <c r="CS131" s="82" t="str">
        <f t="shared" si="98"/>
        <v/>
      </c>
      <c r="CT131" s="82" t="str">
        <f t="shared" si="99"/>
        <v/>
      </c>
      <c r="CU131" s="82" t="str">
        <f t="shared" si="100"/>
        <v/>
      </c>
      <c r="CV131" s="82" t="str">
        <f t="shared" si="101"/>
        <v/>
      </c>
      <c r="CW131" s="82" t="str">
        <f t="shared" si="102"/>
        <v/>
      </c>
      <c r="CX131" s="82" t="str">
        <f t="shared" si="103"/>
        <v/>
      </c>
      <c r="CY131" s="82" t="str">
        <f t="shared" si="104"/>
        <v/>
      </c>
      <c r="CZ131" s="82" t="str">
        <f t="shared" si="105"/>
        <v/>
      </c>
      <c r="DA131" s="82" t="str">
        <f t="shared" si="106"/>
        <v/>
      </c>
      <c r="DB131" s="82" t="str">
        <f t="shared" si="107"/>
        <v/>
      </c>
      <c r="DC131" s="82" t="str">
        <f t="shared" si="108"/>
        <v/>
      </c>
      <c r="DD131" s="82" t="str">
        <f t="shared" si="109"/>
        <v/>
      </c>
      <c r="DE131" s="82" t="str">
        <f t="shared" si="110"/>
        <v/>
      </c>
      <c r="DF131" s="82" t="str">
        <f t="shared" si="111"/>
        <v/>
      </c>
      <c r="DG131" s="82" t="str">
        <f t="shared" si="112"/>
        <v/>
      </c>
      <c r="DH131" s="82" t="str">
        <f t="shared" si="113"/>
        <v/>
      </c>
      <c r="DI131" s="82" t="str">
        <f t="shared" si="114"/>
        <v/>
      </c>
      <c r="DJ131" s="82" t="str">
        <f t="shared" si="115"/>
        <v/>
      </c>
      <c r="DK131" s="82" t="str">
        <f t="shared" si="116"/>
        <v/>
      </c>
      <c r="DL131" s="82" t="str">
        <f t="shared" si="117"/>
        <v/>
      </c>
      <c r="DM131" s="82" t="str">
        <f t="shared" si="118"/>
        <v/>
      </c>
      <c r="DN131" s="82" t="str">
        <f t="shared" si="119"/>
        <v/>
      </c>
      <c r="DO131" s="82" t="str">
        <f t="shared" si="120"/>
        <v/>
      </c>
      <c r="DP131" s="82" t="str">
        <f t="shared" si="121"/>
        <v/>
      </c>
      <c r="DQ131" s="82" t="str">
        <f t="shared" si="122"/>
        <v/>
      </c>
      <c r="DR131" s="82" t="str">
        <f t="shared" si="123"/>
        <v/>
      </c>
      <c r="DS131" s="82" t="str">
        <f t="shared" si="124"/>
        <v/>
      </c>
      <c r="DT131" s="82" t="str">
        <f t="shared" si="125"/>
        <v/>
      </c>
      <c r="DU131" s="82" t="str">
        <f t="shared" si="126"/>
        <v/>
      </c>
      <c r="DV131" s="82" t="str">
        <f t="shared" si="127"/>
        <v/>
      </c>
      <c r="DW131" s="82" t="str">
        <f t="shared" si="128"/>
        <v/>
      </c>
      <c r="DX131" s="82" t="str">
        <f t="shared" si="129"/>
        <v/>
      </c>
      <c r="DY131" s="82" t="str">
        <f t="shared" si="130"/>
        <v/>
      </c>
      <c r="DZ131" s="82" t="str">
        <f t="shared" si="131"/>
        <v/>
      </c>
      <c r="EA131" s="82" t="str">
        <f t="shared" si="132"/>
        <v/>
      </c>
      <c r="EB131" s="82" t="str">
        <f t="shared" si="133"/>
        <v/>
      </c>
      <c r="EC131" s="82" t="str">
        <f t="shared" si="134"/>
        <v/>
      </c>
      <c r="ED131" s="82" t="str">
        <f t="shared" si="135"/>
        <v/>
      </c>
      <c r="EE131" s="82" t="str">
        <f t="shared" si="136"/>
        <v/>
      </c>
      <c r="EF131" s="82" t="str">
        <f t="shared" si="137"/>
        <v/>
      </c>
      <c r="EG131" s="82" t="str">
        <f t="shared" si="138"/>
        <v/>
      </c>
      <c r="EH131" s="82" t="str">
        <f t="shared" si="139"/>
        <v/>
      </c>
      <c r="EI131" s="82">
        <f t="shared" si="140"/>
        <v>4.83</v>
      </c>
      <c r="EJ131" s="82" t="str">
        <f t="shared" si="141"/>
        <v/>
      </c>
      <c r="EK131" s="82" t="str">
        <f t="shared" si="142"/>
        <v/>
      </c>
      <c r="EL131" s="82" t="str">
        <f t="shared" si="143"/>
        <v/>
      </c>
      <c r="EM131" s="82" t="str">
        <f t="shared" si="144"/>
        <v/>
      </c>
      <c r="EN131" s="82" t="str">
        <f t="shared" si="145"/>
        <v/>
      </c>
      <c r="EO131" s="71">
        <f t="shared" si="146"/>
        <v>4.51</v>
      </c>
      <c r="EP131" s="71">
        <f>ROUND(EO131*(1+[3]Inflación!$G$50),2)</f>
        <v>4.57</v>
      </c>
      <c r="EQ131" s="81">
        <f t="shared" si="147"/>
        <v>-6.6842685417535463E-2</v>
      </c>
    </row>
    <row r="132" spans="1:147" s="56" customFormat="1" ht="24.75" customHeight="1">
      <c r="A132" s="96">
        <v>127</v>
      </c>
      <c r="B132" s="95" t="s">
        <v>518</v>
      </c>
      <c r="C132" s="109" t="s">
        <v>547</v>
      </c>
      <c r="D132" s="90" t="s">
        <v>12</v>
      </c>
      <c r="E132" s="94">
        <v>4.8330543301993742</v>
      </c>
      <c r="F132" s="94">
        <v>4.874135292006069</v>
      </c>
      <c r="G132" s="87"/>
      <c r="H132" s="82">
        <v>4.5</v>
      </c>
      <c r="I132" s="82">
        <v>3.6750000000000003</v>
      </c>
      <c r="J132" s="82">
        <v>4.82</v>
      </c>
      <c r="K132" s="82" t="str">
        <f>+'[3]Contratos anteriores'!AO135</f>
        <v xml:space="preserve"> </v>
      </c>
      <c r="L132" s="82" t="str">
        <f>+'[3]Contratos anteriores'!AP135</f>
        <v xml:space="preserve"> </v>
      </c>
      <c r="M132" s="82" t="str">
        <f>+'[3]Contratos anteriores'!AQ135</f>
        <v xml:space="preserve"> </v>
      </c>
      <c r="N132" s="82"/>
      <c r="O132" s="82"/>
      <c r="P132" s="82"/>
      <c r="Q132" s="82" t="str">
        <f>+'[3]Contratos anteriores'!AR135</f>
        <v xml:space="preserve"> </v>
      </c>
      <c r="R132" s="82" t="str">
        <f>+'[3]Contratos anteriores'!AS135</f>
        <v xml:space="preserve"> </v>
      </c>
      <c r="S132" s="82" t="str">
        <f>+'[3]Contratos anteriores'!AT135</f>
        <v xml:space="preserve"> </v>
      </c>
      <c r="T132" s="82">
        <v>2.2000000000000002</v>
      </c>
      <c r="U132" s="82"/>
      <c r="V132" s="82"/>
      <c r="W132" s="82" t="str">
        <f>+'[3]Contratos anteriores'!AU135</f>
        <v xml:space="preserve"> </v>
      </c>
      <c r="X132" s="82" t="str">
        <f>+'[3]Contratos anteriores'!AV135</f>
        <v xml:space="preserve"> </v>
      </c>
      <c r="Y132" s="82" t="str">
        <f>+'[3]Contratos anteriores'!AW135</f>
        <v xml:space="preserve"> </v>
      </c>
      <c r="Z132" s="82"/>
      <c r="AA132" s="82"/>
      <c r="AB132" s="82"/>
      <c r="AC132" s="86" t="str">
        <f>+'[3]Contratos anteriores'!AX135</f>
        <v xml:space="preserve"> </v>
      </c>
      <c r="AD132" s="86" t="str">
        <f>+'[3]Contratos anteriores'!AY135</f>
        <v xml:space="preserve"> </v>
      </c>
      <c r="AE132" s="86" t="str">
        <f>+'[3]Contratos anteriores'!AZ135</f>
        <v xml:space="preserve"> </v>
      </c>
      <c r="AF132" s="82"/>
      <c r="AG132" s="82"/>
      <c r="AH132" s="82"/>
      <c r="AI132" s="82" t="str">
        <f>+'[3]Contratos anteriores'!BA135</f>
        <v xml:space="preserve"> </v>
      </c>
      <c r="AJ132" s="82" t="str">
        <f>+'[3]Contratos anteriores'!BB135</f>
        <v xml:space="preserve"> </v>
      </c>
      <c r="AK132" s="82" t="str">
        <f>+'[3]Contratos anteriores'!BC135</f>
        <v xml:space="preserve"> </v>
      </c>
      <c r="AL132" s="82"/>
      <c r="AM132" s="82"/>
      <c r="AN132" s="82"/>
      <c r="AO132" s="82" t="str">
        <f>+'[3]Contratos anteriores'!BD135</f>
        <v xml:space="preserve"> </v>
      </c>
      <c r="AP132" s="82" t="str">
        <f>+'[3]Contratos anteriores'!BE135</f>
        <v xml:space="preserve"> </v>
      </c>
      <c r="AQ132" s="82" t="str">
        <f>+'[3]Contratos anteriores'!BF135</f>
        <v xml:space="preserve"> </v>
      </c>
      <c r="AR132" s="82"/>
      <c r="AS132" s="82"/>
      <c r="AT132" s="82"/>
      <c r="AU132" s="82" t="str">
        <f>+'[3]Contratos anteriores'!BG135</f>
        <v xml:space="preserve"> </v>
      </c>
      <c r="AV132" s="82" t="str">
        <f>+'[3]Contratos anteriores'!BH135</f>
        <v xml:space="preserve"> </v>
      </c>
      <c r="AW132" s="82" t="str">
        <f>+'[3]Contratos anteriores'!BI135</f>
        <v xml:space="preserve"> </v>
      </c>
      <c r="AX132" s="82"/>
      <c r="AY132" s="82"/>
      <c r="AZ132" s="82"/>
      <c r="BA132" s="82" t="str">
        <f>+'[3]Contratos anteriores'!BJ135</f>
        <v xml:space="preserve"> </v>
      </c>
      <c r="BB132" s="82" t="str">
        <f>+'[3]Contratos anteriores'!BK135</f>
        <v xml:space="preserve"> </v>
      </c>
      <c r="BC132" s="82" t="str">
        <f>+'[3]Contratos anteriores'!BL135</f>
        <v xml:space="preserve"> </v>
      </c>
      <c r="BD132" s="82"/>
      <c r="BE132" s="82"/>
      <c r="BF132" s="82"/>
      <c r="BG132" s="82" t="str">
        <f>+'[3]Contratos anteriores'!BM135</f>
        <v xml:space="preserve"> </v>
      </c>
      <c r="BH132" s="82" t="str">
        <f>+'[3]Contratos anteriores'!BN135</f>
        <v xml:space="preserve"> </v>
      </c>
      <c r="BI132" s="82" t="str">
        <f>+'[3]Contratos anteriores'!BO135</f>
        <v xml:space="preserve"> </v>
      </c>
      <c r="BJ132" s="82">
        <v>3.08</v>
      </c>
      <c r="BK132" s="82">
        <v>5.46</v>
      </c>
      <c r="BL132" s="82"/>
      <c r="BM132" s="82" t="str">
        <f>+'[3]Contratos anteriores'!BP135</f>
        <v xml:space="preserve"> </v>
      </c>
      <c r="BN132" s="82" t="str">
        <f>+'[3]Contratos anteriores'!BQ135</f>
        <v xml:space="preserve"> </v>
      </c>
      <c r="BO132" s="82" t="str">
        <f>+'[3]Contratos anteriores'!BR135</f>
        <v xml:space="preserve"> </v>
      </c>
      <c r="BP132" s="82">
        <v>4.83</v>
      </c>
      <c r="BQ132" s="82">
        <v>3.2</v>
      </c>
      <c r="BR132" s="82">
        <v>5.75</v>
      </c>
      <c r="BS132" s="82" t="str">
        <f>+'[3]Contratos anteriores'!BS135</f>
        <v xml:space="preserve"> </v>
      </c>
      <c r="BT132" s="82" t="str">
        <f>+'[3]Contratos anteriores'!BT135</f>
        <v xml:space="preserve"> </v>
      </c>
      <c r="BU132" s="82" t="str">
        <f>+'[3]Contratos anteriores'!BU135</f>
        <v xml:space="preserve"> </v>
      </c>
      <c r="BV132" s="84">
        <f t="shared" si="75"/>
        <v>4.168333333333333</v>
      </c>
      <c r="BW132" s="84">
        <f t="shared" si="76"/>
        <v>1.1023453563870518</v>
      </c>
      <c r="BX132" s="84">
        <f t="shared" si="151"/>
        <v>3.617160655139807</v>
      </c>
      <c r="BY132" s="84">
        <f t="shared" si="78"/>
        <v>5.270678689720385</v>
      </c>
      <c r="BZ132" s="84">
        <f t="shared" si="79"/>
        <v>5.316359763219312</v>
      </c>
      <c r="CA132" s="82">
        <f t="shared" si="80"/>
        <v>4.5</v>
      </c>
      <c r="CB132" s="82">
        <f t="shared" si="81"/>
        <v>3.6750000000000003</v>
      </c>
      <c r="CC132" s="82">
        <f t="shared" si="82"/>
        <v>4.82</v>
      </c>
      <c r="CD132" s="82" t="str">
        <f t="shared" si="83"/>
        <v/>
      </c>
      <c r="CE132" s="82" t="str">
        <f t="shared" si="84"/>
        <v/>
      </c>
      <c r="CF132" s="82" t="str">
        <f t="shared" si="85"/>
        <v/>
      </c>
      <c r="CG132" s="82" t="str">
        <f t="shared" si="86"/>
        <v/>
      </c>
      <c r="CH132" s="82" t="str">
        <f t="shared" si="87"/>
        <v/>
      </c>
      <c r="CI132" s="82" t="str">
        <f t="shared" si="88"/>
        <v/>
      </c>
      <c r="CJ132" s="82" t="str">
        <f t="shared" si="89"/>
        <v/>
      </c>
      <c r="CK132" s="82" t="str">
        <f t="shared" si="90"/>
        <v/>
      </c>
      <c r="CL132" s="82" t="str">
        <f t="shared" si="91"/>
        <v/>
      </c>
      <c r="CM132" s="82" t="str">
        <f t="shared" si="92"/>
        <v/>
      </c>
      <c r="CN132" s="82" t="str">
        <f t="shared" si="93"/>
        <v/>
      </c>
      <c r="CO132" s="82" t="str">
        <f t="shared" si="94"/>
        <v/>
      </c>
      <c r="CP132" s="82" t="str">
        <f t="shared" si="95"/>
        <v/>
      </c>
      <c r="CQ132" s="82" t="str">
        <f t="shared" si="96"/>
        <v/>
      </c>
      <c r="CR132" s="82" t="str">
        <f t="shared" si="97"/>
        <v/>
      </c>
      <c r="CS132" s="82" t="str">
        <f t="shared" si="98"/>
        <v/>
      </c>
      <c r="CT132" s="82" t="str">
        <f t="shared" si="99"/>
        <v/>
      </c>
      <c r="CU132" s="82" t="str">
        <f t="shared" si="100"/>
        <v/>
      </c>
      <c r="CV132" s="82" t="str">
        <f t="shared" si="101"/>
        <v/>
      </c>
      <c r="CW132" s="82" t="str">
        <f t="shared" si="102"/>
        <v/>
      </c>
      <c r="CX132" s="82" t="str">
        <f t="shared" si="103"/>
        <v/>
      </c>
      <c r="CY132" s="82" t="str">
        <f t="shared" si="104"/>
        <v/>
      </c>
      <c r="CZ132" s="82" t="str">
        <f t="shared" si="105"/>
        <v/>
      </c>
      <c r="DA132" s="82" t="str">
        <f t="shared" si="106"/>
        <v/>
      </c>
      <c r="DB132" s="82" t="str">
        <f t="shared" si="107"/>
        <v/>
      </c>
      <c r="DC132" s="82" t="str">
        <f t="shared" si="108"/>
        <v/>
      </c>
      <c r="DD132" s="82" t="str">
        <f t="shared" si="109"/>
        <v/>
      </c>
      <c r="DE132" s="82" t="str">
        <f t="shared" si="110"/>
        <v/>
      </c>
      <c r="DF132" s="82" t="str">
        <f t="shared" si="111"/>
        <v/>
      </c>
      <c r="DG132" s="82" t="str">
        <f t="shared" si="112"/>
        <v/>
      </c>
      <c r="DH132" s="82" t="str">
        <f t="shared" si="113"/>
        <v/>
      </c>
      <c r="DI132" s="82" t="str">
        <f t="shared" si="114"/>
        <v/>
      </c>
      <c r="DJ132" s="82" t="str">
        <f t="shared" si="115"/>
        <v/>
      </c>
      <c r="DK132" s="82" t="str">
        <f t="shared" si="116"/>
        <v/>
      </c>
      <c r="DL132" s="82" t="str">
        <f t="shared" si="117"/>
        <v/>
      </c>
      <c r="DM132" s="82" t="str">
        <f t="shared" si="118"/>
        <v/>
      </c>
      <c r="DN132" s="82" t="str">
        <f t="shared" si="119"/>
        <v/>
      </c>
      <c r="DO132" s="82" t="str">
        <f t="shared" si="120"/>
        <v/>
      </c>
      <c r="DP132" s="82" t="str">
        <f t="shared" si="121"/>
        <v/>
      </c>
      <c r="DQ132" s="82" t="str">
        <f t="shared" si="122"/>
        <v/>
      </c>
      <c r="DR132" s="82" t="str">
        <f t="shared" si="123"/>
        <v/>
      </c>
      <c r="DS132" s="82" t="str">
        <f t="shared" si="124"/>
        <v/>
      </c>
      <c r="DT132" s="82" t="str">
        <f t="shared" si="125"/>
        <v/>
      </c>
      <c r="DU132" s="82" t="str">
        <f t="shared" si="126"/>
        <v/>
      </c>
      <c r="DV132" s="82" t="str">
        <f t="shared" si="127"/>
        <v/>
      </c>
      <c r="DW132" s="82" t="str">
        <f t="shared" si="128"/>
        <v/>
      </c>
      <c r="DX132" s="82" t="str">
        <f t="shared" si="129"/>
        <v/>
      </c>
      <c r="DY132" s="82" t="str">
        <f t="shared" si="130"/>
        <v/>
      </c>
      <c r="DZ132" s="82" t="str">
        <f t="shared" si="131"/>
        <v/>
      </c>
      <c r="EA132" s="82" t="str">
        <f t="shared" si="132"/>
        <v/>
      </c>
      <c r="EB132" s="82" t="str">
        <f t="shared" si="133"/>
        <v/>
      </c>
      <c r="EC132" s="82" t="str">
        <f t="shared" si="134"/>
        <v/>
      </c>
      <c r="ED132" s="82" t="str">
        <f t="shared" si="135"/>
        <v/>
      </c>
      <c r="EE132" s="82" t="str">
        <f t="shared" si="136"/>
        <v/>
      </c>
      <c r="EF132" s="82" t="str">
        <f t="shared" si="137"/>
        <v/>
      </c>
      <c r="EG132" s="82" t="str">
        <f t="shared" si="138"/>
        <v/>
      </c>
      <c r="EH132" s="82" t="str">
        <f t="shared" si="139"/>
        <v/>
      </c>
      <c r="EI132" s="82">
        <f t="shared" si="140"/>
        <v>4.83</v>
      </c>
      <c r="EJ132" s="82" t="str">
        <f t="shared" si="141"/>
        <v/>
      </c>
      <c r="EK132" s="82" t="str">
        <f t="shared" si="142"/>
        <v/>
      </c>
      <c r="EL132" s="82" t="str">
        <f t="shared" si="143"/>
        <v/>
      </c>
      <c r="EM132" s="82" t="str">
        <f t="shared" si="144"/>
        <v/>
      </c>
      <c r="EN132" s="82" t="str">
        <f t="shared" si="145"/>
        <v/>
      </c>
      <c r="EO132" s="71">
        <f t="shared" si="146"/>
        <v>4.51</v>
      </c>
      <c r="EP132" s="71">
        <f>ROUND(EO132*(1+[3]Inflación!$G$50),2)</f>
        <v>4.57</v>
      </c>
      <c r="EQ132" s="81">
        <f t="shared" si="147"/>
        <v>-6.6842685417535463E-2</v>
      </c>
    </row>
    <row r="133" spans="1:147" s="56" customFormat="1" ht="24.75" customHeight="1">
      <c r="A133" s="96">
        <v>128</v>
      </c>
      <c r="B133" s="95" t="s">
        <v>518</v>
      </c>
      <c r="C133" s="109" t="s">
        <v>546</v>
      </c>
      <c r="D133" s="90" t="s">
        <v>12</v>
      </c>
      <c r="E133" s="94">
        <v>4.8330543301993742</v>
      </c>
      <c r="F133" s="94">
        <v>4.874135292006069</v>
      </c>
      <c r="G133" s="87"/>
      <c r="H133" s="82">
        <v>4.5</v>
      </c>
      <c r="I133" s="82">
        <v>3.6750000000000003</v>
      </c>
      <c r="J133" s="82">
        <v>4.82</v>
      </c>
      <c r="K133" s="82" t="str">
        <f>+'[3]Contratos anteriores'!AO136</f>
        <v xml:space="preserve"> </v>
      </c>
      <c r="L133" s="82" t="str">
        <f>+'[3]Contratos anteriores'!AP136</f>
        <v xml:space="preserve"> </v>
      </c>
      <c r="M133" s="82" t="str">
        <f>+'[3]Contratos anteriores'!AQ136</f>
        <v xml:space="preserve"> </v>
      </c>
      <c r="N133" s="82"/>
      <c r="O133" s="82"/>
      <c r="P133" s="82"/>
      <c r="Q133" s="82" t="str">
        <f>+'[3]Contratos anteriores'!AR136</f>
        <v xml:space="preserve"> </v>
      </c>
      <c r="R133" s="82" t="str">
        <f>+'[3]Contratos anteriores'!AS136</f>
        <v xml:space="preserve"> </v>
      </c>
      <c r="S133" s="82" t="str">
        <f>+'[3]Contratos anteriores'!AT136</f>
        <v xml:space="preserve"> </v>
      </c>
      <c r="T133" s="82">
        <v>2.2000000000000002</v>
      </c>
      <c r="U133" s="82"/>
      <c r="V133" s="82"/>
      <c r="W133" s="82" t="str">
        <f>+'[3]Contratos anteriores'!AU136</f>
        <v xml:space="preserve"> </v>
      </c>
      <c r="X133" s="82" t="str">
        <f>+'[3]Contratos anteriores'!AV136</f>
        <v xml:space="preserve"> </v>
      </c>
      <c r="Y133" s="82" t="str">
        <f>+'[3]Contratos anteriores'!AW136</f>
        <v xml:space="preserve"> </v>
      </c>
      <c r="Z133" s="82"/>
      <c r="AA133" s="82"/>
      <c r="AB133" s="82"/>
      <c r="AC133" s="86" t="str">
        <f>+'[3]Contratos anteriores'!AX136</f>
        <v xml:space="preserve"> </v>
      </c>
      <c r="AD133" s="86" t="str">
        <f>+'[3]Contratos anteriores'!AY136</f>
        <v xml:space="preserve"> </v>
      </c>
      <c r="AE133" s="86" t="str">
        <f>+'[3]Contratos anteriores'!AZ136</f>
        <v xml:space="preserve"> </v>
      </c>
      <c r="AF133" s="82"/>
      <c r="AG133" s="82"/>
      <c r="AH133" s="82"/>
      <c r="AI133" s="82" t="str">
        <f>+'[3]Contratos anteriores'!BA136</f>
        <v xml:space="preserve"> </v>
      </c>
      <c r="AJ133" s="82" t="str">
        <f>+'[3]Contratos anteriores'!BB136</f>
        <v xml:space="preserve"> </v>
      </c>
      <c r="AK133" s="82" t="str">
        <f>+'[3]Contratos anteriores'!BC136</f>
        <v xml:space="preserve"> </v>
      </c>
      <c r="AL133" s="82"/>
      <c r="AM133" s="82"/>
      <c r="AN133" s="82"/>
      <c r="AO133" s="82" t="str">
        <f>+'[3]Contratos anteriores'!BD136</f>
        <v xml:space="preserve"> </v>
      </c>
      <c r="AP133" s="82" t="str">
        <f>+'[3]Contratos anteriores'!BE136</f>
        <v xml:space="preserve"> </v>
      </c>
      <c r="AQ133" s="82" t="str">
        <f>+'[3]Contratos anteriores'!BF136</f>
        <v xml:space="preserve"> </v>
      </c>
      <c r="AR133" s="82"/>
      <c r="AS133" s="82"/>
      <c r="AT133" s="82"/>
      <c r="AU133" s="82" t="str">
        <f>+'[3]Contratos anteriores'!BG136</f>
        <v xml:space="preserve"> </v>
      </c>
      <c r="AV133" s="82" t="str">
        <f>+'[3]Contratos anteriores'!BH136</f>
        <v xml:space="preserve"> </v>
      </c>
      <c r="AW133" s="82" t="str">
        <f>+'[3]Contratos anteriores'!BI136</f>
        <v xml:space="preserve"> </v>
      </c>
      <c r="AX133" s="82"/>
      <c r="AY133" s="82"/>
      <c r="AZ133" s="82"/>
      <c r="BA133" s="82" t="str">
        <f>+'[3]Contratos anteriores'!BJ136</f>
        <v xml:space="preserve"> </v>
      </c>
      <c r="BB133" s="82" t="str">
        <f>+'[3]Contratos anteriores'!BK136</f>
        <v xml:space="preserve"> </v>
      </c>
      <c r="BC133" s="82" t="str">
        <f>+'[3]Contratos anteriores'!BL136</f>
        <v xml:space="preserve"> </v>
      </c>
      <c r="BD133" s="82"/>
      <c r="BE133" s="82"/>
      <c r="BF133" s="82"/>
      <c r="BG133" s="82" t="str">
        <f>+'[3]Contratos anteriores'!BM136</f>
        <v xml:space="preserve"> </v>
      </c>
      <c r="BH133" s="82" t="str">
        <f>+'[3]Contratos anteriores'!BN136</f>
        <v xml:space="preserve"> </v>
      </c>
      <c r="BI133" s="82" t="str">
        <f>+'[3]Contratos anteriores'!BO136</f>
        <v xml:space="preserve"> </v>
      </c>
      <c r="BJ133" s="82">
        <v>3.08</v>
      </c>
      <c r="BK133" s="82">
        <v>5.46</v>
      </c>
      <c r="BL133" s="82"/>
      <c r="BM133" s="82" t="str">
        <f>+'[3]Contratos anteriores'!BP136</f>
        <v xml:space="preserve"> </v>
      </c>
      <c r="BN133" s="82" t="str">
        <f>+'[3]Contratos anteriores'!BQ136</f>
        <v xml:space="preserve"> </v>
      </c>
      <c r="BO133" s="82" t="str">
        <f>+'[3]Contratos anteriores'!BR136</f>
        <v xml:space="preserve"> </v>
      </c>
      <c r="BP133" s="82">
        <v>4.83</v>
      </c>
      <c r="BQ133" s="82">
        <v>3.2</v>
      </c>
      <c r="BR133" s="82">
        <v>5.75</v>
      </c>
      <c r="BS133" s="82" t="str">
        <f>+'[3]Contratos anteriores'!BS136</f>
        <v xml:space="preserve"> </v>
      </c>
      <c r="BT133" s="82" t="str">
        <f>+'[3]Contratos anteriores'!BT136</f>
        <v xml:space="preserve"> </v>
      </c>
      <c r="BU133" s="82" t="str">
        <f>+'[3]Contratos anteriores'!BU136</f>
        <v xml:space="preserve"> </v>
      </c>
      <c r="BV133" s="84">
        <f t="shared" si="75"/>
        <v>4.168333333333333</v>
      </c>
      <c r="BW133" s="84">
        <f t="shared" si="76"/>
        <v>1.1023453563870518</v>
      </c>
      <c r="BX133" s="84">
        <f t="shared" si="151"/>
        <v>3.617160655139807</v>
      </c>
      <c r="BY133" s="84">
        <f t="shared" si="78"/>
        <v>5.270678689720385</v>
      </c>
      <c r="BZ133" s="84">
        <f t="shared" si="79"/>
        <v>5.316359763219312</v>
      </c>
      <c r="CA133" s="82">
        <f t="shared" si="80"/>
        <v>4.5</v>
      </c>
      <c r="CB133" s="82">
        <f t="shared" si="81"/>
        <v>3.6750000000000003</v>
      </c>
      <c r="CC133" s="82">
        <f t="shared" si="82"/>
        <v>4.82</v>
      </c>
      <c r="CD133" s="82" t="str">
        <f t="shared" si="83"/>
        <v/>
      </c>
      <c r="CE133" s="82" t="str">
        <f t="shared" si="84"/>
        <v/>
      </c>
      <c r="CF133" s="82" t="str">
        <f t="shared" si="85"/>
        <v/>
      </c>
      <c r="CG133" s="82" t="str">
        <f t="shared" si="86"/>
        <v/>
      </c>
      <c r="CH133" s="82" t="str">
        <f t="shared" si="87"/>
        <v/>
      </c>
      <c r="CI133" s="82" t="str">
        <f t="shared" si="88"/>
        <v/>
      </c>
      <c r="CJ133" s="82" t="str">
        <f t="shared" si="89"/>
        <v/>
      </c>
      <c r="CK133" s="82" t="str">
        <f t="shared" si="90"/>
        <v/>
      </c>
      <c r="CL133" s="82" t="str">
        <f t="shared" si="91"/>
        <v/>
      </c>
      <c r="CM133" s="82" t="str">
        <f t="shared" si="92"/>
        <v/>
      </c>
      <c r="CN133" s="82" t="str">
        <f t="shared" si="93"/>
        <v/>
      </c>
      <c r="CO133" s="82" t="str">
        <f t="shared" si="94"/>
        <v/>
      </c>
      <c r="CP133" s="82" t="str">
        <f t="shared" si="95"/>
        <v/>
      </c>
      <c r="CQ133" s="82" t="str">
        <f t="shared" si="96"/>
        <v/>
      </c>
      <c r="CR133" s="82" t="str">
        <f t="shared" si="97"/>
        <v/>
      </c>
      <c r="CS133" s="82" t="str">
        <f t="shared" si="98"/>
        <v/>
      </c>
      <c r="CT133" s="82" t="str">
        <f t="shared" si="99"/>
        <v/>
      </c>
      <c r="CU133" s="82" t="str">
        <f t="shared" si="100"/>
        <v/>
      </c>
      <c r="CV133" s="82" t="str">
        <f t="shared" si="101"/>
        <v/>
      </c>
      <c r="CW133" s="82" t="str">
        <f t="shared" si="102"/>
        <v/>
      </c>
      <c r="CX133" s="82" t="str">
        <f t="shared" si="103"/>
        <v/>
      </c>
      <c r="CY133" s="82" t="str">
        <f t="shared" si="104"/>
        <v/>
      </c>
      <c r="CZ133" s="82" t="str">
        <f t="shared" si="105"/>
        <v/>
      </c>
      <c r="DA133" s="82" t="str">
        <f t="shared" si="106"/>
        <v/>
      </c>
      <c r="DB133" s="82" t="str">
        <f t="shared" si="107"/>
        <v/>
      </c>
      <c r="DC133" s="82" t="str">
        <f t="shared" si="108"/>
        <v/>
      </c>
      <c r="DD133" s="82" t="str">
        <f t="shared" si="109"/>
        <v/>
      </c>
      <c r="DE133" s="82" t="str">
        <f t="shared" si="110"/>
        <v/>
      </c>
      <c r="DF133" s="82" t="str">
        <f t="shared" si="111"/>
        <v/>
      </c>
      <c r="DG133" s="82" t="str">
        <f t="shared" si="112"/>
        <v/>
      </c>
      <c r="DH133" s="82" t="str">
        <f t="shared" si="113"/>
        <v/>
      </c>
      <c r="DI133" s="82" t="str">
        <f t="shared" si="114"/>
        <v/>
      </c>
      <c r="DJ133" s="82" t="str">
        <f t="shared" si="115"/>
        <v/>
      </c>
      <c r="DK133" s="82" t="str">
        <f t="shared" si="116"/>
        <v/>
      </c>
      <c r="DL133" s="82" t="str">
        <f t="shared" si="117"/>
        <v/>
      </c>
      <c r="DM133" s="82" t="str">
        <f t="shared" si="118"/>
        <v/>
      </c>
      <c r="DN133" s="82" t="str">
        <f t="shared" si="119"/>
        <v/>
      </c>
      <c r="DO133" s="82" t="str">
        <f t="shared" si="120"/>
        <v/>
      </c>
      <c r="DP133" s="82" t="str">
        <f t="shared" si="121"/>
        <v/>
      </c>
      <c r="DQ133" s="82" t="str">
        <f t="shared" si="122"/>
        <v/>
      </c>
      <c r="DR133" s="82" t="str">
        <f t="shared" si="123"/>
        <v/>
      </c>
      <c r="DS133" s="82" t="str">
        <f t="shared" si="124"/>
        <v/>
      </c>
      <c r="DT133" s="82" t="str">
        <f t="shared" si="125"/>
        <v/>
      </c>
      <c r="DU133" s="82" t="str">
        <f t="shared" si="126"/>
        <v/>
      </c>
      <c r="DV133" s="82" t="str">
        <f t="shared" si="127"/>
        <v/>
      </c>
      <c r="DW133" s="82" t="str">
        <f t="shared" si="128"/>
        <v/>
      </c>
      <c r="DX133" s="82" t="str">
        <f t="shared" si="129"/>
        <v/>
      </c>
      <c r="DY133" s="82" t="str">
        <f t="shared" si="130"/>
        <v/>
      </c>
      <c r="DZ133" s="82" t="str">
        <f t="shared" si="131"/>
        <v/>
      </c>
      <c r="EA133" s="82" t="str">
        <f t="shared" si="132"/>
        <v/>
      </c>
      <c r="EB133" s="82" t="str">
        <f t="shared" si="133"/>
        <v/>
      </c>
      <c r="EC133" s="82" t="str">
        <f t="shared" si="134"/>
        <v/>
      </c>
      <c r="ED133" s="82" t="str">
        <f t="shared" si="135"/>
        <v/>
      </c>
      <c r="EE133" s="82" t="str">
        <f t="shared" si="136"/>
        <v/>
      </c>
      <c r="EF133" s="82" t="str">
        <f t="shared" si="137"/>
        <v/>
      </c>
      <c r="EG133" s="82" t="str">
        <f t="shared" si="138"/>
        <v/>
      </c>
      <c r="EH133" s="82" t="str">
        <f t="shared" si="139"/>
        <v/>
      </c>
      <c r="EI133" s="82">
        <f t="shared" si="140"/>
        <v>4.83</v>
      </c>
      <c r="EJ133" s="82" t="str">
        <f t="shared" si="141"/>
        <v/>
      </c>
      <c r="EK133" s="82" t="str">
        <f t="shared" si="142"/>
        <v/>
      </c>
      <c r="EL133" s="82" t="str">
        <f t="shared" si="143"/>
        <v/>
      </c>
      <c r="EM133" s="82" t="str">
        <f t="shared" si="144"/>
        <v/>
      </c>
      <c r="EN133" s="82" t="str">
        <f t="shared" si="145"/>
        <v/>
      </c>
      <c r="EO133" s="71">
        <f t="shared" si="146"/>
        <v>4.51</v>
      </c>
      <c r="EP133" s="71">
        <f>ROUND(EO133*(1+[3]Inflación!$G$50),2)</f>
        <v>4.57</v>
      </c>
      <c r="EQ133" s="81">
        <f t="shared" si="147"/>
        <v>-6.6842685417535463E-2</v>
      </c>
    </row>
    <row r="134" spans="1:147" s="56" customFormat="1" ht="24.75" customHeight="1">
      <c r="A134" s="96">
        <v>129</v>
      </c>
      <c r="B134" s="95" t="s">
        <v>518</v>
      </c>
      <c r="C134" s="109" t="s">
        <v>545</v>
      </c>
      <c r="D134" s="90" t="s">
        <v>12</v>
      </c>
      <c r="E134" s="94">
        <v>4.8330543301993742</v>
      </c>
      <c r="F134" s="94">
        <v>4.874135292006069</v>
      </c>
      <c r="G134" s="87"/>
      <c r="H134" s="82">
        <v>4.5</v>
      </c>
      <c r="I134" s="82">
        <v>3.6750000000000003</v>
      </c>
      <c r="J134" s="82">
        <v>4.82</v>
      </c>
      <c r="K134" s="82" t="str">
        <f>+'[3]Contratos anteriores'!AO137</f>
        <v xml:space="preserve"> </v>
      </c>
      <c r="L134" s="82" t="str">
        <f>+'[3]Contratos anteriores'!AP137</f>
        <v xml:space="preserve"> </v>
      </c>
      <c r="M134" s="82" t="str">
        <f>+'[3]Contratos anteriores'!AQ137</f>
        <v xml:space="preserve"> </v>
      </c>
      <c r="N134" s="82"/>
      <c r="O134" s="82"/>
      <c r="P134" s="82"/>
      <c r="Q134" s="82" t="str">
        <f>+'[3]Contratos anteriores'!AR137</f>
        <v xml:space="preserve"> </v>
      </c>
      <c r="R134" s="82" t="str">
        <f>+'[3]Contratos anteriores'!AS137</f>
        <v xml:space="preserve"> </v>
      </c>
      <c r="S134" s="82" t="str">
        <f>+'[3]Contratos anteriores'!AT137</f>
        <v xml:space="preserve"> </v>
      </c>
      <c r="T134" s="82">
        <v>2.2000000000000002</v>
      </c>
      <c r="U134" s="82"/>
      <c r="V134" s="82"/>
      <c r="W134" s="82" t="str">
        <f>+'[3]Contratos anteriores'!AU137</f>
        <v xml:space="preserve"> </v>
      </c>
      <c r="X134" s="82" t="str">
        <f>+'[3]Contratos anteriores'!AV137</f>
        <v xml:space="preserve"> </v>
      </c>
      <c r="Y134" s="82" t="str">
        <f>+'[3]Contratos anteriores'!AW137</f>
        <v xml:space="preserve"> </v>
      </c>
      <c r="Z134" s="82"/>
      <c r="AA134" s="82"/>
      <c r="AB134" s="82"/>
      <c r="AC134" s="86" t="str">
        <f>+'[3]Contratos anteriores'!AX137</f>
        <v xml:space="preserve"> </v>
      </c>
      <c r="AD134" s="86" t="str">
        <f>+'[3]Contratos anteriores'!AY137</f>
        <v xml:space="preserve"> </v>
      </c>
      <c r="AE134" s="86" t="str">
        <f>+'[3]Contratos anteriores'!AZ137</f>
        <v xml:space="preserve"> </v>
      </c>
      <c r="AF134" s="82"/>
      <c r="AG134" s="82"/>
      <c r="AH134" s="82"/>
      <c r="AI134" s="82" t="str">
        <f>+'[3]Contratos anteriores'!BA137</f>
        <v xml:space="preserve"> </v>
      </c>
      <c r="AJ134" s="82" t="str">
        <f>+'[3]Contratos anteriores'!BB137</f>
        <v xml:space="preserve"> </v>
      </c>
      <c r="AK134" s="82" t="str">
        <f>+'[3]Contratos anteriores'!BC137</f>
        <v xml:space="preserve"> </v>
      </c>
      <c r="AL134" s="82"/>
      <c r="AM134" s="82"/>
      <c r="AN134" s="82"/>
      <c r="AO134" s="82" t="str">
        <f>+'[3]Contratos anteriores'!BD137</f>
        <v xml:space="preserve"> </v>
      </c>
      <c r="AP134" s="82" t="str">
        <f>+'[3]Contratos anteriores'!BE137</f>
        <v xml:space="preserve"> </v>
      </c>
      <c r="AQ134" s="82" t="str">
        <f>+'[3]Contratos anteriores'!BF137</f>
        <v xml:space="preserve"> </v>
      </c>
      <c r="AR134" s="82"/>
      <c r="AS134" s="82"/>
      <c r="AT134" s="82"/>
      <c r="AU134" s="82" t="str">
        <f>+'[3]Contratos anteriores'!BG137</f>
        <v xml:space="preserve"> </v>
      </c>
      <c r="AV134" s="82" t="str">
        <f>+'[3]Contratos anteriores'!BH137</f>
        <v xml:space="preserve"> </v>
      </c>
      <c r="AW134" s="82" t="str">
        <f>+'[3]Contratos anteriores'!BI137</f>
        <v xml:space="preserve"> </v>
      </c>
      <c r="AX134" s="82"/>
      <c r="AY134" s="82"/>
      <c r="AZ134" s="82"/>
      <c r="BA134" s="82" t="str">
        <f>+'[3]Contratos anteriores'!BJ137</f>
        <v xml:space="preserve"> </v>
      </c>
      <c r="BB134" s="82" t="str">
        <f>+'[3]Contratos anteriores'!BK137</f>
        <v xml:space="preserve"> </v>
      </c>
      <c r="BC134" s="82" t="str">
        <f>+'[3]Contratos anteriores'!BL137</f>
        <v xml:space="preserve"> </v>
      </c>
      <c r="BD134" s="82"/>
      <c r="BE134" s="82"/>
      <c r="BF134" s="82"/>
      <c r="BG134" s="82" t="str">
        <f>+'[3]Contratos anteriores'!BM137</f>
        <v xml:space="preserve"> </v>
      </c>
      <c r="BH134" s="82" t="str">
        <f>+'[3]Contratos anteriores'!BN137</f>
        <v xml:space="preserve"> </v>
      </c>
      <c r="BI134" s="82" t="str">
        <f>+'[3]Contratos anteriores'!BO137</f>
        <v xml:space="preserve"> </v>
      </c>
      <c r="BJ134" s="82">
        <v>3.08</v>
      </c>
      <c r="BK134" s="82">
        <v>5.46</v>
      </c>
      <c r="BL134" s="82"/>
      <c r="BM134" s="82" t="str">
        <f>+'[3]Contratos anteriores'!BP137</f>
        <v xml:space="preserve"> </v>
      </c>
      <c r="BN134" s="82" t="str">
        <f>+'[3]Contratos anteriores'!BQ137</f>
        <v xml:space="preserve"> </v>
      </c>
      <c r="BO134" s="82" t="str">
        <f>+'[3]Contratos anteriores'!BR137</f>
        <v xml:space="preserve"> </v>
      </c>
      <c r="BP134" s="82">
        <v>4.83</v>
      </c>
      <c r="BQ134" s="82">
        <v>3.7</v>
      </c>
      <c r="BR134" s="82">
        <v>5.75</v>
      </c>
      <c r="BS134" s="82" t="str">
        <f>+'[3]Contratos anteriores'!BS137</f>
        <v xml:space="preserve"> </v>
      </c>
      <c r="BT134" s="82" t="str">
        <f>+'[3]Contratos anteriores'!BT137</f>
        <v xml:space="preserve"> </v>
      </c>
      <c r="BU134" s="82" t="str">
        <f>+'[3]Contratos anteriores'!BU137</f>
        <v xml:space="preserve"> </v>
      </c>
      <c r="BV134" s="84">
        <f t="shared" ref="BV134:BV197" si="152">IFERROR(AVERAGEIF(G134:BU134,"&gt;"&amp;0,G134:BU134)," ")</f>
        <v>4.2238888888888892</v>
      </c>
      <c r="BW134" s="84">
        <f t="shared" ref="BW134:BW197" si="153">IFERROR(_xlfn.STDEV.S(E134:BU134)," ")</f>
        <v>1.0623558370650712</v>
      </c>
      <c r="BX134" s="84">
        <f t="shared" si="151"/>
        <v>3.6927109703563534</v>
      </c>
      <c r="BY134" s="84">
        <f t="shared" ref="BY134:BY197" si="154">IFERROR(BV134+BW134*$BY$2," ")</f>
        <v>5.28624472595396</v>
      </c>
      <c r="BZ134" s="84">
        <f t="shared" ref="BZ134:BZ197" si="155">+IFERROR(E134*1.1," ")</f>
        <v>5.316359763219312</v>
      </c>
      <c r="CA134" s="82">
        <f t="shared" ref="CA134:CA197" si="156">IF(IF(H134&lt;$BZ134,IF(H134&gt;$BX134,H134,""),"")=0,"",IF(H134&lt;$BZ134,IF(H134&gt;$BX134,H134,""),""))</f>
        <v>4.5</v>
      </c>
      <c r="CB134" s="82" t="str">
        <f t="shared" ref="CB134:CB197" si="157">IF(IF(I134&lt;$BZ134,IF(I134&gt;$BX134,I134,""),"")=0,"",IF(I134&lt;$BZ134,IF(I134&gt;$BX134,I134,""),""))</f>
        <v/>
      </c>
      <c r="CC134" s="82">
        <f t="shared" ref="CC134:CC197" si="158">IF(IF(J134&lt;$BZ134,IF(J134&gt;$BX134,J134,""),"")=0,"",IF(J134&lt;$BZ134,IF(J134&gt;$BX134,J134,""),""))</f>
        <v>4.82</v>
      </c>
      <c r="CD134" s="82" t="str">
        <f t="shared" ref="CD134:CD197" si="159">IF(IF(K134&lt;$BZ134,IF(K134&gt;$BX134,K134,""),"")=0,"",IF(K134&lt;$BZ134,IF(K134&gt;$BX134,K134,""),""))</f>
        <v/>
      </c>
      <c r="CE134" s="82" t="str">
        <f t="shared" ref="CE134:CE197" si="160">IF(IF(L134&lt;$BZ134,IF(L134&gt;$BX134,L134,""),"")=0,"",IF(L134&lt;$BZ134,IF(L134&gt;$BX134,L134,""),""))</f>
        <v/>
      </c>
      <c r="CF134" s="82" t="str">
        <f t="shared" ref="CF134:CF197" si="161">IF(IF(M134&lt;$BZ134,IF(M134&gt;$BX134,M134,""),"")=0,"",IF(M134&lt;$BZ134,IF(M134&gt;$BX134,M134,""),""))</f>
        <v/>
      </c>
      <c r="CG134" s="82" t="str">
        <f t="shared" ref="CG134:CG197" si="162">IF(IF(N134&lt;$BZ134,IF(N134&gt;$BX134,N134,""),"")=0,"",IF(N134&lt;$BZ134,IF(N134&gt;$BX134,N134,""),""))</f>
        <v/>
      </c>
      <c r="CH134" s="82" t="str">
        <f t="shared" ref="CH134:CH197" si="163">IF(IF(O134&lt;$BZ134,IF(O134&gt;$BX134,O134,""),"")=0,"",IF(O134&lt;$BZ134,IF(O134&gt;$BX134,O134,""),""))</f>
        <v/>
      </c>
      <c r="CI134" s="82" t="str">
        <f t="shared" ref="CI134:CI197" si="164">IF(IF(P134&lt;$BZ134,IF(P134&gt;$BX134,P134,""),"")=0,"",IF(P134&lt;$BZ134,IF(P134&gt;$BX134,P134,""),""))</f>
        <v/>
      </c>
      <c r="CJ134" s="82" t="str">
        <f t="shared" ref="CJ134:CJ197" si="165">IF(IF(Q134&lt;$BZ134,IF(Q134&gt;$BX134,Q134,""),"")=0,"",IF(Q134&lt;$BZ134,IF(Q134&gt;$BX134,Q134,""),""))</f>
        <v/>
      </c>
      <c r="CK134" s="82" t="str">
        <f t="shared" ref="CK134:CK197" si="166">IF(IF(R134&lt;$BZ134,IF(R134&gt;$BX134,R134,""),"")=0,"",IF(R134&lt;$BZ134,IF(R134&gt;$BX134,R134,""),""))</f>
        <v/>
      </c>
      <c r="CL134" s="82" t="str">
        <f t="shared" ref="CL134:CL197" si="167">IF(IF(S134&lt;$BZ134,IF(S134&gt;$BX134,S134,""),"")=0,"",IF(S134&lt;$BZ134,IF(S134&gt;$BX134,S134,""),""))</f>
        <v/>
      </c>
      <c r="CM134" s="82" t="str">
        <f t="shared" ref="CM134:CM197" si="168">IF(IF(T134&lt;$BZ134,IF(T134&gt;$BX134,T134,""),"")=0,"",IF(T134&lt;$BZ134,IF(T134&gt;$BX134,T134,""),""))</f>
        <v/>
      </c>
      <c r="CN134" s="82" t="str">
        <f t="shared" ref="CN134:CN197" si="169">IF(IF(U134&lt;$BZ134,IF(U134&gt;$BX134,U134,""),"")=0,"",IF(U134&lt;$BZ134,IF(U134&gt;$BX134,U134,""),""))</f>
        <v/>
      </c>
      <c r="CO134" s="82" t="str">
        <f t="shared" ref="CO134:CO197" si="170">IF(IF(V134&lt;$BZ134,IF(V134&gt;$BX134,V134,""),"")=0,"",IF(V134&lt;$BZ134,IF(V134&gt;$BX134,V134,""),""))</f>
        <v/>
      </c>
      <c r="CP134" s="82" t="str">
        <f t="shared" ref="CP134:CP197" si="171">IF(IF(W134&lt;$BZ134,IF(W134&gt;$BX134,W134,""),"")=0,"",IF(W134&lt;$BZ134,IF(W134&gt;$BX134,W134,""),""))</f>
        <v/>
      </c>
      <c r="CQ134" s="82" t="str">
        <f t="shared" ref="CQ134:CQ197" si="172">IF(IF(X134&lt;$BZ134,IF(X134&gt;$BX134,X134,""),"")=0,"",IF(X134&lt;$BZ134,IF(X134&gt;$BX134,X134,""),""))</f>
        <v/>
      </c>
      <c r="CR134" s="82" t="str">
        <f t="shared" ref="CR134:CR197" si="173">IF(IF(Y134&lt;$BZ134,IF(Y134&gt;$BX134,Y134,""),"")=0,"",IF(Y134&lt;$BZ134,IF(Y134&gt;$BX134,Y134,""),""))</f>
        <v/>
      </c>
      <c r="CS134" s="82" t="str">
        <f t="shared" ref="CS134:CS197" si="174">IF(IF(Z134&lt;$BZ134,IF(Z134&gt;$BX134,Z134,""),"")=0,"",IF(Z134&lt;$BZ134,IF(Z134&gt;$BX134,Z134,""),""))</f>
        <v/>
      </c>
      <c r="CT134" s="82" t="str">
        <f t="shared" ref="CT134:CT197" si="175">IF(IF(AA134&lt;$BZ134,IF(AA134&gt;$BX134,AA134,""),"")=0,"",IF(AA134&lt;$BZ134,IF(AA134&gt;$BX134,AA134,""),""))</f>
        <v/>
      </c>
      <c r="CU134" s="82" t="str">
        <f t="shared" ref="CU134:CU197" si="176">IF(IF(AB134&lt;$BZ134,IF(AB134&gt;$BX134,AB134,""),"")=0,"",IF(AB134&lt;$BZ134,IF(AB134&gt;$BX134,AB134,""),""))</f>
        <v/>
      </c>
      <c r="CV134" s="82" t="str">
        <f t="shared" ref="CV134:CV197" si="177">IF(IF(AC134&lt;$BZ134,IF(AC134&gt;$BX134,AC134,""),"")=0,"",IF(AC134&lt;$BZ134,IF(AC134&gt;$BX134,AC134,""),""))</f>
        <v/>
      </c>
      <c r="CW134" s="82" t="str">
        <f t="shared" ref="CW134:CW197" si="178">IF(IF(AD134&lt;$BZ134,IF(AD134&gt;$BX134,AD134,""),"")=0,"",IF(AD134&lt;$BZ134,IF(AD134&gt;$BX134,AD134,""),""))</f>
        <v/>
      </c>
      <c r="CX134" s="82" t="str">
        <f t="shared" ref="CX134:CX197" si="179">IF(IF(AE134&lt;$BZ134,IF(AE134&gt;$BX134,AE134,""),"")=0,"",IF(AE134&lt;$BZ134,IF(AE134&gt;$BX134,AE134,""),""))</f>
        <v/>
      </c>
      <c r="CY134" s="82" t="str">
        <f t="shared" ref="CY134:CY197" si="180">IF(IF(AF134&lt;$BZ134,IF(AF134&gt;$BX134,AF134,""),"")=0,"",IF(AF134&lt;$BZ134,IF(AF134&gt;$BX134,AF134,""),""))</f>
        <v/>
      </c>
      <c r="CZ134" s="82" t="str">
        <f t="shared" ref="CZ134:CZ197" si="181">IF(IF(AG134&lt;$BZ134,IF(AG134&gt;$BX134,AG134,""),"")=0,"",IF(AG134&lt;$BZ134,IF(AG134&gt;$BX134,AG134,""),""))</f>
        <v/>
      </c>
      <c r="DA134" s="82" t="str">
        <f t="shared" ref="DA134:DA197" si="182">IF(IF(AH134&lt;$BZ134,IF(AH134&gt;$BX134,AH134,""),"")=0,"",IF(AH134&lt;$BZ134,IF(AH134&gt;$BX134,AH134,""),""))</f>
        <v/>
      </c>
      <c r="DB134" s="82" t="str">
        <f t="shared" ref="DB134:DB197" si="183">IF(IF(AI134&lt;$BZ134,IF(AI134&gt;$BX134,AI134,""),"")=0,"",IF(AI134&lt;$BZ134,IF(AI134&gt;$BX134,AI134,""),""))</f>
        <v/>
      </c>
      <c r="DC134" s="82" t="str">
        <f t="shared" ref="DC134:DC197" si="184">IF(IF(AJ134&lt;$BZ134,IF(AJ134&gt;$BX134,AJ134,""),"")=0,"",IF(AJ134&lt;$BZ134,IF(AJ134&gt;$BX134,AJ134,""),""))</f>
        <v/>
      </c>
      <c r="DD134" s="82" t="str">
        <f t="shared" ref="DD134:DD197" si="185">IF(IF(AK134&lt;$BZ134,IF(AK134&gt;$BX134,AK134,""),"")=0,"",IF(AK134&lt;$BZ134,IF(AK134&gt;$BX134,AK134,""),""))</f>
        <v/>
      </c>
      <c r="DE134" s="82" t="str">
        <f t="shared" ref="DE134:DE197" si="186">IF(IF(AL134&lt;$BZ134,IF(AL134&gt;$BX134,AL134,""),"")=0,"",IF(AL134&lt;$BZ134,IF(AL134&gt;$BX134,AL134,""),""))</f>
        <v/>
      </c>
      <c r="DF134" s="82" t="str">
        <f t="shared" ref="DF134:DF197" si="187">IF(IF(AM134&lt;$BZ134,IF(AM134&gt;$BX134,AM134,""),"")=0,"",IF(AM134&lt;$BZ134,IF(AM134&gt;$BX134,AM134,""),""))</f>
        <v/>
      </c>
      <c r="DG134" s="82" t="str">
        <f t="shared" ref="DG134:DG197" si="188">IF(IF(AN134&lt;$BZ134,IF(AN134&gt;$BX134,AN134,""),"")=0,"",IF(AN134&lt;$BZ134,IF(AN134&gt;$BX134,AN134,""),""))</f>
        <v/>
      </c>
      <c r="DH134" s="82" t="str">
        <f t="shared" ref="DH134:DH197" si="189">IF(IF(AO134&lt;$BZ134,IF(AO134&gt;$BX134,AO134,""),"")=0,"",IF(AO134&lt;$BZ134,IF(AO134&gt;$BX134,AO134,""),""))</f>
        <v/>
      </c>
      <c r="DI134" s="82" t="str">
        <f t="shared" ref="DI134:DI197" si="190">IF(IF(AP134&lt;$BZ134,IF(AP134&gt;$BX134,AP134,""),"")=0,"",IF(AP134&lt;$BZ134,IF(AP134&gt;$BX134,AP134,""),""))</f>
        <v/>
      </c>
      <c r="DJ134" s="82" t="str">
        <f t="shared" ref="DJ134:DJ197" si="191">IF(IF(AQ134&lt;$BZ134,IF(AQ134&gt;$BX134,AQ134,""),"")=0,"",IF(AQ134&lt;$BZ134,IF(AQ134&gt;$BX134,AQ134,""),""))</f>
        <v/>
      </c>
      <c r="DK134" s="82" t="str">
        <f t="shared" ref="DK134:DK197" si="192">IF(IF(AR134&lt;$BZ134,IF(AR134&gt;$BX134,AR134,""),"")=0,"",IF(AR134&lt;$BZ134,IF(AR134&gt;$BX134,AR134,""),""))</f>
        <v/>
      </c>
      <c r="DL134" s="82" t="str">
        <f t="shared" ref="DL134:DL197" si="193">IF(IF(AS134&lt;$BZ134,IF(AS134&gt;$BX134,AS134,""),"")=0,"",IF(AS134&lt;$BZ134,IF(AS134&gt;$BX134,AS134,""),""))</f>
        <v/>
      </c>
      <c r="DM134" s="82" t="str">
        <f t="shared" ref="DM134:DM197" si="194">IF(IF(AT134&lt;$BZ134,IF(AT134&gt;$BX134,AT134,""),"")=0,"",IF(AT134&lt;$BZ134,IF(AT134&gt;$BX134,AT134,""),""))</f>
        <v/>
      </c>
      <c r="DN134" s="82" t="str">
        <f t="shared" ref="DN134:DN197" si="195">IF(IF(AU134&lt;$BZ134,IF(AU134&gt;$BX134,AU134,""),"")=0,"",IF(AU134&lt;$BZ134,IF(AU134&gt;$BX134,AU134,""),""))</f>
        <v/>
      </c>
      <c r="DO134" s="82" t="str">
        <f t="shared" ref="DO134:DO197" si="196">IF(IF(AV134&lt;$BZ134,IF(AV134&gt;$BX134,AV134,""),"")=0,"",IF(AV134&lt;$BZ134,IF(AV134&gt;$BX134,AV134,""),""))</f>
        <v/>
      </c>
      <c r="DP134" s="82" t="str">
        <f t="shared" ref="DP134:DP197" si="197">IF(IF(AW134&lt;$BZ134,IF(AW134&gt;$BX134,AW134,""),"")=0,"",IF(AW134&lt;$BZ134,IF(AW134&gt;$BX134,AW134,""),""))</f>
        <v/>
      </c>
      <c r="DQ134" s="82" t="str">
        <f t="shared" ref="DQ134:DQ197" si="198">IF(IF(AX134&lt;$BZ134,IF(AX134&gt;$BX134,AX134,""),"")=0,"",IF(AX134&lt;$BZ134,IF(AX134&gt;$BX134,AX134,""),""))</f>
        <v/>
      </c>
      <c r="DR134" s="82" t="str">
        <f t="shared" ref="DR134:DR197" si="199">IF(IF(AY134&lt;$BZ134,IF(AY134&gt;$BX134,AY134,""),"")=0,"",IF(AY134&lt;$BZ134,IF(AY134&gt;$BX134,AY134,""),""))</f>
        <v/>
      </c>
      <c r="DS134" s="82" t="str">
        <f t="shared" ref="DS134:DS197" si="200">IF(IF(AZ134&lt;$BZ134,IF(AZ134&gt;$BX134,AZ134,""),"")=0,"",IF(AZ134&lt;$BZ134,IF(AZ134&gt;$BX134,AZ134,""),""))</f>
        <v/>
      </c>
      <c r="DT134" s="82" t="str">
        <f t="shared" ref="DT134:DT197" si="201">IF(IF(BA134&lt;$BZ134,IF(BA134&gt;$BX134,BA134,""),"")=0,"",IF(BA134&lt;$BZ134,IF(BA134&gt;$BX134,BA134,""),""))</f>
        <v/>
      </c>
      <c r="DU134" s="82" t="str">
        <f t="shared" ref="DU134:DU197" si="202">IF(IF(BB134&lt;$BZ134,IF(BB134&gt;$BX134,BB134,""),"")=0,"",IF(BB134&lt;$BZ134,IF(BB134&gt;$BX134,BB134,""),""))</f>
        <v/>
      </c>
      <c r="DV134" s="82" t="str">
        <f t="shared" ref="DV134:DV197" si="203">IF(IF(BC134&lt;$BZ134,IF(BC134&gt;$BX134,BC134,""),"")=0,"",IF(BC134&lt;$BZ134,IF(BC134&gt;$BX134,BC134,""),""))</f>
        <v/>
      </c>
      <c r="DW134" s="82" t="str">
        <f t="shared" ref="DW134:DW197" si="204">IF(IF(BD134&lt;$BZ134,IF(BD134&gt;$BX134,BD134,""),"")=0,"",IF(BD134&lt;$BZ134,IF(BD134&gt;$BX134,BD134,""),""))</f>
        <v/>
      </c>
      <c r="DX134" s="82" t="str">
        <f t="shared" ref="DX134:DX197" si="205">IF(IF(BE134&lt;$BZ134,IF(BE134&gt;$BX134,BE134,""),"")=0,"",IF(BE134&lt;$BZ134,IF(BE134&gt;$BX134,BE134,""),""))</f>
        <v/>
      </c>
      <c r="DY134" s="82" t="str">
        <f t="shared" ref="DY134:DY197" si="206">IF(IF(BF134&lt;$BZ134,IF(BF134&gt;$BX134,BF134,""),"")=0,"",IF(BF134&lt;$BZ134,IF(BF134&gt;$BX134,BF134,""),""))</f>
        <v/>
      </c>
      <c r="DZ134" s="82" t="str">
        <f t="shared" ref="DZ134:DZ197" si="207">IF(IF(BG134&lt;$BZ134,IF(BG134&gt;$BX134,BG134,""),"")=0,"",IF(BG134&lt;$BZ134,IF(BG134&gt;$BX134,BG134,""),""))</f>
        <v/>
      </c>
      <c r="EA134" s="82" t="str">
        <f t="shared" ref="EA134:EA197" si="208">IF(IF(BH134&lt;$BZ134,IF(BH134&gt;$BX134,BH134,""),"")=0,"",IF(BH134&lt;$BZ134,IF(BH134&gt;$BX134,BH134,""),""))</f>
        <v/>
      </c>
      <c r="EB134" s="82" t="str">
        <f t="shared" ref="EB134:EB197" si="209">IF(IF(BI134&lt;$BZ134,IF(BI134&gt;$BX134,BI134,""),"")=0,"",IF(BI134&lt;$BZ134,IF(BI134&gt;$BX134,BI134,""),""))</f>
        <v/>
      </c>
      <c r="EC134" s="82" t="str">
        <f t="shared" ref="EC134:EC197" si="210">IF(IF(BJ134&lt;$BZ134,IF(BJ134&gt;$BX134,BJ134,""),"")=0,"",IF(BJ134&lt;$BZ134,IF(BJ134&gt;$BX134,BJ134,""),""))</f>
        <v/>
      </c>
      <c r="ED134" s="82" t="str">
        <f t="shared" ref="ED134:ED197" si="211">IF(IF(BK134&lt;$BZ134,IF(BK134&gt;$BX134,BK134,""),"")=0,"",IF(BK134&lt;$BZ134,IF(BK134&gt;$BX134,BK134,""),""))</f>
        <v/>
      </c>
      <c r="EE134" s="82" t="str">
        <f t="shared" ref="EE134:EE197" si="212">IF(IF(BL134&lt;$BZ134,IF(BL134&gt;$BX134,BL134,""),"")=0,"",IF(BL134&lt;$BZ134,IF(BL134&gt;$BX134,BL134,""),""))</f>
        <v/>
      </c>
      <c r="EF134" s="82" t="str">
        <f t="shared" ref="EF134:EF197" si="213">IF(IF(BM134&lt;$BZ134,IF(BM134&gt;$BX134,BM134,""),"")=0,"",IF(BM134&lt;$BZ134,IF(BM134&gt;$BX134,BM134,""),""))</f>
        <v/>
      </c>
      <c r="EG134" s="82" t="str">
        <f t="shared" ref="EG134:EG197" si="214">IF(IF(BN134&lt;$BZ134,IF(BN134&gt;$BX134,BN134,""),"")=0,"",IF(BN134&lt;$BZ134,IF(BN134&gt;$BX134,BN134,""),""))</f>
        <v/>
      </c>
      <c r="EH134" s="82" t="str">
        <f t="shared" ref="EH134:EH197" si="215">IF(IF(BO134&lt;$BZ134,IF(BO134&gt;$BX134,BO134,""),"")=0,"",IF(BO134&lt;$BZ134,IF(BO134&gt;$BX134,BO134,""),""))</f>
        <v/>
      </c>
      <c r="EI134" s="82">
        <f t="shared" ref="EI134:EI197" si="216">IF(IF(BP134&lt;$BZ134,IF(BP134&gt;$BX134,BP134,""),"")=0,"",IF(BP134&lt;$BZ134,IF(BP134&gt;$BX134,BP134,""),""))</f>
        <v>4.83</v>
      </c>
      <c r="EJ134" s="82">
        <f t="shared" ref="EJ134:EJ197" si="217">IF(IF(BQ134&lt;$BZ134,IF(BQ134&gt;$BX134,BQ134,""),"")=0,"",IF(BQ134&lt;$BZ134,IF(BQ134&gt;$BX134,BQ134,""),""))</f>
        <v>3.7</v>
      </c>
      <c r="EK134" s="82" t="str">
        <f t="shared" ref="EK134:EK197" si="218">IF(IF(BR134&lt;$BZ134,IF(BR134&gt;$BX134,BR134,""),"")=0,"",IF(BR134&lt;$BZ134,IF(BR134&gt;$BX134,BR134,""),""))</f>
        <v/>
      </c>
      <c r="EL134" s="82" t="str">
        <f t="shared" ref="EL134:EL197" si="219">IF(IF(BS134&lt;$BZ134,IF(BS134&gt;$BX134,BS134,""),"")=0,"",IF(BS134&lt;$BZ134,IF(BS134&gt;$BX134,BS134,""),""))</f>
        <v/>
      </c>
      <c r="EM134" s="82" t="str">
        <f t="shared" ref="EM134:EM197" si="220">IF(IF(BT134&lt;$BZ134,IF(BT134&gt;$BX134,BT134,""),"")=0,"",IF(BT134&lt;$BZ134,IF(BT134&gt;$BX134,BT134,""),""))</f>
        <v/>
      </c>
      <c r="EN134" s="82" t="str">
        <f t="shared" ref="EN134:EN197" si="221">IF(IF(BU134&lt;$BZ134,IF(BU134&gt;$BX134,BU134,""),"")=0,"",IF(BU134&lt;$BZ134,IF(BU134&gt;$BX134,BU134,""),""))</f>
        <v/>
      </c>
      <c r="EO134" s="71">
        <f t="shared" ref="EO134:EO197" si="222">ROUND(IFERROR(IF(G134&gt;0,G134,SUMSQ(CA134:EN134)/SUM(CA134:EN134)),F134),2)</f>
        <v>4.51</v>
      </c>
      <c r="EP134" s="71">
        <f>ROUND(EO134*(1+[3]Inflación!$G$50),2)</f>
        <v>4.57</v>
      </c>
      <c r="EQ134" s="81">
        <f t="shared" ref="EQ134:EQ197" si="223">IFERROR(EO134/E134-1," ")</f>
        <v>-6.6842685417535463E-2</v>
      </c>
    </row>
    <row r="135" spans="1:147" s="56" customFormat="1" ht="24.75" customHeight="1">
      <c r="A135" s="96">
        <v>130</v>
      </c>
      <c r="B135" s="95" t="s">
        <v>518</v>
      </c>
      <c r="C135" s="109" t="s">
        <v>544</v>
      </c>
      <c r="D135" s="90" t="s">
        <v>12</v>
      </c>
      <c r="E135" s="94">
        <v>4.8330543301993742</v>
      </c>
      <c r="F135" s="94">
        <v>4.874135292006069</v>
      </c>
      <c r="G135" s="87"/>
      <c r="H135" s="82">
        <v>4.5</v>
      </c>
      <c r="I135" s="82">
        <v>3.6750000000000003</v>
      </c>
      <c r="J135" s="82">
        <v>4.82</v>
      </c>
      <c r="K135" s="82" t="str">
        <f>+'[3]Contratos anteriores'!AO138</f>
        <v xml:space="preserve"> </v>
      </c>
      <c r="L135" s="82" t="str">
        <f>+'[3]Contratos anteriores'!AP138</f>
        <v xml:space="preserve"> </v>
      </c>
      <c r="M135" s="82" t="str">
        <f>+'[3]Contratos anteriores'!AQ138</f>
        <v xml:space="preserve"> </v>
      </c>
      <c r="N135" s="82"/>
      <c r="O135" s="82"/>
      <c r="P135" s="82"/>
      <c r="Q135" s="82" t="str">
        <f>+'[3]Contratos anteriores'!AR138</f>
        <v xml:space="preserve"> </v>
      </c>
      <c r="R135" s="82" t="str">
        <f>+'[3]Contratos anteriores'!AS138</f>
        <v xml:space="preserve"> </v>
      </c>
      <c r="S135" s="82" t="str">
        <f>+'[3]Contratos anteriores'!AT138</f>
        <v xml:space="preserve"> </v>
      </c>
      <c r="T135" s="82">
        <v>2.2000000000000002</v>
      </c>
      <c r="U135" s="82"/>
      <c r="V135" s="82"/>
      <c r="W135" s="82" t="str">
        <f>+'[3]Contratos anteriores'!AU138</f>
        <v xml:space="preserve"> </v>
      </c>
      <c r="X135" s="82" t="str">
        <f>+'[3]Contratos anteriores'!AV138</f>
        <v xml:space="preserve"> </v>
      </c>
      <c r="Y135" s="82" t="str">
        <f>+'[3]Contratos anteriores'!AW138</f>
        <v xml:space="preserve"> </v>
      </c>
      <c r="Z135" s="82"/>
      <c r="AA135" s="82"/>
      <c r="AB135" s="82"/>
      <c r="AC135" s="86" t="str">
        <f>+'[3]Contratos anteriores'!AX138</f>
        <v xml:space="preserve"> </v>
      </c>
      <c r="AD135" s="86" t="str">
        <f>+'[3]Contratos anteriores'!AY138</f>
        <v xml:space="preserve"> </v>
      </c>
      <c r="AE135" s="86" t="str">
        <f>+'[3]Contratos anteriores'!AZ138</f>
        <v xml:space="preserve"> </v>
      </c>
      <c r="AF135" s="82"/>
      <c r="AG135" s="82"/>
      <c r="AH135" s="82"/>
      <c r="AI135" s="82" t="str">
        <f>+'[3]Contratos anteriores'!BA138</f>
        <v xml:space="preserve"> </v>
      </c>
      <c r="AJ135" s="82" t="str">
        <f>+'[3]Contratos anteriores'!BB138</f>
        <v xml:space="preserve"> </v>
      </c>
      <c r="AK135" s="82" t="str">
        <f>+'[3]Contratos anteriores'!BC138</f>
        <v xml:space="preserve"> </v>
      </c>
      <c r="AL135" s="82"/>
      <c r="AM135" s="82"/>
      <c r="AN135" s="82"/>
      <c r="AO135" s="82" t="str">
        <f>+'[3]Contratos anteriores'!BD138</f>
        <v xml:space="preserve"> </v>
      </c>
      <c r="AP135" s="82" t="str">
        <f>+'[3]Contratos anteriores'!BE138</f>
        <v xml:space="preserve"> </v>
      </c>
      <c r="AQ135" s="82" t="str">
        <f>+'[3]Contratos anteriores'!BF138</f>
        <v xml:space="preserve"> </v>
      </c>
      <c r="AR135" s="82"/>
      <c r="AS135" s="82"/>
      <c r="AT135" s="82"/>
      <c r="AU135" s="82" t="str">
        <f>+'[3]Contratos anteriores'!BG138</f>
        <v xml:space="preserve"> </v>
      </c>
      <c r="AV135" s="82" t="str">
        <f>+'[3]Contratos anteriores'!BH138</f>
        <v xml:space="preserve"> </v>
      </c>
      <c r="AW135" s="82" t="str">
        <f>+'[3]Contratos anteriores'!BI138</f>
        <v xml:space="preserve"> </v>
      </c>
      <c r="AX135" s="82"/>
      <c r="AY135" s="82"/>
      <c r="AZ135" s="82"/>
      <c r="BA135" s="82" t="str">
        <f>+'[3]Contratos anteriores'!BJ138</f>
        <v xml:space="preserve"> </v>
      </c>
      <c r="BB135" s="82" t="str">
        <f>+'[3]Contratos anteriores'!BK138</f>
        <v xml:space="preserve"> </v>
      </c>
      <c r="BC135" s="82" t="str">
        <f>+'[3]Contratos anteriores'!BL138</f>
        <v xml:space="preserve"> </v>
      </c>
      <c r="BD135" s="82"/>
      <c r="BE135" s="82"/>
      <c r="BF135" s="82"/>
      <c r="BG135" s="82" t="str">
        <f>+'[3]Contratos anteriores'!BM138</f>
        <v xml:space="preserve"> </v>
      </c>
      <c r="BH135" s="82" t="str">
        <f>+'[3]Contratos anteriores'!BN138</f>
        <v xml:space="preserve"> </v>
      </c>
      <c r="BI135" s="82" t="str">
        <f>+'[3]Contratos anteriores'!BO138</f>
        <v xml:space="preserve"> </v>
      </c>
      <c r="BJ135" s="82">
        <v>3.08</v>
      </c>
      <c r="BK135" s="82">
        <v>5.46</v>
      </c>
      <c r="BL135" s="82"/>
      <c r="BM135" s="82" t="str">
        <f>+'[3]Contratos anteriores'!BP138</f>
        <v xml:space="preserve"> </v>
      </c>
      <c r="BN135" s="82" t="str">
        <f>+'[3]Contratos anteriores'!BQ138</f>
        <v xml:space="preserve"> </v>
      </c>
      <c r="BO135" s="82" t="str">
        <f>+'[3]Contratos anteriores'!BR138</f>
        <v xml:space="preserve"> </v>
      </c>
      <c r="BP135" s="82">
        <v>4.83</v>
      </c>
      <c r="BQ135" s="82">
        <v>3.7</v>
      </c>
      <c r="BR135" s="82">
        <v>5.75</v>
      </c>
      <c r="BS135" s="82" t="str">
        <f>+'[3]Contratos anteriores'!BS138</f>
        <v xml:space="preserve"> </v>
      </c>
      <c r="BT135" s="82" t="str">
        <f>+'[3]Contratos anteriores'!BT138</f>
        <v xml:space="preserve"> </v>
      </c>
      <c r="BU135" s="82" t="str">
        <f>+'[3]Contratos anteriores'!BU138</f>
        <v xml:space="preserve"> </v>
      </c>
      <c r="BV135" s="84">
        <f t="shared" si="152"/>
        <v>4.2238888888888892</v>
      </c>
      <c r="BW135" s="84">
        <f t="shared" si="153"/>
        <v>1.0623558370650712</v>
      </c>
      <c r="BX135" s="84">
        <f t="shared" si="151"/>
        <v>3.6927109703563534</v>
      </c>
      <c r="BY135" s="84">
        <f t="shared" si="154"/>
        <v>5.28624472595396</v>
      </c>
      <c r="BZ135" s="84">
        <f t="shared" si="155"/>
        <v>5.316359763219312</v>
      </c>
      <c r="CA135" s="82">
        <f t="shared" si="156"/>
        <v>4.5</v>
      </c>
      <c r="CB135" s="82" t="str">
        <f t="shared" si="157"/>
        <v/>
      </c>
      <c r="CC135" s="82">
        <f t="shared" si="158"/>
        <v>4.82</v>
      </c>
      <c r="CD135" s="82" t="str">
        <f t="shared" si="159"/>
        <v/>
      </c>
      <c r="CE135" s="82" t="str">
        <f t="shared" si="160"/>
        <v/>
      </c>
      <c r="CF135" s="82" t="str">
        <f t="shared" si="161"/>
        <v/>
      </c>
      <c r="CG135" s="82" t="str">
        <f t="shared" si="162"/>
        <v/>
      </c>
      <c r="CH135" s="82" t="str">
        <f t="shared" si="163"/>
        <v/>
      </c>
      <c r="CI135" s="82" t="str">
        <f t="shared" si="164"/>
        <v/>
      </c>
      <c r="CJ135" s="82" t="str">
        <f t="shared" si="165"/>
        <v/>
      </c>
      <c r="CK135" s="82" t="str">
        <f t="shared" si="166"/>
        <v/>
      </c>
      <c r="CL135" s="82" t="str">
        <f t="shared" si="167"/>
        <v/>
      </c>
      <c r="CM135" s="82" t="str">
        <f t="shared" si="168"/>
        <v/>
      </c>
      <c r="CN135" s="82" t="str">
        <f t="shared" si="169"/>
        <v/>
      </c>
      <c r="CO135" s="82" t="str">
        <f t="shared" si="170"/>
        <v/>
      </c>
      <c r="CP135" s="82" t="str">
        <f t="shared" si="171"/>
        <v/>
      </c>
      <c r="CQ135" s="82" t="str">
        <f t="shared" si="172"/>
        <v/>
      </c>
      <c r="CR135" s="82" t="str">
        <f t="shared" si="173"/>
        <v/>
      </c>
      <c r="CS135" s="82" t="str">
        <f t="shared" si="174"/>
        <v/>
      </c>
      <c r="CT135" s="82" t="str">
        <f t="shared" si="175"/>
        <v/>
      </c>
      <c r="CU135" s="82" t="str">
        <f t="shared" si="176"/>
        <v/>
      </c>
      <c r="CV135" s="82" t="str">
        <f t="shared" si="177"/>
        <v/>
      </c>
      <c r="CW135" s="82" t="str">
        <f t="shared" si="178"/>
        <v/>
      </c>
      <c r="CX135" s="82" t="str">
        <f t="shared" si="179"/>
        <v/>
      </c>
      <c r="CY135" s="82" t="str">
        <f t="shared" si="180"/>
        <v/>
      </c>
      <c r="CZ135" s="82" t="str">
        <f t="shared" si="181"/>
        <v/>
      </c>
      <c r="DA135" s="82" t="str">
        <f t="shared" si="182"/>
        <v/>
      </c>
      <c r="DB135" s="82" t="str">
        <f t="shared" si="183"/>
        <v/>
      </c>
      <c r="DC135" s="82" t="str">
        <f t="shared" si="184"/>
        <v/>
      </c>
      <c r="DD135" s="82" t="str">
        <f t="shared" si="185"/>
        <v/>
      </c>
      <c r="DE135" s="82" t="str">
        <f t="shared" si="186"/>
        <v/>
      </c>
      <c r="DF135" s="82" t="str">
        <f t="shared" si="187"/>
        <v/>
      </c>
      <c r="DG135" s="82" t="str">
        <f t="shared" si="188"/>
        <v/>
      </c>
      <c r="DH135" s="82" t="str">
        <f t="shared" si="189"/>
        <v/>
      </c>
      <c r="DI135" s="82" t="str">
        <f t="shared" si="190"/>
        <v/>
      </c>
      <c r="DJ135" s="82" t="str">
        <f t="shared" si="191"/>
        <v/>
      </c>
      <c r="DK135" s="82" t="str">
        <f t="shared" si="192"/>
        <v/>
      </c>
      <c r="DL135" s="82" t="str">
        <f t="shared" si="193"/>
        <v/>
      </c>
      <c r="DM135" s="82" t="str">
        <f t="shared" si="194"/>
        <v/>
      </c>
      <c r="DN135" s="82" t="str">
        <f t="shared" si="195"/>
        <v/>
      </c>
      <c r="DO135" s="82" t="str">
        <f t="shared" si="196"/>
        <v/>
      </c>
      <c r="DP135" s="82" t="str">
        <f t="shared" si="197"/>
        <v/>
      </c>
      <c r="DQ135" s="82" t="str">
        <f t="shared" si="198"/>
        <v/>
      </c>
      <c r="DR135" s="82" t="str">
        <f t="shared" si="199"/>
        <v/>
      </c>
      <c r="DS135" s="82" t="str">
        <f t="shared" si="200"/>
        <v/>
      </c>
      <c r="DT135" s="82" t="str">
        <f t="shared" si="201"/>
        <v/>
      </c>
      <c r="DU135" s="82" t="str">
        <f t="shared" si="202"/>
        <v/>
      </c>
      <c r="DV135" s="82" t="str">
        <f t="shared" si="203"/>
        <v/>
      </c>
      <c r="DW135" s="82" t="str">
        <f t="shared" si="204"/>
        <v/>
      </c>
      <c r="DX135" s="82" t="str">
        <f t="shared" si="205"/>
        <v/>
      </c>
      <c r="DY135" s="82" t="str">
        <f t="shared" si="206"/>
        <v/>
      </c>
      <c r="DZ135" s="82" t="str">
        <f t="shared" si="207"/>
        <v/>
      </c>
      <c r="EA135" s="82" t="str">
        <f t="shared" si="208"/>
        <v/>
      </c>
      <c r="EB135" s="82" t="str">
        <f t="shared" si="209"/>
        <v/>
      </c>
      <c r="EC135" s="82" t="str">
        <f t="shared" si="210"/>
        <v/>
      </c>
      <c r="ED135" s="82" t="str">
        <f t="shared" si="211"/>
        <v/>
      </c>
      <c r="EE135" s="82" t="str">
        <f t="shared" si="212"/>
        <v/>
      </c>
      <c r="EF135" s="82" t="str">
        <f t="shared" si="213"/>
        <v/>
      </c>
      <c r="EG135" s="82" t="str">
        <f t="shared" si="214"/>
        <v/>
      </c>
      <c r="EH135" s="82" t="str">
        <f t="shared" si="215"/>
        <v/>
      </c>
      <c r="EI135" s="82">
        <f t="shared" si="216"/>
        <v>4.83</v>
      </c>
      <c r="EJ135" s="82">
        <f t="shared" si="217"/>
        <v>3.7</v>
      </c>
      <c r="EK135" s="82" t="str">
        <f t="shared" si="218"/>
        <v/>
      </c>
      <c r="EL135" s="82" t="str">
        <f t="shared" si="219"/>
        <v/>
      </c>
      <c r="EM135" s="82" t="str">
        <f t="shared" si="220"/>
        <v/>
      </c>
      <c r="EN135" s="82" t="str">
        <f t="shared" si="221"/>
        <v/>
      </c>
      <c r="EO135" s="71">
        <f t="shared" si="222"/>
        <v>4.51</v>
      </c>
      <c r="EP135" s="71">
        <f>ROUND(EO135*(1+[3]Inflación!$G$50),2)</f>
        <v>4.57</v>
      </c>
      <c r="EQ135" s="81">
        <f t="shared" si="223"/>
        <v>-6.6842685417535463E-2</v>
      </c>
    </row>
    <row r="136" spans="1:147" s="56" customFormat="1" ht="24.75" customHeight="1">
      <c r="A136" s="96">
        <v>131</v>
      </c>
      <c r="B136" s="95" t="s">
        <v>518</v>
      </c>
      <c r="C136" s="109" t="s">
        <v>543</v>
      </c>
      <c r="D136" s="90" t="s">
        <v>12</v>
      </c>
      <c r="E136" s="94">
        <v>4.8330543301993742</v>
      </c>
      <c r="F136" s="94">
        <v>4.874135292006069</v>
      </c>
      <c r="G136" s="87"/>
      <c r="H136" s="82">
        <v>4.5</v>
      </c>
      <c r="I136" s="82">
        <v>3.6750000000000003</v>
      </c>
      <c r="J136" s="82">
        <v>4.82</v>
      </c>
      <c r="K136" s="82" t="str">
        <f>+'[3]Contratos anteriores'!AO139</f>
        <v xml:space="preserve"> </v>
      </c>
      <c r="L136" s="82" t="str">
        <f>+'[3]Contratos anteriores'!AP139</f>
        <v xml:space="preserve"> </v>
      </c>
      <c r="M136" s="82" t="str">
        <f>+'[3]Contratos anteriores'!AQ139</f>
        <v xml:space="preserve"> </v>
      </c>
      <c r="N136" s="82"/>
      <c r="O136" s="82"/>
      <c r="P136" s="82"/>
      <c r="Q136" s="82" t="str">
        <f>+'[3]Contratos anteriores'!AR139</f>
        <v xml:space="preserve"> </v>
      </c>
      <c r="R136" s="82" t="str">
        <f>+'[3]Contratos anteriores'!AS139</f>
        <v xml:space="preserve"> </v>
      </c>
      <c r="S136" s="82" t="str">
        <f>+'[3]Contratos anteriores'!AT139</f>
        <v xml:space="preserve"> </v>
      </c>
      <c r="T136" s="82">
        <v>2.2000000000000002</v>
      </c>
      <c r="U136" s="82"/>
      <c r="V136" s="82"/>
      <c r="W136" s="82" t="str">
        <f>+'[3]Contratos anteriores'!AU139</f>
        <v xml:space="preserve"> </v>
      </c>
      <c r="X136" s="82" t="str">
        <f>+'[3]Contratos anteriores'!AV139</f>
        <v xml:space="preserve"> </v>
      </c>
      <c r="Y136" s="82" t="str">
        <f>+'[3]Contratos anteriores'!AW139</f>
        <v xml:space="preserve"> </v>
      </c>
      <c r="Z136" s="82"/>
      <c r="AA136" s="82"/>
      <c r="AB136" s="82"/>
      <c r="AC136" s="86" t="str">
        <f>+'[3]Contratos anteriores'!AX139</f>
        <v xml:space="preserve"> </v>
      </c>
      <c r="AD136" s="86" t="str">
        <f>+'[3]Contratos anteriores'!AY139</f>
        <v xml:space="preserve"> </v>
      </c>
      <c r="AE136" s="86" t="str">
        <f>+'[3]Contratos anteriores'!AZ139</f>
        <v xml:space="preserve"> </v>
      </c>
      <c r="AF136" s="82"/>
      <c r="AG136" s="82"/>
      <c r="AH136" s="82"/>
      <c r="AI136" s="82" t="str">
        <f>+'[3]Contratos anteriores'!BA139</f>
        <v xml:space="preserve"> </v>
      </c>
      <c r="AJ136" s="82" t="str">
        <f>+'[3]Contratos anteriores'!BB139</f>
        <v xml:space="preserve"> </v>
      </c>
      <c r="AK136" s="82" t="str">
        <f>+'[3]Contratos anteriores'!BC139</f>
        <v xml:space="preserve"> </v>
      </c>
      <c r="AL136" s="82"/>
      <c r="AM136" s="82"/>
      <c r="AN136" s="82"/>
      <c r="AO136" s="82" t="str">
        <f>+'[3]Contratos anteriores'!BD139</f>
        <v xml:space="preserve"> </v>
      </c>
      <c r="AP136" s="82" t="str">
        <f>+'[3]Contratos anteriores'!BE139</f>
        <v xml:space="preserve"> </v>
      </c>
      <c r="AQ136" s="82" t="str">
        <f>+'[3]Contratos anteriores'!BF139</f>
        <v xml:space="preserve"> </v>
      </c>
      <c r="AR136" s="82"/>
      <c r="AS136" s="82"/>
      <c r="AT136" s="82"/>
      <c r="AU136" s="82" t="str">
        <f>+'[3]Contratos anteriores'!BG139</f>
        <v xml:space="preserve"> </v>
      </c>
      <c r="AV136" s="82" t="str">
        <f>+'[3]Contratos anteriores'!BH139</f>
        <v xml:space="preserve"> </v>
      </c>
      <c r="AW136" s="82" t="str">
        <f>+'[3]Contratos anteriores'!BI139</f>
        <v xml:space="preserve"> </v>
      </c>
      <c r="AX136" s="82"/>
      <c r="AY136" s="82"/>
      <c r="AZ136" s="82"/>
      <c r="BA136" s="82" t="str">
        <f>+'[3]Contratos anteriores'!BJ139</f>
        <v xml:space="preserve"> </v>
      </c>
      <c r="BB136" s="82" t="str">
        <f>+'[3]Contratos anteriores'!BK139</f>
        <v xml:space="preserve"> </v>
      </c>
      <c r="BC136" s="82" t="str">
        <f>+'[3]Contratos anteriores'!BL139</f>
        <v xml:space="preserve"> </v>
      </c>
      <c r="BD136" s="82"/>
      <c r="BE136" s="82"/>
      <c r="BF136" s="82"/>
      <c r="BG136" s="82" t="str">
        <f>+'[3]Contratos anteriores'!BM139</f>
        <v xml:space="preserve"> </v>
      </c>
      <c r="BH136" s="82" t="str">
        <f>+'[3]Contratos anteriores'!BN139</f>
        <v xml:space="preserve"> </v>
      </c>
      <c r="BI136" s="82" t="str">
        <f>+'[3]Contratos anteriores'!BO139</f>
        <v xml:space="preserve"> </v>
      </c>
      <c r="BJ136" s="82">
        <v>3.92</v>
      </c>
      <c r="BK136" s="82">
        <v>5.46</v>
      </c>
      <c r="BL136" s="82"/>
      <c r="BM136" s="82" t="str">
        <f>+'[3]Contratos anteriores'!BP139</f>
        <v xml:space="preserve"> </v>
      </c>
      <c r="BN136" s="82" t="str">
        <f>+'[3]Contratos anteriores'!BQ139</f>
        <v xml:space="preserve"> </v>
      </c>
      <c r="BO136" s="82" t="str">
        <f>+'[3]Contratos anteriores'!BR139</f>
        <v xml:space="preserve"> </v>
      </c>
      <c r="BP136" s="82">
        <v>4.83</v>
      </c>
      <c r="BQ136" s="82">
        <v>3.7</v>
      </c>
      <c r="BR136" s="82">
        <v>5.75</v>
      </c>
      <c r="BS136" s="82" t="str">
        <f>+'[3]Contratos anteriores'!BS139</f>
        <v xml:space="preserve"> </v>
      </c>
      <c r="BT136" s="82" t="str">
        <f>+'[3]Contratos anteriores'!BT139</f>
        <v xml:space="preserve"> </v>
      </c>
      <c r="BU136" s="82" t="str">
        <f>+'[3]Contratos anteriores'!BU139</f>
        <v xml:space="preserve"> </v>
      </c>
      <c r="BV136" s="84">
        <f t="shared" si="152"/>
        <v>4.317222222222223</v>
      </c>
      <c r="BW136" s="84">
        <f t="shared" si="153"/>
        <v>0.99062474839586301</v>
      </c>
      <c r="BX136" s="84">
        <f t="shared" si="151"/>
        <v>3.8219098480242915</v>
      </c>
      <c r="BY136" s="84">
        <f t="shared" si="154"/>
        <v>5.307846970618086</v>
      </c>
      <c r="BZ136" s="84">
        <f t="shared" si="155"/>
        <v>5.316359763219312</v>
      </c>
      <c r="CA136" s="82">
        <f t="shared" si="156"/>
        <v>4.5</v>
      </c>
      <c r="CB136" s="82" t="str">
        <f t="shared" si="157"/>
        <v/>
      </c>
      <c r="CC136" s="82">
        <f t="shared" si="158"/>
        <v>4.82</v>
      </c>
      <c r="CD136" s="82" t="str">
        <f t="shared" si="159"/>
        <v/>
      </c>
      <c r="CE136" s="82" t="str">
        <f t="shared" si="160"/>
        <v/>
      </c>
      <c r="CF136" s="82" t="str">
        <f t="shared" si="161"/>
        <v/>
      </c>
      <c r="CG136" s="82" t="str">
        <f t="shared" si="162"/>
        <v/>
      </c>
      <c r="CH136" s="82" t="str">
        <f t="shared" si="163"/>
        <v/>
      </c>
      <c r="CI136" s="82" t="str">
        <f t="shared" si="164"/>
        <v/>
      </c>
      <c r="CJ136" s="82" t="str">
        <f t="shared" si="165"/>
        <v/>
      </c>
      <c r="CK136" s="82" t="str">
        <f t="shared" si="166"/>
        <v/>
      </c>
      <c r="CL136" s="82" t="str">
        <f t="shared" si="167"/>
        <v/>
      </c>
      <c r="CM136" s="82" t="str">
        <f t="shared" si="168"/>
        <v/>
      </c>
      <c r="CN136" s="82" t="str">
        <f t="shared" si="169"/>
        <v/>
      </c>
      <c r="CO136" s="82" t="str">
        <f t="shared" si="170"/>
        <v/>
      </c>
      <c r="CP136" s="82" t="str">
        <f t="shared" si="171"/>
        <v/>
      </c>
      <c r="CQ136" s="82" t="str">
        <f t="shared" si="172"/>
        <v/>
      </c>
      <c r="CR136" s="82" t="str">
        <f t="shared" si="173"/>
        <v/>
      </c>
      <c r="CS136" s="82" t="str">
        <f t="shared" si="174"/>
        <v/>
      </c>
      <c r="CT136" s="82" t="str">
        <f t="shared" si="175"/>
        <v/>
      </c>
      <c r="CU136" s="82" t="str">
        <f t="shared" si="176"/>
        <v/>
      </c>
      <c r="CV136" s="82" t="str">
        <f t="shared" si="177"/>
        <v/>
      </c>
      <c r="CW136" s="82" t="str">
        <f t="shared" si="178"/>
        <v/>
      </c>
      <c r="CX136" s="82" t="str">
        <f t="shared" si="179"/>
        <v/>
      </c>
      <c r="CY136" s="82" t="str">
        <f t="shared" si="180"/>
        <v/>
      </c>
      <c r="CZ136" s="82" t="str">
        <f t="shared" si="181"/>
        <v/>
      </c>
      <c r="DA136" s="82" t="str">
        <f t="shared" si="182"/>
        <v/>
      </c>
      <c r="DB136" s="82" t="str">
        <f t="shared" si="183"/>
        <v/>
      </c>
      <c r="DC136" s="82" t="str">
        <f t="shared" si="184"/>
        <v/>
      </c>
      <c r="DD136" s="82" t="str">
        <f t="shared" si="185"/>
        <v/>
      </c>
      <c r="DE136" s="82" t="str">
        <f t="shared" si="186"/>
        <v/>
      </c>
      <c r="DF136" s="82" t="str">
        <f t="shared" si="187"/>
        <v/>
      </c>
      <c r="DG136" s="82" t="str">
        <f t="shared" si="188"/>
        <v/>
      </c>
      <c r="DH136" s="82" t="str">
        <f t="shared" si="189"/>
        <v/>
      </c>
      <c r="DI136" s="82" t="str">
        <f t="shared" si="190"/>
        <v/>
      </c>
      <c r="DJ136" s="82" t="str">
        <f t="shared" si="191"/>
        <v/>
      </c>
      <c r="DK136" s="82" t="str">
        <f t="shared" si="192"/>
        <v/>
      </c>
      <c r="DL136" s="82" t="str">
        <f t="shared" si="193"/>
        <v/>
      </c>
      <c r="DM136" s="82" t="str">
        <f t="shared" si="194"/>
        <v/>
      </c>
      <c r="DN136" s="82" t="str">
        <f t="shared" si="195"/>
        <v/>
      </c>
      <c r="DO136" s="82" t="str">
        <f t="shared" si="196"/>
        <v/>
      </c>
      <c r="DP136" s="82" t="str">
        <f t="shared" si="197"/>
        <v/>
      </c>
      <c r="DQ136" s="82" t="str">
        <f t="shared" si="198"/>
        <v/>
      </c>
      <c r="DR136" s="82" t="str">
        <f t="shared" si="199"/>
        <v/>
      </c>
      <c r="DS136" s="82" t="str">
        <f t="shared" si="200"/>
        <v/>
      </c>
      <c r="DT136" s="82" t="str">
        <f t="shared" si="201"/>
        <v/>
      </c>
      <c r="DU136" s="82" t="str">
        <f t="shared" si="202"/>
        <v/>
      </c>
      <c r="DV136" s="82" t="str">
        <f t="shared" si="203"/>
        <v/>
      </c>
      <c r="DW136" s="82" t="str">
        <f t="shared" si="204"/>
        <v/>
      </c>
      <c r="DX136" s="82" t="str">
        <f t="shared" si="205"/>
        <v/>
      </c>
      <c r="DY136" s="82" t="str">
        <f t="shared" si="206"/>
        <v/>
      </c>
      <c r="DZ136" s="82" t="str">
        <f t="shared" si="207"/>
        <v/>
      </c>
      <c r="EA136" s="82" t="str">
        <f t="shared" si="208"/>
        <v/>
      </c>
      <c r="EB136" s="82" t="str">
        <f t="shared" si="209"/>
        <v/>
      </c>
      <c r="EC136" s="82">
        <f t="shared" si="210"/>
        <v>3.92</v>
      </c>
      <c r="ED136" s="82" t="str">
        <f t="shared" si="211"/>
        <v/>
      </c>
      <c r="EE136" s="82" t="str">
        <f t="shared" si="212"/>
        <v/>
      </c>
      <c r="EF136" s="82" t="str">
        <f t="shared" si="213"/>
        <v/>
      </c>
      <c r="EG136" s="82" t="str">
        <f t="shared" si="214"/>
        <v/>
      </c>
      <c r="EH136" s="82" t="str">
        <f t="shared" si="215"/>
        <v/>
      </c>
      <c r="EI136" s="82">
        <f t="shared" si="216"/>
        <v>4.83</v>
      </c>
      <c r="EJ136" s="82" t="str">
        <f t="shared" si="217"/>
        <v/>
      </c>
      <c r="EK136" s="82" t="str">
        <f t="shared" si="218"/>
        <v/>
      </c>
      <c r="EL136" s="82" t="str">
        <f t="shared" si="219"/>
        <v/>
      </c>
      <c r="EM136" s="82" t="str">
        <f t="shared" si="220"/>
        <v/>
      </c>
      <c r="EN136" s="82" t="str">
        <f t="shared" si="221"/>
        <v/>
      </c>
      <c r="EO136" s="71">
        <f t="shared" si="222"/>
        <v>4.55</v>
      </c>
      <c r="EP136" s="71">
        <f>ROUND(EO136*(1+[3]Inflación!$G$50),2)</f>
        <v>4.6100000000000003</v>
      </c>
      <c r="EQ136" s="81">
        <f t="shared" si="223"/>
        <v>-5.8566345598622283E-2</v>
      </c>
    </row>
    <row r="137" spans="1:147" s="56" customFormat="1" ht="24.75" customHeight="1">
      <c r="A137" s="96">
        <v>132</v>
      </c>
      <c r="B137" s="95" t="s">
        <v>518</v>
      </c>
      <c r="C137" s="109" t="s">
        <v>542</v>
      </c>
      <c r="D137" s="90" t="s">
        <v>12</v>
      </c>
      <c r="E137" s="94">
        <v>2.1242353110806773</v>
      </c>
      <c r="F137" s="94">
        <v>2.1422913112248629</v>
      </c>
      <c r="G137" s="87"/>
      <c r="H137" s="82">
        <v>4.5</v>
      </c>
      <c r="I137" s="82">
        <v>3.6750000000000003</v>
      </c>
      <c r="J137" s="82">
        <v>4.82</v>
      </c>
      <c r="K137" s="82" t="str">
        <f>+'[3]Contratos anteriores'!AO140</f>
        <v xml:space="preserve"> </v>
      </c>
      <c r="L137" s="82" t="str">
        <f>+'[3]Contratos anteriores'!AP140</f>
        <v xml:space="preserve"> </v>
      </c>
      <c r="M137" s="82" t="str">
        <f>+'[3]Contratos anteriores'!AQ140</f>
        <v xml:space="preserve"> </v>
      </c>
      <c r="N137" s="82"/>
      <c r="O137" s="82"/>
      <c r="P137" s="82"/>
      <c r="Q137" s="82" t="str">
        <f>+'[3]Contratos anteriores'!AR140</f>
        <v xml:space="preserve"> </v>
      </c>
      <c r="R137" s="82" t="str">
        <f>+'[3]Contratos anteriores'!AS140</f>
        <v xml:space="preserve"> </v>
      </c>
      <c r="S137" s="82" t="str">
        <f>+'[3]Contratos anteriores'!AT140</f>
        <v xml:space="preserve"> </v>
      </c>
      <c r="T137" s="82">
        <v>2.2000000000000002</v>
      </c>
      <c r="U137" s="82"/>
      <c r="V137" s="82"/>
      <c r="W137" s="82" t="str">
        <f>+'[3]Contratos anteriores'!AU140</f>
        <v xml:space="preserve"> </v>
      </c>
      <c r="X137" s="82" t="str">
        <f>+'[3]Contratos anteriores'!AV140</f>
        <v xml:space="preserve"> </v>
      </c>
      <c r="Y137" s="82" t="str">
        <f>+'[3]Contratos anteriores'!AW140</f>
        <v xml:space="preserve"> </v>
      </c>
      <c r="Z137" s="82"/>
      <c r="AA137" s="82"/>
      <c r="AB137" s="82"/>
      <c r="AC137" s="86" t="str">
        <f>+'[3]Contratos anteriores'!AX140</f>
        <v xml:space="preserve"> </v>
      </c>
      <c r="AD137" s="86" t="str">
        <f>+'[3]Contratos anteriores'!AY140</f>
        <v xml:space="preserve"> </v>
      </c>
      <c r="AE137" s="86" t="str">
        <f>+'[3]Contratos anteriores'!AZ140</f>
        <v xml:space="preserve"> </v>
      </c>
      <c r="AF137" s="82"/>
      <c r="AG137" s="82"/>
      <c r="AH137" s="82"/>
      <c r="AI137" s="82" t="str">
        <f>+'[3]Contratos anteriores'!BA140</f>
        <v xml:space="preserve"> </v>
      </c>
      <c r="AJ137" s="82" t="str">
        <f>+'[3]Contratos anteriores'!BB140</f>
        <v xml:space="preserve"> </v>
      </c>
      <c r="AK137" s="82" t="str">
        <f>+'[3]Contratos anteriores'!BC140</f>
        <v xml:space="preserve"> </v>
      </c>
      <c r="AL137" s="82"/>
      <c r="AM137" s="82"/>
      <c r="AN137" s="82"/>
      <c r="AO137" s="82" t="str">
        <f>+'[3]Contratos anteriores'!BD140</f>
        <v xml:space="preserve"> </v>
      </c>
      <c r="AP137" s="82" t="str">
        <f>+'[3]Contratos anteriores'!BE140</f>
        <v xml:space="preserve"> </v>
      </c>
      <c r="AQ137" s="82" t="str">
        <f>+'[3]Contratos anteriores'!BF140</f>
        <v xml:space="preserve"> </v>
      </c>
      <c r="AR137" s="82"/>
      <c r="AS137" s="82"/>
      <c r="AT137" s="82"/>
      <c r="AU137" s="82" t="str">
        <f>+'[3]Contratos anteriores'!BG140</f>
        <v xml:space="preserve"> </v>
      </c>
      <c r="AV137" s="82" t="str">
        <f>+'[3]Contratos anteriores'!BH140</f>
        <v xml:space="preserve"> </v>
      </c>
      <c r="AW137" s="82" t="str">
        <f>+'[3]Contratos anteriores'!BI140</f>
        <v xml:space="preserve"> </v>
      </c>
      <c r="AX137" s="82"/>
      <c r="AY137" s="82"/>
      <c r="AZ137" s="82"/>
      <c r="BA137" s="82" t="str">
        <f>+'[3]Contratos anteriores'!BJ140</f>
        <v xml:space="preserve"> </v>
      </c>
      <c r="BB137" s="82" t="str">
        <f>+'[3]Contratos anteriores'!BK140</f>
        <v xml:space="preserve"> </v>
      </c>
      <c r="BC137" s="82" t="str">
        <f>+'[3]Contratos anteriores'!BL140</f>
        <v xml:space="preserve"> </v>
      </c>
      <c r="BD137" s="82"/>
      <c r="BE137" s="82"/>
      <c r="BF137" s="82"/>
      <c r="BG137" s="82" t="str">
        <f>+'[3]Contratos anteriores'!BM140</f>
        <v xml:space="preserve"> </v>
      </c>
      <c r="BH137" s="82" t="str">
        <f>+'[3]Contratos anteriores'!BN140</f>
        <v xml:space="preserve"> </v>
      </c>
      <c r="BI137" s="82" t="str">
        <f>+'[3]Contratos anteriores'!BO140</f>
        <v xml:space="preserve"> </v>
      </c>
      <c r="BJ137" s="82">
        <v>3.92</v>
      </c>
      <c r="BK137" s="82">
        <v>2.4</v>
      </c>
      <c r="BL137" s="82"/>
      <c r="BM137" s="82" t="str">
        <f>+'[3]Contratos anteriores'!BP140</f>
        <v xml:space="preserve"> </v>
      </c>
      <c r="BN137" s="82" t="str">
        <f>+'[3]Contratos anteriores'!BQ140</f>
        <v xml:space="preserve"> </v>
      </c>
      <c r="BO137" s="82" t="str">
        <f>+'[3]Contratos anteriores'!BR140</f>
        <v xml:space="preserve"> </v>
      </c>
      <c r="BP137" s="82">
        <v>2.12</v>
      </c>
      <c r="BQ137" s="82">
        <v>5.17</v>
      </c>
      <c r="BR137" s="82">
        <v>2.4700000000000002</v>
      </c>
      <c r="BS137" s="82" t="str">
        <f>+'[3]Contratos anteriores'!BS140</f>
        <v xml:space="preserve"> </v>
      </c>
      <c r="BT137" s="82" t="str">
        <f>+'[3]Contratos anteriores'!BT140</f>
        <v xml:space="preserve"> </v>
      </c>
      <c r="BU137" s="82" t="str">
        <f>+'[3]Contratos anteriores'!BU140</f>
        <v xml:space="preserve"> </v>
      </c>
      <c r="BV137" s="84">
        <f t="shared" si="152"/>
        <v>3.4749999999999996</v>
      </c>
      <c r="BW137" s="84">
        <f t="shared" si="153"/>
        <v>1.2059866773908108</v>
      </c>
      <c r="BX137" s="84">
        <f t="shared" ref="BX137:BX147" si="224">IFERROR(BV137-BW137*$BX$2," ")</f>
        <v>1.6660199839137835</v>
      </c>
      <c r="BY137" s="84">
        <f t="shared" si="154"/>
        <v>4.6809866773908109</v>
      </c>
      <c r="BZ137" s="84">
        <f t="shared" si="155"/>
        <v>2.3366588421887453</v>
      </c>
      <c r="CA137" s="82" t="str">
        <f t="shared" si="156"/>
        <v/>
      </c>
      <c r="CB137" s="82" t="str">
        <f t="shared" si="157"/>
        <v/>
      </c>
      <c r="CC137" s="82" t="str">
        <f t="shared" si="158"/>
        <v/>
      </c>
      <c r="CD137" s="82" t="str">
        <f t="shared" si="159"/>
        <v/>
      </c>
      <c r="CE137" s="82" t="str">
        <f t="shared" si="160"/>
        <v/>
      </c>
      <c r="CF137" s="82" t="str">
        <f t="shared" si="161"/>
        <v/>
      </c>
      <c r="CG137" s="82" t="str">
        <f t="shared" si="162"/>
        <v/>
      </c>
      <c r="CH137" s="82" t="str">
        <f t="shared" si="163"/>
        <v/>
      </c>
      <c r="CI137" s="82" t="str">
        <f t="shared" si="164"/>
        <v/>
      </c>
      <c r="CJ137" s="82" t="str">
        <f t="shared" si="165"/>
        <v/>
      </c>
      <c r="CK137" s="82" t="str">
        <f t="shared" si="166"/>
        <v/>
      </c>
      <c r="CL137" s="82" t="str">
        <f t="shared" si="167"/>
        <v/>
      </c>
      <c r="CM137" s="82">
        <f t="shared" si="168"/>
        <v>2.2000000000000002</v>
      </c>
      <c r="CN137" s="82" t="str">
        <f t="shared" si="169"/>
        <v/>
      </c>
      <c r="CO137" s="82" t="str">
        <f t="shared" si="170"/>
        <v/>
      </c>
      <c r="CP137" s="82" t="str">
        <f t="shared" si="171"/>
        <v/>
      </c>
      <c r="CQ137" s="82" t="str">
        <f t="shared" si="172"/>
        <v/>
      </c>
      <c r="CR137" s="82" t="str">
        <f t="shared" si="173"/>
        <v/>
      </c>
      <c r="CS137" s="82" t="str">
        <f t="shared" si="174"/>
        <v/>
      </c>
      <c r="CT137" s="82" t="str">
        <f t="shared" si="175"/>
        <v/>
      </c>
      <c r="CU137" s="82" t="str">
        <f t="shared" si="176"/>
        <v/>
      </c>
      <c r="CV137" s="82" t="str">
        <f t="shared" si="177"/>
        <v/>
      </c>
      <c r="CW137" s="82" t="str">
        <f t="shared" si="178"/>
        <v/>
      </c>
      <c r="CX137" s="82" t="str">
        <f t="shared" si="179"/>
        <v/>
      </c>
      <c r="CY137" s="82" t="str">
        <f t="shared" si="180"/>
        <v/>
      </c>
      <c r="CZ137" s="82" t="str">
        <f t="shared" si="181"/>
        <v/>
      </c>
      <c r="DA137" s="82" t="str">
        <f t="shared" si="182"/>
        <v/>
      </c>
      <c r="DB137" s="82" t="str">
        <f t="shared" si="183"/>
        <v/>
      </c>
      <c r="DC137" s="82" t="str">
        <f t="shared" si="184"/>
        <v/>
      </c>
      <c r="DD137" s="82" t="str">
        <f t="shared" si="185"/>
        <v/>
      </c>
      <c r="DE137" s="82" t="str">
        <f t="shared" si="186"/>
        <v/>
      </c>
      <c r="DF137" s="82" t="str">
        <f t="shared" si="187"/>
        <v/>
      </c>
      <c r="DG137" s="82" t="str">
        <f t="shared" si="188"/>
        <v/>
      </c>
      <c r="DH137" s="82" t="str">
        <f t="shared" si="189"/>
        <v/>
      </c>
      <c r="DI137" s="82" t="str">
        <f t="shared" si="190"/>
        <v/>
      </c>
      <c r="DJ137" s="82" t="str">
        <f t="shared" si="191"/>
        <v/>
      </c>
      <c r="DK137" s="82" t="str">
        <f t="shared" si="192"/>
        <v/>
      </c>
      <c r="DL137" s="82" t="str">
        <f t="shared" si="193"/>
        <v/>
      </c>
      <c r="DM137" s="82" t="str">
        <f t="shared" si="194"/>
        <v/>
      </c>
      <c r="DN137" s="82" t="str">
        <f t="shared" si="195"/>
        <v/>
      </c>
      <c r="DO137" s="82" t="str">
        <f t="shared" si="196"/>
        <v/>
      </c>
      <c r="DP137" s="82" t="str">
        <f t="shared" si="197"/>
        <v/>
      </c>
      <c r="DQ137" s="82" t="str">
        <f t="shared" si="198"/>
        <v/>
      </c>
      <c r="DR137" s="82" t="str">
        <f t="shared" si="199"/>
        <v/>
      </c>
      <c r="DS137" s="82" t="str">
        <f t="shared" si="200"/>
        <v/>
      </c>
      <c r="DT137" s="82" t="str">
        <f t="shared" si="201"/>
        <v/>
      </c>
      <c r="DU137" s="82" t="str">
        <f t="shared" si="202"/>
        <v/>
      </c>
      <c r="DV137" s="82" t="str">
        <f t="shared" si="203"/>
        <v/>
      </c>
      <c r="DW137" s="82" t="str">
        <f t="shared" si="204"/>
        <v/>
      </c>
      <c r="DX137" s="82" t="str">
        <f t="shared" si="205"/>
        <v/>
      </c>
      <c r="DY137" s="82" t="str">
        <f t="shared" si="206"/>
        <v/>
      </c>
      <c r="DZ137" s="82" t="str">
        <f t="shared" si="207"/>
        <v/>
      </c>
      <c r="EA137" s="82" t="str">
        <f t="shared" si="208"/>
        <v/>
      </c>
      <c r="EB137" s="82" t="str">
        <f t="shared" si="209"/>
        <v/>
      </c>
      <c r="EC137" s="82" t="str">
        <f t="shared" si="210"/>
        <v/>
      </c>
      <c r="ED137" s="82" t="str">
        <f t="shared" si="211"/>
        <v/>
      </c>
      <c r="EE137" s="82" t="str">
        <f t="shared" si="212"/>
        <v/>
      </c>
      <c r="EF137" s="82" t="str">
        <f t="shared" si="213"/>
        <v/>
      </c>
      <c r="EG137" s="82" t="str">
        <f t="shared" si="214"/>
        <v/>
      </c>
      <c r="EH137" s="82" t="str">
        <f t="shared" si="215"/>
        <v/>
      </c>
      <c r="EI137" s="82">
        <f t="shared" si="216"/>
        <v>2.12</v>
      </c>
      <c r="EJ137" s="82" t="str">
        <f t="shared" si="217"/>
        <v/>
      </c>
      <c r="EK137" s="82" t="str">
        <f t="shared" si="218"/>
        <v/>
      </c>
      <c r="EL137" s="82" t="str">
        <f t="shared" si="219"/>
        <v/>
      </c>
      <c r="EM137" s="82" t="str">
        <f t="shared" si="220"/>
        <v/>
      </c>
      <c r="EN137" s="82" t="str">
        <f t="shared" si="221"/>
        <v/>
      </c>
      <c r="EO137" s="71">
        <f t="shared" si="222"/>
        <v>2.16</v>
      </c>
      <c r="EP137" s="71">
        <f>ROUND(EO137*(1+[3]Inflación!$G$50),2)</f>
        <v>2.19</v>
      </c>
      <c r="EQ137" s="81">
        <f t="shared" si="223"/>
        <v>1.6836500519863851E-2</v>
      </c>
    </row>
    <row r="138" spans="1:147" s="56" customFormat="1" ht="24.75" customHeight="1">
      <c r="A138" s="96">
        <v>133</v>
      </c>
      <c r="B138" s="95" t="s">
        <v>518</v>
      </c>
      <c r="C138" s="109" t="s">
        <v>541</v>
      </c>
      <c r="D138" s="90" t="s">
        <v>12</v>
      </c>
      <c r="E138" s="94">
        <v>2.1815735449284244</v>
      </c>
      <c r="F138" s="94">
        <v>2.2001169200603159</v>
      </c>
      <c r="G138" s="87"/>
      <c r="H138" s="82">
        <v>4.5</v>
      </c>
      <c r="I138" s="82">
        <v>3.6750000000000003</v>
      </c>
      <c r="J138" s="82">
        <v>4.82</v>
      </c>
      <c r="K138" s="82" t="str">
        <f>+'[3]Contratos anteriores'!AO141</f>
        <v xml:space="preserve"> </v>
      </c>
      <c r="L138" s="82" t="str">
        <f>+'[3]Contratos anteriores'!AP141</f>
        <v xml:space="preserve"> </v>
      </c>
      <c r="M138" s="82" t="str">
        <f>+'[3]Contratos anteriores'!AQ141</f>
        <v xml:space="preserve"> </v>
      </c>
      <c r="N138" s="82"/>
      <c r="O138" s="82"/>
      <c r="P138" s="82"/>
      <c r="Q138" s="82" t="str">
        <f>+'[3]Contratos anteriores'!AR141</f>
        <v xml:space="preserve"> </v>
      </c>
      <c r="R138" s="82" t="str">
        <f>+'[3]Contratos anteriores'!AS141</f>
        <v xml:space="preserve"> </v>
      </c>
      <c r="S138" s="82" t="str">
        <f>+'[3]Contratos anteriores'!AT141</f>
        <v xml:space="preserve"> </v>
      </c>
      <c r="T138" s="82">
        <v>2.8</v>
      </c>
      <c r="U138" s="82"/>
      <c r="V138" s="82"/>
      <c r="W138" s="82" t="str">
        <f>+'[3]Contratos anteriores'!AU141</f>
        <v xml:space="preserve"> </v>
      </c>
      <c r="X138" s="82" t="str">
        <f>+'[3]Contratos anteriores'!AV141</f>
        <v xml:space="preserve"> </v>
      </c>
      <c r="Y138" s="82" t="str">
        <f>+'[3]Contratos anteriores'!AW141</f>
        <v xml:space="preserve"> </v>
      </c>
      <c r="Z138" s="82"/>
      <c r="AA138" s="82"/>
      <c r="AB138" s="82"/>
      <c r="AC138" s="86" t="str">
        <f>+'[3]Contratos anteriores'!AX141</f>
        <v xml:space="preserve"> </v>
      </c>
      <c r="AD138" s="86" t="str">
        <f>+'[3]Contratos anteriores'!AY141</f>
        <v xml:space="preserve"> </v>
      </c>
      <c r="AE138" s="86" t="str">
        <f>+'[3]Contratos anteriores'!AZ141</f>
        <v xml:space="preserve"> </v>
      </c>
      <c r="AF138" s="82"/>
      <c r="AG138" s="82"/>
      <c r="AH138" s="82"/>
      <c r="AI138" s="82" t="str">
        <f>+'[3]Contratos anteriores'!BA141</f>
        <v xml:space="preserve"> </v>
      </c>
      <c r="AJ138" s="82" t="str">
        <f>+'[3]Contratos anteriores'!BB141</f>
        <v xml:space="preserve"> </v>
      </c>
      <c r="AK138" s="82" t="str">
        <f>+'[3]Contratos anteriores'!BC141</f>
        <v xml:space="preserve"> </v>
      </c>
      <c r="AL138" s="82"/>
      <c r="AM138" s="82"/>
      <c r="AN138" s="82"/>
      <c r="AO138" s="82" t="str">
        <f>+'[3]Contratos anteriores'!BD141</f>
        <v xml:space="preserve"> </v>
      </c>
      <c r="AP138" s="82" t="str">
        <f>+'[3]Contratos anteriores'!BE141</f>
        <v xml:space="preserve"> </v>
      </c>
      <c r="AQ138" s="82" t="str">
        <f>+'[3]Contratos anteriores'!BF141</f>
        <v xml:space="preserve"> </v>
      </c>
      <c r="AR138" s="82"/>
      <c r="AS138" s="82"/>
      <c r="AT138" s="82"/>
      <c r="AU138" s="82" t="str">
        <f>+'[3]Contratos anteriores'!BG141</f>
        <v xml:space="preserve"> </v>
      </c>
      <c r="AV138" s="82" t="str">
        <f>+'[3]Contratos anteriores'!BH141</f>
        <v xml:space="preserve"> </v>
      </c>
      <c r="AW138" s="82" t="str">
        <f>+'[3]Contratos anteriores'!BI141</f>
        <v xml:space="preserve"> </v>
      </c>
      <c r="AX138" s="82"/>
      <c r="AY138" s="82"/>
      <c r="AZ138" s="82"/>
      <c r="BA138" s="82" t="str">
        <f>+'[3]Contratos anteriores'!BJ141</f>
        <v xml:space="preserve"> </v>
      </c>
      <c r="BB138" s="82" t="str">
        <f>+'[3]Contratos anteriores'!BK141</f>
        <v xml:space="preserve"> </v>
      </c>
      <c r="BC138" s="82" t="str">
        <f>+'[3]Contratos anteriores'!BL141</f>
        <v xml:space="preserve"> </v>
      </c>
      <c r="BD138" s="82"/>
      <c r="BE138" s="82"/>
      <c r="BF138" s="82"/>
      <c r="BG138" s="82" t="str">
        <f>+'[3]Contratos anteriores'!BM141</f>
        <v xml:space="preserve"> </v>
      </c>
      <c r="BH138" s="82" t="str">
        <f>+'[3]Contratos anteriores'!BN141</f>
        <v xml:space="preserve"> </v>
      </c>
      <c r="BI138" s="82" t="str">
        <f>+'[3]Contratos anteriores'!BO141</f>
        <v xml:space="preserve"> </v>
      </c>
      <c r="BJ138" s="82">
        <v>4.1500000000000004</v>
      </c>
      <c r="BK138" s="82">
        <v>2.4700000000000002</v>
      </c>
      <c r="BL138" s="82"/>
      <c r="BM138" s="82" t="str">
        <f>+'[3]Contratos anteriores'!BP141</f>
        <v xml:space="preserve"> </v>
      </c>
      <c r="BN138" s="82" t="str">
        <f>+'[3]Contratos anteriores'!BQ141</f>
        <v xml:space="preserve"> </v>
      </c>
      <c r="BO138" s="82" t="str">
        <f>+'[3]Contratos anteriores'!BR141</f>
        <v xml:space="preserve"> </v>
      </c>
      <c r="BP138" s="82">
        <v>2.1800000000000002</v>
      </c>
      <c r="BQ138" s="82">
        <v>5.17</v>
      </c>
      <c r="BR138" s="82">
        <v>2.5499999999999998</v>
      </c>
      <c r="BS138" s="82" t="str">
        <f>+'[3]Contratos anteriores'!BS141</f>
        <v xml:space="preserve"> </v>
      </c>
      <c r="BT138" s="82" t="str">
        <f>+'[3]Contratos anteriores'!BT141</f>
        <v xml:space="preserve"> </v>
      </c>
      <c r="BU138" s="82" t="str">
        <f>+'[3]Contratos anteriores'!BU141</f>
        <v xml:space="preserve"> </v>
      </c>
      <c r="BV138" s="84">
        <f t="shared" si="152"/>
        <v>3.5905555555555555</v>
      </c>
      <c r="BW138" s="84">
        <f t="shared" si="153"/>
        <v>1.1537997992772497</v>
      </c>
      <c r="BX138" s="84">
        <f t="shared" si="224"/>
        <v>1.859855856639681</v>
      </c>
      <c r="BY138" s="84">
        <f t="shared" si="154"/>
        <v>4.7443553548328055</v>
      </c>
      <c r="BZ138" s="84">
        <f t="shared" si="155"/>
        <v>2.3997308994212672</v>
      </c>
      <c r="CA138" s="82" t="str">
        <f t="shared" si="156"/>
        <v/>
      </c>
      <c r="CB138" s="82" t="str">
        <f t="shared" si="157"/>
        <v/>
      </c>
      <c r="CC138" s="82" t="str">
        <f t="shared" si="158"/>
        <v/>
      </c>
      <c r="CD138" s="82" t="str">
        <f t="shared" si="159"/>
        <v/>
      </c>
      <c r="CE138" s="82" t="str">
        <f t="shared" si="160"/>
        <v/>
      </c>
      <c r="CF138" s="82" t="str">
        <f t="shared" si="161"/>
        <v/>
      </c>
      <c r="CG138" s="82" t="str">
        <f t="shared" si="162"/>
        <v/>
      </c>
      <c r="CH138" s="82" t="str">
        <f t="shared" si="163"/>
        <v/>
      </c>
      <c r="CI138" s="82" t="str">
        <f t="shared" si="164"/>
        <v/>
      </c>
      <c r="CJ138" s="82" t="str">
        <f t="shared" si="165"/>
        <v/>
      </c>
      <c r="CK138" s="82" t="str">
        <f t="shared" si="166"/>
        <v/>
      </c>
      <c r="CL138" s="82" t="str">
        <f t="shared" si="167"/>
        <v/>
      </c>
      <c r="CM138" s="82" t="str">
        <f t="shared" si="168"/>
        <v/>
      </c>
      <c r="CN138" s="82" t="str">
        <f t="shared" si="169"/>
        <v/>
      </c>
      <c r="CO138" s="82" t="str">
        <f t="shared" si="170"/>
        <v/>
      </c>
      <c r="CP138" s="82" t="str">
        <f t="shared" si="171"/>
        <v/>
      </c>
      <c r="CQ138" s="82" t="str">
        <f t="shared" si="172"/>
        <v/>
      </c>
      <c r="CR138" s="82" t="str">
        <f t="shared" si="173"/>
        <v/>
      </c>
      <c r="CS138" s="82" t="str">
        <f t="shared" si="174"/>
        <v/>
      </c>
      <c r="CT138" s="82" t="str">
        <f t="shared" si="175"/>
        <v/>
      </c>
      <c r="CU138" s="82" t="str">
        <f t="shared" si="176"/>
        <v/>
      </c>
      <c r="CV138" s="82" t="str">
        <f t="shared" si="177"/>
        <v/>
      </c>
      <c r="CW138" s="82" t="str">
        <f t="shared" si="178"/>
        <v/>
      </c>
      <c r="CX138" s="82" t="str">
        <f t="shared" si="179"/>
        <v/>
      </c>
      <c r="CY138" s="82" t="str">
        <f t="shared" si="180"/>
        <v/>
      </c>
      <c r="CZ138" s="82" t="str">
        <f t="shared" si="181"/>
        <v/>
      </c>
      <c r="DA138" s="82" t="str">
        <f t="shared" si="182"/>
        <v/>
      </c>
      <c r="DB138" s="82" t="str">
        <f t="shared" si="183"/>
        <v/>
      </c>
      <c r="DC138" s="82" t="str">
        <f t="shared" si="184"/>
        <v/>
      </c>
      <c r="DD138" s="82" t="str">
        <f t="shared" si="185"/>
        <v/>
      </c>
      <c r="DE138" s="82" t="str">
        <f t="shared" si="186"/>
        <v/>
      </c>
      <c r="DF138" s="82" t="str">
        <f t="shared" si="187"/>
        <v/>
      </c>
      <c r="DG138" s="82" t="str">
        <f t="shared" si="188"/>
        <v/>
      </c>
      <c r="DH138" s="82" t="str">
        <f t="shared" si="189"/>
        <v/>
      </c>
      <c r="DI138" s="82" t="str">
        <f t="shared" si="190"/>
        <v/>
      </c>
      <c r="DJ138" s="82" t="str">
        <f t="shared" si="191"/>
        <v/>
      </c>
      <c r="DK138" s="82" t="str">
        <f t="shared" si="192"/>
        <v/>
      </c>
      <c r="DL138" s="82" t="str">
        <f t="shared" si="193"/>
        <v/>
      </c>
      <c r="DM138" s="82" t="str">
        <f t="shared" si="194"/>
        <v/>
      </c>
      <c r="DN138" s="82" t="str">
        <f t="shared" si="195"/>
        <v/>
      </c>
      <c r="DO138" s="82" t="str">
        <f t="shared" si="196"/>
        <v/>
      </c>
      <c r="DP138" s="82" t="str">
        <f t="shared" si="197"/>
        <v/>
      </c>
      <c r="DQ138" s="82" t="str">
        <f t="shared" si="198"/>
        <v/>
      </c>
      <c r="DR138" s="82" t="str">
        <f t="shared" si="199"/>
        <v/>
      </c>
      <c r="DS138" s="82" t="str">
        <f t="shared" si="200"/>
        <v/>
      </c>
      <c r="DT138" s="82" t="str">
        <f t="shared" si="201"/>
        <v/>
      </c>
      <c r="DU138" s="82" t="str">
        <f t="shared" si="202"/>
        <v/>
      </c>
      <c r="DV138" s="82" t="str">
        <f t="shared" si="203"/>
        <v/>
      </c>
      <c r="DW138" s="82" t="str">
        <f t="shared" si="204"/>
        <v/>
      </c>
      <c r="DX138" s="82" t="str">
        <f t="shared" si="205"/>
        <v/>
      </c>
      <c r="DY138" s="82" t="str">
        <f t="shared" si="206"/>
        <v/>
      </c>
      <c r="DZ138" s="82" t="str">
        <f t="shared" si="207"/>
        <v/>
      </c>
      <c r="EA138" s="82" t="str">
        <f t="shared" si="208"/>
        <v/>
      </c>
      <c r="EB138" s="82" t="str">
        <f t="shared" si="209"/>
        <v/>
      </c>
      <c r="EC138" s="82" t="str">
        <f t="shared" si="210"/>
        <v/>
      </c>
      <c r="ED138" s="82" t="str">
        <f t="shared" si="211"/>
        <v/>
      </c>
      <c r="EE138" s="82" t="str">
        <f t="shared" si="212"/>
        <v/>
      </c>
      <c r="EF138" s="82" t="str">
        <f t="shared" si="213"/>
        <v/>
      </c>
      <c r="EG138" s="82" t="str">
        <f t="shared" si="214"/>
        <v/>
      </c>
      <c r="EH138" s="82" t="str">
        <f t="shared" si="215"/>
        <v/>
      </c>
      <c r="EI138" s="82">
        <f t="shared" si="216"/>
        <v>2.1800000000000002</v>
      </c>
      <c r="EJ138" s="82" t="str">
        <f t="shared" si="217"/>
        <v/>
      </c>
      <c r="EK138" s="82" t="str">
        <f t="shared" si="218"/>
        <v/>
      </c>
      <c r="EL138" s="82" t="str">
        <f t="shared" si="219"/>
        <v/>
      </c>
      <c r="EM138" s="82" t="str">
        <f t="shared" si="220"/>
        <v/>
      </c>
      <c r="EN138" s="82" t="str">
        <f t="shared" si="221"/>
        <v/>
      </c>
      <c r="EO138" s="71">
        <f t="shared" si="222"/>
        <v>2.1800000000000002</v>
      </c>
      <c r="EP138" s="71">
        <f>ROUND(EO138*(1+[3]Inflación!$G$50),2)</f>
        <v>2.21</v>
      </c>
      <c r="EQ138" s="81">
        <f t="shared" si="223"/>
        <v>-7.2128896689371835E-4</v>
      </c>
    </row>
    <row r="139" spans="1:147" s="56" customFormat="1" ht="24.75" customHeight="1">
      <c r="A139" s="96">
        <v>134</v>
      </c>
      <c r="B139" s="95" t="s">
        <v>518</v>
      </c>
      <c r="C139" s="109" t="s">
        <v>540</v>
      </c>
      <c r="D139" s="90" t="s">
        <v>12</v>
      </c>
      <c r="E139" s="94">
        <v>2.3818496403132405</v>
      </c>
      <c r="F139" s="94">
        <v>2.4020953622559031</v>
      </c>
      <c r="G139" s="87"/>
      <c r="H139" s="82">
        <v>4.5</v>
      </c>
      <c r="I139" s="82">
        <v>3.6750000000000003</v>
      </c>
      <c r="J139" s="82">
        <v>4.82</v>
      </c>
      <c r="K139" s="82" t="str">
        <f>+'[3]Contratos anteriores'!AO142</f>
        <v xml:space="preserve"> </v>
      </c>
      <c r="L139" s="82" t="str">
        <f>+'[3]Contratos anteriores'!AP142</f>
        <v xml:space="preserve"> </v>
      </c>
      <c r="M139" s="82" t="str">
        <f>+'[3]Contratos anteriores'!AQ142</f>
        <v xml:space="preserve"> </v>
      </c>
      <c r="N139" s="82"/>
      <c r="O139" s="82"/>
      <c r="P139" s="82"/>
      <c r="Q139" s="82" t="str">
        <f>+'[3]Contratos anteriores'!AR142</f>
        <v xml:space="preserve"> </v>
      </c>
      <c r="R139" s="82" t="str">
        <f>+'[3]Contratos anteriores'!AS142</f>
        <v xml:space="preserve"> </v>
      </c>
      <c r="S139" s="82" t="str">
        <f>+'[3]Contratos anteriores'!AT142</f>
        <v xml:space="preserve"> </v>
      </c>
      <c r="T139" s="82">
        <v>2.8</v>
      </c>
      <c r="U139" s="82"/>
      <c r="V139" s="82"/>
      <c r="W139" s="82" t="str">
        <f>+'[3]Contratos anteriores'!AU142</f>
        <v xml:space="preserve"> </v>
      </c>
      <c r="X139" s="82" t="str">
        <f>+'[3]Contratos anteriores'!AV142</f>
        <v xml:space="preserve"> </v>
      </c>
      <c r="Y139" s="82" t="str">
        <f>+'[3]Contratos anteriores'!AW142</f>
        <v xml:space="preserve"> </v>
      </c>
      <c r="Z139" s="82"/>
      <c r="AA139" s="82"/>
      <c r="AB139" s="82"/>
      <c r="AC139" s="86" t="str">
        <f>+'[3]Contratos anteriores'!AX142</f>
        <v xml:space="preserve"> </v>
      </c>
      <c r="AD139" s="86" t="str">
        <f>+'[3]Contratos anteriores'!AY142</f>
        <v xml:space="preserve"> </v>
      </c>
      <c r="AE139" s="86" t="str">
        <f>+'[3]Contratos anteriores'!AZ142</f>
        <v xml:space="preserve"> </v>
      </c>
      <c r="AF139" s="82"/>
      <c r="AG139" s="82"/>
      <c r="AH139" s="82"/>
      <c r="AI139" s="82" t="str">
        <f>+'[3]Contratos anteriores'!BA142</f>
        <v xml:space="preserve"> </v>
      </c>
      <c r="AJ139" s="82" t="str">
        <f>+'[3]Contratos anteriores'!BB142</f>
        <v xml:space="preserve"> </v>
      </c>
      <c r="AK139" s="82" t="str">
        <f>+'[3]Contratos anteriores'!BC142</f>
        <v xml:space="preserve"> </v>
      </c>
      <c r="AL139" s="82"/>
      <c r="AM139" s="82"/>
      <c r="AN139" s="82"/>
      <c r="AO139" s="82" t="str">
        <f>+'[3]Contratos anteriores'!BD142</f>
        <v xml:space="preserve"> </v>
      </c>
      <c r="AP139" s="82" t="str">
        <f>+'[3]Contratos anteriores'!BE142</f>
        <v xml:space="preserve"> </v>
      </c>
      <c r="AQ139" s="82" t="str">
        <f>+'[3]Contratos anteriores'!BF142</f>
        <v xml:space="preserve"> </v>
      </c>
      <c r="AR139" s="82"/>
      <c r="AS139" s="82"/>
      <c r="AT139" s="82"/>
      <c r="AU139" s="82" t="str">
        <f>+'[3]Contratos anteriores'!BG142</f>
        <v xml:space="preserve"> </v>
      </c>
      <c r="AV139" s="82" t="str">
        <f>+'[3]Contratos anteriores'!BH142</f>
        <v xml:space="preserve"> </v>
      </c>
      <c r="AW139" s="82" t="str">
        <f>+'[3]Contratos anteriores'!BI142</f>
        <v xml:space="preserve"> </v>
      </c>
      <c r="AX139" s="82"/>
      <c r="AY139" s="82"/>
      <c r="AZ139" s="82"/>
      <c r="BA139" s="82" t="str">
        <f>+'[3]Contratos anteriores'!BJ142</f>
        <v xml:space="preserve"> </v>
      </c>
      <c r="BB139" s="82" t="str">
        <f>+'[3]Contratos anteriores'!BK142</f>
        <v xml:space="preserve"> </v>
      </c>
      <c r="BC139" s="82" t="str">
        <f>+'[3]Contratos anteriores'!BL142</f>
        <v xml:space="preserve"> </v>
      </c>
      <c r="BD139" s="82"/>
      <c r="BE139" s="82"/>
      <c r="BF139" s="82"/>
      <c r="BG139" s="82" t="str">
        <f>+'[3]Contratos anteriores'!BM142</f>
        <v xml:space="preserve"> </v>
      </c>
      <c r="BH139" s="82" t="str">
        <f>+'[3]Contratos anteriores'!BN142</f>
        <v xml:space="preserve"> </v>
      </c>
      <c r="BI139" s="82" t="str">
        <f>+'[3]Contratos anteriores'!BO142</f>
        <v xml:space="preserve"> </v>
      </c>
      <c r="BJ139" s="82">
        <v>4.1500000000000004</v>
      </c>
      <c r="BK139" s="82">
        <v>2.69</v>
      </c>
      <c r="BL139" s="82"/>
      <c r="BM139" s="82" t="str">
        <f>+'[3]Contratos anteriores'!BP142</f>
        <v xml:space="preserve"> </v>
      </c>
      <c r="BN139" s="82" t="str">
        <f>+'[3]Contratos anteriores'!BQ142</f>
        <v xml:space="preserve"> </v>
      </c>
      <c r="BO139" s="82" t="str">
        <f>+'[3]Contratos anteriores'!BR142</f>
        <v xml:space="preserve"> </v>
      </c>
      <c r="BP139" s="82">
        <v>2.38</v>
      </c>
      <c r="BQ139" s="82"/>
      <c r="BR139" s="82">
        <v>2.77</v>
      </c>
      <c r="BS139" s="82" t="str">
        <f>+'[3]Contratos anteriores'!BS142</f>
        <v xml:space="preserve"> </v>
      </c>
      <c r="BT139" s="82" t="str">
        <f>+'[3]Contratos anteriores'!BT142</f>
        <v xml:space="preserve"> </v>
      </c>
      <c r="BU139" s="82" t="str">
        <f>+'[3]Contratos anteriores'!BU142</f>
        <v xml:space="preserve"> </v>
      </c>
      <c r="BV139" s="84">
        <f t="shared" si="152"/>
        <v>3.473125</v>
      </c>
      <c r="BW139" s="84">
        <f t="shared" si="153"/>
        <v>0.94243048552336428</v>
      </c>
      <c r="BX139" s="84">
        <f t="shared" si="224"/>
        <v>2.0594792717149537</v>
      </c>
      <c r="BY139" s="84">
        <f t="shared" si="154"/>
        <v>4.4155554855233641</v>
      </c>
      <c r="BZ139" s="84">
        <f t="shared" si="155"/>
        <v>2.6200346043445646</v>
      </c>
      <c r="CA139" s="82" t="str">
        <f t="shared" si="156"/>
        <v/>
      </c>
      <c r="CB139" s="82" t="str">
        <f t="shared" si="157"/>
        <v/>
      </c>
      <c r="CC139" s="82" t="str">
        <f t="shared" si="158"/>
        <v/>
      </c>
      <c r="CD139" s="82" t="str">
        <f t="shared" si="159"/>
        <v/>
      </c>
      <c r="CE139" s="82" t="str">
        <f t="shared" si="160"/>
        <v/>
      </c>
      <c r="CF139" s="82" t="str">
        <f t="shared" si="161"/>
        <v/>
      </c>
      <c r="CG139" s="82" t="str">
        <f t="shared" si="162"/>
        <v/>
      </c>
      <c r="CH139" s="82" t="str">
        <f t="shared" si="163"/>
        <v/>
      </c>
      <c r="CI139" s="82" t="str">
        <f t="shared" si="164"/>
        <v/>
      </c>
      <c r="CJ139" s="82" t="str">
        <f t="shared" si="165"/>
        <v/>
      </c>
      <c r="CK139" s="82" t="str">
        <f t="shared" si="166"/>
        <v/>
      </c>
      <c r="CL139" s="82" t="str">
        <f t="shared" si="167"/>
        <v/>
      </c>
      <c r="CM139" s="82" t="str">
        <f t="shared" si="168"/>
        <v/>
      </c>
      <c r="CN139" s="82" t="str">
        <f t="shared" si="169"/>
        <v/>
      </c>
      <c r="CO139" s="82" t="str">
        <f t="shared" si="170"/>
        <v/>
      </c>
      <c r="CP139" s="82" t="str">
        <f t="shared" si="171"/>
        <v/>
      </c>
      <c r="CQ139" s="82" t="str">
        <f t="shared" si="172"/>
        <v/>
      </c>
      <c r="CR139" s="82" t="str">
        <f t="shared" si="173"/>
        <v/>
      </c>
      <c r="CS139" s="82" t="str">
        <f t="shared" si="174"/>
        <v/>
      </c>
      <c r="CT139" s="82" t="str">
        <f t="shared" si="175"/>
        <v/>
      </c>
      <c r="CU139" s="82" t="str">
        <f t="shared" si="176"/>
        <v/>
      </c>
      <c r="CV139" s="82" t="str">
        <f t="shared" si="177"/>
        <v/>
      </c>
      <c r="CW139" s="82" t="str">
        <f t="shared" si="178"/>
        <v/>
      </c>
      <c r="CX139" s="82" t="str">
        <f t="shared" si="179"/>
        <v/>
      </c>
      <c r="CY139" s="82" t="str">
        <f t="shared" si="180"/>
        <v/>
      </c>
      <c r="CZ139" s="82" t="str">
        <f t="shared" si="181"/>
        <v/>
      </c>
      <c r="DA139" s="82" t="str">
        <f t="shared" si="182"/>
        <v/>
      </c>
      <c r="DB139" s="82" t="str">
        <f t="shared" si="183"/>
        <v/>
      </c>
      <c r="DC139" s="82" t="str">
        <f t="shared" si="184"/>
        <v/>
      </c>
      <c r="DD139" s="82" t="str">
        <f t="shared" si="185"/>
        <v/>
      </c>
      <c r="DE139" s="82" t="str">
        <f t="shared" si="186"/>
        <v/>
      </c>
      <c r="DF139" s="82" t="str">
        <f t="shared" si="187"/>
        <v/>
      </c>
      <c r="DG139" s="82" t="str">
        <f t="shared" si="188"/>
        <v/>
      </c>
      <c r="DH139" s="82" t="str">
        <f t="shared" si="189"/>
        <v/>
      </c>
      <c r="DI139" s="82" t="str">
        <f t="shared" si="190"/>
        <v/>
      </c>
      <c r="DJ139" s="82" t="str">
        <f t="shared" si="191"/>
        <v/>
      </c>
      <c r="DK139" s="82" t="str">
        <f t="shared" si="192"/>
        <v/>
      </c>
      <c r="DL139" s="82" t="str">
        <f t="shared" si="193"/>
        <v/>
      </c>
      <c r="DM139" s="82" t="str">
        <f t="shared" si="194"/>
        <v/>
      </c>
      <c r="DN139" s="82" t="str">
        <f t="shared" si="195"/>
        <v/>
      </c>
      <c r="DO139" s="82" t="str">
        <f t="shared" si="196"/>
        <v/>
      </c>
      <c r="DP139" s="82" t="str">
        <f t="shared" si="197"/>
        <v/>
      </c>
      <c r="DQ139" s="82" t="str">
        <f t="shared" si="198"/>
        <v/>
      </c>
      <c r="DR139" s="82" t="str">
        <f t="shared" si="199"/>
        <v/>
      </c>
      <c r="DS139" s="82" t="str">
        <f t="shared" si="200"/>
        <v/>
      </c>
      <c r="DT139" s="82" t="str">
        <f t="shared" si="201"/>
        <v/>
      </c>
      <c r="DU139" s="82" t="str">
        <f t="shared" si="202"/>
        <v/>
      </c>
      <c r="DV139" s="82" t="str">
        <f t="shared" si="203"/>
        <v/>
      </c>
      <c r="DW139" s="82" t="str">
        <f t="shared" si="204"/>
        <v/>
      </c>
      <c r="DX139" s="82" t="str">
        <f t="shared" si="205"/>
        <v/>
      </c>
      <c r="DY139" s="82" t="str">
        <f t="shared" si="206"/>
        <v/>
      </c>
      <c r="DZ139" s="82" t="str">
        <f t="shared" si="207"/>
        <v/>
      </c>
      <c r="EA139" s="82" t="str">
        <f t="shared" si="208"/>
        <v/>
      </c>
      <c r="EB139" s="82" t="str">
        <f t="shared" si="209"/>
        <v/>
      </c>
      <c r="EC139" s="82" t="str">
        <f t="shared" si="210"/>
        <v/>
      </c>
      <c r="ED139" s="82" t="str">
        <f t="shared" si="211"/>
        <v/>
      </c>
      <c r="EE139" s="82" t="str">
        <f t="shared" si="212"/>
        <v/>
      </c>
      <c r="EF139" s="82" t="str">
        <f t="shared" si="213"/>
        <v/>
      </c>
      <c r="EG139" s="82" t="str">
        <f t="shared" si="214"/>
        <v/>
      </c>
      <c r="EH139" s="82" t="str">
        <f t="shared" si="215"/>
        <v/>
      </c>
      <c r="EI139" s="82">
        <f t="shared" si="216"/>
        <v>2.38</v>
      </c>
      <c r="EJ139" s="82" t="str">
        <f t="shared" si="217"/>
        <v/>
      </c>
      <c r="EK139" s="82" t="str">
        <f t="shared" si="218"/>
        <v/>
      </c>
      <c r="EL139" s="82" t="str">
        <f t="shared" si="219"/>
        <v/>
      </c>
      <c r="EM139" s="82" t="str">
        <f t="shared" si="220"/>
        <v/>
      </c>
      <c r="EN139" s="82" t="str">
        <f t="shared" si="221"/>
        <v/>
      </c>
      <c r="EO139" s="71">
        <f t="shared" si="222"/>
        <v>2.38</v>
      </c>
      <c r="EP139" s="71">
        <f>ROUND(EO139*(1+[3]Inflación!$G$50),2)</f>
        <v>2.41</v>
      </c>
      <c r="EQ139" s="81">
        <f t="shared" si="223"/>
        <v>-7.765562871540066E-4</v>
      </c>
    </row>
    <row r="140" spans="1:147" s="56" customFormat="1" ht="24.75" customHeight="1">
      <c r="A140" s="96">
        <v>135</v>
      </c>
      <c r="B140" s="95" t="s">
        <v>518</v>
      </c>
      <c r="C140" s="109" t="s">
        <v>539</v>
      </c>
      <c r="D140" s="90" t="s">
        <v>12</v>
      </c>
      <c r="E140" s="94">
        <v>2.7645023890821818</v>
      </c>
      <c r="F140" s="94">
        <v>2.7880006593893802</v>
      </c>
      <c r="G140" s="87"/>
      <c r="H140" s="82">
        <v>4.5</v>
      </c>
      <c r="I140" s="82">
        <v>6</v>
      </c>
      <c r="J140" s="82">
        <v>4.82</v>
      </c>
      <c r="K140" s="82" t="str">
        <f>+'[3]Contratos anteriores'!AO143</f>
        <v xml:space="preserve"> </v>
      </c>
      <c r="L140" s="82" t="str">
        <f>+'[3]Contratos anteriores'!AP143</f>
        <v xml:space="preserve"> </v>
      </c>
      <c r="M140" s="82" t="str">
        <f>+'[3]Contratos anteriores'!AQ143</f>
        <v xml:space="preserve"> </v>
      </c>
      <c r="N140" s="82"/>
      <c r="O140" s="82"/>
      <c r="P140" s="82"/>
      <c r="Q140" s="82" t="str">
        <f>+'[3]Contratos anteriores'!AR143</f>
        <v xml:space="preserve"> </v>
      </c>
      <c r="R140" s="82" t="str">
        <f>+'[3]Contratos anteriores'!AS143</f>
        <v xml:space="preserve"> </v>
      </c>
      <c r="S140" s="82" t="str">
        <f>+'[3]Contratos anteriores'!AT143</f>
        <v xml:space="preserve"> </v>
      </c>
      <c r="T140" s="82">
        <v>2.8</v>
      </c>
      <c r="U140" s="82"/>
      <c r="V140" s="82"/>
      <c r="W140" s="82" t="str">
        <f>+'[3]Contratos anteriores'!AU143</f>
        <v xml:space="preserve"> </v>
      </c>
      <c r="X140" s="82" t="str">
        <f>+'[3]Contratos anteriores'!AV143</f>
        <v xml:space="preserve"> </v>
      </c>
      <c r="Y140" s="82" t="str">
        <f>+'[3]Contratos anteriores'!AW143</f>
        <v xml:space="preserve"> </v>
      </c>
      <c r="Z140" s="82"/>
      <c r="AA140" s="82"/>
      <c r="AB140" s="82"/>
      <c r="AC140" s="86" t="str">
        <f>+'[3]Contratos anteriores'!AX143</f>
        <v xml:space="preserve"> </v>
      </c>
      <c r="AD140" s="86" t="str">
        <f>+'[3]Contratos anteriores'!AY143</f>
        <v xml:space="preserve"> </v>
      </c>
      <c r="AE140" s="86" t="str">
        <f>+'[3]Contratos anteriores'!AZ143</f>
        <v xml:space="preserve"> </v>
      </c>
      <c r="AF140" s="82"/>
      <c r="AG140" s="82"/>
      <c r="AH140" s="82"/>
      <c r="AI140" s="82" t="str">
        <f>+'[3]Contratos anteriores'!BA143</f>
        <v xml:space="preserve"> </v>
      </c>
      <c r="AJ140" s="82" t="str">
        <f>+'[3]Contratos anteriores'!BB143</f>
        <v xml:space="preserve"> </v>
      </c>
      <c r="AK140" s="82" t="str">
        <f>+'[3]Contratos anteriores'!BC143</f>
        <v xml:space="preserve"> </v>
      </c>
      <c r="AL140" s="82"/>
      <c r="AM140" s="82"/>
      <c r="AN140" s="82"/>
      <c r="AO140" s="82" t="str">
        <f>+'[3]Contratos anteriores'!BD143</f>
        <v xml:space="preserve"> </v>
      </c>
      <c r="AP140" s="82" t="str">
        <f>+'[3]Contratos anteriores'!BE143</f>
        <v xml:space="preserve"> </v>
      </c>
      <c r="AQ140" s="82" t="str">
        <f>+'[3]Contratos anteriores'!BF143</f>
        <v xml:space="preserve"> </v>
      </c>
      <c r="AR140" s="82"/>
      <c r="AS140" s="82"/>
      <c r="AT140" s="82"/>
      <c r="AU140" s="82" t="str">
        <f>+'[3]Contratos anteriores'!BG143</f>
        <v xml:space="preserve"> </v>
      </c>
      <c r="AV140" s="82" t="str">
        <f>+'[3]Contratos anteriores'!BH143</f>
        <v xml:space="preserve"> </v>
      </c>
      <c r="AW140" s="82" t="str">
        <f>+'[3]Contratos anteriores'!BI143</f>
        <v xml:space="preserve"> </v>
      </c>
      <c r="AX140" s="82"/>
      <c r="AY140" s="82"/>
      <c r="AZ140" s="82"/>
      <c r="BA140" s="82" t="str">
        <f>+'[3]Contratos anteriores'!BJ143</f>
        <v xml:space="preserve"> </v>
      </c>
      <c r="BB140" s="82" t="str">
        <f>+'[3]Contratos anteriores'!BK143</f>
        <v xml:space="preserve"> </v>
      </c>
      <c r="BC140" s="82" t="str">
        <f>+'[3]Contratos anteriores'!BL143</f>
        <v xml:space="preserve"> </v>
      </c>
      <c r="BD140" s="82"/>
      <c r="BE140" s="82"/>
      <c r="BF140" s="82"/>
      <c r="BG140" s="82" t="str">
        <f>+'[3]Contratos anteriores'!BM143</f>
        <v xml:space="preserve"> </v>
      </c>
      <c r="BH140" s="82" t="str">
        <f>+'[3]Contratos anteriores'!BN143</f>
        <v xml:space="preserve"> </v>
      </c>
      <c r="BI140" s="82" t="str">
        <f>+'[3]Contratos anteriores'!BO143</f>
        <v xml:space="preserve"> </v>
      </c>
      <c r="BJ140" s="82">
        <v>4.1500000000000004</v>
      </c>
      <c r="BK140" s="82">
        <v>3.12</v>
      </c>
      <c r="BL140" s="82"/>
      <c r="BM140" s="82" t="str">
        <f>+'[3]Contratos anteriores'!BP143</f>
        <v xml:space="preserve"> </v>
      </c>
      <c r="BN140" s="82" t="str">
        <f>+'[3]Contratos anteriores'!BQ143</f>
        <v xml:space="preserve"> </v>
      </c>
      <c r="BO140" s="82" t="str">
        <f>+'[3]Contratos anteriores'!BR143</f>
        <v xml:space="preserve"> </v>
      </c>
      <c r="BP140" s="82">
        <v>2.76</v>
      </c>
      <c r="BQ140" s="82"/>
      <c r="BR140" s="82">
        <v>3.12</v>
      </c>
      <c r="BS140" s="82" t="str">
        <f>+'[3]Contratos anteriores'!BS143</f>
        <v xml:space="preserve"> </v>
      </c>
      <c r="BT140" s="82" t="str">
        <f>+'[3]Contratos anteriores'!BT143</f>
        <v xml:space="preserve"> </v>
      </c>
      <c r="BU140" s="82" t="str">
        <f>+'[3]Contratos anteriores'!BU143</f>
        <v xml:space="preserve"> </v>
      </c>
      <c r="BV140" s="84">
        <f t="shared" si="152"/>
        <v>3.9087500000000008</v>
      </c>
      <c r="BW140" s="84">
        <f t="shared" si="153"/>
        <v>1.128275383077441</v>
      </c>
      <c r="BX140" s="84">
        <f t="shared" si="224"/>
        <v>2.2163369253838394</v>
      </c>
      <c r="BY140" s="84">
        <f t="shared" si="154"/>
        <v>5.0370253830774416</v>
      </c>
      <c r="BZ140" s="84">
        <f t="shared" si="155"/>
        <v>3.0409526279904004</v>
      </c>
      <c r="CA140" s="82" t="str">
        <f t="shared" si="156"/>
        <v/>
      </c>
      <c r="CB140" s="82" t="str">
        <f t="shared" si="157"/>
        <v/>
      </c>
      <c r="CC140" s="82" t="str">
        <f t="shared" si="158"/>
        <v/>
      </c>
      <c r="CD140" s="82" t="str">
        <f t="shared" si="159"/>
        <v/>
      </c>
      <c r="CE140" s="82" t="str">
        <f t="shared" si="160"/>
        <v/>
      </c>
      <c r="CF140" s="82" t="str">
        <f t="shared" si="161"/>
        <v/>
      </c>
      <c r="CG140" s="82" t="str">
        <f t="shared" si="162"/>
        <v/>
      </c>
      <c r="CH140" s="82" t="str">
        <f t="shared" si="163"/>
        <v/>
      </c>
      <c r="CI140" s="82" t="str">
        <f t="shared" si="164"/>
        <v/>
      </c>
      <c r="CJ140" s="82" t="str">
        <f t="shared" si="165"/>
        <v/>
      </c>
      <c r="CK140" s="82" t="str">
        <f t="shared" si="166"/>
        <v/>
      </c>
      <c r="CL140" s="82" t="str">
        <f t="shared" si="167"/>
        <v/>
      </c>
      <c r="CM140" s="82">
        <f t="shared" si="168"/>
        <v>2.8</v>
      </c>
      <c r="CN140" s="82" t="str">
        <f t="shared" si="169"/>
        <v/>
      </c>
      <c r="CO140" s="82" t="str">
        <f t="shared" si="170"/>
        <v/>
      </c>
      <c r="CP140" s="82" t="str">
        <f t="shared" si="171"/>
        <v/>
      </c>
      <c r="CQ140" s="82" t="str">
        <f t="shared" si="172"/>
        <v/>
      </c>
      <c r="CR140" s="82" t="str">
        <f t="shared" si="173"/>
        <v/>
      </c>
      <c r="CS140" s="82" t="str">
        <f t="shared" si="174"/>
        <v/>
      </c>
      <c r="CT140" s="82" t="str">
        <f t="shared" si="175"/>
        <v/>
      </c>
      <c r="CU140" s="82" t="str">
        <f t="shared" si="176"/>
        <v/>
      </c>
      <c r="CV140" s="82" t="str">
        <f t="shared" si="177"/>
        <v/>
      </c>
      <c r="CW140" s="82" t="str">
        <f t="shared" si="178"/>
        <v/>
      </c>
      <c r="CX140" s="82" t="str">
        <f t="shared" si="179"/>
        <v/>
      </c>
      <c r="CY140" s="82" t="str">
        <f t="shared" si="180"/>
        <v/>
      </c>
      <c r="CZ140" s="82" t="str">
        <f t="shared" si="181"/>
        <v/>
      </c>
      <c r="DA140" s="82" t="str">
        <f t="shared" si="182"/>
        <v/>
      </c>
      <c r="DB140" s="82" t="str">
        <f t="shared" si="183"/>
        <v/>
      </c>
      <c r="DC140" s="82" t="str">
        <f t="shared" si="184"/>
        <v/>
      </c>
      <c r="DD140" s="82" t="str">
        <f t="shared" si="185"/>
        <v/>
      </c>
      <c r="DE140" s="82" t="str">
        <f t="shared" si="186"/>
        <v/>
      </c>
      <c r="DF140" s="82" t="str">
        <f t="shared" si="187"/>
        <v/>
      </c>
      <c r="DG140" s="82" t="str">
        <f t="shared" si="188"/>
        <v/>
      </c>
      <c r="DH140" s="82" t="str">
        <f t="shared" si="189"/>
        <v/>
      </c>
      <c r="DI140" s="82" t="str">
        <f t="shared" si="190"/>
        <v/>
      </c>
      <c r="DJ140" s="82" t="str">
        <f t="shared" si="191"/>
        <v/>
      </c>
      <c r="DK140" s="82" t="str">
        <f t="shared" si="192"/>
        <v/>
      </c>
      <c r="DL140" s="82" t="str">
        <f t="shared" si="193"/>
        <v/>
      </c>
      <c r="DM140" s="82" t="str">
        <f t="shared" si="194"/>
        <v/>
      </c>
      <c r="DN140" s="82" t="str">
        <f t="shared" si="195"/>
        <v/>
      </c>
      <c r="DO140" s="82" t="str">
        <f t="shared" si="196"/>
        <v/>
      </c>
      <c r="DP140" s="82" t="str">
        <f t="shared" si="197"/>
        <v/>
      </c>
      <c r="DQ140" s="82" t="str">
        <f t="shared" si="198"/>
        <v/>
      </c>
      <c r="DR140" s="82" t="str">
        <f t="shared" si="199"/>
        <v/>
      </c>
      <c r="DS140" s="82" t="str">
        <f t="shared" si="200"/>
        <v/>
      </c>
      <c r="DT140" s="82" t="str">
        <f t="shared" si="201"/>
        <v/>
      </c>
      <c r="DU140" s="82" t="str">
        <f t="shared" si="202"/>
        <v/>
      </c>
      <c r="DV140" s="82" t="str">
        <f t="shared" si="203"/>
        <v/>
      </c>
      <c r="DW140" s="82" t="str">
        <f t="shared" si="204"/>
        <v/>
      </c>
      <c r="DX140" s="82" t="str">
        <f t="shared" si="205"/>
        <v/>
      </c>
      <c r="DY140" s="82" t="str">
        <f t="shared" si="206"/>
        <v/>
      </c>
      <c r="DZ140" s="82" t="str">
        <f t="shared" si="207"/>
        <v/>
      </c>
      <c r="EA140" s="82" t="str">
        <f t="shared" si="208"/>
        <v/>
      </c>
      <c r="EB140" s="82" t="str">
        <f t="shared" si="209"/>
        <v/>
      </c>
      <c r="EC140" s="82" t="str">
        <f t="shared" si="210"/>
        <v/>
      </c>
      <c r="ED140" s="82" t="str">
        <f t="shared" si="211"/>
        <v/>
      </c>
      <c r="EE140" s="82" t="str">
        <f t="shared" si="212"/>
        <v/>
      </c>
      <c r="EF140" s="82" t="str">
        <f t="shared" si="213"/>
        <v/>
      </c>
      <c r="EG140" s="82" t="str">
        <f t="shared" si="214"/>
        <v/>
      </c>
      <c r="EH140" s="82" t="str">
        <f t="shared" si="215"/>
        <v/>
      </c>
      <c r="EI140" s="82">
        <f t="shared" si="216"/>
        <v>2.76</v>
      </c>
      <c r="EJ140" s="82" t="str">
        <f t="shared" si="217"/>
        <v/>
      </c>
      <c r="EK140" s="82" t="str">
        <f t="shared" si="218"/>
        <v/>
      </c>
      <c r="EL140" s="82" t="str">
        <f t="shared" si="219"/>
        <v/>
      </c>
      <c r="EM140" s="82" t="str">
        <f t="shared" si="220"/>
        <v/>
      </c>
      <c r="EN140" s="82" t="str">
        <f t="shared" si="221"/>
        <v/>
      </c>
      <c r="EO140" s="71">
        <f t="shared" si="222"/>
        <v>2.78</v>
      </c>
      <c r="EP140" s="71">
        <f>ROUND(EO140*(1+[3]Inflación!$G$50),2)</f>
        <v>2.82</v>
      </c>
      <c r="EQ140" s="81">
        <f t="shared" si="223"/>
        <v>5.6059314613083888E-3</v>
      </c>
    </row>
    <row r="141" spans="1:147" s="56" customFormat="1" ht="24.75" customHeight="1">
      <c r="A141" s="96">
        <v>136</v>
      </c>
      <c r="B141" s="95" t="s">
        <v>518</v>
      </c>
      <c r="C141" s="109" t="s">
        <v>538</v>
      </c>
      <c r="D141" s="90" t="s">
        <v>12</v>
      </c>
      <c r="E141" s="94">
        <v>3.6989244119742786</v>
      </c>
      <c r="F141" s="94">
        <v>3.7303652694760601</v>
      </c>
      <c r="G141" s="87"/>
      <c r="H141" s="82">
        <v>4.5</v>
      </c>
      <c r="I141" s="82">
        <v>6</v>
      </c>
      <c r="J141" s="82">
        <v>4.82</v>
      </c>
      <c r="K141" s="82" t="str">
        <f>+'[3]Contratos anteriores'!AO144</f>
        <v xml:space="preserve"> </v>
      </c>
      <c r="L141" s="82" t="str">
        <f>+'[3]Contratos anteriores'!AP144</f>
        <v xml:space="preserve"> </v>
      </c>
      <c r="M141" s="82" t="str">
        <f>+'[3]Contratos anteriores'!AQ144</f>
        <v xml:space="preserve"> </v>
      </c>
      <c r="N141" s="82"/>
      <c r="O141" s="82"/>
      <c r="P141" s="82"/>
      <c r="Q141" s="82" t="str">
        <f>+'[3]Contratos anteriores'!AR144</f>
        <v xml:space="preserve"> </v>
      </c>
      <c r="R141" s="82" t="str">
        <f>+'[3]Contratos anteriores'!AS144</f>
        <v xml:space="preserve"> </v>
      </c>
      <c r="S141" s="82" t="str">
        <f>+'[3]Contratos anteriores'!AT144</f>
        <v xml:space="preserve"> </v>
      </c>
      <c r="T141" s="82">
        <v>3.4</v>
      </c>
      <c r="U141" s="82"/>
      <c r="V141" s="82"/>
      <c r="W141" s="82" t="str">
        <f>+'[3]Contratos anteriores'!AU144</f>
        <v xml:space="preserve"> </v>
      </c>
      <c r="X141" s="82" t="str">
        <f>+'[3]Contratos anteriores'!AV144</f>
        <v xml:space="preserve"> </v>
      </c>
      <c r="Y141" s="82" t="str">
        <f>+'[3]Contratos anteriores'!AW144</f>
        <v xml:space="preserve"> </v>
      </c>
      <c r="Z141" s="82"/>
      <c r="AA141" s="82"/>
      <c r="AB141" s="82"/>
      <c r="AC141" s="86" t="str">
        <f>+'[3]Contratos anteriores'!AX144</f>
        <v xml:space="preserve"> </v>
      </c>
      <c r="AD141" s="86" t="str">
        <f>+'[3]Contratos anteriores'!AY144</f>
        <v xml:space="preserve"> </v>
      </c>
      <c r="AE141" s="86" t="str">
        <f>+'[3]Contratos anteriores'!AZ144</f>
        <v xml:space="preserve"> </v>
      </c>
      <c r="AF141" s="82"/>
      <c r="AG141" s="82"/>
      <c r="AH141" s="82"/>
      <c r="AI141" s="82" t="str">
        <f>+'[3]Contratos anteriores'!BA144</f>
        <v xml:space="preserve"> </v>
      </c>
      <c r="AJ141" s="82" t="str">
        <f>+'[3]Contratos anteriores'!BB144</f>
        <v xml:space="preserve"> </v>
      </c>
      <c r="AK141" s="82" t="str">
        <f>+'[3]Contratos anteriores'!BC144</f>
        <v xml:space="preserve"> </v>
      </c>
      <c r="AL141" s="82"/>
      <c r="AM141" s="82"/>
      <c r="AN141" s="82"/>
      <c r="AO141" s="82" t="str">
        <f>+'[3]Contratos anteriores'!BD144</f>
        <v xml:space="preserve"> </v>
      </c>
      <c r="AP141" s="82" t="str">
        <f>+'[3]Contratos anteriores'!BE144</f>
        <v xml:space="preserve"> </v>
      </c>
      <c r="AQ141" s="82" t="str">
        <f>+'[3]Contratos anteriores'!BF144</f>
        <v xml:space="preserve"> </v>
      </c>
      <c r="AR141" s="82"/>
      <c r="AS141" s="82"/>
      <c r="AT141" s="82"/>
      <c r="AU141" s="82" t="str">
        <f>+'[3]Contratos anteriores'!BG144</f>
        <v xml:space="preserve"> </v>
      </c>
      <c r="AV141" s="82" t="str">
        <f>+'[3]Contratos anteriores'!BH144</f>
        <v xml:space="preserve"> </v>
      </c>
      <c r="AW141" s="82" t="str">
        <f>+'[3]Contratos anteriores'!BI144</f>
        <v xml:space="preserve"> </v>
      </c>
      <c r="AX141" s="82"/>
      <c r="AY141" s="82"/>
      <c r="AZ141" s="82"/>
      <c r="BA141" s="82" t="str">
        <f>+'[3]Contratos anteriores'!BJ144</f>
        <v xml:space="preserve"> </v>
      </c>
      <c r="BB141" s="82" t="str">
        <f>+'[3]Contratos anteriores'!BK144</f>
        <v xml:space="preserve"> </v>
      </c>
      <c r="BC141" s="82" t="str">
        <f>+'[3]Contratos anteriores'!BL144</f>
        <v xml:space="preserve"> </v>
      </c>
      <c r="BD141" s="82"/>
      <c r="BE141" s="82"/>
      <c r="BF141" s="82"/>
      <c r="BG141" s="82" t="str">
        <f>+'[3]Contratos anteriores'!BM144</f>
        <v xml:space="preserve"> </v>
      </c>
      <c r="BH141" s="82" t="str">
        <f>+'[3]Contratos anteriores'!BN144</f>
        <v xml:space="preserve"> </v>
      </c>
      <c r="BI141" s="82" t="str">
        <f>+'[3]Contratos anteriores'!BO144</f>
        <v xml:space="preserve"> </v>
      </c>
      <c r="BJ141" s="82">
        <v>4.1500000000000004</v>
      </c>
      <c r="BK141" s="82">
        <v>4.18</v>
      </c>
      <c r="BL141" s="82"/>
      <c r="BM141" s="82" t="str">
        <f>+'[3]Contratos anteriores'!BP144</f>
        <v xml:space="preserve"> </v>
      </c>
      <c r="BN141" s="82" t="str">
        <f>+'[3]Contratos anteriores'!BQ144</f>
        <v xml:space="preserve"> </v>
      </c>
      <c r="BO141" s="82" t="str">
        <f>+'[3]Contratos anteriores'!BR144</f>
        <v xml:space="preserve"> </v>
      </c>
      <c r="BP141" s="82">
        <v>3.69</v>
      </c>
      <c r="BQ141" s="82"/>
      <c r="BR141" s="82">
        <v>4.3</v>
      </c>
      <c r="BS141" s="82" t="str">
        <f>+'[3]Contratos anteriores'!BS144</f>
        <v xml:space="preserve"> </v>
      </c>
      <c r="BT141" s="82" t="str">
        <f>+'[3]Contratos anteriores'!BT144</f>
        <v xml:space="preserve"> </v>
      </c>
      <c r="BU141" s="82" t="str">
        <f>+'[3]Contratos anteriores'!BU144</f>
        <v xml:space="preserve"> </v>
      </c>
      <c r="BV141" s="84">
        <f t="shared" si="152"/>
        <v>4.38</v>
      </c>
      <c r="BW141" s="84">
        <f t="shared" si="153"/>
        <v>0.75107406385182651</v>
      </c>
      <c r="BX141" s="84">
        <f t="shared" si="224"/>
        <v>3.2533889042222599</v>
      </c>
      <c r="BY141" s="84">
        <f t="shared" si="154"/>
        <v>5.1310740638518268</v>
      </c>
      <c r="BZ141" s="84">
        <f t="shared" si="155"/>
        <v>4.0688168531717066</v>
      </c>
      <c r="CA141" s="82" t="str">
        <f t="shared" si="156"/>
        <v/>
      </c>
      <c r="CB141" s="82" t="str">
        <f t="shared" si="157"/>
        <v/>
      </c>
      <c r="CC141" s="82" t="str">
        <f t="shared" si="158"/>
        <v/>
      </c>
      <c r="CD141" s="82" t="str">
        <f t="shared" si="159"/>
        <v/>
      </c>
      <c r="CE141" s="82" t="str">
        <f t="shared" si="160"/>
        <v/>
      </c>
      <c r="CF141" s="82" t="str">
        <f t="shared" si="161"/>
        <v/>
      </c>
      <c r="CG141" s="82" t="str">
        <f t="shared" si="162"/>
        <v/>
      </c>
      <c r="CH141" s="82" t="str">
        <f t="shared" si="163"/>
        <v/>
      </c>
      <c r="CI141" s="82" t="str">
        <f t="shared" si="164"/>
        <v/>
      </c>
      <c r="CJ141" s="82" t="str">
        <f t="shared" si="165"/>
        <v/>
      </c>
      <c r="CK141" s="82" t="str">
        <f t="shared" si="166"/>
        <v/>
      </c>
      <c r="CL141" s="82" t="str">
        <f t="shared" si="167"/>
        <v/>
      </c>
      <c r="CM141" s="82">
        <f t="shared" si="168"/>
        <v>3.4</v>
      </c>
      <c r="CN141" s="82" t="str">
        <f t="shared" si="169"/>
        <v/>
      </c>
      <c r="CO141" s="82" t="str">
        <f t="shared" si="170"/>
        <v/>
      </c>
      <c r="CP141" s="82" t="str">
        <f t="shared" si="171"/>
        <v/>
      </c>
      <c r="CQ141" s="82" t="str">
        <f t="shared" si="172"/>
        <v/>
      </c>
      <c r="CR141" s="82" t="str">
        <f t="shared" si="173"/>
        <v/>
      </c>
      <c r="CS141" s="82" t="str">
        <f t="shared" si="174"/>
        <v/>
      </c>
      <c r="CT141" s="82" t="str">
        <f t="shared" si="175"/>
        <v/>
      </c>
      <c r="CU141" s="82" t="str">
        <f t="shared" si="176"/>
        <v/>
      </c>
      <c r="CV141" s="82" t="str">
        <f t="shared" si="177"/>
        <v/>
      </c>
      <c r="CW141" s="82" t="str">
        <f t="shared" si="178"/>
        <v/>
      </c>
      <c r="CX141" s="82" t="str">
        <f t="shared" si="179"/>
        <v/>
      </c>
      <c r="CY141" s="82" t="str">
        <f t="shared" si="180"/>
        <v/>
      </c>
      <c r="CZ141" s="82" t="str">
        <f t="shared" si="181"/>
        <v/>
      </c>
      <c r="DA141" s="82" t="str">
        <f t="shared" si="182"/>
        <v/>
      </c>
      <c r="DB141" s="82" t="str">
        <f t="shared" si="183"/>
        <v/>
      </c>
      <c r="DC141" s="82" t="str">
        <f t="shared" si="184"/>
        <v/>
      </c>
      <c r="DD141" s="82" t="str">
        <f t="shared" si="185"/>
        <v/>
      </c>
      <c r="DE141" s="82" t="str">
        <f t="shared" si="186"/>
        <v/>
      </c>
      <c r="DF141" s="82" t="str">
        <f t="shared" si="187"/>
        <v/>
      </c>
      <c r="DG141" s="82" t="str">
        <f t="shared" si="188"/>
        <v/>
      </c>
      <c r="DH141" s="82" t="str">
        <f t="shared" si="189"/>
        <v/>
      </c>
      <c r="DI141" s="82" t="str">
        <f t="shared" si="190"/>
        <v/>
      </c>
      <c r="DJ141" s="82" t="str">
        <f t="shared" si="191"/>
        <v/>
      </c>
      <c r="DK141" s="82" t="str">
        <f t="shared" si="192"/>
        <v/>
      </c>
      <c r="DL141" s="82" t="str">
        <f t="shared" si="193"/>
        <v/>
      </c>
      <c r="DM141" s="82" t="str">
        <f t="shared" si="194"/>
        <v/>
      </c>
      <c r="DN141" s="82" t="str">
        <f t="shared" si="195"/>
        <v/>
      </c>
      <c r="DO141" s="82" t="str">
        <f t="shared" si="196"/>
        <v/>
      </c>
      <c r="DP141" s="82" t="str">
        <f t="shared" si="197"/>
        <v/>
      </c>
      <c r="DQ141" s="82" t="str">
        <f t="shared" si="198"/>
        <v/>
      </c>
      <c r="DR141" s="82" t="str">
        <f t="shared" si="199"/>
        <v/>
      </c>
      <c r="DS141" s="82" t="str">
        <f t="shared" si="200"/>
        <v/>
      </c>
      <c r="DT141" s="82" t="str">
        <f t="shared" si="201"/>
        <v/>
      </c>
      <c r="DU141" s="82" t="str">
        <f t="shared" si="202"/>
        <v/>
      </c>
      <c r="DV141" s="82" t="str">
        <f t="shared" si="203"/>
        <v/>
      </c>
      <c r="DW141" s="82" t="str">
        <f t="shared" si="204"/>
        <v/>
      </c>
      <c r="DX141" s="82" t="str">
        <f t="shared" si="205"/>
        <v/>
      </c>
      <c r="DY141" s="82" t="str">
        <f t="shared" si="206"/>
        <v/>
      </c>
      <c r="DZ141" s="82" t="str">
        <f t="shared" si="207"/>
        <v/>
      </c>
      <c r="EA141" s="82" t="str">
        <f t="shared" si="208"/>
        <v/>
      </c>
      <c r="EB141" s="82" t="str">
        <f t="shared" si="209"/>
        <v/>
      </c>
      <c r="EC141" s="82" t="str">
        <f t="shared" si="210"/>
        <v/>
      </c>
      <c r="ED141" s="82" t="str">
        <f t="shared" si="211"/>
        <v/>
      </c>
      <c r="EE141" s="82" t="str">
        <f t="shared" si="212"/>
        <v/>
      </c>
      <c r="EF141" s="82" t="str">
        <f t="shared" si="213"/>
        <v/>
      </c>
      <c r="EG141" s="82" t="str">
        <f t="shared" si="214"/>
        <v/>
      </c>
      <c r="EH141" s="82" t="str">
        <f t="shared" si="215"/>
        <v/>
      </c>
      <c r="EI141" s="82">
        <f t="shared" si="216"/>
        <v>3.69</v>
      </c>
      <c r="EJ141" s="82" t="str">
        <f t="shared" si="217"/>
        <v/>
      </c>
      <c r="EK141" s="82" t="str">
        <f t="shared" si="218"/>
        <v/>
      </c>
      <c r="EL141" s="82" t="str">
        <f t="shared" si="219"/>
        <v/>
      </c>
      <c r="EM141" s="82" t="str">
        <f t="shared" si="220"/>
        <v/>
      </c>
      <c r="EN141" s="82" t="str">
        <f t="shared" si="221"/>
        <v/>
      </c>
      <c r="EO141" s="71">
        <f t="shared" si="222"/>
        <v>3.55</v>
      </c>
      <c r="EP141" s="71">
        <f>ROUND(EO141*(1+[3]Inflación!$G$50),2)</f>
        <v>3.6</v>
      </c>
      <c r="EQ141" s="81">
        <f t="shared" si="223"/>
        <v>-4.0261545083802197E-2</v>
      </c>
    </row>
    <row r="142" spans="1:147" s="56" customFormat="1" ht="24.75" customHeight="1">
      <c r="A142" s="96">
        <v>137</v>
      </c>
      <c r="B142" s="95" t="s">
        <v>518</v>
      </c>
      <c r="C142" s="109" t="s">
        <v>537</v>
      </c>
      <c r="D142" s="90" t="s">
        <v>12</v>
      </c>
      <c r="E142" s="94">
        <v>3.860642619988524</v>
      </c>
      <c r="F142" s="94">
        <v>3.8934580822584266</v>
      </c>
      <c r="G142" s="87"/>
      <c r="H142" s="82">
        <v>4.5</v>
      </c>
      <c r="I142" s="82">
        <v>6</v>
      </c>
      <c r="J142" s="82">
        <v>4.82</v>
      </c>
      <c r="K142" s="82" t="str">
        <f>+'[3]Contratos anteriores'!AO145</f>
        <v xml:space="preserve"> </v>
      </c>
      <c r="L142" s="82" t="str">
        <f>+'[3]Contratos anteriores'!AP145</f>
        <v xml:space="preserve"> </v>
      </c>
      <c r="M142" s="82" t="str">
        <f>+'[3]Contratos anteriores'!AQ145</f>
        <v xml:space="preserve"> </v>
      </c>
      <c r="N142" s="82"/>
      <c r="O142" s="82"/>
      <c r="P142" s="82"/>
      <c r="Q142" s="82" t="str">
        <f>+'[3]Contratos anteriores'!AR145</f>
        <v xml:space="preserve"> </v>
      </c>
      <c r="R142" s="82" t="str">
        <f>+'[3]Contratos anteriores'!AS145</f>
        <v xml:space="preserve"> </v>
      </c>
      <c r="S142" s="82" t="str">
        <f>+'[3]Contratos anteriores'!AT145</f>
        <v xml:space="preserve"> </v>
      </c>
      <c r="T142" s="82">
        <v>3.4</v>
      </c>
      <c r="U142" s="82"/>
      <c r="V142" s="82"/>
      <c r="W142" s="82" t="str">
        <f>+'[3]Contratos anteriores'!AU145</f>
        <v xml:space="preserve"> </v>
      </c>
      <c r="X142" s="82" t="str">
        <f>+'[3]Contratos anteriores'!AV145</f>
        <v xml:space="preserve"> </v>
      </c>
      <c r="Y142" s="82" t="str">
        <f>+'[3]Contratos anteriores'!AW145</f>
        <v xml:space="preserve"> </v>
      </c>
      <c r="Z142" s="82"/>
      <c r="AA142" s="82"/>
      <c r="AB142" s="82"/>
      <c r="AC142" s="86" t="str">
        <f>+'[3]Contratos anteriores'!AX145</f>
        <v xml:space="preserve"> </v>
      </c>
      <c r="AD142" s="86" t="str">
        <f>+'[3]Contratos anteriores'!AY145</f>
        <v xml:space="preserve"> </v>
      </c>
      <c r="AE142" s="86" t="str">
        <f>+'[3]Contratos anteriores'!AZ145</f>
        <v xml:space="preserve"> </v>
      </c>
      <c r="AF142" s="82"/>
      <c r="AG142" s="82"/>
      <c r="AH142" s="82"/>
      <c r="AI142" s="82" t="str">
        <f>+'[3]Contratos anteriores'!BA145</f>
        <v xml:space="preserve"> </v>
      </c>
      <c r="AJ142" s="82" t="str">
        <f>+'[3]Contratos anteriores'!BB145</f>
        <v xml:space="preserve"> </v>
      </c>
      <c r="AK142" s="82" t="str">
        <f>+'[3]Contratos anteriores'!BC145</f>
        <v xml:space="preserve"> </v>
      </c>
      <c r="AL142" s="82"/>
      <c r="AM142" s="82"/>
      <c r="AN142" s="82"/>
      <c r="AO142" s="82" t="str">
        <f>+'[3]Contratos anteriores'!BD145</f>
        <v xml:space="preserve"> </v>
      </c>
      <c r="AP142" s="82" t="str">
        <f>+'[3]Contratos anteriores'!BE145</f>
        <v xml:space="preserve"> </v>
      </c>
      <c r="AQ142" s="82" t="str">
        <f>+'[3]Contratos anteriores'!BF145</f>
        <v xml:space="preserve"> </v>
      </c>
      <c r="AR142" s="82"/>
      <c r="AS142" s="82"/>
      <c r="AT142" s="82"/>
      <c r="AU142" s="82" t="str">
        <f>+'[3]Contratos anteriores'!BG145</f>
        <v xml:space="preserve"> </v>
      </c>
      <c r="AV142" s="82" t="str">
        <f>+'[3]Contratos anteriores'!BH145</f>
        <v xml:space="preserve"> </v>
      </c>
      <c r="AW142" s="82" t="str">
        <f>+'[3]Contratos anteriores'!BI145</f>
        <v xml:space="preserve"> </v>
      </c>
      <c r="AX142" s="82"/>
      <c r="AY142" s="82"/>
      <c r="AZ142" s="82"/>
      <c r="BA142" s="82" t="str">
        <f>+'[3]Contratos anteriores'!BJ145</f>
        <v xml:space="preserve"> </v>
      </c>
      <c r="BB142" s="82" t="str">
        <f>+'[3]Contratos anteriores'!BK145</f>
        <v xml:space="preserve"> </v>
      </c>
      <c r="BC142" s="82" t="str">
        <f>+'[3]Contratos anteriores'!BL145</f>
        <v xml:space="preserve"> </v>
      </c>
      <c r="BD142" s="82"/>
      <c r="BE142" s="82"/>
      <c r="BF142" s="82"/>
      <c r="BG142" s="82" t="str">
        <f>+'[3]Contratos anteriores'!BM145</f>
        <v xml:space="preserve"> </v>
      </c>
      <c r="BH142" s="82" t="str">
        <f>+'[3]Contratos anteriores'!BN145</f>
        <v xml:space="preserve"> </v>
      </c>
      <c r="BI142" s="82" t="str">
        <f>+'[3]Contratos anteriores'!BO145</f>
        <v xml:space="preserve"> </v>
      </c>
      <c r="BJ142" s="82">
        <v>6.63</v>
      </c>
      <c r="BK142" s="82">
        <v>4.3600000000000003</v>
      </c>
      <c r="BL142" s="82"/>
      <c r="BM142" s="82" t="str">
        <f>+'[3]Contratos anteriores'!BP145</f>
        <v xml:space="preserve"> </v>
      </c>
      <c r="BN142" s="82" t="str">
        <f>+'[3]Contratos anteriores'!BQ145</f>
        <v xml:space="preserve"> </v>
      </c>
      <c r="BO142" s="82" t="str">
        <f>+'[3]Contratos anteriores'!BR145</f>
        <v xml:space="preserve"> </v>
      </c>
      <c r="BP142" s="82">
        <v>3.85</v>
      </c>
      <c r="BQ142" s="82"/>
      <c r="BR142" s="82">
        <v>4.47</v>
      </c>
      <c r="BS142" s="82" t="str">
        <f>+'[3]Contratos anteriores'!BS145</f>
        <v xml:space="preserve"> </v>
      </c>
      <c r="BT142" s="82" t="str">
        <f>+'[3]Contratos anteriores'!BT145</f>
        <v xml:space="preserve"> </v>
      </c>
      <c r="BU142" s="82" t="str">
        <f>+'[3]Contratos anteriores'!BU145</f>
        <v xml:space="preserve"> </v>
      </c>
      <c r="BV142" s="84">
        <f t="shared" si="152"/>
        <v>4.7537499999999993</v>
      </c>
      <c r="BW142" s="84">
        <f t="shared" si="153"/>
        <v>1.0142040977056468</v>
      </c>
      <c r="BX142" s="84">
        <f t="shared" si="224"/>
        <v>3.232443853441529</v>
      </c>
      <c r="BY142" s="84">
        <f t="shared" si="154"/>
        <v>5.7679540977056458</v>
      </c>
      <c r="BZ142" s="84">
        <f t="shared" si="155"/>
        <v>4.246706881987377</v>
      </c>
      <c r="CA142" s="82" t="str">
        <f t="shared" si="156"/>
        <v/>
      </c>
      <c r="CB142" s="82" t="str">
        <f t="shared" si="157"/>
        <v/>
      </c>
      <c r="CC142" s="82" t="str">
        <f t="shared" si="158"/>
        <v/>
      </c>
      <c r="CD142" s="82" t="str">
        <f t="shared" si="159"/>
        <v/>
      </c>
      <c r="CE142" s="82" t="str">
        <f t="shared" si="160"/>
        <v/>
      </c>
      <c r="CF142" s="82" t="str">
        <f t="shared" si="161"/>
        <v/>
      </c>
      <c r="CG142" s="82" t="str">
        <f t="shared" si="162"/>
        <v/>
      </c>
      <c r="CH142" s="82" t="str">
        <f t="shared" si="163"/>
        <v/>
      </c>
      <c r="CI142" s="82" t="str">
        <f t="shared" si="164"/>
        <v/>
      </c>
      <c r="CJ142" s="82" t="str">
        <f t="shared" si="165"/>
        <v/>
      </c>
      <c r="CK142" s="82" t="str">
        <f t="shared" si="166"/>
        <v/>
      </c>
      <c r="CL142" s="82" t="str">
        <f t="shared" si="167"/>
        <v/>
      </c>
      <c r="CM142" s="82">
        <f t="shared" si="168"/>
        <v>3.4</v>
      </c>
      <c r="CN142" s="82" t="str">
        <f t="shared" si="169"/>
        <v/>
      </c>
      <c r="CO142" s="82" t="str">
        <f t="shared" si="170"/>
        <v/>
      </c>
      <c r="CP142" s="82" t="str">
        <f t="shared" si="171"/>
        <v/>
      </c>
      <c r="CQ142" s="82" t="str">
        <f t="shared" si="172"/>
        <v/>
      </c>
      <c r="CR142" s="82" t="str">
        <f t="shared" si="173"/>
        <v/>
      </c>
      <c r="CS142" s="82" t="str">
        <f t="shared" si="174"/>
        <v/>
      </c>
      <c r="CT142" s="82" t="str">
        <f t="shared" si="175"/>
        <v/>
      </c>
      <c r="CU142" s="82" t="str">
        <f t="shared" si="176"/>
        <v/>
      </c>
      <c r="CV142" s="82" t="str">
        <f t="shared" si="177"/>
        <v/>
      </c>
      <c r="CW142" s="82" t="str">
        <f t="shared" si="178"/>
        <v/>
      </c>
      <c r="CX142" s="82" t="str">
        <f t="shared" si="179"/>
        <v/>
      </c>
      <c r="CY142" s="82" t="str">
        <f t="shared" si="180"/>
        <v/>
      </c>
      <c r="CZ142" s="82" t="str">
        <f t="shared" si="181"/>
        <v/>
      </c>
      <c r="DA142" s="82" t="str">
        <f t="shared" si="182"/>
        <v/>
      </c>
      <c r="DB142" s="82" t="str">
        <f t="shared" si="183"/>
        <v/>
      </c>
      <c r="DC142" s="82" t="str">
        <f t="shared" si="184"/>
        <v/>
      </c>
      <c r="DD142" s="82" t="str">
        <f t="shared" si="185"/>
        <v/>
      </c>
      <c r="DE142" s="82" t="str">
        <f t="shared" si="186"/>
        <v/>
      </c>
      <c r="DF142" s="82" t="str">
        <f t="shared" si="187"/>
        <v/>
      </c>
      <c r="DG142" s="82" t="str">
        <f t="shared" si="188"/>
        <v/>
      </c>
      <c r="DH142" s="82" t="str">
        <f t="shared" si="189"/>
        <v/>
      </c>
      <c r="DI142" s="82" t="str">
        <f t="shared" si="190"/>
        <v/>
      </c>
      <c r="DJ142" s="82" t="str">
        <f t="shared" si="191"/>
        <v/>
      </c>
      <c r="DK142" s="82" t="str">
        <f t="shared" si="192"/>
        <v/>
      </c>
      <c r="DL142" s="82" t="str">
        <f t="shared" si="193"/>
        <v/>
      </c>
      <c r="DM142" s="82" t="str">
        <f t="shared" si="194"/>
        <v/>
      </c>
      <c r="DN142" s="82" t="str">
        <f t="shared" si="195"/>
        <v/>
      </c>
      <c r="DO142" s="82" t="str">
        <f t="shared" si="196"/>
        <v/>
      </c>
      <c r="DP142" s="82" t="str">
        <f t="shared" si="197"/>
        <v/>
      </c>
      <c r="DQ142" s="82" t="str">
        <f t="shared" si="198"/>
        <v/>
      </c>
      <c r="DR142" s="82" t="str">
        <f t="shared" si="199"/>
        <v/>
      </c>
      <c r="DS142" s="82" t="str">
        <f t="shared" si="200"/>
        <v/>
      </c>
      <c r="DT142" s="82" t="str">
        <f t="shared" si="201"/>
        <v/>
      </c>
      <c r="DU142" s="82" t="str">
        <f t="shared" si="202"/>
        <v/>
      </c>
      <c r="DV142" s="82" t="str">
        <f t="shared" si="203"/>
        <v/>
      </c>
      <c r="DW142" s="82" t="str">
        <f t="shared" si="204"/>
        <v/>
      </c>
      <c r="DX142" s="82" t="str">
        <f t="shared" si="205"/>
        <v/>
      </c>
      <c r="DY142" s="82" t="str">
        <f t="shared" si="206"/>
        <v/>
      </c>
      <c r="DZ142" s="82" t="str">
        <f t="shared" si="207"/>
        <v/>
      </c>
      <c r="EA142" s="82" t="str">
        <f t="shared" si="208"/>
        <v/>
      </c>
      <c r="EB142" s="82" t="str">
        <f t="shared" si="209"/>
        <v/>
      </c>
      <c r="EC142" s="82" t="str">
        <f t="shared" si="210"/>
        <v/>
      </c>
      <c r="ED142" s="82" t="str">
        <f t="shared" si="211"/>
        <v/>
      </c>
      <c r="EE142" s="82" t="str">
        <f t="shared" si="212"/>
        <v/>
      </c>
      <c r="EF142" s="82" t="str">
        <f t="shared" si="213"/>
        <v/>
      </c>
      <c r="EG142" s="82" t="str">
        <f t="shared" si="214"/>
        <v/>
      </c>
      <c r="EH142" s="82" t="str">
        <f t="shared" si="215"/>
        <v/>
      </c>
      <c r="EI142" s="82">
        <f t="shared" si="216"/>
        <v>3.85</v>
      </c>
      <c r="EJ142" s="82" t="str">
        <f t="shared" si="217"/>
        <v/>
      </c>
      <c r="EK142" s="82" t="str">
        <f t="shared" si="218"/>
        <v/>
      </c>
      <c r="EL142" s="82" t="str">
        <f t="shared" si="219"/>
        <v/>
      </c>
      <c r="EM142" s="82" t="str">
        <f t="shared" si="220"/>
        <v/>
      </c>
      <c r="EN142" s="82" t="str">
        <f t="shared" si="221"/>
        <v/>
      </c>
      <c r="EO142" s="71">
        <f t="shared" si="222"/>
        <v>3.64</v>
      </c>
      <c r="EP142" s="71">
        <f>ROUND(EO142*(1+[3]Inflación!$G$50),2)</f>
        <v>3.69</v>
      </c>
      <c r="EQ142" s="81">
        <f t="shared" si="223"/>
        <v>-5.7151785779430586E-2</v>
      </c>
    </row>
    <row r="143" spans="1:147" s="56" customFormat="1" ht="24.75" customHeight="1">
      <c r="A143" s="96">
        <v>138</v>
      </c>
      <c r="B143" s="95" t="s">
        <v>518</v>
      </c>
      <c r="C143" s="109" t="s">
        <v>536</v>
      </c>
      <c r="D143" s="90" t="s">
        <v>12</v>
      </c>
      <c r="E143" s="94">
        <v>4.0496577630605319</v>
      </c>
      <c r="F143" s="94">
        <v>4.0840798540465464</v>
      </c>
      <c r="G143" s="87"/>
      <c r="H143" s="82">
        <v>4.5</v>
      </c>
      <c r="I143" s="82">
        <v>6</v>
      </c>
      <c r="J143" s="82">
        <v>4.82</v>
      </c>
      <c r="K143" s="82" t="str">
        <f>+'[3]Contratos anteriores'!AO146</f>
        <v xml:space="preserve"> </v>
      </c>
      <c r="L143" s="82" t="str">
        <f>+'[3]Contratos anteriores'!AP146</f>
        <v xml:space="preserve"> </v>
      </c>
      <c r="M143" s="82" t="str">
        <f>+'[3]Contratos anteriores'!AQ146</f>
        <v xml:space="preserve"> </v>
      </c>
      <c r="N143" s="82"/>
      <c r="O143" s="82"/>
      <c r="P143" s="82"/>
      <c r="Q143" s="82" t="str">
        <f>+'[3]Contratos anteriores'!AR146</f>
        <v xml:space="preserve"> </v>
      </c>
      <c r="R143" s="82" t="str">
        <f>+'[3]Contratos anteriores'!AS146</f>
        <v xml:space="preserve"> </v>
      </c>
      <c r="S143" s="82" t="str">
        <f>+'[3]Contratos anteriores'!AT146</f>
        <v xml:space="preserve"> </v>
      </c>
      <c r="T143" s="82">
        <v>6.2</v>
      </c>
      <c r="U143" s="82"/>
      <c r="V143" s="82"/>
      <c r="W143" s="82" t="str">
        <f>+'[3]Contratos anteriores'!AU146</f>
        <v xml:space="preserve"> </v>
      </c>
      <c r="X143" s="82" t="str">
        <f>+'[3]Contratos anteriores'!AV146</f>
        <v xml:space="preserve"> </v>
      </c>
      <c r="Y143" s="82" t="str">
        <f>+'[3]Contratos anteriores'!AW146</f>
        <v xml:space="preserve"> </v>
      </c>
      <c r="Z143" s="82"/>
      <c r="AA143" s="82"/>
      <c r="AB143" s="82"/>
      <c r="AC143" s="86" t="str">
        <f>+'[3]Contratos anteriores'!AX146</f>
        <v xml:space="preserve"> </v>
      </c>
      <c r="AD143" s="86" t="str">
        <f>+'[3]Contratos anteriores'!AY146</f>
        <v xml:space="preserve"> </v>
      </c>
      <c r="AE143" s="86" t="str">
        <f>+'[3]Contratos anteriores'!AZ146</f>
        <v xml:space="preserve"> </v>
      </c>
      <c r="AF143" s="82"/>
      <c r="AG143" s="82"/>
      <c r="AH143" s="82"/>
      <c r="AI143" s="82" t="str">
        <f>+'[3]Contratos anteriores'!BA146</f>
        <v xml:space="preserve"> </v>
      </c>
      <c r="AJ143" s="82" t="str">
        <f>+'[3]Contratos anteriores'!BB146</f>
        <v xml:space="preserve"> </v>
      </c>
      <c r="AK143" s="82" t="str">
        <f>+'[3]Contratos anteriores'!BC146</f>
        <v xml:space="preserve"> </v>
      </c>
      <c r="AL143" s="82"/>
      <c r="AM143" s="82"/>
      <c r="AN143" s="82"/>
      <c r="AO143" s="82" t="str">
        <f>+'[3]Contratos anteriores'!BD146</f>
        <v xml:space="preserve"> </v>
      </c>
      <c r="AP143" s="82" t="str">
        <f>+'[3]Contratos anteriores'!BE146</f>
        <v xml:space="preserve"> </v>
      </c>
      <c r="AQ143" s="82" t="str">
        <f>+'[3]Contratos anteriores'!BF146</f>
        <v xml:space="preserve"> </v>
      </c>
      <c r="AR143" s="82"/>
      <c r="AS143" s="82"/>
      <c r="AT143" s="82"/>
      <c r="AU143" s="82" t="str">
        <f>+'[3]Contratos anteriores'!BG146</f>
        <v xml:space="preserve"> </v>
      </c>
      <c r="AV143" s="82" t="str">
        <f>+'[3]Contratos anteriores'!BH146</f>
        <v xml:space="preserve"> </v>
      </c>
      <c r="AW143" s="82" t="str">
        <f>+'[3]Contratos anteriores'!BI146</f>
        <v xml:space="preserve"> </v>
      </c>
      <c r="AX143" s="82"/>
      <c r="AY143" s="82"/>
      <c r="AZ143" s="82"/>
      <c r="BA143" s="82" t="str">
        <f>+'[3]Contratos anteriores'!BJ146</f>
        <v xml:space="preserve"> </v>
      </c>
      <c r="BB143" s="82" t="str">
        <f>+'[3]Contratos anteriores'!BK146</f>
        <v xml:space="preserve"> </v>
      </c>
      <c r="BC143" s="82" t="str">
        <f>+'[3]Contratos anteriores'!BL146</f>
        <v xml:space="preserve"> </v>
      </c>
      <c r="BD143" s="82"/>
      <c r="BE143" s="82"/>
      <c r="BF143" s="82"/>
      <c r="BG143" s="82" t="str">
        <f>+'[3]Contratos anteriores'!BM146</f>
        <v xml:space="preserve"> </v>
      </c>
      <c r="BH143" s="82" t="str">
        <f>+'[3]Contratos anteriores'!BN146</f>
        <v xml:space="preserve"> </v>
      </c>
      <c r="BI143" s="82" t="str">
        <f>+'[3]Contratos anteriores'!BO146</f>
        <v xml:space="preserve"> </v>
      </c>
      <c r="BJ143" s="82">
        <v>6.63</v>
      </c>
      <c r="BK143" s="82">
        <v>4.58</v>
      </c>
      <c r="BL143" s="82"/>
      <c r="BM143" s="82" t="str">
        <f>+'[3]Contratos anteriores'!BP146</f>
        <v xml:space="preserve"> </v>
      </c>
      <c r="BN143" s="82" t="str">
        <f>+'[3]Contratos anteriores'!BQ146</f>
        <v xml:space="preserve"> </v>
      </c>
      <c r="BO143" s="82" t="str">
        <f>+'[3]Contratos anteriores'!BR146</f>
        <v xml:space="preserve"> </v>
      </c>
      <c r="BP143" s="82">
        <v>4.04</v>
      </c>
      <c r="BQ143" s="82"/>
      <c r="BR143" s="82">
        <v>4.7699999999999996</v>
      </c>
      <c r="BS143" s="82" t="str">
        <f>+'[3]Contratos anteriores'!BS146</f>
        <v xml:space="preserve"> </v>
      </c>
      <c r="BT143" s="82" t="str">
        <f>+'[3]Contratos anteriores'!BT146</f>
        <v xml:space="preserve"> </v>
      </c>
      <c r="BU143" s="82" t="str">
        <f>+'[3]Contratos anteriores'!BU146</f>
        <v xml:space="preserve"> </v>
      </c>
      <c r="BV143" s="84">
        <f t="shared" si="152"/>
        <v>5.192499999999999</v>
      </c>
      <c r="BW143" s="84">
        <f t="shared" si="153"/>
        <v>0.95810086263430672</v>
      </c>
      <c r="BX143" s="84">
        <f t="shared" si="224"/>
        <v>3.7553487060485389</v>
      </c>
      <c r="BY143" s="84">
        <f t="shared" si="154"/>
        <v>6.1506008626343061</v>
      </c>
      <c r="BZ143" s="84">
        <f t="shared" si="155"/>
        <v>4.4546235393665858</v>
      </c>
      <c r="CA143" s="82" t="str">
        <f t="shared" si="156"/>
        <v/>
      </c>
      <c r="CB143" s="82" t="str">
        <f t="shared" si="157"/>
        <v/>
      </c>
      <c r="CC143" s="82" t="str">
        <f t="shared" si="158"/>
        <v/>
      </c>
      <c r="CD143" s="82" t="str">
        <f t="shared" si="159"/>
        <v/>
      </c>
      <c r="CE143" s="82" t="str">
        <f t="shared" si="160"/>
        <v/>
      </c>
      <c r="CF143" s="82" t="str">
        <f t="shared" si="161"/>
        <v/>
      </c>
      <c r="CG143" s="82" t="str">
        <f t="shared" si="162"/>
        <v/>
      </c>
      <c r="CH143" s="82" t="str">
        <f t="shared" si="163"/>
        <v/>
      </c>
      <c r="CI143" s="82" t="str">
        <f t="shared" si="164"/>
        <v/>
      </c>
      <c r="CJ143" s="82" t="str">
        <f t="shared" si="165"/>
        <v/>
      </c>
      <c r="CK143" s="82" t="str">
        <f t="shared" si="166"/>
        <v/>
      </c>
      <c r="CL143" s="82" t="str">
        <f t="shared" si="167"/>
        <v/>
      </c>
      <c r="CM143" s="82" t="str">
        <f t="shared" si="168"/>
        <v/>
      </c>
      <c r="CN143" s="82" t="str">
        <f t="shared" si="169"/>
        <v/>
      </c>
      <c r="CO143" s="82" t="str">
        <f t="shared" si="170"/>
        <v/>
      </c>
      <c r="CP143" s="82" t="str">
        <f t="shared" si="171"/>
        <v/>
      </c>
      <c r="CQ143" s="82" t="str">
        <f t="shared" si="172"/>
        <v/>
      </c>
      <c r="CR143" s="82" t="str">
        <f t="shared" si="173"/>
        <v/>
      </c>
      <c r="CS143" s="82" t="str">
        <f t="shared" si="174"/>
        <v/>
      </c>
      <c r="CT143" s="82" t="str">
        <f t="shared" si="175"/>
        <v/>
      </c>
      <c r="CU143" s="82" t="str">
        <f t="shared" si="176"/>
        <v/>
      </c>
      <c r="CV143" s="82" t="str">
        <f t="shared" si="177"/>
        <v/>
      </c>
      <c r="CW143" s="82" t="str">
        <f t="shared" si="178"/>
        <v/>
      </c>
      <c r="CX143" s="82" t="str">
        <f t="shared" si="179"/>
        <v/>
      </c>
      <c r="CY143" s="82" t="str">
        <f t="shared" si="180"/>
        <v/>
      </c>
      <c r="CZ143" s="82" t="str">
        <f t="shared" si="181"/>
        <v/>
      </c>
      <c r="DA143" s="82" t="str">
        <f t="shared" si="182"/>
        <v/>
      </c>
      <c r="DB143" s="82" t="str">
        <f t="shared" si="183"/>
        <v/>
      </c>
      <c r="DC143" s="82" t="str">
        <f t="shared" si="184"/>
        <v/>
      </c>
      <c r="DD143" s="82" t="str">
        <f t="shared" si="185"/>
        <v/>
      </c>
      <c r="DE143" s="82" t="str">
        <f t="shared" si="186"/>
        <v/>
      </c>
      <c r="DF143" s="82" t="str">
        <f t="shared" si="187"/>
        <v/>
      </c>
      <c r="DG143" s="82" t="str">
        <f t="shared" si="188"/>
        <v/>
      </c>
      <c r="DH143" s="82" t="str">
        <f t="shared" si="189"/>
        <v/>
      </c>
      <c r="DI143" s="82" t="str">
        <f t="shared" si="190"/>
        <v/>
      </c>
      <c r="DJ143" s="82" t="str">
        <f t="shared" si="191"/>
        <v/>
      </c>
      <c r="DK143" s="82" t="str">
        <f t="shared" si="192"/>
        <v/>
      </c>
      <c r="DL143" s="82" t="str">
        <f t="shared" si="193"/>
        <v/>
      </c>
      <c r="DM143" s="82" t="str">
        <f t="shared" si="194"/>
        <v/>
      </c>
      <c r="DN143" s="82" t="str">
        <f t="shared" si="195"/>
        <v/>
      </c>
      <c r="DO143" s="82" t="str">
        <f t="shared" si="196"/>
        <v/>
      </c>
      <c r="DP143" s="82" t="str">
        <f t="shared" si="197"/>
        <v/>
      </c>
      <c r="DQ143" s="82" t="str">
        <f t="shared" si="198"/>
        <v/>
      </c>
      <c r="DR143" s="82" t="str">
        <f t="shared" si="199"/>
        <v/>
      </c>
      <c r="DS143" s="82" t="str">
        <f t="shared" si="200"/>
        <v/>
      </c>
      <c r="DT143" s="82" t="str">
        <f t="shared" si="201"/>
        <v/>
      </c>
      <c r="DU143" s="82" t="str">
        <f t="shared" si="202"/>
        <v/>
      </c>
      <c r="DV143" s="82" t="str">
        <f t="shared" si="203"/>
        <v/>
      </c>
      <c r="DW143" s="82" t="str">
        <f t="shared" si="204"/>
        <v/>
      </c>
      <c r="DX143" s="82" t="str">
        <f t="shared" si="205"/>
        <v/>
      </c>
      <c r="DY143" s="82" t="str">
        <f t="shared" si="206"/>
        <v/>
      </c>
      <c r="DZ143" s="82" t="str">
        <f t="shared" si="207"/>
        <v/>
      </c>
      <c r="EA143" s="82" t="str">
        <f t="shared" si="208"/>
        <v/>
      </c>
      <c r="EB143" s="82" t="str">
        <f t="shared" si="209"/>
        <v/>
      </c>
      <c r="EC143" s="82" t="str">
        <f t="shared" si="210"/>
        <v/>
      </c>
      <c r="ED143" s="82" t="str">
        <f t="shared" si="211"/>
        <v/>
      </c>
      <c r="EE143" s="82" t="str">
        <f t="shared" si="212"/>
        <v/>
      </c>
      <c r="EF143" s="82" t="str">
        <f t="shared" si="213"/>
        <v/>
      </c>
      <c r="EG143" s="82" t="str">
        <f t="shared" si="214"/>
        <v/>
      </c>
      <c r="EH143" s="82" t="str">
        <f t="shared" si="215"/>
        <v/>
      </c>
      <c r="EI143" s="82">
        <f t="shared" si="216"/>
        <v>4.04</v>
      </c>
      <c r="EJ143" s="82" t="str">
        <f t="shared" si="217"/>
        <v/>
      </c>
      <c r="EK143" s="82" t="str">
        <f t="shared" si="218"/>
        <v/>
      </c>
      <c r="EL143" s="82" t="str">
        <f t="shared" si="219"/>
        <v/>
      </c>
      <c r="EM143" s="82" t="str">
        <f t="shared" si="220"/>
        <v/>
      </c>
      <c r="EN143" s="82" t="str">
        <f t="shared" si="221"/>
        <v/>
      </c>
      <c r="EO143" s="71">
        <f t="shared" si="222"/>
        <v>4.04</v>
      </c>
      <c r="EP143" s="71">
        <f>ROUND(EO143*(1+[3]Inflación!$G$50),2)</f>
        <v>4.09</v>
      </c>
      <c r="EQ143" s="81">
        <f t="shared" si="223"/>
        <v>-2.3848343799879324E-3</v>
      </c>
    </row>
    <row r="144" spans="1:147" s="56" customFormat="1" ht="24.75" customHeight="1">
      <c r="A144" s="96">
        <v>139</v>
      </c>
      <c r="B144" s="95" t="s">
        <v>518</v>
      </c>
      <c r="C144" s="109" t="s">
        <v>535</v>
      </c>
      <c r="D144" s="90" t="s">
        <v>12</v>
      </c>
      <c r="E144" s="94">
        <v>4.6189543990779498</v>
      </c>
      <c r="F144" s="94">
        <v>4.6582155114701127</v>
      </c>
      <c r="G144" s="87"/>
      <c r="H144" s="82">
        <v>4.5</v>
      </c>
      <c r="I144" s="82">
        <v>6</v>
      </c>
      <c r="J144" s="82">
        <v>4.82</v>
      </c>
      <c r="K144" s="82" t="str">
        <f>+'[3]Contratos anteriores'!AO147</f>
        <v xml:space="preserve"> </v>
      </c>
      <c r="L144" s="82" t="str">
        <f>+'[3]Contratos anteriores'!AP147</f>
        <v xml:space="preserve"> </v>
      </c>
      <c r="M144" s="82" t="str">
        <f>+'[3]Contratos anteriores'!AQ147</f>
        <v xml:space="preserve"> </v>
      </c>
      <c r="N144" s="82"/>
      <c r="O144" s="82"/>
      <c r="P144" s="82"/>
      <c r="Q144" s="82" t="str">
        <f>+'[3]Contratos anteriores'!AR147</f>
        <v xml:space="preserve"> </v>
      </c>
      <c r="R144" s="82" t="str">
        <f>+'[3]Contratos anteriores'!AS147</f>
        <v xml:space="preserve"> </v>
      </c>
      <c r="S144" s="82" t="str">
        <f>+'[3]Contratos anteriores'!AT147</f>
        <v xml:space="preserve"> </v>
      </c>
      <c r="T144" s="82">
        <v>6.2</v>
      </c>
      <c r="U144" s="82"/>
      <c r="V144" s="82"/>
      <c r="W144" s="82" t="str">
        <f>+'[3]Contratos anteriores'!AU147</f>
        <v xml:space="preserve"> </v>
      </c>
      <c r="X144" s="82" t="str">
        <f>+'[3]Contratos anteriores'!AV147</f>
        <v xml:space="preserve"> </v>
      </c>
      <c r="Y144" s="82" t="str">
        <f>+'[3]Contratos anteriores'!AW147</f>
        <v xml:space="preserve"> </v>
      </c>
      <c r="Z144" s="82"/>
      <c r="AA144" s="82"/>
      <c r="AB144" s="82"/>
      <c r="AC144" s="86" t="str">
        <f>+'[3]Contratos anteriores'!AX147</f>
        <v xml:space="preserve"> </v>
      </c>
      <c r="AD144" s="86" t="str">
        <f>+'[3]Contratos anteriores'!AY147</f>
        <v xml:space="preserve"> </v>
      </c>
      <c r="AE144" s="86" t="str">
        <f>+'[3]Contratos anteriores'!AZ147</f>
        <v xml:space="preserve"> </v>
      </c>
      <c r="AF144" s="82"/>
      <c r="AG144" s="82"/>
      <c r="AH144" s="82"/>
      <c r="AI144" s="82" t="str">
        <f>+'[3]Contratos anteriores'!BA147</f>
        <v xml:space="preserve"> </v>
      </c>
      <c r="AJ144" s="82" t="str">
        <f>+'[3]Contratos anteriores'!BB147</f>
        <v xml:space="preserve"> </v>
      </c>
      <c r="AK144" s="82" t="str">
        <f>+'[3]Contratos anteriores'!BC147</f>
        <v xml:space="preserve"> </v>
      </c>
      <c r="AL144" s="82"/>
      <c r="AM144" s="82"/>
      <c r="AN144" s="82"/>
      <c r="AO144" s="82" t="str">
        <f>+'[3]Contratos anteriores'!BD147</f>
        <v xml:space="preserve"> </v>
      </c>
      <c r="AP144" s="82" t="str">
        <f>+'[3]Contratos anteriores'!BE147</f>
        <v xml:space="preserve"> </v>
      </c>
      <c r="AQ144" s="82" t="str">
        <f>+'[3]Contratos anteriores'!BF147</f>
        <v xml:space="preserve"> </v>
      </c>
      <c r="AR144" s="82"/>
      <c r="AS144" s="82"/>
      <c r="AT144" s="82"/>
      <c r="AU144" s="82" t="str">
        <f>+'[3]Contratos anteriores'!BG147</f>
        <v xml:space="preserve"> </v>
      </c>
      <c r="AV144" s="82" t="str">
        <f>+'[3]Contratos anteriores'!BH147</f>
        <v xml:space="preserve"> </v>
      </c>
      <c r="AW144" s="82" t="str">
        <f>+'[3]Contratos anteriores'!BI147</f>
        <v xml:space="preserve"> </v>
      </c>
      <c r="AX144" s="82"/>
      <c r="AY144" s="82"/>
      <c r="AZ144" s="82"/>
      <c r="BA144" s="82" t="str">
        <f>+'[3]Contratos anteriores'!BJ147</f>
        <v xml:space="preserve"> </v>
      </c>
      <c r="BB144" s="82" t="str">
        <f>+'[3]Contratos anteriores'!BK147</f>
        <v xml:space="preserve"> </v>
      </c>
      <c r="BC144" s="82" t="str">
        <f>+'[3]Contratos anteriores'!BL147</f>
        <v xml:space="preserve"> </v>
      </c>
      <c r="BD144" s="82"/>
      <c r="BE144" s="82"/>
      <c r="BF144" s="82"/>
      <c r="BG144" s="82" t="str">
        <f>+'[3]Contratos anteriores'!BM147</f>
        <v xml:space="preserve"> </v>
      </c>
      <c r="BH144" s="82" t="str">
        <f>+'[3]Contratos anteriores'!BN147</f>
        <v xml:space="preserve"> </v>
      </c>
      <c r="BI144" s="82" t="str">
        <f>+'[3]Contratos anteriores'!BO147</f>
        <v xml:space="preserve"> </v>
      </c>
      <c r="BJ144" s="82">
        <v>7.36</v>
      </c>
      <c r="BK144" s="82">
        <v>5.22</v>
      </c>
      <c r="BL144" s="82"/>
      <c r="BM144" s="82" t="str">
        <f>+'[3]Contratos anteriores'!BP147</f>
        <v xml:space="preserve"> </v>
      </c>
      <c r="BN144" s="82" t="str">
        <f>+'[3]Contratos anteriores'!BQ147</f>
        <v xml:space="preserve"> </v>
      </c>
      <c r="BO144" s="82" t="str">
        <f>+'[3]Contratos anteriores'!BR147</f>
        <v xml:space="preserve"> </v>
      </c>
      <c r="BP144" s="82">
        <v>4.6100000000000003</v>
      </c>
      <c r="BQ144" s="82"/>
      <c r="BR144" s="82">
        <v>5.37</v>
      </c>
      <c r="BS144" s="82" t="str">
        <f>+'[3]Contratos anteriores'!BS147</f>
        <v xml:space="preserve"> </v>
      </c>
      <c r="BT144" s="82" t="str">
        <f>+'[3]Contratos anteriores'!BT147</f>
        <v xml:space="preserve"> </v>
      </c>
      <c r="BU144" s="82" t="str">
        <f>+'[3]Contratos anteriores'!BU147</f>
        <v xml:space="preserve"> </v>
      </c>
      <c r="BV144" s="84">
        <f t="shared" si="152"/>
        <v>5.51</v>
      </c>
      <c r="BW144" s="84">
        <f t="shared" si="153"/>
        <v>0.92881964555694985</v>
      </c>
      <c r="BX144" s="84">
        <f t="shared" si="224"/>
        <v>4.1167705316645753</v>
      </c>
      <c r="BY144" s="84">
        <f t="shared" si="154"/>
        <v>6.4388196455569497</v>
      </c>
      <c r="BZ144" s="84">
        <f t="shared" si="155"/>
        <v>5.0808498389857455</v>
      </c>
      <c r="CA144" s="82">
        <f t="shared" si="156"/>
        <v>4.5</v>
      </c>
      <c r="CB144" s="82" t="str">
        <f t="shared" si="157"/>
        <v/>
      </c>
      <c r="CC144" s="82">
        <f t="shared" si="158"/>
        <v>4.82</v>
      </c>
      <c r="CD144" s="82" t="str">
        <f t="shared" si="159"/>
        <v/>
      </c>
      <c r="CE144" s="82" t="str">
        <f t="shared" si="160"/>
        <v/>
      </c>
      <c r="CF144" s="82" t="str">
        <f t="shared" si="161"/>
        <v/>
      </c>
      <c r="CG144" s="82" t="str">
        <f t="shared" si="162"/>
        <v/>
      </c>
      <c r="CH144" s="82" t="str">
        <f t="shared" si="163"/>
        <v/>
      </c>
      <c r="CI144" s="82" t="str">
        <f t="shared" si="164"/>
        <v/>
      </c>
      <c r="CJ144" s="82" t="str">
        <f t="shared" si="165"/>
        <v/>
      </c>
      <c r="CK144" s="82" t="str">
        <f t="shared" si="166"/>
        <v/>
      </c>
      <c r="CL144" s="82" t="str">
        <f t="shared" si="167"/>
        <v/>
      </c>
      <c r="CM144" s="82" t="str">
        <f t="shared" si="168"/>
        <v/>
      </c>
      <c r="CN144" s="82" t="str">
        <f t="shared" si="169"/>
        <v/>
      </c>
      <c r="CO144" s="82" t="str">
        <f t="shared" si="170"/>
        <v/>
      </c>
      <c r="CP144" s="82" t="str">
        <f t="shared" si="171"/>
        <v/>
      </c>
      <c r="CQ144" s="82" t="str">
        <f t="shared" si="172"/>
        <v/>
      </c>
      <c r="CR144" s="82" t="str">
        <f t="shared" si="173"/>
        <v/>
      </c>
      <c r="CS144" s="82" t="str">
        <f t="shared" si="174"/>
        <v/>
      </c>
      <c r="CT144" s="82" t="str">
        <f t="shared" si="175"/>
        <v/>
      </c>
      <c r="CU144" s="82" t="str">
        <f t="shared" si="176"/>
        <v/>
      </c>
      <c r="CV144" s="82" t="str">
        <f t="shared" si="177"/>
        <v/>
      </c>
      <c r="CW144" s="82" t="str">
        <f t="shared" si="178"/>
        <v/>
      </c>
      <c r="CX144" s="82" t="str">
        <f t="shared" si="179"/>
        <v/>
      </c>
      <c r="CY144" s="82" t="str">
        <f t="shared" si="180"/>
        <v/>
      </c>
      <c r="CZ144" s="82" t="str">
        <f t="shared" si="181"/>
        <v/>
      </c>
      <c r="DA144" s="82" t="str">
        <f t="shared" si="182"/>
        <v/>
      </c>
      <c r="DB144" s="82" t="str">
        <f t="shared" si="183"/>
        <v/>
      </c>
      <c r="DC144" s="82" t="str">
        <f t="shared" si="184"/>
        <v/>
      </c>
      <c r="DD144" s="82" t="str">
        <f t="shared" si="185"/>
        <v/>
      </c>
      <c r="DE144" s="82" t="str">
        <f t="shared" si="186"/>
        <v/>
      </c>
      <c r="DF144" s="82" t="str">
        <f t="shared" si="187"/>
        <v/>
      </c>
      <c r="DG144" s="82" t="str">
        <f t="shared" si="188"/>
        <v/>
      </c>
      <c r="DH144" s="82" t="str">
        <f t="shared" si="189"/>
        <v/>
      </c>
      <c r="DI144" s="82" t="str">
        <f t="shared" si="190"/>
        <v/>
      </c>
      <c r="DJ144" s="82" t="str">
        <f t="shared" si="191"/>
        <v/>
      </c>
      <c r="DK144" s="82" t="str">
        <f t="shared" si="192"/>
        <v/>
      </c>
      <c r="DL144" s="82" t="str">
        <f t="shared" si="193"/>
        <v/>
      </c>
      <c r="DM144" s="82" t="str">
        <f t="shared" si="194"/>
        <v/>
      </c>
      <c r="DN144" s="82" t="str">
        <f t="shared" si="195"/>
        <v/>
      </c>
      <c r="DO144" s="82" t="str">
        <f t="shared" si="196"/>
        <v/>
      </c>
      <c r="DP144" s="82" t="str">
        <f t="shared" si="197"/>
        <v/>
      </c>
      <c r="DQ144" s="82" t="str">
        <f t="shared" si="198"/>
        <v/>
      </c>
      <c r="DR144" s="82" t="str">
        <f t="shared" si="199"/>
        <v/>
      </c>
      <c r="DS144" s="82" t="str">
        <f t="shared" si="200"/>
        <v/>
      </c>
      <c r="DT144" s="82" t="str">
        <f t="shared" si="201"/>
        <v/>
      </c>
      <c r="DU144" s="82" t="str">
        <f t="shared" si="202"/>
        <v/>
      </c>
      <c r="DV144" s="82" t="str">
        <f t="shared" si="203"/>
        <v/>
      </c>
      <c r="DW144" s="82" t="str">
        <f t="shared" si="204"/>
        <v/>
      </c>
      <c r="DX144" s="82" t="str">
        <f t="shared" si="205"/>
        <v/>
      </c>
      <c r="DY144" s="82" t="str">
        <f t="shared" si="206"/>
        <v/>
      </c>
      <c r="DZ144" s="82" t="str">
        <f t="shared" si="207"/>
        <v/>
      </c>
      <c r="EA144" s="82" t="str">
        <f t="shared" si="208"/>
        <v/>
      </c>
      <c r="EB144" s="82" t="str">
        <f t="shared" si="209"/>
        <v/>
      </c>
      <c r="EC144" s="82" t="str">
        <f t="shared" si="210"/>
        <v/>
      </c>
      <c r="ED144" s="82" t="str">
        <f t="shared" si="211"/>
        <v/>
      </c>
      <c r="EE144" s="82" t="str">
        <f t="shared" si="212"/>
        <v/>
      </c>
      <c r="EF144" s="82" t="str">
        <f t="shared" si="213"/>
        <v/>
      </c>
      <c r="EG144" s="82" t="str">
        <f t="shared" si="214"/>
        <v/>
      </c>
      <c r="EH144" s="82" t="str">
        <f t="shared" si="215"/>
        <v/>
      </c>
      <c r="EI144" s="82">
        <f t="shared" si="216"/>
        <v>4.6100000000000003</v>
      </c>
      <c r="EJ144" s="82" t="str">
        <f t="shared" si="217"/>
        <v/>
      </c>
      <c r="EK144" s="82" t="str">
        <f t="shared" si="218"/>
        <v/>
      </c>
      <c r="EL144" s="82" t="str">
        <f t="shared" si="219"/>
        <v/>
      </c>
      <c r="EM144" s="82" t="str">
        <f t="shared" si="220"/>
        <v/>
      </c>
      <c r="EN144" s="82" t="str">
        <f t="shared" si="221"/>
        <v/>
      </c>
      <c r="EO144" s="71">
        <f t="shared" si="222"/>
        <v>4.6500000000000004</v>
      </c>
      <c r="EP144" s="71">
        <f>ROUND(EO144*(1+[3]Inflación!$G$50),2)</f>
        <v>4.71</v>
      </c>
      <c r="EQ144" s="81">
        <f t="shared" si="223"/>
        <v>6.7213482186028184E-3</v>
      </c>
    </row>
    <row r="145" spans="1:147" s="56" customFormat="1" ht="24.75" customHeight="1">
      <c r="A145" s="96">
        <v>140</v>
      </c>
      <c r="B145" s="95" t="s">
        <v>518</v>
      </c>
      <c r="C145" s="109" t="s">
        <v>534</v>
      </c>
      <c r="D145" s="90" t="s">
        <v>12</v>
      </c>
      <c r="E145" s="94">
        <v>4.6189543990779498</v>
      </c>
      <c r="F145" s="94">
        <v>4.6582155114701127</v>
      </c>
      <c r="G145" s="87"/>
      <c r="H145" s="82">
        <v>4.5</v>
      </c>
      <c r="I145" s="82">
        <v>8</v>
      </c>
      <c r="J145" s="82">
        <v>4.82</v>
      </c>
      <c r="K145" s="82" t="str">
        <f>+'[3]Contratos anteriores'!AO148</f>
        <v xml:space="preserve"> </v>
      </c>
      <c r="L145" s="82" t="str">
        <f>+'[3]Contratos anteriores'!AP148</f>
        <v xml:space="preserve"> </v>
      </c>
      <c r="M145" s="82" t="str">
        <f>+'[3]Contratos anteriores'!AQ148</f>
        <v xml:space="preserve"> </v>
      </c>
      <c r="N145" s="82"/>
      <c r="O145" s="82"/>
      <c r="P145" s="82"/>
      <c r="Q145" s="82" t="str">
        <f>+'[3]Contratos anteriores'!AR148</f>
        <v xml:space="preserve"> </v>
      </c>
      <c r="R145" s="82" t="str">
        <f>+'[3]Contratos anteriores'!AS148</f>
        <v xml:space="preserve"> </v>
      </c>
      <c r="S145" s="82" t="str">
        <f>+'[3]Contratos anteriores'!AT148</f>
        <v xml:space="preserve"> </v>
      </c>
      <c r="T145" s="82">
        <v>6.2</v>
      </c>
      <c r="U145" s="82"/>
      <c r="V145" s="82"/>
      <c r="W145" s="82" t="str">
        <f>+'[3]Contratos anteriores'!AU148</f>
        <v xml:space="preserve"> </v>
      </c>
      <c r="X145" s="82" t="str">
        <f>+'[3]Contratos anteriores'!AV148</f>
        <v xml:space="preserve"> </v>
      </c>
      <c r="Y145" s="82" t="str">
        <f>+'[3]Contratos anteriores'!AW148</f>
        <v xml:space="preserve"> </v>
      </c>
      <c r="Z145" s="82"/>
      <c r="AA145" s="82"/>
      <c r="AB145" s="82"/>
      <c r="AC145" s="86" t="str">
        <f>+'[3]Contratos anteriores'!AX148</f>
        <v xml:space="preserve"> </v>
      </c>
      <c r="AD145" s="86" t="str">
        <f>+'[3]Contratos anteriores'!AY148</f>
        <v xml:space="preserve"> </v>
      </c>
      <c r="AE145" s="86" t="str">
        <f>+'[3]Contratos anteriores'!AZ148</f>
        <v xml:space="preserve"> </v>
      </c>
      <c r="AF145" s="82"/>
      <c r="AG145" s="82"/>
      <c r="AH145" s="82"/>
      <c r="AI145" s="82" t="str">
        <f>+'[3]Contratos anteriores'!BA148</f>
        <v xml:space="preserve"> </v>
      </c>
      <c r="AJ145" s="82" t="str">
        <f>+'[3]Contratos anteriores'!BB148</f>
        <v xml:space="preserve"> </v>
      </c>
      <c r="AK145" s="82" t="str">
        <f>+'[3]Contratos anteriores'!BC148</f>
        <v xml:space="preserve"> </v>
      </c>
      <c r="AL145" s="82"/>
      <c r="AM145" s="82"/>
      <c r="AN145" s="82"/>
      <c r="AO145" s="82" t="str">
        <f>+'[3]Contratos anteriores'!BD148</f>
        <v xml:space="preserve"> </v>
      </c>
      <c r="AP145" s="82" t="str">
        <f>+'[3]Contratos anteriores'!BE148</f>
        <v xml:space="preserve"> </v>
      </c>
      <c r="AQ145" s="82" t="str">
        <f>+'[3]Contratos anteriores'!BF148</f>
        <v xml:space="preserve"> </v>
      </c>
      <c r="AR145" s="82"/>
      <c r="AS145" s="82"/>
      <c r="AT145" s="82"/>
      <c r="AU145" s="82" t="str">
        <f>+'[3]Contratos anteriores'!BG148</f>
        <v xml:space="preserve"> </v>
      </c>
      <c r="AV145" s="82" t="str">
        <f>+'[3]Contratos anteriores'!BH148</f>
        <v xml:space="preserve"> </v>
      </c>
      <c r="AW145" s="82" t="str">
        <f>+'[3]Contratos anteriores'!BI148</f>
        <v xml:space="preserve"> </v>
      </c>
      <c r="AX145" s="82"/>
      <c r="AY145" s="82"/>
      <c r="AZ145" s="82"/>
      <c r="BA145" s="82" t="str">
        <f>+'[3]Contratos anteriores'!BJ148</f>
        <v xml:space="preserve"> </v>
      </c>
      <c r="BB145" s="82" t="str">
        <f>+'[3]Contratos anteriores'!BK148</f>
        <v xml:space="preserve"> </v>
      </c>
      <c r="BC145" s="82" t="str">
        <f>+'[3]Contratos anteriores'!BL148</f>
        <v xml:space="preserve"> </v>
      </c>
      <c r="BD145" s="82"/>
      <c r="BE145" s="82"/>
      <c r="BF145" s="82"/>
      <c r="BG145" s="82" t="str">
        <f>+'[3]Contratos anteriores'!BM148</f>
        <v xml:space="preserve"> </v>
      </c>
      <c r="BH145" s="82" t="str">
        <f>+'[3]Contratos anteriores'!BN148</f>
        <v xml:space="preserve"> </v>
      </c>
      <c r="BI145" s="82" t="str">
        <f>+'[3]Contratos anteriores'!BO148</f>
        <v xml:space="preserve"> </v>
      </c>
      <c r="BJ145" s="82">
        <v>8.14</v>
      </c>
      <c r="BK145" s="82">
        <v>5.22</v>
      </c>
      <c r="BL145" s="82"/>
      <c r="BM145" s="82" t="str">
        <f>+'[3]Contratos anteriores'!BP148</f>
        <v xml:space="preserve"> </v>
      </c>
      <c r="BN145" s="82" t="str">
        <f>+'[3]Contratos anteriores'!BQ148</f>
        <v xml:space="preserve"> </v>
      </c>
      <c r="BO145" s="82" t="str">
        <f>+'[3]Contratos anteriores'!BR148</f>
        <v xml:space="preserve"> </v>
      </c>
      <c r="BP145" s="82">
        <v>4.6100000000000003</v>
      </c>
      <c r="BQ145" s="82"/>
      <c r="BR145" s="82">
        <v>5.37</v>
      </c>
      <c r="BS145" s="82" t="str">
        <f>+'[3]Contratos anteriores'!BS148</f>
        <v xml:space="preserve"> </v>
      </c>
      <c r="BT145" s="82" t="str">
        <f>+'[3]Contratos anteriores'!BT148</f>
        <v xml:space="preserve"> </v>
      </c>
      <c r="BU145" s="82" t="str">
        <f>+'[3]Contratos anteriores'!BU148</f>
        <v xml:space="preserve"> </v>
      </c>
      <c r="BV145" s="84">
        <f t="shared" si="152"/>
        <v>5.8574999999999999</v>
      </c>
      <c r="BW145" s="84">
        <f t="shared" si="153"/>
        <v>1.3910398562661315</v>
      </c>
      <c r="BX145" s="84">
        <f t="shared" si="224"/>
        <v>3.7709402156008025</v>
      </c>
      <c r="BY145" s="84">
        <f t="shared" si="154"/>
        <v>7.248539856266131</v>
      </c>
      <c r="BZ145" s="84">
        <f t="shared" si="155"/>
        <v>5.0808498389857455</v>
      </c>
      <c r="CA145" s="82">
        <f t="shared" si="156"/>
        <v>4.5</v>
      </c>
      <c r="CB145" s="82" t="str">
        <f t="shared" si="157"/>
        <v/>
      </c>
      <c r="CC145" s="82">
        <f t="shared" si="158"/>
        <v>4.82</v>
      </c>
      <c r="CD145" s="82" t="str">
        <f t="shared" si="159"/>
        <v/>
      </c>
      <c r="CE145" s="82" t="str">
        <f t="shared" si="160"/>
        <v/>
      </c>
      <c r="CF145" s="82" t="str">
        <f t="shared" si="161"/>
        <v/>
      </c>
      <c r="CG145" s="82" t="str">
        <f t="shared" si="162"/>
        <v/>
      </c>
      <c r="CH145" s="82" t="str">
        <f t="shared" si="163"/>
        <v/>
      </c>
      <c r="CI145" s="82" t="str">
        <f t="shared" si="164"/>
        <v/>
      </c>
      <c r="CJ145" s="82" t="str">
        <f t="shared" si="165"/>
        <v/>
      </c>
      <c r="CK145" s="82" t="str">
        <f t="shared" si="166"/>
        <v/>
      </c>
      <c r="CL145" s="82" t="str">
        <f t="shared" si="167"/>
        <v/>
      </c>
      <c r="CM145" s="82" t="str">
        <f t="shared" si="168"/>
        <v/>
      </c>
      <c r="CN145" s="82" t="str">
        <f t="shared" si="169"/>
        <v/>
      </c>
      <c r="CO145" s="82" t="str">
        <f t="shared" si="170"/>
        <v/>
      </c>
      <c r="CP145" s="82" t="str">
        <f t="shared" si="171"/>
        <v/>
      </c>
      <c r="CQ145" s="82" t="str">
        <f t="shared" si="172"/>
        <v/>
      </c>
      <c r="CR145" s="82" t="str">
        <f t="shared" si="173"/>
        <v/>
      </c>
      <c r="CS145" s="82" t="str">
        <f t="shared" si="174"/>
        <v/>
      </c>
      <c r="CT145" s="82" t="str">
        <f t="shared" si="175"/>
        <v/>
      </c>
      <c r="CU145" s="82" t="str">
        <f t="shared" si="176"/>
        <v/>
      </c>
      <c r="CV145" s="82" t="str">
        <f t="shared" si="177"/>
        <v/>
      </c>
      <c r="CW145" s="82" t="str">
        <f t="shared" si="178"/>
        <v/>
      </c>
      <c r="CX145" s="82" t="str">
        <f t="shared" si="179"/>
        <v/>
      </c>
      <c r="CY145" s="82" t="str">
        <f t="shared" si="180"/>
        <v/>
      </c>
      <c r="CZ145" s="82" t="str">
        <f t="shared" si="181"/>
        <v/>
      </c>
      <c r="DA145" s="82" t="str">
        <f t="shared" si="182"/>
        <v/>
      </c>
      <c r="DB145" s="82" t="str">
        <f t="shared" si="183"/>
        <v/>
      </c>
      <c r="DC145" s="82" t="str">
        <f t="shared" si="184"/>
        <v/>
      </c>
      <c r="DD145" s="82" t="str">
        <f t="shared" si="185"/>
        <v/>
      </c>
      <c r="DE145" s="82" t="str">
        <f t="shared" si="186"/>
        <v/>
      </c>
      <c r="DF145" s="82" t="str">
        <f t="shared" si="187"/>
        <v/>
      </c>
      <c r="DG145" s="82" t="str">
        <f t="shared" si="188"/>
        <v/>
      </c>
      <c r="DH145" s="82" t="str">
        <f t="shared" si="189"/>
        <v/>
      </c>
      <c r="DI145" s="82" t="str">
        <f t="shared" si="190"/>
        <v/>
      </c>
      <c r="DJ145" s="82" t="str">
        <f t="shared" si="191"/>
        <v/>
      </c>
      <c r="DK145" s="82" t="str">
        <f t="shared" si="192"/>
        <v/>
      </c>
      <c r="DL145" s="82" t="str">
        <f t="shared" si="193"/>
        <v/>
      </c>
      <c r="DM145" s="82" t="str">
        <f t="shared" si="194"/>
        <v/>
      </c>
      <c r="DN145" s="82" t="str">
        <f t="shared" si="195"/>
        <v/>
      </c>
      <c r="DO145" s="82" t="str">
        <f t="shared" si="196"/>
        <v/>
      </c>
      <c r="DP145" s="82" t="str">
        <f t="shared" si="197"/>
        <v/>
      </c>
      <c r="DQ145" s="82" t="str">
        <f t="shared" si="198"/>
        <v/>
      </c>
      <c r="DR145" s="82" t="str">
        <f t="shared" si="199"/>
        <v/>
      </c>
      <c r="DS145" s="82" t="str">
        <f t="shared" si="200"/>
        <v/>
      </c>
      <c r="DT145" s="82" t="str">
        <f t="shared" si="201"/>
        <v/>
      </c>
      <c r="DU145" s="82" t="str">
        <f t="shared" si="202"/>
        <v/>
      </c>
      <c r="DV145" s="82" t="str">
        <f t="shared" si="203"/>
        <v/>
      </c>
      <c r="DW145" s="82" t="str">
        <f t="shared" si="204"/>
        <v/>
      </c>
      <c r="DX145" s="82" t="str">
        <f t="shared" si="205"/>
        <v/>
      </c>
      <c r="DY145" s="82" t="str">
        <f t="shared" si="206"/>
        <v/>
      </c>
      <c r="DZ145" s="82" t="str">
        <f t="shared" si="207"/>
        <v/>
      </c>
      <c r="EA145" s="82" t="str">
        <f t="shared" si="208"/>
        <v/>
      </c>
      <c r="EB145" s="82" t="str">
        <f t="shared" si="209"/>
        <v/>
      </c>
      <c r="EC145" s="82" t="str">
        <f t="shared" si="210"/>
        <v/>
      </c>
      <c r="ED145" s="82" t="str">
        <f t="shared" si="211"/>
        <v/>
      </c>
      <c r="EE145" s="82" t="str">
        <f t="shared" si="212"/>
        <v/>
      </c>
      <c r="EF145" s="82" t="str">
        <f t="shared" si="213"/>
        <v/>
      </c>
      <c r="EG145" s="82" t="str">
        <f t="shared" si="214"/>
        <v/>
      </c>
      <c r="EH145" s="82" t="str">
        <f t="shared" si="215"/>
        <v/>
      </c>
      <c r="EI145" s="82">
        <f t="shared" si="216"/>
        <v>4.6100000000000003</v>
      </c>
      <c r="EJ145" s="82" t="str">
        <f t="shared" si="217"/>
        <v/>
      </c>
      <c r="EK145" s="82" t="str">
        <f t="shared" si="218"/>
        <v/>
      </c>
      <c r="EL145" s="82" t="str">
        <f t="shared" si="219"/>
        <v/>
      </c>
      <c r="EM145" s="82" t="str">
        <f t="shared" si="220"/>
        <v/>
      </c>
      <c r="EN145" s="82" t="str">
        <f t="shared" si="221"/>
        <v/>
      </c>
      <c r="EO145" s="71">
        <f t="shared" si="222"/>
        <v>4.6500000000000004</v>
      </c>
      <c r="EP145" s="71">
        <f>ROUND(EO145*(1+[3]Inflación!$G$50),2)</f>
        <v>4.71</v>
      </c>
      <c r="EQ145" s="81">
        <f t="shared" si="223"/>
        <v>6.7213482186028184E-3</v>
      </c>
    </row>
    <row r="146" spans="1:147" s="56" customFormat="1" ht="24.75" customHeight="1">
      <c r="A146" s="96">
        <v>141</v>
      </c>
      <c r="B146" s="95" t="s">
        <v>518</v>
      </c>
      <c r="C146" s="109" t="s">
        <v>533</v>
      </c>
      <c r="D146" s="90" t="s">
        <v>12</v>
      </c>
      <c r="E146" s="94">
        <v>4.6189543990779498</v>
      </c>
      <c r="F146" s="94">
        <v>4.6582155114701127</v>
      </c>
      <c r="G146" s="87"/>
      <c r="H146" s="82">
        <v>4.5</v>
      </c>
      <c r="I146" s="82">
        <v>8</v>
      </c>
      <c r="J146" s="82">
        <v>4.82</v>
      </c>
      <c r="K146" s="82" t="str">
        <f>+'[3]Contratos anteriores'!AO149</f>
        <v xml:space="preserve"> </v>
      </c>
      <c r="L146" s="82" t="str">
        <f>+'[3]Contratos anteriores'!AP149</f>
        <v xml:space="preserve"> </v>
      </c>
      <c r="M146" s="82" t="str">
        <f>+'[3]Contratos anteriores'!AQ149</f>
        <v xml:space="preserve"> </v>
      </c>
      <c r="N146" s="82"/>
      <c r="O146" s="82"/>
      <c r="P146" s="82"/>
      <c r="Q146" s="82" t="str">
        <f>+'[3]Contratos anteriores'!AR149</f>
        <v xml:space="preserve"> </v>
      </c>
      <c r="R146" s="82" t="str">
        <f>+'[3]Contratos anteriores'!AS149</f>
        <v xml:space="preserve"> </v>
      </c>
      <c r="S146" s="82" t="str">
        <f>+'[3]Contratos anteriores'!AT149</f>
        <v xml:space="preserve"> </v>
      </c>
      <c r="T146" s="82">
        <v>6.2</v>
      </c>
      <c r="U146" s="82"/>
      <c r="V146" s="82"/>
      <c r="W146" s="82" t="str">
        <f>+'[3]Contratos anteriores'!AU149</f>
        <v xml:space="preserve"> </v>
      </c>
      <c r="X146" s="82" t="str">
        <f>+'[3]Contratos anteriores'!AV149</f>
        <v xml:space="preserve"> </v>
      </c>
      <c r="Y146" s="82" t="str">
        <f>+'[3]Contratos anteriores'!AW149</f>
        <v xml:space="preserve"> </v>
      </c>
      <c r="Z146" s="82"/>
      <c r="AA146" s="82"/>
      <c r="AB146" s="82"/>
      <c r="AC146" s="86" t="str">
        <f>+'[3]Contratos anteriores'!AX149</f>
        <v xml:space="preserve"> </v>
      </c>
      <c r="AD146" s="86" t="str">
        <f>+'[3]Contratos anteriores'!AY149</f>
        <v xml:space="preserve"> </v>
      </c>
      <c r="AE146" s="86" t="str">
        <f>+'[3]Contratos anteriores'!AZ149</f>
        <v xml:space="preserve"> </v>
      </c>
      <c r="AF146" s="82"/>
      <c r="AG146" s="82"/>
      <c r="AH146" s="82"/>
      <c r="AI146" s="82" t="str">
        <f>+'[3]Contratos anteriores'!BA149</f>
        <v xml:space="preserve"> </v>
      </c>
      <c r="AJ146" s="82" t="str">
        <f>+'[3]Contratos anteriores'!BB149</f>
        <v xml:space="preserve"> </v>
      </c>
      <c r="AK146" s="82" t="str">
        <f>+'[3]Contratos anteriores'!BC149</f>
        <v xml:space="preserve"> </v>
      </c>
      <c r="AL146" s="82"/>
      <c r="AM146" s="82"/>
      <c r="AN146" s="82"/>
      <c r="AO146" s="82" t="str">
        <f>+'[3]Contratos anteriores'!BD149</f>
        <v xml:space="preserve"> </v>
      </c>
      <c r="AP146" s="82" t="str">
        <f>+'[3]Contratos anteriores'!BE149</f>
        <v xml:space="preserve"> </v>
      </c>
      <c r="AQ146" s="82" t="str">
        <f>+'[3]Contratos anteriores'!BF149</f>
        <v xml:space="preserve"> </v>
      </c>
      <c r="AR146" s="82"/>
      <c r="AS146" s="82"/>
      <c r="AT146" s="82"/>
      <c r="AU146" s="82" t="str">
        <f>+'[3]Contratos anteriores'!BG149</f>
        <v xml:space="preserve"> </v>
      </c>
      <c r="AV146" s="82" t="str">
        <f>+'[3]Contratos anteriores'!BH149</f>
        <v xml:space="preserve"> </v>
      </c>
      <c r="AW146" s="82" t="str">
        <f>+'[3]Contratos anteriores'!BI149</f>
        <v xml:space="preserve"> </v>
      </c>
      <c r="AX146" s="82"/>
      <c r="AY146" s="82"/>
      <c r="AZ146" s="82"/>
      <c r="BA146" s="82" t="str">
        <f>+'[3]Contratos anteriores'!BJ149</f>
        <v xml:space="preserve"> </v>
      </c>
      <c r="BB146" s="82" t="str">
        <f>+'[3]Contratos anteriores'!BK149</f>
        <v xml:space="preserve"> </v>
      </c>
      <c r="BC146" s="82" t="str">
        <f>+'[3]Contratos anteriores'!BL149</f>
        <v xml:space="preserve"> </v>
      </c>
      <c r="BD146" s="82"/>
      <c r="BE146" s="82"/>
      <c r="BF146" s="82"/>
      <c r="BG146" s="82" t="str">
        <f>+'[3]Contratos anteriores'!BM149</f>
        <v xml:space="preserve"> </v>
      </c>
      <c r="BH146" s="82" t="str">
        <f>+'[3]Contratos anteriores'!BN149</f>
        <v xml:space="preserve"> </v>
      </c>
      <c r="BI146" s="82" t="str">
        <f>+'[3]Contratos anteriores'!BO149</f>
        <v xml:space="preserve"> </v>
      </c>
      <c r="BJ146" s="82">
        <v>10.700000000000001</v>
      </c>
      <c r="BK146" s="82">
        <v>5.22</v>
      </c>
      <c r="BL146" s="82"/>
      <c r="BM146" s="82" t="str">
        <f>+'[3]Contratos anteriores'!BP149</f>
        <v xml:space="preserve"> </v>
      </c>
      <c r="BN146" s="82" t="str">
        <f>+'[3]Contratos anteriores'!BQ149</f>
        <v xml:space="preserve"> </v>
      </c>
      <c r="BO146" s="82" t="str">
        <f>+'[3]Contratos anteriores'!BR149</f>
        <v xml:space="preserve"> </v>
      </c>
      <c r="BP146" s="82">
        <v>4.6100000000000003</v>
      </c>
      <c r="BQ146" s="82"/>
      <c r="BR146" s="82">
        <v>5.37</v>
      </c>
      <c r="BS146" s="82" t="str">
        <f>+'[3]Contratos anteriores'!BS149</f>
        <v xml:space="preserve"> </v>
      </c>
      <c r="BT146" s="82" t="str">
        <f>+'[3]Contratos anteriores'!BT149</f>
        <v xml:space="preserve"> </v>
      </c>
      <c r="BU146" s="82" t="str">
        <f>+'[3]Contratos anteriores'!BU149</f>
        <v xml:space="preserve"> </v>
      </c>
      <c r="BV146" s="84">
        <f t="shared" si="152"/>
        <v>6.1774999999999993</v>
      </c>
      <c r="BW146" s="84">
        <f t="shared" si="153"/>
        <v>2.0068697555393582</v>
      </c>
      <c r="BX146" s="84">
        <f t="shared" si="224"/>
        <v>3.167195366690962</v>
      </c>
      <c r="BY146" s="84">
        <f t="shared" si="154"/>
        <v>8.1843697555393575</v>
      </c>
      <c r="BZ146" s="84">
        <f t="shared" si="155"/>
        <v>5.0808498389857455</v>
      </c>
      <c r="CA146" s="82">
        <f t="shared" si="156"/>
        <v>4.5</v>
      </c>
      <c r="CB146" s="82" t="str">
        <f t="shared" si="157"/>
        <v/>
      </c>
      <c r="CC146" s="82">
        <f t="shared" si="158"/>
        <v>4.82</v>
      </c>
      <c r="CD146" s="82" t="str">
        <f t="shared" si="159"/>
        <v/>
      </c>
      <c r="CE146" s="82" t="str">
        <f t="shared" si="160"/>
        <v/>
      </c>
      <c r="CF146" s="82" t="str">
        <f t="shared" si="161"/>
        <v/>
      </c>
      <c r="CG146" s="82" t="str">
        <f t="shared" si="162"/>
        <v/>
      </c>
      <c r="CH146" s="82" t="str">
        <f t="shared" si="163"/>
        <v/>
      </c>
      <c r="CI146" s="82" t="str">
        <f t="shared" si="164"/>
        <v/>
      </c>
      <c r="CJ146" s="82" t="str">
        <f t="shared" si="165"/>
        <v/>
      </c>
      <c r="CK146" s="82" t="str">
        <f t="shared" si="166"/>
        <v/>
      </c>
      <c r="CL146" s="82" t="str">
        <f t="shared" si="167"/>
        <v/>
      </c>
      <c r="CM146" s="82" t="str">
        <f t="shared" si="168"/>
        <v/>
      </c>
      <c r="CN146" s="82" t="str">
        <f t="shared" si="169"/>
        <v/>
      </c>
      <c r="CO146" s="82" t="str">
        <f t="shared" si="170"/>
        <v/>
      </c>
      <c r="CP146" s="82" t="str">
        <f t="shared" si="171"/>
        <v/>
      </c>
      <c r="CQ146" s="82" t="str">
        <f t="shared" si="172"/>
        <v/>
      </c>
      <c r="CR146" s="82" t="str">
        <f t="shared" si="173"/>
        <v/>
      </c>
      <c r="CS146" s="82" t="str">
        <f t="shared" si="174"/>
        <v/>
      </c>
      <c r="CT146" s="82" t="str">
        <f t="shared" si="175"/>
        <v/>
      </c>
      <c r="CU146" s="82" t="str">
        <f t="shared" si="176"/>
        <v/>
      </c>
      <c r="CV146" s="82" t="str">
        <f t="shared" si="177"/>
        <v/>
      </c>
      <c r="CW146" s="82" t="str">
        <f t="shared" si="178"/>
        <v/>
      </c>
      <c r="CX146" s="82" t="str">
        <f t="shared" si="179"/>
        <v/>
      </c>
      <c r="CY146" s="82" t="str">
        <f t="shared" si="180"/>
        <v/>
      </c>
      <c r="CZ146" s="82" t="str">
        <f t="shared" si="181"/>
        <v/>
      </c>
      <c r="DA146" s="82" t="str">
        <f t="shared" si="182"/>
        <v/>
      </c>
      <c r="DB146" s="82" t="str">
        <f t="shared" si="183"/>
        <v/>
      </c>
      <c r="DC146" s="82" t="str">
        <f t="shared" si="184"/>
        <v/>
      </c>
      <c r="DD146" s="82" t="str">
        <f t="shared" si="185"/>
        <v/>
      </c>
      <c r="DE146" s="82" t="str">
        <f t="shared" si="186"/>
        <v/>
      </c>
      <c r="DF146" s="82" t="str">
        <f t="shared" si="187"/>
        <v/>
      </c>
      <c r="DG146" s="82" t="str">
        <f t="shared" si="188"/>
        <v/>
      </c>
      <c r="DH146" s="82" t="str">
        <f t="shared" si="189"/>
        <v/>
      </c>
      <c r="DI146" s="82" t="str">
        <f t="shared" si="190"/>
        <v/>
      </c>
      <c r="DJ146" s="82" t="str">
        <f t="shared" si="191"/>
        <v/>
      </c>
      <c r="DK146" s="82" t="str">
        <f t="shared" si="192"/>
        <v/>
      </c>
      <c r="DL146" s="82" t="str">
        <f t="shared" si="193"/>
        <v/>
      </c>
      <c r="DM146" s="82" t="str">
        <f t="shared" si="194"/>
        <v/>
      </c>
      <c r="DN146" s="82" t="str">
        <f t="shared" si="195"/>
        <v/>
      </c>
      <c r="DO146" s="82" t="str">
        <f t="shared" si="196"/>
        <v/>
      </c>
      <c r="DP146" s="82" t="str">
        <f t="shared" si="197"/>
        <v/>
      </c>
      <c r="DQ146" s="82" t="str">
        <f t="shared" si="198"/>
        <v/>
      </c>
      <c r="DR146" s="82" t="str">
        <f t="shared" si="199"/>
        <v/>
      </c>
      <c r="DS146" s="82" t="str">
        <f t="shared" si="200"/>
        <v/>
      </c>
      <c r="DT146" s="82" t="str">
        <f t="shared" si="201"/>
        <v/>
      </c>
      <c r="DU146" s="82" t="str">
        <f t="shared" si="202"/>
        <v/>
      </c>
      <c r="DV146" s="82" t="str">
        <f t="shared" si="203"/>
        <v/>
      </c>
      <c r="DW146" s="82" t="str">
        <f t="shared" si="204"/>
        <v/>
      </c>
      <c r="DX146" s="82" t="str">
        <f t="shared" si="205"/>
        <v/>
      </c>
      <c r="DY146" s="82" t="str">
        <f t="shared" si="206"/>
        <v/>
      </c>
      <c r="DZ146" s="82" t="str">
        <f t="shared" si="207"/>
        <v/>
      </c>
      <c r="EA146" s="82" t="str">
        <f t="shared" si="208"/>
        <v/>
      </c>
      <c r="EB146" s="82" t="str">
        <f t="shared" si="209"/>
        <v/>
      </c>
      <c r="EC146" s="82" t="str">
        <f t="shared" si="210"/>
        <v/>
      </c>
      <c r="ED146" s="82" t="str">
        <f t="shared" si="211"/>
        <v/>
      </c>
      <c r="EE146" s="82" t="str">
        <f t="shared" si="212"/>
        <v/>
      </c>
      <c r="EF146" s="82" t="str">
        <f t="shared" si="213"/>
        <v/>
      </c>
      <c r="EG146" s="82" t="str">
        <f t="shared" si="214"/>
        <v/>
      </c>
      <c r="EH146" s="82" t="str">
        <f t="shared" si="215"/>
        <v/>
      </c>
      <c r="EI146" s="82">
        <f t="shared" si="216"/>
        <v>4.6100000000000003</v>
      </c>
      <c r="EJ146" s="82" t="str">
        <f t="shared" si="217"/>
        <v/>
      </c>
      <c r="EK146" s="82" t="str">
        <f t="shared" si="218"/>
        <v/>
      </c>
      <c r="EL146" s="82" t="str">
        <f t="shared" si="219"/>
        <v/>
      </c>
      <c r="EM146" s="82" t="str">
        <f t="shared" si="220"/>
        <v/>
      </c>
      <c r="EN146" s="82" t="str">
        <f t="shared" si="221"/>
        <v/>
      </c>
      <c r="EO146" s="71">
        <f t="shared" si="222"/>
        <v>4.6500000000000004</v>
      </c>
      <c r="EP146" s="71">
        <f>ROUND(EO146*(1+[3]Inflación!$G$50),2)</f>
        <v>4.71</v>
      </c>
      <c r="EQ146" s="81">
        <f t="shared" si="223"/>
        <v>6.7213482186028184E-3</v>
      </c>
    </row>
    <row r="147" spans="1:147" s="56" customFormat="1" ht="24.75" customHeight="1">
      <c r="A147" s="96">
        <v>142</v>
      </c>
      <c r="B147" s="95" t="s">
        <v>518</v>
      </c>
      <c r="C147" s="109" t="s">
        <v>532</v>
      </c>
      <c r="D147" s="90" t="s">
        <v>12</v>
      </c>
      <c r="E147" s="94">
        <v>4.6654392148681136</v>
      </c>
      <c r="F147" s="94">
        <v>4.7050954481944922</v>
      </c>
      <c r="G147" s="87"/>
      <c r="H147" s="82">
        <v>4.5</v>
      </c>
      <c r="I147" s="82">
        <v>8</v>
      </c>
      <c r="J147" s="82">
        <v>4.82</v>
      </c>
      <c r="K147" s="82" t="str">
        <f>+'[3]Contratos anteriores'!AO150</f>
        <v xml:space="preserve"> </v>
      </c>
      <c r="L147" s="82" t="str">
        <f>+'[3]Contratos anteriores'!AP150</f>
        <v xml:space="preserve"> </v>
      </c>
      <c r="M147" s="82" t="str">
        <f>+'[3]Contratos anteriores'!AQ150</f>
        <v xml:space="preserve"> </v>
      </c>
      <c r="N147" s="82"/>
      <c r="O147" s="82"/>
      <c r="P147" s="82"/>
      <c r="Q147" s="82" t="str">
        <f>+'[3]Contratos anteriores'!AR150</f>
        <v xml:space="preserve"> </v>
      </c>
      <c r="R147" s="82" t="str">
        <f>+'[3]Contratos anteriores'!AS150</f>
        <v xml:space="preserve"> </v>
      </c>
      <c r="S147" s="82" t="str">
        <f>+'[3]Contratos anteriores'!AT150</f>
        <v xml:space="preserve"> </v>
      </c>
      <c r="T147" s="82">
        <v>6.2</v>
      </c>
      <c r="U147" s="82"/>
      <c r="V147" s="82"/>
      <c r="W147" s="82" t="str">
        <f>+'[3]Contratos anteriores'!AU150</f>
        <v xml:space="preserve"> </v>
      </c>
      <c r="X147" s="82" t="str">
        <f>+'[3]Contratos anteriores'!AV150</f>
        <v xml:space="preserve"> </v>
      </c>
      <c r="Y147" s="82" t="str">
        <f>+'[3]Contratos anteriores'!AW150</f>
        <v xml:space="preserve"> </v>
      </c>
      <c r="Z147" s="82"/>
      <c r="AA147" s="82"/>
      <c r="AB147" s="82"/>
      <c r="AC147" s="86" t="str">
        <f>+'[3]Contratos anteriores'!AX150</f>
        <v xml:space="preserve"> </v>
      </c>
      <c r="AD147" s="86" t="str">
        <f>+'[3]Contratos anteriores'!AY150</f>
        <v xml:space="preserve"> </v>
      </c>
      <c r="AE147" s="86" t="str">
        <f>+'[3]Contratos anteriores'!AZ150</f>
        <v xml:space="preserve"> </v>
      </c>
      <c r="AF147" s="82"/>
      <c r="AG147" s="82"/>
      <c r="AH147" s="82"/>
      <c r="AI147" s="82" t="str">
        <f>+'[3]Contratos anteriores'!BA150</f>
        <v xml:space="preserve"> </v>
      </c>
      <c r="AJ147" s="82" t="str">
        <f>+'[3]Contratos anteriores'!BB150</f>
        <v xml:space="preserve"> </v>
      </c>
      <c r="AK147" s="82" t="str">
        <f>+'[3]Contratos anteriores'!BC150</f>
        <v xml:space="preserve"> </v>
      </c>
      <c r="AL147" s="82"/>
      <c r="AM147" s="82"/>
      <c r="AN147" s="82"/>
      <c r="AO147" s="82" t="str">
        <f>+'[3]Contratos anteriores'!BD150</f>
        <v xml:space="preserve"> </v>
      </c>
      <c r="AP147" s="82" t="str">
        <f>+'[3]Contratos anteriores'!BE150</f>
        <v xml:space="preserve"> </v>
      </c>
      <c r="AQ147" s="82" t="str">
        <f>+'[3]Contratos anteriores'!BF150</f>
        <v xml:space="preserve"> </v>
      </c>
      <c r="AR147" s="82"/>
      <c r="AS147" s="82"/>
      <c r="AT147" s="82"/>
      <c r="AU147" s="82" t="str">
        <f>+'[3]Contratos anteriores'!BG150</f>
        <v xml:space="preserve"> </v>
      </c>
      <c r="AV147" s="82" t="str">
        <f>+'[3]Contratos anteriores'!BH150</f>
        <v xml:space="preserve"> </v>
      </c>
      <c r="AW147" s="82" t="str">
        <f>+'[3]Contratos anteriores'!BI150</f>
        <v xml:space="preserve"> </v>
      </c>
      <c r="AX147" s="82"/>
      <c r="AY147" s="82"/>
      <c r="AZ147" s="82"/>
      <c r="BA147" s="82" t="str">
        <f>+'[3]Contratos anteriores'!BJ150</f>
        <v xml:space="preserve"> </v>
      </c>
      <c r="BB147" s="82" t="str">
        <f>+'[3]Contratos anteriores'!BK150</f>
        <v xml:space="preserve"> </v>
      </c>
      <c r="BC147" s="82" t="str">
        <f>+'[3]Contratos anteriores'!BL150</f>
        <v xml:space="preserve"> </v>
      </c>
      <c r="BD147" s="82"/>
      <c r="BE147" s="82"/>
      <c r="BF147" s="82"/>
      <c r="BG147" s="82" t="str">
        <f>+'[3]Contratos anteriores'!BM150</f>
        <v xml:space="preserve"> </v>
      </c>
      <c r="BH147" s="82" t="str">
        <f>+'[3]Contratos anteriores'!BN150</f>
        <v xml:space="preserve"> </v>
      </c>
      <c r="BI147" s="82" t="str">
        <f>+'[3]Contratos anteriores'!BO150</f>
        <v xml:space="preserve"> </v>
      </c>
      <c r="BJ147" s="82">
        <v>13.86</v>
      </c>
      <c r="BK147" s="82">
        <v>5.27</v>
      </c>
      <c r="BL147" s="82"/>
      <c r="BM147" s="82" t="str">
        <f>+'[3]Contratos anteriores'!BP150</f>
        <v xml:space="preserve"> </v>
      </c>
      <c r="BN147" s="82" t="str">
        <f>+'[3]Contratos anteriores'!BQ150</f>
        <v xml:space="preserve"> </v>
      </c>
      <c r="BO147" s="82" t="str">
        <f>+'[3]Contratos anteriores'!BR150</f>
        <v xml:space="preserve"> </v>
      </c>
      <c r="BP147" s="82">
        <v>4.66</v>
      </c>
      <c r="BQ147" s="82"/>
      <c r="BR147" s="82">
        <v>5.52</v>
      </c>
      <c r="BS147" s="82" t="str">
        <f>+'[3]Contratos anteriores'!BS150</f>
        <v xml:space="preserve"> </v>
      </c>
      <c r="BT147" s="82" t="str">
        <f>+'[3]Contratos anteriores'!BT150</f>
        <v xml:space="preserve"> </v>
      </c>
      <c r="BU147" s="82" t="str">
        <f>+'[3]Contratos anteriores'!BU150</f>
        <v xml:space="preserve"> </v>
      </c>
      <c r="BV147" s="84">
        <f t="shared" si="152"/>
        <v>6.603749999999998</v>
      </c>
      <c r="BW147" s="84">
        <f t="shared" si="153"/>
        <v>2.8866454003674793</v>
      </c>
      <c r="BX147" s="84">
        <f t="shared" si="224"/>
        <v>2.2737818994487791</v>
      </c>
      <c r="BY147" s="84">
        <f t="shared" si="154"/>
        <v>9.4903954003674773</v>
      </c>
      <c r="BZ147" s="84">
        <f t="shared" si="155"/>
        <v>5.1319831363549255</v>
      </c>
      <c r="CA147" s="82">
        <f t="shared" si="156"/>
        <v>4.5</v>
      </c>
      <c r="CB147" s="82" t="str">
        <f t="shared" si="157"/>
        <v/>
      </c>
      <c r="CC147" s="82">
        <f t="shared" si="158"/>
        <v>4.82</v>
      </c>
      <c r="CD147" s="82" t="str">
        <f t="shared" si="159"/>
        <v/>
      </c>
      <c r="CE147" s="82" t="str">
        <f t="shared" si="160"/>
        <v/>
      </c>
      <c r="CF147" s="82" t="str">
        <f t="shared" si="161"/>
        <v/>
      </c>
      <c r="CG147" s="82" t="str">
        <f t="shared" si="162"/>
        <v/>
      </c>
      <c r="CH147" s="82" t="str">
        <f t="shared" si="163"/>
        <v/>
      </c>
      <c r="CI147" s="82" t="str">
        <f t="shared" si="164"/>
        <v/>
      </c>
      <c r="CJ147" s="82" t="str">
        <f t="shared" si="165"/>
        <v/>
      </c>
      <c r="CK147" s="82" t="str">
        <f t="shared" si="166"/>
        <v/>
      </c>
      <c r="CL147" s="82" t="str">
        <f t="shared" si="167"/>
        <v/>
      </c>
      <c r="CM147" s="82" t="str">
        <f t="shared" si="168"/>
        <v/>
      </c>
      <c r="CN147" s="82" t="str">
        <f t="shared" si="169"/>
        <v/>
      </c>
      <c r="CO147" s="82" t="str">
        <f t="shared" si="170"/>
        <v/>
      </c>
      <c r="CP147" s="82" t="str">
        <f t="shared" si="171"/>
        <v/>
      </c>
      <c r="CQ147" s="82" t="str">
        <f t="shared" si="172"/>
        <v/>
      </c>
      <c r="CR147" s="82" t="str">
        <f t="shared" si="173"/>
        <v/>
      </c>
      <c r="CS147" s="82" t="str">
        <f t="shared" si="174"/>
        <v/>
      </c>
      <c r="CT147" s="82" t="str">
        <f t="shared" si="175"/>
        <v/>
      </c>
      <c r="CU147" s="82" t="str">
        <f t="shared" si="176"/>
        <v/>
      </c>
      <c r="CV147" s="82" t="str">
        <f t="shared" si="177"/>
        <v/>
      </c>
      <c r="CW147" s="82" t="str">
        <f t="shared" si="178"/>
        <v/>
      </c>
      <c r="CX147" s="82" t="str">
        <f t="shared" si="179"/>
        <v/>
      </c>
      <c r="CY147" s="82" t="str">
        <f t="shared" si="180"/>
        <v/>
      </c>
      <c r="CZ147" s="82" t="str">
        <f t="shared" si="181"/>
        <v/>
      </c>
      <c r="DA147" s="82" t="str">
        <f t="shared" si="182"/>
        <v/>
      </c>
      <c r="DB147" s="82" t="str">
        <f t="shared" si="183"/>
        <v/>
      </c>
      <c r="DC147" s="82" t="str">
        <f t="shared" si="184"/>
        <v/>
      </c>
      <c r="DD147" s="82" t="str">
        <f t="shared" si="185"/>
        <v/>
      </c>
      <c r="DE147" s="82" t="str">
        <f t="shared" si="186"/>
        <v/>
      </c>
      <c r="DF147" s="82" t="str">
        <f t="shared" si="187"/>
        <v/>
      </c>
      <c r="DG147" s="82" t="str">
        <f t="shared" si="188"/>
        <v/>
      </c>
      <c r="DH147" s="82" t="str">
        <f t="shared" si="189"/>
        <v/>
      </c>
      <c r="DI147" s="82" t="str">
        <f t="shared" si="190"/>
        <v/>
      </c>
      <c r="DJ147" s="82" t="str">
        <f t="shared" si="191"/>
        <v/>
      </c>
      <c r="DK147" s="82" t="str">
        <f t="shared" si="192"/>
        <v/>
      </c>
      <c r="DL147" s="82" t="str">
        <f t="shared" si="193"/>
        <v/>
      </c>
      <c r="DM147" s="82" t="str">
        <f t="shared" si="194"/>
        <v/>
      </c>
      <c r="DN147" s="82" t="str">
        <f t="shared" si="195"/>
        <v/>
      </c>
      <c r="DO147" s="82" t="str">
        <f t="shared" si="196"/>
        <v/>
      </c>
      <c r="DP147" s="82" t="str">
        <f t="shared" si="197"/>
        <v/>
      </c>
      <c r="DQ147" s="82" t="str">
        <f t="shared" si="198"/>
        <v/>
      </c>
      <c r="DR147" s="82" t="str">
        <f t="shared" si="199"/>
        <v/>
      </c>
      <c r="DS147" s="82" t="str">
        <f t="shared" si="200"/>
        <v/>
      </c>
      <c r="DT147" s="82" t="str">
        <f t="shared" si="201"/>
        <v/>
      </c>
      <c r="DU147" s="82" t="str">
        <f t="shared" si="202"/>
        <v/>
      </c>
      <c r="DV147" s="82" t="str">
        <f t="shared" si="203"/>
        <v/>
      </c>
      <c r="DW147" s="82" t="str">
        <f t="shared" si="204"/>
        <v/>
      </c>
      <c r="DX147" s="82" t="str">
        <f t="shared" si="205"/>
        <v/>
      </c>
      <c r="DY147" s="82" t="str">
        <f t="shared" si="206"/>
        <v/>
      </c>
      <c r="DZ147" s="82" t="str">
        <f t="shared" si="207"/>
        <v/>
      </c>
      <c r="EA147" s="82" t="str">
        <f t="shared" si="208"/>
        <v/>
      </c>
      <c r="EB147" s="82" t="str">
        <f t="shared" si="209"/>
        <v/>
      </c>
      <c r="EC147" s="82" t="str">
        <f t="shared" si="210"/>
        <v/>
      </c>
      <c r="ED147" s="82" t="str">
        <f t="shared" si="211"/>
        <v/>
      </c>
      <c r="EE147" s="82" t="str">
        <f t="shared" si="212"/>
        <v/>
      </c>
      <c r="EF147" s="82" t="str">
        <f t="shared" si="213"/>
        <v/>
      </c>
      <c r="EG147" s="82" t="str">
        <f t="shared" si="214"/>
        <v/>
      </c>
      <c r="EH147" s="82" t="str">
        <f t="shared" si="215"/>
        <v/>
      </c>
      <c r="EI147" s="82">
        <f t="shared" si="216"/>
        <v>4.66</v>
      </c>
      <c r="EJ147" s="82" t="str">
        <f t="shared" si="217"/>
        <v/>
      </c>
      <c r="EK147" s="82" t="str">
        <f t="shared" si="218"/>
        <v/>
      </c>
      <c r="EL147" s="82" t="str">
        <f t="shared" si="219"/>
        <v/>
      </c>
      <c r="EM147" s="82" t="str">
        <f t="shared" si="220"/>
        <v/>
      </c>
      <c r="EN147" s="82" t="str">
        <f t="shared" si="221"/>
        <v/>
      </c>
      <c r="EO147" s="71">
        <f t="shared" si="222"/>
        <v>4.66</v>
      </c>
      <c r="EP147" s="71">
        <f>ROUND(EO147*(1+[3]Inflación!$G$50),2)</f>
        <v>4.72</v>
      </c>
      <c r="EQ147" s="81">
        <f t="shared" si="223"/>
        <v>-1.1658526920208523E-3</v>
      </c>
    </row>
    <row r="148" spans="1:147" s="56" customFormat="1" ht="24.75" customHeight="1">
      <c r="A148" s="96">
        <v>143</v>
      </c>
      <c r="B148" s="95" t="s">
        <v>518</v>
      </c>
      <c r="C148" s="109" t="s">
        <v>531</v>
      </c>
      <c r="D148" s="90" t="s">
        <v>12</v>
      </c>
      <c r="E148" s="94">
        <v>6.6817984848616812</v>
      </c>
      <c r="F148" s="94">
        <v>6.7385937719830054</v>
      </c>
      <c r="G148" s="87"/>
      <c r="H148" s="82">
        <v>4.5</v>
      </c>
      <c r="I148" s="82">
        <v>8</v>
      </c>
      <c r="J148" s="82">
        <v>4.82</v>
      </c>
      <c r="K148" s="82" t="str">
        <f>+'[3]Contratos anteriores'!AO151</f>
        <v xml:space="preserve"> </v>
      </c>
      <c r="L148" s="82" t="str">
        <f>+'[3]Contratos anteriores'!AP151</f>
        <v xml:space="preserve"> </v>
      </c>
      <c r="M148" s="82" t="str">
        <f>+'[3]Contratos anteriores'!AQ151</f>
        <v xml:space="preserve"> </v>
      </c>
      <c r="N148" s="82"/>
      <c r="O148" s="82"/>
      <c r="P148" s="82"/>
      <c r="Q148" s="82" t="str">
        <f>+'[3]Contratos anteriores'!AR151</f>
        <v xml:space="preserve"> </v>
      </c>
      <c r="R148" s="82" t="str">
        <f>+'[3]Contratos anteriores'!AS151</f>
        <v xml:space="preserve"> </v>
      </c>
      <c r="S148" s="82" t="str">
        <f>+'[3]Contratos anteriores'!AT151</f>
        <v xml:space="preserve"> </v>
      </c>
      <c r="T148" s="82">
        <v>20.2</v>
      </c>
      <c r="U148" s="82"/>
      <c r="V148" s="82"/>
      <c r="W148" s="82" t="str">
        <f>+'[3]Contratos anteriores'!AU151</f>
        <v xml:space="preserve"> </v>
      </c>
      <c r="X148" s="82" t="str">
        <f>+'[3]Contratos anteriores'!AV151</f>
        <v xml:space="preserve"> </v>
      </c>
      <c r="Y148" s="82" t="str">
        <f>+'[3]Contratos anteriores'!AW151</f>
        <v xml:space="preserve"> </v>
      </c>
      <c r="Z148" s="82"/>
      <c r="AA148" s="82"/>
      <c r="AB148" s="82"/>
      <c r="AC148" s="86" t="str">
        <f>+'[3]Contratos anteriores'!AX151</f>
        <v xml:space="preserve"> </v>
      </c>
      <c r="AD148" s="86" t="str">
        <f>+'[3]Contratos anteriores'!AY151</f>
        <v xml:space="preserve"> </v>
      </c>
      <c r="AE148" s="86" t="str">
        <f>+'[3]Contratos anteriores'!AZ151</f>
        <v xml:space="preserve"> </v>
      </c>
      <c r="AF148" s="82"/>
      <c r="AG148" s="82"/>
      <c r="AH148" s="82"/>
      <c r="AI148" s="82" t="str">
        <f>+'[3]Contratos anteriores'!BA151</f>
        <v xml:space="preserve"> </v>
      </c>
      <c r="AJ148" s="82" t="str">
        <f>+'[3]Contratos anteriores'!BB151</f>
        <v xml:space="preserve"> </v>
      </c>
      <c r="AK148" s="82" t="str">
        <f>+'[3]Contratos anteriores'!BC151</f>
        <v xml:space="preserve"> </v>
      </c>
      <c r="AL148" s="82"/>
      <c r="AM148" s="82"/>
      <c r="AN148" s="82"/>
      <c r="AO148" s="82" t="str">
        <f>+'[3]Contratos anteriores'!BD151</f>
        <v xml:space="preserve"> </v>
      </c>
      <c r="AP148" s="82" t="str">
        <f>+'[3]Contratos anteriores'!BE151</f>
        <v xml:space="preserve"> </v>
      </c>
      <c r="AQ148" s="82" t="str">
        <f>+'[3]Contratos anteriores'!BF151</f>
        <v xml:space="preserve"> </v>
      </c>
      <c r="AR148" s="82"/>
      <c r="AS148" s="82"/>
      <c r="AT148" s="82"/>
      <c r="AU148" s="82" t="str">
        <f>+'[3]Contratos anteriores'!BG151</f>
        <v xml:space="preserve"> </v>
      </c>
      <c r="AV148" s="82" t="str">
        <f>+'[3]Contratos anteriores'!BH151</f>
        <v xml:space="preserve"> </v>
      </c>
      <c r="AW148" s="82" t="str">
        <f>+'[3]Contratos anteriores'!BI151</f>
        <v xml:space="preserve"> </v>
      </c>
      <c r="AX148" s="82"/>
      <c r="AY148" s="82"/>
      <c r="AZ148" s="82"/>
      <c r="BA148" s="82" t="str">
        <f>+'[3]Contratos anteriores'!BJ151</f>
        <v xml:space="preserve"> </v>
      </c>
      <c r="BB148" s="82" t="str">
        <f>+'[3]Contratos anteriores'!BK151</f>
        <v xml:space="preserve"> </v>
      </c>
      <c r="BC148" s="82" t="str">
        <f>+'[3]Contratos anteriores'!BL151</f>
        <v xml:space="preserve"> </v>
      </c>
      <c r="BD148" s="82"/>
      <c r="BE148" s="82"/>
      <c r="BF148" s="82"/>
      <c r="BG148" s="82" t="str">
        <f>+'[3]Contratos anteriores'!BM151</f>
        <v xml:space="preserve"> </v>
      </c>
      <c r="BH148" s="82" t="str">
        <f>+'[3]Contratos anteriores'!BN151</f>
        <v xml:space="preserve"> </v>
      </c>
      <c r="BI148" s="82" t="str">
        <f>+'[3]Contratos anteriores'!BO151</f>
        <v xml:space="preserve"> </v>
      </c>
      <c r="BJ148" s="82">
        <v>15.68</v>
      </c>
      <c r="BK148" s="82">
        <v>7.55</v>
      </c>
      <c r="BL148" s="82"/>
      <c r="BM148" s="82" t="str">
        <f>+'[3]Contratos anteriores'!BP151</f>
        <v xml:space="preserve"> </v>
      </c>
      <c r="BN148" s="82" t="str">
        <f>+'[3]Contratos anteriores'!BQ151</f>
        <v xml:space="preserve"> </v>
      </c>
      <c r="BO148" s="82" t="str">
        <f>+'[3]Contratos anteriores'!BR151</f>
        <v xml:space="preserve"> </v>
      </c>
      <c r="BP148" s="82">
        <v>6.67</v>
      </c>
      <c r="BQ148" s="82"/>
      <c r="BR148" s="82">
        <v>7.77</v>
      </c>
      <c r="BS148" s="82" t="str">
        <f>+'[3]Contratos anteriores'!BS151</f>
        <v xml:space="preserve"> </v>
      </c>
      <c r="BT148" s="82" t="str">
        <f>+'[3]Contratos anteriores'!BT151</f>
        <v xml:space="preserve"> </v>
      </c>
      <c r="BU148" s="82" t="str">
        <f>+'[3]Contratos anteriores'!BU151</f>
        <v xml:space="preserve"> </v>
      </c>
      <c r="BV148" s="84">
        <f t="shared" si="152"/>
        <v>9.3987499999999979</v>
      </c>
      <c r="BW148" s="84">
        <f t="shared" si="153"/>
        <v>5.0345916244508935</v>
      </c>
      <c r="BX148" s="84">
        <f>IFERROR(BV148-BW148*0.75," ")</f>
        <v>5.6228062816618278</v>
      </c>
      <c r="BY148" s="84">
        <f t="shared" si="154"/>
        <v>14.433341624450891</v>
      </c>
      <c r="BZ148" s="84">
        <f t="shared" si="155"/>
        <v>7.3499783333478499</v>
      </c>
      <c r="CA148" s="82" t="str">
        <f t="shared" si="156"/>
        <v/>
      </c>
      <c r="CB148" s="82" t="str">
        <f t="shared" si="157"/>
        <v/>
      </c>
      <c r="CC148" s="82" t="str">
        <f t="shared" si="158"/>
        <v/>
      </c>
      <c r="CD148" s="82" t="str">
        <f t="shared" si="159"/>
        <v/>
      </c>
      <c r="CE148" s="82" t="str">
        <f t="shared" si="160"/>
        <v/>
      </c>
      <c r="CF148" s="82" t="str">
        <f t="shared" si="161"/>
        <v/>
      </c>
      <c r="CG148" s="82" t="str">
        <f t="shared" si="162"/>
        <v/>
      </c>
      <c r="CH148" s="82" t="str">
        <f t="shared" si="163"/>
        <v/>
      </c>
      <c r="CI148" s="82" t="str">
        <f t="shared" si="164"/>
        <v/>
      </c>
      <c r="CJ148" s="82" t="str">
        <f t="shared" si="165"/>
        <v/>
      </c>
      <c r="CK148" s="82" t="str">
        <f t="shared" si="166"/>
        <v/>
      </c>
      <c r="CL148" s="82" t="str">
        <f t="shared" si="167"/>
        <v/>
      </c>
      <c r="CM148" s="82" t="str">
        <f t="shared" si="168"/>
        <v/>
      </c>
      <c r="CN148" s="82" t="str">
        <f t="shared" si="169"/>
        <v/>
      </c>
      <c r="CO148" s="82" t="str">
        <f t="shared" si="170"/>
        <v/>
      </c>
      <c r="CP148" s="82" t="str">
        <f t="shared" si="171"/>
        <v/>
      </c>
      <c r="CQ148" s="82" t="str">
        <f t="shared" si="172"/>
        <v/>
      </c>
      <c r="CR148" s="82" t="str">
        <f t="shared" si="173"/>
        <v/>
      </c>
      <c r="CS148" s="82" t="str">
        <f t="shared" si="174"/>
        <v/>
      </c>
      <c r="CT148" s="82" t="str">
        <f t="shared" si="175"/>
        <v/>
      </c>
      <c r="CU148" s="82" t="str">
        <f t="shared" si="176"/>
        <v/>
      </c>
      <c r="CV148" s="82" t="str">
        <f t="shared" si="177"/>
        <v/>
      </c>
      <c r="CW148" s="82" t="str">
        <f t="shared" si="178"/>
        <v/>
      </c>
      <c r="CX148" s="82" t="str">
        <f t="shared" si="179"/>
        <v/>
      </c>
      <c r="CY148" s="82" t="str">
        <f t="shared" si="180"/>
        <v/>
      </c>
      <c r="CZ148" s="82" t="str">
        <f t="shared" si="181"/>
        <v/>
      </c>
      <c r="DA148" s="82" t="str">
        <f t="shared" si="182"/>
        <v/>
      </c>
      <c r="DB148" s="82" t="str">
        <f t="shared" si="183"/>
        <v/>
      </c>
      <c r="DC148" s="82" t="str">
        <f t="shared" si="184"/>
        <v/>
      </c>
      <c r="DD148" s="82" t="str">
        <f t="shared" si="185"/>
        <v/>
      </c>
      <c r="DE148" s="82" t="str">
        <f t="shared" si="186"/>
        <v/>
      </c>
      <c r="DF148" s="82" t="str">
        <f t="shared" si="187"/>
        <v/>
      </c>
      <c r="DG148" s="82" t="str">
        <f t="shared" si="188"/>
        <v/>
      </c>
      <c r="DH148" s="82" t="str">
        <f t="shared" si="189"/>
        <v/>
      </c>
      <c r="DI148" s="82" t="str">
        <f t="shared" si="190"/>
        <v/>
      </c>
      <c r="DJ148" s="82" t="str">
        <f t="shared" si="191"/>
        <v/>
      </c>
      <c r="DK148" s="82" t="str">
        <f t="shared" si="192"/>
        <v/>
      </c>
      <c r="DL148" s="82" t="str">
        <f t="shared" si="193"/>
        <v/>
      </c>
      <c r="DM148" s="82" t="str">
        <f t="shared" si="194"/>
        <v/>
      </c>
      <c r="DN148" s="82" t="str">
        <f t="shared" si="195"/>
        <v/>
      </c>
      <c r="DO148" s="82" t="str">
        <f t="shared" si="196"/>
        <v/>
      </c>
      <c r="DP148" s="82" t="str">
        <f t="shared" si="197"/>
        <v/>
      </c>
      <c r="DQ148" s="82" t="str">
        <f t="shared" si="198"/>
        <v/>
      </c>
      <c r="DR148" s="82" t="str">
        <f t="shared" si="199"/>
        <v/>
      </c>
      <c r="DS148" s="82" t="str">
        <f t="shared" si="200"/>
        <v/>
      </c>
      <c r="DT148" s="82" t="str">
        <f t="shared" si="201"/>
        <v/>
      </c>
      <c r="DU148" s="82" t="str">
        <f t="shared" si="202"/>
        <v/>
      </c>
      <c r="DV148" s="82" t="str">
        <f t="shared" si="203"/>
        <v/>
      </c>
      <c r="DW148" s="82" t="str">
        <f t="shared" si="204"/>
        <v/>
      </c>
      <c r="DX148" s="82" t="str">
        <f t="shared" si="205"/>
        <v/>
      </c>
      <c r="DY148" s="82" t="str">
        <f t="shared" si="206"/>
        <v/>
      </c>
      <c r="DZ148" s="82" t="str">
        <f t="shared" si="207"/>
        <v/>
      </c>
      <c r="EA148" s="82" t="str">
        <f t="shared" si="208"/>
        <v/>
      </c>
      <c r="EB148" s="82" t="str">
        <f t="shared" si="209"/>
        <v/>
      </c>
      <c r="EC148" s="82" t="str">
        <f t="shared" si="210"/>
        <v/>
      </c>
      <c r="ED148" s="82" t="str">
        <f t="shared" si="211"/>
        <v/>
      </c>
      <c r="EE148" s="82" t="str">
        <f t="shared" si="212"/>
        <v/>
      </c>
      <c r="EF148" s="82" t="str">
        <f t="shared" si="213"/>
        <v/>
      </c>
      <c r="EG148" s="82" t="str">
        <f t="shared" si="214"/>
        <v/>
      </c>
      <c r="EH148" s="82" t="str">
        <f t="shared" si="215"/>
        <v/>
      </c>
      <c r="EI148" s="82">
        <f t="shared" si="216"/>
        <v>6.67</v>
      </c>
      <c r="EJ148" s="82" t="str">
        <f t="shared" si="217"/>
        <v/>
      </c>
      <c r="EK148" s="82" t="str">
        <f t="shared" si="218"/>
        <v/>
      </c>
      <c r="EL148" s="82" t="str">
        <f t="shared" si="219"/>
        <v/>
      </c>
      <c r="EM148" s="82" t="str">
        <f t="shared" si="220"/>
        <v/>
      </c>
      <c r="EN148" s="82" t="str">
        <f t="shared" si="221"/>
        <v/>
      </c>
      <c r="EO148" s="71">
        <f t="shared" si="222"/>
        <v>6.67</v>
      </c>
      <c r="EP148" s="71">
        <f>ROUND(EO148*(1+[3]Inflación!$G$50),2)</f>
        <v>6.76</v>
      </c>
      <c r="EQ148" s="81">
        <f t="shared" si="223"/>
        <v>-1.7657648443621943E-3</v>
      </c>
    </row>
    <row r="149" spans="1:147" s="56" customFormat="1" ht="24.75" customHeight="1">
      <c r="A149" s="96">
        <v>144</v>
      </c>
      <c r="B149" s="95" t="s">
        <v>518</v>
      </c>
      <c r="C149" s="109" t="s">
        <v>530</v>
      </c>
      <c r="D149" s="90" t="s">
        <v>12</v>
      </c>
      <c r="E149" s="94">
        <v>8.3835258381478699</v>
      </c>
      <c r="F149" s="94">
        <v>8.4547858077721276</v>
      </c>
      <c r="G149" s="87"/>
      <c r="H149" s="82">
        <v>4.5</v>
      </c>
      <c r="I149" s="82">
        <v>8</v>
      </c>
      <c r="J149" s="82">
        <v>4.82</v>
      </c>
      <c r="K149" s="82" t="str">
        <f>+'[3]Contratos anteriores'!AO152</f>
        <v xml:space="preserve"> </v>
      </c>
      <c r="L149" s="82" t="str">
        <f>+'[3]Contratos anteriores'!AP152</f>
        <v xml:space="preserve"> </v>
      </c>
      <c r="M149" s="82" t="str">
        <f>+'[3]Contratos anteriores'!AQ152</f>
        <v xml:space="preserve"> </v>
      </c>
      <c r="N149" s="82"/>
      <c r="O149" s="82"/>
      <c r="P149" s="82"/>
      <c r="Q149" s="82" t="str">
        <f>+'[3]Contratos anteriores'!AR152</f>
        <v xml:space="preserve"> </v>
      </c>
      <c r="R149" s="82" t="str">
        <f>+'[3]Contratos anteriores'!AS152</f>
        <v xml:space="preserve"> </v>
      </c>
      <c r="S149" s="82" t="str">
        <f>+'[3]Contratos anteriores'!AT152</f>
        <v xml:space="preserve"> </v>
      </c>
      <c r="T149" s="82">
        <v>20.2</v>
      </c>
      <c r="U149" s="82"/>
      <c r="V149" s="82"/>
      <c r="W149" s="82" t="str">
        <f>+'[3]Contratos anteriores'!AU152</f>
        <v xml:space="preserve"> </v>
      </c>
      <c r="X149" s="82" t="str">
        <f>+'[3]Contratos anteriores'!AV152</f>
        <v xml:space="preserve"> </v>
      </c>
      <c r="Y149" s="82" t="str">
        <f>+'[3]Contratos anteriores'!AW152</f>
        <v xml:space="preserve"> </v>
      </c>
      <c r="Z149" s="82"/>
      <c r="AA149" s="82"/>
      <c r="AB149" s="82"/>
      <c r="AC149" s="86" t="str">
        <f>+'[3]Contratos anteriores'!AX152</f>
        <v xml:space="preserve"> </v>
      </c>
      <c r="AD149" s="86" t="str">
        <f>+'[3]Contratos anteriores'!AY152</f>
        <v xml:space="preserve"> </v>
      </c>
      <c r="AE149" s="86" t="str">
        <f>+'[3]Contratos anteriores'!AZ152</f>
        <v xml:space="preserve"> </v>
      </c>
      <c r="AF149" s="82"/>
      <c r="AG149" s="82"/>
      <c r="AH149" s="82"/>
      <c r="AI149" s="82" t="str">
        <f>+'[3]Contratos anteriores'!BA152</f>
        <v xml:space="preserve"> </v>
      </c>
      <c r="AJ149" s="82" t="str">
        <f>+'[3]Contratos anteriores'!BB152</f>
        <v xml:space="preserve"> </v>
      </c>
      <c r="AK149" s="82" t="str">
        <f>+'[3]Contratos anteriores'!BC152</f>
        <v xml:space="preserve"> </v>
      </c>
      <c r="AL149" s="82"/>
      <c r="AM149" s="82"/>
      <c r="AN149" s="82"/>
      <c r="AO149" s="82" t="str">
        <f>+'[3]Contratos anteriores'!BD152</f>
        <v xml:space="preserve"> </v>
      </c>
      <c r="AP149" s="82" t="str">
        <f>+'[3]Contratos anteriores'!BE152</f>
        <v xml:space="preserve"> </v>
      </c>
      <c r="AQ149" s="82" t="str">
        <f>+'[3]Contratos anteriores'!BF152</f>
        <v xml:space="preserve"> </v>
      </c>
      <c r="AR149" s="82"/>
      <c r="AS149" s="82"/>
      <c r="AT149" s="82"/>
      <c r="AU149" s="82" t="str">
        <f>+'[3]Contratos anteriores'!BG152</f>
        <v xml:space="preserve"> </v>
      </c>
      <c r="AV149" s="82" t="str">
        <f>+'[3]Contratos anteriores'!BH152</f>
        <v xml:space="preserve"> </v>
      </c>
      <c r="AW149" s="82" t="str">
        <f>+'[3]Contratos anteriores'!BI152</f>
        <v xml:space="preserve"> </v>
      </c>
      <c r="AX149" s="82"/>
      <c r="AY149" s="82"/>
      <c r="AZ149" s="82"/>
      <c r="BA149" s="82" t="str">
        <f>+'[3]Contratos anteriores'!BJ152</f>
        <v xml:space="preserve"> </v>
      </c>
      <c r="BB149" s="82" t="str">
        <f>+'[3]Contratos anteriores'!BK152</f>
        <v xml:space="preserve"> </v>
      </c>
      <c r="BC149" s="82" t="str">
        <f>+'[3]Contratos anteriores'!BL152</f>
        <v xml:space="preserve"> </v>
      </c>
      <c r="BD149" s="82"/>
      <c r="BE149" s="82"/>
      <c r="BF149" s="82"/>
      <c r="BG149" s="82" t="str">
        <f>+'[3]Contratos anteriores'!BM152</f>
        <v xml:space="preserve"> </v>
      </c>
      <c r="BH149" s="82" t="str">
        <f>+'[3]Contratos anteriores'!BN152</f>
        <v xml:space="preserve"> </v>
      </c>
      <c r="BI149" s="82" t="str">
        <f>+'[3]Contratos anteriores'!BO152</f>
        <v xml:space="preserve"> </v>
      </c>
      <c r="BJ149" s="82">
        <v>19.59</v>
      </c>
      <c r="BK149" s="82">
        <v>9.4700000000000006</v>
      </c>
      <c r="BL149" s="82"/>
      <c r="BM149" s="82" t="str">
        <f>+'[3]Contratos anteriores'!BP152</f>
        <v xml:space="preserve"> </v>
      </c>
      <c r="BN149" s="82" t="str">
        <f>+'[3]Contratos anteriores'!BQ152</f>
        <v xml:space="preserve"> </v>
      </c>
      <c r="BO149" s="82" t="str">
        <f>+'[3]Contratos anteriores'!BR152</f>
        <v xml:space="preserve"> </v>
      </c>
      <c r="BP149" s="82">
        <v>8.3699999999999992</v>
      </c>
      <c r="BQ149" s="82"/>
      <c r="BR149" s="82">
        <v>9.89</v>
      </c>
      <c r="BS149" s="82" t="str">
        <f>+'[3]Contratos anteriores'!BS152</f>
        <v xml:space="preserve"> </v>
      </c>
      <c r="BT149" s="82" t="str">
        <f>+'[3]Contratos anteriores'!BT152</f>
        <v xml:space="preserve"> </v>
      </c>
      <c r="BU149" s="82" t="str">
        <f>+'[3]Contratos anteriores'!BU152</f>
        <v xml:space="preserve"> </v>
      </c>
      <c r="BV149" s="84">
        <f t="shared" si="152"/>
        <v>10.605</v>
      </c>
      <c r="BW149" s="84">
        <f t="shared" si="153"/>
        <v>5.423809676045825</v>
      </c>
      <c r="BX149" s="84">
        <f>IFERROR(BV149-BW149*1," ")</f>
        <v>5.1811903239541754</v>
      </c>
      <c r="BY149" s="84">
        <f t="shared" si="154"/>
        <v>16.028809676045825</v>
      </c>
      <c r="BZ149" s="84">
        <f t="shared" si="155"/>
        <v>9.2218784219626571</v>
      </c>
      <c r="CA149" s="82" t="str">
        <f t="shared" si="156"/>
        <v/>
      </c>
      <c r="CB149" s="82">
        <f t="shared" si="157"/>
        <v>8</v>
      </c>
      <c r="CC149" s="82" t="str">
        <f t="shared" si="158"/>
        <v/>
      </c>
      <c r="CD149" s="82" t="str">
        <f t="shared" si="159"/>
        <v/>
      </c>
      <c r="CE149" s="82" t="str">
        <f t="shared" si="160"/>
        <v/>
      </c>
      <c r="CF149" s="82" t="str">
        <f t="shared" si="161"/>
        <v/>
      </c>
      <c r="CG149" s="82" t="str">
        <f t="shared" si="162"/>
        <v/>
      </c>
      <c r="CH149" s="82" t="str">
        <f t="shared" si="163"/>
        <v/>
      </c>
      <c r="CI149" s="82" t="str">
        <f t="shared" si="164"/>
        <v/>
      </c>
      <c r="CJ149" s="82" t="str">
        <f t="shared" si="165"/>
        <v/>
      </c>
      <c r="CK149" s="82" t="str">
        <f t="shared" si="166"/>
        <v/>
      </c>
      <c r="CL149" s="82" t="str">
        <f t="shared" si="167"/>
        <v/>
      </c>
      <c r="CM149" s="82" t="str">
        <f t="shared" si="168"/>
        <v/>
      </c>
      <c r="CN149" s="82" t="str">
        <f t="shared" si="169"/>
        <v/>
      </c>
      <c r="CO149" s="82" t="str">
        <f t="shared" si="170"/>
        <v/>
      </c>
      <c r="CP149" s="82" t="str">
        <f t="shared" si="171"/>
        <v/>
      </c>
      <c r="CQ149" s="82" t="str">
        <f t="shared" si="172"/>
        <v/>
      </c>
      <c r="CR149" s="82" t="str">
        <f t="shared" si="173"/>
        <v/>
      </c>
      <c r="CS149" s="82" t="str">
        <f t="shared" si="174"/>
        <v/>
      </c>
      <c r="CT149" s="82" t="str">
        <f t="shared" si="175"/>
        <v/>
      </c>
      <c r="CU149" s="82" t="str">
        <f t="shared" si="176"/>
        <v/>
      </c>
      <c r="CV149" s="82" t="str">
        <f t="shared" si="177"/>
        <v/>
      </c>
      <c r="CW149" s="82" t="str">
        <f t="shared" si="178"/>
        <v/>
      </c>
      <c r="CX149" s="82" t="str">
        <f t="shared" si="179"/>
        <v/>
      </c>
      <c r="CY149" s="82" t="str">
        <f t="shared" si="180"/>
        <v/>
      </c>
      <c r="CZ149" s="82" t="str">
        <f t="shared" si="181"/>
        <v/>
      </c>
      <c r="DA149" s="82" t="str">
        <f t="shared" si="182"/>
        <v/>
      </c>
      <c r="DB149" s="82" t="str">
        <f t="shared" si="183"/>
        <v/>
      </c>
      <c r="DC149" s="82" t="str">
        <f t="shared" si="184"/>
        <v/>
      </c>
      <c r="DD149" s="82" t="str">
        <f t="shared" si="185"/>
        <v/>
      </c>
      <c r="DE149" s="82" t="str">
        <f t="shared" si="186"/>
        <v/>
      </c>
      <c r="DF149" s="82" t="str">
        <f t="shared" si="187"/>
        <v/>
      </c>
      <c r="DG149" s="82" t="str">
        <f t="shared" si="188"/>
        <v/>
      </c>
      <c r="DH149" s="82" t="str">
        <f t="shared" si="189"/>
        <v/>
      </c>
      <c r="DI149" s="82" t="str">
        <f t="shared" si="190"/>
        <v/>
      </c>
      <c r="DJ149" s="82" t="str">
        <f t="shared" si="191"/>
        <v/>
      </c>
      <c r="DK149" s="82" t="str">
        <f t="shared" si="192"/>
        <v/>
      </c>
      <c r="DL149" s="82" t="str">
        <f t="shared" si="193"/>
        <v/>
      </c>
      <c r="DM149" s="82" t="str">
        <f t="shared" si="194"/>
        <v/>
      </c>
      <c r="DN149" s="82" t="str">
        <f t="shared" si="195"/>
        <v/>
      </c>
      <c r="DO149" s="82" t="str">
        <f t="shared" si="196"/>
        <v/>
      </c>
      <c r="DP149" s="82" t="str">
        <f t="shared" si="197"/>
        <v/>
      </c>
      <c r="DQ149" s="82" t="str">
        <f t="shared" si="198"/>
        <v/>
      </c>
      <c r="DR149" s="82" t="str">
        <f t="shared" si="199"/>
        <v/>
      </c>
      <c r="DS149" s="82" t="str">
        <f t="shared" si="200"/>
        <v/>
      </c>
      <c r="DT149" s="82" t="str">
        <f t="shared" si="201"/>
        <v/>
      </c>
      <c r="DU149" s="82" t="str">
        <f t="shared" si="202"/>
        <v/>
      </c>
      <c r="DV149" s="82" t="str">
        <f t="shared" si="203"/>
        <v/>
      </c>
      <c r="DW149" s="82" t="str">
        <f t="shared" si="204"/>
        <v/>
      </c>
      <c r="DX149" s="82" t="str">
        <f t="shared" si="205"/>
        <v/>
      </c>
      <c r="DY149" s="82" t="str">
        <f t="shared" si="206"/>
        <v/>
      </c>
      <c r="DZ149" s="82" t="str">
        <f t="shared" si="207"/>
        <v/>
      </c>
      <c r="EA149" s="82" t="str">
        <f t="shared" si="208"/>
        <v/>
      </c>
      <c r="EB149" s="82" t="str">
        <f t="shared" si="209"/>
        <v/>
      </c>
      <c r="EC149" s="82" t="str">
        <f t="shared" si="210"/>
        <v/>
      </c>
      <c r="ED149" s="82" t="str">
        <f t="shared" si="211"/>
        <v/>
      </c>
      <c r="EE149" s="82" t="str">
        <f t="shared" si="212"/>
        <v/>
      </c>
      <c r="EF149" s="82" t="str">
        <f t="shared" si="213"/>
        <v/>
      </c>
      <c r="EG149" s="82" t="str">
        <f t="shared" si="214"/>
        <v/>
      </c>
      <c r="EH149" s="82" t="str">
        <f t="shared" si="215"/>
        <v/>
      </c>
      <c r="EI149" s="82">
        <f t="shared" si="216"/>
        <v>8.3699999999999992</v>
      </c>
      <c r="EJ149" s="82" t="str">
        <f t="shared" si="217"/>
        <v/>
      </c>
      <c r="EK149" s="82" t="str">
        <f t="shared" si="218"/>
        <v/>
      </c>
      <c r="EL149" s="82" t="str">
        <f t="shared" si="219"/>
        <v/>
      </c>
      <c r="EM149" s="82" t="str">
        <f t="shared" si="220"/>
        <v/>
      </c>
      <c r="EN149" s="82" t="str">
        <f t="shared" si="221"/>
        <v/>
      </c>
      <c r="EO149" s="71">
        <f t="shared" si="222"/>
        <v>8.19</v>
      </c>
      <c r="EP149" s="71">
        <f>ROUND(EO149*(1+[3]Inflación!$G$50),2)</f>
        <v>8.3000000000000007</v>
      </c>
      <c r="EQ149" s="81">
        <f t="shared" si="223"/>
        <v>-2.3084062944884409E-2</v>
      </c>
    </row>
    <row r="150" spans="1:147" s="56" customFormat="1" ht="24.75" customHeight="1">
      <c r="A150" s="96">
        <v>145</v>
      </c>
      <c r="B150" s="95" t="s">
        <v>518</v>
      </c>
      <c r="C150" s="109" t="s">
        <v>529</v>
      </c>
      <c r="D150" s="90" t="s">
        <v>12</v>
      </c>
      <c r="E150" s="94">
        <v>9.6920240639210622</v>
      </c>
      <c r="F150" s="94">
        <v>9.7744062684643911</v>
      </c>
      <c r="G150" s="87"/>
      <c r="H150" s="82">
        <v>4.5</v>
      </c>
      <c r="I150" s="82">
        <v>8</v>
      </c>
      <c r="J150" s="82">
        <v>4.82</v>
      </c>
      <c r="K150" s="82" t="str">
        <f>+'[3]Contratos anteriores'!AO153</f>
        <v xml:space="preserve"> </v>
      </c>
      <c r="L150" s="82" t="str">
        <f>+'[3]Contratos anteriores'!AP153</f>
        <v xml:space="preserve"> </v>
      </c>
      <c r="M150" s="82" t="str">
        <f>+'[3]Contratos anteriores'!AQ153</f>
        <v xml:space="preserve"> </v>
      </c>
      <c r="N150" s="82"/>
      <c r="O150" s="82"/>
      <c r="P150" s="82"/>
      <c r="Q150" s="82" t="str">
        <f>+'[3]Contratos anteriores'!AR153</f>
        <v xml:space="preserve"> </v>
      </c>
      <c r="R150" s="82" t="str">
        <f>+'[3]Contratos anteriores'!AS153</f>
        <v xml:space="preserve"> </v>
      </c>
      <c r="S150" s="82" t="str">
        <f>+'[3]Contratos anteriores'!AT153</f>
        <v xml:space="preserve"> </v>
      </c>
      <c r="T150" s="82">
        <v>20.2</v>
      </c>
      <c r="U150" s="82"/>
      <c r="V150" s="82"/>
      <c r="W150" s="82" t="str">
        <f>+'[3]Contratos anteriores'!AU153</f>
        <v xml:space="preserve"> </v>
      </c>
      <c r="X150" s="82" t="str">
        <f>+'[3]Contratos anteriores'!AV153</f>
        <v xml:space="preserve"> </v>
      </c>
      <c r="Y150" s="82" t="str">
        <f>+'[3]Contratos anteriores'!AW153</f>
        <v xml:space="preserve"> </v>
      </c>
      <c r="Z150" s="82"/>
      <c r="AA150" s="82"/>
      <c r="AB150" s="82"/>
      <c r="AC150" s="86" t="str">
        <f>+'[3]Contratos anteriores'!AX153</f>
        <v xml:space="preserve"> </v>
      </c>
      <c r="AD150" s="86" t="str">
        <f>+'[3]Contratos anteriores'!AY153</f>
        <v xml:space="preserve"> </v>
      </c>
      <c r="AE150" s="86" t="str">
        <f>+'[3]Contratos anteriores'!AZ153</f>
        <v xml:space="preserve"> </v>
      </c>
      <c r="AF150" s="82"/>
      <c r="AG150" s="82"/>
      <c r="AH150" s="82"/>
      <c r="AI150" s="82" t="str">
        <f>+'[3]Contratos anteriores'!BA153</f>
        <v xml:space="preserve"> </v>
      </c>
      <c r="AJ150" s="82" t="str">
        <f>+'[3]Contratos anteriores'!BB153</f>
        <v xml:space="preserve"> </v>
      </c>
      <c r="AK150" s="82" t="str">
        <f>+'[3]Contratos anteriores'!BC153</f>
        <v xml:space="preserve"> </v>
      </c>
      <c r="AL150" s="82"/>
      <c r="AM150" s="82"/>
      <c r="AN150" s="82"/>
      <c r="AO150" s="82" t="str">
        <f>+'[3]Contratos anteriores'!BD153</f>
        <v xml:space="preserve"> </v>
      </c>
      <c r="AP150" s="82" t="str">
        <f>+'[3]Contratos anteriores'!BE153</f>
        <v xml:space="preserve"> </v>
      </c>
      <c r="AQ150" s="82" t="str">
        <f>+'[3]Contratos anteriores'!BF153</f>
        <v xml:space="preserve"> </v>
      </c>
      <c r="AR150" s="82"/>
      <c r="AS150" s="82"/>
      <c r="AT150" s="82"/>
      <c r="AU150" s="82" t="str">
        <f>+'[3]Contratos anteriores'!BG153</f>
        <v xml:space="preserve"> </v>
      </c>
      <c r="AV150" s="82" t="str">
        <f>+'[3]Contratos anteriores'!BH153</f>
        <v xml:space="preserve"> </v>
      </c>
      <c r="AW150" s="82" t="str">
        <f>+'[3]Contratos anteriores'!BI153</f>
        <v xml:space="preserve"> </v>
      </c>
      <c r="AX150" s="82"/>
      <c r="AY150" s="82"/>
      <c r="AZ150" s="82"/>
      <c r="BA150" s="82" t="str">
        <f>+'[3]Contratos anteriores'!BJ153</f>
        <v xml:space="preserve"> </v>
      </c>
      <c r="BB150" s="82" t="str">
        <f>+'[3]Contratos anteriores'!BK153</f>
        <v xml:space="preserve"> </v>
      </c>
      <c r="BC150" s="82" t="str">
        <f>+'[3]Contratos anteriores'!BL153</f>
        <v xml:space="preserve"> </v>
      </c>
      <c r="BD150" s="82"/>
      <c r="BE150" s="82"/>
      <c r="BF150" s="82"/>
      <c r="BG150" s="82" t="str">
        <f>+'[3]Contratos anteriores'!BM153</f>
        <v xml:space="preserve"> </v>
      </c>
      <c r="BH150" s="82" t="str">
        <f>+'[3]Contratos anteriores'!BN153</f>
        <v xml:space="preserve"> </v>
      </c>
      <c r="BI150" s="82" t="str">
        <f>+'[3]Contratos anteriores'!BO153</f>
        <v xml:space="preserve"> </v>
      </c>
      <c r="BJ150" s="82">
        <v>21.1</v>
      </c>
      <c r="BK150" s="82">
        <v>10.95</v>
      </c>
      <c r="BL150" s="82"/>
      <c r="BM150" s="82" t="str">
        <f>+'[3]Contratos anteriores'!BP153</f>
        <v xml:space="preserve"> </v>
      </c>
      <c r="BN150" s="82" t="str">
        <f>+'[3]Contratos anteriores'!BQ153</f>
        <v xml:space="preserve"> </v>
      </c>
      <c r="BO150" s="82" t="str">
        <f>+'[3]Contratos anteriores'!BR153</f>
        <v xml:space="preserve"> </v>
      </c>
      <c r="BP150" s="82">
        <v>9.68</v>
      </c>
      <c r="BQ150" s="82"/>
      <c r="BR150" s="82">
        <v>11.28</v>
      </c>
      <c r="BS150" s="82" t="str">
        <f>+'[3]Contratos anteriores'!BS153</f>
        <v xml:space="preserve"> </v>
      </c>
      <c r="BT150" s="82" t="str">
        <f>+'[3]Contratos anteriores'!BT153</f>
        <v xml:space="preserve"> </v>
      </c>
      <c r="BU150" s="82" t="str">
        <f>+'[3]Contratos anteriores'!BU153</f>
        <v xml:space="preserve"> </v>
      </c>
      <c r="BV150" s="84">
        <f t="shared" si="152"/>
        <v>11.31625</v>
      </c>
      <c r="BW150" s="84">
        <f t="shared" si="153"/>
        <v>5.5889631295367233</v>
      </c>
      <c r="BX150" s="84">
        <f>IFERROR(BV150-BW150*1," ")</f>
        <v>5.7272868704632769</v>
      </c>
      <c r="BY150" s="84">
        <f t="shared" si="154"/>
        <v>16.905213129536723</v>
      </c>
      <c r="BZ150" s="84">
        <f t="shared" si="155"/>
        <v>10.661226470313169</v>
      </c>
      <c r="CA150" s="82" t="str">
        <f t="shared" si="156"/>
        <v/>
      </c>
      <c r="CB150" s="82">
        <f t="shared" si="157"/>
        <v>8</v>
      </c>
      <c r="CC150" s="82" t="str">
        <f t="shared" si="158"/>
        <v/>
      </c>
      <c r="CD150" s="82" t="str">
        <f t="shared" si="159"/>
        <v/>
      </c>
      <c r="CE150" s="82" t="str">
        <f t="shared" si="160"/>
        <v/>
      </c>
      <c r="CF150" s="82" t="str">
        <f t="shared" si="161"/>
        <v/>
      </c>
      <c r="CG150" s="82" t="str">
        <f t="shared" si="162"/>
        <v/>
      </c>
      <c r="CH150" s="82" t="str">
        <f t="shared" si="163"/>
        <v/>
      </c>
      <c r="CI150" s="82" t="str">
        <f t="shared" si="164"/>
        <v/>
      </c>
      <c r="CJ150" s="82" t="str">
        <f t="shared" si="165"/>
        <v/>
      </c>
      <c r="CK150" s="82" t="str">
        <f t="shared" si="166"/>
        <v/>
      </c>
      <c r="CL150" s="82" t="str">
        <f t="shared" si="167"/>
        <v/>
      </c>
      <c r="CM150" s="82" t="str">
        <f t="shared" si="168"/>
        <v/>
      </c>
      <c r="CN150" s="82" t="str">
        <f t="shared" si="169"/>
        <v/>
      </c>
      <c r="CO150" s="82" t="str">
        <f t="shared" si="170"/>
        <v/>
      </c>
      <c r="CP150" s="82" t="str">
        <f t="shared" si="171"/>
        <v/>
      </c>
      <c r="CQ150" s="82" t="str">
        <f t="shared" si="172"/>
        <v/>
      </c>
      <c r="CR150" s="82" t="str">
        <f t="shared" si="173"/>
        <v/>
      </c>
      <c r="CS150" s="82" t="str">
        <f t="shared" si="174"/>
        <v/>
      </c>
      <c r="CT150" s="82" t="str">
        <f t="shared" si="175"/>
        <v/>
      </c>
      <c r="CU150" s="82" t="str">
        <f t="shared" si="176"/>
        <v/>
      </c>
      <c r="CV150" s="82" t="str">
        <f t="shared" si="177"/>
        <v/>
      </c>
      <c r="CW150" s="82" t="str">
        <f t="shared" si="178"/>
        <v/>
      </c>
      <c r="CX150" s="82" t="str">
        <f t="shared" si="179"/>
        <v/>
      </c>
      <c r="CY150" s="82" t="str">
        <f t="shared" si="180"/>
        <v/>
      </c>
      <c r="CZ150" s="82" t="str">
        <f t="shared" si="181"/>
        <v/>
      </c>
      <c r="DA150" s="82" t="str">
        <f t="shared" si="182"/>
        <v/>
      </c>
      <c r="DB150" s="82" t="str">
        <f t="shared" si="183"/>
        <v/>
      </c>
      <c r="DC150" s="82" t="str">
        <f t="shared" si="184"/>
        <v/>
      </c>
      <c r="DD150" s="82" t="str">
        <f t="shared" si="185"/>
        <v/>
      </c>
      <c r="DE150" s="82" t="str">
        <f t="shared" si="186"/>
        <v/>
      </c>
      <c r="DF150" s="82" t="str">
        <f t="shared" si="187"/>
        <v/>
      </c>
      <c r="DG150" s="82" t="str">
        <f t="shared" si="188"/>
        <v/>
      </c>
      <c r="DH150" s="82" t="str">
        <f t="shared" si="189"/>
        <v/>
      </c>
      <c r="DI150" s="82" t="str">
        <f t="shared" si="190"/>
        <v/>
      </c>
      <c r="DJ150" s="82" t="str">
        <f t="shared" si="191"/>
        <v/>
      </c>
      <c r="DK150" s="82" t="str">
        <f t="shared" si="192"/>
        <v/>
      </c>
      <c r="DL150" s="82" t="str">
        <f t="shared" si="193"/>
        <v/>
      </c>
      <c r="DM150" s="82" t="str">
        <f t="shared" si="194"/>
        <v/>
      </c>
      <c r="DN150" s="82" t="str">
        <f t="shared" si="195"/>
        <v/>
      </c>
      <c r="DO150" s="82" t="str">
        <f t="shared" si="196"/>
        <v/>
      </c>
      <c r="DP150" s="82" t="str">
        <f t="shared" si="197"/>
        <v/>
      </c>
      <c r="DQ150" s="82" t="str">
        <f t="shared" si="198"/>
        <v/>
      </c>
      <c r="DR150" s="82" t="str">
        <f t="shared" si="199"/>
        <v/>
      </c>
      <c r="DS150" s="82" t="str">
        <f t="shared" si="200"/>
        <v/>
      </c>
      <c r="DT150" s="82" t="str">
        <f t="shared" si="201"/>
        <v/>
      </c>
      <c r="DU150" s="82" t="str">
        <f t="shared" si="202"/>
        <v/>
      </c>
      <c r="DV150" s="82" t="str">
        <f t="shared" si="203"/>
        <v/>
      </c>
      <c r="DW150" s="82" t="str">
        <f t="shared" si="204"/>
        <v/>
      </c>
      <c r="DX150" s="82" t="str">
        <f t="shared" si="205"/>
        <v/>
      </c>
      <c r="DY150" s="82" t="str">
        <f t="shared" si="206"/>
        <v/>
      </c>
      <c r="DZ150" s="82" t="str">
        <f t="shared" si="207"/>
        <v/>
      </c>
      <c r="EA150" s="82" t="str">
        <f t="shared" si="208"/>
        <v/>
      </c>
      <c r="EB150" s="82" t="str">
        <f t="shared" si="209"/>
        <v/>
      </c>
      <c r="EC150" s="82" t="str">
        <f t="shared" si="210"/>
        <v/>
      </c>
      <c r="ED150" s="82" t="str">
        <f t="shared" si="211"/>
        <v/>
      </c>
      <c r="EE150" s="82" t="str">
        <f t="shared" si="212"/>
        <v/>
      </c>
      <c r="EF150" s="82" t="str">
        <f t="shared" si="213"/>
        <v/>
      </c>
      <c r="EG150" s="82" t="str">
        <f t="shared" si="214"/>
        <v/>
      </c>
      <c r="EH150" s="82" t="str">
        <f t="shared" si="215"/>
        <v/>
      </c>
      <c r="EI150" s="82">
        <f t="shared" si="216"/>
        <v>9.68</v>
      </c>
      <c r="EJ150" s="82" t="str">
        <f t="shared" si="217"/>
        <v/>
      </c>
      <c r="EK150" s="82" t="str">
        <f t="shared" si="218"/>
        <v/>
      </c>
      <c r="EL150" s="82" t="str">
        <f t="shared" si="219"/>
        <v/>
      </c>
      <c r="EM150" s="82" t="str">
        <f t="shared" si="220"/>
        <v/>
      </c>
      <c r="EN150" s="82" t="str">
        <f t="shared" si="221"/>
        <v/>
      </c>
      <c r="EO150" s="71">
        <f t="shared" si="222"/>
        <v>8.92</v>
      </c>
      <c r="EP150" s="71">
        <f>ROUND(EO150*(1+[3]Inflación!$G$50),2)</f>
        <v>9.0299999999999994</v>
      </c>
      <c r="EQ150" s="81">
        <f t="shared" si="223"/>
        <v>-7.9655607417954299E-2</v>
      </c>
    </row>
    <row r="151" spans="1:147" s="56" customFormat="1" ht="24.75" customHeight="1">
      <c r="A151" s="96">
        <v>146</v>
      </c>
      <c r="B151" s="95" t="s">
        <v>518</v>
      </c>
      <c r="C151" s="109" t="s">
        <v>528</v>
      </c>
      <c r="D151" s="90" t="s">
        <v>12</v>
      </c>
      <c r="E151" s="94">
        <v>10.146097481460753</v>
      </c>
      <c r="F151" s="94">
        <v>10.23233931005317</v>
      </c>
      <c r="G151" s="87"/>
      <c r="H151" s="82">
        <v>4.5</v>
      </c>
      <c r="I151" s="82">
        <v>8</v>
      </c>
      <c r="J151" s="82">
        <v>4.82</v>
      </c>
      <c r="K151" s="82" t="str">
        <f>+'[3]Contratos anteriores'!AO154</f>
        <v xml:space="preserve"> </v>
      </c>
      <c r="L151" s="82" t="str">
        <f>+'[3]Contratos anteriores'!AP154</f>
        <v xml:space="preserve"> </v>
      </c>
      <c r="M151" s="82" t="str">
        <f>+'[3]Contratos anteriores'!AQ154</f>
        <v xml:space="preserve"> </v>
      </c>
      <c r="N151" s="82"/>
      <c r="O151" s="82"/>
      <c r="P151" s="82"/>
      <c r="Q151" s="82" t="str">
        <f>+'[3]Contratos anteriores'!AR154</f>
        <v xml:space="preserve"> </v>
      </c>
      <c r="R151" s="82" t="str">
        <f>+'[3]Contratos anteriores'!AS154</f>
        <v xml:space="preserve"> </v>
      </c>
      <c r="S151" s="82" t="str">
        <f>+'[3]Contratos anteriores'!AT154</f>
        <v xml:space="preserve"> </v>
      </c>
      <c r="T151" s="82">
        <v>20.2</v>
      </c>
      <c r="U151" s="82"/>
      <c r="V151" s="82"/>
      <c r="W151" s="82" t="str">
        <f>+'[3]Contratos anteriores'!AU154</f>
        <v xml:space="preserve"> </v>
      </c>
      <c r="X151" s="82" t="str">
        <f>+'[3]Contratos anteriores'!AV154</f>
        <v xml:space="preserve"> </v>
      </c>
      <c r="Y151" s="82" t="str">
        <f>+'[3]Contratos anteriores'!AW154</f>
        <v xml:space="preserve"> </v>
      </c>
      <c r="Z151" s="82"/>
      <c r="AA151" s="82"/>
      <c r="AB151" s="82"/>
      <c r="AC151" s="86" t="str">
        <f>+'[3]Contratos anteriores'!AX154</f>
        <v xml:space="preserve"> </v>
      </c>
      <c r="AD151" s="86" t="str">
        <f>+'[3]Contratos anteriores'!AY154</f>
        <v xml:space="preserve"> </v>
      </c>
      <c r="AE151" s="86" t="str">
        <f>+'[3]Contratos anteriores'!AZ154</f>
        <v xml:space="preserve"> </v>
      </c>
      <c r="AF151" s="82"/>
      <c r="AG151" s="82"/>
      <c r="AH151" s="82"/>
      <c r="AI151" s="82" t="str">
        <f>+'[3]Contratos anteriores'!BA154</f>
        <v xml:space="preserve"> </v>
      </c>
      <c r="AJ151" s="82" t="str">
        <f>+'[3]Contratos anteriores'!BB154</f>
        <v xml:space="preserve"> </v>
      </c>
      <c r="AK151" s="82" t="str">
        <f>+'[3]Contratos anteriores'!BC154</f>
        <v xml:space="preserve"> </v>
      </c>
      <c r="AL151" s="82"/>
      <c r="AM151" s="82"/>
      <c r="AN151" s="82"/>
      <c r="AO151" s="82" t="str">
        <f>+'[3]Contratos anteriores'!BD154</f>
        <v xml:space="preserve"> </v>
      </c>
      <c r="AP151" s="82" t="str">
        <f>+'[3]Contratos anteriores'!BE154</f>
        <v xml:space="preserve"> </v>
      </c>
      <c r="AQ151" s="82" t="str">
        <f>+'[3]Contratos anteriores'!BF154</f>
        <v xml:space="preserve"> </v>
      </c>
      <c r="AR151" s="82"/>
      <c r="AS151" s="82"/>
      <c r="AT151" s="82"/>
      <c r="AU151" s="82" t="str">
        <f>+'[3]Contratos anteriores'!BG154</f>
        <v xml:space="preserve"> </v>
      </c>
      <c r="AV151" s="82" t="str">
        <f>+'[3]Contratos anteriores'!BH154</f>
        <v xml:space="preserve"> </v>
      </c>
      <c r="AW151" s="82" t="str">
        <f>+'[3]Contratos anteriores'!BI154</f>
        <v xml:space="preserve"> </v>
      </c>
      <c r="AX151" s="82"/>
      <c r="AY151" s="82"/>
      <c r="AZ151" s="82"/>
      <c r="BA151" s="82" t="str">
        <f>+'[3]Contratos anteriores'!BJ154</f>
        <v xml:space="preserve"> </v>
      </c>
      <c r="BB151" s="82" t="str">
        <f>+'[3]Contratos anteriores'!BK154</f>
        <v xml:space="preserve"> </v>
      </c>
      <c r="BC151" s="82" t="str">
        <f>+'[3]Contratos anteriores'!BL154</f>
        <v xml:space="preserve"> </v>
      </c>
      <c r="BD151" s="82"/>
      <c r="BE151" s="82"/>
      <c r="BF151" s="82"/>
      <c r="BG151" s="82" t="str">
        <f>+'[3]Contratos anteriores'!BM154</f>
        <v xml:space="preserve"> </v>
      </c>
      <c r="BH151" s="82" t="str">
        <f>+'[3]Contratos anteriores'!BN154</f>
        <v xml:space="preserve"> </v>
      </c>
      <c r="BI151" s="82" t="str">
        <f>+'[3]Contratos anteriores'!BO154</f>
        <v xml:space="preserve"> </v>
      </c>
      <c r="BJ151" s="82">
        <v>25.919999999999998</v>
      </c>
      <c r="BK151" s="82">
        <v>11.47</v>
      </c>
      <c r="BL151" s="82"/>
      <c r="BM151" s="82" t="str">
        <f>+'[3]Contratos anteriores'!BP154</f>
        <v xml:space="preserve"> </v>
      </c>
      <c r="BN151" s="82" t="str">
        <f>+'[3]Contratos anteriores'!BQ154</f>
        <v xml:space="preserve"> </v>
      </c>
      <c r="BO151" s="82" t="str">
        <f>+'[3]Contratos anteriores'!BR154</f>
        <v xml:space="preserve"> </v>
      </c>
      <c r="BP151" s="82">
        <v>10.130000000000001</v>
      </c>
      <c r="BQ151" s="82"/>
      <c r="BR151" s="82">
        <v>11.8</v>
      </c>
      <c r="BS151" s="82" t="str">
        <f>+'[3]Contratos anteriores'!BS154</f>
        <v xml:space="preserve"> </v>
      </c>
      <c r="BT151" s="82" t="str">
        <f>+'[3]Contratos anteriores'!BT154</f>
        <v xml:space="preserve"> </v>
      </c>
      <c r="BU151" s="82" t="str">
        <f>+'[3]Contratos anteriores'!BU154</f>
        <v xml:space="preserve"> </v>
      </c>
      <c r="BV151" s="84">
        <f t="shared" si="152"/>
        <v>12.104999999999999</v>
      </c>
      <c r="BW151" s="84">
        <f t="shared" si="153"/>
        <v>6.6199569440925234</v>
      </c>
      <c r="BX151" s="84">
        <f>IFERROR(BV151-BW151*1," ")</f>
        <v>5.4850430559074752</v>
      </c>
      <c r="BY151" s="84">
        <f t="shared" si="154"/>
        <v>18.724956944092522</v>
      </c>
      <c r="BZ151" s="84">
        <f t="shared" si="155"/>
        <v>11.16070722960683</v>
      </c>
      <c r="CA151" s="82" t="str">
        <f t="shared" si="156"/>
        <v/>
      </c>
      <c r="CB151" s="82">
        <f t="shared" si="157"/>
        <v>8</v>
      </c>
      <c r="CC151" s="82" t="str">
        <f t="shared" si="158"/>
        <v/>
      </c>
      <c r="CD151" s="82" t="str">
        <f t="shared" si="159"/>
        <v/>
      </c>
      <c r="CE151" s="82" t="str">
        <f t="shared" si="160"/>
        <v/>
      </c>
      <c r="CF151" s="82" t="str">
        <f t="shared" si="161"/>
        <v/>
      </c>
      <c r="CG151" s="82" t="str">
        <f t="shared" si="162"/>
        <v/>
      </c>
      <c r="CH151" s="82" t="str">
        <f t="shared" si="163"/>
        <v/>
      </c>
      <c r="CI151" s="82" t="str">
        <f t="shared" si="164"/>
        <v/>
      </c>
      <c r="CJ151" s="82" t="str">
        <f t="shared" si="165"/>
        <v/>
      </c>
      <c r="CK151" s="82" t="str">
        <f t="shared" si="166"/>
        <v/>
      </c>
      <c r="CL151" s="82" t="str">
        <f t="shared" si="167"/>
        <v/>
      </c>
      <c r="CM151" s="82" t="str">
        <f t="shared" si="168"/>
        <v/>
      </c>
      <c r="CN151" s="82" t="str">
        <f t="shared" si="169"/>
        <v/>
      </c>
      <c r="CO151" s="82" t="str">
        <f t="shared" si="170"/>
        <v/>
      </c>
      <c r="CP151" s="82" t="str">
        <f t="shared" si="171"/>
        <v/>
      </c>
      <c r="CQ151" s="82" t="str">
        <f t="shared" si="172"/>
        <v/>
      </c>
      <c r="CR151" s="82" t="str">
        <f t="shared" si="173"/>
        <v/>
      </c>
      <c r="CS151" s="82" t="str">
        <f t="shared" si="174"/>
        <v/>
      </c>
      <c r="CT151" s="82" t="str">
        <f t="shared" si="175"/>
        <v/>
      </c>
      <c r="CU151" s="82" t="str">
        <f t="shared" si="176"/>
        <v/>
      </c>
      <c r="CV151" s="82" t="str">
        <f t="shared" si="177"/>
        <v/>
      </c>
      <c r="CW151" s="82" t="str">
        <f t="shared" si="178"/>
        <v/>
      </c>
      <c r="CX151" s="82" t="str">
        <f t="shared" si="179"/>
        <v/>
      </c>
      <c r="CY151" s="82" t="str">
        <f t="shared" si="180"/>
        <v/>
      </c>
      <c r="CZ151" s="82" t="str">
        <f t="shared" si="181"/>
        <v/>
      </c>
      <c r="DA151" s="82" t="str">
        <f t="shared" si="182"/>
        <v/>
      </c>
      <c r="DB151" s="82" t="str">
        <f t="shared" si="183"/>
        <v/>
      </c>
      <c r="DC151" s="82" t="str">
        <f t="shared" si="184"/>
        <v/>
      </c>
      <c r="DD151" s="82" t="str">
        <f t="shared" si="185"/>
        <v/>
      </c>
      <c r="DE151" s="82" t="str">
        <f t="shared" si="186"/>
        <v/>
      </c>
      <c r="DF151" s="82" t="str">
        <f t="shared" si="187"/>
        <v/>
      </c>
      <c r="DG151" s="82" t="str">
        <f t="shared" si="188"/>
        <v/>
      </c>
      <c r="DH151" s="82" t="str">
        <f t="shared" si="189"/>
        <v/>
      </c>
      <c r="DI151" s="82" t="str">
        <f t="shared" si="190"/>
        <v/>
      </c>
      <c r="DJ151" s="82" t="str">
        <f t="shared" si="191"/>
        <v/>
      </c>
      <c r="DK151" s="82" t="str">
        <f t="shared" si="192"/>
        <v/>
      </c>
      <c r="DL151" s="82" t="str">
        <f t="shared" si="193"/>
        <v/>
      </c>
      <c r="DM151" s="82" t="str">
        <f t="shared" si="194"/>
        <v/>
      </c>
      <c r="DN151" s="82" t="str">
        <f t="shared" si="195"/>
        <v/>
      </c>
      <c r="DO151" s="82" t="str">
        <f t="shared" si="196"/>
        <v/>
      </c>
      <c r="DP151" s="82" t="str">
        <f t="shared" si="197"/>
        <v/>
      </c>
      <c r="DQ151" s="82" t="str">
        <f t="shared" si="198"/>
        <v/>
      </c>
      <c r="DR151" s="82" t="str">
        <f t="shared" si="199"/>
        <v/>
      </c>
      <c r="DS151" s="82" t="str">
        <f t="shared" si="200"/>
        <v/>
      </c>
      <c r="DT151" s="82" t="str">
        <f t="shared" si="201"/>
        <v/>
      </c>
      <c r="DU151" s="82" t="str">
        <f t="shared" si="202"/>
        <v/>
      </c>
      <c r="DV151" s="82" t="str">
        <f t="shared" si="203"/>
        <v/>
      </c>
      <c r="DW151" s="82" t="str">
        <f t="shared" si="204"/>
        <v/>
      </c>
      <c r="DX151" s="82" t="str">
        <f t="shared" si="205"/>
        <v/>
      </c>
      <c r="DY151" s="82" t="str">
        <f t="shared" si="206"/>
        <v/>
      </c>
      <c r="DZ151" s="82" t="str">
        <f t="shared" si="207"/>
        <v/>
      </c>
      <c r="EA151" s="82" t="str">
        <f t="shared" si="208"/>
        <v/>
      </c>
      <c r="EB151" s="82" t="str">
        <f t="shared" si="209"/>
        <v/>
      </c>
      <c r="EC151" s="82" t="str">
        <f t="shared" si="210"/>
        <v/>
      </c>
      <c r="ED151" s="82" t="str">
        <f t="shared" si="211"/>
        <v/>
      </c>
      <c r="EE151" s="82" t="str">
        <f t="shared" si="212"/>
        <v/>
      </c>
      <c r="EF151" s="82" t="str">
        <f t="shared" si="213"/>
        <v/>
      </c>
      <c r="EG151" s="82" t="str">
        <f t="shared" si="214"/>
        <v/>
      </c>
      <c r="EH151" s="82" t="str">
        <f t="shared" si="215"/>
        <v/>
      </c>
      <c r="EI151" s="82">
        <f t="shared" si="216"/>
        <v>10.130000000000001</v>
      </c>
      <c r="EJ151" s="82" t="str">
        <f t="shared" si="217"/>
        <v/>
      </c>
      <c r="EK151" s="82" t="str">
        <f t="shared" si="218"/>
        <v/>
      </c>
      <c r="EL151" s="82" t="str">
        <f t="shared" si="219"/>
        <v/>
      </c>
      <c r="EM151" s="82" t="str">
        <f t="shared" si="220"/>
        <v/>
      </c>
      <c r="EN151" s="82" t="str">
        <f t="shared" si="221"/>
        <v/>
      </c>
      <c r="EO151" s="71">
        <f t="shared" si="222"/>
        <v>9.19</v>
      </c>
      <c r="EP151" s="71">
        <f>ROUND(EO151*(1+[3]Inflación!$G$50),2)</f>
        <v>9.31</v>
      </c>
      <c r="EQ151" s="81">
        <f t="shared" si="223"/>
        <v>-9.4233027349457599E-2</v>
      </c>
    </row>
    <row r="152" spans="1:147" s="56" customFormat="1" ht="24.75" customHeight="1">
      <c r="A152" s="96">
        <v>147</v>
      </c>
      <c r="B152" s="95" t="s">
        <v>518</v>
      </c>
      <c r="C152" s="109" t="s">
        <v>527</v>
      </c>
      <c r="D152" s="90" t="s">
        <v>12</v>
      </c>
      <c r="E152" s="94">
        <v>3.8689884495062565</v>
      </c>
      <c r="F152" s="94">
        <v>3.9018748513270598</v>
      </c>
      <c r="G152" s="87"/>
      <c r="H152" s="82">
        <v>4.5</v>
      </c>
      <c r="I152" s="82">
        <v>3.6750000000000003</v>
      </c>
      <c r="J152" s="82">
        <v>4.82</v>
      </c>
      <c r="K152" s="82" t="str">
        <f>+'[3]Contratos anteriores'!AO155</f>
        <v xml:space="preserve"> </v>
      </c>
      <c r="L152" s="82" t="str">
        <f>+'[3]Contratos anteriores'!AP155</f>
        <v xml:space="preserve"> </v>
      </c>
      <c r="M152" s="82" t="str">
        <f>+'[3]Contratos anteriores'!AQ155</f>
        <v xml:space="preserve"> </v>
      </c>
      <c r="N152" s="82"/>
      <c r="O152" s="82"/>
      <c r="P152" s="82"/>
      <c r="Q152" s="82" t="str">
        <f>+'[3]Contratos anteriores'!AR155</f>
        <v xml:space="preserve"> </v>
      </c>
      <c r="R152" s="82" t="str">
        <f>+'[3]Contratos anteriores'!AS155</f>
        <v xml:space="preserve"> </v>
      </c>
      <c r="S152" s="82" t="str">
        <f>+'[3]Contratos anteriores'!AT155</f>
        <v xml:space="preserve"> </v>
      </c>
      <c r="T152" s="82">
        <v>4.2</v>
      </c>
      <c r="U152" s="82"/>
      <c r="V152" s="82"/>
      <c r="W152" s="82" t="str">
        <f>+'[3]Contratos anteriores'!AU155</f>
        <v xml:space="preserve"> </v>
      </c>
      <c r="X152" s="82" t="str">
        <f>+'[3]Contratos anteriores'!AV155</f>
        <v xml:space="preserve"> </v>
      </c>
      <c r="Y152" s="82" t="str">
        <f>+'[3]Contratos anteriores'!AW155</f>
        <v xml:space="preserve"> </v>
      </c>
      <c r="Z152" s="82"/>
      <c r="AA152" s="82"/>
      <c r="AB152" s="82"/>
      <c r="AC152" s="86" t="str">
        <f>+'[3]Contratos anteriores'!AX155</f>
        <v xml:space="preserve"> </v>
      </c>
      <c r="AD152" s="86" t="str">
        <f>+'[3]Contratos anteriores'!AY155</f>
        <v xml:space="preserve"> </v>
      </c>
      <c r="AE152" s="86" t="str">
        <f>+'[3]Contratos anteriores'!AZ155</f>
        <v xml:space="preserve"> </v>
      </c>
      <c r="AF152" s="82"/>
      <c r="AG152" s="82"/>
      <c r="AH152" s="82"/>
      <c r="AI152" s="82" t="str">
        <f>+'[3]Contratos anteriores'!BA155</f>
        <v xml:space="preserve"> </v>
      </c>
      <c r="AJ152" s="82" t="str">
        <f>+'[3]Contratos anteriores'!BB155</f>
        <v xml:space="preserve"> </v>
      </c>
      <c r="AK152" s="82" t="str">
        <f>+'[3]Contratos anteriores'!BC155</f>
        <v xml:space="preserve"> </v>
      </c>
      <c r="AL152" s="82"/>
      <c r="AM152" s="82"/>
      <c r="AN152" s="82"/>
      <c r="AO152" s="82" t="str">
        <f>+'[3]Contratos anteriores'!BD155</f>
        <v xml:space="preserve"> </v>
      </c>
      <c r="AP152" s="82" t="str">
        <f>+'[3]Contratos anteriores'!BE155</f>
        <v xml:space="preserve"> </v>
      </c>
      <c r="AQ152" s="82" t="str">
        <f>+'[3]Contratos anteriores'!BF155</f>
        <v xml:space="preserve"> </v>
      </c>
      <c r="AR152" s="82"/>
      <c r="AS152" s="82"/>
      <c r="AT152" s="82"/>
      <c r="AU152" s="82" t="str">
        <f>+'[3]Contratos anteriores'!BG155</f>
        <v xml:space="preserve"> </v>
      </c>
      <c r="AV152" s="82" t="str">
        <f>+'[3]Contratos anteriores'!BH155</f>
        <v xml:space="preserve"> </v>
      </c>
      <c r="AW152" s="82" t="str">
        <f>+'[3]Contratos anteriores'!BI155</f>
        <v xml:space="preserve"> </v>
      </c>
      <c r="AX152" s="82"/>
      <c r="AY152" s="82"/>
      <c r="AZ152" s="82"/>
      <c r="BA152" s="82" t="str">
        <f>+'[3]Contratos anteriores'!BJ155</f>
        <v xml:space="preserve"> </v>
      </c>
      <c r="BB152" s="82" t="str">
        <f>+'[3]Contratos anteriores'!BK155</f>
        <v xml:space="preserve"> </v>
      </c>
      <c r="BC152" s="82" t="str">
        <f>+'[3]Contratos anteriores'!BL155</f>
        <v xml:space="preserve"> </v>
      </c>
      <c r="BD152" s="82"/>
      <c r="BE152" s="82"/>
      <c r="BF152" s="82"/>
      <c r="BG152" s="82" t="str">
        <f>+'[3]Contratos anteriores'!BM155</f>
        <v xml:space="preserve"> </v>
      </c>
      <c r="BH152" s="82" t="str">
        <f>+'[3]Contratos anteriores'!BN155</f>
        <v xml:space="preserve"> </v>
      </c>
      <c r="BI152" s="82" t="str">
        <f>+'[3]Contratos anteriores'!BO155</f>
        <v xml:space="preserve"> </v>
      </c>
      <c r="BJ152" s="82">
        <v>4.62</v>
      </c>
      <c r="BK152" s="82">
        <v>4.37</v>
      </c>
      <c r="BL152" s="82"/>
      <c r="BM152" s="82" t="str">
        <f>+'[3]Contratos anteriores'!BP155</f>
        <v xml:space="preserve"> </v>
      </c>
      <c r="BN152" s="82" t="str">
        <f>+'[3]Contratos anteriores'!BQ155</f>
        <v xml:space="preserve"> </v>
      </c>
      <c r="BO152" s="82" t="str">
        <f>+'[3]Contratos anteriores'!BR155</f>
        <v xml:space="preserve"> </v>
      </c>
      <c r="BP152" s="82">
        <v>3.86</v>
      </c>
      <c r="BQ152" s="82"/>
      <c r="BR152" s="82">
        <v>4.6100000000000003</v>
      </c>
      <c r="BS152" s="82" t="str">
        <f>+'[3]Contratos anteriores'!BS155</f>
        <v xml:space="preserve"> </v>
      </c>
      <c r="BT152" s="82" t="str">
        <f>+'[3]Contratos anteriores'!BT155</f>
        <v xml:space="preserve"> </v>
      </c>
      <c r="BU152" s="82" t="str">
        <f>+'[3]Contratos anteriores'!BU155</f>
        <v xml:space="preserve"> </v>
      </c>
      <c r="BV152" s="84">
        <f t="shared" si="152"/>
        <v>4.3318750000000001</v>
      </c>
      <c r="BW152" s="84">
        <f t="shared" si="153"/>
        <v>0.39711967070279552</v>
      </c>
      <c r="BX152" s="84">
        <f t="shared" ref="BX152:BX183" si="225">IFERROR(BV152-BW152*$BX$2," ")</f>
        <v>3.7361954939458069</v>
      </c>
      <c r="BY152" s="84">
        <f t="shared" si="154"/>
        <v>4.7289946707027957</v>
      </c>
      <c r="BZ152" s="84">
        <f t="shared" si="155"/>
        <v>4.2558872944568824</v>
      </c>
      <c r="CA152" s="82" t="str">
        <f t="shared" si="156"/>
        <v/>
      </c>
      <c r="CB152" s="82" t="str">
        <f t="shared" si="157"/>
        <v/>
      </c>
      <c r="CC152" s="82" t="str">
        <f t="shared" si="158"/>
        <v/>
      </c>
      <c r="CD152" s="82" t="str">
        <f t="shared" si="159"/>
        <v/>
      </c>
      <c r="CE152" s="82" t="str">
        <f t="shared" si="160"/>
        <v/>
      </c>
      <c r="CF152" s="82" t="str">
        <f t="shared" si="161"/>
        <v/>
      </c>
      <c r="CG152" s="82" t="str">
        <f t="shared" si="162"/>
        <v/>
      </c>
      <c r="CH152" s="82" t="str">
        <f t="shared" si="163"/>
        <v/>
      </c>
      <c r="CI152" s="82" t="str">
        <f t="shared" si="164"/>
        <v/>
      </c>
      <c r="CJ152" s="82" t="str">
        <f t="shared" si="165"/>
        <v/>
      </c>
      <c r="CK152" s="82" t="str">
        <f t="shared" si="166"/>
        <v/>
      </c>
      <c r="CL152" s="82" t="str">
        <f t="shared" si="167"/>
        <v/>
      </c>
      <c r="CM152" s="82">
        <f t="shared" si="168"/>
        <v>4.2</v>
      </c>
      <c r="CN152" s="82" t="str">
        <f t="shared" si="169"/>
        <v/>
      </c>
      <c r="CO152" s="82" t="str">
        <f t="shared" si="170"/>
        <v/>
      </c>
      <c r="CP152" s="82" t="str">
        <f t="shared" si="171"/>
        <v/>
      </c>
      <c r="CQ152" s="82" t="str">
        <f t="shared" si="172"/>
        <v/>
      </c>
      <c r="CR152" s="82" t="str">
        <f t="shared" si="173"/>
        <v/>
      </c>
      <c r="CS152" s="82" t="str">
        <f t="shared" si="174"/>
        <v/>
      </c>
      <c r="CT152" s="82" t="str">
        <f t="shared" si="175"/>
        <v/>
      </c>
      <c r="CU152" s="82" t="str">
        <f t="shared" si="176"/>
        <v/>
      </c>
      <c r="CV152" s="82" t="str">
        <f t="shared" si="177"/>
        <v/>
      </c>
      <c r="CW152" s="82" t="str">
        <f t="shared" si="178"/>
        <v/>
      </c>
      <c r="CX152" s="82" t="str">
        <f t="shared" si="179"/>
        <v/>
      </c>
      <c r="CY152" s="82" t="str">
        <f t="shared" si="180"/>
        <v/>
      </c>
      <c r="CZ152" s="82" t="str">
        <f t="shared" si="181"/>
        <v/>
      </c>
      <c r="DA152" s="82" t="str">
        <f t="shared" si="182"/>
        <v/>
      </c>
      <c r="DB152" s="82" t="str">
        <f t="shared" si="183"/>
        <v/>
      </c>
      <c r="DC152" s="82" t="str">
        <f t="shared" si="184"/>
        <v/>
      </c>
      <c r="DD152" s="82" t="str">
        <f t="shared" si="185"/>
        <v/>
      </c>
      <c r="DE152" s="82" t="str">
        <f t="shared" si="186"/>
        <v/>
      </c>
      <c r="DF152" s="82" t="str">
        <f t="shared" si="187"/>
        <v/>
      </c>
      <c r="DG152" s="82" t="str">
        <f t="shared" si="188"/>
        <v/>
      </c>
      <c r="DH152" s="82" t="str">
        <f t="shared" si="189"/>
        <v/>
      </c>
      <c r="DI152" s="82" t="str">
        <f t="shared" si="190"/>
        <v/>
      </c>
      <c r="DJ152" s="82" t="str">
        <f t="shared" si="191"/>
        <v/>
      </c>
      <c r="DK152" s="82" t="str">
        <f t="shared" si="192"/>
        <v/>
      </c>
      <c r="DL152" s="82" t="str">
        <f t="shared" si="193"/>
        <v/>
      </c>
      <c r="DM152" s="82" t="str">
        <f t="shared" si="194"/>
        <v/>
      </c>
      <c r="DN152" s="82" t="str">
        <f t="shared" si="195"/>
        <v/>
      </c>
      <c r="DO152" s="82" t="str">
        <f t="shared" si="196"/>
        <v/>
      </c>
      <c r="DP152" s="82" t="str">
        <f t="shared" si="197"/>
        <v/>
      </c>
      <c r="DQ152" s="82" t="str">
        <f t="shared" si="198"/>
        <v/>
      </c>
      <c r="DR152" s="82" t="str">
        <f t="shared" si="199"/>
        <v/>
      </c>
      <c r="DS152" s="82" t="str">
        <f t="shared" si="200"/>
        <v/>
      </c>
      <c r="DT152" s="82" t="str">
        <f t="shared" si="201"/>
        <v/>
      </c>
      <c r="DU152" s="82" t="str">
        <f t="shared" si="202"/>
        <v/>
      </c>
      <c r="DV152" s="82" t="str">
        <f t="shared" si="203"/>
        <v/>
      </c>
      <c r="DW152" s="82" t="str">
        <f t="shared" si="204"/>
        <v/>
      </c>
      <c r="DX152" s="82" t="str">
        <f t="shared" si="205"/>
        <v/>
      </c>
      <c r="DY152" s="82" t="str">
        <f t="shared" si="206"/>
        <v/>
      </c>
      <c r="DZ152" s="82" t="str">
        <f t="shared" si="207"/>
        <v/>
      </c>
      <c r="EA152" s="82" t="str">
        <f t="shared" si="208"/>
        <v/>
      </c>
      <c r="EB152" s="82" t="str">
        <f t="shared" si="209"/>
        <v/>
      </c>
      <c r="EC152" s="82" t="str">
        <f t="shared" si="210"/>
        <v/>
      </c>
      <c r="ED152" s="82" t="str">
        <f t="shared" si="211"/>
        <v/>
      </c>
      <c r="EE152" s="82" t="str">
        <f t="shared" si="212"/>
        <v/>
      </c>
      <c r="EF152" s="82" t="str">
        <f t="shared" si="213"/>
        <v/>
      </c>
      <c r="EG152" s="82" t="str">
        <f t="shared" si="214"/>
        <v/>
      </c>
      <c r="EH152" s="82" t="str">
        <f t="shared" si="215"/>
        <v/>
      </c>
      <c r="EI152" s="82">
        <f t="shared" si="216"/>
        <v>3.86</v>
      </c>
      <c r="EJ152" s="82" t="str">
        <f t="shared" si="217"/>
        <v/>
      </c>
      <c r="EK152" s="82" t="str">
        <f t="shared" si="218"/>
        <v/>
      </c>
      <c r="EL152" s="82" t="str">
        <f t="shared" si="219"/>
        <v/>
      </c>
      <c r="EM152" s="82" t="str">
        <f t="shared" si="220"/>
        <v/>
      </c>
      <c r="EN152" s="82" t="str">
        <f t="shared" si="221"/>
        <v/>
      </c>
      <c r="EO152" s="71">
        <f t="shared" si="222"/>
        <v>4.04</v>
      </c>
      <c r="EP152" s="71">
        <f>ROUND(EO152*(1+[3]Inflación!$G$50),2)</f>
        <v>4.09</v>
      </c>
      <c r="EQ152" s="81">
        <f t="shared" si="223"/>
        <v>4.4200584397083853E-2</v>
      </c>
    </row>
    <row r="153" spans="1:147" s="56" customFormat="1" ht="24.75" customHeight="1">
      <c r="A153" s="96">
        <v>148</v>
      </c>
      <c r="B153" s="95" t="s">
        <v>518</v>
      </c>
      <c r="C153" s="109" t="s">
        <v>526</v>
      </c>
      <c r="D153" s="90" t="s">
        <v>12</v>
      </c>
      <c r="E153" s="94">
        <v>3.8689884495062565</v>
      </c>
      <c r="F153" s="94">
        <v>3.9018748513270598</v>
      </c>
      <c r="G153" s="87"/>
      <c r="H153" s="82">
        <v>4.5</v>
      </c>
      <c r="I153" s="82">
        <v>3.6750000000000003</v>
      </c>
      <c r="J153" s="82">
        <v>4.82</v>
      </c>
      <c r="K153" s="82" t="str">
        <f>+'[3]Contratos anteriores'!AO156</f>
        <v xml:space="preserve"> </v>
      </c>
      <c r="L153" s="82" t="str">
        <f>+'[3]Contratos anteriores'!AP156</f>
        <v xml:space="preserve"> </v>
      </c>
      <c r="M153" s="82" t="str">
        <f>+'[3]Contratos anteriores'!AQ156</f>
        <v xml:space="preserve"> </v>
      </c>
      <c r="N153" s="82"/>
      <c r="O153" s="82"/>
      <c r="P153" s="82"/>
      <c r="Q153" s="82" t="str">
        <f>+'[3]Contratos anteriores'!AR156</f>
        <v xml:space="preserve"> </v>
      </c>
      <c r="R153" s="82" t="str">
        <f>+'[3]Contratos anteriores'!AS156</f>
        <v xml:space="preserve"> </v>
      </c>
      <c r="S153" s="82" t="str">
        <f>+'[3]Contratos anteriores'!AT156</f>
        <v xml:space="preserve"> </v>
      </c>
      <c r="T153" s="82">
        <v>2.2000000000000002</v>
      </c>
      <c r="U153" s="82"/>
      <c r="V153" s="82"/>
      <c r="W153" s="82" t="str">
        <f>+'[3]Contratos anteriores'!AU156</f>
        <v xml:space="preserve"> </v>
      </c>
      <c r="X153" s="82" t="str">
        <f>+'[3]Contratos anteriores'!AV156</f>
        <v xml:space="preserve"> </v>
      </c>
      <c r="Y153" s="82" t="str">
        <f>+'[3]Contratos anteriores'!AW156</f>
        <v xml:space="preserve"> </v>
      </c>
      <c r="Z153" s="82"/>
      <c r="AA153" s="82"/>
      <c r="AB153" s="82"/>
      <c r="AC153" s="86" t="str">
        <f>+'[3]Contratos anteriores'!AX156</f>
        <v xml:space="preserve"> </v>
      </c>
      <c r="AD153" s="86" t="str">
        <f>+'[3]Contratos anteriores'!AY156</f>
        <v xml:space="preserve"> </v>
      </c>
      <c r="AE153" s="86" t="str">
        <f>+'[3]Contratos anteriores'!AZ156</f>
        <v xml:space="preserve"> </v>
      </c>
      <c r="AF153" s="82"/>
      <c r="AG153" s="82"/>
      <c r="AH153" s="82"/>
      <c r="AI153" s="82" t="str">
        <f>+'[3]Contratos anteriores'!BA156</f>
        <v xml:space="preserve"> </v>
      </c>
      <c r="AJ153" s="82" t="str">
        <f>+'[3]Contratos anteriores'!BB156</f>
        <v xml:space="preserve"> </v>
      </c>
      <c r="AK153" s="82" t="str">
        <f>+'[3]Contratos anteriores'!BC156</f>
        <v xml:space="preserve"> </v>
      </c>
      <c r="AL153" s="82"/>
      <c r="AM153" s="82"/>
      <c r="AN153" s="82"/>
      <c r="AO153" s="82" t="str">
        <f>+'[3]Contratos anteriores'!BD156</f>
        <v xml:space="preserve"> </v>
      </c>
      <c r="AP153" s="82" t="str">
        <f>+'[3]Contratos anteriores'!BE156</f>
        <v xml:space="preserve"> </v>
      </c>
      <c r="AQ153" s="82" t="str">
        <f>+'[3]Contratos anteriores'!BF156</f>
        <v xml:space="preserve"> </v>
      </c>
      <c r="AR153" s="82"/>
      <c r="AS153" s="82"/>
      <c r="AT153" s="82"/>
      <c r="AU153" s="82" t="str">
        <f>+'[3]Contratos anteriores'!BG156</f>
        <v xml:space="preserve"> </v>
      </c>
      <c r="AV153" s="82" t="str">
        <f>+'[3]Contratos anteriores'!BH156</f>
        <v xml:space="preserve"> </v>
      </c>
      <c r="AW153" s="82" t="str">
        <f>+'[3]Contratos anteriores'!BI156</f>
        <v xml:space="preserve"> </v>
      </c>
      <c r="AX153" s="82"/>
      <c r="AY153" s="82"/>
      <c r="AZ153" s="82"/>
      <c r="BA153" s="82" t="str">
        <f>+'[3]Contratos anteriores'!BJ156</f>
        <v xml:space="preserve"> </v>
      </c>
      <c r="BB153" s="82" t="str">
        <f>+'[3]Contratos anteriores'!BK156</f>
        <v xml:space="preserve"> </v>
      </c>
      <c r="BC153" s="82" t="str">
        <f>+'[3]Contratos anteriores'!BL156</f>
        <v xml:space="preserve"> </v>
      </c>
      <c r="BD153" s="82"/>
      <c r="BE153" s="82"/>
      <c r="BF153" s="82"/>
      <c r="BG153" s="82" t="str">
        <f>+'[3]Contratos anteriores'!BM156</f>
        <v xml:space="preserve"> </v>
      </c>
      <c r="BH153" s="82" t="str">
        <f>+'[3]Contratos anteriores'!BN156</f>
        <v xml:space="preserve"> </v>
      </c>
      <c r="BI153" s="82" t="str">
        <f>+'[3]Contratos anteriores'!BO156</f>
        <v xml:space="preserve"> </v>
      </c>
      <c r="BJ153" s="82">
        <v>4.62</v>
      </c>
      <c r="BK153" s="82">
        <v>4.37</v>
      </c>
      <c r="BL153" s="82"/>
      <c r="BM153" s="82" t="str">
        <f>+'[3]Contratos anteriores'!BP156</f>
        <v xml:space="preserve"> </v>
      </c>
      <c r="BN153" s="82" t="str">
        <f>+'[3]Contratos anteriores'!BQ156</f>
        <v xml:space="preserve"> </v>
      </c>
      <c r="BO153" s="82" t="str">
        <f>+'[3]Contratos anteriores'!BR156</f>
        <v xml:space="preserve"> </v>
      </c>
      <c r="BP153" s="82">
        <v>3.86</v>
      </c>
      <c r="BQ153" s="82"/>
      <c r="BR153" s="82">
        <v>4.6100000000000003</v>
      </c>
      <c r="BS153" s="82" t="str">
        <f>+'[3]Contratos anteriores'!BS156</f>
        <v xml:space="preserve"> </v>
      </c>
      <c r="BT153" s="82" t="str">
        <f>+'[3]Contratos anteriores'!BT156</f>
        <v xml:space="preserve"> </v>
      </c>
      <c r="BU153" s="82" t="str">
        <f>+'[3]Contratos anteriores'!BU156</f>
        <v xml:space="preserve"> </v>
      </c>
      <c r="BV153" s="84">
        <f t="shared" si="152"/>
        <v>4.0818750000000001</v>
      </c>
      <c r="BW153" s="84">
        <f t="shared" si="153"/>
        <v>0.75936242379637675</v>
      </c>
      <c r="BX153" s="84">
        <f t="shared" si="225"/>
        <v>2.9428313643054351</v>
      </c>
      <c r="BY153" s="84">
        <f t="shared" si="154"/>
        <v>4.8412374237963771</v>
      </c>
      <c r="BZ153" s="84">
        <f t="shared" si="155"/>
        <v>4.2558872944568824</v>
      </c>
      <c r="CA153" s="82" t="str">
        <f t="shared" si="156"/>
        <v/>
      </c>
      <c r="CB153" s="82">
        <f t="shared" si="157"/>
        <v>3.6750000000000003</v>
      </c>
      <c r="CC153" s="82" t="str">
        <f t="shared" si="158"/>
        <v/>
      </c>
      <c r="CD153" s="82" t="str">
        <f t="shared" si="159"/>
        <v/>
      </c>
      <c r="CE153" s="82" t="str">
        <f t="shared" si="160"/>
        <v/>
      </c>
      <c r="CF153" s="82" t="str">
        <f t="shared" si="161"/>
        <v/>
      </c>
      <c r="CG153" s="82" t="str">
        <f t="shared" si="162"/>
        <v/>
      </c>
      <c r="CH153" s="82" t="str">
        <f t="shared" si="163"/>
        <v/>
      </c>
      <c r="CI153" s="82" t="str">
        <f t="shared" si="164"/>
        <v/>
      </c>
      <c r="CJ153" s="82" t="str">
        <f t="shared" si="165"/>
        <v/>
      </c>
      <c r="CK153" s="82" t="str">
        <f t="shared" si="166"/>
        <v/>
      </c>
      <c r="CL153" s="82" t="str">
        <f t="shared" si="167"/>
        <v/>
      </c>
      <c r="CM153" s="82" t="str">
        <f t="shared" si="168"/>
        <v/>
      </c>
      <c r="CN153" s="82" t="str">
        <f t="shared" si="169"/>
        <v/>
      </c>
      <c r="CO153" s="82" t="str">
        <f t="shared" si="170"/>
        <v/>
      </c>
      <c r="CP153" s="82" t="str">
        <f t="shared" si="171"/>
        <v/>
      </c>
      <c r="CQ153" s="82" t="str">
        <f t="shared" si="172"/>
        <v/>
      </c>
      <c r="CR153" s="82" t="str">
        <f t="shared" si="173"/>
        <v/>
      </c>
      <c r="CS153" s="82" t="str">
        <f t="shared" si="174"/>
        <v/>
      </c>
      <c r="CT153" s="82" t="str">
        <f t="shared" si="175"/>
        <v/>
      </c>
      <c r="CU153" s="82" t="str">
        <f t="shared" si="176"/>
        <v/>
      </c>
      <c r="CV153" s="82" t="str">
        <f t="shared" si="177"/>
        <v/>
      </c>
      <c r="CW153" s="82" t="str">
        <f t="shared" si="178"/>
        <v/>
      </c>
      <c r="CX153" s="82" t="str">
        <f t="shared" si="179"/>
        <v/>
      </c>
      <c r="CY153" s="82" t="str">
        <f t="shared" si="180"/>
        <v/>
      </c>
      <c r="CZ153" s="82" t="str">
        <f t="shared" si="181"/>
        <v/>
      </c>
      <c r="DA153" s="82" t="str">
        <f t="shared" si="182"/>
        <v/>
      </c>
      <c r="DB153" s="82" t="str">
        <f t="shared" si="183"/>
        <v/>
      </c>
      <c r="DC153" s="82" t="str">
        <f t="shared" si="184"/>
        <v/>
      </c>
      <c r="DD153" s="82" t="str">
        <f t="shared" si="185"/>
        <v/>
      </c>
      <c r="DE153" s="82" t="str">
        <f t="shared" si="186"/>
        <v/>
      </c>
      <c r="DF153" s="82" t="str">
        <f t="shared" si="187"/>
        <v/>
      </c>
      <c r="DG153" s="82" t="str">
        <f t="shared" si="188"/>
        <v/>
      </c>
      <c r="DH153" s="82" t="str">
        <f t="shared" si="189"/>
        <v/>
      </c>
      <c r="DI153" s="82" t="str">
        <f t="shared" si="190"/>
        <v/>
      </c>
      <c r="DJ153" s="82" t="str">
        <f t="shared" si="191"/>
        <v/>
      </c>
      <c r="DK153" s="82" t="str">
        <f t="shared" si="192"/>
        <v/>
      </c>
      <c r="DL153" s="82" t="str">
        <f t="shared" si="193"/>
        <v/>
      </c>
      <c r="DM153" s="82" t="str">
        <f t="shared" si="194"/>
        <v/>
      </c>
      <c r="DN153" s="82" t="str">
        <f t="shared" si="195"/>
        <v/>
      </c>
      <c r="DO153" s="82" t="str">
        <f t="shared" si="196"/>
        <v/>
      </c>
      <c r="DP153" s="82" t="str">
        <f t="shared" si="197"/>
        <v/>
      </c>
      <c r="DQ153" s="82" t="str">
        <f t="shared" si="198"/>
        <v/>
      </c>
      <c r="DR153" s="82" t="str">
        <f t="shared" si="199"/>
        <v/>
      </c>
      <c r="DS153" s="82" t="str">
        <f t="shared" si="200"/>
        <v/>
      </c>
      <c r="DT153" s="82" t="str">
        <f t="shared" si="201"/>
        <v/>
      </c>
      <c r="DU153" s="82" t="str">
        <f t="shared" si="202"/>
        <v/>
      </c>
      <c r="DV153" s="82" t="str">
        <f t="shared" si="203"/>
        <v/>
      </c>
      <c r="DW153" s="82" t="str">
        <f t="shared" si="204"/>
        <v/>
      </c>
      <c r="DX153" s="82" t="str">
        <f t="shared" si="205"/>
        <v/>
      </c>
      <c r="DY153" s="82" t="str">
        <f t="shared" si="206"/>
        <v/>
      </c>
      <c r="DZ153" s="82" t="str">
        <f t="shared" si="207"/>
        <v/>
      </c>
      <c r="EA153" s="82" t="str">
        <f t="shared" si="208"/>
        <v/>
      </c>
      <c r="EB153" s="82" t="str">
        <f t="shared" si="209"/>
        <v/>
      </c>
      <c r="EC153" s="82" t="str">
        <f t="shared" si="210"/>
        <v/>
      </c>
      <c r="ED153" s="82" t="str">
        <f t="shared" si="211"/>
        <v/>
      </c>
      <c r="EE153" s="82" t="str">
        <f t="shared" si="212"/>
        <v/>
      </c>
      <c r="EF153" s="82" t="str">
        <f t="shared" si="213"/>
        <v/>
      </c>
      <c r="EG153" s="82" t="str">
        <f t="shared" si="214"/>
        <v/>
      </c>
      <c r="EH153" s="82" t="str">
        <f t="shared" si="215"/>
        <v/>
      </c>
      <c r="EI153" s="82">
        <f t="shared" si="216"/>
        <v>3.86</v>
      </c>
      <c r="EJ153" s="82" t="str">
        <f t="shared" si="217"/>
        <v/>
      </c>
      <c r="EK153" s="82" t="str">
        <f t="shared" si="218"/>
        <v/>
      </c>
      <c r="EL153" s="82" t="str">
        <f t="shared" si="219"/>
        <v/>
      </c>
      <c r="EM153" s="82" t="str">
        <f t="shared" si="220"/>
        <v/>
      </c>
      <c r="EN153" s="82" t="str">
        <f t="shared" si="221"/>
        <v/>
      </c>
      <c r="EO153" s="71">
        <f t="shared" si="222"/>
        <v>3.77</v>
      </c>
      <c r="EP153" s="71">
        <f>ROUND(EO153*(1+[3]Inflación!$G$50),2)</f>
        <v>3.82</v>
      </c>
      <c r="EQ153" s="81">
        <f t="shared" si="223"/>
        <v>-2.5585098223513403E-2</v>
      </c>
    </row>
    <row r="154" spans="1:147" s="56" customFormat="1" ht="24.75" customHeight="1">
      <c r="A154" s="96">
        <v>149</v>
      </c>
      <c r="B154" s="95" t="s">
        <v>518</v>
      </c>
      <c r="C154" s="109" t="s">
        <v>525</v>
      </c>
      <c r="D154" s="90" t="s">
        <v>12</v>
      </c>
      <c r="E154" s="94">
        <v>3.8689884495062565</v>
      </c>
      <c r="F154" s="94">
        <v>3.9018748513270598</v>
      </c>
      <c r="G154" s="87"/>
      <c r="H154" s="82">
        <v>4.5</v>
      </c>
      <c r="I154" s="82">
        <v>3.6750000000000003</v>
      </c>
      <c r="J154" s="82">
        <v>4.82</v>
      </c>
      <c r="K154" s="82" t="str">
        <f>+'[3]Contratos anteriores'!AO157</f>
        <v xml:space="preserve"> </v>
      </c>
      <c r="L154" s="82" t="str">
        <f>+'[3]Contratos anteriores'!AP157</f>
        <v xml:space="preserve"> </v>
      </c>
      <c r="M154" s="82" t="str">
        <f>+'[3]Contratos anteriores'!AQ157</f>
        <v xml:space="preserve"> </v>
      </c>
      <c r="N154" s="82"/>
      <c r="O154" s="82"/>
      <c r="P154" s="82"/>
      <c r="Q154" s="82" t="str">
        <f>+'[3]Contratos anteriores'!AR157</f>
        <v xml:space="preserve"> </v>
      </c>
      <c r="R154" s="82" t="str">
        <f>+'[3]Contratos anteriores'!AS157</f>
        <v xml:space="preserve"> </v>
      </c>
      <c r="S154" s="82" t="str">
        <f>+'[3]Contratos anteriores'!AT157</f>
        <v xml:space="preserve"> </v>
      </c>
      <c r="T154" s="82">
        <v>4.2</v>
      </c>
      <c r="U154" s="82"/>
      <c r="V154" s="82"/>
      <c r="W154" s="82" t="str">
        <f>+'[3]Contratos anteriores'!AU157</f>
        <v xml:space="preserve"> </v>
      </c>
      <c r="X154" s="82" t="str">
        <f>+'[3]Contratos anteriores'!AV157</f>
        <v xml:space="preserve"> </v>
      </c>
      <c r="Y154" s="82" t="str">
        <f>+'[3]Contratos anteriores'!AW157</f>
        <v xml:space="preserve"> </v>
      </c>
      <c r="Z154" s="82"/>
      <c r="AA154" s="82"/>
      <c r="AB154" s="82"/>
      <c r="AC154" s="86" t="str">
        <f>+'[3]Contratos anteriores'!AX157</f>
        <v xml:space="preserve"> </v>
      </c>
      <c r="AD154" s="86" t="str">
        <f>+'[3]Contratos anteriores'!AY157</f>
        <v xml:space="preserve"> </v>
      </c>
      <c r="AE154" s="86" t="str">
        <f>+'[3]Contratos anteriores'!AZ157</f>
        <v xml:space="preserve"> </v>
      </c>
      <c r="AF154" s="82"/>
      <c r="AG154" s="82"/>
      <c r="AH154" s="82"/>
      <c r="AI154" s="82" t="str">
        <f>+'[3]Contratos anteriores'!BA157</f>
        <v xml:space="preserve"> </v>
      </c>
      <c r="AJ154" s="82" t="str">
        <f>+'[3]Contratos anteriores'!BB157</f>
        <v xml:space="preserve"> </v>
      </c>
      <c r="AK154" s="82" t="str">
        <f>+'[3]Contratos anteriores'!BC157</f>
        <v xml:space="preserve"> </v>
      </c>
      <c r="AL154" s="82"/>
      <c r="AM154" s="82"/>
      <c r="AN154" s="82"/>
      <c r="AO154" s="82" t="str">
        <f>+'[3]Contratos anteriores'!BD157</f>
        <v xml:space="preserve"> </v>
      </c>
      <c r="AP154" s="82" t="str">
        <f>+'[3]Contratos anteriores'!BE157</f>
        <v xml:space="preserve"> </v>
      </c>
      <c r="AQ154" s="82" t="str">
        <f>+'[3]Contratos anteriores'!BF157</f>
        <v xml:space="preserve"> </v>
      </c>
      <c r="AR154" s="82"/>
      <c r="AS154" s="82"/>
      <c r="AT154" s="82"/>
      <c r="AU154" s="82" t="str">
        <f>+'[3]Contratos anteriores'!BG157</f>
        <v xml:space="preserve"> </v>
      </c>
      <c r="AV154" s="82" t="str">
        <f>+'[3]Contratos anteriores'!BH157</f>
        <v xml:space="preserve"> </v>
      </c>
      <c r="AW154" s="82" t="str">
        <f>+'[3]Contratos anteriores'!BI157</f>
        <v xml:space="preserve"> </v>
      </c>
      <c r="AX154" s="82"/>
      <c r="AY154" s="82"/>
      <c r="AZ154" s="82"/>
      <c r="BA154" s="82" t="str">
        <f>+'[3]Contratos anteriores'!BJ157</f>
        <v xml:space="preserve"> </v>
      </c>
      <c r="BB154" s="82" t="str">
        <f>+'[3]Contratos anteriores'!BK157</f>
        <v xml:space="preserve"> </v>
      </c>
      <c r="BC154" s="82" t="str">
        <f>+'[3]Contratos anteriores'!BL157</f>
        <v xml:space="preserve"> </v>
      </c>
      <c r="BD154" s="82"/>
      <c r="BE154" s="82"/>
      <c r="BF154" s="82"/>
      <c r="BG154" s="82" t="str">
        <f>+'[3]Contratos anteriores'!BM157</f>
        <v xml:space="preserve"> </v>
      </c>
      <c r="BH154" s="82" t="str">
        <f>+'[3]Contratos anteriores'!BN157</f>
        <v xml:space="preserve"> </v>
      </c>
      <c r="BI154" s="82" t="str">
        <f>+'[3]Contratos anteriores'!BO157</f>
        <v xml:space="preserve"> </v>
      </c>
      <c r="BJ154" s="82">
        <v>4.97</v>
      </c>
      <c r="BK154" s="82">
        <v>4.37</v>
      </c>
      <c r="BL154" s="82"/>
      <c r="BM154" s="82" t="str">
        <f>+'[3]Contratos anteriores'!BP157</f>
        <v xml:space="preserve"> </v>
      </c>
      <c r="BN154" s="82" t="str">
        <f>+'[3]Contratos anteriores'!BQ157</f>
        <v xml:space="preserve"> </v>
      </c>
      <c r="BO154" s="82" t="str">
        <f>+'[3]Contratos anteriores'!BR157</f>
        <v xml:space="preserve"> </v>
      </c>
      <c r="BP154" s="82">
        <v>3.86</v>
      </c>
      <c r="BQ154" s="82"/>
      <c r="BR154" s="82">
        <v>4.6100000000000003</v>
      </c>
      <c r="BS154" s="82" t="str">
        <f>+'[3]Contratos anteriores'!BS157</f>
        <v xml:space="preserve"> </v>
      </c>
      <c r="BT154" s="82" t="str">
        <f>+'[3]Contratos anteriores'!BT157</f>
        <v xml:space="preserve"> </v>
      </c>
      <c r="BU154" s="82" t="str">
        <f>+'[3]Contratos anteriores'!BU157</f>
        <v xml:space="preserve"> </v>
      </c>
      <c r="BV154" s="84">
        <f t="shared" si="152"/>
        <v>4.3756250000000003</v>
      </c>
      <c r="BW154" s="84">
        <f t="shared" si="153"/>
        <v>0.44643972651206887</v>
      </c>
      <c r="BX154" s="84">
        <f t="shared" si="225"/>
        <v>3.7059654102318973</v>
      </c>
      <c r="BY154" s="84">
        <f t="shared" si="154"/>
        <v>4.8220647265120693</v>
      </c>
      <c r="BZ154" s="84">
        <f t="shared" si="155"/>
        <v>4.2558872944568824</v>
      </c>
      <c r="CA154" s="82" t="str">
        <f t="shared" si="156"/>
        <v/>
      </c>
      <c r="CB154" s="82" t="str">
        <f t="shared" si="157"/>
        <v/>
      </c>
      <c r="CC154" s="82" t="str">
        <f t="shared" si="158"/>
        <v/>
      </c>
      <c r="CD154" s="82" t="str">
        <f t="shared" si="159"/>
        <v/>
      </c>
      <c r="CE154" s="82" t="str">
        <f t="shared" si="160"/>
        <v/>
      </c>
      <c r="CF154" s="82" t="str">
        <f t="shared" si="161"/>
        <v/>
      </c>
      <c r="CG154" s="82" t="str">
        <f t="shared" si="162"/>
        <v/>
      </c>
      <c r="CH154" s="82" t="str">
        <f t="shared" si="163"/>
        <v/>
      </c>
      <c r="CI154" s="82" t="str">
        <f t="shared" si="164"/>
        <v/>
      </c>
      <c r="CJ154" s="82" t="str">
        <f t="shared" si="165"/>
        <v/>
      </c>
      <c r="CK154" s="82" t="str">
        <f t="shared" si="166"/>
        <v/>
      </c>
      <c r="CL154" s="82" t="str">
        <f t="shared" si="167"/>
        <v/>
      </c>
      <c r="CM154" s="82">
        <f t="shared" si="168"/>
        <v>4.2</v>
      </c>
      <c r="CN154" s="82" t="str">
        <f t="shared" si="169"/>
        <v/>
      </c>
      <c r="CO154" s="82" t="str">
        <f t="shared" si="170"/>
        <v/>
      </c>
      <c r="CP154" s="82" t="str">
        <f t="shared" si="171"/>
        <v/>
      </c>
      <c r="CQ154" s="82" t="str">
        <f t="shared" si="172"/>
        <v/>
      </c>
      <c r="CR154" s="82" t="str">
        <f t="shared" si="173"/>
        <v/>
      </c>
      <c r="CS154" s="82" t="str">
        <f t="shared" si="174"/>
        <v/>
      </c>
      <c r="CT154" s="82" t="str">
        <f t="shared" si="175"/>
        <v/>
      </c>
      <c r="CU154" s="82" t="str">
        <f t="shared" si="176"/>
        <v/>
      </c>
      <c r="CV154" s="82" t="str">
        <f t="shared" si="177"/>
        <v/>
      </c>
      <c r="CW154" s="82" t="str">
        <f t="shared" si="178"/>
        <v/>
      </c>
      <c r="CX154" s="82" t="str">
        <f t="shared" si="179"/>
        <v/>
      </c>
      <c r="CY154" s="82" t="str">
        <f t="shared" si="180"/>
        <v/>
      </c>
      <c r="CZ154" s="82" t="str">
        <f t="shared" si="181"/>
        <v/>
      </c>
      <c r="DA154" s="82" t="str">
        <f t="shared" si="182"/>
        <v/>
      </c>
      <c r="DB154" s="82" t="str">
        <f t="shared" si="183"/>
        <v/>
      </c>
      <c r="DC154" s="82" t="str">
        <f t="shared" si="184"/>
        <v/>
      </c>
      <c r="DD154" s="82" t="str">
        <f t="shared" si="185"/>
        <v/>
      </c>
      <c r="DE154" s="82" t="str">
        <f t="shared" si="186"/>
        <v/>
      </c>
      <c r="DF154" s="82" t="str">
        <f t="shared" si="187"/>
        <v/>
      </c>
      <c r="DG154" s="82" t="str">
        <f t="shared" si="188"/>
        <v/>
      </c>
      <c r="DH154" s="82" t="str">
        <f t="shared" si="189"/>
        <v/>
      </c>
      <c r="DI154" s="82" t="str">
        <f t="shared" si="190"/>
        <v/>
      </c>
      <c r="DJ154" s="82" t="str">
        <f t="shared" si="191"/>
        <v/>
      </c>
      <c r="DK154" s="82" t="str">
        <f t="shared" si="192"/>
        <v/>
      </c>
      <c r="DL154" s="82" t="str">
        <f t="shared" si="193"/>
        <v/>
      </c>
      <c r="DM154" s="82" t="str">
        <f t="shared" si="194"/>
        <v/>
      </c>
      <c r="DN154" s="82" t="str">
        <f t="shared" si="195"/>
        <v/>
      </c>
      <c r="DO154" s="82" t="str">
        <f t="shared" si="196"/>
        <v/>
      </c>
      <c r="DP154" s="82" t="str">
        <f t="shared" si="197"/>
        <v/>
      </c>
      <c r="DQ154" s="82" t="str">
        <f t="shared" si="198"/>
        <v/>
      </c>
      <c r="DR154" s="82" t="str">
        <f t="shared" si="199"/>
        <v/>
      </c>
      <c r="DS154" s="82" t="str">
        <f t="shared" si="200"/>
        <v/>
      </c>
      <c r="DT154" s="82" t="str">
        <f t="shared" si="201"/>
        <v/>
      </c>
      <c r="DU154" s="82" t="str">
        <f t="shared" si="202"/>
        <v/>
      </c>
      <c r="DV154" s="82" t="str">
        <f t="shared" si="203"/>
        <v/>
      </c>
      <c r="DW154" s="82" t="str">
        <f t="shared" si="204"/>
        <v/>
      </c>
      <c r="DX154" s="82" t="str">
        <f t="shared" si="205"/>
        <v/>
      </c>
      <c r="DY154" s="82" t="str">
        <f t="shared" si="206"/>
        <v/>
      </c>
      <c r="DZ154" s="82" t="str">
        <f t="shared" si="207"/>
        <v/>
      </c>
      <c r="EA154" s="82" t="str">
        <f t="shared" si="208"/>
        <v/>
      </c>
      <c r="EB154" s="82" t="str">
        <f t="shared" si="209"/>
        <v/>
      </c>
      <c r="EC154" s="82" t="str">
        <f t="shared" si="210"/>
        <v/>
      </c>
      <c r="ED154" s="82" t="str">
        <f t="shared" si="211"/>
        <v/>
      </c>
      <c r="EE154" s="82" t="str">
        <f t="shared" si="212"/>
        <v/>
      </c>
      <c r="EF154" s="82" t="str">
        <f t="shared" si="213"/>
        <v/>
      </c>
      <c r="EG154" s="82" t="str">
        <f t="shared" si="214"/>
        <v/>
      </c>
      <c r="EH154" s="82" t="str">
        <f t="shared" si="215"/>
        <v/>
      </c>
      <c r="EI154" s="82">
        <f t="shared" si="216"/>
        <v>3.86</v>
      </c>
      <c r="EJ154" s="82" t="str">
        <f t="shared" si="217"/>
        <v/>
      </c>
      <c r="EK154" s="82" t="str">
        <f t="shared" si="218"/>
        <v/>
      </c>
      <c r="EL154" s="82" t="str">
        <f t="shared" si="219"/>
        <v/>
      </c>
      <c r="EM154" s="82" t="str">
        <f t="shared" si="220"/>
        <v/>
      </c>
      <c r="EN154" s="82" t="str">
        <f t="shared" si="221"/>
        <v/>
      </c>
      <c r="EO154" s="71">
        <f t="shared" si="222"/>
        <v>4.04</v>
      </c>
      <c r="EP154" s="71">
        <f>ROUND(EO154*(1+[3]Inflación!$G$50),2)</f>
        <v>4.09</v>
      </c>
      <c r="EQ154" s="81">
        <f t="shared" si="223"/>
        <v>4.4200584397083853E-2</v>
      </c>
    </row>
    <row r="155" spans="1:147" s="56" customFormat="1" ht="24.75" customHeight="1">
      <c r="A155" s="96">
        <v>150</v>
      </c>
      <c r="B155" s="95" t="s">
        <v>518</v>
      </c>
      <c r="C155" s="109" t="s">
        <v>524</v>
      </c>
      <c r="D155" s="90" t="s">
        <v>12</v>
      </c>
      <c r="E155" s="94">
        <v>3.8689884495062565</v>
      </c>
      <c r="F155" s="94">
        <v>3.9018748513270598</v>
      </c>
      <c r="G155" s="87"/>
      <c r="H155" s="82">
        <v>4.5</v>
      </c>
      <c r="I155" s="82">
        <v>3.6750000000000003</v>
      </c>
      <c r="J155" s="82">
        <v>4.82</v>
      </c>
      <c r="K155" s="82" t="str">
        <f>+'[3]Contratos anteriores'!AO158</f>
        <v xml:space="preserve"> </v>
      </c>
      <c r="L155" s="82" t="str">
        <f>+'[3]Contratos anteriores'!AP158</f>
        <v xml:space="preserve"> </v>
      </c>
      <c r="M155" s="82" t="str">
        <f>+'[3]Contratos anteriores'!AQ158</f>
        <v xml:space="preserve"> </v>
      </c>
      <c r="N155" s="82"/>
      <c r="O155" s="82"/>
      <c r="P155" s="82"/>
      <c r="Q155" s="82" t="str">
        <f>+'[3]Contratos anteriores'!AR158</f>
        <v xml:space="preserve"> </v>
      </c>
      <c r="R155" s="82" t="str">
        <f>+'[3]Contratos anteriores'!AS158</f>
        <v xml:space="preserve"> </v>
      </c>
      <c r="S155" s="82" t="str">
        <f>+'[3]Contratos anteriores'!AT158</f>
        <v xml:space="preserve"> </v>
      </c>
      <c r="T155" s="82">
        <v>4.2</v>
      </c>
      <c r="U155" s="82"/>
      <c r="V155" s="82"/>
      <c r="W155" s="82" t="str">
        <f>+'[3]Contratos anteriores'!AU158</f>
        <v xml:space="preserve"> </v>
      </c>
      <c r="X155" s="82" t="str">
        <f>+'[3]Contratos anteriores'!AV158</f>
        <v xml:space="preserve"> </v>
      </c>
      <c r="Y155" s="82" t="str">
        <f>+'[3]Contratos anteriores'!AW158</f>
        <v xml:space="preserve"> </v>
      </c>
      <c r="Z155" s="82"/>
      <c r="AA155" s="82"/>
      <c r="AB155" s="82"/>
      <c r="AC155" s="86" t="str">
        <f>+'[3]Contratos anteriores'!AX158</f>
        <v xml:space="preserve"> </v>
      </c>
      <c r="AD155" s="86" t="str">
        <f>+'[3]Contratos anteriores'!AY158</f>
        <v xml:space="preserve"> </v>
      </c>
      <c r="AE155" s="86" t="str">
        <f>+'[3]Contratos anteriores'!AZ158</f>
        <v xml:space="preserve"> </v>
      </c>
      <c r="AF155" s="82"/>
      <c r="AG155" s="82"/>
      <c r="AH155" s="82"/>
      <c r="AI155" s="82" t="str">
        <f>+'[3]Contratos anteriores'!BA158</f>
        <v xml:space="preserve"> </v>
      </c>
      <c r="AJ155" s="82" t="str">
        <f>+'[3]Contratos anteriores'!BB158</f>
        <v xml:space="preserve"> </v>
      </c>
      <c r="AK155" s="82" t="str">
        <f>+'[3]Contratos anteriores'!BC158</f>
        <v xml:space="preserve"> </v>
      </c>
      <c r="AL155" s="82"/>
      <c r="AM155" s="82"/>
      <c r="AN155" s="82"/>
      <c r="AO155" s="82" t="str">
        <f>+'[3]Contratos anteriores'!BD158</f>
        <v xml:space="preserve"> </v>
      </c>
      <c r="AP155" s="82" t="str">
        <f>+'[3]Contratos anteriores'!BE158</f>
        <v xml:space="preserve"> </v>
      </c>
      <c r="AQ155" s="82" t="str">
        <f>+'[3]Contratos anteriores'!BF158</f>
        <v xml:space="preserve"> </v>
      </c>
      <c r="AR155" s="82"/>
      <c r="AS155" s="82"/>
      <c r="AT155" s="82"/>
      <c r="AU155" s="82" t="str">
        <f>+'[3]Contratos anteriores'!BG158</f>
        <v xml:space="preserve"> </v>
      </c>
      <c r="AV155" s="82" t="str">
        <f>+'[3]Contratos anteriores'!BH158</f>
        <v xml:space="preserve"> </v>
      </c>
      <c r="AW155" s="82" t="str">
        <f>+'[3]Contratos anteriores'!BI158</f>
        <v xml:space="preserve"> </v>
      </c>
      <c r="AX155" s="82"/>
      <c r="AY155" s="82"/>
      <c r="AZ155" s="82"/>
      <c r="BA155" s="82" t="str">
        <f>+'[3]Contratos anteriores'!BJ158</f>
        <v xml:space="preserve"> </v>
      </c>
      <c r="BB155" s="82" t="str">
        <f>+'[3]Contratos anteriores'!BK158</f>
        <v xml:space="preserve"> </v>
      </c>
      <c r="BC155" s="82" t="str">
        <f>+'[3]Contratos anteriores'!BL158</f>
        <v xml:space="preserve"> </v>
      </c>
      <c r="BD155" s="82"/>
      <c r="BE155" s="82"/>
      <c r="BF155" s="82"/>
      <c r="BG155" s="82" t="str">
        <f>+'[3]Contratos anteriores'!BM158</f>
        <v xml:space="preserve"> </v>
      </c>
      <c r="BH155" s="82" t="str">
        <f>+'[3]Contratos anteriores'!BN158</f>
        <v xml:space="preserve"> </v>
      </c>
      <c r="BI155" s="82" t="str">
        <f>+'[3]Contratos anteriores'!BO158</f>
        <v xml:space="preserve"> </v>
      </c>
      <c r="BJ155" s="82">
        <v>4.97</v>
      </c>
      <c r="BK155" s="82">
        <v>4.37</v>
      </c>
      <c r="BL155" s="82"/>
      <c r="BM155" s="82" t="str">
        <f>+'[3]Contratos anteriores'!BP158</f>
        <v xml:space="preserve"> </v>
      </c>
      <c r="BN155" s="82" t="str">
        <f>+'[3]Contratos anteriores'!BQ158</f>
        <v xml:space="preserve"> </v>
      </c>
      <c r="BO155" s="82" t="str">
        <f>+'[3]Contratos anteriores'!BR158</f>
        <v xml:space="preserve"> </v>
      </c>
      <c r="BP155" s="82">
        <v>3.86</v>
      </c>
      <c r="BQ155" s="82"/>
      <c r="BR155" s="82">
        <v>4.6100000000000003</v>
      </c>
      <c r="BS155" s="82" t="str">
        <f>+'[3]Contratos anteriores'!BS158</f>
        <v xml:space="preserve"> </v>
      </c>
      <c r="BT155" s="82" t="str">
        <f>+'[3]Contratos anteriores'!BT158</f>
        <v xml:space="preserve"> </v>
      </c>
      <c r="BU155" s="82" t="str">
        <f>+'[3]Contratos anteriores'!BU158</f>
        <v xml:space="preserve"> </v>
      </c>
      <c r="BV155" s="84">
        <f t="shared" si="152"/>
        <v>4.3756250000000003</v>
      </c>
      <c r="BW155" s="84">
        <f t="shared" si="153"/>
        <v>0.44643972651206887</v>
      </c>
      <c r="BX155" s="84">
        <f t="shared" si="225"/>
        <v>3.7059654102318973</v>
      </c>
      <c r="BY155" s="84">
        <f t="shared" si="154"/>
        <v>4.8220647265120693</v>
      </c>
      <c r="BZ155" s="84">
        <f t="shared" si="155"/>
        <v>4.2558872944568824</v>
      </c>
      <c r="CA155" s="82" t="str">
        <f t="shared" si="156"/>
        <v/>
      </c>
      <c r="CB155" s="82" t="str">
        <f t="shared" si="157"/>
        <v/>
      </c>
      <c r="CC155" s="82" t="str">
        <f t="shared" si="158"/>
        <v/>
      </c>
      <c r="CD155" s="82" t="str">
        <f t="shared" si="159"/>
        <v/>
      </c>
      <c r="CE155" s="82" t="str">
        <f t="shared" si="160"/>
        <v/>
      </c>
      <c r="CF155" s="82" t="str">
        <f t="shared" si="161"/>
        <v/>
      </c>
      <c r="CG155" s="82" t="str">
        <f t="shared" si="162"/>
        <v/>
      </c>
      <c r="CH155" s="82" t="str">
        <f t="shared" si="163"/>
        <v/>
      </c>
      <c r="CI155" s="82" t="str">
        <f t="shared" si="164"/>
        <v/>
      </c>
      <c r="CJ155" s="82" t="str">
        <f t="shared" si="165"/>
        <v/>
      </c>
      <c r="CK155" s="82" t="str">
        <f t="shared" si="166"/>
        <v/>
      </c>
      <c r="CL155" s="82" t="str">
        <f t="shared" si="167"/>
        <v/>
      </c>
      <c r="CM155" s="82">
        <f t="shared" si="168"/>
        <v>4.2</v>
      </c>
      <c r="CN155" s="82" t="str">
        <f t="shared" si="169"/>
        <v/>
      </c>
      <c r="CO155" s="82" t="str">
        <f t="shared" si="170"/>
        <v/>
      </c>
      <c r="CP155" s="82" t="str">
        <f t="shared" si="171"/>
        <v/>
      </c>
      <c r="CQ155" s="82" t="str">
        <f t="shared" si="172"/>
        <v/>
      </c>
      <c r="CR155" s="82" t="str">
        <f t="shared" si="173"/>
        <v/>
      </c>
      <c r="CS155" s="82" t="str">
        <f t="shared" si="174"/>
        <v/>
      </c>
      <c r="CT155" s="82" t="str">
        <f t="shared" si="175"/>
        <v/>
      </c>
      <c r="CU155" s="82" t="str">
        <f t="shared" si="176"/>
        <v/>
      </c>
      <c r="CV155" s="82" t="str">
        <f t="shared" si="177"/>
        <v/>
      </c>
      <c r="CW155" s="82" t="str">
        <f t="shared" si="178"/>
        <v/>
      </c>
      <c r="CX155" s="82" t="str">
        <f t="shared" si="179"/>
        <v/>
      </c>
      <c r="CY155" s="82" t="str">
        <f t="shared" si="180"/>
        <v/>
      </c>
      <c r="CZ155" s="82" t="str">
        <f t="shared" si="181"/>
        <v/>
      </c>
      <c r="DA155" s="82" t="str">
        <f t="shared" si="182"/>
        <v/>
      </c>
      <c r="DB155" s="82" t="str">
        <f t="shared" si="183"/>
        <v/>
      </c>
      <c r="DC155" s="82" t="str">
        <f t="shared" si="184"/>
        <v/>
      </c>
      <c r="DD155" s="82" t="str">
        <f t="shared" si="185"/>
        <v/>
      </c>
      <c r="DE155" s="82" t="str">
        <f t="shared" si="186"/>
        <v/>
      </c>
      <c r="DF155" s="82" t="str">
        <f t="shared" si="187"/>
        <v/>
      </c>
      <c r="DG155" s="82" t="str">
        <f t="shared" si="188"/>
        <v/>
      </c>
      <c r="DH155" s="82" t="str">
        <f t="shared" si="189"/>
        <v/>
      </c>
      <c r="DI155" s="82" t="str">
        <f t="shared" si="190"/>
        <v/>
      </c>
      <c r="DJ155" s="82" t="str">
        <f t="shared" si="191"/>
        <v/>
      </c>
      <c r="DK155" s="82" t="str">
        <f t="shared" si="192"/>
        <v/>
      </c>
      <c r="DL155" s="82" t="str">
        <f t="shared" si="193"/>
        <v/>
      </c>
      <c r="DM155" s="82" t="str">
        <f t="shared" si="194"/>
        <v/>
      </c>
      <c r="DN155" s="82" t="str">
        <f t="shared" si="195"/>
        <v/>
      </c>
      <c r="DO155" s="82" t="str">
        <f t="shared" si="196"/>
        <v/>
      </c>
      <c r="DP155" s="82" t="str">
        <f t="shared" si="197"/>
        <v/>
      </c>
      <c r="DQ155" s="82" t="str">
        <f t="shared" si="198"/>
        <v/>
      </c>
      <c r="DR155" s="82" t="str">
        <f t="shared" si="199"/>
        <v/>
      </c>
      <c r="DS155" s="82" t="str">
        <f t="shared" si="200"/>
        <v/>
      </c>
      <c r="DT155" s="82" t="str">
        <f t="shared" si="201"/>
        <v/>
      </c>
      <c r="DU155" s="82" t="str">
        <f t="shared" si="202"/>
        <v/>
      </c>
      <c r="DV155" s="82" t="str">
        <f t="shared" si="203"/>
        <v/>
      </c>
      <c r="DW155" s="82" t="str">
        <f t="shared" si="204"/>
        <v/>
      </c>
      <c r="DX155" s="82" t="str">
        <f t="shared" si="205"/>
        <v/>
      </c>
      <c r="DY155" s="82" t="str">
        <f t="shared" si="206"/>
        <v/>
      </c>
      <c r="DZ155" s="82" t="str">
        <f t="shared" si="207"/>
        <v/>
      </c>
      <c r="EA155" s="82" t="str">
        <f t="shared" si="208"/>
        <v/>
      </c>
      <c r="EB155" s="82" t="str">
        <f t="shared" si="209"/>
        <v/>
      </c>
      <c r="EC155" s="82" t="str">
        <f t="shared" si="210"/>
        <v/>
      </c>
      <c r="ED155" s="82" t="str">
        <f t="shared" si="211"/>
        <v/>
      </c>
      <c r="EE155" s="82" t="str">
        <f t="shared" si="212"/>
        <v/>
      </c>
      <c r="EF155" s="82" t="str">
        <f t="shared" si="213"/>
        <v/>
      </c>
      <c r="EG155" s="82" t="str">
        <f t="shared" si="214"/>
        <v/>
      </c>
      <c r="EH155" s="82" t="str">
        <f t="shared" si="215"/>
        <v/>
      </c>
      <c r="EI155" s="82">
        <f t="shared" si="216"/>
        <v>3.86</v>
      </c>
      <c r="EJ155" s="82" t="str">
        <f t="shared" si="217"/>
        <v/>
      </c>
      <c r="EK155" s="82" t="str">
        <f t="shared" si="218"/>
        <v/>
      </c>
      <c r="EL155" s="82" t="str">
        <f t="shared" si="219"/>
        <v/>
      </c>
      <c r="EM155" s="82" t="str">
        <f t="shared" si="220"/>
        <v/>
      </c>
      <c r="EN155" s="82" t="str">
        <f t="shared" si="221"/>
        <v/>
      </c>
      <c r="EO155" s="71">
        <f t="shared" si="222"/>
        <v>4.04</v>
      </c>
      <c r="EP155" s="71">
        <f>ROUND(EO155*(1+[3]Inflación!$G$50),2)</f>
        <v>4.09</v>
      </c>
      <c r="EQ155" s="81">
        <f t="shared" si="223"/>
        <v>4.4200584397083853E-2</v>
      </c>
    </row>
    <row r="156" spans="1:147" s="56" customFormat="1" ht="24.75" customHeight="1">
      <c r="A156" s="96">
        <v>151</v>
      </c>
      <c r="B156" s="95" t="s">
        <v>518</v>
      </c>
      <c r="C156" s="109" t="s">
        <v>523</v>
      </c>
      <c r="D156" s="90" t="s">
        <v>12</v>
      </c>
      <c r="E156" s="94">
        <v>3.8689884495062565</v>
      </c>
      <c r="F156" s="94">
        <v>3.9018748513270598</v>
      </c>
      <c r="G156" s="87"/>
      <c r="H156" s="82">
        <v>4.5</v>
      </c>
      <c r="I156" s="82">
        <v>3.6750000000000003</v>
      </c>
      <c r="J156" s="82">
        <v>4.82</v>
      </c>
      <c r="K156" s="82" t="str">
        <f>+'[3]Contratos anteriores'!AO159</f>
        <v xml:space="preserve"> </v>
      </c>
      <c r="L156" s="82" t="str">
        <f>+'[3]Contratos anteriores'!AP159</f>
        <v xml:space="preserve"> </v>
      </c>
      <c r="M156" s="82" t="str">
        <f>+'[3]Contratos anteriores'!AQ159</f>
        <v xml:space="preserve"> </v>
      </c>
      <c r="N156" s="82"/>
      <c r="O156" s="82"/>
      <c r="P156" s="82"/>
      <c r="Q156" s="82" t="str">
        <f>+'[3]Contratos anteriores'!AR159</f>
        <v xml:space="preserve"> </v>
      </c>
      <c r="R156" s="82" t="str">
        <f>+'[3]Contratos anteriores'!AS159</f>
        <v xml:space="preserve"> </v>
      </c>
      <c r="S156" s="82" t="str">
        <f>+'[3]Contratos anteriores'!AT159</f>
        <v xml:space="preserve"> </v>
      </c>
      <c r="T156" s="82">
        <v>4.2</v>
      </c>
      <c r="U156" s="82"/>
      <c r="V156" s="82"/>
      <c r="W156" s="82" t="str">
        <f>+'[3]Contratos anteriores'!AU159</f>
        <v xml:space="preserve"> </v>
      </c>
      <c r="X156" s="82" t="str">
        <f>+'[3]Contratos anteriores'!AV159</f>
        <v xml:space="preserve"> </v>
      </c>
      <c r="Y156" s="82" t="str">
        <f>+'[3]Contratos anteriores'!AW159</f>
        <v xml:space="preserve"> </v>
      </c>
      <c r="Z156" s="82"/>
      <c r="AA156" s="82"/>
      <c r="AB156" s="82"/>
      <c r="AC156" s="86" t="str">
        <f>+'[3]Contratos anteriores'!AX159</f>
        <v xml:space="preserve"> </v>
      </c>
      <c r="AD156" s="86" t="str">
        <f>+'[3]Contratos anteriores'!AY159</f>
        <v xml:space="preserve"> </v>
      </c>
      <c r="AE156" s="86" t="str">
        <f>+'[3]Contratos anteriores'!AZ159</f>
        <v xml:space="preserve"> </v>
      </c>
      <c r="AF156" s="82"/>
      <c r="AG156" s="82"/>
      <c r="AH156" s="82"/>
      <c r="AI156" s="82" t="str">
        <f>+'[3]Contratos anteriores'!BA159</f>
        <v xml:space="preserve"> </v>
      </c>
      <c r="AJ156" s="82" t="str">
        <f>+'[3]Contratos anteriores'!BB159</f>
        <v xml:space="preserve"> </v>
      </c>
      <c r="AK156" s="82" t="str">
        <f>+'[3]Contratos anteriores'!BC159</f>
        <v xml:space="preserve"> </v>
      </c>
      <c r="AL156" s="82"/>
      <c r="AM156" s="82"/>
      <c r="AN156" s="82"/>
      <c r="AO156" s="82" t="str">
        <f>+'[3]Contratos anteriores'!BD159</f>
        <v xml:space="preserve"> </v>
      </c>
      <c r="AP156" s="82" t="str">
        <f>+'[3]Contratos anteriores'!BE159</f>
        <v xml:space="preserve"> </v>
      </c>
      <c r="AQ156" s="82" t="str">
        <f>+'[3]Contratos anteriores'!BF159</f>
        <v xml:space="preserve"> </v>
      </c>
      <c r="AR156" s="82"/>
      <c r="AS156" s="82"/>
      <c r="AT156" s="82"/>
      <c r="AU156" s="82" t="str">
        <f>+'[3]Contratos anteriores'!BG159</f>
        <v xml:space="preserve"> </v>
      </c>
      <c r="AV156" s="82" t="str">
        <f>+'[3]Contratos anteriores'!BH159</f>
        <v xml:space="preserve"> </v>
      </c>
      <c r="AW156" s="82" t="str">
        <f>+'[3]Contratos anteriores'!BI159</f>
        <v xml:space="preserve"> </v>
      </c>
      <c r="AX156" s="82"/>
      <c r="AY156" s="82"/>
      <c r="AZ156" s="82"/>
      <c r="BA156" s="82" t="str">
        <f>+'[3]Contratos anteriores'!BJ159</f>
        <v xml:space="preserve"> </v>
      </c>
      <c r="BB156" s="82" t="str">
        <f>+'[3]Contratos anteriores'!BK159</f>
        <v xml:space="preserve"> </v>
      </c>
      <c r="BC156" s="82" t="str">
        <f>+'[3]Contratos anteriores'!BL159</f>
        <v xml:space="preserve"> </v>
      </c>
      <c r="BD156" s="82"/>
      <c r="BE156" s="82"/>
      <c r="BF156" s="82"/>
      <c r="BG156" s="82" t="str">
        <f>+'[3]Contratos anteriores'!BM159</f>
        <v xml:space="preserve"> </v>
      </c>
      <c r="BH156" s="82" t="str">
        <f>+'[3]Contratos anteriores'!BN159</f>
        <v xml:space="preserve"> </v>
      </c>
      <c r="BI156" s="82" t="str">
        <f>+'[3]Contratos anteriores'!BO159</f>
        <v xml:space="preserve"> </v>
      </c>
      <c r="BJ156" s="82">
        <v>5.32</v>
      </c>
      <c r="BK156" s="82">
        <v>4.37</v>
      </c>
      <c r="BL156" s="82"/>
      <c r="BM156" s="82" t="str">
        <f>+'[3]Contratos anteriores'!BP159</f>
        <v xml:space="preserve"> </v>
      </c>
      <c r="BN156" s="82" t="str">
        <f>+'[3]Contratos anteriores'!BQ159</f>
        <v xml:space="preserve"> </v>
      </c>
      <c r="BO156" s="82" t="str">
        <f>+'[3]Contratos anteriores'!BR159</f>
        <v xml:space="preserve"> </v>
      </c>
      <c r="BP156" s="82">
        <v>3.86</v>
      </c>
      <c r="BQ156" s="82"/>
      <c r="BR156" s="82">
        <v>4.6100000000000003</v>
      </c>
      <c r="BS156" s="82" t="str">
        <f>+'[3]Contratos anteriores'!BS159</f>
        <v xml:space="preserve"> </v>
      </c>
      <c r="BT156" s="82" t="str">
        <f>+'[3]Contratos anteriores'!BT159</f>
        <v xml:space="preserve"> </v>
      </c>
      <c r="BU156" s="82" t="str">
        <f>+'[3]Contratos anteriores'!BU159</f>
        <v xml:space="preserve"> </v>
      </c>
      <c r="BV156" s="84">
        <f t="shared" si="152"/>
        <v>4.4193750000000005</v>
      </c>
      <c r="BW156" s="84">
        <f t="shared" si="153"/>
        <v>0.51518232302481815</v>
      </c>
      <c r="BX156" s="84">
        <f t="shared" si="225"/>
        <v>3.6466015154627733</v>
      </c>
      <c r="BY156" s="84">
        <f t="shared" si="154"/>
        <v>4.9345573230248183</v>
      </c>
      <c r="BZ156" s="84">
        <f t="shared" si="155"/>
        <v>4.2558872944568824</v>
      </c>
      <c r="CA156" s="82" t="str">
        <f t="shared" si="156"/>
        <v/>
      </c>
      <c r="CB156" s="82">
        <f t="shared" si="157"/>
        <v>3.6750000000000003</v>
      </c>
      <c r="CC156" s="82" t="str">
        <f t="shared" si="158"/>
        <v/>
      </c>
      <c r="CD156" s="82" t="str">
        <f t="shared" si="159"/>
        <v/>
      </c>
      <c r="CE156" s="82" t="str">
        <f t="shared" si="160"/>
        <v/>
      </c>
      <c r="CF156" s="82" t="str">
        <f t="shared" si="161"/>
        <v/>
      </c>
      <c r="CG156" s="82" t="str">
        <f t="shared" si="162"/>
        <v/>
      </c>
      <c r="CH156" s="82" t="str">
        <f t="shared" si="163"/>
        <v/>
      </c>
      <c r="CI156" s="82" t="str">
        <f t="shared" si="164"/>
        <v/>
      </c>
      <c r="CJ156" s="82" t="str">
        <f t="shared" si="165"/>
        <v/>
      </c>
      <c r="CK156" s="82" t="str">
        <f t="shared" si="166"/>
        <v/>
      </c>
      <c r="CL156" s="82" t="str">
        <f t="shared" si="167"/>
        <v/>
      </c>
      <c r="CM156" s="82">
        <f t="shared" si="168"/>
        <v>4.2</v>
      </c>
      <c r="CN156" s="82" t="str">
        <f t="shared" si="169"/>
        <v/>
      </c>
      <c r="CO156" s="82" t="str">
        <f t="shared" si="170"/>
        <v/>
      </c>
      <c r="CP156" s="82" t="str">
        <f t="shared" si="171"/>
        <v/>
      </c>
      <c r="CQ156" s="82" t="str">
        <f t="shared" si="172"/>
        <v/>
      </c>
      <c r="CR156" s="82" t="str">
        <f t="shared" si="173"/>
        <v/>
      </c>
      <c r="CS156" s="82" t="str">
        <f t="shared" si="174"/>
        <v/>
      </c>
      <c r="CT156" s="82" t="str">
        <f t="shared" si="175"/>
        <v/>
      </c>
      <c r="CU156" s="82" t="str">
        <f t="shared" si="176"/>
        <v/>
      </c>
      <c r="CV156" s="82" t="str">
        <f t="shared" si="177"/>
        <v/>
      </c>
      <c r="CW156" s="82" t="str">
        <f t="shared" si="178"/>
        <v/>
      </c>
      <c r="CX156" s="82" t="str">
        <f t="shared" si="179"/>
        <v/>
      </c>
      <c r="CY156" s="82" t="str">
        <f t="shared" si="180"/>
        <v/>
      </c>
      <c r="CZ156" s="82" t="str">
        <f t="shared" si="181"/>
        <v/>
      </c>
      <c r="DA156" s="82" t="str">
        <f t="shared" si="182"/>
        <v/>
      </c>
      <c r="DB156" s="82" t="str">
        <f t="shared" si="183"/>
        <v/>
      </c>
      <c r="DC156" s="82" t="str">
        <f t="shared" si="184"/>
        <v/>
      </c>
      <c r="DD156" s="82" t="str">
        <f t="shared" si="185"/>
        <v/>
      </c>
      <c r="DE156" s="82" t="str">
        <f t="shared" si="186"/>
        <v/>
      </c>
      <c r="DF156" s="82" t="str">
        <f t="shared" si="187"/>
        <v/>
      </c>
      <c r="DG156" s="82" t="str">
        <f t="shared" si="188"/>
        <v/>
      </c>
      <c r="DH156" s="82" t="str">
        <f t="shared" si="189"/>
        <v/>
      </c>
      <c r="DI156" s="82" t="str">
        <f t="shared" si="190"/>
        <v/>
      </c>
      <c r="DJ156" s="82" t="str">
        <f t="shared" si="191"/>
        <v/>
      </c>
      <c r="DK156" s="82" t="str">
        <f t="shared" si="192"/>
        <v/>
      </c>
      <c r="DL156" s="82" t="str">
        <f t="shared" si="193"/>
        <v/>
      </c>
      <c r="DM156" s="82" t="str">
        <f t="shared" si="194"/>
        <v/>
      </c>
      <c r="DN156" s="82" t="str">
        <f t="shared" si="195"/>
        <v/>
      </c>
      <c r="DO156" s="82" t="str">
        <f t="shared" si="196"/>
        <v/>
      </c>
      <c r="DP156" s="82" t="str">
        <f t="shared" si="197"/>
        <v/>
      </c>
      <c r="DQ156" s="82" t="str">
        <f t="shared" si="198"/>
        <v/>
      </c>
      <c r="DR156" s="82" t="str">
        <f t="shared" si="199"/>
        <v/>
      </c>
      <c r="DS156" s="82" t="str">
        <f t="shared" si="200"/>
        <v/>
      </c>
      <c r="DT156" s="82" t="str">
        <f t="shared" si="201"/>
        <v/>
      </c>
      <c r="DU156" s="82" t="str">
        <f t="shared" si="202"/>
        <v/>
      </c>
      <c r="DV156" s="82" t="str">
        <f t="shared" si="203"/>
        <v/>
      </c>
      <c r="DW156" s="82" t="str">
        <f t="shared" si="204"/>
        <v/>
      </c>
      <c r="DX156" s="82" t="str">
        <f t="shared" si="205"/>
        <v/>
      </c>
      <c r="DY156" s="82" t="str">
        <f t="shared" si="206"/>
        <v/>
      </c>
      <c r="DZ156" s="82" t="str">
        <f t="shared" si="207"/>
        <v/>
      </c>
      <c r="EA156" s="82" t="str">
        <f t="shared" si="208"/>
        <v/>
      </c>
      <c r="EB156" s="82" t="str">
        <f t="shared" si="209"/>
        <v/>
      </c>
      <c r="EC156" s="82" t="str">
        <f t="shared" si="210"/>
        <v/>
      </c>
      <c r="ED156" s="82" t="str">
        <f t="shared" si="211"/>
        <v/>
      </c>
      <c r="EE156" s="82" t="str">
        <f t="shared" si="212"/>
        <v/>
      </c>
      <c r="EF156" s="82" t="str">
        <f t="shared" si="213"/>
        <v/>
      </c>
      <c r="EG156" s="82" t="str">
        <f t="shared" si="214"/>
        <v/>
      </c>
      <c r="EH156" s="82" t="str">
        <f t="shared" si="215"/>
        <v/>
      </c>
      <c r="EI156" s="82">
        <f t="shared" si="216"/>
        <v>3.86</v>
      </c>
      <c r="EJ156" s="82" t="str">
        <f t="shared" si="217"/>
        <v/>
      </c>
      <c r="EK156" s="82" t="str">
        <f t="shared" si="218"/>
        <v/>
      </c>
      <c r="EL156" s="82" t="str">
        <f t="shared" si="219"/>
        <v/>
      </c>
      <c r="EM156" s="82" t="str">
        <f t="shared" si="220"/>
        <v/>
      </c>
      <c r="EN156" s="82" t="str">
        <f t="shared" si="221"/>
        <v/>
      </c>
      <c r="EO156" s="71">
        <f t="shared" si="222"/>
        <v>3.92</v>
      </c>
      <c r="EP156" s="71">
        <f>ROUND(EO156*(1+[3]Inflación!$G$50),2)</f>
        <v>3.97</v>
      </c>
      <c r="EQ156" s="81">
        <f t="shared" si="223"/>
        <v>1.3184725454596036E-2</v>
      </c>
    </row>
    <row r="157" spans="1:147" s="56" customFormat="1" ht="24.75" customHeight="1">
      <c r="A157" s="96">
        <v>152</v>
      </c>
      <c r="B157" s="95" t="s">
        <v>518</v>
      </c>
      <c r="C157" s="109" t="s">
        <v>522</v>
      </c>
      <c r="D157" s="90" t="s">
        <v>12</v>
      </c>
      <c r="E157" s="94">
        <v>3.9083579214578643</v>
      </c>
      <c r="F157" s="94">
        <v>3.9415789637902563</v>
      </c>
      <c r="G157" s="87"/>
      <c r="H157" s="82">
        <v>4.5</v>
      </c>
      <c r="I157" s="82">
        <v>3.6750000000000003</v>
      </c>
      <c r="J157" s="82">
        <v>4.82</v>
      </c>
      <c r="K157" s="82" t="str">
        <f>+'[3]Contratos anteriores'!AO160</f>
        <v xml:space="preserve"> </v>
      </c>
      <c r="L157" s="82" t="str">
        <f>+'[3]Contratos anteriores'!AP160</f>
        <v xml:space="preserve"> </v>
      </c>
      <c r="M157" s="82" t="str">
        <f>+'[3]Contratos anteriores'!AQ160</f>
        <v xml:space="preserve"> </v>
      </c>
      <c r="N157" s="82"/>
      <c r="O157" s="82"/>
      <c r="P157" s="82"/>
      <c r="Q157" s="82" t="str">
        <f>+'[3]Contratos anteriores'!AR160</f>
        <v xml:space="preserve"> </v>
      </c>
      <c r="R157" s="82" t="str">
        <f>+'[3]Contratos anteriores'!AS160</f>
        <v xml:space="preserve"> </v>
      </c>
      <c r="S157" s="82" t="str">
        <f>+'[3]Contratos anteriores'!AT160</f>
        <v xml:space="preserve"> </v>
      </c>
      <c r="T157" s="82">
        <v>4.5999999999999996</v>
      </c>
      <c r="U157" s="82"/>
      <c r="V157" s="82"/>
      <c r="W157" s="82" t="str">
        <f>+'[3]Contratos anteriores'!AU160</f>
        <v xml:space="preserve"> </v>
      </c>
      <c r="X157" s="82" t="str">
        <f>+'[3]Contratos anteriores'!AV160</f>
        <v xml:space="preserve"> </v>
      </c>
      <c r="Y157" s="82" t="str">
        <f>+'[3]Contratos anteriores'!AW160</f>
        <v xml:space="preserve"> </v>
      </c>
      <c r="Z157" s="82"/>
      <c r="AA157" s="82"/>
      <c r="AB157" s="82"/>
      <c r="AC157" s="86" t="str">
        <f>+'[3]Contratos anteriores'!AX160</f>
        <v xml:space="preserve"> </v>
      </c>
      <c r="AD157" s="86" t="str">
        <f>+'[3]Contratos anteriores'!AY160</f>
        <v xml:space="preserve"> </v>
      </c>
      <c r="AE157" s="86" t="str">
        <f>+'[3]Contratos anteriores'!AZ160</f>
        <v xml:space="preserve"> </v>
      </c>
      <c r="AF157" s="82"/>
      <c r="AG157" s="82"/>
      <c r="AH157" s="82"/>
      <c r="AI157" s="82" t="str">
        <f>+'[3]Contratos anteriores'!BA160</f>
        <v xml:space="preserve"> </v>
      </c>
      <c r="AJ157" s="82" t="str">
        <f>+'[3]Contratos anteriores'!BB160</f>
        <v xml:space="preserve"> </v>
      </c>
      <c r="AK157" s="82" t="str">
        <f>+'[3]Contratos anteriores'!BC160</f>
        <v xml:space="preserve"> </v>
      </c>
      <c r="AL157" s="82"/>
      <c r="AM157" s="82"/>
      <c r="AN157" s="82"/>
      <c r="AO157" s="82" t="str">
        <f>+'[3]Contratos anteriores'!BD160</f>
        <v xml:space="preserve"> </v>
      </c>
      <c r="AP157" s="82" t="str">
        <f>+'[3]Contratos anteriores'!BE160</f>
        <v xml:space="preserve"> </v>
      </c>
      <c r="AQ157" s="82" t="str">
        <f>+'[3]Contratos anteriores'!BF160</f>
        <v xml:space="preserve"> </v>
      </c>
      <c r="AR157" s="82"/>
      <c r="AS157" s="82"/>
      <c r="AT157" s="82"/>
      <c r="AU157" s="82" t="str">
        <f>+'[3]Contratos anteriores'!BG160</f>
        <v xml:space="preserve"> </v>
      </c>
      <c r="AV157" s="82" t="str">
        <f>+'[3]Contratos anteriores'!BH160</f>
        <v xml:space="preserve"> </v>
      </c>
      <c r="AW157" s="82" t="str">
        <f>+'[3]Contratos anteriores'!BI160</f>
        <v xml:space="preserve"> </v>
      </c>
      <c r="AX157" s="82"/>
      <c r="AY157" s="82"/>
      <c r="AZ157" s="82"/>
      <c r="BA157" s="82" t="str">
        <f>+'[3]Contratos anteriores'!BJ160</f>
        <v xml:space="preserve"> </v>
      </c>
      <c r="BB157" s="82" t="str">
        <f>+'[3]Contratos anteriores'!BK160</f>
        <v xml:space="preserve"> </v>
      </c>
      <c r="BC157" s="82" t="str">
        <f>+'[3]Contratos anteriores'!BL160</f>
        <v xml:space="preserve"> </v>
      </c>
      <c r="BD157" s="82"/>
      <c r="BE157" s="82"/>
      <c r="BF157" s="82"/>
      <c r="BG157" s="82" t="str">
        <f>+'[3]Contratos anteriores'!BM160</f>
        <v xml:space="preserve"> </v>
      </c>
      <c r="BH157" s="82" t="str">
        <f>+'[3]Contratos anteriores'!BN160</f>
        <v xml:space="preserve"> </v>
      </c>
      <c r="BI157" s="82" t="str">
        <f>+'[3]Contratos anteriores'!BO160</f>
        <v xml:space="preserve"> </v>
      </c>
      <c r="BJ157" s="82">
        <v>5.68</v>
      </c>
      <c r="BK157" s="82">
        <v>4.42</v>
      </c>
      <c r="BL157" s="82"/>
      <c r="BM157" s="82" t="str">
        <f>+'[3]Contratos anteriores'!BP160</f>
        <v xml:space="preserve"> </v>
      </c>
      <c r="BN157" s="82" t="str">
        <f>+'[3]Contratos anteriores'!BQ160</f>
        <v xml:space="preserve"> </v>
      </c>
      <c r="BO157" s="82" t="str">
        <f>+'[3]Contratos anteriores'!BR160</f>
        <v xml:space="preserve"> </v>
      </c>
      <c r="BP157" s="82">
        <v>3.9</v>
      </c>
      <c r="BQ157" s="82"/>
      <c r="BR157" s="82">
        <v>4.6100000000000003</v>
      </c>
      <c r="BS157" s="82" t="str">
        <f>+'[3]Contratos anteriores'!BS160</f>
        <v xml:space="preserve"> </v>
      </c>
      <c r="BT157" s="82" t="str">
        <f>+'[3]Contratos anteriores'!BT160</f>
        <v xml:space="preserve"> </v>
      </c>
      <c r="BU157" s="82" t="str">
        <f>+'[3]Contratos anteriores'!BU160</f>
        <v xml:space="preserve"> </v>
      </c>
      <c r="BV157" s="84">
        <f t="shared" si="152"/>
        <v>4.5256249999999998</v>
      </c>
      <c r="BW157" s="84">
        <f t="shared" si="153"/>
        <v>0.59033747163021644</v>
      </c>
      <c r="BX157" s="84">
        <f t="shared" si="225"/>
        <v>3.6401187925546754</v>
      </c>
      <c r="BY157" s="84">
        <f t="shared" si="154"/>
        <v>5.1159624716302163</v>
      </c>
      <c r="BZ157" s="84">
        <f t="shared" si="155"/>
        <v>4.2991937136036507</v>
      </c>
      <c r="CA157" s="82" t="str">
        <f t="shared" si="156"/>
        <v/>
      </c>
      <c r="CB157" s="82">
        <f t="shared" si="157"/>
        <v>3.6750000000000003</v>
      </c>
      <c r="CC157" s="82" t="str">
        <f t="shared" si="158"/>
        <v/>
      </c>
      <c r="CD157" s="82" t="str">
        <f t="shared" si="159"/>
        <v/>
      </c>
      <c r="CE157" s="82" t="str">
        <f t="shared" si="160"/>
        <v/>
      </c>
      <c r="CF157" s="82" t="str">
        <f t="shared" si="161"/>
        <v/>
      </c>
      <c r="CG157" s="82" t="str">
        <f t="shared" si="162"/>
        <v/>
      </c>
      <c r="CH157" s="82" t="str">
        <f t="shared" si="163"/>
        <v/>
      </c>
      <c r="CI157" s="82" t="str">
        <f t="shared" si="164"/>
        <v/>
      </c>
      <c r="CJ157" s="82" t="str">
        <f t="shared" si="165"/>
        <v/>
      </c>
      <c r="CK157" s="82" t="str">
        <f t="shared" si="166"/>
        <v/>
      </c>
      <c r="CL157" s="82" t="str">
        <f t="shared" si="167"/>
        <v/>
      </c>
      <c r="CM157" s="82" t="str">
        <f t="shared" si="168"/>
        <v/>
      </c>
      <c r="CN157" s="82" t="str">
        <f t="shared" si="169"/>
        <v/>
      </c>
      <c r="CO157" s="82" t="str">
        <f t="shared" si="170"/>
        <v/>
      </c>
      <c r="CP157" s="82" t="str">
        <f t="shared" si="171"/>
        <v/>
      </c>
      <c r="CQ157" s="82" t="str">
        <f t="shared" si="172"/>
        <v/>
      </c>
      <c r="CR157" s="82" t="str">
        <f t="shared" si="173"/>
        <v/>
      </c>
      <c r="CS157" s="82" t="str">
        <f t="shared" si="174"/>
        <v/>
      </c>
      <c r="CT157" s="82" t="str">
        <f t="shared" si="175"/>
        <v/>
      </c>
      <c r="CU157" s="82" t="str">
        <f t="shared" si="176"/>
        <v/>
      </c>
      <c r="CV157" s="82" t="str">
        <f t="shared" si="177"/>
        <v/>
      </c>
      <c r="CW157" s="82" t="str">
        <f t="shared" si="178"/>
        <v/>
      </c>
      <c r="CX157" s="82" t="str">
        <f t="shared" si="179"/>
        <v/>
      </c>
      <c r="CY157" s="82" t="str">
        <f t="shared" si="180"/>
        <v/>
      </c>
      <c r="CZ157" s="82" t="str">
        <f t="shared" si="181"/>
        <v/>
      </c>
      <c r="DA157" s="82" t="str">
        <f t="shared" si="182"/>
        <v/>
      </c>
      <c r="DB157" s="82" t="str">
        <f t="shared" si="183"/>
        <v/>
      </c>
      <c r="DC157" s="82" t="str">
        <f t="shared" si="184"/>
        <v/>
      </c>
      <c r="DD157" s="82" t="str">
        <f t="shared" si="185"/>
        <v/>
      </c>
      <c r="DE157" s="82" t="str">
        <f t="shared" si="186"/>
        <v/>
      </c>
      <c r="DF157" s="82" t="str">
        <f t="shared" si="187"/>
        <v/>
      </c>
      <c r="DG157" s="82" t="str">
        <f t="shared" si="188"/>
        <v/>
      </c>
      <c r="DH157" s="82" t="str">
        <f t="shared" si="189"/>
        <v/>
      </c>
      <c r="DI157" s="82" t="str">
        <f t="shared" si="190"/>
        <v/>
      </c>
      <c r="DJ157" s="82" t="str">
        <f t="shared" si="191"/>
        <v/>
      </c>
      <c r="DK157" s="82" t="str">
        <f t="shared" si="192"/>
        <v/>
      </c>
      <c r="DL157" s="82" t="str">
        <f t="shared" si="193"/>
        <v/>
      </c>
      <c r="DM157" s="82" t="str">
        <f t="shared" si="194"/>
        <v/>
      </c>
      <c r="DN157" s="82" t="str">
        <f t="shared" si="195"/>
        <v/>
      </c>
      <c r="DO157" s="82" t="str">
        <f t="shared" si="196"/>
        <v/>
      </c>
      <c r="DP157" s="82" t="str">
        <f t="shared" si="197"/>
        <v/>
      </c>
      <c r="DQ157" s="82" t="str">
        <f t="shared" si="198"/>
        <v/>
      </c>
      <c r="DR157" s="82" t="str">
        <f t="shared" si="199"/>
        <v/>
      </c>
      <c r="DS157" s="82" t="str">
        <f t="shared" si="200"/>
        <v/>
      </c>
      <c r="DT157" s="82" t="str">
        <f t="shared" si="201"/>
        <v/>
      </c>
      <c r="DU157" s="82" t="str">
        <f t="shared" si="202"/>
        <v/>
      </c>
      <c r="DV157" s="82" t="str">
        <f t="shared" si="203"/>
        <v/>
      </c>
      <c r="DW157" s="82" t="str">
        <f t="shared" si="204"/>
        <v/>
      </c>
      <c r="DX157" s="82" t="str">
        <f t="shared" si="205"/>
        <v/>
      </c>
      <c r="DY157" s="82" t="str">
        <f t="shared" si="206"/>
        <v/>
      </c>
      <c r="DZ157" s="82" t="str">
        <f t="shared" si="207"/>
        <v/>
      </c>
      <c r="EA157" s="82" t="str">
        <f t="shared" si="208"/>
        <v/>
      </c>
      <c r="EB157" s="82" t="str">
        <f t="shared" si="209"/>
        <v/>
      </c>
      <c r="EC157" s="82" t="str">
        <f t="shared" si="210"/>
        <v/>
      </c>
      <c r="ED157" s="82" t="str">
        <f t="shared" si="211"/>
        <v/>
      </c>
      <c r="EE157" s="82" t="str">
        <f t="shared" si="212"/>
        <v/>
      </c>
      <c r="EF157" s="82" t="str">
        <f t="shared" si="213"/>
        <v/>
      </c>
      <c r="EG157" s="82" t="str">
        <f t="shared" si="214"/>
        <v/>
      </c>
      <c r="EH157" s="82" t="str">
        <f t="shared" si="215"/>
        <v/>
      </c>
      <c r="EI157" s="82">
        <f t="shared" si="216"/>
        <v>3.9</v>
      </c>
      <c r="EJ157" s="82" t="str">
        <f t="shared" si="217"/>
        <v/>
      </c>
      <c r="EK157" s="82" t="str">
        <f t="shared" si="218"/>
        <v/>
      </c>
      <c r="EL157" s="82" t="str">
        <f t="shared" si="219"/>
        <v/>
      </c>
      <c r="EM157" s="82" t="str">
        <f t="shared" si="220"/>
        <v/>
      </c>
      <c r="EN157" s="82" t="str">
        <f t="shared" si="221"/>
        <v/>
      </c>
      <c r="EO157" s="71">
        <f t="shared" si="222"/>
        <v>3.79</v>
      </c>
      <c r="EP157" s="71">
        <f>ROUND(EO157*(1+[3]Inflación!$G$50),2)</f>
        <v>3.84</v>
      </c>
      <c r="EQ157" s="81">
        <f t="shared" si="223"/>
        <v>-3.0283286187288483E-2</v>
      </c>
    </row>
    <row r="158" spans="1:147" s="56" customFormat="1" ht="24.75" customHeight="1">
      <c r="A158" s="96">
        <v>153</v>
      </c>
      <c r="B158" s="95" t="s">
        <v>518</v>
      </c>
      <c r="C158" s="109" t="s">
        <v>521</v>
      </c>
      <c r="D158" s="90" t="s">
        <v>12</v>
      </c>
      <c r="E158" s="94">
        <v>3.9083579214578643</v>
      </c>
      <c r="F158" s="94">
        <v>3.9415789637902563</v>
      </c>
      <c r="G158" s="87"/>
      <c r="H158" s="82">
        <v>4.5</v>
      </c>
      <c r="I158" s="82">
        <v>3.6750000000000003</v>
      </c>
      <c r="J158" s="82">
        <v>4.82</v>
      </c>
      <c r="K158" s="82" t="str">
        <f>+'[3]Contratos anteriores'!AO161</f>
        <v xml:space="preserve"> </v>
      </c>
      <c r="L158" s="82" t="str">
        <f>+'[3]Contratos anteriores'!AP161</f>
        <v xml:space="preserve"> </v>
      </c>
      <c r="M158" s="82" t="str">
        <f>+'[3]Contratos anteriores'!AQ161</f>
        <v xml:space="preserve"> </v>
      </c>
      <c r="N158" s="82"/>
      <c r="O158" s="82"/>
      <c r="P158" s="82"/>
      <c r="Q158" s="82" t="str">
        <f>+'[3]Contratos anteriores'!AR161</f>
        <v xml:space="preserve"> </v>
      </c>
      <c r="R158" s="82" t="str">
        <f>+'[3]Contratos anteriores'!AS161</f>
        <v xml:space="preserve"> </v>
      </c>
      <c r="S158" s="82" t="str">
        <f>+'[3]Contratos anteriores'!AT161</f>
        <v xml:space="preserve"> </v>
      </c>
      <c r="T158" s="82">
        <v>4.5999999999999996</v>
      </c>
      <c r="U158" s="82"/>
      <c r="V158" s="82"/>
      <c r="W158" s="82" t="str">
        <f>+'[3]Contratos anteriores'!AU161</f>
        <v xml:space="preserve"> </v>
      </c>
      <c r="X158" s="82" t="str">
        <f>+'[3]Contratos anteriores'!AV161</f>
        <v xml:space="preserve"> </v>
      </c>
      <c r="Y158" s="82" t="str">
        <f>+'[3]Contratos anteriores'!AW161</f>
        <v xml:space="preserve"> </v>
      </c>
      <c r="Z158" s="82"/>
      <c r="AA158" s="82"/>
      <c r="AB158" s="82"/>
      <c r="AC158" s="86" t="str">
        <f>+'[3]Contratos anteriores'!AX161</f>
        <v xml:space="preserve"> </v>
      </c>
      <c r="AD158" s="86" t="str">
        <f>+'[3]Contratos anteriores'!AY161</f>
        <v xml:space="preserve"> </v>
      </c>
      <c r="AE158" s="86" t="str">
        <f>+'[3]Contratos anteriores'!AZ161</f>
        <v xml:space="preserve"> </v>
      </c>
      <c r="AF158" s="82"/>
      <c r="AG158" s="82"/>
      <c r="AH158" s="82"/>
      <c r="AI158" s="82" t="str">
        <f>+'[3]Contratos anteriores'!BA161</f>
        <v xml:space="preserve"> </v>
      </c>
      <c r="AJ158" s="82" t="str">
        <f>+'[3]Contratos anteriores'!BB161</f>
        <v xml:space="preserve"> </v>
      </c>
      <c r="AK158" s="82" t="str">
        <f>+'[3]Contratos anteriores'!BC161</f>
        <v xml:space="preserve"> </v>
      </c>
      <c r="AL158" s="82"/>
      <c r="AM158" s="82"/>
      <c r="AN158" s="82"/>
      <c r="AO158" s="82" t="str">
        <f>+'[3]Contratos anteriores'!BD161</f>
        <v xml:space="preserve"> </v>
      </c>
      <c r="AP158" s="82" t="str">
        <f>+'[3]Contratos anteriores'!BE161</f>
        <v xml:space="preserve"> </v>
      </c>
      <c r="AQ158" s="82" t="str">
        <f>+'[3]Contratos anteriores'!BF161</f>
        <v xml:space="preserve"> </v>
      </c>
      <c r="AR158" s="82"/>
      <c r="AS158" s="82"/>
      <c r="AT158" s="82"/>
      <c r="AU158" s="82" t="str">
        <f>+'[3]Contratos anteriores'!BG161</f>
        <v xml:space="preserve"> </v>
      </c>
      <c r="AV158" s="82" t="str">
        <f>+'[3]Contratos anteriores'!BH161</f>
        <v xml:space="preserve"> </v>
      </c>
      <c r="AW158" s="82" t="str">
        <f>+'[3]Contratos anteriores'!BI161</f>
        <v xml:space="preserve"> </v>
      </c>
      <c r="AX158" s="82"/>
      <c r="AY158" s="82"/>
      <c r="AZ158" s="82"/>
      <c r="BA158" s="82" t="str">
        <f>+'[3]Contratos anteriores'!BJ161</f>
        <v xml:space="preserve"> </v>
      </c>
      <c r="BB158" s="82" t="str">
        <f>+'[3]Contratos anteriores'!BK161</f>
        <v xml:space="preserve"> </v>
      </c>
      <c r="BC158" s="82" t="str">
        <f>+'[3]Contratos anteriores'!BL161</f>
        <v xml:space="preserve"> </v>
      </c>
      <c r="BD158" s="82"/>
      <c r="BE158" s="82"/>
      <c r="BF158" s="82"/>
      <c r="BG158" s="82" t="str">
        <f>+'[3]Contratos anteriores'!BM161</f>
        <v xml:space="preserve"> </v>
      </c>
      <c r="BH158" s="82" t="str">
        <f>+'[3]Contratos anteriores'!BN161</f>
        <v xml:space="preserve"> </v>
      </c>
      <c r="BI158" s="82" t="str">
        <f>+'[3]Contratos anteriores'!BO161</f>
        <v xml:space="preserve"> </v>
      </c>
      <c r="BJ158" s="82">
        <v>6.03</v>
      </c>
      <c r="BK158" s="82">
        <v>4.42</v>
      </c>
      <c r="BL158" s="82"/>
      <c r="BM158" s="82" t="str">
        <f>+'[3]Contratos anteriores'!BP161</f>
        <v xml:space="preserve"> </v>
      </c>
      <c r="BN158" s="82" t="str">
        <f>+'[3]Contratos anteriores'!BQ161</f>
        <v xml:space="preserve"> </v>
      </c>
      <c r="BO158" s="82" t="str">
        <f>+'[3]Contratos anteriores'!BR161</f>
        <v xml:space="preserve"> </v>
      </c>
      <c r="BP158" s="82">
        <v>3.9</v>
      </c>
      <c r="BQ158" s="82"/>
      <c r="BR158" s="82">
        <v>4.6100000000000003</v>
      </c>
      <c r="BS158" s="82" t="str">
        <f>+'[3]Contratos anteriores'!BS161</f>
        <v xml:space="preserve"> </v>
      </c>
      <c r="BT158" s="82" t="str">
        <f>+'[3]Contratos anteriores'!BT161</f>
        <v xml:space="preserve"> </v>
      </c>
      <c r="BU158" s="82" t="str">
        <f>+'[3]Contratos anteriores'!BU161</f>
        <v xml:space="preserve"> </v>
      </c>
      <c r="BV158" s="84">
        <f t="shared" si="152"/>
        <v>4.569375</v>
      </c>
      <c r="BW158" s="84">
        <f t="shared" si="153"/>
        <v>0.67814201984617384</v>
      </c>
      <c r="BX158" s="84">
        <f t="shared" si="225"/>
        <v>3.5521619702307392</v>
      </c>
      <c r="BY158" s="84">
        <f t="shared" si="154"/>
        <v>5.2475170198461738</v>
      </c>
      <c r="BZ158" s="84">
        <f t="shared" si="155"/>
        <v>4.2991937136036507</v>
      </c>
      <c r="CA158" s="82" t="str">
        <f t="shared" si="156"/>
        <v/>
      </c>
      <c r="CB158" s="82">
        <f t="shared" si="157"/>
        <v>3.6750000000000003</v>
      </c>
      <c r="CC158" s="82" t="str">
        <f t="shared" si="158"/>
        <v/>
      </c>
      <c r="CD158" s="82" t="str">
        <f t="shared" si="159"/>
        <v/>
      </c>
      <c r="CE158" s="82" t="str">
        <f t="shared" si="160"/>
        <v/>
      </c>
      <c r="CF158" s="82" t="str">
        <f t="shared" si="161"/>
        <v/>
      </c>
      <c r="CG158" s="82" t="str">
        <f t="shared" si="162"/>
        <v/>
      </c>
      <c r="CH158" s="82" t="str">
        <f t="shared" si="163"/>
        <v/>
      </c>
      <c r="CI158" s="82" t="str">
        <f t="shared" si="164"/>
        <v/>
      </c>
      <c r="CJ158" s="82" t="str">
        <f t="shared" si="165"/>
        <v/>
      </c>
      <c r="CK158" s="82" t="str">
        <f t="shared" si="166"/>
        <v/>
      </c>
      <c r="CL158" s="82" t="str">
        <f t="shared" si="167"/>
        <v/>
      </c>
      <c r="CM158" s="82" t="str">
        <f t="shared" si="168"/>
        <v/>
      </c>
      <c r="CN158" s="82" t="str">
        <f t="shared" si="169"/>
        <v/>
      </c>
      <c r="CO158" s="82" t="str">
        <f t="shared" si="170"/>
        <v/>
      </c>
      <c r="CP158" s="82" t="str">
        <f t="shared" si="171"/>
        <v/>
      </c>
      <c r="CQ158" s="82" t="str">
        <f t="shared" si="172"/>
        <v/>
      </c>
      <c r="CR158" s="82" t="str">
        <f t="shared" si="173"/>
        <v/>
      </c>
      <c r="CS158" s="82" t="str">
        <f t="shared" si="174"/>
        <v/>
      </c>
      <c r="CT158" s="82" t="str">
        <f t="shared" si="175"/>
        <v/>
      </c>
      <c r="CU158" s="82" t="str">
        <f t="shared" si="176"/>
        <v/>
      </c>
      <c r="CV158" s="82" t="str">
        <f t="shared" si="177"/>
        <v/>
      </c>
      <c r="CW158" s="82" t="str">
        <f t="shared" si="178"/>
        <v/>
      </c>
      <c r="CX158" s="82" t="str">
        <f t="shared" si="179"/>
        <v/>
      </c>
      <c r="CY158" s="82" t="str">
        <f t="shared" si="180"/>
        <v/>
      </c>
      <c r="CZ158" s="82" t="str">
        <f t="shared" si="181"/>
        <v/>
      </c>
      <c r="DA158" s="82" t="str">
        <f t="shared" si="182"/>
        <v/>
      </c>
      <c r="DB158" s="82" t="str">
        <f t="shared" si="183"/>
        <v/>
      </c>
      <c r="DC158" s="82" t="str">
        <f t="shared" si="184"/>
        <v/>
      </c>
      <c r="DD158" s="82" t="str">
        <f t="shared" si="185"/>
        <v/>
      </c>
      <c r="DE158" s="82" t="str">
        <f t="shared" si="186"/>
        <v/>
      </c>
      <c r="DF158" s="82" t="str">
        <f t="shared" si="187"/>
        <v/>
      </c>
      <c r="DG158" s="82" t="str">
        <f t="shared" si="188"/>
        <v/>
      </c>
      <c r="DH158" s="82" t="str">
        <f t="shared" si="189"/>
        <v/>
      </c>
      <c r="DI158" s="82" t="str">
        <f t="shared" si="190"/>
        <v/>
      </c>
      <c r="DJ158" s="82" t="str">
        <f t="shared" si="191"/>
        <v/>
      </c>
      <c r="DK158" s="82" t="str">
        <f t="shared" si="192"/>
        <v/>
      </c>
      <c r="DL158" s="82" t="str">
        <f t="shared" si="193"/>
        <v/>
      </c>
      <c r="DM158" s="82" t="str">
        <f t="shared" si="194"/>
        <v/>
      </c>
      <c r="DN158" s="82" t="str">
        <f t="shared" si="195"/>
        <v/>
      </c>
      <c r="DO158" s="82" t="str">
        <f t="shared" si="196"/>
        <v/>
      </c>
      <c r="DP158" s="82" t="str">
        <f t="shared" si="197"/>
        <v/>
      </c>
      <c r="DQ158" s="82" t="str">
        <f t="shared" si="198"/>
        <v/>
      </c>
      <c r="DR158" s="82" t="str">
        <f t="shared" si="199"/>
        <v/>
      </c>
      <c r="DS158" s="82" t="str">
        <f t="shared" si="200"/>
        <v/>
      </c>
      <c r="DT158" s="82" t="str">
        <f t="shared" si="201"/>
        <v/>
      </c>
      <c r="DU158" s="82" t="str">
        <f t="shared" si="202"/>
        <v/>
      </c>
      <c r="DV158" s="82" t="str">
        <f t="shared" si="203"/>
        <v/>
      </c>
      <c r="DW158" s="82" t="str">
        <f t="shared" si="204"/>
        <v/>
      </c>
      <c r="DX158" s="82" t="str">
        <f t="shared" si="205"/>
        <v/>
      </c>
      <c r="DY158" s="82" t="str">
        <f t="shared" si="206"/>
        <v/>
      </c>
      <c r="DZ158" s="82" t="str">
        <f t="shared" si="207"/>
        <v/>
      </c>
      <c r="EA158" s="82" t="str">
        <f t="shared" si="208"/>
        <v/>
      </c>
      <c r="EB158" s="82" t="str">
        <f t="shared" si="209"/>
        <v/>
      </c>
      <c r="EC158" s="82" t="str">
        <f t="shared" si="210"/>
        <v/>
      </c>
      <c r="ED158" s="82" t="str">
        <f t="shared" si="211"/>
        <v/>
      </c>
      <c r="EE158" s="82" t="str">
        <f t="shared" si="212"/>
        <v/>
      </c>
      <c r="EF158" s="82" t="str">
        <f t="shared" si="213"/>
        <v/>
      </c>
      <c r="EG158" s="82" t="str">
        <f t="shared" si="214"/>
        <v/>
      </c>
      <c r="EH158" s="82" t="str">
        <f t="shared" si="215"/>
        <v/>
      </c>
      <c r="EI158" s="82">
        <f t="shared" si="216"/>
        <v>3.9</v>
      </c>
      <c r="EJ158" s="82" t="str">
        <f t="shared" si="217"/>
        <v/>
      </c>
      <c r="EK158" s="82" t="str">
        <f t="shared" si="218"/>
        <v/>
      </c>
      <c r="EL158" s="82" t="str">
        <f t="shared" si="219"/>
        <v/>
      </c>
      <c r="EM158" s="82" t="str">
        <f t="shared" si="220"/>
        <v/>
      </c>
      <c r="EN158" s="82" t="str">
        <f t="shared" si="221"/>
        <v/>
      </c>
      <c r="EO158" s="71">
        <f t="shared" si="222"/>
        <v>3.79</v>
      </c>
      <c r="EP158" s="71">
        <f>ROUND(EO158*(1+[3]Inflación!$G$50),2)</f>
        <v>3.84</v>
      </c>
      <c r="EQ158" s="81">
        <f t="shared" si="223"/>
        <v>-3.0283286187288483E-2</v>
      </c>
    </row>
    <row r="159" spans="1:147" s="56" customFormat="1" ht="24.75" customHeight="1">
      <c r="A159" s="96">
        <v>154</v>
      </c>
      <c r="B159" s="95" t="s">
        <v>518</v>
      </c>
      <c r="C159" s="109" t="s">
        <v>520</v>
      </c>
      <c r="D159" s="90" t="s">
        <v>12</v>
      </c>
      <c r="E159" s="94">
        <v>3.9083579214578643</v>
      </c>
      <c r="F159" s="94">
        <v>3.9415789637902563</v>
      </c>
      <c r="G159" s="87"/>
      <c r="H159" s="82">
        <v>4.5</v>
      </c>
      <c r="I159" s="82">
        <v>3.6750000000000003</v>
      </c>
      <c r="J159" s="82">
        <v>4.82</v>
      </c>
      <c r="K159" s="82" t="str">
        <f>+'[3]Contratos anteriores'!AO162</f>
        <v xml:space="preserve"> </v>
      </c>
      <c r="L159" s="82" t="str">
        <f>+'[3]Contratos anteriores'!AP162</f>
        <v xml:space="preserve"> </v>
      </c>
      <c r="M159" s="82" t="str">
        <f>+'[3]Contratos anteriores'!AQ162</f>
        <v xml:space="preserve"> </v>
      </c>
      <c r="N159" s="82"/>
      <c r="O159" s="82"/>
      <c r="P159" s="82"/>
      <c r="Q159" s="82" t="str">
        <f>+'[3]Contratos anteriores'!AR162</f>
        <v xml:space="preserve"> </v>
      </c>
      <c r="R159" s="82" t="str">
        <f>+'[3]Contratos anteriores'!AS162</f>
        <v xml:space="preserve"> </v>
      </c>
      <c r="S159" s="82" t="str">
        <f>+'[3]Contratos anteriores'!AT162</f>
        <v xml:space="preserve"> </v>
      </c>
      <c r="T159" s="82">
        <v>4.5999999999999996</v>
      </c>
      <c r="U159" s="82"/>
      <c r="V159" s="82"/>
      <c r="W159" s="82" t="str">
        <f>+'[3]Contratos anteriores'!AU162</f>
        <v xml:space="preserve"> </v>
      </c>
      <c r="X159" s="82" t="str">
        <f>+'[3]Contratos anteriores'!AV162</f>
        <v xml:space="preserve"> </v>
      </c>
      <c r="Y159" s="82" t="str">
        <f>+'[3]Contratos anteriores'!AW162</f>
        <v xml:space="preserve"> </v>
      </c>
      <c r="Z159" s="82"/>
      <c r="AA159" s="82"/>
      <c r="AB159" s="82"/>
      <c r="AC159" s="86" t="str">
        <f>+'[3]Contratos anteriores'!AX162</f>
        <v xml:space="preserve"> </v>
      </c>
      <c r="AD159" s="86" t="str">
        <f>+'[3]Contratos anteriores'!AY162</f>
        <v xml:space="preserve"> </v>
      </c>
      <c r="AE159" s="86" t="str">
        <f>+'[3]Contratos anteriores'!AZ162</f>
        <v xml:space="preserve"> </v>
      </c>
      <c r="AF159" s="82"/>
      <c r="AG159" s="82"/>
      <c r="AH159" s="82"/>
      <c r="AI159" s="82" t="str">
        <f>+'[3]Contratos anteriores'!BA162</f>
        <v xml:space="preserve"> </v>
      </c>
      <c r="AJ159" s="82" t="str">
        <f>+'[3]Contratos anteriores'!BB162</f>
        <v xml:space="preserve"> </v>
      </c>
      <c r="AK159" s="82" t="str">
        <f>+'[3]Contratos anteriores'!BC162</f>
        <v xml:space="preserve"> </v>
      </c>
      <c r="AL159" s="82"/>
      <c r="AM159" s="82"/>
      <c r="AN159" s="82"/>
      <c r="AO159" s="82" t="str">
        <f>+'[3]Contratos anteriores'!BD162</f>
        <v xml:space="preserve"> </v>
      </c>
      <c r="AP159" s="82" t="str">
        <f>+'[3]Contratos anteriores'!BE162</f>
        <v xml:space="preserve"> </v>
      </c>
      <c r="AQ159" s="82" t="str">
        <f>+'[3]Contratos anteriores'!BF162</f>
        <v xml:space="preserve"> </v>
      </c>
      <c r="AR159" s="82"/>
      <c r="AS159" s="82"/>
      <c r="AT159" s="82"/>
      <c r="AU159" s="82" t="str">
        <f>+'[3]Contratos anteriores'!BG162</f>
        <v xml:space="preserve"> </v>
      </c>
      <c r="AV159" s="82" t="str">
        <f>+'[3]Contratos anteriores'!BH162</f>
        <v xml:space="preserve"> </v>
      </c>
      <c r="AW159" s="82" t="str">
        <f>+'[3]Contratos anteriores'!BI162</f>
        <v xml:space="preserve"> </v>
      </c>
      <c r="AX159" s="82"/>
      <c r="AY159" s="82"/>
      <c r="AZ159" s="82"/>
      <c r="BA159" s="82" t="str">
        <f>+'[3]Contratos anteriores'!BJ162</f>
        <v xml:space="preserve"> </v>
      </c>
      <c r="BB159" s="82" t="str">
        <f>+'[3]Contratos anteriores'!BK162</f>
        <v xml:space="preserve"> </v>
      </c>
      <c r="BC159" s="82" t="str">
        <f>+'[3]Contratos anteriores'!BL162</f>
        <v xml:space="preserve"> </v>
      </c>
      <c r="BD159" s="82"/>
      <c r="BE159" s="82"/>
      <c r="BF159" s="82"/>
      <c r="BG159" s="82" t="str">
        <f>+'[3]Contratos anteriores'!BM162</f>
        <v xml:space="preserve"> </v>
      </c>
      <c r="BH159" s="82" t="str">
        <f>+'[3]Contratos anteriores'!BN162</f>
        <v xml:space="preserve"> </v>
      </c>
      <c r="BI159" s="82" t="str">
        <f>+'[3]Contratos anteriores'!BO162</f>
        <v xml:space="preserve"> </v>
      </c>
      <c r="BJ159" s="82">
        <v>6.38</v>
      </c>
      <c r="BK159" s="82">
        <v>4.42</v>
      </c>
      <c r="BL159" s="82"/>
      <c r="BM159" s="82" t="str">
        <f>+'[3]Contratos anteriores'!BP162</f>
        <v xml:space="preserve"> </v>
      </c>
      <c r="BN159" s="82" t="str">
        <f>+'[3]Contratos anteriores'!BQ162</f>
        <v xml:space="preserve"> </v>
      </c>
      <c r="BO159" s="82" t="str">
        <f>+'[3]Contratos anteriores'!BR162</f>
        <v xml:space="preserve"> </v>
      </c>
      <c r="BP159" s="82">
        <v>3.9</v>
      </c>
      <c r="BQ159" s="82"/>
      <c r="BR159" s="82">
        <v>4.6100000000000003</v>
      </c>
      <c r="BS159" s="82" t="str">
        <f>+'[3]Contratos anteriores'!BS162</f>
        <v xml:space="preserve"> </v>
      </c>
      <c r="BT159" s="82" t="str">
        <f>+'[3]Contratos anteriores'!BT162</f>
        <v xml:space="preserve"> </v>
      </c>
      <c r="BU159" s="82" t="str">
        <f>+'[3]Contratos anteriores'!BU162</f>
        <v xml:space="preserve"> </v>
      </c>
      <c r="BV159" s="84">
        <f t="shared" si="152"/>
        <v>4.6131249999999993</v>
      </c>
      <c r="BW159" s="84">
        <f t="shared" si="153"/>
        <v>0.77185158401816345</v>
      </c>
      <c r="BX159" s="84">
        <f t="shared" si="225"/>
        <v>3.4553476239727541</v>
      </c>
      <c r="BY159" s="84">
        <f t="shared" si="154"/>
        <v>5.3849765840181627</v>
      </c>
      <c r="BZ159" s="84">
        <f t="shared" si="155"/>
        <v>4.2991937136036507</v>
      </c>
      <c r="CA159" s="82" t="str">
        <f t="shared" si="156"/>
        <v/>
      </c>
      <c r="CB159" s="82">
        <f t="shared" si="157"/>
        <v>3.6750000000000003</v>
      </c>
      <c r="CC159" s="82" t="str">
        <f t="shared" si="158"/>
        <v/>
      </c>
      <c r="CD159" s="82" t="str">
        <f t="shared" si="159"/>
        <v/>
      </c>
      <c r="CE159" s="82" t="str">
        <f t="shared" si="160"/>
        <v/>
      </c>
      <c r="CF159" s="82" t="str">
        <f t="shared" si="161"/>
        <v/>
      </c>
      <c r="CG159" s="82" t="str">
        <f t="shared" si="162"/>
        <v/>
      </c>
      <c r="CH159" s="82" t="str">
        <f t="shared" si="163"/>
        <v/>
      </c>
      <c r="CI159" s="82" t="str">
        <f t="shared" si="164"/>
        <v/>
      </c>
      <c r="CJ159" s="82" t="str">
        <f t="shared" si="165"/>
        <v/>
      </c>
      <c r="CK159" s="82" t="str">
        <f t="shared" si="166"/>
        <v/>
      </c>
      <c r="CL159" s="82" t="str">
        <f t="shared" si="167"/>
        <v/>
      </c>
      <c r="CM159" s="82" t="str">
        <f t="shared" si="168"/>
        <v/>
      </c>
      <c r="CN159" s="82" t="str">
        <f t="shared" si="169"/>
        <v/>
      </c>
      <c r="CO159" s="82" t="str">
        <f t="shared" si="170"/>
        <v/>
      </c>
      <c r="CP159" s="82" t="str">
        <f t="shared" si="171"/>
        <v/>
      </c>
      <c r="CQ159" s="82" t="str">
        <f t="shared" si="172"/>
        <v/>
      </c>
      <c r="CR159" s="82" t="str">
        <f t="shared" si="173"/>
        <v/>
      </c>
      <c r="CS159" s="82" t="str">
        <f t="shared" si="174"/>
        <v/>
      </c>
      <c r="CT159" s="82" t="str">
        <f t="shared" si="175"/>
        <v/>
      </c>
      <c r="CU159" s="82" t="str">
        <f t="shared" si="176"/>
        <v/>
      </c>
      <c r="CV159" s="82" t="str">
        <f t="shared" si="177"/>
        <v/>
      </c>
      <c r="CW159" s="82" t="str">
        <f t="shared" si="178"/>
        <v/>
      </c>
      <c r="CX159" s="82" t="str">
        <f t="shared" si="179"/>
        <v/>
      </c>
      <c r="CY159" s="82" t="str">
        <f t="shared" si="180"/>
        <v/>
      </c>
      <c r="CZ159" s="82" t="str">
        <f t="shared" si="181"/>
        <v/>
      </c>
      <c r="DA159" s="82" t="str">
        <f t="shared" si="182"/>
        <v/>
      </c>
      <c r="DB159" s="82" t="str">
        <f t="shared" si="183"/>
        <v/>
      </c>
      <c r="DC159" s="82" t="str">
        <f t="shared" si="184"/>
        <v/>
      </c>
      <c r="DD159" s="82" t="str">
        <f t="shared" si="185"/>
        <v/>
      </c>
      <c r="DE159" s="82" t="str">
        <f t="shared" si="186"/>
        <v/>
      </c>
      <c r="DF159" s="82" t="str">
        <f t="shared" si="187"/>
        <v/>
      </c>
      <c r="DG159" s="82" t="str">
        <f t="shared" si="188"/>
        <v/>
      </c>
      <c r="DH159" s="82" t="str">
        <f t="shared" si="189"/>
        <v/>
      </c>
      <c r="DI159" s="82" t="str">
        <f t="shared" si="190"/>
        <v/>
      </c>
      <c r="DJ159" s="82" t="str">
        <f t="shared" si="191"/>
        <v/>
      </c>
      <c r="DK159" s="82" t="str">
        <f t="shared" si="192"/>
        <v/>
      </c>
      <c r="DL159" s="82" t="str">
        <f t="shared" si="193"/>
        <v/>
      </c>
      <c r="DM159" s="82" t="str">
        <f t="shared" si="194"/>
        <v/>
      </c>
      <c r="DN159" s="82" t="str">
        <f t="shared" si="195"/>
        <v/>
      </c>
      <c r="DO159" s="82" t="str">
        <f t="shared" si="196"/>
        <v/>
      </c>
      <c r="DP159" s="82" t="str">
        <f t="shared" si="197"/>
        <v/>
      </c>
      <c r="DQ159" s="82" t="str">
        <f t="shared" si="198"/>
        <v/>
      </c>
      <c r="DR159" s="82" t="str">
        <f t="shared" si="199"/>
        <v/>
      </c>
      <c r="DS159" s="82" t="str">
        <f t="shared" si="200"/>
        <v/>
      </c>
      <c r="DT159" s="82" t="str">
        <f t="shared" si="201"/>
        <v/>
      </c>
      <c r="DU159" s="82" t="str">
        <f t="shared" si="202"/>
        <v/>
      </c>
      <c r="DV159" s="82" t="str">
        <f t="shared" si="203"/>
        <v/>
      </c>
      <c r="DW159" s="82" t="str">
        <f t="shared" si="204"/>
        <v/>
      </c>
      <c r="DX159" s="82" t="str">
        <f t="shared" si="205"/>
        <v/>
      </c>
      <c r="DY159" s="82" t="str">
        <f t="shared" si="206"/>
        <v/>
      </c>
      <c r="DZ159" s="82" t="str">
        <f t="shared" si="207"/>
        <v/>
      </c>
      <c r="EA159" s="82" t="str">
        <f t="shared" si="208"/>
        <v/>
      </c>
      <c r="EB159" s="82" t="str">
        <f t="shared" si="209"/>
        <v/>
      </c>
      <c r="EC159" s="82" t="str">
        <f t="shared" si="210"/>
        <v/>
      </c>
      <c r="ED159" s="82" t="str">
        <f t="shared" si="211"/>
        <v/>
      </c>
      <c r="EE159" s="82" t="str">
        <f t="shared" si="212"/>
        <v/>
      </c>
      <c r="EF159" s="82" t="str">
        <f t="shared" si="213"/>
        <v/>
      </c>
      <c r="EG159" s="82" t="str">
        <f t="shared" si="214"/>
        <v/>
      </c>
      <c r="EH159" s="82" t="str">
        <f t="shared" si="215"/>
        <v/>
      </c>
      <c r="EI159" s="82">
        <f t="shared" si="216"/>
        <v>3.9</v>
      </c>
      <c r="EJ159" s="82" t="str">
        <f t="shared" si="217"/>
        <v/>
      </c>
      <c r="EK159" s="82" t="str">
        <f t="shared" si="218"/>
        <v/>
      </c>
      <c r="EL159" s="82" t="str">
        <f t="shared" si="219"/>
        <v/>
      </c>
      <c r="EM159" s="82" t="str">
        <f t="shared" si="220"/>
        <v/>
      </c>
      <c r="EN159" s="82" t="str">
        <f t="shared" si="221"/>
        <v/>
      </c>
      <c r="EO159" s="71">
        <f t="shared" si="222"/>
        <v>3.79</v>
      </c>
      <c r="EP159" s="71">
        <f>ROUND(EO159*(1+[3]Inflación!$G$50),2)</f>
        <v>3.84</v>
      </c>
      <c r="EQ159" s="81">
        <f t="shared" si="223"/>
        <v>-3.0283286187288483E-2</v>
      </c>
    </row>
    <row r="160" spans="1:147" s="56" customFormat="1" ht="24.75" customHeight="1">
      <c r="A160" s="96">
        <v>155</v>
      </c>
      <c r="B160" s="95" t="s">
        <v>518</v>
      </c>
      <c r="C160" s="91" t="s">
        <v>519</v>
      </c>
      <c r="D160" s="90" t="s">
        <v>12</v>
      </c>
      <c r="E160" s="94">
        <v>0.65500778368964141</v>
      </c>
      <c r="F160" s="94">
        <v>0.66057534985100341</v>
      </c>
      <c r="G160" s="87"/>
      <c r="H160" s="82">
        <v>0.75</v>
      </c>
      <c r="I160" s="82">
        <v>5.6</v>
      </c>
      <c r="J160" s="82">
        <v>0.8</v>
      </c>
      <c r="K160" s="82" t="str">
        <f>+'[3]Contratos anteriores'!AO163</f>
        <v xml:space="preserve"> </v>
      </c>
      <c r="L160" s="82" t="str">
        <f>+'[3]Contratos anteriores'!AP163</f>
        <v xml:space="preserve"> </v>
      </c>
      <c r="M160" s="82" t="str">
        <f>+'[3]Contratos anteriores'!AQ163</f>
        <v xml:space="preserve"> </v>
      </c>
      <c r="N160" s="82"/>
      <c r="O160" s="82"/>
      <c r="P160" s="82"/>
      <c r="Q160" s="82" t="str">
        <f>+'[3]Contratos anteriores'!AR163</f>
        <v xml:space="preserve"> </v>
      </c>
      <c r="R160" s="82" t="str">
        <f>+'[3]Contratos anteriores'!AS163</f>
        <v xml:space="preserve"> </v>
      </c>
      <c r="S160" s="82" t="str">
        <f>+'[3]Contratos anteriores'!AT163</f>
        <v xml:space="preserve"> </v>
      </c>
      <c r="T160" s="82">
        <v>1</v>
      </c>
      <c r="U160" s="82"/>
      <c r="V160" s="82"/>
      <c r="W160" s="82" t="str">
        <f>+'[3]Contratos anteriores'!AU163</f>
        <v xml:space="preserve"> </v>
      </c>
      <c r="X160" s="82" t="str">
        <f>+'[3]Contratos anteriores'!AV163</f>
        <v xml:space="preserve"> </v>
      </c>
      <c r="Y160" s="82" t="str">
        <f>+'[3]Contratos anteriores'!AW163</f>
        <v xml:space="preserve"> </v>
      </c>
      <c r="Z160" s="82"/>
      <c r="AA160" s="82"/>
      <c r="AB160" s="82"/>
      <c r="AC160" s="86" t="str">
        <f>+'[3]Contratos anteriores'!AX163</f>
        <v xml:space="preserve"> </v>
      </c>
      <c r="AD160" s="86" t="str">
        <f>+'[3]Contratos anteriores'!AY163</f>
        <v xml:space="preserve"> </v>
      </c>
      <c r="AE160" s="86" t="str">
        <f>+'[3]Contratos anteriores'!AZ163</f>
        <v xml:space="preserve"> </v>
      </c>
      <c r="AF160" s="82"/>
      <c r="AG160" s="82"/>
      <c r="AH160" s="82"/>
      <c r="AI160" s="82" t="str">
        <f>+'[3]Contratos anteriores'!BA163</f>
        <v xml:space="preserve"> </v>
      </c>
      <c r="AJ160" s="82" t="str">
        <f>+'[3]Contratos anteriores'!BB163</f>
        <v xml:space="preserve"> </v>
      </c>
      <c r="AK160" s="82" t="str">
        <f>+'[3]Contratos anteriores'!BC163</f>
        <v xml:space="preserve"> </v>
      </c>
      <c r="AL160" s="82"/>
      <c r="AM160" s="82"/>
      <c r="AN160" s="82"/>
      <c r="AO160" s="82" t="str">
        <f>+'[3]Contratos anteriores'!BD163</f>
        <v xml:space="preserve"> </v>
      </c>
      <c r="AP160" s="82" t="str">
        <f>+'[3]Contratos anteriores'!BE163</f>
        <v xml:space="preserve"> </v>
      </c>
      <c r="AQ160" s="82" t="str">
        <f>+'[3]Contratos anteriores'!BF163</f>
        <v xml:space="preserve"> </v>
      </c>
      <c r="AR160" s="82"/>
      <c r="AS160" s="82"/>
      <c r="AT160" s="82"/>
      <c r="AU160" s="82" t="str">
        <f>+'[3]Contratos anteriores'!BG163</f>
        <v xml:space="preserve"> </v>
      </c>
      <c r="AV160" s="82" t="str">
        <f>+'[3]Contratos anteriores'!BH163</f>
        <v xml:space="preserve"> </v>
      </c>
      <c r="AW160" s="82" t="str">
        <f>+'[3]Contratos anteriores'!BI163</f>
        <v xml:space="preserve"> </v>
      </c>
      <c r="AX160" s="82"/>
      <c r="AY160" s="82"/>
      <c r="AZ160" s="82"/>
      <c r="BA160" s="82" t="str">
        <f>+'[3]Contratos anteriores'!BJ163</f>
        <v xml:space="preserve"> </v>
      </c>
      <c r="BB160" s="82" t="str">
        <f>+'[3]Contratos anteriores'!BK163</f>
        <v xml:space="preserve"> </v>
      </c>
      <c r="BC160" s="82" t="str">
        <f>+'[3]Contratos anteriores'!BL163</f>
        <v xml:space="preserve"> </v>
      </c>
      <c r="BD160" s="82"/>
      <c r="BE160" s="82"/>
      <c r="BF160" s="82"/>
      <c r="BG160" s="82" t="str">
        <f>+'[3]Contratos anteriores'!BM163</f>
        <v xml:space="preserve"> </v>
      </c>
      <c r="BH160" s="82" t="str">
        <f>+'[3]Contratos anteriores'!BN163</f>
        <v xml:space="preserve"> </v>
      </c>
      <c r="BI160" s="82" t="str">
        <f>+'[3]Contratos anteriores'!BO163</f>
        <v xml:space="preserve"> </v>
      </c>
      <c r="BJ160" s="82">
        <v>1.2100000000000002</v>
      </c>
      <c r="BK160" s="82">
        <v>0.74</v>
      </c>
      <c r="BL160" s="82"/>
      <c r="BM160" s="82" t="str">
        <f>+'[3]Contratos anteriores'!BP163</f>
        <v xml:space="preserve"> </v>
      </c>
      <c r="BN160" s="82" t="str">
        <f>+'[3]Contratos anteriores'!BQ163</f>
        <v xml:space="preserve"> </v>
      </c>
      <c r="BO160" s="82" t="str">
        <f>+'[3]Contratos anteriores'!BR163</f>
        <v xml:space="preserve"> </v>
      </c>
      <c r="BP160" s="82">
        <v>0.65</v>
      </c>
      <c r="BQ160" s="82"/>
      <c r="BR160" s="82">
        <v>0.78</v>
      </c>
      <c r="BS160" s="82" t="str">
        <f>+'[3]Contratos anteriores'!BS163</f>
        <v xml:space="preserve"> </v>
      </c>
      <c r="BT160" s="82" t="str">
        <f>+'[3]Contratos anteriores'!BT163</f>
        <v xml:space="preserve"> </v>
      </c>
      <c r="BU160" s="82" t="str">
        <f>+'[3]Contratos anteriores'!BU163</f>
        <v xml:space="preserve"> </v>
      </c>
      <c r="BV160" s="84">
        <f t="shared" si="152"/>
        <v>1.4412499999999999</v>
      </c>
      <c r="BW160" s="84">
        <f t="shared" si="153"/>
        <v>1.5264189895691012</v>
      </c>
      <c r="BX160" s="84">
        <f t="shared" si="225"/>
        <v>-0.84837848435365193</v>
      </c>
      <c r="BY160" s="84">
        <f t="shared" si="154"/>
        <v>2.9676689895691011</v>
      </c>
      <c r="BZ160" s="84">
        <f t="shared" si="155"/>
        <v>0.72050856205860558</v>
      </c>
      <c r="CA160" s="82" t="str">
        <f t="shared" si="156"/>
        <v/>
      </c>
      <c r="CB160" s="82" t="str">
        <f t="shared" si="157"/>
        <v/>
      </c>
      <c r="CC160" s="82" t="str">
        <f t="shared" si="158"/>
        <v/>
      </c>
      <c r="CD160" s="82" t="str">
        <f t="shared" si="159"/>
        <v/>
      </c>
      <c r="CE160" s="82" t="str">
        <f t="shared" si="160"/>
        <v/>
      </c>
      <c r="CF160" s="82" t="str">
        <f t="shared" si="161"/>
        <v/>
      </c>
      <c r="CG160" s="82" t="str">
        <f t="shared" si="162"/>
        <v/>
      </c>
      <c r="CH160" s="82" t="str">
        <f t="shared" si="163"/>
        <v/>
      </c>
      <c r="CI160" s="82" t="str">
        <f t="shared" si="164"/>
        <v/>
      </c>
      <c r="CJ160" s="82" t="str">
        <f t="shared" si="165"/>
        <v/>
      </c>
      <c r="CK160" s="82" t="str">
        <f t="shared" si="166"/>
        <v/>
      </c>
      <c r="CL160" s="82" t="str">
        <f t="shared" si="167"/>
        <v/>
      </c>
      <c r="CM160" s="82" t="str">
        <f t="shared" si="168"/>
        <v/>
      </c>
      <c r="CN160" s="82" t="str">
        <f t="shared" si="169"/>
        <v/>
      </c>
      <c r="CO160" s="82" t="str">
        <f t="shared" si="170"/>
        <v/>
      </c>
      <c r="CP160" s="82" t="str">
        <f t="shared" si="171"/>
        <v/>
      </c>
      <c r="CQ160" s="82" t="str">
        <f t="shared" si="172"/>
        <v/>
      </c>
      <c r="CR160" s="82" t="str">
        <f t="shared" si="173"/>
        <v/>
      </c>
      <c r="CS160" s="82" t="str">
        <f t="shared" si="174"/>
        <v/>
      </c>
      <c r="CT160" s="82" t="str">
        <f t="shared" si="175"/>
        <v/>
      </c>
      <c r="CU160" s="82" t="str">
        <f t="shared" si="176"/>
        <v/>
      </c>
      <c r="CV160" s="82" t="str">
        <f t="shared" si="177"/>
        <v/>
      </c>
      <c r="CW160" s="82" t="str">
        <f t="shared" si="178"/>
        <v/>
      </c>
      <c r="CX160" s="82" t="str">
        <f t="shared" si="179"/>
        <v/>
      </c>
      <c r="CY160" s="82" t="str">
        <f t="shared" si="180"/>
        <v/>
      </c>
      <c r="CZ160" s="82" t="str">
        <f t="shared" si="181"/>
        <v/>
      </c>
      <c r="DA160" s="82" t="str">
        <f t="shared" si="182"/>
        <v/>
      </c>
      <c r="DB160" s="82" t="str">
        <f t="shared" si="183"/>
        <v/>
      </c>
      <c r="DC160" s="82" t="str">
        <f t="shared" si="184"/>
        <v/>
      </c>
      <c r="DD160" s="82" t="str">
        <f t="shared" si="185"/>
        <v/>
      </c>
      <c r="DE160" s="82" t="str">
        <f t="shared" si="186"/>
        <v/>
      </c>
      <c r="DF160" s="82" t="str">
        <f t="shared" si="187"/>
        <v/>
      </c>
      <c r="DG160" s="82" t="str">
        <f t="shared" si="188"/>
        <v/>
      </c>
      <c r="DH160" s="82" t="str">
        <f t="shared" si="189"/>
        <v/>
      </c>
      <c r="DI160" s="82" t="str">
        <f t="shared" si="190"/>
        <v/>
      </c>
      <c r="DJ160" s="82" t="str">
        <f t="shared" si="191"/>
        <v/>
      </c>
      <c r="DK160" s="82" t="str">
        <f t="shared" si="192"/>
        <v/>
      </c>
      <c r="DL160" s="82" t="str">
        <f t="shared" si="193"/>
        <v/>
      </c>
      <c r="DM160" s="82" t="str">
        <f t="shared" si="194"/>
        <v/>
      </c>
      <c r="DN160" s="82" t="str">
        <f t="shared" si="195"/>
        <v/>
      </c>
      <c r="DO160" s="82" t="str">
        <f t="shared" si="196"/>
        <v/>
      </c>
      <c r="DP160" s="82" t="str">
        <f t="shared" si="197"/>
        <v/>
      </c>
      <c r="DQ160" s="82" t="str">
        <f t="shared" si="198"/>
        <v/>
      </c>
      <c r="DR160" s="82" t="str">
        <f t="shared" si="199"/>
        <v/>
      </c>
      <c r="DS160" s="82" t="str">
        <f t="shared" si="200"/>
        <v/>
      </c>
      <c r="DT160" s="82" t="str">
        <f t="shared" si="201"/>
        <v/>
      </c>
      <c r="DU160" s="82" t="str">
        <f t="shared" si="202"/>
        <v/>
      </c>
      <c r="DV160" s="82" t="str">
        <f t="shared" si="203"/>
        <v/>
      </c>
      <c r="DW160" s="82" t="str">
        <f t="shared" si="204"/>
        <v/>
      </c>
      <c r="DX160" s="82" t="str">
        <f t="shared" si="205"/>
        <v/>
      </c>
      <c r="DY160" s="82" t="str">
        <f t="shared" si="206"/>
        <v/>
      </c>
      <c r="DZ160" s="82" t="str">
        <f t="shared" si="207"/>
        <v/>
      </c>
      <c r="EA160" s="82" t="str">
        <f t="shared" si="208"/>
        <v/>
      </c>
      <c r="EB160" s="82" t="str">
        <f t="shared" si="209"/>
        <v/>
      </c>
      <c r="EC160" s="82" t="str">
        <f t="shared" si="210"/>
        <v/>
      </c>
      <c r="ED160" s="82" t="str">
        <f t="shared" si="211"/>
        <v/>
      </c>
      <c r="EE160" s="82" t="str">
        <f t="shared" si="212"/>
        <v/>
      </c>
      <c r="EF160" s="82" t="str">
        <f t="shared" si="213"/>
        <v/>
      </c>
      <c r="EG160" s="82" t="str">
        <f t="shared" si="214"/>
        <v/>
      </c>
      <c r="EH160" s="82" t="str">
        <f t="shared" si="215"/>
        <v/>
      </c>
      <c r="EI160" s="82">
        <f t="shared" si="216"/>
        <v>0.65</v>
      </c>
      <c r="EJ160" s="82" t="str">
        <f t="shared" si="217"/>
        <v/>
      </c>
      <c r="EK160" s="82" t="str">
        <f t="shared" si="218"/>
        <v/>
      </c>
      <c r="EL160" s="82" t="str">
        <f t="shared" si="219"/>
        <v/>
      </c>
      <c r="EM160" s="82" t="str">
        <f t="shared" si="220"/>
        <v/>
      </c>
      <c r="EN160" s="82" t="str">
        <f t="shared" si="221"/>
        <v/>
      </c>
      <c r="EO160" s="71">
        <f t="shared" si="222"/>
        <v>0.65</v>
      </c>
      <c r="EP160" s="71">
        <f>ROUND(EO160*(1+[3]Inflación!$G$50),2)</f>
        <v>0.66</v>
      </c>
      <c r="EQ160" s="81">
        <f t="shared" si="223"/>
        <v>-7.6453804280502968E-3</v>
      </c>
    </row>
    <row r="161" spans="1:147" s="56" customFormat="1" ht="24.75" customHeight="1">
      <c r="A161" s="96">
        <v>156</v>
      </c>
      <c r="B161" s="95" t="s">
        <v>518</v>
      </c>
      <c r="C161" s="91" t="s">
        <v>517</v>
      </c>
      <c r="D161" s="90" t="s">
        <v>12</v>
      </c>
      <c r="E161" s="94">
        <v>0.92235427157606797</v>
      </c>
      <c r="F161" s="94">
        <v>0.9301942828844646</v>
      </c>
      <c r="G161" s="87"/>
      <c r="H161" s="82">
        <v>0.75</v>
      </c>
      <c r="I161" s="82">
        <v>5.6</v>
      </c>
      <c r="J161" s="82">
        <v>0.8</v>
      </c>
      <c r="K161" s="82" t="str">
        <f>+'[3]Contratos anteriores'!AO164</f>
        <v xml:space="preserve"> </v>
      </c>
      <c r="L161" s="82" t="str">
        <f>+'[3]Contratos anteriores'!AP164</f>
        <v xml:space="preserve"> </v>
      </c>
      <c r="M161" s="82" t="str">
        <f>+'[3]Contratos anteriores'!AQ164</f>
        <v xml:space="preserve"> </v>
      </c>
      <c r="N161" s="82"/>
      <c r="O161" s="82"/>
      <c r="P161" s="82"/>
      <c r="Q161" s="82" t="str">
        <f>+'[3]Contratos anteriores'!AR164</f>
        <v xml:space="preserve"> </v>
      </c>
      <c r="R161" s="82" t="str">
        <f>+'[3]Contratos anteriores'!AS164</f>
        <v xml:space="preserve"> </v>
      </c>
      <c r="S161" s="82" t="str">
        <f>+'[3]Contratos anteriores'!AT164</f>
        <v xml:space="preserve"> </v>
      </c>
      <c r="T161" s="82">
        <v>1</v>
      </c>
      <c r="U161" s="82"/>
      <c r="V161" s="82"/>
      <c r="W161" s="82" t="str">
        <f>+'[3]Contratos anteriores'!AU164</f>
        <v xml:space="preserve"> </v>
      </c>
      <c r="X161" s="82" t="str">
        <f>+'[3]Contratos anteriores'!AV164</f>
        <v xml:space="preserve"> </v>
      </c>
      <c r="Y161" s="82" t="str">
        <f>+'[3]Contratos anteriores'!AW164</f>
        <v xml:space="preserve"> </v>
      </c>
      <c r="Z161" s="82"/>
      <c r="AA161" s="82"/>
      <c r="AB161" s="82"/>
      <c r="AC161" s="86" t="str">
        <f>+'[3]Contratos anteriores'!AX164</f>
        <v xml:space="preserve"> </v>
      </c>
      <c r="AD161" s="86" t="str">
        <f>+'[3]Contratos anteriores'!AY164</f>
        <v xml:space="preserve"> </v>
      </c>
      <c r="AE161" s="86" t="str">
        <f>+'[3]Contratos anteriores'!AZ164</f>
        <v xml:space="preserve"> </v>
      </c>
      <c r="AF161" s="82"/>
      <c r="AG161" s="82"/>
      <c r="AH161" s="82"/>
      <c r="AI161" s="82" t="str">
        <f>+'[3]Contratos anteriores'!BA164</f>
        <v xml:space="preserve"> </v>
      </c>
      <c r="AJ161" s="82" t="str">
        <f>+'[3]Contratos anteriores'!BB164</f>
        <v xml:space="preserve"> </v>
      </c>
      <c r="AK161" s="82" t="str">
        <f>+'[3]Contratos anteriores'!BC164</f>
        <v xml:space="preserve"> </v>
      </c>
      <c r="AL161" s="82"/>
      <c r="AM161" s="82"/>
      <c r="AN161" s="82"/>
      <c r="AO161" s="82" t="str">
        <f>+'[3]Contratos anteriores'!BD164</f>
        <v xml:space="preserve"> </v>
      </c>
      <c r="AP161" s="82" t="str">
        <f>+'[3]Contratos anteriores'!BE164</f>
        <v xml:space="preserve"> </v>
      </c>
      <c r="AQ161" s="82" t="str">
        <f>+'[3]Contratos anteriores'!BF164</f>
        <v xml:space="preserve"> </v>
      </c>
      <c r="AR161" s="82"/>
      <c r="AS161" s="82"/>
      <c r="AT161" s="82"/>
      <c r="AU161" s="82" t="str">
        <f>+'[3]Contratos anteriores'!BG164</f>
        <v xml:space="preserve"> </v>
      </c>
      <c r="AV161" s="82" t="str">
        <f>+'[3]Contratos anteriores'!BH164</f>
        <v xml:space="preserve"> </v>
      </c>
      <c r="AW161" s="82" t="str">
        <f>+'[3]Contratos anteriores'!BI164</f>
        <v xml:space="preserve"> </v>
      </c>
      <c r="AX161" s="82"/>
      <c r="AY161" s="82"/>
      <c r="AZ161" s="82"/>
      <c r="BA161" s="82" t="str">
        <f>+'[3]Contratos anteriores'!BJ164</f>
        <v xml:space="preserve"> </v>
      </c>
      <c r="BB161" s="82" t="str">
        <f>+'[3]Contratos anteriores'!BK164</f>
        <v xml:space="preserve"> </v>
      </c>
      <c r="BC161" s="82" t="str">
        <f>+'[3]Contratos anteriores'!BL164</f>
        <v xml:space="preserve"> </v>
      </c>
      <c r="BD161" s="82"/>
      <c r="BE161" s="82"/>
      <c r="BF161" s="82"/>
      <c r="BG161" s="82" t="str">
        <f>+'[3]Contratos anteriores'!BM164</f>
        <v xml:space="preserve"> </v>
      </c>
      <c r="BH161" s="82" t="str">
        <f>+'[3]Contratos anteriores'!BN164</f>
        <v xml:space="preserve"> </v>
      </c>
      <c r="BI161" s="82" t="str">
        <f>+'[3]Contratos anteriores'!BO164</f>
        <v xml:space="preserve"> </v>
      </c>
      <c r="BJ161" s="82">
        <v>1.2100000000000002</v>
      </c>
      <c r="BK161" s="82">
        <v>1.04</v>
      </c>
      <c r="BL161" s="82"/>
      <c r="BM161" s="82" t="str">
        <f>+'[3]Contratos anteriores'!BP164</f>
        <v xml:space="preserve"> </v>
      </c>
      <c r="BN161" s="82" t="str">
        <f>+'[3]Contratos anteriores'!BQ164</f>
        <v xml:space="preserve"> </v>
      </c>
      <c r="BO161" s="82" t="str">
        <f>+'[3]Contratos anteriores'!BR164</f>
        <v xml:space="preserve"> </v>
      </c>
      <c r="BP161" s="82">
        <v>0.92</v>
      </c>
      <c r="BQ161" s="82"/>
      <c r="BR161" s="82">
        <v>1.06</v>
      </c>
      <c r="BS161" s="82" t="str">
        <f>+'[3]Contratos anteriores'!BS164</f>
        <v xml:space="preserve"> </v>
      </c>
      <c r="BT161" s="82" t="str">
        <f>+'[3]Contratos anteriores'!BT164</f>
        <v xml:space="preserve"> </v>
      </c>
      <c r="BU161" s="82" t="str">
        <f>+'[3]Contratos anteriores'!BU164</f>
        <v xml:space="preserve"> </v>
      </c>
      <c r="BV161" s="84">
        <f t="shared" si="152"/>
        <v>1.5474999999999999</v>
      </c>
      <c r="BW161" s="84">
        <f t="shared" si="153"/>
        <v>1.4733806542437589</v>
      </c>
      <c r="BX161" s="84">
        <f t="shared" si="225"/>
        <v>-0.66257098136563863</v>
      </c>
      <c r="BY161" s="84">
        <f t="shared" si="154"/>
        <v>3.0208806542437587</v>
      </c>
      <c r="BZ161" s="84">
        <f t="shared" si="155"/>
        <v>1.0145896987336749</v>
      </c>
      <c r="CA161" s="82">
        <f t="shared" si="156"/>
        <v>0.75</v>
      </c>
      <c r="CB161" s="82" t="str">
        <f t="shared" si="157"/>
        <v/>
      </c>
      <c r="CC161" s="82">
        <f t="shared" si="158"/>
        <v>0.8</v>
      </c>
      <c r="CD161" s="82" t="str">
        <f t="shared" si="159"/>
        <v/>
      </c>
      <c r="CE161" s="82" t="str">
        <f t="shared" si="160"/>
        <v/>
      </c>
      <c r="CF161" s="82" t="str">
        <f t="shared" si="161"/>
        <v/>
      </c>
      <c r="CG161" s="82" t="str">
        <f t="shared" si="162"/>
        <v/>
      </c>
      <c r="CH161" s="82" t="str">
        <f t="shared" si="163"/>
        <v/>
      </c>
      <c r="CI161" s="82" t="str">
        <f t="shared" si="164"/>
        <v/>
      </c>
      <c r="CJ161" s="82" t="str">
        <f t="shared" si="165"/>
        <v/>
      </c>
      <c r="CK161" s="82" t="str">
        <f t="shared" si="166"/>
        <v/>
      </c>
      <c r="CL161" s="82" t="str">
        <f t="shared" si="167"/>
        <v/>
      </c>
      <c r="CM161" s="82">
        <f t="shared" si="168"/>
        <v>1</v>
      </c>
      <c r="CN161" s="82" t="str">
        <f t="shared" si="169"/>
        <v/>
      </c>
      <c r="CO161" s="82" t="str">
        <f t="shared" si="170"/>
        <v/>
      </c>
      <c r="CP161" s="82" t="str">
        <f t="shared" si="171"/>
        <v/>
      </c>
      <c r="CQ161" s="82" t="str">
        <f t="shared" si="172"/>
        <v/>
      </c>
      <c r="CR161" s="82" t="str">
        <f t="shared" si="173"/>
        <v/>
      </c>
      <c r="CS161" s="82" t="str">
        <f t="shared" si="174"/>
        <v/>
      </c>
      <c r="CT161" s="82" t="str">
        <f t="shared" si="175"/>
        <v/>
      </c>
      <c r="CU161" s="82" t="str">
        <f t="shared" si="176"/>
        <v/>
      </c>
      <c r="CV161" s="82" t="str">
        <f t="shared" si="177"/>
        <v/>
      </c>
      <c r="CW161" s="82" t="str">
        <f t="shared" si="178"/>
        <v/>
      </c>
      <c r="CX161" s="82" t="str">
        <f t="shared" si="179"/>
        <v/>
      </c>
      <c r="CY161" s="82" t="str">
        <f t="shared" si="180"/>
        <v/>
      </c>
      <c r="CZ161" s="82" t="str">
        <f t="shared" si="181"/>
        <v/>
      </c>
      <c r="DA161" s="82" t="str">
        <f t="shared" si="182"/>
        <v/>
      </c>
      <c r="DB161" s="82" t="str">
        <f t="shared" si="183"/>
        <v/>
      </c>
      <c r="DC161" s="82" t="str">
        <f t="shared" si="184"/>
        <v/>
      </c>
      <c r="DD161" s="82" t="str">
        <f t="shared" si="185"/>
        <v/>
      </c>
      <c r="DE161" s="82" t="str">
        <f t="shared" si="186"/>
        <v/>
      </c>
      <c r="DF161" s="82" t="str">
        <f t="shared" si="187"/>
        <v/>
      </c>
      <c r="DG161" s="82" t="str">
        <f t="shared" si="188"/>
        <v/>
      </c>
      <c r="DH161" s="82" t="str">
        <f t="shared" si="189"/>
        <v/>
      </c>
      <c r="DI161" s="82" t="str">
        <f t="shared" si="190"/>
        <v/>
      </c>
      <c r="DJ161" s="82" t="str">
        <f t="shared" si="191"/>
        <v/>
      </c>
      <c r="DK161" s="82" t="str">
        <f t="shared" si="192"/>
        <v/>
      </c>
      <c r="DL161" s="82" t="str">
        <f t="shared" si="193"/>
        <v/>
      </c>
      <c r="DM161" s="82" t="str">
        <f t="shared" si="194"/>
        <v/>
      </c>
      <c r="DN161" s="82" t="str">
        <f t="shared" si="195"/>
        <v/>
      </c>
      <c r="DO161" s="82" t="str">
        <f t="shared" si="196"/>
        <v/>
      </c>
      <c r="DP161" s="82" t="str">
        <f t="shared" si="197"/>
        <v/>
      </c>
      <c r="DQ161" s="82" t="str">
        <f t="shared" si="198"/>
        <v/>
      </c>
      <c r="DR161" s="82" t="str">
        <f t="shared" si="199"/>
        <v/>
      </c>
      <c r="DS161" s="82" t="str">
        <f t="shared" si="200"/>
        <v/>
      </c>
      <c r="DT161" s="82" t="str">
        <f t="shared" si="201"/>
        <v/>
      </c>
      <c r="DU161" s="82" t="str">
        <f t="shared" si="202"/>
        <v/>
      </c>
      <c r="DV161" s="82" t="str">
        <f t="shared" si="203"/>
        <v/>
      </c>
      <c r="DW161" s="82" t="str">
        <f t="shared" si="204"/>
        <v/>
      </c>
      <c r="DX161" s="82" t="str">
        <f t="shared" si="205"/>
        <v/>
      </c>
      <c r="DY161" s="82" t="str">
        <f t="shared" si="206"/>
        <v/>
      </c>
      <c r="DZ161" s="82" t="str">
        <f t="shared" si="207"/>
        <v/>
      </c>
      <c r="EA161" s="82" t="str">
        <f t="shared" si="208"/>
        <v/>
      </c>
      <c r="EB161" s="82" t="str">
        <f t="shared" si="209"/>
        <v/>
      </c>
      <c r="EC161" s="82" t="str">
        <f t="shared" si="210"/>
        <v/>
      </c>
      <c r="ED161" s="82" t="str">
        <f t="shared" si="211"/>
        <v/>
      </c>
      <c r="EE161" s="82" t="str">
        <f t="shared" si="212"/>
        <v/>
      </c>
      <c r="EF161" s="82" t="str">
        <f t="shared" si="213"/>
        <v/>
      </c>
      <c r="EG161" s="82" t="str">
        <f t="shared" si="214"/>
        <v/>
      </c>
      <c r="EH161" s="82" t="str">
        <f t="shared" si="215"/>
        <v/>
      </c>
      <c r="EI161" s="82">
        <f t="shared" si="216"/>
        <v>0.92</v>
      </c>
      <c r="EJ161" s="82" t="str">
        <f t="shared" si="217"/>
        <v/>
      </c>
      <c r="EK161" s="82" t="str">
        <f t="shared" si="218"/>
        <v/>
      </c>
      <c r="EL161" s="82" t="str">
        <f t="shared" si="219"/>
        <v/>
      </c>
      <c r="EM161" s="82" t="str">
        <f t="shared" si="220"/>
        <v/>
      </c>
      <c r="EN161" s="82" t="str">
        <f t="shared" si="221"/>
        <v/>
      </c>
      <c r="EO161" s="71">
        <f t="shared" si="222"/>
        <v>0.88</v>
      </c>
      <c r="EP161" s="71">
        <f>ROUND(EO161*(1+[3]Inflación!$G$50),2)</f>
        <v>0.89</v>
      </c>
      <c r="EQ161" s="81">
        <f t="shared" si="223"/>
        <v>-4.5919743509937216E-2</v>
      </c>
    </row>
    <row r="162" spans="1:147" s="56" customFormat="1" ht="24.75" customHeight="1">
      <c r="A162" s="96">
        <v>157</v>
      </c>
      <c r="B162" s="95" t="s">
        <v>490</v>
      </c>
      <c r="C162" s="91" t="s">
        <v>516</v>
      </c>
      <c r="D162" s="90" t="s">
        <v>129</v>
      </c>
      <c r="E162" s="94">
        <v>0.85728207422708658</v>
      </c>
      <c r="F162" s="94">
        <v>0.86456897185801684</v>
      </c>
      <c r="G162" s="87"/>
      <c r="H162" s="82"/>
      <c r="I162" s="82">
        <v>0.96600000000000008</v>
      </c>
      <c r="J162" s="82"/>
      <c r="K162" s="82" t="str">
        <f>+'[3]Contratos anteriores'!AO165</f>
        <v xml:space="preserve"> </v>
      </c>
      <c r="L162" s="82" t="str">
        <f>+'[3]Contratos anteriores'!AP165</f>
        <v xml:space="preserve"> </v>
      </c>
      <c r="M162" s="82" t="str">
        <f>+'[3]Contratos anteriores'!AQ165</f>
        <v xml:space="preserve"> </v>
      </c>
      <c r="N162" s="82"/>
      <c r="O162" s="82"/>
      <c r="P162" s="138"/>
      <c r="Q162" s="82" t="str">
        <f>+'[3]Contratos anteriores'!AR165</f>
        <v xml:space="preserve"> </v>
      </c>
      <c r="R162" s="82" t="str">
        <f>+'[3]Contratos anteriores'!AS165</f>
        <v xml:space="preserve"> </v>
      </c>
      <c r="S162" s="82" t="str">
        <f>+'[3]Contratos anteriores'!AT165</f>
        <v xml:space="preserve"> </v>
      </c>
      <c r="T162" s="82"/>
      <c r="U162" s="82"/>
      <c r="V162" s="138"/>
      <c r="W162" s="82" t="str">
        <f>+'[3]Contratos anteriores'!AU165</f>
        <v xml:space="preserve"> </v>
      </c>
      <c r="X162" s="82" t="str">
        <f>+'[3]Contratos anteriores'!AV165</f>
        <v xml:space="preserve"> </v>
      </c>
      <c r="Y162" s="82" t="str">
        <f>+'[3]Contratos anteriores'!AW165</f>
        <v xml:space="preserve"> </v>
      </c>
      <c r="Z162" s="82"/>
      <c r="AA162" s="82"/>
      <c r="AB162" s="138"/>
      <c r="AC162" s="86" t="str">
        <f>+'[3]Contratos anteriores'!AX165</f>
        <v xml:space="preserve"> </v>
      </c>
      <c r="AD162" s="86" t="str">
        <f>+'[3]Contratos anteriores'!AY165</f>
        <v xml:space="preserve"> </v>
      </c>
      <c r="AE162" s="86" t="str">
        <f>+'[3]Contratos anteriores'!AZ165</f>
        <v xml:space="preserve"> </v>
      </c>
      <c r="AF162" s="82"/>
      <c r="AG162" s="82"/>
      <c r="AH162" s="138"/>
      <c r="AI162" s="82" t="str">
        <f>+'[3]Contratos anteriores'!BA165</f>
        <v xml:space="preserve"> </v>
      </c>
      <c r="AJ162" s="82" t="str">
        <f>+'[3]Contratos anteriores'!BB165</f>
        <v xml:space="preserve"> </v>
      </c>
      <c r="AK162" s="82" t="str">
        <f>+'[3]Contratos anteriores'!BC165</f>
        <v xml:space="preserve"> </v>
      </c>
      <c r="AL162" s="82"/>
      <c r="AM162" s="82"/>
      <c r="AN162" s="138"/>
      <c r="AO162" s="82" t="str">
        <f>+'[3]Contratos anteriores'!BD165</f>
        <v xml:space="preserve"> </v>
      </c>
      <c r="AP162" s="82" t="str">
        <f>+'[3]Contratos anteriores'!BE165</f>
        <v xml:space="preserve"> </v>
      </c>
      <c r="AQ162" s="82" t="str">
        <f>+'[3]Contratos anteriores'!BF165</f>
        <v xml:space="preserve"> </v>
      </c>
      <c r="AR162" s="82"/>
      <c r="AS162" s="82"/>
      <c r="AT162" s="138"/>
      <c r="AU162" s="82" t="str">
        <f>+'[3]Contratos anteriores'!BG165</f>
        <v xml:space="preserve"> </v>
      </c>
      <c r="AV162" s="82" t="str">
        <f>+'[3]Contratos anteriores'!BH165</f>
        <v xml:space="preserve"> </v>
      </c>
      <c r="AW162" s="82" t="str">
        <f>+'[3]Contratos anteriores'!BI165</f>
        <v xml:space="preserve"> </v>
      </c>
      <c r="AX162" s="82"/>
      <c r="AY162" s="82"/>
      <c r="AZ162" s="138"/>
      <c r="BA162" s="82" t="str">
        <f>+'[3]Contratos anteriores'!BJ165</f>
        <v xml:space="preserve"> </v>
      </c>
      <c r="BB162" s="82" t="str">
        <f>+'[3]Contratos anteriores'!BK165</f>
        <v xml:space="preserve"> </v>
      </c>
      <c r="BC162" s="82" t="str">
        <f>+'[3]Contratos anteriores'!BL165</f>
        <v xml:space="preserve"> </v>
      </c>
      <c r="BD162" s="82"/>
      <c r="BE162" s="82"/>
      <c r="BF162" s="138"/>
      <c r="BG162" s="82" t="str">
        <f>+'[3]Contratos anteriores'!BM165</f>
        <v xml:space="preserve"> </v>
      </c>
      <c r="BH162" s="82" t="str">
        <f>+'[3]Contratos anteriores'!BN165</f>
        <v xml:space="preserve"> </v>
      </c>
      <c r="BI162" s="82" t="str">
        <f>+'[3]Contratos anteriores'!BO165</f>
        <v xml:space="preserve"> </v>
      </c>
      <c r="BJ162" s="82">
        <v>0.95</v>
      </c>
      <c r="BK162" s="82">
        <v>0.97</v>
      </c>
      <c r="BL162" s="138"/>
      <c r="BM162" s="82" t="str">
        <f>+'[3]Contratos anteriores'!BP165</f>
        <v xml:space="preserve"> </v>
      </c>
      <c r="BN162" s="82" t="str">
        <f>+'[3]Contratos anteriores'!BQ165</f>
        <v xml:space="preserve"> </v>
      </c>
      <c r="BO162" s="82" t="str">
        <f>+'[3]Contratos anteriores'!BR165</f>
        <v xml:space="preserve"> </v>
      </c>
      <c r="BP162" s="82">
        <v>0.86</v>
      </c>
      <c r="BQ162" s="82"/>
      <c r="BR162" s="82">
        <v>1.1100000000000001</v>
      </c>
      <c r="BS162" s="82" t="str">
        <f>+'[3]Contratos anteriores'!BS165</f>
        <v xml:space="preserve"> </v>
      </c>
      <c r="BT162" s="82" t="str">
        <f>+'[3]Contratos anteriores'!BT165</f>
        <v xml:space="preserve"> </v>
      </c>
      <c r="BU162" s="82" t="str">
        <f>+'[3]Contratos anteriores'!BU165</f>
        <v xml:space="preserve"> </v>
      </c>
      <c r="BV162" s="84">
        <f t="shared" si="152"/>
        <v>0.97119999999999995</v>
      </c>
      <c r="BW162" s="84">
        <f t="shared" si="153"/>
        <v>9.0836332246542792E-2</v>
      </c>
      <c r="BX162" s="84">
        <f t="shared" si="225"/>
        <v>0.83494550163018577</v>
      </c>
      <c r="BY162" s="84">
        <f t="shared" si="154"/>
        <v>1.0620363322465427</v>
      </c>
      <c r="BZ162" s="84">
        <f t="shared" si="155"/>
        <v>0.94301028164979528</v>
      </c>
      <c r="CA162" s="82" t="str">
        <f t="shared" si="156"/>
        <v/>
      </c>
      <c r="CB162" s="82" t="str">
        <f t="shared" si="157"/>
        <v/>
      </c>
      <c r="CC162" s="82" t="str">
        <f t="shared" si="158"/>
        <v/>
      </c>
      <c r="CD162" s="82" t="str">
        <f t="shared" si="159"/>
        <v/>
      </c>
      <c r="CE162" s="82" t="str">
        <f t="shared" si="160"/>
        <v/>
      </c>
      <c r="CF162" s="82" t="str">
        <f t="shared" si="161"/>
        <v/>
      </c>
      <c r="CG162" s="82" t="str">
        <f t="shared" si="162"/>
        <v/>
      </c>
      <c r="CH162" s="82" t="str">
        <f t="shared" si="163"/>
        <v/>
      </c>
      <c r="CI162" s="82" t="str">
        <f t="shared" si="164"/>
        <v/>
      </c>
      <c r="CJ162" s="82" t="str">
        <f t="shared" si="165"/>
        <v/>
      </c>
      <c r="CK162" s="82" t="str">
        <f t="shared" si="166"/>
        <v/>
      </c>
      <c r="CL162" s="82" t="str">
        <f t="shared" si="167"/>
        <v/>
      </c>
      <c r="CM162" s="82" t="str">
        <f t="shared" si="168"/>
        <v/>
      </c>
      <c r="CN162" s="82" t="str">
        <f t="shared" si="169"/>
        <v/>
      </c>
      <c r="CO162" s="82" t="str">
        <f t="shared" si="170"/>
        <v/>
      </c>
      <c r="CP162" s="82" t="str">
        <f t="shared" si="171"/>
        <v/>
      </c>
      <c r="CQ162" s="82" t="str">
        <f t="shared" si="172"/>
        <v/>
      </c>
      <c r="CR162" s="82" t="str">
        <f t="shared" si="173"/>
        <v/>
      </c>
      <c r="CS162" s="82" t="str">
        <f t="shared" si="174"/>
        <v/>
      </c>
      <c r="CT162" s="82" t="str">
        <f t="shared" si="175"/>
        <v/>
      </c>
      <c r="CU162" s="82" t="str">
        <f t="shared" si="176"/>
        <v/>
      </c>
      <c r="CV162" s="82" t="str">
        <f t="shared" si="177"/>
        <v/>
      </c>
      <c r="CW162" s="82" t="str">
        <f t="shared" si="178"/>
        <v/>
      </c>
      <c r="CX162" s="82" t="str">
        <f t="shared" si="179"/>
        <v/>
      </c>
      <c r="CY162" s="82" t="str">
        <f t="shared" si="180"/>
        <v/>
      </c>
      <c r="CZ162" s="82" t="str">
        <f t="shared" si="181"/>
        <v/>
      </c>
      <c r="DA162" s="82" t="str">
        <f t="shared" si="182"/>
        <v/>
      </c>
      <c r="DB162" s="82" t="str">
        <f t="shared" si="183"/>
        <v/>
      </c>
      <c r="DC162" s="82" t="str">
        <f t="shared" si="184"/>
        <v/>
      </c>
      <c r="DD162" s="82" t="str">
        <f t="shared" si="185"/>
        <v/>
      </c>
      <c r="DE162" s="82" t="str">
        <f t="shared" si="186"/>
        <v/>
      </c>
      <c r="DF162" s="82" t="str">
        <f t="shared" si="187"/>
        <v/>
      </c>
      <c r="DG162" s="82" t="str">
        <f t="shared" si="188"/>
        <v/>
      </c>
      <c r="DH162" s="82" t="str">
        <f t="shared" si="189"/>
        <v/>
      </c>
      <c r="DI162" s="82" t="str">
        <f t="shared" si="190"/>
        <v/>
      </c>
      <c r="DJ162" s="82" t="str">
        <f t="shared" si="191"/>
        <v/>
      </c>
      <c r="DK162" s="82" t="str">
        <f t="shared" si="192"/>
        <v/>
      </c>
      <c r="DL162" s="82" t="str">
        <f t="shared" si="193"/>
        <v/>
      </c>
      <c r="DM162" s="82" t="str">
        <f t="shared" si="194"/>
        <v/>
      </c>
      <c r="DN162" s="82" t="str">
        <f t="shared" si="195"/>
        <v/>
      </c>
      <c r="DO162" s="82" t="str">
        <f t="shared" si="196"/>
        <v/>
      </c>
      <c r="DP162" s="82" t="str">
        <f t="shared" si="197"/>
        <v/>
      </c>
      <c r="DQ162" s="82" t="str">
        <f t="shared" si="198"/>
        <v/>
      </c>
      <c r="DR162" s="82" t="str">
        <f t="shared" si="199"/>
        <v/>
      </c>
      <c r="DS162" s="82" t="str">
        <f t="shared" si="200"/>
        <v/>
      </c>
      <c r="DT162" s="82" t="str">
        <f t="shared" si="201"/>
        <v/>
      </c>
      <c r="DU162" s="82" t="str">
        <f t="shared" si="202"/>
        <v/>
      </c>
      <c r="DV162" s="82" t="str">
        <f t="shared" si="203"/>
        <v/>
      </c>
      <c r="DW162" s="82" t="str">
        <f t="shared" si="204"/>
        <v/>
      </c>
      <c r="DX162" s="82" t="str">
        <f t="shared" si="205"/>
        <v/>
      </c>
      <c r="DY162" s="82" t="str">
        <f t="shared" si="206"/>
        <v/>
      </c>
      <c r="DZ162" s="82" t="str">
        <f t="shared" si="207"/>
        <v/>
      </c>
      <c r="EA162" s="82" t="str">
        <f t="shared" si="208"/>
        <v/>
      </c>
      <c r="EB162" s="82" t="str">
        <f t="shared" si="209"/>
        <v/>
      </c>
      <c r="EC162" s="82" t="str">
        <f t="shared" si="210"/>
        <v/>
      </c>
      <c r="ED162" s="82" t="str">
        <f t="shared" si="211"/>
        <v/>
      </c>
      <c r="EE162" s="82" t="str">
        <f t="shared" si="212"/>
        <v/>
      </c>
      <c r="EF162" s="82" t="str">
        <f t="shared" si="213"/>
        <v/>
      </c>
      <c r="EG162" s="82" t="str">
        <f t="shared" si="214"/>
        <v/>
      </c>
      <c r="EH162" s="82" t="str">
        <f t="shared" si="215"/>
        <v/>
      </c>
      <c r="EI162" s="82">
        <f t="shared" si="216"/>
        <v>0.86</v>
      </c>
      <c r="EJ162" s="82" t="str">
        <f t="shared" si="217"/>
        <v/>
      </c>
      <c r="EK162" s="82" t="str">
        <f t="shared" si="218"/>
        <v/>
      </c>
      <c r="EL162" s="82" t="str">
        <f t="shared" si="219"/>
        <v/>
      </c>
      <c r="EM162" s="82" t="str">
        <f t="shared" si="220"/>
        <v/>
      </c>
      <c r="EN162" s="82" t="str">
        <f t="shared" si="221"/>
        <v/>
      </c>
      <c r="EO162" s="71">
        <f t="shared" si="222"/>
        <v>0.86</v>
      </c>
      <c r="EP162" s="71">
        <f>ROUND(EO162*(1+[3]Inflación!$G$50),2)</f>
        <v>0.87</v>
      </c>
      <c r="EQ162" s="81">
        <f t="shared" si="223"/>
        <v>3.1703984658304485E-3</v>
      </c>
    </row>
    <row r="163" spans="1:147" s="56" customFormat="1" ht="24.75" customHeight="1">
      <c r="A163" s="96">
        <v>158</v>
      </c>
      <c r="B163" s="95" t="s">
        <v>490</v>
      </c>
      <c r="C163" s="91" t="s">
        <v>515</v>
      </c>
      <c r="D163" s="90" t="s">
        <v>129</v>
      </c>
      <c r="E163" s="94">
        <v>0.78103351120111342</v>
      </c>
      <c r="F163" s="94">
        <v>0.78767229604632283</v>
      </c>
      <c r="G163" s="87"/>
      <c r="H163" s="82"/>
      <c r="I163" s="82">
        <v>0.81900000000000006</v>
      </c>
      <c r="J163" s="82"/>
      <c r="K163" s="82" t="str">
        <f>+'[3]Contratos anteriores'!AO166</f>
        <v xml:space="preserve"> </v>
      </c>
      <c r="L163" s="82" t="str">
        <f>+'[3]Contratos anteriores'!AP166</f>
        <v xml:space="preserve"> </v>
      </c>
      <c r="M163" s="82" t="str">
        <f>+'[3]Contratos anteriores'!AQ166</f>
        <v xml:space="preserve"> </v>
      </c>
      <c r="N163" s="82"/>
      <c r="O163" s="82"/>
      <c r="P163" s="138"/>
      <c r="Q163" s="82" t="str">
        <f>+'[3]Contratos anteriores'!AR166</f>
        <v xml:space="preserve"> </v>
      </c>
      <c r="R163" s="82" t="str">
        <f>+'[3]Contratos anteriores'!AS166</f>
        <v xml:space="preserve"> </v>
      </c>
      <c r="S163" s="82" t="str">
        <f>+'[3]Contratos anteriores'!AT166</f>
        <v xml:space="preserve"> </v>
      </c>
      <c r="T163" s="82"/>
      <c r="U163" s="82"/>
      <c r="V163" s="138"/>
      <c r="W163" s="82" t="str">
        <f>+'[3]Contratos anteriores'!AU166</f>
        <v xml:space="preserve"> </v>
      </c>
      <c r="X163" s="82" t="str">
        <f>+'[3]Contratos anteriores'!AV166</f>
        <v xml:space="preserve"> </v>
      </c>
      <c r="Y163" s="82" t="str">
        <f>+'[3]Contratos anteriores'!AW166</f>
        <v xml:space="preserve"> </v>
      </c>
      <c r="Z163" s="82"/>
      <c r="AA163" s="82"/>
      <c r="AB163" s="138"/>
      <c r="AC163" s="86" t="str">
        <f>+'[3]Contratos anteriores'!AX166</f>
        <v xml:space="preserve"> </v>
      </c>
      <c r="AD163" s="86" t="str">
        <f>+'[3]Contratos anteriores'!AY166</f>
        <v xml:space="preserve"> </v>
      </c>
      <c r="AE163" s="86" t="str">
        <f>+'[3]Contratos anteriores'!AZ166</f>
        <v xml:space="preserve"> </v>
      </c>
      <c r="AF163" s="82"/>
      <c r="AG163" s="82"/>
      <c r="AH163" s="138"/>
      <c r="AI163" s="82" t="str">
        <f>+'[3]Contratos anteriores'!BA166</f>
        <v xml:space="preserve"> </v>
      </c>
      <c r="AJ163" s="82" t="str">
        <f>+'[3]Contratos anteriores'!BB166</f>
        <v xml:space="preserve"> </v>
      </c>
      <c r="AK163" s="82" t="str">
        <f>+'[3]Contratos anteriores'!BC166</f>
        <v xml:space="preserve"> </v>
      </c>
      <c r="AL163" s="82"/>
      <c r="AM163" s="82"/>
      <c r="AN163" s="138"/>
      <c r="AO163" s="82" t="str">
        <f>+'[3]Contratos anteriores'!BD166</f>
        <v xml:space="preserve"> </v>
      </c>
      <c r="AP163" s="82" t="str">
        <f>+'[3]Contratos anteriores'!BE166</f>
        <v xml:space="preserve"> </v>
      </c>
      <c r="AQ163" s="82" t="str">
        <f>+'[3]Contratos anteriores'!BF166</f>
        <v xml:space="preserve"> </v>
      </c>
      <c r="AR163" s="82"/>
      <c r="AS163" s="82"/>
      <c r="AT163" s="138"/>
      <c r="AU163" s="82" t="str">
        <f>+'[3]Contratos anteriores'!BG166</f>
        <v xml:space="preserve"> </v>
      </c>
      <c r="AV163" s="82" t="str">
        <f>+'[3]Contratos anteriores'!BH166</f>
        <v xml:space="preserve"> </v>
      </c>
      <c r="AW163" s="82" t="str">
        <f>+'[3]Contratos anteriores'!BI166</f>
        <v xml:space="preserve"> </v>
      </c>
      <c r="AX163" s="82"/>
      <c r="AY163" s="82"/>
      <c r="AZ163" s="138"/>
      <c r="BA163" s="82" t="str">
        <f>+'[3]Contratos anteriores'!BJ166</f>
        <v xml:space="preserve"> </v>
      </c>
      <c r="BB163" s="82" t="str">
        <f>+'[3]Contratos anteriores'!BK166</f>
        <v xml:space="preserve"> </v>
      </c>
      <c r="BC163" s="82" t="str">
        <f>+'[3]Contratos anteriores'!BL166</f>
        <v xml:space="preserve"> </v>
      </c>
      <c r="BD163" s="82"/>
      <c r="BE163" s="82"/>
      <c r="BF163" s="138"/>
      <c r="BG163" s="82" t="str">
        <f>+'[3]Contratos anteriores'!BM166</f>
        <v xml:space="preserve"> </v>
      </c>
      <c r="BH163" s="82" t="str">
        <f>+'[3]Contratos anteriores'!BN166</f>
        <v xml:space="preserve"> </v>
      </c>
      <c r="BI163" s="82" t="str">
        <f>+'[3]Contratos anteriores'!BO166</f>
        <v xml:space="preserve"> </v>
      </c>
      <c r="BJ163" s="82">
        <v>0.86</v>
      </c>
      <c r="BK163" s="82">
        <v>0.88</v>
      </c>
      <c r="BL163" s="138"/>
      <c r="BM163" s="82" t="str">
        <f>+'[3]Contratos anteriores'!BP166</f>
        <v xml:space="preserve"> </v>
      </c>
      <c r="BN163" s="82" t="str">
        <f>+'[3]Contratos anteriores'!BQ166</f>
        <v xml:space="preserve"> </v>
      </c>
      <c r="BO163" s="82" t="str">
        <f>+'[3]Contratos anteriores'!BR166</f>
        <v xml:space="preserve"> </v>
      </c>
      <c r="BP163" s="82">
        <v>0.78</v>
      </c>
      <c r="BQ163" s="82"/>
      <c r="BR163" s="82">
        <v>0.94</v>
      </c>
      <c r="BS163" s="82" t="str">
        <f>+'[3]Contratos anteriores'!BS166</f>
        <v xml:space="preserve"> </v>
      </c>
      <c r="BT163" s="82" t="str">
        <f>+'[3]Contratos anteriores'!BT166</f>
        <v xml:space="preserve"> </v>
      </c>
      <c r="BU163" s="82" t="str">
        <f>+'[3]Contratos anteriores'!BU166</f>
        <v xml:space="preserve"> </v>
      </c>
      <c r="BV163" s="84">
        <f t="shared" si="152"/>
        <v>0.85580000000000001</v>
      </c>
      <c r="BW163" s="84">
        <f t="shared" si="153"/>
        <v>6.0700422241174855E-2</v>
      </c>
      <c r="BX163" s="84">
        <f t="shared" si="225"/>
        <v>0.76474936663823767</v>
      </c>
      <c r="BY163" s="84">
        <f t="shared" si="154"/>
        <v>0.91650042224117489</v>
      </c>
      <c r="BZ163" s="84">
        <f t="shared" si="155"/>
        <v>0.85913686232122488</v>
      </c>
      <c r="CA163" s="82" t="str">
        <f t="shared" si="156"/>
        <v/>
      </c>
      <c r="CB163" s="82">
        <f t="shared" si="157"/>
        <v>0.81900000000000006</v>
      </c>
      <c r="CC163" s="82" t="str">
        <f t="shared" si="158"/>
        <v/>
      </c>
      <c r="CD163" s="82" t="str">
        <f t="shared" si="159"/>
        <v/>
      </c>
      <c r="CE163" s="82" t="str">
        <f t="shared" si="160"/>
        <v/>
      </c>
      <c r="CF163" s="82" t="str">
        <f t="shared" si="161"/>
        <v/>
      </c>
      <c r="CG163" s="82" t="str">
        <f t="shared" si="162"/>
        <v/>
      </c>
      <c r="CH163" s="82" t="str">
        <f t="shared" si="163"/>
        <v/>
      </c>
      <c r="CI163" s="82" t="str">
        <f t="shared" si="164"/>
        <v/>
      </c>
      <c r="CJ163" s="82" t="str">
        <f t="shared" si="165"/>
        <v/>
      </c>
      <c r="CK163" s="82" t="str">
        <f t="shared" si="166"/>
        <v/>
      </c>
      <c r="CL163" s="82" t="str">
        <f t="shared" si="167"/>
        <v/>
      </c>
      <c r="CM163" s="82" t="str">
        <f t="shared" si="168"/>
        <v/>
      </c>
      <c r="CN163" s="82" t="str">
        <f t="shared" si="169"/>
        <v/>
      </c>
      <c r="CO163" s="82" t="str">
        <f t="shared" si="170"/>
        <v/>
      </c>
      <c r="CP163" s="82" t="str">
        <f t="shared" si="171"/>
        <v/>
      </c>
      <c r="CQ163" s="82" t="str">
        <f t="shared" si="172"/>
        <v/>
      </c>
      <c r="CR163" s="82" t="str">
        <f t="shared" si="173"/>
        <v/>
      </c>
      <c r="CS163" s="82" t="str">
        <f t="shared" si="174"/>
        <v/>
      </c>
      <c r="CT163" s="82" t="str">
        <f t="shared" si="175"/>
        <v/>
      </c>
      <c r="CU163" s="82" t="str">
        <f t="shared" si="176"/>
        <v/>
      </c>
      <c r="CV163" s="82" t="str">
        <f t="shared" si="177"/>
        <v/>
      </c>
      <c r="CW163" s="82" t="str">
        <f t="shared" si="178"/>
        <v/>
      </c>
      <c r="CX163" s="82" t="str">
        <f t="shared" si="179"/>
        <v/>
      </c>
      <c r="CY163" s="82" t="str">
        <f t="shared" si="180"/>
        <v/>
      </c>
      <c r="CZ163" s="82" t="str">
        <f t="shared" si="181"/>
        <v/>
      </c>
      <c r="DA163" s="82" t="str">
        <f t="shared" si="182"/>
        <v/>
      </c>
      <c r="DB163" s="82" t="str">
        <f t="shared" si="183"/>
        <v/>
      </c>
      <c r="DC163" s="82" t="str">
        <f t="shared" si="184"/>
        <v/>
      </c>
      <c r="DD163" s="82" t="str">
        <f t="shared" si="185"/>
        <v/>
      </c>
      <c r="DE163" s="82" t="str">
        <f t="shared" si="186"/>
        <v/>
      </c>
      <c r="DF163" s="82" t="str">
        <f t="shared" si="187"/>
        <v/>
      </c>
      <c r="DG163" s="82" t="str">
        <f t="shared" si="188"/>
        <v/>
      </c>
      <c r="DH163" s="82" t="str">
        <f t="shared" si="189"/>
        <v/>
      </c>
      <c r="DI163" s="82" t="str">
        <f t="shared" si="190"/>
        <v/>
      </c>
      <c r="DJ163" s="82" t="str">
        <f t="shared" si="191"/>
        <v/>
      </c>
      <c r="DK163" s="82" t="str">
        <f t="shared" si="192"/>
        <v/>
      </c>
      <c r="DL163" s="82" t="str">
        <f t="shared" si="193"/>
        <v/>
      </c>
      <c r="DM163" s="82" t="str">
        <f t="shared" si="194"/>
        <v/>
      </c>
      <c r="DN163" s="82" t="str">
        <f t="shared" si="195"/>
        <v/>
      </c>
      <c r="DO163" s="82" t="str">
        <f t="shared" si="196"/>
        <v/>
      </c>
      <c r="DP163" s="82" t="str">
        <f t="shared" si="197"/>
        <v/>
      </c>
      <c r="DQ163" s="82" t="str">
        <f t="shared" si="198"/>
        <v/>
      </c>
      <c r="DR163" s="82" t="str">
        <f t="shared" si="199"/>
        <v/>
      </c>
      <c r="DS163" s="82" t="str">
        <f t="shared" si="200"/>
        <v/>
      </c>
      <c r="DT163" s="82" t="str">
        <f t="shared" si="201"/>
        <v/>
      </c>
      <c r="DU163" s="82" t="str">
        <f t="shared" si="202"/>
        <v/>
      </c>
      <c r="DV163" s="82" t="str">
        <f t="shared" si="203"/>
        <v/>
      </c>
      <c r="DW163" s="82" t="str">
        <f t="shared" si="204"/>
        <v/>
      </c>
      <c r="DX163" s="82" t="str">
        <f t="shared" si="205"/>
        <v/>
      </c>
      <c r="DY163" s="82" t="str">
        <f t="shared" si="206"/>
        <v/>
      </c>
      <c r="DZ163" s="82" t="str">
        <f t="shared" si="207"/>
        <v/>
      </c>
      <c r="EA163" s="82" t="str">
        <f t="shared" si="208"/>
        <v/>
      </c>
      <c r="EB163" s="82" t="str">
        <f t="shared" si="209"/>
        <v/>
      </c>
      <c r="EC163" s="82" t="str">
        <f t="shared" si="210"/>
        <v/>
      </c>
      <c r="ED163" s="82" t="str">
        <f t="shared" si="211"/>
        <v/>
      </c>
      <c r="EE163" s="82" t="str">
        <f t="shared" si="212"/>
        <v/>
      </c>
      <c r="EF163" s="82" t="str">
        <f t="shared" si="213"/>
        <v/>
      </c>
      <c r="EG163" s="82" t="str">
        <f t="shared" si="214"/>
        <v/>
      </c>
      <c r="EH163" s="82" t="str">
        <f t="shared" si="215"/>
        <v/>
      </c>
      <c r="EI163" s="82">
        <f t="shared" si="216"/>
        <v>0.78</v>
      </c>
      <c r="EJ163" s="82" t="str">
        <f t="shared" si="217"/>
        <v/>
      </c>
      <c r="EK163" s="82" t="str">
        <f t="shared" si="218"/>
        <v/>
      </c>
      <c r="EL163" s="82" t="str">
        <f t="shared" si="219"/>
        <v/>
      </c>
      <c r="EM163" s="82" t="str">
        <f t="shared" si="220"/>
        <v/>
      </c>
      <c r="EN163" s="82" t="str">
        <f t="shared" si="221"/>
        <v/>
      </c>
      <c r="EO163" s="71">
        <f t="shared" si="222"/>
        <v>0.8</v>
      </c>
      <c r="EP163" s="71">
        <f>ROUND(EO163*(1+[3]Inflación!$G$50),2)</f>
        <v>0.81</v>
      </c>
      <c r="EQ163" s="81">
        <f t="shared" si="223"/>
        <v>2.4283834850721053E-2</v>
      </c>
    </row>
    <row r="164" spans="1:147" s="56" customFormat="1" ht="24.75" customHeight="1">
      <c r="A164" s="96">
        <v>159</v>
      </c>
      <c r="B164" s="95" t="s">
        <v>490</v>
      </c>
      <c r="C164" s="91" t="s">
        <v>514</v>
      </c>
      <c r="D164" s="90" t="s">
        <v>129</v>
      </c>
      <c r="E164" s="94">
        <v>1.6000883944766306</v>
      </c>
      <c r="F164" s="94">
        <v>1.613689145829682</v>
      </c>
      <c r="G164" s="87"/>
      <c r="H164" s="114"/>
      <c r="I164" s="82">
        <v>1.722</v>
      </c>
      <c r="J164" s="82"/>
      <c r="K164" s="82" t="str">
        <f>+'[3]Contratos anteriores'!AO167</f>
        <v xml:space="preserve"> </v>
      </c>
      <c r="L164" s="82" t="str">
        <f>+'[3]Contratos anteriores'!AP167</f>
        <v xml:space="preserve"> </v>
      </c>
      <c r="M164" s="82" t="str">
        <f>+'[3]Contratos anteriores'!AQ167</f>
        <v xml:space="preserve"> </v>
      </c>
      <c r="N164" s="82"/>
      <c r="O164" s="82"/>
      <c r="P164" s="138"/>
      <c r="Q164" s="82" t="str">
        <f>+'[3]Contratos anteriores'!AR167</f>
        <v xml:space="preserve"> </v>
      </c>
      <c r="R164" s="82" t="str">
        <f>+'[3]Contratos anteriores'!AS167</f>
        <v xml:space="preserve"> </v>
      </c>
      <c r="S164" s="82" t="str">
        <f>+'[3]Contratos anteriores'!AT167</f>
        <v xml:space="preserve"> </v>
      </c>
      <c r="T164" s="82"/>
      <c r="U164" s="82"/>
      <c r="V164" s="138"/>
      <c r="W164" s="82" t="str">
        <f>+'[3]Contratos anteriores'!AU167</f>
        <v xml:space="preserve"> </v>
      </c>
      <c r="X164" s="82" t="str">
        <f>+'[3]Contratos anteriores'!AV167</f>
        <v xml:space="preserve"> </v>
      </c>
      <c r="Y164" s="82" t="str">
        <f>+'[3]Contratos anteriores'!AW167</f>
        <v xml:space="preserve"> </v>
      </c>
      <c r="Z164" s="82"/>
      <c r="AA164" s="82"/>
      <c r="AB164" s="138"/>
      <c r="AC164" s="86">
        <f>+'[3]Contratos anteriores'!AX167</f>
        <v>1.7365050000000002</v>
      </c>
      <c r="AD164" s="86" t="str">
        <f>+'[3]Contratos anteriores'!AY167</f>
        <v xml:space="preserve"> </v>
      </c>
      <c r="AE164" s="86" t="str">
        <f>+'[3]Contratos anteriores'!AZ167</f>
        <v xml:space="preserve"> </v>
      </c>
      <c r="AF164" s="82"/>
      <c r="AG164" s="82"/>
      <c r="AH164" s="138"/>
      <c r="AI164" s="82" t="str">
        <f>+'[3]Contratos anteriores'!BA167</f>
        <v xml:space="preserve"> </v>
      </c>
      <c r="AJ164" s="82" t="str">
        <f>+'[3]Contratos anteriores'!BB167</f>
        <v xml:space="preserve"> </v>
      </c>
      <c r="AK164" s="82" t="str">
        <f>+'[3]Contratos anteriores'!BC167</f>
        <v xml:space="preserve"> </v>
      </c>
      <c r="AL164" s="82"/>
      <c r="AM164" s="82"/>
      <c r="AN164" s="138"/>
      <c r="AO164" s="82" t="str">
        <f>+'[3]Contratos anteriores'!BD167</f>
        <v xml:space="preserve"> </v>
      </c>
      <c r="AP164" s="82" t="str">
        <f>+'[3]Contratos anteriores'!BE167</f>
        <v xml:space="preserve"> </v>
      </c>
      <c r="AQ164" s="82" t="str">
        <f>+'[3]Contratos anteriores'!BF167</f>
        <v xml:space="preserve"> </v>
      </c>
      <c r="AR164" s="82"/>
      <c r="AS164" s="82"/>
      <c r="AT164" s="138"/>
      <c r="AU164" s="82" t="str">
        <f>+'[3]Contratos anteriores'!BG167</f>
        <v xml:space="preserve"> </v>
      </c>
      <c r="AV164" s="82" t="str">
        <f>+'[3]Contratos anteriores'!BH167</f>
        <v xml:space="preserve"> </v>
      </c>
      <c r="AW164" s="82" t="str">
        <f>+'[3]Contratos anteriores'!BI167</f>
        <v xml:space="preserve"> </v>
      </c>
      <c r="AX164" s="82"/>
      <c r="AY164" s="82"/>
      <c r="AZ164" s="138"/>
      <c r="BA164" s="82">
        <f>+'[3]Contratos anteriores'!BJ167</f>
        <v>1.2839399999999999</v>
      </c>
      <c r="BB164" s="82" t="str">
        <f>+'[3]Contratos anteriores'!BK167</f>
        <v xml:space="preserve"> </v>
      </c>
      <c r="BC164" s="82" t="str">
        <f>+'[3]Contratos anteriores'!BL167</f>
        <v xml:space="preserve"> </v>
      </c>
      <c r="BD164" s="82"/>
      <c r="BE164" s="82"/>
      <c r="BF164" s="138"/>
      <c r="BG164" s="82" t="str">
        <f>+'[3]Contratos anteriores'!BM167</f>
        <v xml:space="preserve"> </v>
      </c>
      <c r="BH164" s="82" t="str">
        <f>+'[3]Contratos anteriores'!BN167</f>
        <v xml:space="preserve"> </v>
      </c>
      <c r="BI164" s="82" t="str">
        <f>+'[3]Contratos anteriores'!BO167</f>
        <v xml:space="preserve"> </v>
      </c>
      <c r="BJ164" s="82">
        <v>1.76</v>
      </c>
      <c r="BK164" s="82">
        <v>1.81</v>
      </c>
      <c r="BL164" s="138"/>
      <c r="BM164" s="82" t="str">
        <f>+'[3]Contratos anteriores'!BP167</f>
        <v xml:space="preserve"> </v>
      </c>
      <c r="BN164" s="82" t="str">
        <f>+'[3]Contratos anteriores'!BQ167</f>
        <v xml:space="preserve"> </v>
      </c>
      <c r="BO164" s="82">
        <f>+'[3]Contratos anteriores'!BR167</f>
        <v>2.0131999999999999</v>
      </c>
      <c r="BP164" s="82">
        <v>1.6</v>
      </c>
      <c r="BQ164" s="82">
        <v>1.43</v>
      </c>
      <c r="BR164" s="82">
        <v>1.96</v>
      </c>
      <c r="BS164" s="82" t="str">
        <f>+'[3]Contratos anteriores'!BS167</f>
        <v xml:space="preserve"> </v>
      </c>
      <c r="BT164" s="82" t="str">
        <f>+'[3]Contratos anteriores'!BT167</f>
        <v xml:space="preserve"> </v>
      </c>
      <c r="BU164" s="82" t="str">
        <f>+'[3]Contratos anteriores'!BU167</f>
        <v xml:space="preserve"> </v>
      </c>
      <c r="BV164" s="84">
        <f t="shared" si="152"/>
        <v>1.7017383333333334</v>
      </c>
      <c r="BW164" s="84">
        <f t="shared" si="153"/>
        <v>0.21307358336849366</v>
      </c>
      <c r="BX164" s="84">
        <f t="shared" si="225"/>
        <v>1.3821279582805928</v>
      </c>
      <c r="BY164" s="84">
        <f t="shared" si="154"/>
        <v>1.9148119167018269</v>
      </c>
      <c r="BZ164" s="84">
        <f t="shared" si="155"/>
        <v>1.760097233924294</v>
      </c>
      <c r="CA164" s="82" t="str">
        <f t="shared" si="156"/>
        <v/>
      </c>
      <c r="CB164" s="82">
        <f t="shared" si="157"/>
        <v>1.722</v>
      </c>
      <c r="CC164" s="82" t="str">
        <f t="shared" si="158"/>
        <v/>
      </c>
      <c r="CD164" s="82" t="str">
        <f t="shared" si="159"/>
        <v/>
      </c>
      <c r="CE164" s="82" t="str">
        <f t="shared" si="160"/>
        <v/>
      </c>
      <c r="CF164" s="82" t="str">
        <f t="shared" si="161"/>
        <v/>
      </c>
      <c r="CG164" s="82" t="str">
        <f t="shared" si="162"/>
        <v/>
      </c>
      <c r="CH164" s="82" t="str">
        <f t="shared" si="163"/>
        <v/>
      </c>
      <c r="CI164" s="82" t="str">
        <f t="shared" si="164"/>
        <v/>
      </c>
      <c r="CJ164" s="82" t="str">
        <f t="shared" si="165"/>
        <v/>
      </c>
      <c r="CK164" s="82" t="str">
        <f t="shared" si="166"/>
        <v/>
      </c>
      <c r="CL164" s="82" t="str">
        <f t="shared" si="167"/>
        <v/>
      </c>
      <c r="CM164" s="82" t="str">
        <f t="shared" si="168"/>
        <v/>
      </c>
      <c r="CN164" s="82" t="str">
        <f t="shared" si="169"/>
        <v/>
      </c>
      <c r="CO164" s="82" t="str">
        <f t="shared" si="170"/>
        <v/>
      </c>
      <c r="CP164" s="82" t="str">
        <f t="shared" si="171"/>
        <v/>
      </c>
      <c r="CQ164" s="82" t="str">
        <f t="shared" si="172"/>
        <v/>
      </c>
      <c r="CR164" s="82" t="str">
        <f t="shared" si="173"/>
        <v/>
      </c>
      <c r="CS164" s="82" t="str">
        <f t="shared" si="174"/>
        <v/>
      </c>
      <c r="CT164" s="82" t="str">
        <f t="shared" si="175"/>
        <v/>
      </c>
      <c r="CU164" s="82" t="str">
        <f t="shared" si="176"/>
        <v/>
      </c>
      <c r="CV164" s="82">
        <f t="shared" si="177"/>
        <v>1.7365050000000002</v>
      </c>
      <c r="CW164" s="82" t="str">
        <f t="shared" si="178"/>
        <v/>
      </c>
      <c r="CX164" s="82" t="str">
        <f t="shared" si="179"/>
        <v/>
      </c>
      <c r="CY164" s="82" t="str">
        <f t="shared" si="180"/>
        <v/>
      </c>
      <c r="CZ164" s="82" t="str">
        <f t="shared" si="181"/>
        <v/>
      </c>
      <c r="DA164" s="82" t="str">
        <f t="shared" si="182"/>
        <v/>
      </c>
      <c r="DB164" s="82" t="str">
        <f t="shared" si="183"/>
        <v/>
      </c>
      <c r="DC164" s="82" t="str">
        <f t="shared" si="184"/>
        <v/>
      </c>
      <c r="DD164" s="82" t="str">
        <f t="shared" si="185"/>
        <v/>
      </c>
      <c r="DE164" s="82" t="str">
        <f t="shared" si="186"/>
        <v/>
      </c>
      <c r="DF164" s="82" t="str">
        <f t="shared" si="187"/>
        <v/>
      </c>
      <c r="DG164" s="82" t="str">
        <f t="shared" si="188"/>
        <v/>
      </c>
      <c r="DH164" s="82" t="str">
        <f t="shared" si="189"/>
        <v/>
      </c>
      <c r="DI164" s="82" t="str">
        <f t="shared" si="190"/>
        <v/>
      </c>
      <c r="DJ164" s="82" t="str">
        <f t="shared" si="191"/>
        <v/>
      </c>
      <c r="DK164" s="82" t="str">
        <f t="shared" si="192"/>
        <v/>
      </c>
      <c r="DL164" s="82" t="str">
        <f t="shared" si="193"/>
        <v/>
      </c>
      <c r="DM164" s="82" t="str">
        <f t="shared" si="194"/>
        <v/>
      </c>
      <c r="DN164" s="82" t="str">
        <f t="shared" si="195"/>
        <v/>
      </c>
      <c r="DO164" s="82" t="str">
        <f t="shared" si="196"/>
        <v/>
      </c>
      <c r="DP164" s="82" t="str">
        <f t="shared" si="197"/>
        <v/>
      </c>
      <c r="DQ164" s="82" t="str">
        <f t="shared" si="198"/>
        <v/>
      </c>
      <c r="DR164" s="82" t="str">
        <f t="shared" si="199"/>
        <v/>
      </c>
      <c r="DS164" s="82" t="str">
        <f t="shared" si="200"/>
        <v/>
      </c>
      <c r="DT164" s="82" t="str">
        <f t="shared" si="201"/>
        <v/>
      </c>
      <c r="DU164" s="82" t="str">
        <f t="shared" si="202"/>
        <v/>
      </c>
      <c r="DV164" s="82" t="str">
        <f t="shared" si="203"/>
        <v/>
      </c>
      <c r="DW164" s="82" t="str">
        <f t="shared" si="204"/>
        <v/>
      </c>
      <c r="DX164" s="82" t="str">
        <f t="shared" si="205"/>
        <v/>
      </c>
      <c r="DY164" s="82" t="str">
        <f t="shared" si="206"/>
        <v/>
      </c>
      <c r="DZ164" s="82" t="str">
        <f t="shared" si="207"/>
        <v/>
      </c>
      <c r="EA164" s="82" t="str">
        <f t="shared" si="208"/>
        <v/>
      </c>
      <c r="EB164" s="82" t="str">
        <f t="shared" si="209"/>
        <v/>
      </c>
      <c r="EC164" s="82">
        <f t="shared" si="210"/>
        <v>1.76</v>
      </c>
      <c r="ED164" s="82" t="str">
        <f t="shared" si="211"/>
        <v/>
      </c>
      <c r="EE164" s="82" t="str">
        <f t="shared" si="212"/>
        <v/>
      </c>
      <c r="EF164" s="82" t="str">
        <f t="shared" si="213"/>
        <v/>
      </c>
      <c r="EG164" s="82" t="str">
        <f t="shared" si="214"/>
        <v/>
      </c>
      <c r="EH164" s="82" t="str">
        <f t="shared" si="215"/>
        <v/>
      </c>
      <c r="EI164" s="82">
        <f t="shared" si="216"/>
        <v>1.6</v>
      </c>
      <c r="EJ164" s="82">
        <f t="shared" si="217"/>
        <v>1.43</v>
      </c>
      <c r="EK164" s="82" t="str">
        <f t="shared" si="218"/>
        <v/>
      </c>
      <c r="EL164" s="82" t="str">
        <f t="shared" si="219"/>
        <v/>
      </c>
      <c r="EM164" s="82" t="str">
        <f t="shared" si="220"/>
        <v/>
      </c>
      <c r="EN164" s="82" t="str">
        <f t="shared" si="221"/>
        <v/>
      </c>
      <c r="EO164" s="71">
        <f t="shared" si="222"/>
        <v>1.66</v>
      </c>
      <c r="EP164" s="71">
        <f>ROUND(EO164*(1+[3]Inflación!$G$50),2)</f>
        <v>1.68</v>
      </c>
      <c r="EQ164" s="81">
        <f t="shared" si="223"/>
        <v>3.7442684873022714E-2</v>
      </c>
    </row>
    <row r="165" spans="1:147" s="56" customFormat="1" ht="24.75" customHeight="1">
      <c r="A165" s="96">
        <v>160</v>
      </c>
      <c r="B165" s="95" t="s">
        <v>490</v>
      </c>
      <c r="C165" s="91" t="s">
        <v>513</v>
      </c>
      <c r="D165" s="90" t="s">
        <v>129</v>
      </c>
      <c r="E165" s="94">
        <v>0.67645446514418373</v>
      </c>
      <c r="F165" s="94">
        <v>0.68220432809790932</v>
      </c>
      <c r="G165" s="87"/>
      <c r="H165" s="82"/>
      <c r="I165" s="82">
        <v>0.71400000000000008</v>
      </c>
      <c r="J165" s="82"/>
      <c r="K165" s="82" t="str">
        <f>+'[3]Contratos anteriores'!AO168</f>
        <v xml:space="preserve"> </v>
      </c>
      <c r="L165" s="82" t="str">
        <f>+'[3]Contratos anteriores'!AP168</f>
        <v xml:space="preserve"> </v>
      </c>
      <c r="M165" s="82" t="str">
        <f>+'[3]Contratos anteriores'!AQ168</f>
        <v xml:space="preserve"> </v>
      </c>
      <c r="N165" s="82"/>
      <c r="O165" s="82"/>
      <c r="P165" s="138"/>
      <c r="Q165" s="82" t="str">
        <f>+'[3]Contratos anteriores'!AR168</f>
        <v xml:space="preserve"> </v>
      </c>
      <c r="R165" s="82" t="str">
        <f>+'[3]Contratos anteriores'!AS168</f>
        <v xml:space="preserve"> </v>
      </c>
      <c r="S165" s="82" t="str">
        <f>+'[3]Contratos anteriores'!AT168</f>
        <v xml:space="preserve"> </v>
      </c>
      <c r="T165" s="82"/>
      <c r="U165" s="82"/>
      <c r="V165" s="138"/>
      <c r="W165" s="82" t="str">
        <f>+'[3]Contratos anteriores'!AU168</f>
        <v xml:space="preserve"> </v>
      </c>
      <c r="X165" s="82" t="str">
        <f>+'[3]Contratos anteriores'!AV168</f>
        <v xml:space="preserve"> </v>
      </c>
      <c r="Y165" s="82" t="str">
        <f>+'[3]Contratos anteriores'!AW168</f>
        <v xml:space="preserve"> </v>
      </c>
      <c r="Z165" s="82"/>
      <c r="AA165" s="82"/>
      <c r="AB165" s="138"/>
      <c r="AC165" s="86" t="str">
        <f>+'[3]Contratos anteriores'!AX168</f>
        <v xml:space="preserve"> </v>
      </c>
      <c r="AD165" s="86" t="str">
        <f>+'[3]Contratos anteriores'!AY168</f>
        <v xml:space="preserve"> </v>
      </c>
      <c r="AE165" s="86" t="str">
        <f>+'[3]Contratos anteriores'!AZ168</f>
        <v xml:space="preserve"> </v>
      </c>
      <c r="AF165" s="82"/>
      <c r="AG165" s="82"/>
      <c r="AH165" s="138"/>
      <c r="AI165" s="82" t="str">
        <f>+'[3]Contratos anteriores'!BA168</f>
        <v xml:space="preserve"> </v>
      </c>
      <c r="AJ165" s="82" t="str">
        <f>+'[3]Contratos anteriores'!BB168</f>
        <v xml:space="preserve"> </v>
      </c>
      <c r="AK165" s="82" t="str">
        <f>+'[3]Contratos anteriores'!BC168</f>
        <v xml:space="preserve"> </v>
      </c>
      <c r="AL165" s="82"/>
      <c r="AM165" s="82"/>
      <c r="AN165" s="138"/>
      <c r="AO165" s="82" t="str">
        <f>+'[3]Contratos anteriores'!BD168</f>
        <v xml:space="preserve"> </v>
      </c>
      <c r="AP165" s="82" t="str">
        <f>+'[3]Contratos anteriores'!BE168</f>
        <v xml:space="preserve"> </v>
      </c>
      <c r="AQ165" s="82" t="str">
        <f>+'[3]Contratos anteriores'!BF168</f>
        <v xml:space="preserve"> </v>
      </c>
      <c r="AR165" s="82"/>
      <c r="AS165" s="82"/>
      <c r="AT165" s="138"/>
      <c r="AU165" s="82" t="str">
        <f>+'[3]Contratos anteriores'!BG168</f>
        <v xml:space="preserve"> </v>
      </c>
      <c r="AV165" s="82" t="str">
        <f>+'[3]Contratos anteriores'!BH168</f>
        <v xml:space="preserve"> </v>
      </c>
      <c r="AW165" s="82" t="str">
        <f>+'[3]Contratos anteriores'!BI168</f>
        <v xml:space="preserve"> </v>
      </c>
      <c r="AX165" s="82"/>
      <c r="AY165" s="82"/>
      <c r="AZ165" s="138"/>
      <c r="BA165" s="82" t="str">
        <f>+'[3]Contratos anteriores'!BJ168</f>
        <v xml:space="preserve"> </v>
      </c>
      <c r="BB165" s="82" t="str">
        <f>+'[3]Contratos anteriores'!BK168</f>
        <v xml:space="preserve"> </v>
      </c>
      <c r="BC165" s="82" t="str">
        <f>+'[3]Contratos anteriores'!BL168</f>
        <v xml:space="preserve"> </v>
      </c>
      <c r="BD165" s="82"/>
      <c r="BE165" s="82"/>
      <c r="BF165" s="138"/>
      <c r="BG165" s="82" t="str">
        <f>+'[3]Contratos anteriores'!BM168</f>
        <v xml:space="preserve"> </v>
      </c>
      <c r="BH165" s="82" t="str">
        <f>+'[3]Contratos anteriores'!BN168</f>
        <v xml:space="preserve"> </v>
      </c>
      <c r="BI165" s="82" t="str">
        <f>+'[3]Contratos anteriores'!BO168</f>
        <v xml:space="preserve"> </v>
      </c>
      <c r="BJ165" s="82">
        <v>1.0900000000000001</v>
      </c>
      <c r="BK165" s="82">
        <v>0.76</v>
      </c>
      <c r="BL165" s="138"/>
      <c r="BM165" s="82" t="str">
        <f>+'[3]Contratos anteriores'!BP168</f>
        <v xml:space="preserve"> </v>
      </c>
      <c r="BN165" s="82" t="str">
        <f>+'[3]Contratos anteriores'!BQ168</f>
        <v xml:space="preserve"> </v>
      </c>
      <c r="BO165" s="82" t="str">
        <f>+'[3]Contratos anteriores'!BR168</f>
        <v xml:space="preserve"> </v>
      </c>
      <c r="BP165" s="82">
        <v>0.68</v>
      </c>
      <c r="BQ165" s="82"/>
      <c r="BR165" s="82">
        <v>0.82</v>
      </c>
      <c r="BS165" s="82" t="str">
        <f>+'[3]Contratos anteriores'!BS168</f>
        <v xml:space="preserve"> </v>
      </c>
      <c r="BT165" s="82" t="str">
        <f>+'[3]Contratos anteriores'!BT168</f>
        <v xml:space="preserve"> </v>
      </c>
      <c r="BU165" s="82" t="str">
        <f>+'[3]Contratos anteriores'!BU168</f>
        <v xml:space="preserve"> </v>
      </c>
      <c r="BV165" s="84">
        <f t="shared" si="152"/>
        <v>0.81279999999999997</v>
      </c>
      <c r="BW165" s="84">
        <f t="shared" si="153"/>
        <v>0.14862843835562856</v>
      </c>
      <c r="BX165" s="84">
        <f t="shared" si="225"/>
        <v>0.58985734246655719</v>
      </c>
      <c r="BY165" s="84">
        <f t="shared" si="154"/>
        <v>0.96142843835562852</v>
      </c>
      <c r="BZ165" s="84">
        <f t="shared" si="155"/>
        <v>0.74409991165860212</v>
      </c>
      <c r="CA165" s="82" t="str">
        <f t="shared" si="156"/>
        <v/>
      </c>
      <c r="CB165" s="82">
        <f t="shared" si="157"/>
        <v>0.71400000000000008</v>
      </c>
      <c r="CC165" s="82" t="str">
        <f t="shared" si="158"/>
        <v/>
      </c>
      <c r="CD165" s="82" t="str">
        <f t="shared" si="159"/>
        <v/>
      </c>
      <c r="CE165" s="82" t="str">
        <f t="shared" si="160"/>
        <v/>
      </c>
      <c r="CF165" s="82" t="str">
        <f t="shared" si="161"/>
        <v/>
      </c>
      <c r="CG165" s="82" t="str">
        <f t="shared" si="162"/>
        <v/>
      </c>
      <c r="CH165" s="82" t="str">
        <f t="shared" si="163"/>
        <v/>
      </c>
      <c r="CI165" s="82" t="str">
        <f t="shared" si="164"/>
        <v/>
      </c>
      <c r="CJ165" s="82" t="str">
        <f t="shared" si="165"/>
        <v/>
      </c>
      <c r="CK165" s="82" t="str">
        <f t="shared" si="166"/>
        <v/>
      </c>
      <c r="CL165" s="82" t="str">
        <f t="shared" si="167"/>
        <v/>
      </c>
      <c r="CM165" s="82" t="str">
        <f t="shared" si="168"/>
        <v/>
      </c>
      <c r="CN165" s="82" t="str">
        <f t="shared" si="169"/>
        <v/>
      </c>
      <c r="CO165" s="82" t="str">
        <f t="shared" si="170"/>
        <v/>
      </c>
      <c r="CP165" s="82" t="str">
        <f t="shared" si="171"/>
        <v/>
      </c>
      <c r="CQ165" s="82" t="str">
        <f t="shared" si="172"/>
        <v/>
      </c>
      <c r="CR165" s="82" t="str">
        <f t="shared" si="173"/>
        <v/>
      </c>
      <c r="CS165" s="82" t="str">
        <f t="shared" si="174"/>
        <v/>
      </c>
      <c r="CT165" s="82" t="str">
        <f t="shared" si="175"/>
        <v/>
      </c>
      <c r="CU165" s="82" t="str">
        <f t="shared" si="176"/>
        <v/>
      </c>
      <c r="CV165" s="82" t="str">
        <f t="shared" si="177"/>
        <v/>
      </c>
      <c r="CW165" s="82" t="str">
        <f t="shared" si="178"/>
        <v/>
      </c>
      <c r="CX165" s="82" t="str">
        <f t="shared" si="179"/>
        <v/>
      </c>
      <c r="CY165" s="82" t="str">
        <f t="shared" si="180"/>
        <v/>
      </c>
      <c r="CZ165" s="82" t="str">
        <f t="shared" si="181"/>
        <v/>
      </c>
      <c r="DA165" s="82" t="str">
        <f t="shared" si="182"/>
        <v/>
      </c>
      <c r="DB165" s="82" t="str">
        <f t="shared" si="183"/>
        <v/>
      </c>
      <c r="DC165" s="82" t="str">
        <f t="shared" si="184"/>
        <v/>
      </c>
      <c r="DD165" s="82" t="str">
        <f t="shared" si="185"/>
        <v/>
      </c>
      <c r="DE165" s="82" t="str">
        <f t="shared" si="186"/>
        <v/>
      </c>
      <c r="DF165" s="82" t="str">
        <f t="shared" si="187"/>
        <v/>
      </c>
      <c r="DG165" s="82" t="str">
        <f t="shared" si="188"/>
        <v/>
      </c>
      <c r="DH165" s="82" t="str">
        <f t="shared" si="189"/>
        <v/>
      </c>
      <c r="DI165" s="82" t="str">
        <f t="shared" si="190"/>
        <v/>
      </c>
      <c r="DJ165" s="82" t="str">
        <f t="shared" si="191"/>
        <v/>
      </c>
      <c r="DK165" s="82" t="str">
        <f t="shared" si="192"/>
        <v/>
      </c>
      <c r="DL165" s="82" t="str">
        <f t="shared" si="193"/>
        <v/>
      </c>
      <c r="DM165" s="82" t="str">
        <f t="shared" si="194"/>
        <v/>
      </c>
      <c r="DN165" s="82" t="str">
        <f t="shared" si="195"/>
        <v/>
      </c>
      <c r="DO165" s="82" t="str">
        <f t="shared" si="196"/>
        <v/>
      </c>
      <c r="DP165" s="82" t="str">
        <f t="shared" si="197"/>
        <v/>
      </c>
      <c r="DQ165" s="82" t="str">
        <f t="shared" si="198"/>
        <v/>
      </c>
      <c r="DR165" s="82" t="str">
        <f t="shared" si="199"/>
        <v/>
      </c>
      <c r="DS165" s="82" t="str">
        <f t="shared" si="200"/>
        <v/>
      </c>
      <c r="DT165" s="82" t="str">
        <f t="shared" si="201"/>
        <v/>
      </c>
      <c r="DU165" s="82" t="str">
        <f t="shared" si="202"/>
        <v/>
      </c>
      <c r="DV165" s="82" t="str">
        <f t="shared" si="203"/>
        <v/>
      </c>
      <c r="DW165" s="82" t="str">
        <f t="shared" si="204"/>
        <v/>
      </c>
      <c r="DX165" s="82" t="str">
        <f t="shared" si="205"/>
        <v/>
      </c>
      <c r="DY165" s="82" t="str">
        <f t="shared" si="206"/>
        <v/>
      </c>
      <c r="DZ165" s="82" t="str">
        <f t="shared" si="207"/>
        <v/>
      </c>
      <c r="EA165" s="82" t="str">
        <f t="shared" si="208"/>
        <v/>
      </c>
      <c r="EB165" s="82" t="str">
        <f t="shared" si="209"/>
        <v/>
      </c>
      <c r="EC165" s="82" t="str">
        <f t="shared" si="210"/>
        <v/>
      </c>
      <c r="ED165" s="82" t="str">
        <f t="shared" si="211"/>
        <v/>
      </c>
      <c r="EE165" s="82" t="str">
        <f t="shared" si="212"/>
        <v/>
      </c>
      <c r="EF165" s="82" t="str">
        <f t="shared" si="213"/>
        <v/>
      </c>
      <c r="EG165" s="82" t="str">
        <f t="shared" si="214"/>
        <v/>
      </c>
      <c r="EH165" s="82" t="str">
        <f t="shared" si="215"/>
        <v/>
      </c>
      <c r="EI165" s="82">
        <f t="shared" si="216"/>
        <v>0.68</v>
      </c>
      <c r="EJ165" s="82" t="str">
        <f t="shared" si="217"/>
        <v/>
      </c>
      <c r="EK165" s="82" t="str">
        <f t="shared" si="218"/>
        <v/>
      </c>
      <c r="EL165" s="82" t="str">
        <f t="shared" si="219"/>
        <v/>
      </c>
      <c r="EM165" s="82" t="str">
        <f t="shared" si="220"/>
        <v/>
      </c>
      <c r="EN165" s="82" t="str">
        <f t="shared" si="221"/>
        <v/>
      </c>
      <c r="EO165" s="71">
        <f t="shared" si="222"/>
        <v>0.7</v>
      </c>
      <c r="EP165" s="71">
        <f>ROUND(EO165*(1+[3]Inflación!$G$50),2)</f>
        <v>0.71</v>
      </c>
      <c r="EQ165" s="81">
        <f t="shared" si="223"/>
        <v>3.4807272431556235E-2</v>
      </c>
    </row>
    <row r="166" spans="1:147" s="56" customFormat="1" ht="24.75" customHeight="1">
      <c r="A166" s="96">
        <v>161</v>
      </c>
      <c r="B166" s="95" t="s">
        <v>490</v>
      </c>
      <c r="C166" s="91" t="s">
        <v>512</v>
      </c>
      <c r="D166" s="90" t="s">
        <v>129</v>
      </c>
      <c r="E166" s="94">
        <v>1.7972599125170181</v>
      </c>
      <c r="F166" s="94">
        <v>1.8125366217734127</v>
      </c>
      <c r="G166" s="87"/>
      <c r="H166" s="82"/>
      <c r="I166" s="82">
        <v>1.9110000000000003</v>
      </c>
      <c r="J166" s="82"/>
      <c r="K166" s="82" t="str">
        <f>+'[3]Contratos anteriores'!AO169</f>
        <v xml:space="preserve"> </v>
      </c>
      <c r="L166" s="82" t="str">
        <f>+'[3]Contratos anteriores'!AP169</f>
        <v xml:space="preserve"> </v>
      </c>
      <c r="M166" s="82" t="str">
        <f>+'[3]Contratos anteriores'!AQ169</f>
        <v xml:space="preserve"> </v>
      </c>
      <c r="N166" s="82"/>
      <c r="O166" s="82"/>
      <c r="P166" s="138"/>
      <c r="Q166" s="82" t="str">
        <f>+'[3]Contratos anteriores'!AR169</f>
        <v xml:space="preserve"> </v>
      </c>
      <c r="R166" s="82" t="str">
        <f>+'[3]Contratos anteriores'!AS169</f>
        <v xml:space="preserve"> </v>
      </c>
      <c r="S166" s="82" t="str">
        <f>+'[3]Contratos anteriores'!AT169</f>
        <v xml:space="preserve"> </v>
      </c>
      <c r="T166" s="82"/>
      <c r="U166" s="82"/>
      <c r="V166" s="138"/>
      <c r="W166" s="82" t="str">
        <f>+'[3]Contratos anteriores'!AU169</f>
        <v xml:space="preserve"> </v>
      </c>
      <c r="X166" s="82" t="str">
        <f>+'[3]Contratos anteriores'!AV169</f>
        <v xml:space="preserve"> </v>
      </c>
      <c r="Y166" s="82" t="str">
        <f>+'[3]Contratos anteriores'!AW169</f>
        <v xml:space="preserve"> </v>
      </c>
      <c r="Z166" s="82"/>
      <c r="AA166" s="82"/>
      <c r="AB166" s="138"/>
      <c r="AC166" s="86" t="str">
        <f>+'[3]Contratos anteriores'!AX169</f>
        <v xml:space="preserve"> </v>
      </c>
      <c r="AD166" s="86" t="str">
        <f>+'[3]Contratos anteriores'!AY169</f>
        <v xml:space="preserve"> </v>
      </c>
      <c r="AE166" s="86" t="str">
        <f>+'[3]Contratos anteriores'!AZ169</f>
        <v xml:space="preserve"> </v>
      </c>
      <c r="AF166" s="82"/>
      <c r="AG166" s="82"/>
      <c r="AH166" s="138"/>
      <c r="AI166" s="82" t="str">
        <f>+'[3]Contratos anteriores'!BA169</f>
        <v xml:space="preserve"> </v>
      </c>
      <c r="AJ166" s="82" t="str">
        <f>+'[3]Contratos anteriores'!BB169</f>
        <v xml:space="preserve"> </v>
      </c>
      <c r="AK166" s="82" t="str">
        <f>+'[3]Contratos anteriores'!BC169</f>
        <v xml:space="preserve"> </v>
      </c>
      <c r="AL166" s="82"/>
      <c r="AM166" s="82"/>
      <c r="AN166" s="138"/>
      <c r="AO166" s="82" t="str">
        <f>+'[3]Contratos anteriores'!BD169</f>
        <v xml:space="preserve"> </v>
      </c>
      <c r="AP166" s="82" t="str">
        <f>+'[3]Contratos anteriores'!BE169</f>
        <v xml:space="preserve"> </v>
      </c>
      <c r="AQ166" s="82" t="str">
        <f>+'[3]Contratos anteriores'!BF169</f>
        <v xml:space="preserve"> </v>
      </c>
      <c r="AR166" s="82"/>
      <c r="AS166" s="82"/>
      <c r="AT166" s="138"/>
      <c r="AU166" s="82" t="str">
        <f>+'[3]Contratos anteriores'!BG169</f>
        <v xml:space="preserve"> </v>
      </c>
      <c r="AV166" s="82" t="str">
        <f>+'[3]Contratos anteriores'!BH169</f>
        <v xml:space="preserve"> </v>
      </c>
      <c r="AW166" s="82" t="str">
        <f>+'[3]Contratos anteriores'!BI169</f>
        <v xml:space="preserve"> </v>
      </c>
      <c r="AX166" s="82"/>
      <c r="AY166" s="82"/>
      <c r="AZ166" s="138"/>
      <c r="BA166" s="82" t="str">
        <f>+'[3]Contratos anteriores'!BJ169</f>
        <v xml:space="preserve"> </v>
      </c>
      <c r="BB166" s="82" t="str">
        <f>+'[3]Contratos anteriores'!BK169</f>
        <v xml:space="preserve"> </v>
      </c>
      <c r="BC166" s="82" t="str">
        <f>+'[3]Contratos anteriores'!BL169</f>
        <v xml:space="preserve"> </v>
      </c>
      <c r="BD166" s="82"/>
      <c r="BE166" s="82"/>
      <c r="BF166" s="138"/>
      <c r="BG166" s="82" t="str">
        <f>+'[3]Contratos anteriores'!BM169</f>
        <v xml:space="preserve"> </v>
      </c>
      <c r="BH166" s="82" t="str">
        <f>+'[3]Contratos anteriores'!BN169</f>
        <v xml:space="preserve"> </v>
      </c>
      <c r="BI166" s="82" t="str">
        <f>+'[3]Contratos anteriores'!BO169</f>
        <v xml:space="preserve"> </v>
      </c>
      <c r="BJ166" s="82">
        <v>2.31</v>
      </c>
      <c r="BK166" s="82">
        <v>2.0299999999999998</v>
      </c>
      <c r="BL166" s="138"/>
      <c r="BM166" s="82" t="str">
        <f>+'[3]Contratos anteriores'!BP169</f>
        <v xml:space="preserve"> </v>
      </c>
      <c r="BN166" s="82" t="str">
        <f>+'[3]Contratos anteriores'!BQ169</f>
        <v xml:space="preserve"> </v>
      </c>
      <c r="BO166" s="82" t="str">
        <f>+'[3]Contratos anteriores'!BR169</f>
        <v xml:space="preserve"> </v>
      </c>
      <c r="BP166" s="82">
        <v>1.79</v>
      </c>
      <c r="BQ166" s="82"/>
      <c r="BR166" s="82">
        <v>2.19</v>
      </c>
      <c r="BS166" s="82" t="str">
        <f>+'[3]Contratos anteriores'!BS169</f>
        <v xml:space="preserve"> </v>
      </c>
      <c r="BT166" s="82" t="str">
        <f>+'[3]Contratos anteriores'!BT169</f>
        <v xml:space="preserve"> </v>
      </c>
      <c r="BU166" s="82" t="str">
        <f>+'[3]Contratos anteriores'!BU169</f>
        <v xml:space="preserve"> </v>
      </c>
      <c r="BV166" s="84">
        <f t="shared" si="152"/>
        <v>2.0461999999999998</v>
      </c>
      <c r="BW166" s="84">
        <f t="shared" si="153"/>
        <v>0.20726241046460789</v>
      </c>
      <c r="BX166" s="84">
        <f t="shared" si="225"/>
        <v>1.735306384303088</v>
      </c>
      <c r="BY166" s="84">
        <f t="shared" si="154"/>
        <v>2.2534624104646075</v>
      </c>
      <c r="BZ166" s="84">
        <f t="shared" si="155"/>
        <v>1.9769859037687201</v>
      </c>
      <c r="CA166" s="82" t="str">
        <f t="shared" si="156"/>
        <v/>
      </c>
      <c r="CB166" s="82">
        <f t="shared" si="157"/>
        <v>1.9110000000000003</v>
      </c>
      <c r="CC166" s="82" t="str">
        <f t="shared" si="158"/>
        <v/>
      </c>
      <c r="CD166" s="82" t="str">
        <f t="shared" si="159"/>
        <v/>
      </c>
      <c r="CE166" s="82" t="str">
        <f t="shared" si="160"/>
        <v/>
      </c>
      <c r="CF166" s="82" t="str">
        <f t="shared" si="161"/>
        <v/>
      </c>
      <c r="CG166" s="82" t="str">
        <f t="shared" si="162"/>
        <v/>
      </c>
      <c r="CH166" s="82" t="str">
        <f t="shared" si="163"/>
        <v/>
      </c>
      <c r="CI166" s="82" t="str">
        <f t="shared" si="164"/>
        <v/>
      </c>
      <c r="CJ166" s="82" t="str">
        <f t="shared" si="165"/>
        <v/>
      </c>
      <c r="CK166" s="82" t="str">
        <f t="shared" si="166"/>
        <v/>
      </c>
      <c r="CL166" s="82" t="str">
        <f t="shared" si="167"/>
        <v/>
      </c>
      <c r="CM166" s="82" t="str">
        <f t="shared" si="168"/>
        <v/>
      </c>
      <c r="CN166" s="82" t="str">
        <f t="shared" si="169"/>
        <v/>
      </c>
      <c r="CO166" s="82" t="str">
        <f t="shared" si="170"/>
        <v/>
      </c>
      <c r="CP166" s="82" t="str">
        <f t="shared" si="171"/>
        <v/>
      </c>
      <c r="CQ166" s="82" t="str">
        <f t="shared" si="172"/>
        <v/>
      </c>
      <c r="CR166" s="82" t="str">
        <f t="shared" si="173"/>
        <v/>
      </c>
      <c r="CS166" s="82" t="str">
        <f t="shared" si="174"/>
        <v/>
      </c>
      <c r="CT166" s="82" t="str">
        <f t="shared" si="175"/>
        <v/>
      </c>
      <c r="CU166" s="82" t="str">
        <f t="shared" si="176"/>
        <v/>
      </c>
      <c r="CV166" s="82" t="str">
        <f t="shared" si="177"/>
        <v/>
      </c>
      <c r="CW166" s="82" t="str">
        <f t="shared" si="178"/>
        <v/>
      </c>
      <c r="CX166" s="82" t="str">
        <f t="shared" si="179"/>
        <v/>
      </c>
      <c r="CY166" s="82" t="str">
        <f t="shared" si="180"/>
        <v/>
      </c>
      <c r="CZ166" s="82" t="str">
        <f t="shared" si="181"/>
        <v/>
      </c>
      <c r="DA166" s="82" t="str">
        <f t="shared" si="182"/>
        <v/>
      </c>
      <c r="DB166" s="82" t="str">
        <f t="shared" si="183"/>
        <v/>
      </c>
      <c r="DC166" s="82" t="str">
        <f t="shared" si="184"/>
        <v/>
      </c>
      <c r="DD166" s="82" t="str">
        <f t="shared" si="185"/>
        <v/>
      </c>
      <c r="DE166" s="82" t="str">
        <f t="shared" si="186"/>
        <v/>
      </c>
      <c r="DF166" s="82" t="str">
        <f t="shared" si="187"/>
        <v/>
      </c>
      <c r="DG166" s="82" t="str">
        <f t="shared" si="188"/>
        <v/>
      </c>
      <c r="DH166" s="82" t="str">
        <f t="shared" si="189"/>
        <v/>
      </c>
      <c r="DI166" s="82" t="str">
        <f t="shared" si="190"/>
        <v/>
      </c>
      <c r="DJ166" s="82" t="str">
        <f t="shared" si="191"/>
        <v/>
      </c>
      <c r="DK166" s="82" t="str">
        <f t="shared" si="192"/>
        <v/>
      </c>
      <c r="DL166" s="82" t="str">
        <f t="shared" si="193"/>
        <v/>
      </c>
      <c r="DM166" s="82" t="str">
        <f t="shared" si="194"/>
        <v/>
      </c>
      <c r="DN166" s="82" t="str">
        <f t="shared" si="195"/>
        <v/>
      </c>
      <c r="DO166" s="82" t="str">
        <f t="shared" si="196"/>
        <v/>
      </c>
      <c r="DP166" s="82" t="str">
        <f t="shared" si="197"/>
        <v/>
      </c>
      <c r="DQ166" s="82" t="str">
        <f t="shared" si="198"/>
        <v/>
      </c>
      <c r="DR166" s="82" t="str">
        <f t="shared" si="199"/>
        <v/>
      </c>
      <c r="DS166" s="82" t="str">
        <f t="shared" si="200"/>
        <v/>
      </c>
      <c r="DT166" s="82" t="str">
        <f t="shared" si="201"/>
        <v/>
      </c>
      <c r="DU166" s="82" t="str">
        <f t="shared" si="202"/>
        <v/>
      </c>
      <c r="DV166" s="82" t="str">
        <f t="shared" si="203"/>
        <v/>
      </c>
      <c r="DW166" s="82" t="str">
        <f t="shared" si="204"/>
        <v/>
      </c>
      <c r="DX166" s="82" t="str">
        <f t="shared" si="205"/>
        <v/>
      </c>
      <c r="DY166" s="82" t="str">
        <f t="shared" si="206"/>
        <v/>
      </c>
      <c r="DZ166" s="82" t="str">
        <f t="shared" si="207"/>
        <v/>
      </c>
      <c r="EA166" s="82" t="str">
        <f t="shared" si="208"/>
        <v/>
      </c>
      <c r="EB166" s="82" t="str">
        <f t="shared" si="209"/>
        <v/>
      </c>
      <c r="EC166" s="82" t="str">
        <f t="shared" si="210"/>
        <v/>
      </c>
      <c r="ED166" s="82" t="str">
        <f t="shared" si="211"/>
        <v/>
      </c>
      <c r="EE166" s="82" t="str">
        <f t="shared" si="212"/>
        <v/>
      </c>
      <c r="EF166" s="82" t="str">
        <f t="shared" si="213"/>
        <v/>
      </c>
      <c r="EG166" s="82" t="str">
        <f t="shared" si="214"/>
        <v/>
      </c>
      <c r="EH166" s="82" t="str">
        <f t="shared" si="215"/>
        <v/>
      </c>
      <c r="EI166" s="82">
        <f t="shared" si="216"/>
        <v>1.79</v>
      </c>
      <c r="EJ166" s="82" t="str">
        <f t="shared" si="217"/>
        <v/>
      </c>
      <c r="EK166" s="82" t="str">
        <f t="shared" si="218"/>
        <v/>
      </c>
      <c r="EL166" s="82" t="str">
        <f t="shared" si="219"/>
        <v/>
      </c>
      <c r="EM166" s="82" t="str">
        <f t="shared" si="220"/>
        <v/>
      </c>
      <c r="EN166" s="82" t="str">
        <f t="shared" si="221"/>
        <v/>
      </c>
      <c r="EO166" s="71">
        <f t="shared" si="222"/>
        <v>1.85</v>
      </c>
      <c r="EP166" s="71">
        <f>ROUND(EO166*(1+[3]Inflación!$G$50),2)</f>
        <v>1.87</v>
      </c>
      <c r="EQ166" s="81">
        <f t="shared" si="223"/>
        <v>2.9344719211547243E-2</v>
      </c>
    </row>
    <row r="167" spans="1:147" s="56" customFormat="1" ht="24.75" customHeight="1">
      <c r="A167" s="96">
        <v>162</v>
      </c>
      <c r="B167" s="95" t="s">
        <v>490</v>
      </c>
      <c r="C167" s="91" t="s">
        <v>511</v>
      </c>
      <c r="D167" s="90" t="s">
        <v>129</v>
      </c>
      <c r="E167" s="94">
        <v>1.2873831677361871</v>
      </c>
      <c r="F167" s="94">
        <v>1.2983259246619447</v>
      </c>
      <c r="G167" s="87"/>
      <c r="H167" s="82"/>
      <c r="I167" s="82">
        <v>1.4175000000000002</v>
      </c>
      <c r="J167" s="82"/>
      <c r="K167" s="82" t="str">
        <f>+'[3]Contratos anteriores'!AO170</f>
        <v xml:space="preserve"> </v>
      </c>
      <c r="L167" s="82" t="str">
        <f>+'[3]Contratos anteriores'!AP170</f>
        <v xml:space="preserve"> </v>
      </c>
      <c r="M167" s="82" t="str">
        <f>+'[3]Contratos anteriores'!AQ170</f>
        <v xml:space="preserve"> </v>
      </c>
      <c r="N167" s="82"/>
      <c r="O167" s="82"/>
      <c r="P167" s="138"/>
      <c r="Q167" s="82" t="str">
        <f>+'[3]Contratos anteriores'!AR170</f>
        <v xml:space="preserve"> </v>
      </c>
      <c r="R167" s="82" t="str">
        <f>+'[3]Contratos anteriores'!AS170</f>
        <v xml:space="preserve"> </v>
      </c>
      <c r="S167" s="82" t="str">
        <f>+'[3]Contratos anteriores'!AT170</f>
        <v xml:space="preserve"> </v>
      </c>
      <c r="T167" s="82"/>
      <c r="U167" s="82"/>
      <c r="V167" s="138"/>
      <c r="W167" s="82" t="str">
        <f>+'[3]Contratos anteriores'!AU170</f>
        <v xml:space="preserve"> </v>
      </c>
      <c r="X167" s="82" t="str">
        <f>+'[3]Contratos anteriores'!AV170</f>
        <v xml:space="preserve"> </v>
      </c>
      <c r="Y167" s="82" t="str">
        <f>+'[3]Contratos anteriores'!AW170</f>
        <v xml:space="preserve"> </v>
      </c>
      <c r="Z167" s="82"/>
      <c r="AA167" s="82"/>
      <c r="AB167" s="138"/>
      <c r="AC167" s="86" t="str">
        <f>+'[3]Contratos anteriores'!AX170</f>
        <v xml:space="preserve"> </v>
      </c>
      <c r="AD167" s="86" t="str">
        <f>+'[3]Contratos anteriores'!AY170</f>
        <v xml:space="preserve"> </v>
      </c>
      <c r="AE167" s="86" t="str">
        <f>+'[3]Contratos anteriores'!AZ170</f>
        <v xml:space="preserve"> </v>
      </c>
      <c r="AF167" s="82"/>
      <c r="AG167" s="82"/>
      <c r="AH167" s="138"/>
      <c r="AI167" s="82" t="str">
        <f>+'[3]Contratos anteriores'!BA170</f>
        <v xml:space="preserve"> </v>
      </c>
      <c r="AJ167" s="82" t="str">
        <f>+'[3]Contratos anteriores'!BB170</f>
        <v xml:space="preserve"> </v>
      </c>
      <c r="AK167" s="82" t="str">
        <f>+'[3]Contratos anteriores'!BC170</f>
        <v xml:space="preserve"> </v>
      </c>
      <c r="AL167" s="82"/>
      <c r="AM167" s="82"/>
      <c r="AN167" s="138"/>
      <c r="AO167" s="82" t="str">
        <f>+'[3]Contratos anteriores'!BD170</f>
        <v xml:space="preserve"> </v>
      </c>
      <c r="AP167" s="82" t="str">
        <f>+'[3]Contratos anteriores'!BE170</f>
        <v xml:space="preserve"> </v>
      </c>
      <c r="AQ167" s="82" t="str">
        <f>+'[3]Contratos anteriores'!BF170</f>
        <v xml:space="preserve"> </v>
      </c>
      <c r="AR167" s="82"/>
      <c r="AS167" s="82"/>
      <c r="AT167" s="138"/>
      <c r="AU167" s="82" t="str">
        <f>+'[3]Contratos anteriores'!BG170</f>
        <v xml:space="preserve"> </v>
      </c>
      <c r="AV167" s="82" t="str">
        <f>+'[3]Contratos anteriores'!BH170</f>
        <v xml:space="preserve"> </v>
      </c>
      <c r="AW167" s="82" t="str">
        <f>+'[3]Contratos anteriores'!BI170</f>
        <v xml:space="preserve"> </v>
      </c>
      <c r="AX167" s="82"/>
      <c r="AY167" s="82"/>
      <c r="AZ167" s="138"/>
      <c r="BA167" s="82" t="str">
        <f>+'[3]Contratos anteriores'!BJ170</f>
        <v xml:space="preserve"> </v>
      </c>
      <c r="BB167" s="82" t="str">
        <f>+'[3]Contratos anteriores'!BK170</f>
        <v xml:space="preserve"> </v>
      </c>
      <c r="BC167" s="82" t="str">
        <f>+'[3]Contratos anteriores'!BL170</f>
        <v xml:space="preserve"> </v>
      </c>
      <c r="BD167" s="82"/>
      <c r="BE167" s="82"/>
      <c r="BF167" s="138"/>
      <c r="BG167" s="82" t="str">
        <f>+'[3]Contratos anteriores'!BM170</f>
        <v xml:space="preserve"> </v>
      </c>
      <c r="BH167" s="82" t="str">
        <f>+'[3]Contratos anteriores'!BN170</f>
        <v xml:space="preserve"> </v>
      </c>
      <c r="BI167" s="82" t="str">
        <f>+'[3]Contratos anteriores'!BO170</f>
        <v xml:space="preserve"> </v>
      </c>
      <c r="BJ167" s="82">
        <v>1.65</v>
      </c>
      <c r="BK167" s="82">
        <v>1.45</v>
      </c>
      <c r="BL167" s="138"/>
      <c r="BM167" s="82" t="str">
        <f>+'[3]Contratos anteriores'!BP170</f>
        <v xml:space="preserve"> </v>
      </c>
      <c r="BN167" s="82" t="str">
        <f>+'[3]Contratos anteriores'!BQ170</f>
        <v xml:space="preserve"> </v>
      </c>
      <c r="BO167" s="82" t="str">
        <f>+'[3]Contratos anteriores'!BR170</f>
        <v xml:space="preserve"> </v>
      </c>
      <c r="BP167" s="82">
        <v>1.29</v>
      </c>
      <c r="BQ167" s="82"/>
      <c r="BR167" s="82">
        <v>1.62</v>
      </c>
      <c r="BS167" s="82" t="str">
        <f>+'[3]Contratos anteriores'!BS170</f>
        <v xml:space="preserve"> </v>
      </c>
      <c r="BT167" s="82" t="str">
        <f>+'[3]Contratos anteriores'!BT170</f>
        <v xml:space="preserve"> </v>
      </c>
      <c r="BU167" s="82" t="str">
        <f>+'[3]Contratos anteriores'!BU170</f>
        <v xml:space="preserve"> </v>
      </c>
      <c r="BV167" s="84">
        <f t="shared" si="152"/>
        <v>1.4855</v>
      </c>
      <c r="BW167" s="84">
        <f t="shared" si="153"/>
        <v>0.15401969667280305</v>
      </c>
      <c r="BX167" s="84">
        <f t="shared" si="225"/>
        <v>1.2544704549907955</v>
      </c>
      <c r="BY167" s="84">
        <f t="shared" si="154"/>
        <v>1.6395196966728032</v>
      </c>
      <c r="BZ167" s="84">
        <f t="shared" si="155"/>
        <v>1.416121484509806</v>
      </c>
      <c r="CA167" s="82" t="str">
        <f t="shared" si="156"/>
        <v/>
      </c>
      <c r="CB167" s="82" t="str">
        <f t="shared" si="157"/>
        <v/>
      </c>
      <c r="CC167" s="82" t="str">
        <f t="shared" si="158"/>
        <v/>
      </c>
      <c r="CD167" s="82" t="str">
        <f t="shared" si="159"/>
        <v/>
      </c>
      <c r="CE167" s="82" t="str">
        <f t="shared" si="160"/>
        <v/>
      </c>
      <c r="CF167" s="82" t="str">
        <f t="shared" si="161"/>
        <v/>
      </c>
      <c r="CG167" s="82" t="str">
        <f t="shared" si="162"/>
        <v/>
      </c>
      <c r="CH167" s="82" t="str">
        <f t="shared" si="163"/>
        <v/>
      </c>
      <c r="CI167" s="82" t="str">
        <f t="shared" si="164"/>
        <v/>
      </c>
      <c r="CJ167" s="82" t="str">
        <f t="shared" si="165"/>
        <v/>
      </c>
      <c r="CK167" s="82" t="str">
        <f t="shared" si="166"/>
        <v/>
      </c>
      <c r="CL167" s="82" t="str">
        <f t="shared" si="167"/>
        <v/>
      </c>
      <c r="CM167" s="82" t="str">
        <f t="shared" si="168"/>
        <v/>
      </c>
      <c r="CN167" s="82" t="str">
        <f t="shared" si="169"/>
        <v/>
      </c>
      <c r="CO167" s="82" t="str">
        <f t="shared" si="170"/>
        <v/>
      </c>
      <c r="CP167" s="82" t="str">
        <f t="shared" si="171"/>
        <v/>
      </c>
      <c r="CQ167" s="82" t="str">
        <f t="shared" si="172"/>
        <v/>
      </c>
      <c r="CR167" s="82" t="str">
        <f t="shared" si="173"/>
        <v/>
      </c>
      <c r="CS167" s="82" t="str">
        <f t="shared" si="174"/>
        <v/>
      </c>
      <c r="CT167" s="82" t="str">
        <f t="shared" si="175"/>
        <v/>
      </c>
      <c r="CU167" s="82" t="str">
        <f t="shared" si="176"/>
        <v/>
      </c>
      <c r="CV167" s="82" t="str">
        <f t="shared" si="177"/>
        <v/>
      </c>
      <c r="CW167" s="82" t="str">
        <f t="shared" si="178"/>
        <v/>
      </c>
      <c r="CX167" s="82" t="str">
        <f t="shared" si="179"/>
        <v/>
      </c>
      <c r="CY167" s="82" t="str">
        <f t="shared" si="180"/>
        <v/>
      </c>
      <c r="CZ167" s="82" t="str">
        <f t="shared" si="181"/>
        <v/>
      </c>
      <c r="DA167" s="82" t="str">
        <f t="shared" si="182"/>
        <v/>
      </c>
      <c r="DB167" s="82" t="str">
        <f t="shared" si="183"/>
        <v/>
      </c>
      <c r="DC167" s="82" t="str">
        <f t="shared" si="184"/>
        <v/>
      </c>
      <c r="DD167" s="82" t="str">
        <f t="shared" si="185"/>
        <v/>
      </c>
      <c r="DE167" s="82" t="str">
        <f t="shared" si="186"/>
        <v/>
      </c>
      <c r="DF167" s="82" t="str">
        <f t="shared" si="187"/>
        <v/>
      </c>
      <c r="DG167" s="82" t="str">
        <f t="shared" si="188"/>
        <v/>
      </c>
      <c r="DH167" s="82" t="str">
        <f t="shared" si="189"/>
        <v/>
      </c>
      <c r="DI167" s="82" t="str">
        <f t="shared" si="190"/>
        <v/>
      </c>
      <c r="DJ167" s="82" t="str">
        <f t="shared" si="191"/>
        <v/>
      </c>
      <c r="DK167" s="82" t="str">
        <f t="shared" si="192"/>
        <v/>
      </c>
      <c r="DL167" s="82" t="str">
        <f t="shared" si="193"/>
        <v/>
      </c>
      <c r="DM167" s="82" t="str">
        <f t="shared" si="194"/>
        <v/>
      </c>
      <c r="DN167" s="82" t="str">
        <f t="shared" si="195"/>
        <v/>
      </c>
      <c r="DO167" s="82" t="str">
        <f t="shared" si="196"/>
        <v/>
      </c>
      <c r="DP167" s="82" t="str">
        <f t="shared" si="197"/>
        <v/>
      </c>
      <c r="DQ167" s="82" t="str">
        <f t="shared" si="198"/>
        <v/>
      </c>
      <c r="DR167" s="82" t="str">
        <f t="shared" si="199"/>
        <v/>
      </c>
      <c r="DS167" s="82" t="str">
        <f t="shared" si="200"/>
        <v/>
      </c>
      <c r="DT167" s="82" t="str">
        <f t="shared" si="201"/>
        <v/>
      </c>
      <c r="DU167" s="82" t="str">
        <f t="shared" si="202"/>
        <v/>
      </c>
      <c r="DV167" s="82" t="str">
        <f t="shared" si="203"/>
        <v/>
      </c>
      <c r="DW167" s="82" t="str">
        <f t="shared" si="204"/>
        <v/>
      </c>
      <c r="DX167" s="82" t="str">
        <f t="shared" si="205"/>
        <v/>
      </c>
      <c r="DY167" s="82" t="str">
        <f t="shared" si="206"/>
        <v/>
      </c>
      <c r="DZ167" s="82" t="str">
        <f t="shared" si="207"/>
        <v/>
      </c>
      <c r="EA167" s="82" t="str">
        <f t="shared" si="208"/>
        <v/>
      </c>
      <c r="EB167" s="82" t="str">
        <f t="shared" si="209"/>
        <v/>
      </c>
      <c r="EC167" s="82" t="str">
        <f t="shared" si="210"/>
        <v/>
      </c>
      <c r="ED167" s="82" t="str">
        <f t="shared" si="211"/>
        <v/>
      </c>
      <c r="EE167" s="82" t="str">
        <f t="shared" si="212"/>
        <v/>
      </c>
      <c r="EF167" s="82" t="str">
        <f t="shared" si="213"/>
        <v/>
      </c>
      <c r="EG167" s="82" t="str">
        <f t="shared" si="214"/>
        <v/>
      </c>
      <c r="EH167" s="82" t="str">
        <f t="shared" si="215"/>
        <v/>
      </c>
      <c r="EI167" s="82">
        <f t="shared" si="216"/>
        <v>1.29</v>
      </c>
      <c r="EJ167" s="82" t="str">
        <f t="shared" si="217"/>
        <v/>
      </c>
      <c r="EK167" s="82" t="str">
        <f t="shared" si="218"/>
        <v/>
      </c>
      <c r="EL167" s="82" t="str">
        <f t="shared" si="219"/>
        <v/>
      </c>
      <c r="EM167" s="82" t="str">
        <f t="shared" si="220"/>
        <v/>
      </c>
      <c r="EN167" s="82" t="str">
        <f t="shared" si="221"/>
        <v/>
      </c>
      <c r="EO167" s="71">
        <f t="shared" si="222"/>
        <v>1.29</v>
      </c>
      <c r="EP167" s="71">
        <f>ROUND(EO167*(1+[3]Inflación!$G$50),2)</f>
        <v>1.31</v>
      </c>
      <c r="EQ167" s="81">
        <f t="shared" si="223"/>
        <v>2.0326755307935596E-3</v>
      </c>
    </row>
    <row r="168" spans="1:147" s="56" customFormat="1" ht="24.75" customHeight="1">
      <c r="A168" s="96">
        <v>163</v>
      </c>
      <c r="B168" s="95" t="s">
        <v>490</v>
      </c>
      <c r="C168" s="91" t="s">
        <v>510</v>
      </c>
      <c r="D168" s="90" t="s">
        <v>129</v>
      </c>
      <c r="E168" s="94">
        <v>2.4717880526706884</v>
      </c>
      <c r="F168" s="94">
        <v>2.4927982511183893</v>
      </c>
      <c r="G168" s="87"/>
      <c r="H168" s="82"/>
      <c r="I168" s="82">
        <v>2.6985000000000001</v>
      </c>
      <c r="J168" s="82"/>
      <c r="K168" s="82" t="str">
        <f>+'[3]Contratos anteriores'!AO171</f>
        <v xml:space="preserve"> </v>
      </c>
      <c r="L168" s="82" t="str">
        <f>+'[3]Contratos anteriores'!AP171</f>
        <v xml:space="preserve"> </v>
      </c>
      <c r="M168" s="82" t="str">
        <f>+'[3]Contratos anteriores'!AQ171</f>
        <v xml:space="preserve"> </v>
      </c>
      <c r="N168" s="82"/>
      <c r="O168" s="82"/>
      <c r="P168" s="138"/>
      <c r="Q168" s="82" t="str">
        <f>+'[3]Contratos anteriores'!AR171</f>
        <v xml:space="preserve"> </v>
      </c>
      <c r="R168" s="82" t="str">
        <f>+'[3]Contratos anteriores'!AS171</f>
        <v xml:space="preserve"> </v>
      </c>
      <c r="S168" s="82" t="str">
        <f>+'[3]Contratos anteriores'!AT171</f>
        <v xml:space="preserve"> </v>
      </c>
      <c r="T168" s="82"/>
      <c r="U168" s="82"/>
      <c r="V168" s="138"/>
      <c r="W168" s="82" t="str">
        <f>+'[3]Contratos anteriores'!AU171</f>
        <v xml:space="preserve"> </v>
      </c>
      <c r="X168" s="82" t="str">
        <f>+'[3]Contratos anteriores'!AV171</f>
        <v xml:space="preserve"> </v>
      </c>
      <c r="Y168" s="82" t="str">
        <f>+'[3]Contratos anteriores'!AW171</f>
        <v xml:space="preserve"> </v>
      </c>
      <c r="Z168" s="82"/>
      <c r="AA168" s="82"/>
      <c r="AB168" s="138"/>
      <c r="AC168" s="86" t="str">
        <f>+'[3]Contratos anteriores'!AX171</f>
        <v xml:space="preserve"> </v>
      </c>
      <c r="AD168" s="86" t="str">
        <f>+'[3]Contratos anteriores'!AY171</f>
        <v xml:space="preserve"> </v>
      </c>
      <c r="AE168" s="86" t="str">
        <f>+'[3]Contratos anteriores'!AZ171</f>
        <v xml:space="preserve"> </v>
      </c>
      <c r="AF168" s="82"/>
      <c r="AG168" s="82"/>
      <c r="AH168" s="138"/>
      <c r="AI168" s="82" t="str">
        <f>+'[3]Contratos anteriores'!BA171</f>
        <v xml:space="preserve"> </v>
      </c>
      <c r="AJ168" s="82" t="str">
        <f>+'[3]Contratos anteriores'!BB171</f>
        <v xml:space="preserve"> </v>
      </c>
      <c r="AK168" s="82" t="str">
        <f>+'[3]Contratos anteriores'!BC171</f>
        <v xml:space="preserve"> </v>
      </c>
      <c r="AL168" s="82"/>
      <c r="AM168" s="82"/>
      <c r="AN168" s="138"/>
      <c r="AO168" s="82" t="str">
        <f>+'[3]Contratos anteriores'!BD171</f>
        <v xml:space="preserve"> </v>
      </c>
      <c r="AP168" s="82" t="str">
        <f>+'[3]Contratos anteriores'!BE171</f>
        <v xml:space="preserve"> </v>
      </c>
      <c r="AQ168" s="82" t="str">
        <f>+'[3]Contratos anteriores'!BF171</f>
        <v xml:space="preserve"> </v>
      </c>
      <c r="AR168" s="82"/>
      <c r="AS168" s="82"/>
      <c r="AT168" s="138"/>
      <c r="AU168" s="82" t="str">
        <f>+'[3]Contratos anteriores'!BG171</f>
        <v xml:space="preserve"> </v>
      </c>
      <c r="AV168" s="82" t="str">
        <f>+'[3]Contratos anteriores'!BH171</f>
        <v xml:space="preserve"> </v>
      </c>
      <c r="AW168" s="82" t="str">
        <f>+'[3]Contratos anteriores'!BI171</f>
        <v xml:space="preserve"> </v>
      </c>
      <c r="AX168" s="82"/>
      <c r="AY168" s="82"/>
      <c r="AZ168" s="138"/>
      <c r="BA168" s="82" t="str">
        <f>+'[3]Contratos anteriores'!BJ171</f>
        <v xml:space="preserve"> </v>
      </c>
      <c r="BB168" s="82" t="str">
        <f>+'[3]Contratos anteriores'!BK171</f>
        <v xml:space="preserve"> </v>
      </c>
      <c r="BC168" s="82" t="str">
        <f>+'[3]Contratos anteriores'!BL171</f>
        <v xml:space="preserve"> </v>
      </c>
      <c r="BD168" s="82"/>
      <c r="BE168" s="82"/>
      <c r="BF168" s="138"/>
      <c r="BG168" s="82" t="str">
        <f>+'[3]Contratos anteriores'!BM171</f>
        <v xml:space="preserve"> </v>
      </c>
      <c r="BH168" s="82" t="str">
        <f>+'[3]Contratos anteriores'!BN171</f>
        <v xml:space="preserve"> </v>
      </c>
      <c r="BI168" s="82" t="str">
        <f>+'[3]Contratos anteriores'!BO171</f>
        <v xml:space="preserve"> </v>
      </c>
      <c r="BJ168" s="82">
        <v>3.7399999999999998</v>
      </c>
      <c r="BK168" s="82">
        <v>2.79</v>
      </c>
      <c r="BL168" s="138"/>
      <c r="BM168" s="82" t="str">
        <f>+'[3]Contratos anteriores'!BP171</f>
        <v xml:space="preserve"> </v>
      </c>
      <c r="BN168" s="82" t="str">
        <f>+'[3]Contratos anteriores'!BQ171</f>
        <v xml:space="preserve"> </v>
      </c>
      <c r="BO168" s="82" t="str">
        <f>+'[3]Contratos anteriores'!BR171</f>
        <v xml:space="preserve"> </v>
      </c>
      <c r="BP168" s="82">
        <v>2.4700000000000002</v>
      </c>
      <c r="BQ168" s="82"/>
      <c r="BR168" s="82">
        <v>3.63</v>
      </c>
      <c r="BS168" s="82" t="str">
        <f>+'[3]Contratos anteriores'!BS171</f>
        <v xml:space="preserve"> </v>
      </c>
      <c r="BT168" s="82" t="str">
        <f>+'[3]Contratos anteriores'!BT171</f>
        <v xml:space="preserve"> </v>
      </c>
      <c r="BU168" s="82" t="str">
        <f>+'[3]Contratos anteriores'!BU171</f>
        <v xml:space="preserve"> </v>
      </c>
      <c r="BV168" s="84">
        <f t="shared" si="152"/>
        <v>3.0657000000000005</v>
      </c>
      <c r="BW168" s="84">
        <f t="shared" si="153"/>
        <v>0.55155449378270027</v>
      </c>
      <c r="BX168" s="84">
        <f t="shared" si="225"/>
        <v>2.2383682593259504</v>
      </c>
      <c r="BY168" s="84">
        <f t="shared" si="154"/>
        <v>3.6172544937827009</v>
      </c>
      <c r="BZ168" s="84">
        <f t="shared" si="155"/>
        <v>2.7189668579377573</v>
      </c>
      <c r="CA168" s="82" t="str">
        <f t="shared" si="156"/>
        <v/>
      </c>
      <c r="CB168" s="82">
        <f t="shared" si="157"/>
        <v>2.6985000000000001</v>
      </c>
      <c r="CC168" s="82" t="str">
        <f t="shared" si="158"/>
        <v/>
      </c>
      <c r="CD168" s="82" t="str">
        <f t="shared" si="159"/>
        <v/>
      </c>
      <c r="CE168" s="82" t="str">
        <f t="shared" si="160"/>
        <v/>
      </c>
      <c r="CF168" s="82" t="str">
        <f t="shared" si="161"/>
        <v/>
      </c>
      <c r="CG168" s="82" t="str">
        <f t="shared" si="162"/>
        <v/>
      </c>
      <c r="CH168" s="82" t="str">
        <f t="shared" si="163"/>
        <v/>
      </c>
      <c r="CI168" s="82" t="str">
        <f t="shared" si="164"/>
        <v/>
      </c>
      <c r="CJ168" s="82" t="str">
        <f t="shared" si="165"/>
        <v/>
      </c>
      <c r="CK168" s="82" t="str">
        <f t="shared" si="166"/>
        <v/>
      </c>
      <c r="CL168" s="82" t="str">
        <f t="shared" si="167"/>
        <v/>
      </c>
      <c r="CM168" s="82" t="str">
        <f t="shared" si="168"/>
        <v/>
      </c>
      <c r="CN168" s="82" t="str">
        <f t="shared" si="169"/>
        <v/>
      </c>
      <c r="CO168" s="82" t="str">
        <f t="shared" si="170"/>
        <v/>
      </c>
      <c r="CP168" s="82" t="str">
        <f t="shared" si="171"/>
        <v/>
      </c>
      <c r="CQ168" s="82" t="str">
        <f t="shared" si="172"/>
        <v/>
      </c>
      <c r="CR168" s="82" t="str">
        <f t="shared" si="173"/>
        <v/>
      </c>
      <c r="CS168" s="82" t="str">
        <f t="shared" si="174"/>
        <v/>
      </c>
      <c r="CT168" s="82" t="str">
        <f t="shared" si="175"/>
        <v/>
      </c>
      <c r="CU168" s="82" t="str">
        <f t="shared" si="176"/>
        <v/>
      </c>
      <c r="CV168" s="82" t="str">
        <f t="shared" si="177"/>
        <v/>
      </c>
      <c r="CW168" s="82" t="str">
        <f t="shared" si="178"/>
        <v/>
      </c>
      <c r="CX168" s="82" t="str">
        <f t="shared" si="179"/>
        <v/>
      </c>
      <c r="CY168" s="82" t="str">
        <f t="shared" si="180"/>
        <v/>
      </c>
      <c r="CZ168" s="82" t="str">
        <f t="shared" si="181"/>
        <v/>
      </c>
      <c r="DA168" s="82" t="str">
        <f t="shared" si="182"/>
        <v/>
      </c>
      <c r="DB168" s="82" t="str">
        <f t="shared" si="183"/>
        <v/>
      </c>
      <c r="DC168" s="82" t="str">
        <f t="shared" si="184"/>
        <v/>
      </c>
      <c r="DD168" s="82" t="str">
        <f t="shared" si="185"/>
        <v/>
      </c>
      <c r="DE168" s="82" t="str">
        <f t="shared" si="186"/>
        <v/>
      </c>
      <c r="DF168" s="82" t="str">
        <f t="shared" si="187"/>
        <v/>
      </c>
      <c r="DG168" s="82" t="str">
        <f t="shared" si="188"/>
        <v/>
      </c>
      <c r="DH168" s="82" t="str">
        <f t="shared" si="189"/>
        <v/>
      </c>
      <c r="DI168" s="82" t="str">
        <f t="shared" si="190"/>
        <v/>
      </c>
      <c r="DJ168" s="82" t="str">
        <f t="shared" si="191"/>
        <v/>
      </c>
      <c r="DK168" s="82" t="str">
        <f t="shared" si="192"/>
        <v/>
      </c>
      <c r="DL168" s="82" t="str">
        <f t="shared" si="193"/>
        <v/>
      </c>
      <c r="DM168" s="82" t="str">
        <f t="shared" si="194"/>
        <v/>
      </c>
      <c r="DN168" s="82" t="str">
        <f t="shared" si="195"/>
        <v/>
      </c>
      <c r="DO168" s="82" t="str">
        <f t="shared" si="196"/>
        <v/>
      </c>
      <c r="DP168" s="82" t="str">
        <f t="shared" si="197"/>
        <v/>
      </c>
      <c r="DQ168" s="82" t="str">
        <f t="shared" si="198"/>
        <v/>
      </c>
      <c r="DR168" s="82" t="str">
        <f t="shared" si="199"/>
        <v/>
      </c>
      <c r="DS168" s="82" t="str">
        <f t="shared" si="200"/>
        <v/>
      </c>
      <c r="DT168" s="82" t="str">
        <f t="shared" si="201"/>
        <v/>
      </c>
      <c r="DU168" s="82" t="str">
        <f t="shared" si="202"/>
        <v/>
      </c>
      <c r="DV168" s="82" t="str">
        <f t="shared" si="203"/>
        <v/>
      </c>
      <c r="DW168" s="82" t="str">
        <f t="shared" si="204"/>
        <v/>
      </c>
      <c r="DX168" s="82" t="str">
        <f t="shared" si="205"/>
        <v/>
      </c>
      <c r="DY168" s="82" t="str">
        <f t="shared" si="206"/>
        <v/>
      </c>
      <c r="DZ168" s="82" t="str">
        <f t="shared" si="207"/>
        <v/>
      </c>
      <c r="EA168" s="82" t="str">
        <f t="shared" si="208"/>
        <v/>
      </c>
      <c r="EB168" s="82" t="str">
        <f t="shared" si="209"/>
        <v/>
      </c>
      <c r="EC168" s="82" t="str">
        <f t="shared" si="210"/>
        <v/>
      </c>
      <c r="ED168" s="82" t="str">
        <f t="shared" si="211"/>
        <v/>
      </c>
      <c r="EE168" s="82" t="str">
        <f t="shared" si="212"/>
        <v/>
      </c>
      <c r="EF168" s="82" t="str">
        <f t="shared" si="213"/>
        <v/>
      </c>
      <c r="EG168" s="82" t="str">
        <f t="shared" si="214"/>
        <v/>
      </c>
      <c r="EH168" s="82" t="str">
        <f t="shared" si="215"/>
        <v/>
      </c>
      <c r="EI168" s="82">
        <f t="shared" si="216"/>
        <v>2.4700000000000002</v>
      </c>
      <c r="EJ168" s="82" t="str">
        <f t="shared" si="217"/>
        <v/>
      </c>
      <c r="EK168" s="82" t="str">
        <f t="shared" si="218"/>
        <v/>
      </c>
      <c r="EL168" s="82" t="str">
        <f t="shared" si="219"/>
        <v/>
      </c>
      <c r="EM168" s="82" t="str">
        <f t="shared" si="220"/>
        <v/>
      </c>
      <c r="EN168" s="82" t="str">
        <f t="shared" si="221"/>
        <v/>
      </c>
      <c r="EO168" s="71">
        <f t="shared" si="222"/>
        <v>2.59</v>
      </c>
      <c r="EP168" s="71">
        <f>ROUND(EO168*(1+[3]Inflación!$G$50),2)</f>
        <v>2.62</v>
      </c>
      <c r="EQ168" s="81">
        <f t="shared" si="223"/>
        <v>4.7824467474704146E-2</v>
      </c>
    </row>
    <row r="169" spans="1:147" s="56" customFormat="1" ht="24.75" customHeight="1">
      <c r="A169" s="96">
        <v>164</v>
      </c>
      <c r="B169" s="95" t="s">
        <v>490</v>
      </c>
      <c r="C169" s="91" t="s">
        <v>509</v>
      </c>
      <c r="D169" s="90" t="s">
        <v>129</v>
      </c>
      <c r="E169" s="94">
        <v>3.2224628478327304</v>
      </c>
      <c r="F169" s="94">
        <v>3.2498537820393087</v>
      </c>
      <c r="G169" s="87"/>
      <c r="H169" s="82"/>
      <c r="I169" s="82">
        <v>3.4859999999999998</v>
      </c>
      <c r="J169" s="82"/>
      <c r="K169" s="82" t="str">
        <f>+'[3]Contratos anteriores'!AO172</f>
        <v xml:space="preserve"> </v>
      </c>
      <c r="L169" s="82" t="str">
        <f>+'[3]Contratos anteriores'!AP172</f>
        <v xml:space="preserve"> </v>
      </c>
      <c r="M169" s="82" t="str">
        <f>+'[3]Contratos anteriores'!AQ172</f>
        <v xml:space="preserve"> </v>
      </c>
      <c r="N169" s="82"/>
      <c r="O169" s="82"/>
      <c r="P169" s="138"/>
      <c r="Q169" s="82" t="str">
        <f>+'[3]Contratos anteriores'!AR172</f>
        <v xml:space="preserve"> </v>
      </c>
      <c r="R169" s="82" t="str">
        <f>+'[3]Contratos anteriores'!AS172</f>
        <v xml:space="preserve"> </v>
      </c>
      <c r="S169" s="82" t="str">
        <f>+'[3]Contratos anteriores'!AT172</f>
        <v xml:space="preserve"> </v>
      </c>
      <c r="T169" s="82"/>
      <c r="U169" s="82"/>
      <c r="V169" s="138"/>
      <c r="W169" s="82" t="str">
        <f>+'[3]Contratos anteriores'!AU172</f>
        <v xml:space="preserve"> </v>
      </c>
      <c r="X169" s="82" t="str">
        <f>+'[3]Contratos anteriores'!AV172</f>
        <v xml:space="preserve"> </v>
      </c>
      <c r="Y169" s="82" t="str">
        <f>+'[3]Contratos anteriores'!AW172</f>
        <v xml:space="preserve"> </v>
      </c>
      <c r="Z169" s="82"/>
      <c r="AA169" s="82"/>
      <c r="AB169" s="138"/>
      <c r="AC169" s="86" t="str">
        <f>+'[3]Contratos anteriores'!AX172</f>
        <v xml:space="preserve"> </v>
      </c>
      <c r="AD169" s="86" t="str">
        <f>+'[3]Contratos anteriores'!AY172</f>
        <v xml:space="preserve"> </v>
      </c>
      <c r="AE169" s="86" t="str">
        <f>+'[3]Contratos anteriores'!AZ172</f>
        <v xml:space="preserve"> </v>
      </c>
      <c r="AF169" s="82"/>
      <c r="AG169" s="82"/>
      <c r="AH169" s="138"/>
      <c r="AI169" s="82" t="str">
        <f>+'[3]Contratos anteriores'!BA172</f>
        <v xml:space="preserve"> </v>
      </c>
      <c r="AJ169" s="82" t="str">
        <f>+'[3]Contratos anteriores'!BB172</f>
        <v xml:space="preserve"> </v>
      </c>
      <c r="AK169" s="82" t="str">
        <f>+'[3]Contratos anteriores'!BC172</f>
        <v xml:space="preserve"> </v>
      </c>
      <c r="AL169" s="82"/>
      <c r="AM169" s="82"/>
      <c r="AN169" s="138"/>
      <c r="AO169" s="82" t="str">
        <f>+'[3]Contratos anteriores'!BD172</f>
        <v xml:space="preserve"> </v>
      </c>
      <c r="AP169" s="82" t="str">
        <f>+'[3]Contratos anteriores'!BE172</f>
        <v xml:space="preserve"> </v>
      </c>
      <c r="AQ169" s="82" t="str">
        <f>+'[3]Contratos anteriores'!BF172</f>
        <v xml:space="preserve"> </v>
      </c>
      <c r="AR169" s="82"/>
      <c r="AS169" s="82"/>
      <c r="AT169" s="138"/>
      <c r="AU169" s="82" t="str">
        <f>+'[3]Contratos anteriores'!BG172</f>
        <v xml:space="preserve"> </v>
      </c>
      <c r="AV169" s="82" t="str">
        <f>+'[3]Contratos anteriores'!BH172</f>
        <v xml:space="preserve"> </v>
      </c>
      <c r="AW169" s="82" t="str">
        <f>+'[3]Contratos anteriores'!BI172</f>
        <v xml:space="preserve"> </v>
      </c>
      <c r="AX169" s="82"/>
      <c r="AY169" s="82"/>
      <c r="AZ169" s="138"/>
      <c r="BA169" s="82" t="str">
        <f>+'[3]Contratos anteriores'!BJ172</f>
        <v xml:space="preserve"> </v>
      </c>
      <c r="BB169" s="82" t="str">
        <f>+'[3]Contratos anteriores'!BK172</f>
        <v xml:space="preserve"> </v>
      </c>
      <c r="BC169" s="82" t="str">
        <f>+'[3]Contratos anteriores'!BL172</f>
        <v xml:space="preserve"> </v>
      </c>
      <c r="BD169" s="82"/>
      <c r="BE169" s="82"/>
      <c r="BF169" s="138"/>
      <c r="BG169" s="82" t="str">
        <f>+'[3]Contratos anteriores'!BM172</f>
        <v xml:space="preserve"> </v>
      </c>
      <c r="BH169" s="82" t="str">
        <f>+'[3]Contratos anteriores'!BN172</f>
        <v xml:space="preserve"> </v>
      </c>
      <c r="BI169" s="82" t="str">
        <f>+'[3]Contratos anteriores'!BO172</f>
        <v xml:space="preserve"> </v>
      </c>
      <c r="BJ169" s="82">
        <v>5.92</v>
      </c>
      <c r="BK169" s="82">
        <v>3.64</v>
      </c>
      <c r="BL169" s="138"/>
      <c r="BM169" s="82" t="str">
        <f>+'[3]Contratos anteriores'!BP172</f>
        <v xml:space="preserve"> </v>
      </c>
      <c r="BN169" s="82" t="str">
        <f>+'[3]Contratos anteriores'!BQ172</f>
        <v xml:space="preserve"> </v>
      </c>
      <c r="BO169" s="82" t="str">
        <f>+'[3]Contratos anteriores'!BR172</f>
        <v xml:space="preserve"> </v>
      </c>
      <c r="BP169" s="82">
        <v>3.22</v>
      </c>
      <c r="BQ169" s="82"/>
      <c r="BR169" s="82">
        <v>4.6900000000000004</v>
      </c>
      <c r="BS169" s="82" t="str">
        <f>+'[3]Contratos anteriores'!BS172</f>
        <v xml:space="preserve"> </v>
      </c>
      <c r="BT169" s="82" t="str">
        <f>+'[3]Contratos anteriores'!BT172</f>
        <v xml:space="preserve"> </v>
      </c>
      <c r="BU169" s="82" t="str">
        <f>+'[3]Contratos anteriores'!BU172</f>
        <v xml:space="preserve"> </v>
      </c>
      <c r="BV169" s="84">
        <f t="shared" si="152"/>
        <v>4.1912000000000003</v>
      </c>
      <c r="BW169" s="84">
        <f t="shared" si="153"/>
        <v>1.0234981299395169</v>
      </c>
      <c r="BX169" s="84">
        <f t="shared" si="225"/>
        <v>2.6559528050907248</v>
      </c>
      <c r="BY169" s="84">
        <f t="shared" si="154"/>
        <v>5.2146981299395172</v>
      </c>
      <c r="BZ169" s="84">
        <f t="shared" si="155"/>
        <v>3.5447091326160036</v>
      </c>
      <c r="CA169" s="82" t="str">
        <f t="shared" si="156"/>
        <v/>
      </c>
      <c r="CB169" s="82">
        <f t="shared" si="157"/>
        <v>3.4859999999999998</v>
      </c>
      <c r="CC169" s="82" t="str">
        <f t="shared" si="158"/>
        <v/>
      </c>
      <c r="CD169" s="82" t="str">
        <f t="shared" si="159"/>
        <v/>
      </c>
      <c r="CE169" s="82" t="str">
        <f t="shared" si="160"/>
        <v/>
      </c>
      <c r="CF169" s="82" t="str">
        <f t="shared" si="161"/>
        <v/>
      </c>
      <c r="CG169" s="82" t="str">
        <f t="shared" si="162"/>
        <v/>
      </c>
      <c r="CH169" s="82" t="str">
        <f t="shared" si="163"/>
        <v/>
      </c>
      <c r="CI169" s="82" t="str">
        <f t="shared" si="164"/>
        <v/>
      </c>
      <c r="CJ169" s="82" t="str">
        <f t="shared" si="165"/>
        <v/>
      </c>
      <c r="CK169" s="82" t="str">
        <f t="shared" si="166"/>
        <v/>
      </c>
      <c r="CL169" s="82" t="str">
        <f t="shared" si="167"/>
        <v/>
      </c>
      <c r="CM169" s="82" t="str">
        <f t="shared" si="168"/>
        <v/>
      </c>
      <c r="CN169" s="82" t="str">
        <f t="shared" si="169"/>
        <v/>
      </c>
      <c r="CO169" s="82" t="str">
        <f t="shared" si="170"/>
        <v/>
      </c>
      <c r="CP169" s="82" t="str">
        <f t="shared" si="171"/>
        <v/>
      </c>
      <c r="CQ169" s="82" t="str">
        <f t="shared" si="172"/>
        <v/>
      </c>
      <c r="CR169" s="82" t="str">
        <f t="shared" si="173"/>
        <v/>
      </c>
      <c r="CS169" s="82" t="str">
        <f t="shared" si="174"/>
        <v/>
      </c>
      <c r="CT169" s="82" t="str">
        <f t="shared" si="175"/>
        <v/>
      </c>
      <c r="CU169" s="82" t="str">
        <f t="shared" si="176"/>
        <v/>
      </c>
      <c r="CV169" s="82" t="str">
        <f t="shared" si="177"/>
        <v/>
      </c>
      <c r="CW169" s="82" t="str">
        <f t="shared" si="178"/>
        <v/>
      </c>
      <c r="CX169" s="82" t="str">
        <f t="shared" si="179"/>
        <v/>
      </c>
      <c r="CY169" s="82" t="str">
        <f t="shared" si="180"/>
        <v/>
      </c>
      <c r="CZ169" s="82" t="str">
        <f t="shared" si="181"/>
        <v/>
      </c>
      <c r="DA169" s="82" t="str">
        <f t="shared" si="182"/>
        <v/>
      </c>
      <c r="DB169" s="82" t="str">
        <f t="shared" si="183"/>
        <v/>
      </c>
      <c r="DC169" s="82" t="str">
        <f t="shared" si="184"/>
        <v/>
      </c>
      <c r="DD169" s="82" t="str">
        <f t="shared" si="185"/>
        <v/>
      </c>
      <c r="DE169" s="82" t="str">
        <f t="shared" si="186"/>
        <v/>
      </c>
      <c r="DF169" s="82" t="str">
        <f t="shared" si="187"/>
        <v/>
      </c>
      <c r="DG169" s="82" t="str">
        <f t="shared" si="188"/>
        <v/>
      </c>
      <c r="DH169" s="82" t="str">
        <f t="shared" si="189"/>
        <v/>
      </c>
      <c r="DI169" s="82" t="str">
        <f t="shared" si="190"/>
        <v/>
      </c>
      <c r="DJ169" s="82" t="str">
        <f t="shared" si="191"/>
        <v/>
      </c>
      <c r="DK169" s="82" t="str">
        <f t="shared" si="192"/>
        <v/>
      </c>
      <c r="DL169" s="82" t="str">
        <f t="shared" si="193"/>
        <v/>
      </c>
      <c r="DM169" s="82" t="str">
        <f t="shared" si="194"/>
        <v/>
      </c>
      <c r="DN169" s="82" t="str">
        <f t="shared" si="195"/>
        <v/>
      </c>
      <c r="DO169" s="82" t="str">
        <f t="shared" si="196"/>
        <v/>
      </c>
      <c r="DP169" s="82" t="str">
        <f t="shared" si="197"/>
        <v/>
      </c>
      <c r="DQ169" s="82" t="str">
        <f t="shared" si="198"/>
        <v/>
      </c>
      <c r="DR169" s="82" t="str">
        <f t="shared" si="199"/>
        <v/>
      </c>
      <c r="DS169" s="82" t="str">
        <f t="shared" si="200"/>
        <v/>
      </c>
      <c r="DT169" s="82" t="str">
        <f t="shared" si="201"/>
        <v/>
      </c>
      <c r="DU169" s="82" t="str">
        <f t="shared" si="202"/>
        <v/>
      </c>
      <c r="DV169" s="82" t="str">
        <f t="shared" si="203"/>
        <v/>
      </c>
      <c r="DW169" s="82" t="str">
        <f t="shared" si="204"/>
        <v/>
      </c>
      <c r="DX169" s="82" t="str">
        <f t="shared" si="205"/>
        <v/>
      </c>
      <c r="DY169" s="82" t="str">
        <f t="shared" si="206"/>
        <v/>
      </c>
      <c r="DZ169" s="82" t="str">
        <f t="shared" si="207"/>
        <v/>
      </c>
      <c r="EA169" s="82" t="str">
        <f t="shared" si="208"/>
        <v/>
      </c>
      <c r="EB169" s="82" t="str">
        <f t="shared" si="209"/>
        <v/>
      </c>
      <c r="EC169" s="82" t="str">
        <f t="shared" si="210"/>
        <v/>
      </c>
      <c r="ED169" s="82" t="str">
        <f t="shared" si="211"/>
        <v/>
      </c>
      <c r="EE169" s="82" t="str">
        <f t="shared" si="212"/>
        <v/>
      </c>
      <c r="EF169" s="82" t="str">
        <f t="shared" si="213"/>
        <v/>
      </c>
      <c r="EG169" s="82" t="str">
        <f t="shared" si="214"/>
        <v/>
      </c>
      <c r="EH169" s="82" t="str">
        <f t="shared" si="215"/>
        <v/>
      </c>
      <c r="EI169" s="82">
        <f t="shared" si="216"/>
        <v>3.22</v>
      </c>
      <c r="EJ169" s="82" t="str">
        <f t="shared" si="217"/>
        <v/>
      </c>
      <c r="EK169" s="82" t="str">
        <f t="shared" si="218"/>
        <v/>
      </c>
      <c r="EL169" s="82" t="str">
        <f t="shared" si="219"/>
        <v/>
      </c>
      <c r="EM169" s="82" t="str">
        <f t="shared" si="220"/>
        <v/>
      </c>
      <c r="EN169" s="82" t="str">
        <f t="shared" si="221"/>
        <v/>
      </c>
      <c r="EO169" s="71">
        <f t="shared" si="222"/>
        <v>3.36</v>
      </c>
      <c r="EP169" s="71">
        <f>ROUND(EO169*(1+[3]Inflación!$G$50),2)</f>
        <v>3.4</v>
      </c>
      <c r="EQ169" s="81">
        <f t="shared" si="223"/>
        <v>4.26807565088827E-2</v>
      </c>
    </row>
    <row r="170" spans="1:147" s="56" customFormat="1" ht="24.75" customHeight="1">
      <c r="A170" s="96">
        <v>165</v>
      </c>
      <c r="B170" s="95" t="s">
        <v>490</v>
      </c>
      <c r="C170" s="91" t="s">
        <v>508</v>
      </c>
      <c r="D170" s="90" t="s">
        <v>129</v>
      </c>
      <c r="E170" s="94">
        <v>4.0924155528016257</v>
      </c>
      <c r="F170" s="94">
        <v>4.1272010850004399</v>
      </c>
      <c r="G170" s="87"/>
      <c r="H170" s="82"/>
      <c r="I170" s="82"/>
      <c r="J170" s="82"/>
      <c r="K170" s="82" t="str">
        <f>+'[3]Contratos anteriores'!AO173</f>
        <v xml:space="preserve"> </v>
      </c>
      <c r="L170" s="82" t="str">
        <f>+'[3]Contratos anteriores'!AP173</f>
        <v xml:space="preserve"> </v>
      </c>
      <c r="M170" s="82" t="str">
        <f>+'[3]Contratos anteriores'!AQ173</f>
        <v xml:space="preserve"> </v>
      </c>
      <c r="N170" s="82"/>
      <c r="O170" s="82"/>
      <c r="P170" s="138"/>
      <c r="Q170" s="82" t="str">
        <f>+'[3]Contratos anteriores'!AR173</f>
        <v xml:space="preserve"> </v>
      </c>
      <c r="R170" s="82" t="str">
        <f>+'[3]Contratos anteriores'!AS173</f>
        <v xml:space="preserve"> </v>
      </c>
      <c r="S170" s="82" t="str">
        <f>+'[3]Contratos anteriores'!AT173</f>
        <v xml:space="preserve"> </v>
      </c>
      <c r="T170" s="82"/>
      <c r="U170" s="82"/>
      <c r="V170" s="138"/>
      <c r="W170" s="82" t="str">
        <f>+'[3]Contratos anteriores'!AU173</f>
        <v xml:space="preserve"> </v>
      </c>
      <c r="X170" s="82" t="str">
        <f>+'[3]Contratos anteriores'!AV173</f>
        <v xml:space="preserve"> </v>
      </c>
      <c r="Y170" s="82" t="str">
        <f>+'[3]Contratos anteriores'!AW173</f>
        <v xml:space="preserve"> </v>
      </c>
      <c r="Z170" s="82"/>
      <c r="AA170" s="82"/>
      <c r="AB170" s="138"/>
      <c r="AC170" s="86" t="str">
        <f>+'[3]Contratos anteriores'!AX173</f>
        <v xml:space="preserve"> </v>
      </c>
      <c r="AD170" s="86" t="str">
        <f>+'[3]Contratos anteriores'!AY173</f>
        <v xml:space="preserve"> </v>
      </c>
      <c r="AE170" s="86" t="str">
        <f>+'[3]Contratos anteriores'!AZ173</f>
        <v xml:space="preserve"> </v>
      </c>
      <c r="AF170" s="82"/>
      <c r="AG170" s="82"/>
      <c r="AH170" s="138"/>
      <c r="AI170" s="82" t="str">
        <f>+'[3]Contratos anteriores'!BA173</f>
        <v xml:space="preserve"> </v>
      </c>
      <c r="AJ170" s="82" t="str">
        <f>+'[3]Contratos anteriores'!BB173</f>
        <v xml:space="preserve"> </v>
      </c>
      <c r="AK170" s="82" t="str">
        <f>+'[3]Contratos anteriores'!BC173</f>
        <v xml:space="preserve"> </v>
      </c>
      <c r="AL170" s="82"/>
      <c r="AM170" s="82"/>
      <c r="AN170" s="138"/>
      <c r="AO170" s="82" t="str">
        <f>+'[3]Contratos anteriores'!BD173</f>
        <v xml:space="preserve"> </v>
      </c>
      <c r="AP170" s="82" t="str">
        <f>+'[3]Contratos anteriores'!BE173</f>
        <v xml:space="preserve"> </v>
      </c>
      <c r="AQ170" s="82" t="str">
        <f>+'[3]Contratos anteriores'!BF173</f>
        <v xml:space="preserve"> </v>
      </c>
      <c r="AR170" s="82"/>
      <c r="AS170" s="82"/>
      <c r="AT170" s="138"/>
      <c r="AU170" s="82" t="str">
        <f>+'[3]Contratos anteriores'!BG173</f>
        <v xml:space="preserve"> </v>
      </c>
      <c r="AV170" s="82" t="str">
        <f>+'[3]Contratos anteriores'!BH173</f>
        <v xml:space="preserve"> </v>
      </c>
      <c r="AW170" s="82" t="str">
        <f>+'[3]Contratos anteriores'!BI173</f>
        <v xml:space="preserve"> </v>
      </c>
      <c r="AX170" s="82"/>
      <c r="AY170" s="82"/>
      <c r="AZ170" s="138"/>
      <c r="BA170" s="82" t="str">
        <f>+'[3]Contratos anteriores'!BJ173</f>
        <v xml:space="preserve"> </v>
      </c>
      <c r="BB170" s="82" t="str">
        <f>+'[3]Contratos anteriores'!BK173</f>
        <v xml:space="preserve"> </v>
      </c>
      <c r="BC170" s="82" t="str">
        <f>+'[3]Contratos anteriores'!BL173</f>
        <v xml:space="preserve"> </v>
      </c>
      <c r="BD170" s="82"/>
      <c r="BE170" s="82"/>
      <c r="BF170" s="138"/>
      <c r="BG170" s="82" t="str">
        <f>+'[3]Contratos anteriores'!BM173</f>
        <v xml:space="preserve"> </v>
      </c>
      <c r="BH170" s="82" t="str">
        <f>+'[3]Contratos anteriores'!BN173</f>
        <v xml:space="preserve"> </v>
      </c>
      <c r="BI170" s="82" t="str">
        <f>+'[3]Contratos anteriores'!BO173</f>
        <v xml:space="preserve"> </v>
      </c>
      <c r="BJ170" s="82">
        <v>7.76</v>
      </c>
      <c r="BK170" s="82">
        <v>4.62</v>
      </c>
      <c r="BL170" s="138"/>
      <c r="BM170" s="82" t="str">
        <f>+'[3]Contratos anteriores'!BP173</f>
        <v xml:space="preserve"> </v>
      </c>
      <c r="BN170" s="82" t="str">
        <f>+'[3]Contratos anteriores'!BQ173</f>
        <v xml:space="preserve"> </v>
      </c>
      <c r="BO170" s="82" t="str">
        <f>+'[3]Contratos anteriores'!BR173</f>
        <v xml:space="preserve"> </v>
      </c>
      <c r="BP170" s="82">
        <v>4.09</v>
      </c>
      <c r="BQ170" s="82"/>
      <c r="BR170" s="82">
        <v>5.85</v>
      </c>
      <c r="BS170" s="82" t="str">
        <f>+'[3]Contratos anteriores'!BS173</f>
        <v xml:space="preserve"> </v>
      </c>
      <c r="BT170" s="82" t="str">
        <f>+'[3]Contratos anteriores'!BT173</f>
        <v xml:space="preserve"> </v>
      </c>
      <c r="BU170" s="82" t="str">
        <f>+'[3]Contratos anteriores'!BU173</f>
        <v xml:space="preserve"> </v>
      </c>
      <c r="BV170" s="84">
        <f t="shared" si="152"/>
        <v>5.58</v>
      </c>
      <c r="BW170" s="84">
        <f t="shared" si="153"/>
        <v>1.4730618761967871</v>
      </c>
      <c r="BX170" s="84">
        <f t="shared" si="225"/>
        <v>3.3704071857048197</v>
      </c>
      <c r="BY170" s="84">
        <f t="shared" si="154"/>
        <v>7.0530618761967876</v>
      </c>
      <c r="BZ170" s="84">
        <f t="shared" si="155"/>
        <v>4.5016571080817886</v>
      </c>
      <c r="CA170" s="82" t="str">
        <f t="shared" si="156"/>
        <v/>
      </c>
      <c r="CB170" s="82" t="str">
        <f t="shared" si="157"/>
        <v/>
      </c>
      <c r="CC170" s="82" t="str">
        <f t="shared" si="158"/>
        <v/>
      </c>
      <c r="CD170" s="82" t="str">
        <f t="shared" si="159"/>
        <v/>
      </c>
      <c r="CE170" s="82" t="str">
        <f t="shared" si="160"/>
        <v/>
      </c>
      <c r="CF170" s="82" t="str">
        <f t="shared" si="161"/>
        <v/>
      </c>
      <c r="CG170" s="82" t="str">
        <f t="shared" si="162"/>
        <v/>
      </c>
      <c r="CH170" s="82" t="str">
        <f t="shared" si="163"/>
        <v/>
      </c>
      <c r="CI170" s="82" t="str">
        <f t="shared" si="164"/>
        <v/>
      </c>
      <c r="CJ170" s="82" t="str">
        <f t="shared" si="165"/>
        <v/>
      </c>
      <c r="CK170" s="82" t="str">
        <f t="shared" si="166"/>
        <v/>
      </c>
      <c r="CL170" s="82" t="str">
        <f t="shared" si="167"/>
        <v/>
      </c>
      <c r="CM170" s="82" t="str">
        <f t="shared" si="168"/>
        <v/>
      </c>
      <c r="CN170" s="82" t="str">
        <f t="shared" si="169"/>
        <v/>
      </c>
      <c r="CO170" s="82" t="str">
        <f t="shared" si="170"/>
        <v/>
      </c>
      <c r="CP170" s="82" t="str">
        <f t="shared" si="171"/>
        <v/>
      </c>
      <c r="CQ170" s="82" t="str">
        <f t="shared" si="172"/>
        <v/>
      </c>
      <c r="CR170" s="82" t="str">
        <f t="shared" si="173"/>
        <v/>
      </c>
      <c r="CS170" s="82" t="str">
        <f t="shared" si="174"/>
        <v/>
      </c>
      <c r="CT170" s="82" t="str">
        <f t="shared" si="175"/>
        <v/>
      </c>
      <c r="CU170" s="82" t="str">
        <f t="shared" si="176"/>
        <v/>
      </c>
      <c r="CV170" s="82" t="str">
        <f t="shared" si="177"/>
        <v/>
      </c>
      <c r="CW170" s="82" t="str">
        <f t="shared" si="178"/>
        <v/>
      </c>
      <c r="CX170" s="82" t="str">
        <f t="shared" si="179"/>
        <v/>
      </c>
      <c r="CY170" s="82" t="str">
        <f t="shared" si="180"/>
        <v/>
      </c>
      <c r="CZ170" s="82" t="str">
        <f t="shared" si="181"/>
        <v/>
      </c>
      <c r="DA170" s="82" t="str">
        <f t="shared" si="182"/>
        <v/>
      </c>
      <c r="DB170" s="82" t="str">
        <f t="shared" si="183"/>
        <v/>
      </c>
      <c r="DC170" s="82" t="str">
        <f t="shared" si="184"/>
        <v/>
      </c>
      <c r="DD170" s="82" t="str">
        <f t="shared" si="185"/>
        <v/>
      </c>
      <c r="DE170" s="82" t="str">
        <f t="shared" si="186"/>
        <v/>
      </c>
      <c r="DF170" s="82" t="str">
        <f t="shared" si="187"/>
        <v/>
      </c>
      <c r="DG170" s="82" t="str">
        <f t="shared" si="188"/>
        <v/>
      </c>
      <c r="DH170" s="82" t="str">
        <f t="shared" si="189"/>
        <v/>
      </c>
      <c r="DI170" s="82" t="str">
        <f t="shared" si="190"/>
        <v/>
      </c>
      <c r="DJ170" s="82" t="str">
        <f t="shared" si="191"/>
        <v/>
      </c>
      <c r="DK170" s="82" t="str">
        <f t="shared" si="192"/>
        <v/>
      </c>
      <c r="DL170" s="82" t="str">
        <f t="shared" si="193"/>
        <v/>
      </c>
      <c r="DM170" s="82" t="str">
        <f t="shared" si="194"/>
        <v/>
      </c>
      <c r="DN170" s="82" t="str">
        <f t="shared" si="195"/>
        <v/>
      </c>
      <c r="DO170" s="82" t="str">
        <f t="shared" si="196"/>
        <v/>
      </c>
      <c r="DP170" s="82" t="str">
        <f t="shared" si="197"/>
        <v/>
      </c>
      <c r="DQ170" s="82" t="str">
        <f t="shared" si="198"/>
        <v/>
      </c>
      <c r="DR170" s="82" t="str">
        <f t="shared" si="199"/>
        <v/>
      </c>
      <c r="DS170" s="82" t="str">
        <f t="shared" si="200"/>
        <v/>
      </c>
      <c r="DT170" s="82" t="str">
        <f t="shared" si="201"/>
        <v/>
      </c>
      <c r="DU170" s="82" t="str">
        <f t="shared" si="202"/>
        <v/>
      </c>
      <c r="DV170" s="82" t="str">
        <f t="shared" si="203"/>
        <v/>
      </c>
      <c r="DW170" s="82" t="str">
        <f t="shared" si="204"/>
        <v/>
      </c>
      <c r="DX170" s="82" t="str">
        <f t="shared" si="205"/>
        <v/>
      </c>
      <c r="DY170" s="82" t="str">
        <f t="shared" si="206"/>
        <v/>
      </c>
      <c r="DZ170" s="82" t="str">
        <f t="shared" si="207"/>
        <v/>
      </c>
      <c r="EA170" s="82" t="str">
        <f t="shared" si="208"/>
        <v/>
      </c>
      <c r="EB170" s="82" t="str">
        <f t="shared" si="209"/>
        <v/>
      </c>
      <c r="EC170" s="82" t="str">
        <f t="shared" si="210"/>
        <v/>
      </c>
      <c r="ED170" s="82" t="str">
        <f t="shared" si="211"/>
        <v/>
      </c>
      <c r="EE170" s="82" t="str">
        <f t="shared" si="212"/>
        <v/>
      </c>
      <c r="EF170" s="82" t="str">
        <f t="shared" si="213"/>
        <v/>
      </c>
      <c r="EG170" s="82" t="str">
        <f t="shared" si="214"/>
        <v/>
      </c>
      <c r="EH170" s="82" t="str">
        <f t="shared" si="215"/>
        <v/>
      </c>
      <c r="EI170" s="82">
        <f t="shared" si="216"/>
        <v>4.09</v>
      </c>
      <c r="EJ170" s="82" t="str">
        <f t="shared" si="217"/>
        <v/>
      </c>
      <c r="EK170" s="82" t="str">
        <f t="shared" si="218"/>
        <v/>
      </c>
      <c r="EL170" s="82" t="str">
        <f t="shared" si="219"/>
        <v/>
      </c>
      <c r="EM170" s="82" t="str">
        <f t="shared" si="220"/>
        <v/>
      </c>
      <c r="EN170" s="82" t="str">
        <f t="shared" si="221"/>
        <v/>
      </c>
      <c r="EO170" s="71">
        <f t="shared" si="222"/>
        <v>4.09</v>
      </c>
      <c r="EP170" s="71">
        <f>ROUND(EO170*(1+[3]Inflación!$G$50),2)</f>
        <v>4.1399999999999997</v>
      </c>
      <c r="EQ170" s="81">
        <f t="shared" si="223"/>
        <v>-5.9025110486943255E-4</v>
      </c>
    </row>
    <row r="171" spans="1:147" s="56" customFormat="1" ht="24.75" customHeight="1">
      <c r="A171" s="96">
        <v>166</v>
      </c>
      <c r="B171" s="95" t="s">
        <v>490</v>
      </c>
      <c r="C171" s="91" t="s">
        <v>507</v>
      </c>
      <c r="D171" s="90" t="s">
        <v>129</v>
      </c>
      <c r="E171" s="94">
        <v>1.7629892321199117</v>
      </c>
      <c r="F171" s="94">
        <v>1.7779746405929309</v>
      </c>
      <c r="G171" s="87"/>
      <c r="H171" s="82">
        <v>3.25</v>
      </c>
      <c r="I171" s="82">
        <v>1.9110000000000003</v>
      </c>
      <c r="J171" s="82">
        <v>3.48</v>
      </c>
      <c r="K171" s="82" t="str">
        <f>+'[3]Contratos anteriores'!AO174</f>
        <v xml:space="preserve"> </v>
      </c>
      <c r="L171" s="82" t="str">
        <f>+'[3]Contratos anteriores'!AP174</f>
        <v xml:space="preserve"> </v>
      </c>
      <c r="M171" s="82" t="str">
        <f>+'[3]Contratos anteriores'!AQ174</f>
        <v xml:space="preserve"> </v>
      </c>
      <c r="N171" s="82"/>
      <c r="O171" s="82"/>
      <c r="P171" s="138"/>
      <c r="Q171" s="82" t="str">
        <f>+'[3]Contratos anteriores'!AR174</f>
        <v xml:space="preserve"> </v>
      </c>
      <c r="R171" s="82" t="str">
        <f>+'[3]Contratos anteriores'!AS174</f>
        <v xml:space="preserve"> </v>
      </c>
      <c r="S171" s="82" t="str">
        <f>+'[3]Contratos anteriores'!AT174</f>
        <v xml:space="preserve"> </v>
      </c>
      <c r="T171" s="82"/>
      <c r="U171" s="82"/>
      <c r="V171" s="138"/>
      <c r="W171" s="82" t="str">
        <f>+'[3]Contratos anteriores'!AU174</f>
        <v xml:space="preserve"> </v>
      </c>
      <c r="X171" s="82" t="str">
        <f>+'[3]Contratos anteriores'!AV174</f>
        <v xml:space="preserve"> </v>
      </c>
      <c r="Y171" s="82" t="str">
        <f>+'[3]Contratos anteriores'!AW174</f>
        <v xml:space="preserve"> </v>
      </c>
      <c r="Z171" s="82"/>
      <c r="AA171" s="82"/>
      <c r="AB171" s="138"/>
      <c r="AC171" s="86" t="str">
        <f>+'[3]Contratos anteriores'!AX174</f>
        <v xml:space="preserve"> </v>
      </c>
      <c r="AD171" s="86" t="str">
        <f>+'[3]Contratos anteriores'!AY174</f>
        <v xml:space="preserve"> </v>
      </c>
      <c r="AE171" s="86" t="str">
        <f>+'[3]Contratos anteriores'!AZ174</f>
        <v xml:space="preserve"> </v>
      </c>
      <c r="AF171" s="82"/>
      <c r="AG171" s="82"/>
      <c r="AH171" s="138"/>
      <c r="AI171" s="82" t="str">
        <f>+'[3]Contratos anteriores'!BA174</f>
        <v xml:space="preserve"> </v>
      </c>
      <c r="AJ171" s="82" t="str">
        <f>+'[3]Contratos anteriores'!BB174</f>
        <v xml:space="preserve"> </v>
      </c>
      <c r="AK171" s="82" t="str">
        <f>+'[3]Contratos anteriores'!BC174</f>
        <v xml:space="preserve"> </v>
      </c>
      <c r="AL171" s="82"/>
      <c r="AM171" s="82"/>
      <c r="AN171" s="138"/>
      <c r="AO171" s="82" t="str">
        <f>+'[3]Contratos anteriores'!BD174</f>
        <v xml:space="preserve"> </v>
      </c>
      <c r="AP171" s="82" t="str">
        <f>+'[3]Contratos anteriores'!BE174</f>
        <v xml:space="preserve"> </v>
      </c>
      <c r="AQ171" s="82" t="str">
        <f>+'[3]Contratos anteriores'!BF174</f>
        <v xml:space="preserve"> </v>
      </c>
      <c r="AR171" s="82"/>
      <c r="AS171" s="82"/>
      <c r="AT171" s="138"/>
      <c r="AU171" s="82" t="str">
        <f>+'[3]Contratos anteriores'!BG174</f>
        <v xml:space="preserve"> </v>
      </c>
      <c r="AV171" s="82" t="str">
        <f>+'[3]Contratos anteriores'!BH174</f>
        <v xml:space="preserve"> </v>
      </c>
      <c r="AW171" s="82" t="str">
        <f>+'[3]Contratos anteriores'!BI174</f>
        <v xml:space="preserve"> </v>
      </c>
      <c r="AX171" s="82"/>
      <c r="AY171" s="82"/>
      <c r="AZ171" s="138"/>
      <c r="BA171" s="82" t="str">
        <f>+'[3]Contratos anteriores'!BJ174</f>
        <v xml:space="preserve"> </v>
      </c>
      <c r="BB171" s="82" t="str">
        <f>+'[3]Contratos anteriores'!BK174</f>
        <v xml:space="preserve"> </v>
      </c>
      <c r="BC171" s="82" t="str">
        <f>+'[3]Contratos anteriores'!BL174</f>
        <v xml:space="preserve"> </v>
      </c>
      <c r="BD171" s="82"/>
      <c r="BE171" s="82"/>
      <c r="BF171" s="138"/>
      <c r="BG171" s="82" t="str">
        <f>+'[3]Contratos anteriores'!BM174</f>
        <v xml:space="preserve"> </v>
      </c>
      <c r="BH171" s="82" t="str">
        <f>+'[3]Contratos anteriores'!BN174</f>
        <v xml:space="preserve"> </v>
      </c>
      <c r="BI171" s="82" t="str">
        <f>+'[3]Contratos anteriores'!BO174</f>
        <v xml:space="preserve"> </v>
      </c>
      <c r="BJ171" s="82">
        <v>2.7044000000000001</v>
      </c>
      <c r="BK171" s="82">
        <v>1.99</v>
      </c>
      <c r="BL171" s="138"/>
      <c r="BM171" s="82" t="str">
        <f>+'[3]Contratos anteriores'!BP174</f>
        <v xml:space="preserve"> </v>
      </c>
      <c r="BN171" s="82" t="str">
        <f>+'[3]Contratos anteriores'!BQ174</f>
        <v xml:space="preserve"> </v>
      </c>
      <c r="BO171" s="82" t="str">
        <f>+'[3]Contratos anteriores'!BR174</f>
        <v xml:space="preserve"> </v>
      </c>
      <c r="BP171" s="82">
        <v>1.76</v>
      </c>
      <c r="BQ171" s="82"/>
      <c r="BR171" s="82">
        <v>2.58</v>
      </c>
      <c r="BS171" s="82" t="str">
        <f>+'[3]Contratos anteriores'!BS174</f>
        <v xml:space="preserve"> </v>
      </c>
      <c r="BT171" s="82" t="str">
        <f>+'[3]Contratos anteriores'!BT174</f>
        <v xml:space="preserve"> </v>
      </c>
      <c r="BU171" s="82" t="str">
        <f>+'[3]Contratos anteriores'!BU174</f>
        <v xml:space="preserve"> </v>
      </c>
      <c r="BV171" s="84">
        <f t="shared" si="152"/>
        <v>2.5250571428571429</v>
      </c>
      <c r="BW171" s="84">
        <f t="shared" si="153"/>
        <v>0.67148395940453121</v>
      </c>
      <c r="BX171" s="84">
        <f t="shared" si="225"/>
        <v>1.5178312037503461</v>
      </c>
      <c r="BY171" s="84">
        <f t="shared" si="154"/>
        <v>3.1965411022616741</v>
      </c>
      <c r="BZ171" s="84">
        <f t="shared" si="155"/>
        <v>1.939288155331903</v>
      </c>
      <c r="CA171" s="82" t="str">
        <f t="shared" si="156"/>
        <v/>
      </c>
      <c r="CB171" s="82">
        <f t="shared" si="157"/>
        <v>1.9110000000000003</v>
      </c>
      <c r="CC171" s="82" t="str">
        <f t="shared" si="158"/>
        <v/>
      </c>
      <c r="CD171" s="82" t="str">
        <f t="shared" si="159"/>
        <v/>
      </c>
      <c r="CE171" s="82" t="str">
        <f t="shared" si="160"/>
        <v/>
      </c>
      <c r="CF171" s="82" t="str">
        <f t="shared" si="161"/>
        <v/>
      </c>
      <c r="CG171" s="82" t="str">
        <f t="shared" si="162"/>
        <v/>
      </c>
      <c r="CH171" s="82" t="str">
        <f t="shared" si="163"/>
        <v/>
      </c>
      <c r="CI171" s="82" t="str">
        <f t="shared" si="164"/>
        <v/>
      </c>
      <c r="CJ171" s="82" t="str">
        <f t="shared" si="165"/>
        <v/>
      </c>
      <c r="CK171" s="82" t="str">
        <f t="shared" si="166"/>
        <v/>
      </c>
      <c r="CL171" s="82" t="str">
        <f t="shared" si="167"/>
        <v/>
      </c>
      <c r="CM171" s="82" t="str">
        <f t="shared" si="168"/>
        <v/>
      </c>
      <c r="CN171" s="82" t="str">
        <f t="shared" si="169"/>
        <v/>
      </c>
      <c r="CO171" s="82" t="str">
        <f t="shared" si="170"/>
        <v/>
      </c>
      <c r="CP171" s="82" t="str">
        <f t="shared" si="171"/>
        <v/>
      </c>
      <c r="CQ171" s="82" t="str">
        <f t="shared" si="172"/>
        <v/>
      </c>
      <c r="CR171" s="82" t="str">
        <f t="shared" si="173"/>
        <v/>
      </c>
      <c r="CS171" s="82" t="str">
        <f t="shared" si="174"/>
        <v/>
      </c>
      <c r="CT171" s="82" t="str">
        <f t="shared" si="175"/>
        <v/>
      </c>
      <c r="CU171" s="82" t="str">
        <f t="shared" si="176"/>
        <v/>
      </c>
      <c r="CV171" s="82" t="str">
        <f t="shared" si="177"/>
        <v/>
      </c>
      <c r="CW171" s="82" t="str">
        <f t="shared" si="178"/>
        <v/>
      </c>
      <c r="CX171" s="82" t="str">
        <f t="shared" si="179"/>
        <v/>
      </c>
      <c r="CY171" s="82" t="str">
        <f t="shared" si="180"/>
        <v/>
      </c>
      <c r="CZ171" s="82" t="str">
        <f t="shared" si="181"/>
        <v/>
      </c>
      <c r="DA171" s="82" t="str">
        <f t="shared" si="182"/>
        <v/>
      </c>
      <c r="DB171" s="82" t="str">
        <f t="shared" si="183"/>
        <v/>
      </c>
      <c r="DC171" s="82" t="str">
        <f t="shared" si="184"/>
        <v/>
      </c>
      <c r="DD171" s="82" t="str">
        <f t="shared" si="185"/>
        <v/>
      </c>
      <c r="DE171" s="82" t="str">
        <f t="shared" si="186"/>
        <v/>
      </c>
      <c r="DF171" s="82" t="str">
        <f t="shared" si="187"/>
        <v/>
      </c>
      <c r="DG171" s="82" t="str">
        <f t="shared" si="188"/>
        <v/>
      </c>
      <c r="DH171" s="82" t="str">
        <f t="shared" si="189"/>
        <v/>
      </c>
      <c r="DI171" s="82" t="str">
        <f t="shared" si="190"/>
        <v/>
      </c>
      <c r="DJ171" s="82" t="str">
        <f t="shared" si="191"/>
        <v/>
      </c>
      <c r="DK171" s="82" t="str">
        <f t="shared" si="192"/>
        <v/>
      </c>
      <c r="DL171" s="82" t="str">
        <f t="shared" si="193"/>
        <v/>
      </c>
      <c r="DM171" s="82" t="str">
        <f t="shared" si="194"/>
        <v/>
      </c>
      <c r="DN171" s="82" t="str">
        <f t="shared" si="195"/>
        <v/>
      </c>
      <c r="DO171" s="82" t="str">
        <f t="shared" si="196"/>
        <v/>
      </c>
      <c r="DP171" s="82" t="str">
        <f t="shared" si="197"/>
        <v/>
      </c>
      <c r="DQ171" s="82" t="str">
        <f t="shared" si="198"/>
        <v/>
      </c>
      <c r="DR171" s="82" t="str">
        <f t="shared" si="199"/>
        <v/>
      </c>
      <c r="DS171" s="82" t="str">
        <f t="shared" si="200"/>
        <v/>
      </c>
      <c r="DT171" s="82" t="str">
        <f t="shared" si="201"/>
        <v/>
      </c>
      <c r="DU171" s="82" t="str">
        <f t="shared" si="202"/>
        <v/>
      </c>
      <c r="DV171" s="82" t="str">
        <f t="shared" si="203"/>
        <v/>
      </c>
      <c r="DW171" s="82" t="str">
        <f t="shared" si="204"/>
        <v/>
      </c>
      <c r="DX171" s="82" t="str">
        <f t="shared" si="205"/>
        <v/>
      </c>
      <c r="DY171" s="82" t="str">
        <f t="shared" si="206"/>
        <v/>
      </c>
      <c r="DZ171" s="82" t="str">
        <f t="shared" si="207"/>
        <v/>
      </c>
      <c r="EA171" s="82" t="str">
        <f t="shared" si="208"/>
        <v/>
      </c>
      <c r="EB171" s="82" t="str">
        <f t="shared" si="209"/>
        <v/>
      </c>
      <c r="EC171" s="82" t="str">
        <f t="shared" si="210"/>
        <v/>
      </c>
      <c r="ED171" s="82" t="str">
        <f t="shared" si="211"/>
        <v/>
      </c>
      <c r="EE171" s="82" t="str">
        <f t="shared" si="212"/>
        <v/>
      </c>
      <c r="EF171" s="82" t="str">
        <f t="shared" si="213"/>
        <v/>
      </c>
      <c r="EG171" s="82" t="str">
        <f t="shared" si="214"/>
        <v/>
      </c>
      <c r="EH171" s="82" t="str">
        <f t="shared" si="215"/>
        <v/>
      </c>
      <c r="EI171" s="82">
        <f t="shared" si="216"/>
        <v>1.76</v>
      </c>
      <c r="EJ171" s="82" t="str">
        <f t="shared" si="217"/>
        <v/>
      </c>
      <c r="EK171" s="82" t="str">
        <f t="shared" si="218"/>
        <v/>
      </c>
      <c r="EL171" s="82" t="str">
        <f t="shared" si="219"/>
        <v/>
      </c>
      <c r="EM171" s="82" t="str">
        <f t="shared" si="220"/>
        <v/>
      </c>
      <c r="EN171" s="82" t="str">
        <f t="shared" si="221"/>
        <v/>
      </c>
      <c r="EO171" s="71">
        <f t="shared" si="222"/>
        <v>1.84</v>
      </c>
      <c r="EP171" s="71">
        <f>ROUND(EO171*(1+[3]Inflación!$G$50),2)</f>
        <v>1.86</v>
      </c>
      <c r="EQ171" s="81">
        <f t="shared" si="223"/>
        <v>4.3681927533661957E-2</v>
      </c>
    </row>
    <row r="172" spans="1:147" s="56" customFormat="1" ht="24.75" customHeight="1">
      <c r="A172" s="96">
        <v>167</v>
      </c>
      <c r="B172" s="95" t="s">
        <v>490</v>
      </c>
      <c r="C172" s="91" t="s">
        <v>506</v>
      </c>
      <c r="D172" s="90" t="s">
        <v>129</v>
      </c>
      <c r="E172" s="94">
        <v>2.7340104461452057</v>
      </c>
      <c r="F172" s="94">
        <v>2.75724953493744</v>
      </c>
      <c r="G172" s="87"/>
      <c r="H172" s="82">
        <v>6.4</v>
      </c>
      <c r="I172" s="82">
        <v>3.0449999999999999</v>
      </c>
      <c r="J172" s="82">
        <v>6.85</v>
      </c>
      <c r="K172" s="82" t="str">
        <f>+'[3]Contratos anteriores'!AO175</f>
        <v xml:space="preserve"> </v>
      </c>
      <c r="L172" s="82" t="str">
        <f>+'[3]Contratos anteriores'!AP175</f>
        <v xml:space="preserve"> </v>
      </c>
      <c r="M172" s="82" t="str">
        <f>+'[3]Contratos anteriores'!AQ175</f>
        <v xml:space="preserve"> </v>
      </c>
      <c r="N172" s="82"/>
      <c r="O172" s="82"/>
      <c r="P172" s="138"/>
      <c r="Q172" s="82" t="str">
        <f>+'[3]Contratos anteriores'!AR175</f>
        <v xml:space="preserve"> </v>
      </c>
      <c r="R172" s="82" t="str">
        <f>+'[3]Contratos anteriores'!AS175</f>
        <v xml:space="preserve"> </v>
      </c>
      <c r="S172" s="82" t="str">
        <f>+'[3]Contratos anteriores'!AT175</f>
        <v xml:space="preserve"> </v>
      </c>
      <c r="T172" s="82"/>
      <c r="U172" s="82"/>
      <c r="V172" s="138"/>
      <c r="W172" s="82" t="str">
        <f>+'[3]Contratos anteriores'!AU175</f>
        <v xml:space="preserve"> </v>
      </c>
      <c r="X172" s="82" t="str">
        <f>+'[3]Contratos anteriores'!AV175</f>
        <v xml:space="preserve"> </v>
      </c>
      <c r="Y172" s="82" t="str">
        <f>+'[3]Contratos anteriores'!AW175</f>
        <v xml:space="preserve"> </v>
      </c>
      <c r="Z172" s="82"/>
      <c r="AA172" s="82"/>
      <c r="AB172" s="138"/>
      <c r="AC172" s="86" t="str">
        <f>+'[3]Contratos anteriores'!AX175</f>
        <v xml:space="preserve"> </v>
      </c>
      <c r="AD172" s="86" t="str">
        <f>+'[3]Contratos anteriores'!AY175</f>
        <v xml:space="preserve"> </v>
      </c>
      <c r="AE172" s="86" t="str">
        <f>+'[3]Contratos anteriores'!AZ175</f>
        <v xml:space="preserve"> </v>
      </c>
      <c r="AF172" s="82"/>
      <c r="AG172" s="82"/>
      <c r="AH172" s="138"/>
      <c r="AI172" s="82" t="str">
        <f>+'[3]Contratos anteriores'!BA175</f>
        <v xml:space="preserve"> </v>
      </c>
      <c r="AJ172" s="82" t="str">
        <f>+'[3]Contratos anteriores'!BB175</f>
        <v xml:space="preserve"> </v>
      </c>
      <c r="AK172" s="82" t="str">
        <f>+'[3]Contratos anteriores'!BC175</f>
        <v xml:space="preserve"> </v>
      </c>
      <c r="AL172" s="82"/>
      <c r="AM172" s="82"/>
      <c r="AN172" s="138"/>
      <c r="AO172" s="82" t="str">
        <f>+'[3]Contratos anteriores'!BD175</f>
        <v xml:space="preserve"> </v>
      </c>
      <c r="AP172" s="82" t="str">
        <f>+'[3]Contratos anteriores'!BE175</f>
        <v xml:space="preserve"> </v>
      </c>
      <c r="AQ172" s="82" t="str">
        <f>+'[3]Contratos anteriores'!BF175</f>
        <v xml:space="preserve"> </v>
      </c>
      <c r="AR172" s="82"/>
      <c r="AS172" s="82"/>
      <c r="AT172" s="138"/>
      <c r="AU172" s="82" t="str">
        <f>+'[3]Contratos anteriores'!BG175</f>
        <v xml:space="preserve"> </v>
      </c>
      <c r="AV172" s="82" t="str">
        <f>+'[3]Contratos anteriores'!BH175</f>
        <v xml:space="preserve"> </v>
      </c>
      <c r="AW172" s="82" t="str">
        <f>+'[3]Contratos anteriores'!BI175</f>
        <v xml:space="preserve"> </v>
      </c>
      <c r="AX172" s="82"/>
      <c r="AY172" s="82"/>
      <c r="AZ172" s="138"/>
      <c r="BA172" s="82" t="str">
        <f>+'[3]Contratos anteriores'!BJ175</f>
        <v xml:space="preserve"> </v>
      </c>
      <c r="BB172" s="82" t="str">
        <f>+'[3]Contratos anteriores'!BK175</f>
        <v xml:space="preserve"> </v>
      </c>
      <c r="BC172" s="82" t="str">
        <f>+'[3]Contratos anteriores'!BL175</f>
        <v xml:space="preserve"> </v>
      </c>
      <c r="BD172" s="82"/>
      <c r="BE172" s="82"/>
      <c r="BF172" s="138"/>
      <c r="BG172" s="82" t="str">
        <f>+'[3]Contratos anteriores'!BM175</f>
        <v xml:space="preserve"> </v>
      </c>
      <c r="BH172" s="82" t="str">
        <f>+'[3]Contratos anteriores'!BN175</f>
        <v xml:space="preserve"> </v>
      </c>
      <c r="BI172" s="82" t="str">
        <f>+'[3]Contratos anteriores'!BO175</f>
        <v xml:space="preserve"> </v>
      </c>
      <c r="BJ172" s="82">
        <v>4.07</v>
      </c>
      <c r="BK172" s="82">
        <v>3.09</v>
      </c>
      <c r="BL172" s="138"/>
      <c r="BM172" s="82" t="str">
        <f>+'[3]Contratos anteriores'!BP175</f>
        <v xml:space="preserve"> </v>
      </c>
      <c r="BN172" s="82" t="str">
        <f>+'[3]Contratos anteriores'!BQ175</f>
        <v xml:space="preserve"> </v>
      </c>
      <c r="BO172" s="82" t="str">
        <f>+'[3]Contratos anteriores'!BR175</f>
        <v xml:space="preserve"> </v>
      </c>
      <c r="BP172" s="82">
        <v>2.73</v>
      </c>
      <c r="BQ172" s="82"/>
      <c r="BR172" s="82">
        <v>3.89</v>
      </c>
      <c r="BS172" s="82" t="str">
        <f>+'[3]Contratos anteriores'!BS175</f>
        <v xml:space="preserve"> </v>
      </c>
      <c r="BT172" s="82" t="str">
        <f>+'[3]Contratos anteriores'!BT175</f>
        <v xml:space="preserve"> </v>
      </c>
      <c r="BU172" s="82" t="str">
        <f>+'[3]Contratos anteriores'!BU175</f>
        <v xml:space="preserve"> </v>
      </c>
      <c r="BV172" s="84">
        <f t="shared" si="152"/>
        <v>4.2964285714285717</v>
      </c>
      <c r="BW172" s="84">
        <f t="shared" si="153"/>
        <v>1.5960411919284581</v>
      </c>
      <c r="BX172" s="84">
        <f t="shared" si="225"/>
        <v>1.9023667835358848</v>
      </c>
      <c r="BY172" s="84">
        <f t="shared" si="154"/>
        <v>5.8924697633570293</v>
      </c>
      <c r="BZ172" s="84">
        <f t="shared" si="155"/>
        <v>3.0074114907597265</v>
      </c>
      <c r="CA172" s="82" t="str">
        <f t="shared" si="156"/>
        <v/>
      </c>
      <c r="CB172" s="82" t="str">
        <f t="shared" si="157"/>
        <v/>
      </c>
      <c r="CC172" s="82" t="str">
        <f t="shared" si="158"/>
        <v/>
      </c>
      <c r="CD172" s="82" t="str">
        <f t="shared" si="159"/>
        <v/>
      </c>
      <c r="CE172" s="82" t="str">
        <f t="shared" si="160"/>
        <v/>
      </c>
      <c r="CF172" s="82" t="str">
        <f t="shared" si="161"/>
        <v/>
      </c>
      <c r="CG172" s="82" t="str">
        <f t="shared" si="162"/>
        <v/>
      </c>
      <c r="CH172" s="82" t="str">
        <f t="shared" si="163"/>
        <v/>
      </c>
      <c r="CI172" s="82" t="str">
        <f t="shared" si="164"/>
        <v/>
      </c>
      <c r="CJ172" s="82" t="str">
        <f t="shared" si="165"/>
        <v/>
      </c>
      <c r="CK172" s="82" t="str">
        <f t="shared" si="166"/>
        <v/>
      </c>
      <c r="CL172" s="82" t="str">
        <f t="shared" si="167"/>
        <v/>
      </c>
      <c r="CM172" s="82" t="str">
        <f t="shared" si="168"/>
        <v/>
      </c>
      <c r="CN172" s="82" t="str">
        <f t="shared" si="169"/>
        <v/>
      </c>
      <c r="CO172" s="82" t="str">
        <f t="shared" si="170"/>
        <v/>
      </c>
      <c r="CP172" s="82" t="str">
        <f t="shared" si="171"/>
        <v/>
      </c>
      <c r="CQ172" s="82" t="str">
        <f t="shared" si="172"/>
        <v/>
      </c>
      <c r="CR172" s="82" t="str">
        <f t="shared" si="173"/>
        <v/>
      </c>
      <c r="CS172" s="82" t="str">
        <f t="shared" si="174"/>
        <v/>
      </c>
      <c r="CT172" s="82" t="str">
        <f t="shared" si="175"/>
        <v/>
      </c>
      <c r="CU172" s="82" t="str">
        <f t="shared" si="176"/>
        <v/>
      </c>
      <c r="CV172" s="82" t="str">
        <f t="shared" si="177"/>
        <v/>
      </c>
      <c r="CW172" s="82" t="str">
        <f t="shared" si="178"/>
        <v/>
      </c>
      <c r="CX172" s="82" t="str">
        <f t="shared" si="179"/>
        <v/>
      </c>
      <c r="CY172" s="82" t="str">
        <f t="shared" si="180"/>
        <v/>
      </c>
      <c r="CZ172" s="82" t="str">
        <f t="shared" si="181"/>
        <v/>
      </c>
      <c r="DA172" s="82" t="str">
        <f t="shared" si="182"/>
        <v/>
      </c>
      <c r="DB172" s="82" t="str">
        <f t="shared" si="183"/>
        <v/>
      </c>
      <c r="DC172" s="82" t="str">
        <f t="shared" si="184"/>
        <v/>
      </c>
      <c r="DD172" s="82" t="str">
        <f t="shared" si="185"/>
        <v/>
      </c>
      <c r="DE172" s="82" t="str">
        <f t="shared" si="186"/>
        <v/>
      </c>
      <c r="DF172" s="82" t="str">
        <f t="shared" si="187"/>
        <v/>
      </c>
      <c r="DG172" s="82" t="str">
        <f t="shared" si="188"/>
        <v/>
      </c>
      <c r="DH172" s="82" t="str">
        <f t="shared" si="189"/>
        <v/>
      </c>
      <c r="DI172" s="82" t="str">
        <f t="shared" si="190"/>
        <v/>
      </c>
      <c r="DJ172" s="82" t="str">
        <f t="shared" si="191"/>
        <v/>
      </c>
      <c r="DK172" s="82" t="str">
        <f t="shared" si="192"/>
        <v/>
      </c>
      <c r="DL172" s="82" t="str">
        <f t="shared" si="193"/>
        <v/>
      </c>
      <c r="DM172" s="82" t="str">
        <f t="shared" si="194"/>
        <v/>
      </c>
      <c r="DN172" s="82" t="str">
        <f t="shared" si="195"/>
        <v/>
      </c>
      <c r="DO172" s="82" t="str">
        <f t="shared" si="196"/>
        <v/>
      </c>
      <c r="DP172" s="82" t="str">
        <f t="shared" si="197"/>
        <v/>
      </c>
      <c r="DQ172" s="82" t="str">
        <f t="shared" si="198"/>
        <v/>
      </c>
      <c r="DR172" s="82" t="str">
        <f t="shared" si="199"/>
        <v/>
      </c>
      <c r="DS172" s="82" t="str">
        <f t="shared" si="200"/>
        <v/>
      </c>
      <c r="DT172" s="82" t="str">
        <f t="shared" si="201"/>
        <v/>
      </c>
      <c r="DU172" s="82" t="str">
        <f t="shared" si="202"/>
        <v/>
      </c>
      <c r="DV172" s="82" t="str">
        <f t="shared" si="203"/>
        <v/>
      </c>
      <c r="DW172" s="82" t="str">
        <f t="shared" si="204"/>
        <v/>
      </c>
      <c r="DX172" s="82" t="str">
        <f t="shared" si="205"/>
        <v/>
      </c>
      <c r="DY172" s="82" t="str">
        <f t="shared" si="206"/>
        <v/>
      </c>
      <c r="DZ172" s="82" t="str">
        <f t="shared" si="207"/>
        <v/>
      </c>
      <c r="EA172" s="82" t="str">
        <f t="shared" si="208"/>
        <v/>
      </c>
      <c r="EB172" s="82" t="str">
        <f t="shared" si="209"/>
        <v/>
      </c>
      <c r="EC172" s="82" t="str">
        <f t="shared" si="210"/>
        <v/>
      </c>
      <c r="ED172" s="82" t="str">
        <f t="shared" si="211"/>
        <v/>
      </c>
      <c r="EE172" s="82" t="str">
        <f t="shared" si="212"/>
        <v/>
      </c>
      <c r="EF172" s="82" t="str">
        <f t="shared" si="213"/>
        <v/>
      </c>
      <c r="EG172" s="82" t="str">
        <f t="shared" si="214"/>
        <v/>
      </c>
      <c r="EH172" s="82" t="str">
        <f t="shared" si="215"/>
        <v/>
      </c>
      <c r="EI172" s="82">
        <f t="shared" si="216"/>
        <v>2.73</v>
      </c>
      <c r="EJ172" s="82" t="str">
        <f t="shared" si="217"/>
        <v/>
      </c>
      <c r="EK172" s="82" t="str">
        <f t="shared" si="218"/>
        <v/>
      </c>
      <c r="EL172" s="82" t="str">
        <f t="shared" si="219"/>
        <v/>
      </c>
      <c r="EM172" s="82" t="str">
        <f t="shared" si="220"/>
        <v/>
      </c>
      <c r="EN172" s="82" t="str">
        <f t="shared" si="221"/>
        <v/>
      </c>
      <c r="EO172" s="71">
        <f t="shared" si="222"/>
        <v>2.73</v>
      </c>
      <c r="EP172" s="71">
        <f>ROUND(EO172*(1+[3]Inflación!$G$50),2)</f>
        <v>2.77</v>
      </c>
      <c r="EQ172" s="81">
        <f t="shared" si="223"/>
        <v>-1.4668730146442099E-3</v>
      </c>
    </row>
    <row r="173" spans="1:147" s="56" customFormat="1" ht="24.75" customHeight="1">
      <c r="A173" s="96">
        <v>168</v>
      </c>
      <c r="B173" s="95" t="s">
        <v>490</v>
      </c>
      <c r="C173" s="91" t="s">
        <v>505</v>
      </c>
      <c r="D173" s="90" t="s">
        <v>129</v>
      </c>
      <c r="E173" s="94">
        <v>4.364558129995654</v>
      </c>
      <c r="F173" s="94">
        <v>4.4016568741006168</v>
      </c>
      <c r="G173" s="87"/>
      <c r="H173" s="82">
        <v>7.95</v>
      </c>
      <c r="I173" s="82">
        <v>5.4180000000000001</v>
      </c>
      <c r="J173" s="82">
        <v>8.51</v>
      </c>
      <c r="K173" s="82" t="str">
        <f>+'[3]Contratos anteriores'!AO176</f>
        <v xml:space="preserve"> </v>
      </c>
      <c r="L173" s="82" t="str">
        <f>+'[3]Contratos anteriores'!AP176</f>
        <v xml:space="preserve"> </v>
      </c>
      <c r="M173" s="82" t="str">
        <f>+'[3]Contratos anteriores'!AQ176</f>
        <v xml:space="preserve"> </v>
      </c>
      <c r="N173" s="82"/>
      <c r="O173" s="82"/>
      <c r="P173" s="138"/>
      <c r="Q173" s="82" t="str">
        <f>+'[3]Contratos anteriores'!AR176</f>
        <v xml:space="preserve"> </v>
      </c>
      <c r="R173" s="82" t="str">
        <f>+'[3]Contratos anteriores'!AS176</f>
        <v xml:space="preserve"> </v>
      </c>
      <c r="S173" s="82" t="str">
        <f>+'[3]Contratos anteriores'!AT176</f>
        <v xml:space="preserve"> </v>
      </c>
      <c r="T173" s="82"/>
      <c r="U173" s="82"/>
      <c r="V173" s="138"/>
      <c r="W173" s="82" t="str">
        <f>+'[3]Contratos anteriores'!AU176</f>
        <v xml:space="preserve"> </v>
      </c>
      <c r="X173" s="82" t="str">
        <f>+'[3]Contratos anteriores'!AV176</f>
        <v xml:space="preserve"> </v>
      </c>
      <c r="Y173" s="82" t="str">
        <f>+'[3]Contratos anteriores'!AW176</f>
        <v xml:space="preserve"> </v>
      </c>
      <c r="Z173" s="82"/>
      <c r="AA173" s="82"/>
      <c r="AB173" s="138"/>
      <c r="AC173" s="86" t="str">
        <f>+'[3]Contratos anteriores'!AX176</f>
        <v xml:space="preserve"> </v>
      </c>
      <c r="AD173" s="86" t="str">
        <f>+'[3]Contratos anteriores'!AY176</f>
        <v xml:space="preserve"> </v>
      </c>
      <c r="AE173" s="86" t="str">
        <f>+'[3]Contratos anteriores'!AZ176</f>
        <v xml:space="preserve"> </v>
      </c>
      <c r="AF173" s="82"/>
      <c r="AG173" s="82"/>
      <c r="AH173" s="138"/>
      <c r="AI173" s="82" t="str">
        <f>+'[3]Contratos anteriores'!BA176</f>
        <v xml:space="preserve"> </v>
      </c>
      <c r="AJ173" s="82" t="str">
        <f>+'[3]Contratos anteriores'!BB176</f>
        <v xml:space="preserve"> </v>
      </c>
      <c r="AK173" s="82" t="str">
        <f>+'[3]Contratos anteriores'!BC176</f>
        <v xml:space="preserve"> </v>
      </c>
      <c r="AL173" s="82"/>
      <c r="AM173" s="82"/>
      <c r="AN173" s="138"/>
      <c r="AO173" s="82" t="str">
        <f>+'[3]Contratos anteriores'!BD176</f>
        <v xml:space="preserve"> </v>
      </c>
      <c r="AP173" s="82" t="str">
        <f>+'[3]Contratos anteriores'!BE176</f>
        <v xml:space="preserve"> </v>
      </c>
      <c r="AQ173" s="82" t="str">
        <f>+'[3]Contratos anteriores'!BF176</f>
        <v xml:space="preserve"> </v>
      </c>
      <c r="AR173" s="82"/>
      <c r="AS173" s="82"/>
      <c r="AT173" s="138"/>
      <c r="AU173" s="82" t="str">
        <f>+'[3]Contratos anteriores'!BG176</f>
        <v xml:space="preserve"> </v>
      </c>
      <c r="AV173" s="82" t="str">
        <f>+'[3]Contratos anteriores'!BH176</f>
        <v xml:space="preserve"> </v>
      </c>
      <c r="AW173" s="82" t="str">
        <f>+'[3]Contratos anteriores'!BI176</f>
        <v xml:space="preserve"> </v>
      </c>
      <c r="AX173" s="82"/>
      <c r="AY173" s="82"/>
      <c r="AZ173" s="138"/>
      <c r="BA173" s="82" t="str">
        <f>+'[3]Contratos anteriores'!BJ176</f>
        <v xml:space="preserve"> </v>
      </c>
      <c r="BB173" s="82" t="str">
        <f>+'[3]Contratos anteriores'!BK176</f>
        <v xml:space="preserve"> </v>
      </c>
      <c r="BC173" s="82" t="str">
        <f>+'[3]Contratos anteriores'!BL176</f>
        <v xml:space="preserve"> </v>
      </c>
      <c r="BD173" s="82"/>
      <c r="BE173" s="82"/>
      <c r="BF173" s="138"/>
      <c r="BG173" s="82" t="str">
        <f>+'[3]Contratos anteriores'!BM176</f>
        <v xml:space="preserve"> </v>
      </c>
      <c r="BH173" s="82" t="str">
        <f>+'[3]Contratos anteriores'!BN176</f>
        <v xml:space="preserve"> </v>
      </c>
      <c r="BI173" s="82" t="str">
        <f>+'[3]Contratos anteriores'!BO176</f>
        <v xml:space="preserve"> </v>
      </c>
      <c r="BJ173" s="82">
        <v>6.4</v>
      </c>
      <c r="BK173" s="82">
        <v>4.93</v>
      </c>
      <c r="BL173" s="138"/>
      <c r="BM173" s="82" t="str">
        <f>+'[3]Contratos anteriores'!BP176</f>
        <v xml:space="preserve"> </v>
      </c>
      <c r="BN173" s="82" t="str">
        <f>+'[3]Contratos anteriores'!BQ176</f>
        <v xml:space="preserve"> </v>
      </c>
      <c r="BO173" s="82" t="str">
        <f>+'[3]Contratos anteriores'!BR176</f>
        <v xml:space="preserve"> </v>
      </c>
      <c r="BP173" s="82">
        <v>4.3600000000000003</v>
      </c>
      <c r="BQ173" s="82">
        <v>5.67</v>
      </c>
      <c r="BR173" s="82">
        <v>5.8</v>
      </c>
      <c r="BS173" s="82">
        <f>+'[3]Contratos anteriores'!BS176</f>
        <v>4.2854130000000001</v>
      </c>
      <c r="BT173" s="82">
        <f>+'[3]Contratos anteriores'!BT176</f>
        <v>4.6063319999999992</v>
      </c>
      <c r="BU173" s="82">
        <f>+'[3]Contratos anteriores'!BU176</f>
        <v>4.5645709999999999</v>
      </c>
      <c r="BV173" s="84">
        <f t="shared" si="152"/>
        <v>5.6813014545454541</v>
      </c>
      <c r="BW173" s="84">
        <f t="shared" si="153"/>
        <v>1.392323901689424</v>
      </c>
      <c r="BX173" s="84">
        <f t="shared" si="225"/>
        <v>3.592815602011318</v>
      </c>
      <c r="BY173" s="84">
        <f t="shared" si="154"/>
        <v>7.0736253562348779</v>
      </c>
      <c r="BZ173" s="84">
        <f t="shared" si="155"/>
        <v>4.8010139429952199</v>
      </c>
      <c r="CA173" s="82" t="str">
        <f t="shared" si="156"/>
        <v/>
      </c>
      <c r="CB173" s="82" t="str">
        <f t="shared" si="157"/>
        <v/>
      </c>
      <c r="CC173" s="82" t="str">
        <f t="shared" si="158"/>
        <v/>
      </c>
      <c r="CD173" s="82" t="str">
        <f t="shared" si="159"/>
        <v/>
      </c>
      <c r="CE173" s="82" t="str">
        <f t="shared" si="160"/>
        <v/>
      </c>
      <c r="CF173" s="82" t="str">
        <f t="shared" si="161"/>
        <v/>
      </c>
      <c r="CG173" s="82" t="str">
        <f t="shared" si="162"/>
        <v/>
      </c>
      <c r="CH173" s="82" t="str">
        <f t="shared" si="163"/>
        <v/>
      </c>
      <c r="CI173" s="82" t="str">
        <f t="shared" si="164"/>
        <v/>
      </c>
      <c r="CJ173" s="82" t="str">
        <f t="shared" si="165"/>
        <v/>
      </c>
      <c r="CK173" s="82" t="str">
        <f t="shared" si="166"/>
        <v/>
      </c>
      <c r="CL173" s="82" t="str">
        <f t="shared" si="167"/>
        <v/>
      </c>
      <c r="CM173" s="82" t="str">
        <f t="shared" si="168"/>
        <v/>
      </c>
      <c r="CN173" s="82" t="str">
        <f t="shared" si="169"/>
        <v/>
      </c>
      <c r="CO173" s="82" t="str">
        <f t="shared" si="170"/>
        <v/>
      </c>
      <c r="CP173" s="82" t="str">
        <f t="shared" si="171"/>
        <v/>
      </c>
      <c r="CQ173" s="82" t="str">
        <f t="shared" si="172"/>
        <v/>
      </c>
      <c r="CR173" s="82" t="str">
        <f t="shared" si="173"/>
        <v/>
      </c>
      <c r="CS173" s="82" t="str">
        <f t="shared" si="174"/>
        <v/>
      </c>
      <c r="CT173" s="82" t="str">
        <f t="shared" si="175"/>
        <v/>
      </c>
      <c r="CU173" s="82" t="str">
        <f t="shared" si="176"/>
        <v/>
      </c>
      <c r="CV173" s="82" t="str">
        <f t="shared" si="177"/>
        <v/>
      </c>
      <c r="CW173" s="82" t="str">
        <f t="shared" si="178"/>
        <v/>
      </c>
      <c r="CX173" s="82" t="str">
        <f t="shared" si="179"/>
        <v/>
      </c>
      <c r="CY173" s="82" t="str">
        <f t="shared" si="180"/>
        <v/>
      </c>
      <c r="CZ173" s="82" t="str">
        <f t="shared" si="181"/>
        <v/>
      </c>
      <c r="DA173" s="82" t="str">
        <f t="shared" si="182"/>
        <v/>
      </c>
      <c r="DB173" s="82" t="str">
        <f t="shared" si="183"/>
        <v/>
      </c>
      <c r="DC173" s="82" t="str">
        <f t="shared" si="184"/>
        <v/>
      </c>
      <c r="DD173" s="82" t="str">
        <f t="shared" si="185"/>
        <v/>
      </c>
      <c r="DE173" s="82" t="str">
        <f t="shared" si="186"/>
        <v/>
      </c>
      <c r="DF173" s="82" t="str">
        <f t="shared" si="187"/>
        <v/>
      </c>
      <c r="DG173" s="82" t="str">
        <f t="shared" si="188"/>
        <v/>
      </c>
      <c r="DH173" s="82" t="str">
        <f t="shared" si="189"/>
        <v/>
      </c>
      <c r="DI173" s="82" t="str">
        <f t="shared" si="190"/>
        <v/>
      </c>
      <c r="DJ173" s="82" t="str">
        <f t="shared" si="191"/>
        <v/>
      </c>
      <c r="DK173" s="82" t="str">
        <f t="shared" si="192"/>
        <v/>
      </c>
      <c r="DL173" s="82" t="str">
        <f t="shared" si="193"/>
        <v/>
      </c>
      <c r="DM173" s="82" t="str">
        <f t="shared" si="194"/>
        <v/>
      </c>
      <c r="DN173" s="82" t="str">
        <f t="shared" si="195"/>
        <v/>
      </c>
      <c r="DO173" s="82" t="str">
        <f t="shared" si="196"/>
        <v/>
      </c>
      <c r="DP173" s="82" t="str">
        <f t="shared" si="197"/>
        <v/>
      </c>
      <c r="DQ173" s="82" t="str">
        <f t="shared" si="198"/>
        <v/>
      </c>
      <c r="DR173" s="82" t="str">
        <f t="shared" si="199"/>
        <v/>
      </c>
      <c r="DS173" s="82" t="str">
        <f t="shared" si="200"/>
        <v/>
      </c>
      <c r="DT173" s="82" t="str">
        <f t="shared" si="201"/>
        <v/>
      </c>
      <c r="DU173" s="82" t="str">
        <f t="shared" si="202"/>
        <v/>
      </c>
      <c r="DV173" s="82" t="str">
        <f t="shared" si="203"/>
        <v/>
      </c>
      <c r="DW173" s="82" t="str">
        <f t="shared" si="204"/>
        <v/>
      </c>
      <c r="DX173" s="82" t="str">
        <f t="shared" si="205"/>
        <v/>
      </c>
      <c r="DY173" s="82" t="str">
        <f t="shared" si="206"/>
        <v/>
      </c>
      <c r="DZ173" s="82" t="str">
        <f t="shared" si="207"/>
        <v/>
      </c>
      <c r="EA173" s="82" t="str">
        <f t="shared" si="208"/>
        <v/>
      </c>
      <c r="EB173" s="82" t="str">
        <f t="shared" si="209"/>
        <v/>
      </c>
      <c r="EC173" s="82" t="str">
        <f t="shared" si="210"/>
        <v/>
      </c>
      <c r="ED173" s="82" t="str">
        <f t="shared" si="211"/>
        <v/>
      </c>
      <c r="EE173" s="82" t="str">
        <f t="shared" si="212"/>
        <v/>
      </c>
      <c r="EF173" s="82" t="str">
        <f t="shared" si="213"/>
        <v/>
      </c>
      <c r="EG173" s="82" t="str">
        <f t="shared" si="214"/>
        <v/>
      </c>
      <c r="EH173" s="82" t="str">
        <f t="shared" si="215"/>
        <v/>
      </c>
      <c r="EI173" s="82">
        <f t="shared" si="216"/>
        <v>4.3600000000000003</v>
      </c>
      <c r="EJ173" s="82" t="str">
        <f t="shared" si="217"/>
        <v/>
      </c>
      <c r="EK173" s="82" t="str">
        <f t="shared" si="218"/>
        <v/>
      </c>
      <c r="EL173" s="82">
        <f t="shared" si="219"/>
        <v>4.2854130000000001</v>
      </c>
      <c r="EM173" s="82">
        <f t="shared" si="220"/>
        <v>4.6063319999999992</v>
      </c>
      <c r="EN173" s="82">
        <f t="shared" si="221"/>
        <v>4.5645709999999999</v>
      </c>
      <c r="EO173" s="71">
        <f t="shared" si="222"/>
        <v>4.46</v>
      </c>
      <c r="EP173" s="71">
        <f>ROUND(EO173*(1+[3]Inflación!$G$50),2)</f>
        <v>4.5199999999999996</v>
      </c>
      <c r="EQ173" s="81">
        <f t="shared" si="223"/>
        <v>2.186747596472971E-2</v>
      </c>
    </row>
    <row r="174" spans="1:147" s="56" customFormat="1" ht="24.75" customHeight="1">
      <c r="A174" s="96">
        <v>169</v>
      </c>
      <c r="B174" s="95" t="s">
        <v>490</v>
      </c>
      <c r="C174" s="91" t="s">
        <v>504</v>
      </c>
      <c r="D174" s="90" t="s">
        <v>129</v>
      </c>
      <c r="E174" s="94">
        <v>4.9943421502118603</v>
      </c>
      <c r="F174" s="94">
        <v>5.0367940584886615</v>
      </c>
      <c r="G174" s="87"/>
      <c r="H174" s="82">
        <v>7.95</v>
      </c>
      <c r="I174" s="82">
        <v>5.4180000000000001</v>
      </c>
      <c r="J174" s="82">
        <v>8.51</v>
      </c>
      <c r="K174" s="82" t="str">
        <f>+'[3]Contratos anteriores'!AO177</f>
        <v xml:space="preserve"> </v>
      </c>
      <c r="L174" s="82" t="str">
        <f>+'[3]Contratos anteriores'!AP177</f>
        <v xml:space="preserve"> </v>
      </c>
      <c r="M174" s="82" t="str">
        <f>+'[3]Contratos anteriores'!AQ177</f>
        <v xml:space="preserve"> </v>
      </c>
      <c r="N174" s="82"/>
      <c r="O174" s="82"/>
      <c r="P174" s="138"/>
      <c r="Q174" s="82" t="str">
        <f>+'[3]Contratos anteriores'!AR177</f>
        <v xml:space="preserve"> </v>
      </c>
      <c r="R174" s="82" t="str">
        <f>+'[3]Contratos anteriores'!AS177</f>
        <v xml:space="preserve"> </v>
      </c>
      <c r="S174" s="82" t="str">
        <f>+'[3]Contratos anteriores'!AT177</f>
        <v xml:space="preserve"> </v>
      </c>
      <c r="T174" s="82"/>
      <c r="U174" s="82"/>
      <c r="V174" s="138"/>
      <c r="W174" s="82" t="str">
        <f>+'[3]Contratos anteriores'!AU177</f>
        <v xml:space="preserve"> </v>
      </c>
      <c r="X174" s="82" t="str">
        <f>+'[3]Contratos anteriores'!AV177</f>
        <v xml:space="preserve"> </v>
      </c>
      <c r="Y174" s="82" t="str">
        <f>+'[3]Contratos anteriores'!AW177</f>
        <v xml:space="preserve"> </v>
      </c>
      <c r="Z174" s="82"/>
      <c r="AA174" s="82"/>
      <c r="AB174" s="138"/>
      <c r="AC174" s="86" t="str">
        <f>+'[3]Contratos anteriores'!AX177</f>
        <v xml:space="preserve"> </v>
      </c>
      <c r="AD174" s="86" t="str">
        <f>+'[3]Contratos anteriores'!AY177</f>
        <v xml:space="preserve"> </v>
      </c>
      <c r="AE174" s="86" t="str">
        <f>+'[3]Contratos anteriores'!AZ177</f>
        <v xml:space="preserve"> </v>
      </c>
      <c r="AF174" s="82"/>
      <c r="AG174" s="82"/>
      <c r="AH174" s="138"/>
      <c r="AI174" s="82" t="str">
        <f>+'[3]Contratos anteriores'!BA177</f>
        <v xml:space="preserve"> </v>
      </c>
      <c r="AJ174" s="82" t="str">
        <f>+'[3]Contratos anteriores'!BB177</f>
        <v xml:space="preserve"> </v>
      </c>
      <c r="AK174" s="82" t="str">
        <f>+'[3]Contratos anteriores'!BC177</f>
        <v xml:space="preserve"> </v>
      </c>
      <c r="AL174" s="82"/>
      <c r="AM174" s="82"/>
      <c r="AN174" s="138"/>
      <c r="AO174" s="82" t="str">
        <f>+'[3]Contratos anteriores'!BD177</f>
        <v xml:space="preserve"> </v>
      </c>
      <c r="AP174" s="82" t="str">
        <f>+'[3]Contratos anteriores'!BE177</f>
        <v xml:space="preserve"> </v>
      </c>
      <c r="AQ174" s="82" t="str">
        <f>+'[3]Contratos anteriores'!BF177</f>
        <v xml:space="preserve"> </v>
      </c>
      <c r="AR174" s="82"/>
      <c r="AS174" s="82"/>
      <c r="AT174" s="138"/>
      <c r="AU174" s="82" t="str">
        <f>+'[3]Contratos anteriores'!BG177</f>
        <v xml:space="preserve"> </v>
      </c>
      <c r="AV174" s="82">
        <f>+'[3]Contratos anteriores'!BH177</f>
        <v>6.9696899999999999</v>
      </c>
      <c r="AW174" s="82" t="str">
        <f>+'[3]Contratos anteriores'!BI177</f>
        <v xml:space="preserve"> </v>
      </c>
      <c r="AX174" s="82"/>
      <c r="AY174" s="82"/>
      <c r="AZ174" s="138"/>
      <c r="BA174" s="82" t="str">
        <f>+'[3]Contratos anteriores'!BJ177</f>
        <v xml:space="preserve"> </v>
      </c>
      <c r="BB174" s="82" t="str">
        <f>+'[3]Contratos anteriores'!BK177</f>
        <v xml:space="preserve"> </v>
      </c>
      <c r="BC174" s="82" t="str">
        <f>+'[3]Contratos anteriores'!BL177</f>
        <v xml:space="preserve"> </v>
      </c>
      <c r="BD174" s="82"/>
      <c r="BE174" s="82"/>
      <c r="BF174" s="138"/>
      <c r="BG174" s="82" t="str">
        <f>+'[3]Contratos anteriores'!BM177</f>
        <v xml:space="preserve"> </v>
      </c>
      <c r="BH174" s="82" t="str">
        <f>+'[3]Contratos anteriores'!BN177</f>
        <v xml:space="preserve"> </v>
      </c>
      <c r="BI174" s="82" t="str">
        <f>+'[3]Contratos anteriores'!BO177</f>
        <v xml:space="preserve"> </v>
      </c>
      <c r="BJ174" s="82">
        <v>6.4</v>
      </c>
      <c r="BK174" s="82">
        <v>5.64</v>
      </c>
      <c r="BL174" s="138"/>
      <c r="BM174" s="82" t="str">
        <f>+'[3]Contratos anteriores'!BP177</f>
        <v xml:space="preserve"> </v>
      </c>
      <c r="BN174" s="82" t="str">
        <f>+'[3]Contratos anteriores'!BQ177</f>
        <v xml:space="preserve"> </v>
      </c>
      <c r="BO174" s="82" t="str">
        <f>+'[3]Contratos anteriores'!BR177</f>
        <v xml:space="preserve"> </v>
      </c>
      <c r="BP174" s="82">
        <v>4.99</v>
      </c>
      <c r="BQ174" s="82"/>
      <c r="BR174" s="82">
        <v>6.29</v>
      </c>
      <c r="BS174" s="82" t="str">
        <f>+'[3]Contratos anteriores'!BS177</f>
        <v xml:space="preserve"> </v>
      </c>
      <c r="BT174" s="82" t="str">
        <f>+'[3]Contratos anteriores'!BT177</f>
        <v xml:space="preserve"> </v>
      </c>
      <c r="BU174" s="82" t="str">
        <f>+'[3]Contratos anteriores'!BU177</f>
        <v xml:space="preserve"> </v>
      </c>
      <c r="BV174" s="84">
        <f t="shared" si="152"/>
        <v>6.52096125</v>
      </c>
      <c r="BW174" s="84">
        <f t="shared" si="153"/>
        <v>1.2574689049875989</v>
      </c>
      <c r="BX174" s="84">
        <f t="shared" si="225"/>
        <v>4.6347578925186017</v>
      </c>
      <c r="BY174" s="84">
        <f t="shared" si="154"/>
        <v>7.7784301549875989</v>
      </c>
      <c r="BZ174" s="84">
        <f t="shared" si="155"/>
        <v>5.4937763652330469</v>
      </c>
      <c r="CA174" s="82" t="str">
        <f t="shared" si="156"/>
        <v/>
      </c>
      <c r="CB174" s="82">
        <f t="shared" si="157"/>
        <v>5.4180000000000001</v>
      </c>
      <c r="CC174" s="82" t="str">
        <f t="shared" si="158"/>
        <v/>
      </c>
      <c r="CD174" s="82" t="str">
        <f t="shared" si="159"/>
        <v/>
      </c>
      <c r="CE174" s="82" t="str">
        <f t="shared" si="160"/>
        <v/>
      </c>
      <c r="CF174" s="82" t="str">
        <f t="shared" si="161"/>
        <v/>
      </c>
      <c r="CG174" s="82" t="str">
        <f t="shared" si="162"/>
        <v/>
      </c>
      <c r="CH174" s="82" t="str">
        <f t="shared" si="163"/>
        <v/>
      </c>
      <c r="CI174" s="82" t="str">
        <f t="shared" si="164"/>
        <v/>
      </c>
      <c r="CJ174" s="82" t="str">
        <f t="shared" si="165"/>
        <v/>
      </c>
      <c r="CK174" s="82" t="str">
        <f t="shared" si="166"/>
        <v/>
      </c>
      <c r="CL174" s="82" t="str">
        <f t="shared" si="167"/>
        <v/>
      </c>
      <c r="CM174" s="82" t="str">
        <f t="shared" si="168"/>
        <v/>
      </c>
      <c r="CN174" s="82" t="str">
        <f t="shared" si="169"/>
        <v/>
      </c>
      <c r="CO174" s="82" t="str">
        <f t="shared" si="170"/>
        <v/>
      </c>
      <c r="CP174" s="82" t="str">
        <f t="shared" si="171"/>
        <v/>
      </c>
      <c r="CQ174" s="82" t="str">
        <f t="shared" si="172"/>
        <v/>
      </c>
      <c r="CR174" s="82" t="str">
        <f t="shared" si="173"/>
        <v/>
      </c>
      <c r="CS174" s="82" t="str">
        <f t="shared" si="174"/>
        <v/>
      </c>
      <c r="CT174" s="82" t="str">
        <f t="shared" si="175"/>
        <v/>
      </c>
      <c r="CU174" s="82" t="str">
        <f t="shared" si="176"/>
        <v/>
      </c>
      <c r="CV174" s="82" t="str">
        <f t="shared" si="177"/>
        <v/>
      </c>
      <c r="CW174" s="82" t="str">
        <f t="shared" si="178"/>
        <v/>
      </c>
      <c r="CX174" s="82" t="str">
        <f t="shared" si="179"/>
        <v/>
      </c>
      <c r="CY174" s="82" t="str">
        <f t="shared" si="180"/>
        <v/>
      </c>
      <c r="CZ174" s="82" t="str">
        <f t="shared" si="181"/>
        <v/>
      </c>
      <c r="DA174" s="82" t="str">
        <f t="shared" si="182"/>
        <v/>
      </c>
      <c r="DB174" s="82" t="str">
        <f t="shared" si="183"/>
        <v/>
      </c>
      <c r="DC174" s="82" t="str">
        <f t="shared" si="184"/>
        <v/>
      </c>
      <c r="DD174" s="82" t="str">
        <f t="shared" si="185"/>
        <v/>
      </c>
      <c r="DE174" s="82" t="str">
        <f t="shared" si="186"/>
        <v/>
      </c>
      <c r="DF174" s="82" t="str">
        <f t="shared" si="187"/>
        <v/>
      </c>
      <c r="DG174" s="82" t="str">
        <f t="shared" si="188"/>
        <v/>
      </c>
      <c r="DH174" s="82" t="str">
        <f t="shared" si="189"/>
        <v/>
      </c>
      <c r="DI174" s="82" t="str">
        <f t="shared" si="190"/>
        <v/>
      </c>
      <c r="DJ174" s="82" t="str">
        <f t="shared" si="191"/>
        <v/>
      </c>
      <c r="DK174" s="82" t="str">
        <f t="shared" si="192"/>
        <v/>
      </c>
      <c r="DL174" s="82" t="str">
        <f t="shared" si="193"/>
        <v/>
      </c>
      <c r="DM174" s="82" t="str">
        <f t="shared" si="194"/>
        <v/>
      </c>
      <c r="DN174" s="82" t="str">
        <f t="shared" si="195"/>
        <v/>
      </c>
      <c r="DO174" s="82" t="str">
        <f t="shared" si="196"/>
        <v/>
      </c>
      <c r="DP174" s="82" t="str">
        <f t="shared" si="197"/>
        <v/>
      </c>
      <c r="DQ174" s="82" t="str">
        <f t="shared" si="198"/>
        <v/>
      </c>
      <c r="DR174" s="82" t="str">
        <f t="shared" si="199"/>
        <v/>
      </c>
      <c r="DS174" s="82" t="str">
        <f t="shared" si="200"/>
        <v/>
      </c>
      <c r="DT174" s="82" t="str">
        <f t="shared" si="201"/>
        <v/>
      </c>
      <c r="DU174" s="82" t="str">
        <f t="shared" si="202"/>
        <v/>
      </c>
      <c r="DV174" s="82" t="str">
        <f t="shared" si="203"/>
        <v/>
      </c>
      <c r="DW174" s="82" t="str">
        <f t="shared" si="204"/>
        <v/>
      </c>
      <c r="DX174" s="82" t="str">
        <f t="shared" si="205"/>
        <v/>
      </c>
      <c r="DY174" s="82" t="str">
        <f t="shared" si="206"/>
        <v/>
      </c>
      <c r="DZ174" s="82" t="str">
        <f t="shared" si="207"/>
        <v/>
      </c>
      <c r="EA174" s="82" t="str">
        <f t="shared" si="208"/>
        <v/>
      </c>
      <c r="EB174" s="82" t="str">
        <f t="shared" si="209"/>
        <v/>
      </c>
      <c r="EC174" s="82" t="str">
        <f t="shared" si="210"/>
        <v/>
      </c>
      <c r="ED174" s="82" t="str">
        <f t="shared" si="211"/>
        <v/>
      </c>
      <c r="EE174" s="82" t="str">
        <f t="shared" si="212"/>
        <v/>
      </c>
      <c r="EF174" s="82" t="str">
        <f t="shared" si="213"/>
        <v/>
      </c>
      <c r="EG174" s="82" t="str">
        <f t="shared" si="214"/>
        <v/>
      </c>
      <c r="EH174" s="82" t="str">
        <f t="shared" si="215"/>
        <v/>
      </c>
      <c r="EI174" s="82">
        <f t="shared" si="216"/>
        <v>4.99</v>
      </c>
      <c r="EJ174" s="82" t="str">
        <f t="shared" si="217"/>
        <v/>
      </c>
      <c r="EK174" s="82" t="str">
        <f t="shared" si="218"/>
        <v/>
      </c>
      <c r="EL174" s="82" t="str">
        <f t="shared" si="219"/>
        <v/>
      </c>
      <c r="EM174" s="82" t="str">
        <f t="shared" si="220"/>
        <v/>
      </c>
      <c r="EN174" s="82" t="str">
        <f t="shared" si="221"/>
        <v/>
      </c>
      <c r="EO174" s="71">
        <f t="shared" si="222"/>
        <v>5.21</v>
      </c>
      <c r="EP174" s="71">
        <f>ROUND(EO174*(1+[3]Inflación!$G$50),2)</f>
        <v>5.28</v>
      </c>
      <c r="EQ174" s="81">
        <f t="shared" si="223"/>
        <v>4.3180431636825611E-2</v>
      </c>
    </row>
    <row r="175" spans="1:147" s="56" customFormat="1" ht="24.75" customHeight="1">
      <c r="A175" s="96">
        <v>170</v>
      </c>
      <c r="B175" s="95" t="s">
        <v>490</v>
      </c>
      <c r="C175" s="91" t="s">
        <v>503</v>
      </c>
      <c r="D175" s="90" t="s">
        <v>129</v>
      </c>
      <c r="E175" s="94">
        <v>7.5046148837263225</v>
      </c>
      <c r="F175" s="94">
        <v>7.5684041102379966</v>
      </c>
      <c r="G175" s="87"/>
      <c r="H175" s="82">
        <v>9.52</v>
      </c>
      <c r="I175" s="82">
        <v>8.0850000000000009</v>
      </c>
      <c r="J175" s="82">
        <v>10.19</v>
      </c>
      <c r="K175" s="82" t="str">
        <f>+'[3]Contratos anteriores'!AO178</f>
        <v xml:space="preserve"> </v>
      </c>
      <c r="L175" s="82" t="str">
        <f>+'[3]Contratos anteriores'!AP178</f>
        <v xml:space="preserve"> </v>
      </c>
      <c r="M175" s="82" t="str">
        <f>+'[3]Contratos anteriores'!AQ178</f>
        <v xml:space="preserve"> </v>
      </c>
      <c r="N175" s="82"/>
      <c r="O175" s="82"/>
      <c r="P175" s="138"/>
      <c r="Q175" s="82" t="str">
        <f>+'[3]Contratos anteriores'!AR178</f>
        <v xml:space="preserve"> </v>
      </c>
      <c r="R175" s="82" t="str">
        <f>+'[3]Contratos anteriores'!AS178</f>
        <v xml:space="preserve"> </v>
      </c>
      <c r="S175" s="82" t="str">
        <f>+'[3]Contratos anteriores'!AT178</f>
        <v xml:space="preserve"> </v>
      </c>
      <c r="T175" s="82"/>
      <c r="U175" s="82"/>
      <c r="V175" s="138"/>
      <c r="W175" s="82" t="str">
        <f>+'[3]Contratos anteriores'!AU178</f>
        <v xml:space="preserve"> </v>
      </c>
      <c r="X175" s="82" t="str">
        <f>+'[3]Contratos anteriores'!AV178</f>
        <v xml:space="preserve"> </v>
      </c>
      <c r="Y175" s="82" t="str">
        <f>+'[3]Contratos anteriores'!AW178</f>
        <v xml:space="preserve"> </v>
      </c>
      <c r="Z175" s="82"/>
      <c r="AA175" s="82"/>
      <c r="AB175" s="138"/>
      <c r="AC175" s="86" t="str">
        <f>+'[3]Contratos anteriores'!AX178</f>
        <v xml:space="preserve"> </v>
      </c>
      <c r="AD175" s="86" t="str">
        <f>+'[3]Contratos anteriores'!AY178</f>
        <v xml:space="preserve"> </v>
      </c>
      <c r="AE175" s="86" t="str">
        <f>+'[3]Contratos anteriores'!AZ178</f>
        <v xml:space="preserve"> </v>
      </c>
      <c r="AF175" s="82"/>
      <c r="AG175" s="82"/>
      <c r="AH175" s="138"/>
      <c r="AI175" s="82" t="str">
        <f>+'[3]Contratos anteriores'!BA178</f>
        <v xml:space="preserve"> </v>
      </c>
      <c r="AJ175" s="82" t="str">
        <f>+'[3]Contratos anteriores'!BB178</f>
        <v xml:space="preserve"> </v>
      </c>
      <c r="AK175" s="82" t="str">
        <f>+'[3]Contratos anteriores'!BC178</f>
        <v xml:space="preserve"> </v>
      </c>
      <c r="AL175" s="82"/>
      <c r="AM175" s="82"/>
      <c r="AN175" s="138"/>
      <c r="AO175" s="82" t="str">
        <f>+'[3]Contratos anteriores'!BD178</f>
        <v xml:space="preserve"> </v>
      </c>
      <c r="AP175" s="82" t="str">
        <f>+'[3]Contratos anteriores'!BE178</f>
        <v xml:space="preserve"> </v>
      </c>
      <c r="AQ175" s="82" t="str">
        <f>+'[3]Contratos anteriores'!BF178</f>
        <v xml:space="preserve"> </v>
      </c>
      <c r="AR175" s="82"/>
      <c r="AS175" s="82"/>
      <c r="AT175" s="138"/>
      <c r="AU175" s="82" t="str">
        <f>+'[3]Contratos anteriores'!BG178</f>
        <v xml:space="preserve"> </v>
      </c>
      <c r="AV175" s="82" t="str">
        <f>+'[3]Contratos anteriores'!BH178</f>
        <v xml:space="preserve"> </v>
      </c>
      <c r="AW175" s="82" t="str">
        <f>+'[3]Contratos anteriores'!BI178</f>
        <v xml:space="preserve"> </v>
      </c>
      <c r="AX175" s="82"/>
      <c r="AY175" s="82"/>
      <c r="AZ175" s="138"/>
      <c r="BA175" s="82" t="str">
        <f>+'[3]Contratos anteriores'!BJ178</f>
        <v xml:space="preserve"> </v>
      </c>
      <c r="BB175" s="82" t="str">
        <f>+'[3]Contratos anteriores'!BK178</f>
        <v xml:space="preserve"> </v>
      </c>
      <c r="BC175" s="82" t="str">
        <f>+'[3]Contratos anteriores'!BL178</f>
        <v xml:space="preserve"> </v>
      </c>
      <c r="BD175" s="82"/>
      <c r="BE175" s="82"/>
      <c r="BF175" s="138"/>
      <c r="BG175" s="82" t="str">
        <f>+'[3]Contratos anteriores'!BM178</f>
        <v xml:space="preserve"> </v>
      </c>
      <c r="BH175" s="82" t="str">
        <f>+'[3]Contratos anteriores'!BN178</f>
        <v xml:space="preserve"> </v>
      </c>
      <c r="BI175" s="82" t="str">
        <f>+'[3]Contratos anteriores'!BO178</f>
        <v xml:space="preserve"> </v>
      </c>
      <c r="BJ175" s="82">
        <v>10.37</v>
      </c>
      <c r="BK175" s="82">
        <v>8.48</v>
      </c>
      <c r="BL175" s="138"/>
      <c r="BM175" s="82" t="str">
        <f>+'[3]Contratos anteriores'!BP178</f>
        <v xml:space="preserve"> </v>
      </c>
      <c r="BN175" s="82" t="str">
        <f>+'[3]Contratos anteriores'!BQ178</f>
        <v xml:space="preserve"> </v>
      </c>
      <c r="BO175" s="82" t="str">
        <f>+'[3]Contratos anteriores'!BR178</f>
        <v xml:space="preserve"> </v>
      </c>
      <c r="BP175" s="82">
        <v>7.49</v>
      </c>
      <c r="BQ175" s="82">
        <v>8.6199999999999992</v>
      </c>
      <c r="BR175" s="82">
        <v>9.8800000000000008</v>
      </c>
      <c r="BS175" s="82" t="str">
        <f>+'[3]Contratos anteriores'!BS178</f>
        <v xml:space="preserve"> </v>
      </c>
      <c r="BT175" s="82" t="str">
        <f>+'[3]Contratos anteriores'!BT178</f>
        <v xml:space="preserve"> </v>
      </c>
      <c r="BU175" s="82" t="str">
        <f>+'[3]Contratos anteriores'!BU178</f>
        <v xml:space="preserve"> </v>
      </c>
      <c r="BV175" s="84">
        <f t="shared" si="152"/>
        <v>9.0793749999999989</v>
      </c>
      <c r="BW175" s="84">
        <f t="shared" si="153"/>
        <v>1.1367717812762506</v>
      </c>
      <c r="BX175" s="84">
        <f t="shared" si="225"/>
        <v>7.3742173280856225</v>
      </c>
      <c r="BY175" s="84">
        <f t="shared" si="154"/>
        <v>10.216146781276249</v>
      </c>
      <c r="BZ175" s="84">
        <f t="shared" si="155"/>
        <v>8.2550763720989551</v>
      </c>
      <c r="CA175" s="82" t="str">
        <f t="shared" si="156"/>
        <v/>
      </c>
      <c r="CB175" s="82">
        <f t="shared" si="157"/>
        <v>8.0850000000000009</v>
      </c>
      <c r="CC175" s="82" t="str">
        <f t="shared" si="158"/>
        <v/>
      </c>
      <c r="CD175" s="82" t="str">
        <f t="shared" si="159"/>
        <v/>
      </c>
      <c r="CE175" s="82" t="str">
        <f t="shared" si="160"/>
        <v/>
      </c>
      <c r="CF175" s="82" t="str">
        <f t="shared" si="161"/>
        <v/>
      </c>
      <c r="CG175" s="82" t="str">
        <f t="shared" si="162"/>
        <v/>
      </c>
      <c r="CH175" s="82" t="str">
        <f t="shared" si="163"/>
        <v/>
      </c>
      <c r="CI175" s="82" t="str">
        <f t="shared" si="164"/>
        <v/>
      </c>
      <c r="CJ175" s="82" t="str">
        <f t="shared" si="165"/>
        <v/>
      </c>
      <c r="CK175" s="82" t="str">
        <f t="shared" si="166"/>
        <v/>
      </c>
      <c r="CL175" s="82" t="str">
        <f t="shared" si="167"/>
        <v/>
      </c>
      <c r="CM175" s="82" t="str">
        <f t="shared" si="168"/>
        <v/>
      </c>
      <c r="CN175" s="82" t="str">
        <f t="shared" si="169"/>
        <v/>
      </c>
      <c r="CO175" s="82" t="str">
        <f t="shared" si="170"/>
        <v/>
      </c>
      <c r="CP175" s="82" t="str">
        <f t="shared" si="171"/>
        <v/>
      </c>
      <c r="CQ175" s="82" t="str">
        <f t="shared" si="172"/>
        <v/>
      </c>
      <c r="CR175" s="82" t="str">
        <f t="shared" si="173"/>
        <v/>
      </c>
      <c r="CS175" s="82" t="str">
        <f t="shared" si="174"/>
        <v/>
      </c>
      <c r="CT175" s="82" t="str">
        <f t="shared" si="175"/>
        <v/>
      </c>
      <c r="CU175" s="82" t="str">
        <f t="shared" si="176"/>
        <v/>
      </c>
      <c r="CV175" s="82" t="str">
        <f t="shared" si="177"/>
        <v/>
      </c>
      <c r="CW175" s="82" t="str">
        <f t="shared" si="178"/>
        <v/>
      </c>
      <c r="CX175" s="82" t="str">
        <f t="shared" si="179"/>
        <v/>
      </c>
      <c r="CY175" s="82" t="str">
        <f t="shared" si="180"/>
        <v/>
      </c>
      <c r="CZ175" s="82" t="str">
        <f t="shared" si="181"/>
        <v/>
      </c>
      <c r="DA175" s="82" t="str">
        <f t="shared" si="182"/>
        <v/>
      </c>
      <c r="DB175" s="82" t="str">
        <f t="shared" si="183"/>
        <v/>
      </c>
      <c r="DC175" s="82" t="str">
        <f t="shared" si="184"/>
        <v/>
      </c>
      <c r="DD175" s="82" t="str">
        <f t="shared" si="185"/>
        <v/>
      </c>
      <c r="DE175" s="82" t="str">
        <f t="shared" si="186"/>
        <v/>
      </c>
      <c r="DF175" s="82" t="str">
        <f t="shared" si="187"/>
        <v/>
      </c>
      <c r="DG175" s="82" t="str">
        <f t="shared" si="188"/>
        <v/>
      </c>
      <c r="DH175" s="82" t="str">
        <f t="shared" si="189"/>
        <v/>
      </c>
      <c r="DI175" s="82" t="str">
        <f t="shared" si="190"/>
        <v/>
      </c>
      <c r="DJ175" s="82" t="str">
        <f t="shared" si="191"/>
        <v/>
      </c>
      <c r="DK175" s="82" t="str">
        <f t="shared" si="192"/>
        <v/>
      </c>
      <c r="DL175" s="82" t="str">
        <f t="shared" si="193"/>
        <v/>
      </c>
      <c r="DM175" s="82" t="str">
        <f t="shared" si="194"/>
        <v/>
      </c>
      <c r="DN175" s="82" t="str">
        <f t="shared" si="195"/>
        <v/>
      </c>
      <c r="DO175" s="82" t="str">
        <f t="shared" si="196"/>
        <v/>
      </c>
      <c r="DP175" s="82" t="str">
        <f t="shared" si="197"/>
        <v/>
      </c>
      <c r="DQ175" s="82" t="str">
        <f t="shared" si="198"/>
        <v/>
      </c>
      <c r="DR175" s="82" t="str">
        <f t="shared" si="199"/>
        <v/>
      </c>
      <c r="DS175" s="82" t="str">
        <f t="shared" si="200"/>
        <v/>
      </c>
      <c r="DT175" s="82" t="str">
        <f t="shared" si="201"/>
        <v/>
      </c>
      <c r="DU175" s="82" t="str">
        <f t="shared" si="202"/>
        <v/>
      </c>
      <c r="DV175" s="82" t="str">
        <f t="shared" si="203"/>
        <v/>
      </c>
      <c r="DW175" s="82" t="str">
        <f t="shared" si="204"/>
        <v/>
      </c>
      <c r="DX175" s="82" t="str">
        <f t="shared" si="205"/>
        <v/>
      </c>
      <c r="DY175" s="82" t="str">
        <f t="shared" si="206"/>
        <v/>
      </c>
      <c r="DZ175" s="82" t="str">
        <f t="shared" si="207"/>
        <v/>
      </c>
      <c r="EA175" s="82" t="str">
        <f t="shared" si="208"/>
        <v/>
      </c>
      <c r="EB175" s="82" t="str">
        <f t="shared" si="209"/>
        <v/>
      </c>
      <c r="EC175" s="82" t="str">
        <f t="shared" si="210"/>
        <v/>
      </c>
      <c r="ED175" s="82" t="str">
        <f t="shared" si="211"/>
        <v/>
      </c>
      <c r="EE175" s="82" t="str">
        <f t="shared" si="212"/>
        <v/>
      </c>
      <c r="EF175" s="82" t="str">
        <f t="shared" si="213"/>
        <v/>
      </c>
      <c r="EG175" s="82" t="str">
        <f t="shared" si="214"/>
        <v/>
      </c>
      <c r="EH175" s="82" t="str">
        <f t="shared" si="215"/>
        <v/>
      </c>
      <c r="EI175" s="82">
        <f t="shared" si="216"/>
        <v>7.49</v>
      </c>
      <c r="EJ175" s="82" t="str">
        <f t="shared" si="217"/>
        <v/>
      </c>
      <c r="EK175" s="82" t="str">
        <f t="shared" si="218"/>
        <v/>
      </c>
      <c r="EL175" s="82" t="str">
        <f t="shared" si="219"/>
        <v/>
      </c>
      <c r="EM175" s="82" t="str">
        <f t="shared" si="220"/>
        <v/>
      </c>
      <c r="EN175" s="82" t="str">
        <f t="shared" si="221"/>
        <v/>
      </c>
      <c r="EO175" s="71">
        <f t="shared" si="222"/>
        <v>7.8</v>
      </c>
      <c r="EP175" s="71">
        <f>ROUND(EO175*(1+[3]Inflación!$G$50),2)</f>
        <v>7.9</v>
      </c>
      <c r="EQ175" s="81">
        <f t="shared" si="223"/>
        <v>3.9360462975150945E-2</v>
      </c>
    </row>
    <row r="176" spans="1:147" s="56" customFormat="1" ht="24.75" customHeight="1">
      <c r="A176" s="96">
        <v>171</v>
      </c>
      <c r="B176" s="95" t="s">
        <v>490</v>
      </c>
      <c r="C176" s="91" t="s">
        <v>502</v>
      </c>
      <c r="D176" s="90" t="s">
        <v>129</v>
      </c>
      <c r="E176" s="94">
        <v>9.0727502921556322</v>
      </c>
      <c r="F176" s="94">
        <v>9.1498686696389555</v>
      </c>
      <c r="G176" s="87"/>
      <c r="H176" s="82">
        <v>12.16</v>
      </c>
      <c r="I176" s="82">
        <v>9.5340000000000007</v>
      </c>
      <c r="J176" s="82">
        <v>13.01</v>
      </c>
      <c r="K176" s="82" t="str">
        <f>+'[3]Contratos anteriores'!AO179</f>
        <v xml:space="preserve"> </v>
      </c>
      <c r="L176" s="82" t="str">
        <f>+'[3]Contratos anteriores'!AP179</f>
        <v xml:space="preserve"> </v>
      </c>
      <c r="M176" s="82" t="str">
        <f>+'[3]Contratos anteriores'!AQ179</f>
        <v xml:space="preserve"> </v>
      </c>
      <c r="N176" s="82"/>
      <c r="O176" s="82"/>
      <c r="P176" s="138"/>
      <c r="Q176" s="82" t="str">
        <f>+'[3]Contratos anteriores'!AR179</f>
        <v xml:space="preserve"> </v>
      </c>
      <c r="R176" s="82" t="str">
        <f>+'[3]Contratos anteriores'!AS179</f>
        <v xml:space="preserve"> </v>
      </c>
      <c r="S176" s="82" t="str">
        <f>+'[3]Contratos anteriores'!AT179</f>
        <v xml:space="preserve"> </v>
      </c>
      <c r="T176" s="82"/>
      <c r="U176" s="82"/>
      <c r="V176" s="138"/>
      <c r="W176" s="82" t="str">
        <f>+'[3]Contratos anteriores'!AU179</f>
        <v xml:space="preserve"> </v>
      </c>
      <c r="X176" s="82" t="str">
        <f>+'[3]Contratos anteriores'!AV179</f>
        <v xml:space="preserve"> </v>
      </c>
      <c r="Y176" s="82" t="str">
        <f>+'[3]Contratos anteriores'!AW179</f>
        <v xml:space="preserve"> </v>
      </c>
      <c r="Z176" s="82"/>
      <c r="AA176" s="82"/>
      <c r="AB176" s="138"/>
      <c r="AC176" s="86" t="str">
        <f>+'[3]Contratos anteriores'!AX179</f>
        <v xml:space="preserve"> </v>
      </c>
      <c r="AD176" s="86" t="str">
        <f>+'[3]Contratos anteriores'!AY179</f>
        <v xml:space="preserve"> </v>
      </c>
      <c r="AE176" s="86" t="str">
        <f>+'[3]Contratos anteriores'!AZ179</f>
        <v xml:space="preserve"> </v>
      </c>
      <c r="AF176" s="82"/>
      <c r="AG176" s="82"/>
      <c r="AH176" s="138"/>
      <c r="AI176" s="82" t="str">
        <f>+'[3]Contratos anteriores'!BA179</f>
        <v xml:space="preserve"> </v>
      </c>
      <c r="AJ176" s="82" t="str">
        <f>+'[3]Contratos anteriores'!BB179</f>
        <v xml:space="preserve"> </v>
      </c>
      <c r="AK176" s="82" t="str">
        <f>+'[3]Contratos anteriores'!BC179</f>
        <v xml:space="preserve"> </v>
      </c>
      <c r="AL176" s="82"/>
      <c r="AM176" s="82"/>
      <c r="AN176" s="138"/>
      <c r="AO176" s="82" t="str">
        <f>+'[3]Contratos anteriores'!BD179</f>
        <v xml:space="preserve"> </v>
      </c>
      <c r="AP176" s="82" t="str">
        <f>+'[3]Contratos anteriores'!BE179</f>
        <v xml:space="preserve"> </v>
      </c>
      <c r="AQ176" s="82" t="str">
        <f>+'[3]Contratos anteriores'!BF179</f>
        <v xml:space="preserve"> </v>
      </c>
      <c r="AR176" s="82"/>
      <c r="AS176" s="82"/>
      <c r="AT176" s="138"/>
      <c r="AU176" s="82" t="str">
        <f>+'[3]Contratos anteriores'!BG179</f>
        <v xml:space="preserve"> </v>
      </c>
      <c r="AV176" s="82" t="str">
        <f>+'[3]Contratos anteriores'!BH179</f>
        <v xml:space="preserve"> </v>
      </c>
      <c r="AW176" s="82" t="str">
        <f>+'[3]Contratos anteriores'!BI179</f>
        <v xml:space="preserve"> </v>
      </c>
      <c r="AX176" s="82"/>
      <c r="AY176" s="82"/>
      <c r="AZ176" s="138"/>
      <c r="BA176" s="82" t="str">
        <f>+'[3]Contratos anteriores'!BJ179</f>
        <v xml:space="preserve"> </v>
      </c>
      <c r="BB176" s="82" t="str">
        <f>+'[3]Contratos anteriores'!BK179</f>
        <v xml:space="preserve"> </v>
      </c>
      <c r="BC176" s="82" t="str">
        <f>+'[3]Contratos anteriores'!BL179</f>
        <v xml:space="preserve"> </v>
      </c>
      <c r="BD176" s="82"/>
      <c r="BE176" s="82"/>
      <c r="BF176" s="138"/>
      <c r="BG176" s="82" t="str">
        <f>+'[3]Contratos anteriores'!BM179</f>
        <v xml:space="preserve"> </v>
      </c>
      <c r="BH176" s="82" t="str">
        <f>+'[3]Contratos anteriores'!BN179</f>
        <v xml:space="preserve"> </v>
      </c>
      <c r="BI176" s="82" t="str">
        <f>+'[3]Contratos anteriores'!BO179</f>
        <v xml:space="preserve"> </v>
      </c>
      <c r="BJ176" s="82">
        <v>13.17</v>
      </c>
      <c r="BK176" s="82">
        <v>10.25</v>
      </c>
      <c r="BL176" s="138"/>
      <c r="BM176" s="82" t="str">
        <f>+'[3]Contratos anteriores'!BP179</f>
        <v xml:space="preserve"> </v>
      </c>
      <c r="BN176" s="82" t="str">
        <f>+'[3]Contratos anteriores'!BQ179</f>
        <v xml:space="preserve"> </v>
      </c>
      <c r="BO176" s="82" t="str">
        <f>+'[3]Contratos anteriores'!BR179</f>
        <v xml:space="preserve"> </v>
      </c>
      <c r="BP176" s="82">
        <v>9.06</v>
      </c>
      <c r="BQ176" s="82"/>
      <c r="BR176" s="82">
        <v>11.82</v>
      </c>
      <c r="BS176" s="82" t="str">
        <f>+'[3]Contratos anteriores'!BS179</f>
        <v xml:space="preserve"> </v>
      </c>
      <c r="BT176" s="82" t="str">
        <f>+'[3]Contratos anteriores'!BT179</f>
        <v xml:space="preserve"> </v>
      </c>
      <c r="BU176" s="82" t="str">
        <f>+'[3]Contratos anteriores'!BU179</f>
        <v xml:space="preserve"> </v>
      </c>
      <c r="BV176" s="84">
        <f t="shared" si="152"/>
        <v>11.286285714285713</v>
      </c>
      <c r="BW176" s="84">
        <f t="shared" si="153"/>
        <v>1.7331366878720293</v>
      </c>
      <c r="BX176" s="84">
        <f t="shared" si="225"/>
        <v>8.6865806824776683</v>
      </c>
      <c r="BY176" s="84">
        <f t="shared" si="154"/>
        <v>13.019422402157742</v>
      </c>
      <c r="BZ176" s="84">
        <f t="shared" si="155"/>
        <v>9.9800253213711958</v>
      </c>
      <c r="CA176" s="82" t="str">
        <f t="shared" si="156"/>
        <v/>
      </c>
      <c r="CB176" s="82">
        <f t="shared" si="157"/>
        <v>9.5340000000000007</v>
      </c>
      <c r="CC176" s="82" t="str">
        <f t="shared" si="158"/>
        <v/>
      </c>
      <c r="CD176" s="82" t="str">
        <f t="shared" si="159"/>
        <v/>
      </c>
      <c r="CE176" s="82" t="str">
        <f t="shared" si="160"/>
        <v/>
      </c>
      <c r="CF176" s="82" t="str">
        <f t="shared" si="161"/>
        <v/>
      </c>
      <c r="CG176" s="82" t="str">
        <f t="shared" si="162"/>
        <v/>
      </c>
      <c r="CH176" s="82" t="str">
        <f t="shared" si="163"/>
        <v/>
      </c>
      <c r="CI176" s="82" t="str">
        <f t="shared" si="164"/>
        <v/>
      </c>
      <c r="CJ176" s="82" t="str">
        <f t="shared" si="165"/>
        <v/>
      </c>
      <c r="CK176" s="82" t="str">
        <f t="shared" si="166"/>
        <v/>
      </c>
      <c r="CL176" s="82" t="str">
        <f t="shared" si="167"/>
        <v/>
      </c>
      <c r="CM176" s="82" t="str">
        <f t="shared" si="168"/>
        <v/>
      </c>
      <c r="CN176" s="82" t="str">
        <f t="shared" si="169"/>
        <v/>
      </c>
      <c r="CO176" s="82" t="str">
        <f t="shared" si="170"/>
        <v/>
      </c>
      <c r="CP176" s="82" t="str">
        <f t="shared" si="171"/>
        <v/>
      </c>
      <c r="CQ176" s="82" t="str">
        <f t="shared" si="172"/>
        <v/>
      </c>
      <c r="CR176" s="82" t="str">
        <f t="shared" si="173"/>
        <v/>
      </c>
      <c r="CS176" s="82" t="str">
        <f t="shared" si="174"/>
        <v/>
      </c>
      <c r="CT176" s="82" t="str">
        <f t="shared" si="175"/>
        <v/>
      </c>
      <c r="CU176" s="82" t="str">
        <f t="shared" si="176"/>
        <v/>
      </c>
      <c r="CV176" s="82" t="str">
        <f t="shared" si="177"/>
        <v/>
      </c>
      <c r="CW176" s="82" t="str">
        <f t="shared" si="178"/>
        <v/>
      </c>
      <c r="CX176" s="82" t="str">
        <f t="shared" si="179"/>
        <v/>
      </c>
      <c r="CY176" s="82" t="str">
        <f t="shared" si="180"/>
        <v/>
      </c>
      <c r="CZ176" s="82" t="str">
        <f t="shared" si="181"/>
        <v/>
      </c>
      <c r="DA176" s="82" t="str">
        <f t="shared" si="182"/>
        <v/>
      </c>
      <c r="DB176" s="82" t="str">
        <f t="shared" si="183"/>
        <v/>
      </c>
      <c r="DC176" s="82" t="str">
        <f t="shared" si="184"/>
        <v/>
      </c>
      <c r="DD176" s="82" t="str">
        <f t="shared" si="185"/>
        <v/>
      </c>
      <c r="DE176" s="82" t="str">
        <f t="shared" si="186"/>
        <v/>
      </c>
      <c r="DF176" s="82" t="str">
        <f t="shared" si="187"/>
        <v/>
      </c>
      <c r="DG176" s="82" t="str">
        <f t="shared" si="188"/>
        <v/>
      </c>
      <c r="DH176" s="82" t="str">
        <f t="shared" si="189"/>
        <v/>
      </c>
      <c r="DI176" s="82" t="str">
        <f t="shared" si="190"/>
        <v/>
      </c>
      <c r="DJ176" s="82" t="str">
        <f t="shared" si="191"/>
        <v/>
      </c>
      <c r="DK176" s="82" t="str">
        <f t="shared" si="192"/>
        <v/>
      </c>
      <c r="DL176" s="82" t="str">
        <f t="shared" si="193"/>
        <v/>
      </c>
      <c r="DM176" s="82" t="str">
        <f t="shared" si="194"/>
        <v/>
      </c>
      <c r="DN176" s="82" t="str">
        <f t="shared" si="195"/>
        <v/>
      </c>
      <c r="DO176" s="82" t="str">
        <f t="shared" si="196"/>
        <v/>
      </c>
      <c r="DP176" s="82" t="str">
        <f t="shared" si="197"/>
        <v/>
      </c>
      <c r="DQ176" s="82" t="str">
        <f t="shared" si="198"/>
        <v/>
      </c>
      <c r="DR176" s="82" t="str">
        <f t="shared" si="199"/>
        <v/>
      </c>
      <c r="DS176" s="82" t="str">
        <f t="shared" si="200"/>
        <v/>
      </c>
      <c r="DT176" s="82" t="str">
        <f t="shared" si="201"/>
        <v/>
      </c>
      <c r="DU176" s="82" t="str">
        <f t="shared" si="202"/>
        <v/>
      </c>
      <c r="DV176" s="82" t="str">
        <f t="shared" si="203"/>
        <v/>
      </c>
      <c r="DW176" s="82" t="str">
        <f t="shared" si="204"/>
        <v/>
      </c>
      <c r="DX176" s="82" t="str">
        <f t="shared" si="205"/>
        <v/>
      </c>
      <c r="DY176" s="82" t="str">
        <f t="shared" si="206"/>
        <v/>
      </c>
      <c r="DZ176" s="82" t="str">
        <f t="shared" si="207"/>
        <v/>
      </c>
      <c r="EA176" s="82" t="str">
        <f t="shared" si="208"/>
        <v/>
      </c>
      <c r="EB176" s="82" t="str">
        <f t="shared" si="209"/>
        <v/>
      </c>
      <c r="EC176" s="82" t="str">
        <f t="shared" si="210"/>
        <v/>
      </c>
      <c r="ED176" s="82" t="str">
        <f t="shared" si="211"/>
        <v/>
      </c>
      <c r="EE176" s="82" t="str">
        <f t="shared" si="212"/>
        <v/>
      </c>
      <c r="EF176" s="82" t="str">
        <f t="shared" si="213"/>
        <v/>
      </c>
      <c r="EG176" s="82" t="str">
        <f t="shared" si="214"/>
        <v/>
      </c>
      <c r="EH176" s="82" t="str">
        <f t="shared" si="215"/>
        <v/>
      </c>
      <c r="EI176" s="82">
        <f t="shared" si="216"/>
        <v>9.06</v>
      </c>
      <c r="EJ176" s="82" t="str">
        <f t="shared" si="217"/>
        <v/>
      </c>
      <c r="EK176" s="82" t="str">
        <f t="shared" si="218"/>
        <v/>
      </c>
      <c r="EL176" s="82" t="str">
        <f t="shared" si="219"/>
        <v/>
      </c>
      <c r="EM176" s="82" t="str">
        <f t="shared" si="220"/>
        <v/>
      </c>
      <c r="EN176" s="82" t="str">
        <f t="shared" si="221"/>
        <v/>
      </c>
      <c r="EO176" s="71">
        <f t="shared" si="222"/>
        <v>9.3000000000000007</v>
      </c>
      <c r="EP176" s="71">
        <f>ROUND(EO176*(1+[3]Inflación!$G$50),2)</f>
        <v>9.42</v>
      </c>
      <c r="EQ176" s="81">
        <f t="shared" si="223"/>
        <v>2.5047499438053622E-2</v>
      </c>
    </row>
    <row r="177" spans="1:147" s="56" customFormat="1" ht="24.75" customHeight="1">
      <c r="A177" s="96">
        <v>172</v>
      </c>
      <c r="B177" s="95" t="s">
        <v>490</v>
      </c>
      <c r="C177" s="91" t="s">
        <v>501</v>
      </c>
      <c r="D177" s="90" t="s">
        <v>129</v>
      </c>
      <c r="E177" s="94">
        <v>11.890709603885306</v>
      </c>
      <c r="F177" s="94">
        <v>11.99178063551833</v>
      </c>
      <c r="G177" s="87"/>
      <c r="H177" s="82">
        <v>14.88</v>
      </c>
      <c r="I177" s="82">
        <v>12.285</v>
      </c>
      <c r="J177" s="82">
        <v>15.92</v>
      </c>
      <c r="K177" s="82" t="str">
        <f>+'[3]Contratos anteriores'!AO180</f>
        <v xml:space="preserve"> </v>
      </c>
      <c r="L177" s="82" t="str">
        <f>+'[3]Contratos anteriores'!AP180</f>
        <v xml:space="preserve"> </v>
      </c>
      <c r="M177" s="82" t="str">
        <f>+'[3]Contratos anteriores'!AQ180</f>
        <v xml:space="preserve"> </v>
      </c>
      <c r="N177" s="82"/>
      <c r="O177" s="82"/>
      <c r="P177" s="138"/>
      <c r="Q177" s="82" t="str">
        <f>+'[3]Contratos anteriores'!AR180</f>
        <v xml:space="preserve"> </v>
      </c>
      <c r="R177" s="82" t="str">
        <f>+'[3]Contratos anteriores'!AS180</f>
        <v xml:space="preserve"> </v>
      </c>
      <c r="S177" s="82" t="str">
        <f>+'[3]Contratos anteriores'!AT180</f>
        <v xml:space="preserve"> </v>
      </c>
      <c r="T177" s="82"/>
      <c r="U177" s="82"/>
      <c r="V177" s="138"/>
      <c r="W177" s="82" t="str">
        <f>+'[3]Contratos anteriores'!AU180</f>
        <v xml:space="preserve"> </v>
      </c>
      <c r="X177" s="82" t="str">
        <f>+'[3]Contratos anteriores'!AV180</f>
        <v xml:space="preserve"> </v>
      </c>
      <c r="Y177" s="82" t="str">
        <f>+'[3]Contratos anteriores'!AW180</f>
        <v xml:space="preserve"> </v>
      </c>
      <c r="Z177" s="82"/>
      <c r="AA177" s="82"/>
      <c r="AB177" s="138"/>
      <c r="AC177" s="86" t="str">
        <f>+'[3]Contratos anteriores'!AX180</f>
        <v xml:space="preserve"> </v>
      </c>
      <c r="AD177" s="86" t="str">
        <f>+'[3]Contratos anteriores'!AY180</f>
        <v xml:space="preserve"> </v>
      </c>
      <c r="AE177" s="86" t="str">
        <f>+'[3]Contratos anteriores'!AZ180</f>
        <v xml:space="preserve"> </v>
      </c>
      <c r="AF177" s="82"/>
      <c r="AG177" s="82"/>
      <c r="AH177" s="138"/>
      <c r="AI177" s="82" t="str">
        <f>+'[3]Contratos anteriores'!BA180</f>
        <v xml:space="preserve"> </v>
      </c>
      <c r="AJ177" s="82" t="str">
        <f>+'[3]Contratos anteriores'!BB180</f>
        <v xml:space="preserve"> </v>
      </c>
      <c r="AK177" s="82" t="str">
        <f>+'[3]Contratos anteriores'!BC180</f>
        <v xml:space="preserve"> </v>
      </c>
      <c r="AL177" s="82"/>
      <c r="AM177" s="82"/>
      <c r="AN177" s="138"/>
      <c r="AO177" s="82" t="str">
        <f>+'[3]Contratos anteriores'!BD180</f>
        <v xml:space="preserve"> </v>
      </c>
      <c r="AP177" s="82" t="str">
        <f>+'[3]Contratos anteriores'!BE180</f>
        <v xml:space="preserve"> </v>
      </c>
      <c r="AQ177" s="82" t="str">
        <f>+'[3]Contratos anteriores'!BF180</f>
        <v xml:space="preserve"> </v>
      </c>
      <c r="AR177" s="82"/>
      <c r="AS177" s="82"/>
      <c r="AT177" s="138"/>
      <c r="AU177" s="82" t="str">
        <f>+'[3]Contratos anteriores'!BG180</f>
        <v xml:space="preserve"> </v>
      </c>
      <c r="AV177" s="82">
        <f>+'[3]Contratos anteriores'!BH180</f>
        <v>11.616149999999999</v>
      </c>
      <c r="AW177" s="82" t="str">
        <f>+'[3]Contratos anteriores'!BI180</f>
        <v xml:space="preserve"> </v>
      </c>
      <c r="AX177" s="82"/>
      <c r="AY177" s="82"/>
      <c r="AZ177" s="138"/>
      <c r="BA177" s="82" t="str">
        <f>+'[3]Contratos anteriores'!BJ180</f>
        <v xml:space="preserve"> </v>
      </c>
      <c r="BB177" s="82" t="str">
        <f>+'[3]Contratos anteriores'!BK180</f>
        <v xml:space="preserve"> </v>
      </c>
      <c r="BC177" s="82" t="str">
        <f>+'[3]Contratos anteriores'!BL180</f>
        <v xml:space="preserve"> </v>
      </c>
      <c r="BD177" s="82"/>
      <c r="BE177" s="82"/>
      <c r="BF177" s="138"/>
      <c r="BG177" s="82" t="str">
        <f>+'[3]Contratos anteriores'!BM180</f>
        <v xml:space="preserve"> </v>
      </c>
      <c r="BH177" s="82" t="str">
        <f>+'[3]Contratos anteriores'!BN180</f>
        <v xml:space="preserve"> </v>
      </c>
      <c r="BI177" s="82" t="str">
        <f>+'[3]Contratos anteriores'!BO180</f>
        <v xml:space="preserve"> </v>
      </c>
      <c r="BJ177" s="82">
        <v>16.41</v>
      </c>
      <c r="BK177" s="82">
        <v>13.44</v>
      </c>
      <c r="BL177" s="138"/>
      <c r="BM177" s="82" t="str">
        <f>+'[3]Contratos anteriores'!BP180</f>
        <v xml:space="preserve"> </v>
      </c>
      <c r="BN177" s="82" t="str">
        <f>+'[3]Contratos anteriores'!BQ180</f>
        <v xml:space="preserve"> </v>
      </c>
      <c r="BO177" s="82" t="str">
        <f>+'[3]Contratos anteriores'!BR180</f>
        <v xml:space="preserve"> </v>
      </c>
      <c r="BP177" s="82">
        <v>11.87</v>
      </c>
      <c r="BQ177" s="82">
        <v>13.88</v>
      </c>
      <c r="BR177" s="82">
        <v>14.63</v>
      </c>
      <c r="BS177" s="82" t="str">
        <f>+'[3]Contratos anteriores'!BS180</f>
        <v xml:space="preserve"> </v>
      </c>
      <c r="BT177" s="82" t="str">
        <f>+'[3]Contratos anteriores'!BT180</f>
        <v xml:space="preserve"> </v>
      </c>
      <c r="BU177" s="82" t="str">
        <f>+'[3]Contratos anteriores'!BU180</f>
        <v xml:space="preserve"> </v>
      </c>
      <c r="BV177" s="84">
        <f t="shared" si="152"/>
        <v>13.881238888888888</v>
      </c>
      <c r="BW177" s="84">
        <f t="shared" si="153"/>
        <v>1.7375676765953687</v>
      </c>
      <c r="BX177" s="84">
        <f t="shared" si="225"/>
        <v>11.274887373995835</v>
      </c>
      <c r="BY177" s="84">
        <f t="shared" si="154"/>
        <v>15.618806565484256</v>
      </c>
      <c r="BZ177" s="84">
        <f t="shared" si="155"/>
        <v>13.079780564273838</v>
      </c>
      <c r="CA177" s="82" t="str">
        <f t="shared" si="156"/>
        <v/>
      </c>
      <c r="CB177" s="82">
        <f t="shared" si="157"/>
        <v>12.285</v>
      </c>
      <c r="CC177" s="82" t="str">
        <f t="shared" si="158"/>
        <v/>
      </c>
      <c r="CD177" s="82" t="str">
        <f t="shared" si="159"/>
        <v/>
      </c>
      <c r="CE177" s="82" t="str">
        <f t="shared" si="160"/>
        <v/>
      </c>
      <c r="CF177" s="82" t="str">
        <f t="shared" si="161"/>
        <v/>
      </c>
      <c r="CG177" s="82" t="str">
        <f t="shared" si="162"/>
        <v/>
      </c>
      <c r="CH177" s="82" t="str">
        <f t="shared" si="163"/>
        <v/>
      </c>
      <c r="CI177" s="82" t="str">
        <f t="shared" si="164"/>
        <v/>
      </c>
      <c r="CJ177" s="82" t="str">
        <f t="shared" si="165"/>
        <v/>
      </c>
      <c r="CK177" s="82" t="str">
        <f t="shared" si="166"/>
        <v/>
      </c>
      <c r="CL177" s="82" t="str">
        <f t="shared" si="167"/>
        <v/>
      </c>
      <c r="CM177" s="82" t="str">
        <f t="shared" si="168"/>
        <v/>
      </c>
      <c r="CN177" s="82" t="str">
        <f t="shared" si="169"/>
        <v/>
      </c>
      <c r="CO177" s="82" t="str">
        <f t="shared" si="170"/>
        <v/>
      </c>
      <c r="CP177" s="82" t="str">
        <f t="shared" si="171"/>
        <v/>
      </c>
      <c r="CQ177" s="82" t="str">
        <f t="shared" si="172"/>
        <v/>
      </c>
      <c r="CR177" s="82" t="str">
        <f t="shared" si="173"/>
        <v/>
      </c>
      <c r="CS177" s="82" t="str">
        <f t="shared" si="174"/>
        <v/>
      </c>
      <c r="CT177" s="82" t="str">
        <f t="shared" si="175"/>
        <v/>
      </c>
      <c r="CU177" s="82" t="str">
        <f t="shared" si="176"/>
        <v/>
      </c>
      <c r="CV177" s="82" t="str">
        <f t="shared" si="177"/>
        <v/>
      </c>
      <c r="CW177" s="82" t="str">
        <f t="shared" si="178"/>
        <v/>
      </c>
      <c r="CX177" s="82" t="str">
        <f t="shared" si="179"/>
        <v/>
      </c>
      <c r="CY177" s="82" t="str">
        <f t="shared" si="180"/>
        <v/>
      </c>
      <c r="CZ177" s="82" t="str">
        <f t="shared" si="181"/>
        <v/>
      </c>
      <c r="DA177" s="82" t="str">
        <f t="shared" si="182"/>
        <v/>
      </c>
      <c r="DB177" s="82" t="str">
        <f t="shared" si="183"/>
        <v/>
      </c>
      <c r="DC177" s="82" t="str">
        <f t="shared" si="184"/>
        <v/>
      </c>
      <c r="DD177" s="82" t="str">
        <f t="shared" si="185"/>
        <v/>
      </c>
      <c r="DE177" s="82" t="str">
        <f t="shared" si="186"/>
        <v/>
      </c>
      <c r="DF177" s="82" t="str">
        <f t="shared" si="187"/>
        <v/>
      </c>
      <c r="DG177" s="82" t="str">
        <f t="shared" si="188"/>
        <v/>
      </c>
      <c r="DH177" s="82" t="str">
        <f t="shared" si="189"/>
        <v/>
      </c>
      <c r="DI177" s="82" t="str">
        <f t="shared" si="190"/>
        <v/>
      </c>
      <c r="DJ177" s="82" t="str">
        <f t="shared" si="191"/>
        <v/>
      </c>
      <c r="DK177" s="82" t="str">
        <f t="shared" si="192"/>
        <v/>
      </c>
      <c r="DL177" s="82" t="str">
        <f t="shared" si="193"/>
        <v/>
      </c>
      <c r="DM177" s="82" t="str">
        <f t="shared" si="194"/>
        <v/>
      </c>
      <c r="DN177" s="82" t="str">
        <f t="shared" si="195"/>
        <v/>
      </c>
      <c r="DO177" s="82">
        <f t="shared" si="196"/>
        <v>11.616149999999999</v>
      </c>
      <c r="DP177" s="82" t="str">
        <f t="shared" si="197"/>
        <v/>
      </c>
      <c r="DQ177" s="82" t="str">
        <f t="shared" si="198"/>
        <v/>
      </c>
      <c r="DR177" s="82" t="str">
        <f t="shared" si="199"/>
        <v/>
      </c>
      <c r="DS177" s="82" t="str">
        <f t="shared" si="200"/>
        <v/>
      </c>
      <c r="DT177" s="82" t="str">
        <f t="shared" si="201"/>
        <v/>
      </c>
      <c r="DU177" s="82" t="str">
        <f t="shared" si="202"/>
        <v/>
      </c>
      <c r="DV177" s="82" t="str">
        <f t="shared" si="203"/>
        <v/>
      </c>
      <c r="DW177" s="82" t="str">
        <f t="shared" si="204"/>
        <v/>
      </c>
      <c r="DX177" s="82" t="str">
        <f t="shared" si="205"/>
        <v/>
      </c>
      <c r="DY177" s="82" t="str">
        <f t="shared" si="206"/>
        <v/>
      </c>
      <c r="DZ177" s="82" t="str">
        <f t="shared" si="207"/>
        <v/>
      </c>
      <c r="EA177" s="82" t="str">
        <f t="shared" si="208"/>
        <v/>
      </c>
      <c r="EB177" s="82" t="str">
        <f t="shared" si="209"/>
        <v/>
      </c>
      <c r="EC177" s="82" t="str">
        <f t="shared" si="210"/>
        <v/>
      </c>
      <c r="ED177" s="82" t="str">
        <f t="shared" si="211"/>
        <v/>
      </c>
      <c r="EE177" s="82" t="str">
        <f t="shared" si="212"/>
        <v/>
      </c>
      <c r="EF177" s="82" t="str">
        <f t="shared" si="213"/>
        <v/>
      </c>
      <c r="EG177" s="82" t="str">
        <f t="shared" si="214"/>
        <v/>
      </c>
      <c r="EH177" s="82" t="str">
        <f t="shared" si="215"/>
        <v/>
      </c>
      <c r="EI177" s="82">
        <f t="shared" si="216"/>
        <v>11.87</v>
      </c>
      <c r="EJ177" s="82" t="str">
        <f t="shared" si="217"/>
        <v/>
      </c>
      <c r="EK177" s="82" t="str">
        <f t="shared" si="218"/>
        <v/>
      </c>
      <c r="EL177" s="82" t="str">
        <f t="shared" si="219"/>
        <v/>
      </c>
      <c r="EM177" s="82" t="str">
        <f t="shared" si="220"/>
        <v/>
      </c>
      <c r="EN177" s="82" t="str">
        <f t="shared" si="221"/>
        <v/>
      </c>
      <c r="EO177" s="71">
        <f t="shared" si="222"/>
        <v>11.93</v>
      </c>
      <c r="EP177" s="71">
        <f>ROUND(EO177*(1+[3]Inflación!$G$50),2)</f>
        <v>12.08</v>
      </c>
      <c r="EQ177" s="81">
        <f t="shared" si="223"/>
        <v>3.3042936396205924E-3</v>
      </c>
    </row>
    <row r="178" spans="1:147" s="56" customFormat="1" ht="24.75" customHeight="1">
      <c r="A178" s="96">
        <v>173</v>
      </c>
      <c r="B178" s="95" t="s">
        <v>490</v>
      </c>
      <c r="C178" s="91" t="s">
        <v>500</v>
      </c>
      <c r="D178" s="90" t="s">
        <v>129</v>
      </c>
      <c r="E178" s="94">
        <v>12.480805366739578</v>
      </c>
      <c r="F178" s="94">
        <v>12.586892212356863</v>
      </c>
      <c r="G178" s="87"/>
      <c r="H178" s="82"/>
      <c r="I178" s="82">
        <v>13.608000000000002</v>
      </c>
      <c r="J178" s="82"/>
      <c r="K178" s="82" t="str">
        <f>+'[3]Contratos anteriores'!AO181</f>
        <v xml:space="preserve"> </v>
      </c>
      <c r="L178" s="82" t="str">
        <f>+'[3]Contratos anteriores'!AP181</f>
        <v xml:space="preserve"> </v>
      </c>
      <c r="M178" s="82" t="str">
        <f>+'[3]Contratos anteriores'!AQ181</f>
        <v xml:space="preserve"> </v>
      </c>
      <c r="N178" s="82"/>
      <c r="O178" s="82"/>
      <c r="P178" s="138"/>
      <c r="Q178" s="82" t="str">
        <f>+'[3]Contratos anteriores'!AR181</f>
        <v xml:space="preserve"> </v>
      </c>
      <c r="R178" s="82" t="str">
        <f>+'[3]Contratos anteriores'!AS181</f>
        <v xml:space="preserve"> </v>
      </c>
      <c r="S178" s="82" t="str">
        <f>+'[3]Contratos anteriores'!AT181</f>
        <v xml:space="preserve"> </v>
      </c>
      <c r="T178" s="82"/>
      <c r="U178" s="82"/>
      <c r="V178" s="138"/>
      <c r="W178" s="82" t="str">
        <f>+'[3]Contratos anteriores'!AU181</f>
        <v xml:space="preserve"> </v>
      </c>
      <c r="X178" s="82" t="str">
        <f>+'[3]Contratos anteriores'!AV181</f>
        <v xml:space="preserve"> </v>
      </c>
      <c r="Y178" s="82" t="str">
        <f>+'[3]Contratos anteriores'!AW181</f>
        <v xml:space="preserve"> </v>
      </c>
      <c r="Z178" s="82"/>
      <c r="AA178" s="82"/>
      <c r="AB178" s="138"/>
      <c r="AC178" s="86" t="str">
        <f>+'[3]Contratos anteriores'!AX181</f>
        <v xml:space="preserve"> </v>
      </c>
      <c r="AD178" s="86" t="str">
        <f>+'[3]Contratos anteriores'!AY181</f>
        <v xml:space="preserve"> </v>
      </c>
      <c r="AE178" s="86" t="str">
        <f>+'[3]Contratos anteriores'!AZ181</f>
        <v xml:space="preserve"> </v>
      </c>
      <c r="AF178" s="82"/>
      <c r="AG178" s="82"/>
      <c r="AH178" s="138"/>
      <c r="AI178" s="82" t="str">
        <f>+'[3]Contratos anteriores'!BA181</f>
        <v xml:space="preserve"> </v>
      </c>
      <c r="AJ178" s="82" t="str">
        <f>+'[3]Contratos anteriores'!BB181</f>
        <v xml:space="preserve"> </v>
      </c>
      <c r="AK178" s="82" t="str">
        <f>+'[3]Contratos anteriores'!BC181</f>
        <v xml:space="preserve"> </v>
      </c>
      <c r="AL178" s="82"/>
      <c r="AM178" s="82"/>
      <c r="AN178" s="138"/>
      <c r="AO178" s="82" t="str">
        <f>+'[3]Contratos anteriores'!BD181</f>
        <v xml:space="preserve"> </v>
      </c>
      <c r="AP178" s="82" t="str">
        <f>+'[3]Contratos anteriores'!BE181</f>
        <v xml:space="preserve"> </v>
      </c>
      <c r="AQ178" s="82" t="str">
        <f>+'[3]Contratos anteriores'!BF181</f>
        <v xml:space="preserve"> </v>
      </c>
      <c r="AR178" s="82"/>
      <c r="AS178" s="82"/>
      <c r="AT178" s="138"/>
      <c r="AU178" s="82" t="str">
        <f>+'[3]Contratos anteriores'!BG181</f>
        <v xml:space="preserve"> </v>
      </c>
      <c r="AV178" s="82" t="str">
        <f>+'[3]Contratos anteriores'!BH181</f>
        <v xml:space="preserve"> </v>
      </c>
      <c r="AW178" s="82" t="str">
        <f>+'[3]Contratos anteriores'!BI181</f>
        <v xml:space="preserve"> </v>
      </c>
      <c r="AX178" s="82"/>
      <c r="AY178" s="82"/>
      <c r="AZ178" s="138"/>
      <c r="BA178" s="82" t="str">
        <f>+'[3]Contratos anteriores'!BJ181</f>
        <v xml:space="preserve"> </v>
      </c>
      <c r="BB178" s="82" t="str">
        <f>+'[3]Contratos anteriores'!BK181</f>
        <v xml:space="preserve"> </v>
      </c>
      <c r="BC178" s="82" t="str">
        <f>+'[3]Contratos anteriores'!BL181</f>
        <v xml:space="preserve"> </v>
      </c>
      <c r="BD178" s="82"/>
      <c r="BE178" s="82"/>
      <c r="BF178" s="138"/>
      <c r="BG178" s="82" t="str">
        <f>+'[3]Contratos anteriores'!BM181</f>
        <v xml:space="preserve"> </v>
      </c>
      <c r="BH178" s="82" t="str">
        <f>+'[3]Contratos anteriores'!BN181</f>
        <v xml:space="preserve"> </v>
      </c>
      <c r="BI178" s="82" t="str">
        <f>+'[3]Contratos anteriores'!BO181</f>
        <v xml:space="preserve"> </v>
      </c>
      <c r="BJ178" s="82">
        <v>20.64</v>
      </c>
      <c r="BK178" s="82">
        <v>14.1</v>
      </c>
      <c r="BL178" s="138"/>
      <c r="BM178" s="82" t="str">
        <f>+'[3]Contratos anteriores'!BP181</f>
        <v xml:space="preserve"> </v>
      </c>
      <c r="BN178" s="82" t="str">
        <f>+'[3]Contratos anteriores'!BQ181</f>
        <v xml:space="preserve"> </v>
      </c>
      <c r="BO178" s="82" t="str">
        <f>+'[3]Contratos anteriores'!BR181</f>
        <v xml:space="preserve"> </v>
      </c>
      <c r="BP178" s="82">
        <v>12.46</v>
      </c>
      <c r="BQ178" s="82"/>
      <c r="BR178" s="82">
        <v>16.309999999999999</v>
      </c>
      <c r="BS178" s="82" t="str">
        <f>+'[3]Contratos anteriores'!BS181</f>
        <v xml:space="preserve"> </v>
      </c>
      <c r="BT178" s="82" t="str">
        <f>+'[3]Contratos anteriores'!BT181</f>
        <v xml:space="preserve"> </v>
      </c>
      <c r="BU178" s="82" t="str">
        <f>+'[3]Contratos anteriores'!BU181</f>
        <v xml:space="preserve"> </v>
      </c>
      <c r="BV178" s="84">
        <f t="shared" si="152"/>
        <v>15.423600000000002</v>
      </c>
      <c r="BW178" s="84">
        <f t="shared" si="153"/>
        <v>2.9934073014866049</v>
      </c>
      <c r="BX178" s="84">
        <f t="shared" si="225"/>
        <v>10.933489047770095</v>
      </c>
      <c r="BY178" s="84">
        <f t="shared" si="154"/>
        <v>18.417007301486606</v>
      </c>
      <c r="BZ178" s="84">
        <f t="shared" si="155"/>
        <v>13.728885903413536</v>
      </c>
      <c r="CA178" s="82" t="str">
        <f t="shared" si="156"/>
        <v/>
      </c>
      <c r="CB178" s="82">
        <f t="shared" si="157"/>
        <v>13.608000000000002</v>
      </c>
      <c r="CC178" s="82" t="str">
        <f t="shared" si="158"/>
        <v/>
      </c>
      <c r="CD178" s="82" t="str">
        <f t="shared" si="159"/>
        <v/>
      </c>
      <c r="CE178" s="82" t="str">
        <f t="shared" si="160"/>
        <v/>
      </c>
      <c r="CF178" s="82" t="str">
        <f t="shared" si="161"/>
        <v/>
      </c>
      <c r="CG178" s="82" t="str">
        <f t="shared" si="162"/>
        <v/>
      </c>
      <c r="CH178" s="82" t="str">
        <f t="shared" si="163"/>
        <v/>
      </c>
      <c r="CI178" s="82" t="str">
        <f t="shared" si="164"/>
        <v/>
      </c>
      <c r="CJ178" s="82" t="str">
        <f t="shared" si="165"/>
        <v/>
      </c>
      <c r="CK178" s="82" t="str">
        <f t="shared" si="166"/>
        <v/>
      </c>
      <c r="CL178" s="82" t="str">
        <f t="shared" si="167"/>
        <v/>
      </c>
      <c r="CM178" s="82" t="str">
        <f t="shared" si="168"/>
        <v/>
      </c>
      <c r="CN178" s="82" t="str">
        <f t="shared" si="169"/>
        <v/>
      </c>
      <c r="CO178" s="82" t="str">
        <f t="shared" si="170"/>
        <v/>
      </c>
      <c r="CP178" s="82" t="str">
        <f t="shared" si="171"/>
        <v/>
      </c>
      <c r="CQ178" s="82" t="str">
        <f t="shared" si="172"/>
        <v/>
      </c>
      <c r="CR178" s="82" t="str">
        <f t="shared" si="173"/>
        <v/>
      </c>
      <c r="CS178" s="82" t="str">
        <f t="shared" si="174"/>
        <v/>
      </c>
      <c r="CT178" s="82" t="str">
        <f t="shared" si="175"/>
        <v/>
      </c>
      <c r="CU178" s="82" t="str">
        <f t="shared" si="176"/>
        <v/>
      </c>
      <c r="CV178" s="82" t="str">
        <f t="shared" si="177"/>
        <v/>
      </c>
      <c r="CW178" s="82" t="str">
        <f t="shared" si="178"/>
        <v/>
      </c>
      <c r="CX178" s="82" t="str">
        <f t="shared" si="179"/>
        <v/>
      </c>
      <c r="CY178" s="82" t="str">
        <f t="shared" si="180"/>
        <v/>
      </c>
      <c r="CZ178" s="82" t="str">
        <f t="shared" si="181"/>
        <v/>
      </c>
      <c r="DA178" s="82" t="str">
        <f t="shared" si="182"/>
        <v/>
      </c>
      <c r="DB178" s="82" t="str">
        <f t="shared" si="183"/>
        <v/>
      </c>
      <c r="DC178" s="82" t="str">
        <f t="shared" si="184"/>
        <v/>
      </c>
      <c r="DD178" s="82" t="str">
        <f t="shared" si="185"/>
        <v/>
      </c>
      <c r="DE178" s="82" t="str">
        <f t="shared" si="186"/>
        <v/>
      </c>
      <c r="DF178" s="82" t="str">
        <f t="shared" si="187"/>
        <v/>
      </c>
      <c r="DG178" s="82" t="str">
        <f t="shared" si="188"/>
        <v/>
      </c>
      <c r="DH178" s="82" t="str">
        <f t="shared" si="189"/>
        <v/>
      </c>
      <c r="DI178" s="82" t="str">
        <f t="shared" si="190"/>
        <v/>
      </c>
      <c r="DJ178" s="82" t="str">
        <f t="shared" si="191"/>
        <v/>
      </c>
      <c r="DK178" s="82" t="str">
        <f t="shared" si="192"/>
        <v/>
      </c>
      <c r="DL178" s="82" t="str">
        <f t="shared" si="193"/>
        <v/>
      </c>
      <c r="DM178" s="82" t="str">
        <f t="shared" si="194"/>
        <v/>
      </c>
      <c r="DN178" s="82" t="str">
        <f t="shared" si="195"/>
        <v/>
      </c>
      <c r="DO178" s="82" t="str">
        <f t="shared" si="196"/>
        <v/>
      </c>
      <c r="DP178" s="82" t="str">
        <f t="shared" si="197"/>
        <v/>
      </c>
      <c r="DQ178" s="82" t="str">
        <f t="shared" si="198"/>
        <v/>
      </c>
      <c r="DR178" s="82" t="str">
        <f t="shared" si="199"/>
        <v/>
      </c>
      <c r="DS178" s="82" t="str">
        <f t="shared" si="200"/>
        <v/>
      </c>
      <c r="DT178" s="82" t="str">
        <f t="shared" si="201"/>
        <v/>
      </c>
      <c r="DU178" s="82" t="str">
        <f t="shared" si="202"/>
        <v/>
      </c>
      <c r="DV178" s="82" t="str">
        <f t="shared" si="203"/>
        <v/>
      </c>
      <c r="DW178" s="82" t="str">
        <f t="shared" si="204"/>
        <v/>
      </c>
      <c r="DX178" s="82" t="str">
        <f t="shared" si="205"/>
        <v/>
      </c>
      <c r="DY178" s="82" t="str">
        <f t="shared" si="206"/>
        <v/>
      </c>
      <c r="DZ178" s="82" t="str">
        <f t="shared" si="207"/>
        <v/>
      </c>
      <c r="EA178" s="82" t="str">
        <f t="shared" si="208"/>
        <v/>
      </c>
      <c r="EB178" s="82" t="str">
        <f t="shared" si="209"/>
        <v/>
      </c>
      <c r="EC178" s="82" t="str">
        <f t="shared" si="210"/>
        <v/>
      </c>
      <c r="ED178" s="82" t="str">
        <f t="shared" si="211"/>
        <v/>
      </c>
      <c r="EE178" s="82" t="str">
        <f t="shared" si="212"/>
        <v/>
      </c>
      <c r="EF178" s="82" t="str">
        <f t="shared" si="213"/>
        <v/>
      </c>
      <c r="EG178" s="82" t="str">
        <f t="shared" si="214"/>
        <v/>
      </c>
      <c r="EH178" s="82" t="str">
        <f t="shared" si="215"/>
        <v/>
      </c>
      <c r="EI178" s="82">
        <f t="shared" si="216"/>
        <v>12.46</v>
      </c>
      <c r="EJ178" s="82" t="str">
        <f t="shared" si="217"/>
        <v/>
      </c>
      <c r="EK178" s="82" t="str">
        <f t="shared" si="218"/>
        <v/>
      </c>
      <c r="EL178" s="82" t="str">
        <f t="shared" si="219"/>
        <v/>
      </c>
      <c r="EM178" s="82" t="str">
        <f t="shared" si="220"/>
        <v/>
      </c>
      <c r="EN178" s="82" t="str">
        <f t="shared" si="221"/>
        <v/>
      </c>
      <c r="EO178" s="71">
        <f t="shared" si="222"/>
        <v>13.06</v>
      </c>
      <c r="EP178" s="71">
        <f>ROUND(EO178*(1+[3]Inflación!$G$50),2)</f>
        <v>13.23</v>
      </c>
      <c r="EQ178" s="81">
        <f t="shared" si="223"/>
        <v>4.6406831629947076E-2</v>
      </c>
    </row>
    <row r="179" spans="1:147" s="97" customFormat="1" ht="24.75" customHeight="1">
      <c r="A179" s="107">
        <v>174</v>
      </c>
      <c r="B179" s="106" t="s">
        <v>490</v>
      </c>
      <c r="C179" s="105" t="s">
        <v>499</v>
      </c>
      <c r="D179" s="104" t="s">
        <v>129</v>
      </c>
      <c r="E179" s="103">
        <v>1.600914744563541</v>
      </c>
      <c r="F179" s="103">
        <v>1.6145225198923312</v>
      </c>
      <c r="G179" s="102">
        <v>1.5853999999999999</v>
      </c>
      <c r="H179" s="100">
        <v>3.25</v>
      </c>
      <c r="I179" s="100">
        <v>1.6905000000000001</v>
      </c>
      <c r="J179" s="100">
        <v>3.48</v>
      </c>
      <c r="K179" s="100" t="str">
        <f>+'[3]Contratos anteriores'!AO182</f>
        <v xml:space="preserve"> </v>
      </c>
      <c r="L179" s="100" t="str">
        <f>+'[3]Contratos anteriores'!AP182</f>
        <v xml:space="preserve"> </v>
      </c>
      <c r="M179" s="100" t="str">
        <f>+'[3]Contratos anteriores'!AQ182</f>
        <v xml:space="preserve"> </v>
      </c>
      <c r="N179" s="100"/>
      <c r="O179" s="100"/>
      <c r="P179" s="171"/>
      <c r="Q179" s="100" t="str">
        <f>+'[3]Contratos anteriores'!AR182</f>
        <v xml:space="preserve"> </v>
      </c>
      <c r="R179" s="100" t="str">
        <f>+'[3]Contratos anteriores'!AS182</f>
        <v xml:space="preserve"> </v>
      </c>
      <c r="S179" s="100" t="str">
        <f>+'[3]Contratos anteriores'!AT182</f>
        <v xml:space="preserve"> </v>
      </c>
      <c r="T179" s="100"/>
      <c r="U179" s="100"/>
      <c r="V179" s="171"/>
      <c r="W179" s="100" t="str">
        <f>+'[3]Contratos anteriores'!AU182</f>
        <v xml:space="preserve"> </v>
      </c>
      <c r="X179" s="100" t="str">
        <f>+'[3]Contratos anteriores'!AV182</f>
        <v xml:space="preserve"> </v>
      </c>
      <c r="Y179" s="100" t="str">
        <f>+'[3]Contratos anteriores'!AW182</f>
        <v xml:space="preserve"> </v>
      </c>
      <c r="Z179" s="100"/>
      <c r="AA179" s="100"/>
      <c r="AB179" s="171"/>
      <c r="AC179" s="101" t="str">
        <f>+'[3]Contratos anteriores'!AX182</f>
        <v xml:space="preserve"> </v>
      </c>
      <c r="AD179" s="101" t="str">
        <f>+'[3]Contratos anteriores'!AY182</f>
        <v xml:space="preserve"> </v>
      </c>
      <c r="AE179" s="101" t="str">
        <f>+'[3]Contratos anteriores'!AZ182</f>
        <v xml:space="preserve"> </v>
      </c>
      <c r="AF179" s="100"/>
      <c r="AG179" s="100"/>
      <c r="AH179" s="171"/>
      <c r="AI179" s="100" t="str">
        <f>+'[3]Contratos anteriores'!BA182</f>
        <v xml:space="preserve"> </v>
      </c>
      <c r="AJ179" s="100" t="str">
        <f>+'[3]Contratos anteriores'!BB182</f>
        <v xml:space="preserve"> </v>
      </c>
      <c r="AK179" s="100" t="str">
        <f>+'[3]Contratos anteriores'!BC182</f>
        <v xml:space="preserve"> </v>
      </c>
      <c r="AL179" s="100"/>
      <c r="AM179" s="100"/>
      <c r="AN179" s="171"/>
      <c r="AO179" s="100" t="str">
        <f>+'[3]Contratos anteriores'!BD182</f>
        <v xml:space="preserve"> </v>
      </c>
      <c r="AP179" s="100" t="str">
        <f>+'[3]Contratos anteriores'!BE182</f>
        <v xml:space="preserve"> </v>
      </c>
      <c r="AQ179" s="100" t="str">
        <f>+'[3]Contratos anteriores'!BF182</f>
        <v xml:space="preserve"> </v>
      </c>
      <c r="AR179" s="100"/>
      <c r="AS179" s="100"/>
      <c r="AT179" s="171"/>
      <c r="AU179" s="100" t="str">
        <f>+'[3]Contratos anteriores'!BG182</f>
        <v xml:space="preserve"> </v>
      </c>
      <c r="AV179" s="100" t="str">
        <f>+'[3]Contratos anteriores'!BH182</f>
        <v xml:space="preserve"> </v>
      </c>
      <c r="AW179" s="100" t="str">
        <f>+'[3]Contratos anteriores'!BI182</f>
        <v xml:space="preserve"> </v>
      </c>
      <c r="AX179" s="100"/>
      <c r="AY179" s="100"/>
      <c r="AZ179" s="171"/>
      <c r="BA179" s="100" t="str">
        <f>+'[3]Contratos anteriores'!BJ182</f>
        <v xml:space="preserve"> </v>
      </c>
      <c r="BB179" s="100" t="str">
        <f>+'[3]Contratos anteriores'!BK182</f>
        <v xml:space="preserve"> </v>
      </c>
      <c r="BC179" s="100" t="str">
        <f>+'[3]Contratos anteriores'!BL182</f>
        <v xml:space="preserve"> </v>
      </c>
      <c r="BD179" s="100"/>
      <c r="BE179" s="100"/>
      <c r="BF179" s="171"/>
      <c r="BG179" s="100" t="str">
        <f>+'[3]Contratos anteriores'!BM182</f>
        <v xml:space="preserve"> </v>
      </c>
      <c r="BH179" s="100" t="str">
        <f>+'[3]Contratos anteriores'!BN182</f>
        <v xml:space="preserve"> </v>
      </c>
      <c r="BI179" s="100" t="str">
        <f>+'[3]Contratos anteriores'!BO182</f>
        <v xml:space="preserve"> </v>
      </c>
      <c r="BJ179" s="100">
        <v>2.5499999999999998</v>
      </c>
      <c r="BK179" s="100">
        <v>1.81</v>
      </c>
      <c r="BL179" s="171"/>
      <c r="BM179" s="100" t="str">
        <f>+'[3]Contratos anteriores'!BP182</f>
        <v xml:space="preserve"> </v>
      </c>
      <c r="BN179" s="100" t="str">
        <f>+'[3]Contratos anteriores'!BQ182</f>
        <v xml:space="preserve"> </v>
      </c>
      <c r="BO179" s="100" t="str">
        <f>+'[3]Contratos anteriores'!BR182</f>
        <v xml:space="preserve"> </v>
      </c>
      <c r="BP179" s="100">
        <v>1.6</v>
      </c>
      <c r="BQ179" s="100"/>
      <c r="BR179" s="100">
        <v>2.27</v>
      </c>
      <c r="BS179" s="100" t="str">
        <f>+'[3]Contratos anteriores'!BS182</f>
        <v xml:space="preserve"> </v>
      </c>
      <c r="BT179" s="100" t="str">
        <f>+'[3]Contratos anteriores'!BT182</f>
        <v xml:space="preserve"> </v>
      </c>
      <c r="BU179" s="100" t="str">
        <f>+'[3]Contratos anteriores'!BU182</f>
        <v xml:space="preserve"> </v>
      </c>
      <c r="BV179" s="100">
        <f t="shared" si="152"/>
        <v>2.2794875000000001</v>
      </c>
      <c r="BW179" s="100">
        <f t="shared" si="153"/>
        <v>0.7218269531971645</v>
      </c>
      <c r="BX179" s="100">
        <f t="shared" si="225"/>
        <v>1.1967470702042533</v>
      </c>
      <c r="BY179" s="100">
        <f t="shared" si="154"/>
        <v>3.0013144531971645</v>
      </c>
      <c r="BZ179" s="100">
        <f t="shared" si="155"/>
        <v>1.7610062190198952</v>
      </c>
      <c r="CA179" s="100" t="str">
        <f t="shared" si="156"/>
        <v/>
      </c>
      <c r="CB179" s="100">
        <f t="shared" si="157"/>
        <v>1.6905000000000001</v>
      </c>
      <c r="CC179" s="100" t="str">
        <f t="shared" si="158"/>
        <v/>
      </c>
      <c r="CD179" s="100" t="str">
        <f t="shared" si="159"/>
        <v/>
      </c>
      <c r="CE179" s="100" t="str">
        <f t="shared" si="160"/>
        <v/>
      </c>
      <c r="CF179" s="100" t="str">
        <f t="shared" si="161"/>
        <v/>
      </c>
      <c r="CG179" s="100" t="str">
        <f t="shared" si="162"/>
        <v/>
      </c>
      <c r="CH179" s="100" t="str">
        <f t="shared" si="163"/>
        <v/>
      </c>
      <c r="CI179" s="100" t="str">
        <f t="shared" si="164"/>
        <v/>
      </c>
      <c r="CJ179" s="100" t="str">
        <f t="shared" si="165"/>
        <v/>
      </c>
      <c r="CK179" s="100" t="str">
        <f t="shared" si="166"/>
        <v/>
      </c>
      <c r="CL179" s="100" t="str">
        <f t="shared" si="167"/>
        <v/>
      </c>
      <c r="CM179" s="100" t="str">
        <f t="shared" si="168"/>
        <v/>
      </c>
      <c r="CN179" s="100" t="str">
        <f t="shared" si="169"/>
        <v/>
      </c>
      <c r="CO179" s="100" t="str">
        <f t="shared" si="170"/>
        <v/>
      </c>
      <c r="CP179" s="100" t="str">
        <f t="shared" si="171"/>
        <v/>
      </c>
      <c r="CQ179" s="100" t="str">
        <f t="shared" si="172"/>
        <v/>
      </c>
      <c r="CR179" s="100" t="str">
        <f t="shared" si="173"/>
        <v/>
      </c>
      <c r="CS179" s="100" t="str">
        <f t="shared" si="174"/>
        <v/>
      </c>
      <c r="CT179" s="100" t="str">
        <f t="shared" si="175"/>
        <v/>
      </c>
      <c r="CU179" s="100" t="str">
        <f t="shared" si="176"/>
        <v/>
      </c>
      <c r="CV179" s="100" t="str">
        <f t="shared" si="177"/>
        <v/>
      </c>
      <c r="CW179" s="100" t="str">
        <f t="shared" si="178"/>
        <v/>
      </c>
      <c r="CX179" s="100" t="str">
        <f t="shared" si="179"/>
        <v/>
      </c>
      <c r="CY179" s="100" t="str">
        <f t="shared" si="180"/>
        <v/>
      </c>
      <c r="CZ179" s="100" t="str">
        <f t="shared" si="181"/>
        <v/>
      </c>
      <c r="DA179" s="100" t="str">
        <f t="shared" si="182"/>
        <v/>
      </c>
      <c r="DB179" s="100" t="str">
        <f t="shared" si="183"/>
        <v/>
      </c>
      <c r="DC179" s="100" t="str">
        <f t="shared" si="184"/>
        <v/>
      </c>
      <c r="DD179" s="100" t="str">
        <f t="shared" si="185"/>
        <v/>
      </c>
      <c r="DE179" s="100" t="str">
        <f t="shared" si="186"/>
        <v/>
      </c>
      <c r="DF179" s="100" t="str">
        <f t="shared" si="187"/>
        <v/>
      </c>
      <c r="DG179" s="100" t="str">
        <f t="shared" si="188"/>
        <v/>
      </c>
      <c r="DH179" s="100" t="str">
        <f t="shared" si="189"/>
        <v/>
      </c>
      <c r="DI179" s="100" t="str">
        <f t="shared" si="190"/>
        <v/>
      </c>
      <c r="DJ179" s="100" t="str">
        <f t="shared" si="191"/>
        <v/>
      </c>
      <c r="DK179" s="100" t="str">
        <f t="shared" si="192"/>
        <v/>
      </c>
      <c r="DL179" s="100" t="str">
        <f t="shared" si="193"/>
        <v/>
      </c>
      <c r="DM179" s="100" t="str">
        <f t="shared" si="194"/>
        <v/>
      </c>
      <c r="DN179" s="100" t="str">
        <f t="shared" si="195"/>
        <v/>
      </c>
      <c r="DO179" s="100" t="str">
        <f t="shared" si="196"/>
        <v/>
      </c>
      <c r="DP179" s="100" t="str">
        <f t="shared" si="197"/>
        <v/>
      </c>
      <c r="DQ179" s="100" t="str">
        <f t="shared" si="198"/>
        <v/>
      </c>
      <c r="DR179" s="100" t="str">
        <f t="shared" si="199"/>
        <v/>
      </c>
      <c r="DS179" s="100" t="str">
        <f t="shared" si="200"/>
        <v/>
      </c>
      <c r="DT179" s="100" t="str">
        <f t="shared" si="201"/>
        <v/>
      </c>
      <c r="DU179" s="100" t="str">
        <f t="shared" si="202"/>
        <v/>
      </c>
      <c r="DV179" s="100" t="str">
        <f t="shared" si="203"/>
        <v/>
      </c>
      <c r="DW179" s="100" t="str">
        <f t="shared" si="204"/>
        <v/>
      </c>
      <c r="DX179" s="100" t="str">
        <f t="shared" si="205"/>
        <v/>
      </c>
      <c r="DY179" s="100" t="str">
        <f t="shared" si="206"/>
        <v/>
      </c>
      <c r="DZ179" s="100" t="str">
        <f t="shared" si="207"/>
        <v/>
      </c>
      <c r="EA179" s="100" t="str">
        <f t="shared" si="208"/>
        <v/>
      </c>
      <c r="EB179" s="100" t="str">
        <f t="shared" si="209"/>
        <v/>
      </c>
      <c r="EC179" s="100" t="str">
        <f t="shared" si="210"/>
        <v/>
      </c>
      <c r="ED179" s="100" t="str">
        <f t="shared" si="211"/>
        <v/>
      </c>
      <c r="EE179" s="100" t="str">
        <f t="shared" si="212"/>
        <v/>
      </c>
      <c r="EF179" s="100" t="str">
        <f t="shared" si="213"/>
        <v/>
      </c>
      <c r="EG179" s="100" t="str">
        <f t="shared" si="214"/>
        <v/>
      </c>
      <c r="EH179" s="100" t="str">
        <f t="shared" si="215"/>
        <v/>
      </c>
      <c r="EI179" s="100">
        <f t="shared" si="216"/>
        <v>1.6</v>
      </c>
      <c r="EJ179" s="100" t="str">
        <f t="shared" si="217"/>
        <v/>
      </c>
      <c r="EK179" s="100" t="str">
        <f t="shared" si="218"/>
        <v/>
      </c>
      <c r="EL179" s="100" t="str">
        <f t="shared" si="219"/>
        <v/>
      </c>
      <c r="EM179" s="100" t="str">
        <f t="shared" si="220"/>
        <v/>
      </c>
      <c r="EN179" s="100" t="str">
        <f t="shared" si="221"/>
        <v/>
      </c>
      <c r="EO179" s="99">
        <f t="shared" si="222"/>
        <v>1.59</v>
      </c>
      <c r="EP179" s="99">
        <f>ROUND(EO179*(1+[3]Inflación!$G$50),2)</f>
        <v>1.61</v>
      </c>
      <c r="EQ179" s="98">
        <f t="shared" si="223"/>
        <v>-6.8178175012789666E-3</v>
      </c>
    </row>
    <row r="180" spans="1:147" s="169" customFormat="1" ht="24.75" customHeight="1">
      <c r="A180" s="104">
        <v>175</v>
      </c>
      <c r="B180" s="165" t="s">
        <v>490</v>
      </c>
      <c r="C180" s="105" t="s">
        <v>498</v>
      </c>
      <c r="D180" s="104" t="s">
        <v>129</v>
      </c>
      <c r="E180" s="103">
        <v>2.6045088866958812</v>
      </c>
      <c r="F180" s="103">
        <v>2.6266472122327964</v>
      </c>
      <c r="G180" s="102">
        <v>2.2751000000000001</v>
      </c>
      <c r="H180" s="100">
        <v>6.4</v>
      </c>
      <c r="I180" s="100">
        <v>2.8035000000000001</v>
      </c>
      <c r="J180" s="100">
        <v>6.85</v>
      </c>
      <c r="K180" s="100" t="str">
        <f>+'[3]Contratos anteriores'!AO183</f>
        <v xml:space="preserve"> </v>
      </c>
      <c r="L180" s="100" t="str">
        <f>+'[3]Contratos anteriores'!AP183</f>
        <v xml:space="preserve"> </v>
      </c>
      <c r="M180" s="100" t="str">
        <f>+'[3]Contratos anteriores'!AQ183</f>
        <v xml:space="preserve"> </v>
      </c>
      <c r="N180" s="100"/>
      <c r="O180" s="100"/>
      <c r="P180" s="171"/>
      <c r="Q180" s="100" t="str">
        <f>+'[3]Contratos anteriores'!AR183</f>
        <v xml:space="preserve"> </v>
      </c>
      <c r="R180" s="100" t="str">
        <f>+'[3]Contratos anteriores'!AS183</f>
        <v xml:space="preserve"> </v>
      </c>
      <c r="S180" s="100" t="str">
        <f>+'[3]Contratos anteriores'!AT183</f>
        <v xml:space="preserve"> </v>
      </c>
      <c r="T180" s="100"/>
      <c r="U180" s="100"/>
      <c r="V180" s="171"/>
      <c r="W180" s="100" t="str">
        <f>+'[3]Contratos anteriores'!AU183</f>
        <v xml:space="preserve"> </v>
      </c>
      <c r="X180" s="100" t="str">
        <f>+'[3]Contratos anteriores'!AV183</f>
        <v xml:space="preserve"> </v>
      </c>
      <c r="Y180" s="100" t="str">
        <f>+'[3]Contratos anteriores'!AW183</f>
        <v xml:space="preserve"> </v>
      </c>
      <c r="Z180" s="100"/>
      <c r="AA180" s="100"/>
      <c r="AB180" s="171"/>
      <c r="AC180" s="101" t="str">
        <f>+'[3]Contratos anteriores'!AX183</f>
        <v xml:space="preserve"> </v>
      </c>
      <c r="AD180" s="101" t="str">
        <f>+'[3]Contratos anteriores'!AY183</f>
        <v xml:space="preserve"> </v>
      </c>
      <c r="AE180" s="101" t="str">
        <f>+'[3]Contratos anteriores'!AZ183</f>
        <v xml:space="preserve"> </v>
      </c>
      <c r="AF180" s="100"/>
      <c r="AG180" s="100"/>
      <c r="AH180" s="171"/>
      <c r="AI180" s="100" t="str">
        <f>+'[3]Contratos anteriores'!BA183</f>
        <v xml:space="preserve"> </v>
      </c>
      <c r="AJ180" s="100" t="str">
        <f>+'[3]Contratos anteriores'!BB183</f>
        <v xml:space="preserve"> </v>
      </c>
      <c r="AK180" s="100" t="str">
        <f>+'[3]Contratos anteriores'!BC183</f>
        <v xml:space="preserve"> </v>
      </c>
      <c r="AL180" s="100"/>
      <c r="AM180" s="100"/>
      <c r="AN180" s="171"/>
      <c r="AO180" s="100" t="str">
        <f>+'[3]Contratos anteriores'!BD183</f>
        <v xml:space="preserve"> </v>
      </c>
      <c r="AP180" s="100" t="str">
        <f>+'[3]Contratos anteriores'!BE183</f>
        <v xml:space="preserve"> </v>
      </c>
      <c r="AQ180" s="100" t="str">
        <f>+'[3]Contratos anteriores'!BF183</f>
        <v xml:space="preserve"> </v>
      </c>
      <c r="AR180" s="100"/>
      <c r="AS180" s="100"/>
      <c r="AT180" s="171"/>
      <c r="AU180" s="100" t="str">
        <f>+'[3]Contratos anteriores'!BG183</f>
        <v xml:space="preserve"> </v>
      </c>
      <c r="AV180" s="100" t="str">
        <f>+'[3]Contratos anteriores'!BH183</f>
        <v xml:space="preserve"> </v>
      </c>
      <c r="AW180" s="100" t="str">
        <f>+'[3]Contratos anteriores'!BI183</f>
        <v xml:space="preserve"> </v>
      </c>
      <c r="AX180" s="100"/>
      <c r="AY180" s="100"/>
      <c r="AZ180" s="171"/>
      <c r="BA180" s="100" t="str">
        <f>+'[3]Contratos anteriores'!BJ183</f>
        <v xml:space="preserve"> </v>
      </c>
      <c r="BB180" s="100" t="str">
        <f>+'[3]Contratos anteriores'!BK183</f>
        <v xml:space="preserve"> </v>
      </c>
      <c r="BC180" s="100" t="str">
        <f>+'[3]Contratos anteriores'!BL183</f>
        <v xml:space="preserve"> </v>
      </c>
      <c r="BD180" s="100"/>
      <c r="BE180" s="100"/>
      <c r="BF180" s="171"/>
      <c r="BG180" s="100" t="str">
        <f>+'[3]Contratos anteriores'!BM183</f>
        <v xml:space="preserve"> </v>
      </c>
      <c r="BH180" s="100" t="str">
        <f>+'[3]Contratos anteriores'!BN183</f>
        <v xml:space="preserve"> </v>
      </c>
      <c r="BI180" s="100" t="str">
        <f>+'[3]Contratos anteriores'!BO183</f>
        <v xml:space="preserve"> </v>
      </c>
      <c r="BJ180" s="100">
        <v>4.1500000000000004</v>
      </c>
      <c r="BK180" s="100">
        <v>2.94</v>
      </c>
      <c r="BL180" s="171"/>
      <c r="BM180" s="100" t="str">
        <f>+'[3]Contratos anteriores'!BP183</f>
        <v xml:space="preserve"> </v>
      </c>
      <c r="BN180" s="100" t="str">
        <f>+'[3]Contratos anteriores'!BQ183</f>
        <v xml:space="preserve"> </v>
      </c>
      <c r="BO180" s="100" t="str">
        <f>+'[3]Contratos anteriores'!BR183</f>
        <v xml:space="preserve"> </v>
      </c>
      <c r="BP180" s="100">
        <v>2.6</v>
      </c>
      <c r="BQ180" s="100"/>
      <c r="BR180" s="100">
        <v>3.77</v>
      </c>
      <c r="BS180" s="100" t="str">
        <f>+'[3]Contratos anteriores'!BS183</f>
        <v xml:space="preserve"> </v>
      </c>
      <c r="BT180" s="100" t="str">
        <f>+'[3]Contratos anteriores'!BT183</f>
        <v xml:space="preserve"> </v>
      </c>
      <c r="BU180" s="100" t="str">
        <f>+'[3]Contratos anteriores'!BU183</f>
        <v xml:space="preserve"> </v>
      </c>
      <c r="BV180" s="100">
        <f t="shared" si="152"/>
        <v>3.9735750000000003</v>
      </c>
      <c r="BW180" s="100">
        <f t="shared" si="153"/>
        <v>1.6463326319763429</v>
      </c>
      <c r="BX180" s="100">
        <f t="shared" si="225"/>
        <v>1.5040760520354857</v>
      </c>
      <c r="BY180" s="100">
        <f t="shared" si="154"/>
        <v>5.6199076319763428</v>
      </c>
      <c r="BZ180" s="100">
        <f t="shared" si="155"/>
        <v>2.8649597753654694</v>
      </c>
      <c r="CA180" s="100" t="str">
        <f t="shared" si="156"/>
        <v/>
      </c>
      <c r="CB180" s="100">
        <f t="shared" si="157"/>
        <v>2.8035000000000001</v>
      </c>
      <c r="CC180" s="100" t="str">
        <f t="shared" si="158"/>
        <v/>
      </c>
      <c r="CD180" s="100" t="str">
        <f t="shared" si="159"/>
        <v/>
      </c>
      <c r="CE180" s="100" t="str">
        <f t="shared" si="160"/>
        <v/>
      </c>
      <c r="CF180" s="100" t="str">
        <f t="shared" si="161"/>
        <v/>
      </c>
      <c r="CG180" s="100" t="str">
        <f t="shared" si="162"/>
        <v/>
      </c>
      <c r="CH180" s="100" t="str">
        <f t="shared" si="163"/>
        <v/>
      </c>
      <c r="CI180" s="100" t="str">
        <f t="shared" si="164"/>
        <v/>
      </c>
      <c r="CJ180" s="100" t="str">
        <f t="shared" si="165"/>
        <v/>
      </c>
      <c r="CK180" s="100" t="str">
        <f t="shared" si="166"/>
        <v/>
      </c>
      <c r="CL180" s="100" t="str">
        <f t="shared" si="167"/>
        <v/>
      </c>
      <c r="CM180" s="100" t="str">
        <f t="shared" si="168"/>
        <v/>
      </c>
      <c r="CN180" s="100" t="str">
        <f t="shared" si="169"/>
        <v/>
      </c>
      <c r="CO180" s="100" t="str">
        <f t="shared" si="170"/>
        <v/>
      </c>
      <c r="CP180" s="100" t="str">
        <f t="shared" si="171"/>
        <v/>
      </c>
      <c r="CQ180" s="100" t="str">
        <f t="shared" si="172"/>
        <v/>
      </c>
      <c r="CR180" s="100" t="str">
        <f t="shared" si="173"/>
        <v/>
      </c>
      <c r="CS180" s="100" t="str">
        <f t="shared" si="174"/>
        <v/>
      </c>
      <c r="CT180" s="100" t="str">
        <f t="shared" si="175"/>
        <v/>
      </c>
      <c r="CU180" s="100" t="str">
        <f t="shared" si="176"/>
        <v/>
      </c>
      <c r="CV180" s="100" t="str">
        <f t="shared" si="177"/>
        <v/>
      </c>
      <c r="CW180" s="100" t="str">
        <f t="shared" si="178"/>
        <v/>
      </c>
      <c r="CX180" s="100" t="str">
        <f t="shared" si="179"/>
        <v/>
      </c>
      <c r="CY180" s="100" t="str">
        <f t="shared" si="180"/>
        <v/>
      </c>
      <c r="CZ180" s="100" t="str">
        <f t="shared" si="181"/>
        <v/>
      </c>
      <c r="DA180" s="100" t="str">
        <f t="shared" si="182"/>
        <v/>
      </c>
      <c r="DB180" s="100" t="str">
        <f t="shared" si="183"/>
        <v/>
      </c>
      <c r="DC180" s="100" t="str">
        <f t="shared" si="184"/>
        <v/>
      </c>
      <c r="DD180" s="100" t="str">
        <f t="shared" si="185"/>
        <v/>
      </c>
      <c r="DE180" s="100" t="str">
        <f t="shared" si="186"/>
        <v/>
      </c>
      <c r="DF180" s="100" t="str">
        <f t="shared" si="187"/>
        <v/>
      </c>
      <c r="DG180" s="100" t="str">
        <f t="shared" si="188"/>
        <v/>
      </c>
      <c r="DH180" s="100" t="str">
        <f t="shared" si="189"/>
        <v/>
      </c>
      <c r="DI180" s="100" t="str">
        <f t="shared" si="190"/>
        <v/>
      </c>
      <c r="DJ180" s="100" t="str">
        <f t="shared" si="191"/>
        <v/>
      </c>
      <c r="DK180" s="100" t="str">
        <f t="shared" si="192"/>
        <v/>
      </c>
      <c r="DL180" s="100" t="str">
        <f t="shared" si="193"/>
        <v/>
      </c>
      <c r="DM180" s="100" t="str">
        <f t="shared" si="194"/>
        <v/>
      </c>
      <c r="DN180" s="100" t="str">
        <f t="shared" si="195"/>
        <v/>
      </c>
      <c r="DO180" s="100" t="str">
        <f t="shared" si="196"/>
        <v/>
      </c>
      <c r="DP180" s="100" t="str">
        <f t="shared" si="197"/>
        <v/>
      </c>
      <c r="DQ180" s="100" t="str">
        <f t="shared" si="198"/>
        <v/>
      </c>
      <c r="DR180" s="100" t="str">
        <f t="shared" si="199"/>
        <v/>
      </c>
      <c r="DS180" s="100" t="str">
        <f t="shared" si="200"/>
        <v/>
      </c>
      <c r="DT180" s="100" t="str">
        <f t="shared" si="201"/>
        <v/>
      </c>
      <c r="DU180" s="100" t="str">
        <f t="shared" si="202"/>
        <v/>
      </c>
      <c r="DV180" s="100" t="str">
        <f t="shared" si="203"/>
        <v/>
      </c>
      <c r="DW180" s="100" t="str">
        <f t="shared" si="204"/>
        <v/>
      </c>
      <c r="DX180" s="100" t="str">
        <f t="shared" si="205"/>
        <v/>
      </c>
      <c r="DY180" s="100" t="str">
        <f t="shared" si="206"/>
        <v/>
      </c>
      <c r="DZ180" s="100" t="str">
        <f t="shared" si="207"/>
        <v/>
      </c>
      <c r="EA180" s="100" t="str">
        <f t="shared" si="208"/>
        <v/>
      </c>
      <c r="EB180" s="100" t="str">
        <f t="shared" si="209"/>
        <v/>
      </c>
      <c r="EC180" s="100" t="str">
        <f t="shared" si="210"/>
        <v/>
      </c>
      <c r="ED180" s="100" t="str">
        <f t="shared" si="211"/>
        <v/>
      </c>
      <c r="EE180" s="100" t="str">
        <f t="shared" si="212"/>
        <v/>
      </c>
      <c r="EF180" s="100" t="str">
        <f t="shared" si="213"/>
        <v/>
      </c>
      <c r="EG180" s="100" t="str">
        <f t="shared" si="214"/>
        <v/>
      </c>
      <c r="EH180" s="100" t="str">
        <f t="shared" si="215"/>
        <v/>
      </c>
      <c r="EI180" s="100">
        <f t="shared" si="216"/>
        <v>2.6</v>
      </c>
      <c r="EJ180" s="100" t="str">
        <f t="shared" si="217"/>
        <v/>
      </c>
      <c r="EK180" s="100" t="str">
        <f t="shared" si="218"/>
        <v/>
      </c>
      <c r="EL180" s="100" t="str">
        <f t="shared" si="219"/>
        <v/>
      </c>
      <c r="EM180" s="100" t="str">
        <f t="shared" si="220"/>
        <v/>
      </c>
      <c r="EN180" s="100" t="str">
        <f t="shared" si="221"/>
        <v/>
      </c>
      <c r="EO180" s="99">
        <f t="shared" si="222"/>
        <v>2.2799999999999998</v>
      </c>
      <c r="EP180" s="99">
        <f>ROUND(EO180*(1+[3]Inflación!$G$50),2)</f>
        <v>2.31</v>
      </c>
      <c r="EQ180" s="172">
        <f t="shared" si="223"/>
        <v>-0.12459503914673076</v>
      </c>
    </row>
    <row r="181" spans="1:147" s="56" customFormat="1" ht="24.75" customHeight="1">
      <c r="A181" s="96">
        <v>176</v>
      </c>
      <c r="B181" s="95" t="s">
        <v>490</v>
      </c>
      <c r="C181" s="91" t="s">
        <v>497</v>
      </c>
      <c r="D181" s="90" t="s">
        <v>129</v>
      </c>
      <c r="E181" s="94">
        <v>3.8935917668872699</v>
      </c>
      <c r="F181" s="94">
        <v>3.9266872969058118</v>
      </c>
      <c r="G181" s="87">
        <v>3.5722999999999998</v>
      </c>
      <c r="H181" s="82">
        <v>7.95</v>
      </c>
      <c r="I181" s="82">
        <v>4.3575000000000008</v>
      </c>
      <c r="J181" s="82">
        <v>8.51</v>
      </c>
      <c r="K181" s="82" t="str">
        <f>+'[3]Contratos anteriores'!AO184</f>
        <v xml:space="preserve"> </v>
      </c>
      <c r="L181" s="82" t="str">
        <f>+'[3]Contratos anteriores'!AP184</f>
        <v xml:space="preserve"> </v>
      </c>
      <c r="M181" s="82" t="str">
        <f>+'[3]Contratos anteriores'!AQ184</f>
        <v xml:space="preserve"> </v>
      </c>
      <c r="N181" s="82"/>
      <c r="O181" s="82"/>
      <c r="P181" s="82"/>
      <c r="Q181" s="82" t="str">
        <f>+'[3]Contratos anteriores'!AR184</f>
        <v xml:space="preserve"> </v>
      </c>
      <c r="R181" s="82" t="str">
        <f>+'[3]Contratos anteriores'!AS184</f>
        <v xml:space="preserve"> </v>
      </c>
      <c r="S181" s="82" t="str">
        <f>+'[3]Contratos anteriores'!AT184</f>
        <v xml:space="preserve"> </v>
      </c>
      <c r="T181" s="82"/>
      <c r="U181" s="82"/>
      <c r="V181" s="82"/>
      <c r="W181" s="82" t="str">
        <f>+'[3]Contratos anteriores'!AU184</f>
        <v xml:space="preserve"> </v>
      </c>
      <c r="X181" s="82" t="str">
        <f>+'[3]Contratos anteriores'!AV184</f>
        <v xml:space="preserve"> </v>
      </c>
      <c r="Y181" s="82" t="str">
        <f>+'[3]Contratos anteriores'!AW184</f>
        <v xml:space="preserve"> </v>
      </c>
      <c r="Z181" s="82"/>
      <c r="AA181" s="82"/>
      <c r="AB181" s="82"/>
      <c r="AC181" s="86">
        <f>+'[3]Contratos anteriores'!AX184</f>
        <v>4.1635499999999999</v>
      </c>
      <c r="AD181" s="86" t="str">
        <f>+'[3]Contratos anteriores'!AY184</f>
        <v xml:space="preserve"> </v>
      </c>
      <c r="AE181" s="86" t="str">
        <f>+'[3]Contratos anteriores'!AZ184</f>
        <v xml:space="preserve"> </v>
      </c>
      <c r="AF181" s="82"/>
      <c r="AG181" s="82"/>
      <c r="AH181" s="82"/>
      <c r="AI181" s="82" t="str">
        <f>+'[3]Contratos anteriores'!BA184</f>
        <v xml:space="preserve"> </v>
      </c>
      <c r="AJ181" s="82" t="str">
        <f>+'[3]Contratos anteriores'!BB184</f>
        <v xml:space="preserve"> </v>
      </c>
      <c r="AK181" s="82" t="str">
        <f>+'[3]Contratos anteriores'!BC184</f>
        <v xml:space="preserve"> </v>
      </c>
      <c r="AL181" s="82"/>
      <c r="AM181" s="82"/>
      <c r="AN181" s="82"/>
      <c r="AO181" s="82" t="str">
        <f>+'[3]Contratos anteriores'!BD184</f>
        <v xml:space="preserve"> </v>
      </c>
      <c r="AP181" s="82" t="str">
        <f>+'[3]Contratos anteriores'!BE184</f>
        <v xml:space="preserve"> </v>
      </c>
      <c r="AQ181" s="82" t="str">
        <f>+'[3]Contratos anteriores'!BF184</f>
        <v xml:space="preserve"> </v>
      </c>
      <c r="AR181" s="82"/>
      <c r="AS181" s="82"/>
      <c r="AT181" s="82"/>
      <c r="AU181" s="82" t="str">
        <f>+'[3]Contratos anteriores'!BG184</f>
        <v xml:space="preserve"> </v>
      </c>
      <c r="AV181" s="82" t="str">
        <f>+'[3]Contratos anteriores'!BH184</f>
        <v xml:space="preserve"> </v>
      </c>
      <c r="AW181" s="82" t="str">
        <f>+'[3]Contratos anteriores'!BI184</f>
        <v xml:space="preserve"> </v>
      </c>
      <c r="AX181" s="82"/>
      <c r="AY181" s="82"/>
      <c r="AZ181" s="82"/>
      <c r="BA181" s="82" t="str">
        <f>+'[3]Contratos anteriores'!BJ184</f>
        <v xml:space="preserve"> </v>
      </c>
      <c r="BB181" s="82" t="str">
        <f>+'[3]Contratos anteriores'!BK184</f>
        <v xml:space="preserve"> </v>
      </c>
      <c r="BC181" s="82" t="str">
        <f>+'[3]Contratos anteriores'!BL184</f>
        <v xml:space="preserve"> </v>
      </c>
      <c r="BD181" s="82"/>
      <c r="BE181" s="82"/>
      <c r="BF181" s="82"/>
      <c r="BG181" s="82" t="str">
        <f>+'[3]Contratos anteriores'!BM184</f>
        <v xml:space="preserve"> </v>
      </c>
      <c r="BH181" s="82" t="str">
        <f>+'[3]Contratos anteriores'!BN184</f>
        <v xml:space="preserve"> </v>
      </c>
      <c r="BI181" s="82" t="str">
        <f>+'[3]Contratos anteriores'!BO184</f>
        <v xml:space="preserve"> </v>
      </c>
      <c r="BJ181" s="82">
        <v>6.4</v>
      </c>
      <c r="BK181" s="82">
        <v>4.4000000000000004</v>
      </c>
      <c r="BL181" s="82"/>
      <c r="BM181" s="82">
        <f>+'[3]Contratos anteriores'!BP184</f>
        <v>3.8700419999999993</v>
      </c>
      <c r="BN181" s="82" t="str">
        <f>+'[3]Contratos anteriores'!BQ184</f>
        <v xml:space="preserve"> </v>
      </c>
      <c r="BO181" s="82" t="str">
        <f>+'[3]Contratos anteriores'!BR184</f>
        <v xml:space="preserve"> </v>
      </c>
      <c r="BP181" s="82">
        <v>3.89</v>
      </c>
      <c r="BQ181" s="82"/>
      <c r="BR181" s="82">
        <v>5.59</v>
      </c>
      <c r="BS181" s="82" t="str">
        <f>+'[3]Contratos anteriores'!BS184</f>
        <v xml:space="preserve"> </v>
      </c>
      <c r="BT181" s="82" t="str">
        <f>+'[3]Contratos anteriores'!BT184</f>
        <v xml:space="preserve"> </v>
      </c>
      <c r="BU181" s="82" t="str">
        <f>+'[3]Contratos anteriores'!BU184</f>
        <v xml:space="preserve"> </v>
      </c>
      <c r="BV181" s="84">
        <f t="shared" si="152"/>
        <v>5.2703391999999996</v>
      </c>
      <c r="BW181" s="84">
        <f t="shared" si="153"/>
        <v>1.6976902476314577</v>
      </c>
      <c r="BX181" s="84">
        <f t="shared" si="225"/>
        <v>2.7238038285528132</v>
      </c>
      <c r="BY181" s="84">
        <f t="shared" si="154"/>
        <v>6.9680294476314568</v>
      </c>
      <c r="BZ181" s="84">
        <f t="shared" si="155"/>
        <v>4.2829509435759974</v>
      </c>
      <c r="CA181" s="82" t="str">
        <f t="shared" si="156"/>
        <v/>
      </c>
      <c r="CB181" s="82" t="str">
        <f t="shared" si="157"/>
        <v/>
      </c>
      <c r="CC181" s="82" t="str">
        <f t="shared" si="158"/>
        <v/>
      </c>
      <c r="CD181" s="82" t="str">
        <f t="shared" si="159"/>
        <v/>
      </c>
      <c r="CE181" s="82" t="str">
        <f t="shared" si="160"/>
        <v/>
      </c>
      <c r="CF181" s="82" t="str">
        <f t="shared" si="161"/>
        <v/>
      </c>
      <c r="CG181" s="82" t="str">
        <f t="shared" si="162"/>
        <v/>
      </c>
      <c r="CH181" s="82" t="str">
        <f t="shared" si="163"/>
        <v/>
      </c>
      <c r="CI181" s="82" t="str">
        <f t="shared" si="164"/>
        <v/>
      </c>
      <c r="CJ181" s="82" t="str">
        <f t="shared" si="165"/>
        <v/>
      </c>
      <c r="CK181" s="82" t="str">
        <f t="shared" si="166"/>
        <v/>
      </c>
      <c r="CL181" s="82" t="str">
        <f t="shared" si="167"/>
        <v/>
      </c>
      <c r="CM181" s="82" t="str">
        <f t="shared" si="168"/>
        <v/>
      </c>
      <c r="CN181" s="82" t="str">
        <f t="shared" si="169"/>
        <v/>
      </c>
      <c r="CO181" s="82" t="str">
        <f t="shared" si="170"/>
        <v/>
      </c>
      <c r="CP181" s="82" t="str">
        <f t="shared" si="171"/>
        <v/>
      </c>
      <c r="CQ181" s="82" t="str">
        <f t="shared" si="172"/>
        <v/>
      </c>
      <c r="CR181" s="82" t="str">
        <f t="shared" si="173"/>
        <v/>
      </c>
      <c r="CS181" s="82" t="str">
        <f t="shared" si="174"/>
        <v/>
      </c>
      <c r="CT181" s="82" t="str">
        <f t="shared" si="175"/>
        <v/>
      </c>
      <c r="CU181" s="82" t="str">
        <f t="shared" si="176"/>
        <v/>
      </c>
      <c r="CV181" s="82">
        <f t="shared" si="177"/>
        <v>4.1635499999999999</v>
      </c>
      <c r="CW181" s="82" t="str">
        <f t="shared" si="178"/>
        <v/>
      </c>
      <c r="CX181" s="82" t="str">
        <f t="shared" si="179"/>
        <v/>
      </c>
      <c r="CY181" s="82" t="str">
        <f t="shared" si="180"/>
        <v/>
      </c>
      <c r="CZ181" s="82" t="str">
        <f t="shared" si="181"/>
        <v/>
      </c>
      <c r="DA181" s="82" t="str">
        <f t="shared" si="182"/>
        <v/>
      </c>
      <c r="DB181" s="82" t="str">
        <f t="shared" si="183"/>
        <v/>
      </c>
      <c r="DC181" s="82" t="str">
        <f t="shared" si="184"/>
        <v/>
      </c>
      <c r="DD181" s="82" t="str">
        <f t="shared" si="185"/>
        <v/>
      </c>
      <c r="DE181" s="82" t="str">
        <f t="shared" si="186"/>
        <v/>
      </c>
      <c r="DF181" s="82" t="str">
        <f t="shared" si="187"/>
        <v/>
      </c>
      <c r="DG181" s="82" t="str">
        <f t="shared" si="188"/>
        <v/>
      </c>
      <c r="DH181" s="82" t="str">
        <f t="shared" si="189"/>
        <v/>
      </c>
      <c r="DI181" s="82" t="str">
        <f t="shared" si="190"/>
        <v/>
      </c>
      <c r="DJ181" s="82" t="str">
        <f t="shared" si="191"/>
        <v/>
      </c>
      <c r="DK181" s="82" t="str">
        <f t="shared" si="192"/>
        <v/>
      </c>
      <c r="DL181" s="82" t="str">
        <f t="shared" si="193"/>
        <v/>
      </c>
      <c r="DM181" s="82" t="str">
        <f t="shared" si="194"/>
        <v/>
      </c>
      <c r="DN181" s="82" t="str">
        <f t="shared" si="195"/>
        <v/>
      </c>
      <c r="DO181" s="82" t="str">
        <f t="shared" si="196"/>
        <v/>
      </c>
      <c r="DP181" s="82" t="str">
        <f t="shared" si="197"/>
        <v/>
      </c>
      <c r="DQ181" s="82" t="str">
        <f t="shared" si="198"/>
        <v/>
      </c>
      <c r="DR181" s="82" t="str">
        <f t="shared" si="199"/>
        <v/>
      </c>
      <c r="DS181" s="82" t="str">
        <f t="shared" si="200"/>
        <v/>
      </c>
      <c r="DT181" s="82" t="str">
        <f t="shared" si="201"/>
        <v/>
      </c>
      <c r="DU181" s="82" t="str">
        <f t="shared" si="202"/>
        <v/>
      </c>
      <c r="DV181" s="82" t="str">
        <f t="shared" si="203"/>
        <v/>
      </c>
      <c r="DW181" s="82" t="str">
        <f t="shared" si="204"/>
        <v/>
      </c>
      <c r="DX181" s="82" t="str">
        <f t="shared" si="205"/>
        <v/>
      </c>
      <c r="DY181" s="82" t="str">
        <f t="shared" si="206"/>
        <v/>
      </c>
      <c r="DZ181" s="82" t="str">
        <f t="shared" si="207"/>
        <v/>
      </c>
      <c r="EA181" s="82" t="str">
        <f t="shared" si="208"/>
        <v/>
      </c>
      <c r="EB181" s="82" t="str">
        <f t="shared" si="209"/>
        <v/>
      </c>
      <c r="EC181" s="82" t="str">
        <f t="shared" si="210"/>
        <v/>
      </c>
      <c r="ED181" s="82" t="str">
        <f t="shared" si="211"/>
        <v/>
      </c>
      <c r="EE181" s="82" t="str">
        <f t="shared" si="212"/>
        <v/>
      </c>
      <c r="EF181" s="82">
        <f t="shared" si="213"/>
        <v>3.8700419999999993</v>
      </c>
      <c r="EG181" s="82" t="str">
        <f t="shared" si="214"/>
        <v/>
      </c>
      <c r="EH181" s="82" t="str">
        <f t="shared" si="215"/>
        <v/>
      </c>
      <c r="EI181" s="82">
        <f t="shared" si="216"/>
        <v>3.89</v>
      </c>
      <c r="EJ181" s="82" t="str">
        <f t="shared" si="217"/>
        <v/>
      </c>
      <c r="EK181" s="82" t="str">
        <f t="shared" si="218"/>
        <v/>
      </c>
      <c r="EL181" s="82" t="str">
        <f t="shared" si="219"/>
        <v/>
      </c>
      <c r="EM181" s="82" t="str">
        <f t="shared" si="220"/>
        <v/>
      </c>
      <c r="EN181" s="82" t="str">
        <f t="shared" si="221"/>
        <v/>
      </c>
      <c r="EO181" s="71">
        <f t="shared" si="222"/>
        <v>3.57</v>
      </c>
      <c r="EP181" s="71">
        <f>ROUND(EO181*(1+[3]Inflación!$G$50),2)</f>
        <v>3.62</v>
      </c>
      <c r="EQ181" s="81">
        <f t="shared" si="223"/>
        <v>-8.3108807050402578E-2</v>
      </c>
    </row>
    <row r="182" spans="1:147" s="56" customFormat="1" ht="24.75" customHeight="1">
      <c r="A182" s="96">
        <v>177</v>
      </c>
      <c r="B182" s="95" t="s">
        <v>490</v>
      </c>
      <c r="C182" s="91" t="s">
        <v>496</v>
      </c>
      <c r="D182" s="90" t="s">
        <v>129</v>
      </c>
      <c r="E182" s="94">
        <v>7.5897769841716203</v>
      </c>
      <c r="F182" s="94">
        <v>7.6542900885370795</v>
      </c>
      <c r="G182" s="87"/>
      <c r="H182" s="82">
        <v>9.52</v>
      </c>
      <c r="I182" s="82">
        <v>8.61</v>
      </c>
      <c r="J182" s="82">
        <v>10.19</v>
      </c>
      <c r="K182" s="82" t="str">
        <f>+'[3]Contratos anteriores'!AO185</f>
        <v xml:space="preserve"> </v>
      </c>
      <c r="L182" s="82" t="str">
        <f>+'[3]Contratos anteriores'!AP185</f>
        <v xml:space="preserve"> </v>
      </c>
      <c r="M182" s="82" t="str">
        <f>+'[3]Contratos anteriores'!AQ185</f>
        <v xml:space="preserve"> </v>
      </c>
      <c r="N182" s="82"/>
      <c r="O182" s="82"/>
      <c r="P182" s="82"/>
      <c r="Q182" s="82" t="str">
        <f>+'[3]Contratos anteriores'!AR185</f>
        <v xml:space="preserve"> </v>
      </c>
      <c r="R182" s="82" t="str">
        <f>+'[3]Contratos anteriores'!AS185</f>
        <v xml:space="preserve"> </v>
      </c>
      <c r="S182" s="82" t="str">
        <f>+'[3]Contratos anteriores'!AT185</f>
        <v xml:space="preserve"> </v>
      </c>
      <c r="T182" s="82"/>
      <c r="U182" s="82"/>
      <c r="V182" s="82"/>
      <c r="W182" s="82">
        <f>+'[3]Contratos anteriores'!AU185</f>
        <v>8.2641860000000005</v>
      </c>
      <c r="X182" s="82">
        <f>+'[3]Contratos anteriores'!AV185</f>
        <v>7.9320079999999997</v>
      </c>
      <c r="Y182" s="82">
        <f>+'[3]Contratos anteriores'!AW185</f>
        <v>8.2541199999999986</v>
      </c>
      <c r="Z182" s="82"/>
      <c r="AA182" s="82"/>
      <c r="AB182" s="82"/>
      <c r="AC182" s="86" t="str">
        <f>+'[3]Contratos anteriores'!AX185</f>
        <v xml:space="preserve"> </v>
      </c>
      <c r="AD182" s="86" t="str">
        <f>+'[3]Contratos anteriores'!AY185</f>
        <v xml:space="preserve"> </v>
      </c>
      <c r="AE182" s="86" t="str">
        <f>+'[3]Contratos anteriores'!AZ185</f>
        <v xml:space="preserve"> </v>
      </c>
      <c r="AF182" s="82"/>
      <c r="AG182" s="82"/>
      <c r="AH182" s="82"/>
      <c r="AI182" s="82" t="str">
        <f>+'[3]Contratos anteriores'!BA185</f>
        <v xml:space="preserve"> </v>
      </c>
      <c r="AJ182" s="82" t="str">
        <f>+'[3]Contratos anteriores'!BB185</f>
        <v xml:space="preserve"> </v>
      </c>
      <c r="AK182" s="82" t="str">
        <f>+'[3]Contratos anteriores'!BC185</f>
        <v xml:space="preserve"> </v>
      </c>
      <c r="AL182" s="82"/>
      <c r="AM182" s="82"/>
      <c r="AN182" s="82"/>
      <c r="AO182" s="82" t="str">
        <f>+'[3]Contratos anteriores'!BD185</f>
        <v xml:space="preserve"> </v>
      </c>
      <c r="AP182" s="82" t="str">
        <f>+'[3]Contratos anteriores'!BE185</f>
        <v xml:space="preserve"> </v>
      </c>
      <c r="AQ182" s="82" t="str">
        <f>+'[3]Contratos anteriores'!BF185</f>
        <v xml:space="preserve"> </v>
      </c>
      <c r="AR182" s="82"/>
      <c r="AS182" s="82"/>
      <c r="AT182" s="82"/>
      <c r="AU182" s="82" t="str">
        <f>+'[3]Contratos anteriores'!BG185</f>
        <v xml:space="preserve"> </v>
      </c>
      <c r="AV182" s="82" t="str">
        <f>+'[3]Contratos anteriores'!BH185</f>
        <v xml:space="preserve"> </v>
      </c>
      <c r="AW182" s="82" t="str">
        <f>+'[3]Contratos anteriores'!BI185</f>
        <v xml:space="preserve"> </v>
      </c>
      <c r="AX182" s="82"/>
      <c r="AY182" s="82"/>
      <c r="AZ182" s="82"/>
      <c r="BA182" s="82" t="str">
        <f>+'[3]Contratos anteriores'!BJ185</f>
        <v xml:space="preserve"> </v>
      </c>
      <c r="BB182" s="82" t="str">
        <f>+'[3]Contratos anteriores'!BK185</f>
        <v xml:space="preserve"> </v>
      </c>
      <c r="BC182" s="82" t="str">
        <f>+'[3]Contratos anteriores'!BL185</f>
        <v xml:space="preserve"> </v>
      </c>
      <c r="BD182" s="82"/>
      <c r="BE182" s="82"/>
      <c r="BF182" s="82"/>
      <c r="BG182" s="82" t="str">
        <f>+'[3]Contratos anteriores'!BM185</f>
        <v xml:space="preserve"> </v>
      </c>
      <c r="BH182" s="82" t="str">
        <f>+'[3]Contratos anteriores'!BN185</f>
        <v xml:space="preserve"> </v>
      </c>
      <c r="BI182" s="82" t="str">
        <f>+'[3]Contratos anteriores'!BO185</f>
        <v xml:space="preserve"> </v>
      </c>
      <c r="BJ182" s="82">
        <v>10.37</v>
      </c>
      <c r="BK182" s="82">
        <v>8.58</v>
      </c>
      <c r="BL182" s="82"/>
      <c r="BM182" s="82" t="str">
        <f>+'[3]Contratos anteriores'!BP185</f>
        <v xml:space="preserve"> </v>
      </c>
      <c r="BN182" s="82" t="str">
        <f>+'[3]Contratos anteriores'!BQ185</f>
        <v xml:space="preserve"> </v>
      </c>
      <c r="BO182" s="82" t="str">
        <f>+'[3]Contratos anteriores'!BR185</f>
        <v xml:space="preserve"> </v>
      </c>
      <c r="BP182" s="82">
        <v>7.58</v>
      </c>
      <c r="BQ182" s="82">
        <v>9.73</v>
      </c>
      <c r="BR182" s="82">
        <v>9.5</v>
      </c>
      <c r="BS182" s="82">
        <f>+'[3]Contratos anteriores'!BS185</f>
        <v>7.4564159999999999</v>
      </c>
      <c r="BT182" s="82">
        <f>+'[3]Contratos anteriores'!BT185</f>
        <v>8.3566199999999977</v>
      </c>
      <c r="BU182" s="82">
        <f>+'[3]Contratos anteriores'!BU185</f>
        <v>8.0968</v>
      </c>
      <c r="BV182" s="84">
        <f t="shared" si="152"/>
        <v>8.7457250000000002</v>
      </c>
      <c r="BW182" s="84">
        <f t="shared" si="153"/>
        <v>0.96085102052488858</v>
      </c>
      <c r="BX182" s="84">
        <f t="shared" si="225"/>
        <v>7.3044484692126677</v>
      </c>
      <c r="BY182" s="84">
        <f t="shared" si="154"/>
        <v>9.7065760205248885</v>
      </c>
      <c r="BZ182" s="84">
        <f t="shared" si="155"/>
        <v>8.3487546825887833</v>
      </c>
      <c r="CA182" s="82" t="str">
        <f t="shared" si="156"/>
        <v/>
      </c>
      <c r="CB182" s="82" t="str">
        <f t="shared" si="157"/>
        <v/>
      </c>
      <c r="CC182" s="82" t="str">
        <f t="shared" si="158"/>
        <v/>
      </c>
      <c r="CD182" s="82" t="str">
        <f t="shared" si="159"/>
        <v/>
      </c>
      <c r="CE182" s="82" t="str">
        <f t="shared" si="160"/>
        <v/>
      </c>
      <c r="CF182" s="82" t="str">
        <f t="shared" si="161"/>
        <v/>
      </c>
      <c r="CG182" s="82" t="str">
        <f t="shared" si="162"/>
        <v/>
      </c>
      <c r="CH182" s="82" t="str">
        <f t="shared" si="163"/>
        <v/>
      </c>
      <c r="CI182" s="82" t="str">
        <f t="shared" si="164"/>
        <v/>
      </c>
      <c r="CJ182" s="82" t="str">
        <f t="shared" si="165"/>
        <v/>
      </c>
      <c r="CK182" s="82" t="str">
        <f t="shared" si="166"/>
        <v/>
      </c>
      <c r="CL182" s="82" t="str">
        <f t="shared" si="167"/>
        <v/>
      </c>
      <c r="CM182" s="82" t="str">
        <f t="shared" si="168"/>
        <v/>
      </c>
      <c r="CN182" s="82" t="str">
        <f t="shared" si="169"/>
        <v/>
      </c>
      <c r="CO182" s="82" t="str">
        <f t="shared" si="170"/>
        <v/>
      </c>
      <c r="CP182" s="82">
        <f t="shared" si="171"/>
        <v>8.2641860000000005</v>
      </c>
      <c r="CQ182" s="82">
        <f t="shared" si="172"/>
        <v>7.9320079999999997</v>
      </c>
      <c r="CR182" s="82">
        <f t="shared" si="173"/>
        <v>8.2541199999999986</v>
      </c>
      <c r="CS182" s="82" t="str">
        <f t="shared" si="174"/>
        <v/>
      </c>
      <c r="CT182" s="82" t="str">
        <f t="shared" si="175"/>
        <v/>
      </c>
      <c r="CU182" s="82" t="str">
        <f t="shared" si="176"/>
        <v/>
      </c>
      <c r="CV182" s="82" t="str">
        <f t="shared" si="177"/>
        <v/>
      </c>
      <c r="CW182" s="82" t="str">
        <f t="shared" si="178"/>
        <v/>
      </c>
      <c r="CX182" s="82" t="str">
        <f t="shared" si="179"/>
        <v/>
      </c>
      <c r="CY182" s="82" t="str">
        <f t="shared" si="180"/>
        <v/>
      </c>
      <c r="CZ182" s="82" t="str">
        <f t="shared" si="181"/>
        <v/>
      </c>
      <c r="DA182" s="82" t="str">
        <f t="shared" si="182"/>
        <v/>
      </c>
      <c r="DB182" s="82" t="str">
        <f t="shared" si="183"/>
        <v/>
      </c>
      <c r="DC182" s="82" t="str">
        <f t="shared" si="184"/>
        <v/>
      </c>
      <c r="DD182" s="82" t="str">
        <f t="shared" si="185"/>
        <v/>
      </c>
      <c r="DE182" s="82" t="str">
        <f t="shared" si="186"/>
        <v/>
      </c>
      <c r="DF182" s="82" t="str">
        <f t="shared" si="187"/>
        <v/>
      </c>
      <c r="DG182" s="82" t="str">
        <f t="shared" si="188"/>
        <v/>
      </c>
      <c r="DH182" s="82" t="str">
        <f t="shared" si="189"/>
        <v/>
      </c>
      <c r="DI182" s="82" t="str">
        <f t="shared" si="190"/>
        <v/>
      </c>
      <c r="DJ182" s="82" t="str">
        <f t="shared" si="191"/>
        <v/>
      </c>
      <c r="DK182" s="82" t="str">
        <f t="shared" si="192"/>
        <v/>
      </c>
      <c r="DL182" s="82" t="str">
        <f t="shared" si="193"/>
        <v/>
      </c>
      <c r="DM182" s="82" t="str">
        <f t="shared" si="194"/>
        <v/>
      </c>
      <c r="DN182" s="82" t="str">
        <f t="shared" si="195"/>
        <v/>
      </c>
      <c r="DO182" s="82" t="str">
        <f t="shared" si="196"/>
        <v/>
      </c>
      <c r="DP182" s="82" t="str">
        <f t="shared" si="197"/>
        <v/>
      </c>
      <c r="DQ182" s="82" t="str">
        <f t="shared" si="198"/>
        <v/>
      </c>
      <c r="DR182" s="82" t="str">
        <f t="shared" si="199"/>
        <v/>
      </c>
      <c r="DS182" s="82" t="str">
        <f t="shared" si="200"/>
        <v/>
      </c>
      <c r="DT182" s="82" t="str">
        <f t="shared" si="201"/>
        <v/>
      </c>
      <c r="DU182" s="82" t="str">
        <f t="shared" si="202"/>
        <v/>
      </c>
      <c r="DV182" s="82" t="str">
        <f t="shared" si="203"/>
        <v/>
      </c>
      <c r="DW182" s="82" t="str">
        <f t="shared" si="204"/>
        <v/>
      </c>
      <c r="DX182" s="82" t="str">
        <f t="shared" si="205"/>
        <v/>
      </c>
      <c r="DY182" s="82" t="str">
        <f t="shared" si="206"/>
        <v/>
      </c>
      <c r="DZ182" s="82" t="str">
        <f t="shared" si="207"/>
        <v/>
      </c>
      <c r="EA182" s="82" t="str">
        <f t="shared" si="208"/>
        <v/>
      </c>
      <c r="EB182" s="82" t="str">
        <f t="shared" si="209"/>
        <v/>
      </c>
      <c r="EC182" s="82" t="str">
        <f t="shared" si="210"/>
        <v/>
      </c>
      <c r="ED182" s="82" t="str">
        <f t="shared" si="211"/>
        <v/>
      </c>
      <c r="EE182" s="82" t="str">
        <f t="shared" si="212"/>
        <v/>
      </c>
      <c r="EF182" s="82" t="str">
        <f t="shared" si="213"/>
        <v/>
      </c>
      <c r="EG182" s="82" t="str">
        <f t="shared" si="214"/>
        <v/>
      </c>
      <c r="EH182" s="82" t="str">
        <f t="shared" si="215"/>
        <v/>
      </c>
      <c r="EI182" s="82">
        <f t="shared" si="216"/>
        <v>7.58</v>
      </c>
      <c r="EJ182" s="82" t="str">
        <f t="shared" si="217"/>
        <v/>
      </c>
      <c r="EK182" s="82" t="str">
        <f t="shared" si="218"/>
        <v/>
      </c>
      <c r="EL182" s="82">
        <f t="shared" si="219"/>
        <v>7.4564159999999999</v>
      </c>
      <c r="EM182" s="82" t="str">
        <f t="shared" si="220"/>
        <v/>
      </c>
      <c r="EN182" s="82">
        <f t="shared" si="221"/>
        <v>8.0968</v>
      </c>
      <c r="EO182" s="71">
        <f t="shared" si="222"/>
        <v>7.94</v>
      </c>
      <c r="EP182" s="71">
        <f>ROUND(EO182*(1+[3]Inflación!$G$50),2)</f>
        <v>8.0399999999999991</v>
      </c>
      <c r="EQ182" s="81">
        <f t="shared" si="223"/>
        <v>4.6144045676014711E-2</v>
      </c>
    </row>
    <row r="183" spans="1:147" s="56" customFormat="1" ht="24.75" customHeight="1">
      <c r="A183" s="96">
        <v>178</v>
      </c>
      <c r="B183" s="95" t="s">
        <v>490</v>
      </c>
      <c r="C183" s="91" t="s">
        <v>495</v>
      </c>
      <c r="D183" s="90" t="s">
        <v>129</v>
      </c>
      <c r="E183" s="94">
        <v>9.7575864478602572</v>
      </c>
      <c r="F183" s="94">
        <v>9.8405259326670702</v>
      </c>
      <c r="G183" s="87"/>
      <c r="H183" s="82">
        <v>12.16</v>
      </c>
      <c r="I183" s="82">
        <v>10.689</v>
      </c>
      <c r="J183" s="82">
        <v>13.01</v>
      </c>
      <c r="K183" s="82" t="str">
        <f>+'[3]Contratos anteriores'!AO186</f>
        <v xml:space="preserve"> </v>
      </c>
      <c r="L183" s="82" t="str">
        <f>+'[3]Contratos anteriores'!AP186</f>
        <v xml:space="preserve"> </v>
      </c>
      <c r="M183" s="82" t="str">
        <f>+'[3]Contratos anteriores'!AQ186</f>
        <v xml:space="preserve"> </v>
      </c>
      <c r="N183" s="82"/>
      <c r="O183" s="82"/>
      <c r="P183" s="82"/>
      <c r="Q183" s="82" t="str">
        <f>+'[3]Contratos anteriores'!AR186</f>
        <v xml:space="preserve"> </v>
      </c>
      <c r="R183" s="82" t="str">
        <f>+'[3]Contratos anteriores'!AS186</f>
        <v xml:space="preserve"> </v>
      </c>
      <c r="S183" s="82" t="str">
        <f>+'[3]Contratos anteriores'!AT186</f>
        <v xml:space="preserve"> </v>
      </c>
      <c r="T183" s="82"/>
      <c r="U183" s="82"/>
      <c r="V183" s="82"/>
      <c r="W183" s="82">
        <f>+'[3]Contratos anteriores'!AU186</f>
        <v>1.3287119999999999</v>
      </c>
      <c r="X183" s="82">
        <f>+'[3]Contratos anteriores'!AV186</f>
        <v>9.854613999999998</v>
      </c>
      <c r="Y183" s="82">
        <f>+'[3]Contratos anteriores'!AW186</f>
        <v>10.247188</v>
      </c>
      <c r="Z183" s="82"/>
      <c r="AA183" s="82"/>
      <c r="AB183" s="82"/>
      <c r="AC183" s="86" t="str">
        <f>+'[3]Contratos anteriores'!AX186</f>
        <v xml:space="preserve"> </v>
      </c>
      <c r="AD183" s="86" t="str">
        <f>+'[3]Contratos anteriores'!AY186</f>
        <v xml:space="preserve"> </v>
      </c>
      <c r="AE183" s="86" t="str">
        <f>+'[3]Contratos anteriores'!AZ186</f>
        <v xml:space="preserve"> </v>
      </c>
      <c r="AF183" s="82"/>
      <c r="AG183" s="82"/>
      <c r="AH183" s="82"/>
      <c r="AI183" s="82" t="str">
        <f>+'[3]Contratos anteriores'!BA186</f>
        <v xml:space="preserve"> </v>
      </c>
      <c r="AJ183" s="82" t="str">
        <f>+'[3]Contratos anteriores'!BB186</f>
        <v xml:space="preserve"> </v>
      </c>
      <c r="AK183" s="82" t="str">
        <f>+'[3]Contratos anteriores'!BC186</f>
        <v xml:space="preserve"> </v>
      </c>
      <c r="AL183" s="82"/>
      <c r="AM183" s="82"/>
      <c r="AN183" s="82"/>
      <c r="AO183" s="82" t="str">
        <f>+'[3]Contratos anteriores'!BD186</f>
        <v xml:space="preserve"> </v>
      </c>
      <c r="AP183" s="82" t="str">
        <f>+'[3]Contratos anteriores'!BE186</f>
        <v xml:space="preserve"> </v>
      </c>
      <c r="AQ183" s="82" t="str">
        <f>+'[3]Contratos anteriores'!BF186</f>
        <v xml:space="preserve"> </v>
      </c>
      <c r="AR183" s="82"/>
      <c r="AS183" s="82"/>
      <c r="AT183" s="82"/>
      <c r="AU183" s="82" t="str">
        <f>+'[3]Contratos anteriores'!BG186</f>
        <v xml:space="preserve"> </v>
      </c>
      <c r="AV183" s="82" t="str">
        <f>+'[3]Contratos anteriores'!BH186</f>
        <v xml:space="preserve"> </v>
      </c>
      <c r="AW183" s="82" t="str">
        <f>+'[3]Contratos anteriores'!BI186</f>
        <v xml:space="preserve"> </v>
      </c>
      <c r="AX183" s="82"/>
      <c r="AY183" s="82"/>
      <c r="AZ183" s="82"/>
      <c r="BA183" s="82" t="str">
        <f>+'[3]Contratos anteriores'!BJ186</f>
        <v xml:space="preserve"> </v>
      </c>
      <c r="BB183" s="82" t="str">
        <f>+'[3]Contratos anteriores'!BK186</f>
        <v xml:space="preserve"> </v>
      </c>
      <c r="BC183" s="82" t="str">
        <f>+'[3]Contratos anteriores'!BL186</f>
        <v xml:space="preserve"> </v>
      </c>
      <c r="BD183" s="82"/>
      <c r="BE183" s="82"/>
      <c r="BF183" s="82"/>
      <c r="BG183" s="82">
        <f>+'[3]Contratos anteriores'!BM186</f>
        <v>9.4594860000000018</v>
      </c>
      <c r="BH183" s="82" t="str">
        <f>+'[3]Contratos anteriores'!BN186</f>
        <v xml:space="preserve"> </v>
      </c>
      <c r="BI183" s="82" t="str">
        <f>+'[3]Contratos anteriores'!BO186</f>
        <v xml:space="preserve"> </v>
      </c>
      <c r="BJ183" s="82">
        <v>13.17</v>
      </c>
      <c r="BK183" s="82">
        <v>11.03</v>
      </c>
      <c r="BL183" s="82"/>
      <c r="BM183" s="82" t="str">
        <f>+'[3]Contratos anteriores'!BP186</f>
        <v xml:space="preserve"> </v>
      </c>
      <c r="BN183" s="82" t="str">
        <f>+'[3]Contratos anteriores'!BQ186</f>
        <v xml:space="preserve"> </v>
      </c>
      <c r="BO183" s="82" t="str">
        <f>+'[3]Contratos anteriores'!BR186</f>
        <v xml:space="preserve"> </v>
      </c>
      <c r="BP183" s="82">
        <v>9.74</v>
      </c>
      <c r="BQ183" s="82"/>
      <c r="BR183" s="82">
        <v>11.25</v>
      </c>
      <c r="BS183" s="82" t="str">
        <f>+'[3]Contratos anteriores'!BS186</f>
        <v xml:space="preserve"> </v>
      </c>
      <c r="BT183" s="82" t="str">
        <f>+'[3]Contratos anteriores'!BT186</f>
        <v xml:space="preserve"> </v>
      </c>
      <c r="BU183" s="82">
        <f>+'[3]Contratos anteriores'!BU186</f>
        <v>10.121</v>
      </c>
      <c r="BV183" s="84">
        <f t="shared" si="152"/>
        <v>10.171666666666667</v>
      </c>
      <c r="BW183" s="84">
        <f t="shared" si="153"/>
        <v>2.8067008702722567</v>
      </c>
      <c r="BX183" s="84">
        <f t="shared" si="225"/>
        <v>5.9616153612582821</v>
      </c>
      <c r="BY183" s="84">
        <f t="shared" si="154"/>
        <v>12.978367536938924</v>
      </c>
      <c r="BZ183" s="84">
        <f t="shared" si="155"/>
        <v>10.733345092646283</v>
      </c>
      <c r="CA183" s="82" t="str">
        <f t="shared" si="156"/>
        <v/>
      </c>
      <c r="CB183" s="82">
        <f t="shared" si="157"/>
        <v>10.689</v>
      </c>
      <c r="CC183" s="82" t="str">
        <f t="shared" si="158"/>
        <v/>
      </c>
      <c r="CD183" s="82" t="str">
        <f t="shared" si="159"/>
        <v/>
      </c>
      <c r="CE183" s="82" t="str">
        <f t="shared" si="160"/>
        <v/>
      </c>
      <c r="CF183" s="82" t="str">
        <f t="shared" si="161"/>
        <v/>
      </c>
      <c r="CG183" s="82" t="str">
        <f t="shared" si="162"/>
        <v/>
      </c>
      <c r="CH183" s="82" t="str">
        <f t="shared" si="163"/>
        <v/>
      </c>
      <c r="CI183" s="82" t="str">
        <f t="shared" si="164"/>
        <v/>
      </c>
      <c r="CJ183" s="82" t="str">
        <f t="shared" si="165"/>
        <v/>
      </c>
      <c r="CK183" s="82" t="str">
        <f t="shared" si="166"/>
        <v/>
      </c>
      <c r="CL183" s="82" t="str">
        <f t="shared" si="167"/>
        <v/>
      </c>
      <c r="CM183" s="82" t="str">
        <f t="shared" si="168"/>
        <v/>
      </c>
      <c r="CN183" s="82" t="str">
        <f t="shared" si="169"/>
        <v/>
      </c>
      <c r="CO183" s="82" t="str">
        <f t="shared" si="170"/>
        <v/>
      </c>
      <c r="CP183" s="82" t="str">
        <f t="shared" si="171"/>
        <v/>
      </c>
      <c r="CQ183" s="82">
        <f t="shared" si="172"/>
        <v>9.854613999999998</v>
      </c>
      <c r="CR183" s="82">
        <f t="shared" si="173"/>
        <v>10.247188</v>
      </c>
      <c r="CS183" s="82" t="str">
        <f t="shared" si="174"/>
        <v/>
      </c>
      <c r="CT183" s="82" t="str">
        <f t="shared" si="175"/>
        <v/>
      </c>
      <c r="CU183" s="82" t="str">
        <f t="shared" si="176"/>
        <v/>
      </c>
      <c r="CV183" s="82" t="str">
        <f t="shared" si="177"/>
        <v/>
      </c>
      <c r="CW183" s="82" t="str">
        <f t="shared" si="178"/>
        <v/>
      </c>
      <c r="CX183" s="82" t="str">
        <f t="shared" si="179"/>
        <v/>
      </c>
      <c r="CY183" s="82" t="str">
        <f t="shared" si="180"/>
        <v/>
      </c>
      <c r="CZ183" s="82" t="str">
        <f t="shared" si="181"/>
        <v/>
      </c>
      <c r="DA183" s="82" t="str">
        <f t="shared" si="182"/>
        <v/>
      </c>
      <c r="DB183" s="82" t="str">
        <f t="shared" si="183"/>
        <v/>
      </c>
      <c r="DC183" s="82" t="str">
        <f t="shared" si="184"/>
        <v/>
      </c>
      <c r="DD183" s="82" t="str">
        <f t="shared" si="185"/>
        <v/>
      </c>
      <c r="DE183" s="82" t="str">
        <f t="shared" si="186"/>
        <v/>
      </c>
      <c r="DF183" s="82" t="str">
        <f t="shared" si="187"/>
        <v/>
      </c>
      <c r="DG183" s="82" t="str">
        <f t="shared" si="188"/>
        <v/>
      </c>
      <c r="DH183" s="82" t="str">
        <f t="shared" si="189"/>
        <v/>
      </c>
      <c r="DI183" s="82" t="str">
        <f t="shared" si="190"/>
        <v/>
      </c>
      <c r="DJ183" s="82" t="str">
        <f t="shared" si="191"/>
        <v/>
      </c>
      <c r="DK183" s="82" t="str">
        <f t="shared" si="192"/>
        <v/>
      </c>
      <c r="DL183" s="82" t="str">
        <f t="shared" si="193"/>
        <v/>
      </c>
      <c r="DM183" s="82" t="str">
        <f t="shared" si="194"/>
        <v/>
      </c>
      <c r="DN183" s="82" t="str">
        <f t="shared" si="195"/>
        <v/>
      </c>
      <c r="DO183" s="82" t="str">
        <f t="shared" si="196"/>
        <v/>
      </c>
      <c r="DP183" s="82" t="str">
        <f t="shared" si="197"/>
        <v/>
      </c>
      <c r="DQ183" s="82" t="str">
        <f t="shared" si="198"/>
        <v/>
      </c>
      <c r="DR183" s="82" t="str">
        <f t="shared" si="199"/>
        <v/>
      </c>
      <c r="DS183" s="82" t="str">
        <f t="shared" si="200"/>
        <v/>
      </c>
      <c r="DT183" s="82" t="str">
        <f t="shared" si="201"/>
        <v/>
      </c>
      <c r="DU183" s="82" t="str">
        <f t="shared" si="202"/>
        <v/>
      </c>
      <c r="DV183" s="82" t="str">
        <f t="shared" si="203"/>
        <v/>
      </c>
      <c r="DW183" s="82" t="str">
        <f t="shared" si="204"/>
        <v/>
      </c>
      <c r="DX183" s="82" t="str">
        <f t="shared" si="205"/>
        <v/>
      </c>
      <c r="DY183" s="82" t="str">
        <f t="shared" si="206"/>
        <v/>
      </c>
      <c r="DZ183" s="82">
        <f t="shared" si="207"/>
        <v>9.4594860000000018</v>
      </c>
      <c r="EA183" s="82" t="str">
        <f t="shared" si="208"/>
        <v/>
      </c>
      <c r="EB183" s="82" t="str">
        <f t="shared" si="209"/>
        <v/>
      </c>
      <c r="EC183" s="82" t="str">
        <f t="shared" si="210"/>
        <v/>
      </c>
      <c r="ED183" s="82" t="str">
        <f t="shared" si="211"/>
        <v/>
      </c>
      <c r="EE183" s="82" t="str">
        <f t="shared" si="212"/>
        <v/>
      </c>
      <c r="EF183" s="82" t="str">
        <f t="shared" si="213"/>
        <v/>
      </c>
      <c r="EG183" s="82" t="str">
        <f t="shared" si="214"/>
        <v/>
      </c>
      <c r="EH183" s="82" t="str">
        <f t="shared" si="215"/>
        <v/>
      </c>
      <c r="EI183" s="82">
        <f t="shared" si="216"/>
        <v>9.74</v>
      </c>
      <c r="EJ183" s="82" t="str">
        <f t="shared" si="217"/>
        <v/>
      </c>
      <c r="EK183" s="82" t="str">
        <f t="shared" si="218"/>
        <v/>
      </c>
      <c r="EL183" s="82" t="str">
        <f t="shared" si="219"/>
        <v/>
      </c>
      <c r="EM183" s="82" t="str">
        <f t="shared" si="220"/>
        <v/>
      </c>
      <c r="EN183" s="82">
        <f t="shared" si="221"/>
        <v>10.121</v>
      </c>
      <c r="EO183" s="71">
        <f t="shared" si="222"/>
        <v>10.029999999999999</v>
      </c>
      <c r="EP183" s="71">
        <f>ROUND(EO183*(1+[3]Inflación!$G$50),2)</f>
        <v>10.16</v>
      </c>
      <c r="EQ183" s="81">
        <f t="shared" si="223"/>
        <v>2.7918128483450877E-2</v>
      </c>
    </row>
    <row r="184" spans="1:147" s="56" customFormat="1" ht="24.75" customHeight="1">
      <c r="A184" s="96">
        <v>179</v>
      </c>
      <c r="B184" s="95" t="s">
        <v>490</v>
      </c>
      <c r="C184" s="91" t="s">
        <v>494</v>
      </c>
      <c r="D184" s="90" t="s">
        <v>129</v>
      </c>
      <c r="E184" s="94">
        <v>12.592594689824338</v>
      </c>
      <c r="F184" s="94">
        <v>12.699631744687846</v>
      </c>
      <c r="G184" s="87"/>
      <c r="H184" s="82">
        <v>14.88</v>
      </c>
      <c r="I184" s="82">
        <v>14.532</v>
      </c>
      <c r="J184" s="82">
        <v>15.92</v>
      </c>
      <c r="K184" s="82" t="str">
        <f>+'[3]Contratos anteriores'!AO187</f>
        <v xml:space="preserve"> </v>
      </c>
      <c r="L184" s="82" t="str">
        <f>+'[3]Contratos anteriores'!AP187</f>
        <v xml:space="preserve"> </v>
      </c>
      <c r="M184" s="82" t="str">
        <f>+'[3]Contratos anteriores'!AQ187</f>
        <v xml:space="preserve"> </v>
      </c>
      <c r="N184" s="82"/>
      <c r="O184" s="82"/>
      <c r="P184" s="82"/>
      <c r="Q184" s="82" t="str">
        <f>+'[3]Contratos anteriores'!AR187</f>
        <v xml:space="preserve"> </v>
      </c>
      <c r="R184" s="82" t="str">
        <f>+'[3]Contratos anteriores'!AS187</f>
        <v xml:space="preserve"> </v>
      </c>
      <c r="S184" s="82" t="str">
        <f>+'[3]Contratos anteriores'!AT187</f>
        <v xml:space="preserve"> </v>
      </c>
      <c r="T184" s="82"/>
      <c r="U184" s="82"/>
      <c r="V184" s="82"/>
      <c r="W184" s="82" t="str">
        <f>+'[3]Contratos anteriores'!AU187</f>
        <v xml:space="preserve"> </v>
      </c>
      <c r="X184" s="82" t="str">
        <f>+'[3]Contratos anteriores'!AV187</f>
        <v xml:space="preserve"> </v>
      </c>
      <c r="Y184" s="82" t="str">
        <f>+'[3]Contratos anteriores'!AW187</f>
        <v xml:space="preserve"> </v>
      </c>
      <c r="Z184" s="82"/>
      <c r="AA184" s="82"/>
      <c r="AB184" s="82"/>
      <c r="AC184" s="86" t="str">
        <f>+'[3]Contratos anteriores'!AX187</f>
        <v xml:space="preserve"> </v>
      </c>
      <c r="AD184" s="86" t="str">
        <f>+'[3]Contratos anteriores'!AY187</f>
        <v xml:space="preserve"> </v>
      </c>
      <c r="AE184" s="86" t="str">
        <f>+'[3]Contratos anteriores'!AZ187</f>
        <v xml:space="preserve"> </v>
      </c>
      <c r="AF184" s="82"/>
      <c r="AG184" s="82"/>
      <c r="AH184" s="82"/>
      <c r="AI184" s="82" t="str">
        <f>+'[3]Contratos anteriores'!BA187</f>
        <v xml:space="preserve"> </v>
      </c>
      <c r="AJ184" s="82" t="str">
        <f>+'[3]Contratos anteriores'!BB187</f>
        <v xml:space="preserve"> </v>
      </c>
      <c r="AK184" s="82" t="str">
        <f>+'[3]Contratos anteriores'!BC187</f>
        <v xml:space="preserve"> </v>
      </c>
      <c r="AL184" s="82"/>
      <c r="AM184" s="82"/>
      <c r="AN184" s="82"/>
      <c r="AO184" s="82" t="str">
        <f>+'[3]Contratos anteriores'!BD187</f>
        <v xml:space="preserve"> </v>
      </c>
      <c r="AP184" s="82" t="str">
        <f>+'[3]Contratos anteriores'!BE187</f>
        <v xml:space="preserve"> </v>
      </c>
      <c r="AQ184" s="82" t="str">
        <f>+'[3]Contratos anteriores'!BF187</f>
        <v xml:space="preserve"> </v>
      </c>
      <c r="AR184" s="82"/>
      <c r="AS184" s="82"/>
      <c r="AT184" s="82"/>
      <c r="AU184" s="82" t="str">
        <f>+'[3]Contratos anteriores'!BG187</f>
        <v xml:space="preserve"> </v>
      </c>
      <c r="AV184" s="82" t="str">
        <f>+'[3]Contratos anteriores'!BH187</f>
        <v xml:space="preserve"> </v>
      </c>
      <c r="AW184" s="82" t="str">
        <f>+'[3]Contratos anteriores'!BI187</f>
        <v xml:space="preserve"> </v>
      </c>
      <c r="AX184" s="82"/>
      <c r="AY184" s="82"/>
      <c r="AZ184" s="82"/>
      <c r="BA184" s="82" t="str">
        <f>+'[3]Contratos anteriores'!BJ187</f>
        <v xml:space="preserve"> </v>
      </c>
      <c r="BB184" s="82" t="str">
        <f>+'[3]Contratos anteriores'!BK187</f>
        <v xml:space="preserve"> </v>
      </c>
      <c r="BC184" s="82" t="str">
        <f>+'[3]Contratos anteriores'!BL187</f>
        <v xml:space="preserve"> </v>
      </c>
      <c r="BD184" s="82"/>
      <c r="BE184" s="82"/>
      <c r="BF184" s="82"/>
      <c r="BG184" s="82" t="str">
        <f>+'[3]Contratos anteriores'!BM187</f>
        <v xml:space="preserve"> </v>
      </c>
      <c r="BH184" s="82" t="str">
        <f>+'[3]Contratos anteriores'!BN187</f>
        <v xml:space="preserve"> </v>
      </c>
      <c r="BI184" s="82" t="str">
        <f>+'[3]Contratos anteriores'!BO187</f>
        <v xml:space="preserve"> </v>
      </c>
      <c r="BJ184" s="82">
        <v>16.41</v>
      </c>
      <c r="BK184" s="82">
        <v>14.23</v>
      </c>
      <c r="BL184" s="82"/>
      <c r="BM184" s="82">
        <f>+'[3]Contratos anteriores'!BP187</f>
        <v>11.630388</v>
      </c>
      <c r="BN184" s="82" t="str">
        <f>+'[3]Contratos anteriores'!BQ187</f>
        <v xml:space="preserve"> </v>
      </c>
      <c r="BO184" s="82" t="str">
        <f>+'[3]Contratos anteriores'!BR187</f>
        <v xml:space="preserve"> </v>
      </c>
      <c r="BP184" s="82">
        <v>12.57</v>
      </c>
      <c r="BQ184" s="82"/>
      <c r="BR184" s="82">
        <v>14.98</v>
      </c>
      <c r="BS184" s="82" t="str">
        <f>+'[3]Contratos anteriores'!BS187</f>
        <v xml:space="preserve"> </v>
      </c>
      <c r="BT184" s="82" t="str">
        <f>+'[3]Contratos anteriores'!BT187</f>
        <v xml:space="preserve"> </v>
      </c>
      <c r="BU184" s="82" t="str">
        <f>+'[3]Contratos anteriores'!BU187</f>
        <v xml:space="preserve"> </v>
      </c>
      <c r="BV184" s="84">
        <f t="shared" si="152"/>
        <v>14.394048500000002</v>
      </c>
      <c r="BW184" s="84">
        <f t="shared" si="153"/>
        <v>1.5943359515464191</v>
      </c>
      <c r="BX184" s="84">
        <f t="shared" ref="BX184:BX215" si="226">IFERROR(BV184-BW184*$BX$2," ")</f>
        <v>12.002544572680375</v>
      </c>
      <c r="BY184" s="84">
        <f t="shared" si="154"/>
        <v>15.988384451546422</v>
      </c>
      <c r="BZ184" s="84">
        <f t="shared" si="155"/>
        <v>13.851854158806773</v>
      </c>
      <c r="CA184" s="82" t="str">
        <f t="shared" si="156"/>
        <v/>
      </c>
      <c r="CB184" s="82" t="str">
        <f t="shared" si="157"/>
        <v/>
      </c>
      <c r="CC184" s="82" t="str">
        <f t="shared" si="158"/>
        <v/>
      </c>
      <c r="CD184" s="82" t="str">
        <f t="shared" si="159"/>
        <v/>
      </c>
      <c r="CE184" s="82" t="str">
        <f t="shared" si="160"/>
        <v/>
      </c>
      <c r="CF184" s="82" t="str">
        <f t="shared" si="161"/>
        <v/>
      </c>
      <c r="CG184" s="82" t="str">
        <f t="shared" si="162"/>
        <v/>
      </c>
      <c r="CH184" s="82" t="str">
        <f t="shared" si="163"/>
        <v/>
      </c>
      <c r="CI184" s="82" t="str">
        <f t="shared" si="164"/>
        <v/>
      </c>
      <c r="CJ184" s="82" t="str">
        <f t="shared" si="165"/>
        <v/>
      </c>
      <c r="CK184" s="82" t="str">
        <f t="shared" si="166"/>
        <v/>
      </c>
      <c r="CL184" s="82" t="str">
        <f t="shared" si="167"/>
        <v/>
      </c>
      <c r="CM184" s="82" t="str">
        <f t="shared" si="168"/>
        <v/>
      </c>
      <c r="CN184" s="82" t="str">
        <f t="shared" si="169"/>
        <v/>
      </c>
      <c r="CO184" s="82" t="str">
        <f t="shared" si="170"/>
        <v/>
      </c>
      <c r="CP184" s="82" t="str">
        <f t="shared" si="171"/>
        <v/>
      </c>
      <c r="CQ184" s="82" t="str">
        <f t="shared" si="172"/>
        <v/>
      </c>
      <c r="CR184" s="82" t="str">
        <f t="shared" si="173"/>
        <v/>
      </c>
      <c r="CS184" s="82" t="str">
        <f t="shared" si="174"/>
        <v/>
      </c>
      <c r="CT184" s="82" t="str">
        <f t="shared" si="175"/>
        <v/>
      </c>
      <c r="CU184" s="82" t="str">
        <f t="shared" si="176"/>
        <v/>
      </c>
      <c r="CV184" s="82" t="str">
        <f t="shared" si="177"/>
        <v/>
      </c>
      <c r="CW184" s="82" t="str">
        <f t="shared" si="178"/>
        <v/>
      </c>
      <c r="CX184" s="82" t="str">
        <f t="shared" si="179"/>
        <v/>
      </c>
      <c r="CY184" s="82" t="str">
        <f t="shared" si="180"/>
        <v/>
      </c>
      <c r="CZ184" s="82" t="str">
        <f t="shared" si="181"/>
        <v/>
      </c>
      <c r="DA184" s="82" t="str">
        <f t="shared" si="182"/>
        <v/>
      </c>
      <c r="DB184" s="82" t="str">
        <f t="shared" si="183"/>
        <v/>
      </c>
      <c r="DC184" s="82" t="str">
        <f t="shared" si="184"/>
        <v/>
      </c>
      <c r="DD184" s="82" t="str">
        <f t="shared" si="185"/>
        <v/>
      </c>
      <c r="DE184" s="82" t="str">
        <f t="shared" si="186"/>
        <v/>
      </c>
      <c r="DF184" s="82" t="str">
        <f t="shared" si="187"/>
        <v/>
      </c>
      <c r="DG184" s="82" t="str">
        <f t="shared" si="188"/>
        <v/>
      </c>
      <c r="DH184" s="82" t="str">
        <f t="shared" si="189"/>
        <v/>
      </c>
      <c r="DI184" s="82" t="str">
        <f t="shared" si="190"/>
        <v/>
      </c>
      <c r="DJ184" s="82" t="str">
        <f t="shared" si="191"/>
        <v/>
      </c>
      <c r="DK184" s="82" t="str">
        <f t="shared" si="192"/>
        <v/>
      </c>
      <c r="DL184" s="82" t="str">
        <f t="shared" si="193"/>
        <v/>
      </c>
      <c r="DM184" s="82" t="str">
        <f t="shared" si="194"/>
        <v/>
      </c>
      <c r="DN184" s="82" t="str">
        <f t="shared" si="195"/>
        <v/>
      </c>
      <c r="DO184" s="82" t="str">
        <f t="shared" si="196"/>
        <v/>
      </c>
      <c r="DP184" s="82" t="str">
        <f t="shared" si="197"/>
        <v/>
      </c>
      <c r="DQ184" s="82" t="str">
        <f t="shared" si="198"/>
        <v/>
      </c>
      <c r="DR184" s="82" t="str">
        <f t="shared" si="199"/>
        <v/>
      </c>
      <c r="DS184" s="82" t="str">
        <f t="shared" si="200"/>
        <v/>
      </c>
      <c r="DT184" s="82" t="str">
        <f t="shared" si="201"/>
        <v/>
      </c>
      <c r="DU184" s="82" t="str">
        <f t="shared" si="202"/>
        <v/>
      </c>
      <c r="DV184" s="82" t="str">
        <f t="shared" si="203"/>
        <v/>
      </c>
      <c r="DW184" s="82" t="str">
        <f t="shared" si="204"/>
        <v/>
      </c>
      <c r="DX184" s="82" t="str">
        <f t="shared" si="205"/>
        <v/>
      </c>
      <c r="DY184" s="82" t="str">
        <f t="shared" si="206"/>
        <v/>
      </c>
      <c r="DZ184" s="82" t="str">
        <f t="shared" si="207"/>
        <v/>
      </c>
      <c r="EA184" s="82" t="str">
        <f t="shared" si="208"/>
        <v/>
      </c>
      <c r="EB184" s="82" t="str">
        <f t="shared" si="209"/>
        <v/>
      </c>
      <c r="EC184" s="82" t="str">
        <f t="shared" si="210"/>
        <v/>
      </c>
      <c r="ED184" s="82" t="str">
        <f t="shared" si="211"/>
        <v/>
      </c>
      <c r="EE184" s="82" t="str">
        <f t="shared" si="212"/>
        <v/>
      </c>
      <c r="EF184" s="82" t="str">
        <f t="shared" si="213"/>
        <v/>
      </c>
      <c r="EG184" s="82" t="str">
        <f t="shared" si="214"/>
        <v/>
      </c>
      <c r="EH184" s="82" t="str">
        <f t="shared" si="215"/>
        <v/>
      </c>
      <c r="EI184" s="82">
        <f t="shared" si="216"/>
        <v>12.57</v>
      </c>
      <c r="EJ184" s="82" t="str">
        <f t="shared" si="217"/>
        <v/>
      </c>
      <c r="EK184" s="82" t="str">
        <f t="shared" si="218"/>
        <v/>
      </c>
      <c r="EL184" s="82" t="str">
        <f t="shared" si="219"/>
        <v/>
      </c>
      <c r="EM184" s="82" t="str">
        <f t="shared" si="220"/>
        <v/>
      </c>
      <c r="EN184" s="82" t="str">
        <f t="shared" si="221"/>
        <v/>
      </c>
      <c r="EO184" s="71">
        <f t="shared" si="222"/>
        <v>12.57</v>
      </c>
      <c r="EP184" s="71">
        <f>ROUND(EO184*(1+[3]Inflación!$G$50),2)</f>
        <v>12.73</v>
      </c>
      <c r="EQ184" s="81">
        <f t="shared" si="223"/>
        <v>-1.7942838931038763E-3</v>
      </c>
    </row>
    <row r="185" spans="1:147" s="56" customFormat="1" ht="24.75" customHeight="1">
      <c r="A185" s="96">
        <v>180</v>
      </c>
      <c r="B185" s="95" t="s">
        <v>490</v>
      </c>
      <c r="C185" s="91" t="s">
        <v>493</v>
      </c>
      <c r="D185" s="90" t="s">
        <v>129</v>
      </c>
      <c r="E185" s="94">
        <v>14.958115372144068</v>
      </c>
      <c r="F185" s="94">
        <v>15.085259352807292</v>
      </c>
      <c r="G185" s="87"/>
      <c r="H185" s="82"/>
      <c r="I185" s="82">
        <v>15.875999999999999</v>
      </c>
      <c r="J185" s="82"/>
      <c r="K185" s="82" t="str">
        <f>+'[3]Contratos anteriores'!AO188</f>
        <v xml:space="preserve"> </v>
      </c>
      <c r="L185" s="82" t="str">
        <f>+'[3]Contratos anteriores'!AP188</f>
        <v xml:space="preserve"> </v>
      </c>
      <c r="M185" s="82" t="str">
        <f>+'[3]Contratos anteriores'!AQ188</f>
        <v xml:space="preserve"> </v>
      </c>
      <c r="N185" s="82"/>
      <c r="O185" s="82"/>
      <c r="P185" s="82"/>
      <c r="Q185" s="82" t="str">
        <f>+'[3]Contratos anteriores'!AR188</f>
        <v xml:space="preserve"> </v>
      </c>
      <c r="R185" s="82" t="str">
        <f>+'[3]Contratos anteriores'!AS188</f>
        <v xml:space="preserve"> </v>
      </c>
      <c r="S185" s="82" t="str">
        <f>+'[3]Contratos anteriores'!AT188</f>
        <v xml:space="preserve"> </v>
      </c>
      <c r="T185" s="82"/>
      <c r="U185" s="82"/>
      <c r="V185" s="86">
        <v>13.27</v>
      </c>
      <c r="W185" s="82" t="str">
        <f>+'[3]Contratos anteriores'!AU188</f>
        <v xml:space="preserve"> </v>
      </c>
      <c r="X185" s="82" t="str">
        <f>+'[3]Contratos anteriores'!AV188</f>
        <v xml:space="preserve"> </v>
      </c>
      <c r="Y185" s="82" t="str">
        <f>+'[3]Contratos anteriores'!AW188</f>
        <v xml:space="preserve"> </v>
      </c>
      <c r="Z185" s="82"/>
      <c r="AA185" s="82"/>
      <c r="AB185" s="82"/>
      <c r="AC185" s="86" t="str">
        <f>+'[3]Contratos anteriores'!AX188</f>
        <v xml:space="preserve"> </v>
      </c>
      <c r="AD185" s="86" t="str">
        <f>+'[3]Contratos anteriores'!AY188</f>
        <v xml:space="preserve"> </v>
      </c>
      <c r="AE185" s="86" t="str">
        <f>+'[3]Contratos anteriores'!AZ188</f>
        <v xml:space="preserve"> </v>
      </c>
      <c r="AF185" s="82"/>
      <c r="AG185" s="82"/>
      <c r="AH185" s="82"/>
      <c r="AI185" s="82" t="str">
        <f>+'[3]Contratos anteriores'!BA188</f>
        <v xml:space="preserve"> </v>
      </c>
      <c r="AJ185" s="82" t="str">
        <f>+'[3]Contratos anteriores'!BB188</f>
        <v xml:space="preserve"> </v>
      </c>
      <c r="AK185" s="82" t="str">
        <f>+'[3]Contratos anteriores'!BC188</f>
        <v xml:space="preserve"> </v>
      </c>
      <c r="AL185" s="82"/>
      <c r="AM185" s="82"/>
      <c r="AN185" s="82"/>
      <c r="AO185" s="82" t="str">
        <f>+'[3]Contratos anteriores'!BD188</f>
        <v xml:space="preserve"> </v>
      </c>
      <c r="AP185" s="82" t="str">
        <f>+'[3]Contratos anteriores'!BE188</f>
        <v xml:space="preserve"> </v>
      </c>
      <c r="AQ185" s="82" t="str">
        <f>+'[3]Contratos anteriores'!BF188</f>
        <v xml:space="preserve"> </v>
      </c>
      <c r="AR185" s="82"/>
      <c r="AS185" s="82"/>
      <c r="AT185" s="82"/>
      <c r="AU185" s="82" t="str">
        <f>+'[3]Contratos anteriores'!BG188</f>
        <v xml:space="preserve"> </v>
      </c>
      <c r="AV185" s="82" t="str">
        <f>+'[3]Contratos anteriores'!BH188</f>
        <v xml:space="preserve"> </v>
      </c>
      <c r="AW185" s="82" t="str">
        <f>+'[3]Contratos anteriores'!BI188</f>
        <v xml:space="preserve"> </v>
      </c>
      <c r="AX185" s="82"/>
      <c r="AY185" s="82"/>
      <c r="AZ185" s="82"/>
      <c r="BA185" s="82" t="str">
        <f>+'[3]Contratos anteriores'!BJ188</f>
        <v xml:space="preserve"> </v>
      </c>
      <c r="BB185" s="82" t="str">
        <f>+'[3]Contratos anteriores'!BK188</f>
        <v xml:space="preserve"> </v>
      </c>
      <c r="BC185" s="82" t="str">
        <f>+'[3]Contratos anteriores'!BL188</f>
        <v xml:space="preserve"> </v>
      </c>
      <c r="BD185" s="82"/>
      <c r="BE185" s="82"/>
      <c r="BF185" s="82"/>
      <c r="BG185" s="82" t="str">
        <f>+'[3]Contratos anteriores'!BM188</f>
        <v xml:space="preserve"> </v>
      </c>
      <c r="BH185" s="82" t="str">
        <f>+'[3]Contratos anteriores'!BN188</f>
        <v xml:space="preserve"> </v>
      </c>
      <c r="BI185" s="82" t="str">
        <f>+'[3]Contratos anteriores'!BO188</f>
        <v xml:space="preserve"> </v>
      </c>
      <c r="BJ185" s="82">
        <v>20.65</v>
      </c>
      <c r="BK185" s="82">
        <v>16.899999999999999</v>
      </c>
      <c r="BL185" s="82"/>
      <c r="BM185" s="82" t="str">
        <f>+'[3]Contratos anteriores'!BP188</f>
        <v xml:space="preserve"> </v>
      </c>
      <c r="BN185" s="82" t="str">
        <f>+'[3]Contratos anteriores'!BQ188</f>
        <v xml:space="preserve"> </v>
      </c>
      <c r="BO185" s="82" t="str">
        <f>+'[3]Contratos anteriores'!BR188</f>
        <v xml:space="preserve"> </v>
      </c>
      <c r="BP185" s="82">
        <v>14.93</v>
      </c>
      <c r="BQ185" s="82"/>
      <c r="BR185" s="82">
        <v>17.850000000000001</v>
      </c>
      <c r="BS185" s="82" t="str">
        <f>+'[3]Contratos anteriores'!BS188</f>
        <v xml:space="preserve"> </v>
      </c>
      <c r="BT185" s="82" t="str">
        <f>+'[3]Contratos anteriores'!BT188</f>
        <v xml:space="preserve"> </v>
      </c>
      <c r="BU185" s="82" t="str">
        <f>+'[3]Contratos anteriores'!BU188</f>
        <v xml:space="preserve"> </v>
      </c>
      <c r="BV185" s="84">
        <f t="shared" si="152"/>
        <v>16.579333333333334</v>
      </c>
      <c r="BW185" s="84">
        <f t="shared" si="153"/>
        <v>2.2709937278971042</v>
      </c>
      <c r="BX185" s="84">
        <f t="shared" si="226"/>
        <v>13.172842741487678</v>
      </c>
      <c r="BY185" s="84">
        <f t="shared" si="154"/>
        <v>18.850327061230438</v>
      </c>
      <c r="BZ185" s="84">
        <f t="shared" si="155"/>
        <v>16.453926909358476</v>
      </c>
      <c r="CA185" s="82" t="str">
        <f t="shared" si="156"/>
        <v/>
      </c>
      <c r="CB185" s="82">
        <f t="shared" si="157"/>
        <v>15.875999999999999</v>
      </c>
      <c r="CC185" s="82" t="str">
        <f t="shared" si="158"/>
        <v/>
      </c>
      <c r="CD185" s="82" t="str">
        <f t="shared" si="159"/>
        <v/>
      </c>
      <c r="CE185" s="82" t="str">
        <f t="shared" si="160"/>
        <v/>
      </c>
      <c r="CF185" s="82" t="str">
        <f t="shared" si="161"/>
        <v/>
      </c>
      <c r="CG185" s="82" t="str">
        <f t="shared" si="162"/>
        <v/>
      </c>
      <c r="CH185" s="82" t="str">
        <f t="shared" si="163"/>
        <v/>
      </c>
      <c r="CI185" s="82" t="str">
        <f t="shared" si="164"/>
        <v/>
      </c>
      <c r="CJ185" s="82" t="str">
        <f t="shared" si="165"/>
        <v/>
      </c>
      <c r="CK185" s="82" t="str">
        <f t="shared" si="166"/>
        <v/>
      </c>
      <c r="CL185" s="82" t="str">
        <f t="shared" si="167"/>
        <v/>
      </c>
      <c r="CM185" s="82" t="str">
        <f t="shared" si="168"/>
        <v/>
      </c>
      <c r="CN185" s="82" t="str">
        <f t="shared" si="169"/>
        <v/>
      </c>
      <c r="CO185" s="82">
        <f t="shared" si="170"/>
        <v>13.27</v>
      </c>
      <c r="CP185" s="82" t="str">
        <f t="shared" si="171"/>
        <v/>
      </c>
      <c r="CQ185" s="82" t="str">
        <f t="shared" si="172"/>
        <v/>
      </c>
      <c r="CR185" s="82" t="str">
        <f t="shared" si="173"/>
        <v/>
      </c>
      <c r="CS185" s="82" t="str">
        <f t="shared" si="174"/>
        <v/>
      </c>
      <c r="CT185" s="82" t="str">
        <f t="shared" si="175"/>
        <v/>
      </c>
      <c r="CU185" s="82" t="str">
        <f t="shared" si="176"/>
        <v/>
      </c>
      <c r="CV185" s="82" t="str">
        <f t="shared" si="177"/>
        <v/>
      </c>
      <c r="CW185" s="82" t="str">
        <f t="shared" si="178"/>
        <v/>
      </c>
      <c r="CX185" s="82" t="str">
        <f t="shared" si="179"/>
        <v/>
      </c>
      <c r="CY185" s="82" t="str">
        <f t="shared" si="180"/>
        <v/>
      </c>
      <c r="CZ185" s="82" t="str">
        <f t="shared" si="181"/>
        <v/>
      </c>
      <c r="DA185" s="82" t="str">
        <f t="shared" si="182"/>
        <v/>
      </c>
      <c r="DB185" s="82" t="str">
        <f t="shared" si="183"/>
        <v/>
      </c>
      <c r="DC185" s="82" t="str">
        <f t="shared" si="184"/>
        <v/>
      </c>
      <c r="DD185" s="82" t="str">
        <f t="shared" si="185"/>
        <v/>
      </c>
      <c r="DE185" s="82" t="str">
        <f t="shared" si="186"/>
        <v/>
      </c>
      <c r="DF185" s="82" t="str">
        <f t="shared" si="187"/>
        <v/>
      </c>
      <c r="DG185" s="82" t="str">
        <f t="shared" si="188"/>
        <v/>
      </c>
      <c r="DH185" s="82" t="str">
        <f t="shared" si="189"/>
        <v/>
      </c>
      <c r="DI185" s="82" t="str">
        <f t="shared" si="190"/>
        <v/>
      </c>
      <c r="DJ185" s="82" t="str">
        <f t="shared" si="191"/>
        <v/>
      </c>
      <c r="DK185" s="82" t="str">
        <f t="shared" si="192"/>
        <v/>
      </c>
      <c r="DL185" s="82" t="str">
        <f t="shared" si="193"/>
        <v/>
      </c>
      <c r="DM185" s="82" t="str">
        <f t="shared" si="194"/>
        <v/>
      </c>
      <c r="DN185" s="82" t="str">
        <f t="shared" si="195"/>
        <v/>
      </c>
      <c r="DO185" s="82" t="str">
        <f t="shared" si="196"/>
        <v/>
      </c>
      <c r="DP185" s="82" t="str">
        <f t="shared" si="197"/>
        <v/>
      </c>
      <c r="DQ185" s="82" t="str">
        <f t="shared" si="198"/>
        <v/>
      </c>
      <c r="DR185" s="82" t="str">
        <f t="shared" si="199"/>
        <v/>
      </c>
      <c r="DS185" s="82" t="str">
        <f t="shared" si="200"/>
        <v/>
      </c>
      <c r="DT185" s="82" t="str">
        <f t="shared" si="201"/>
        <v/>
      </c>
      <c r="DU185" s="82" t="str">
        <f t="shared" si="202"/>
        <v/>
      </c>
      <c r="DV185" s="82" t="str">
        <f t="shared" si="203"/>
        <v/>
      </c>
      <c r="DW185" s="82" t="str">
        <f t="shared" si="204"/>
        <v/>
      </c>
      <c r="DX185" s="82" t="str">
        <f t="shared" si="205"/>
        <v/>
      </c>
      <c r="DY185" s="82" t="str">
        <f t="shared" si="206"/>
        <v/>
      </c>
      <c r="DZ185" s="82" t="str">
        <f t="shared" si="207"/>
        <v/>
      </c>
      <c r="EA185" s="82" t="str">
        <f t="shared" si="208"/>
        <v/>
      </c>
      <c r="EB185" s="82" t="str">
        <f t="shared" si="209"/>
        <v/>
      </c>
      <c r="EC185" s="82" t="str">
        <f t="shared" si="210"/>
        <v/>
      </c>
      <c r="ED185" s="82" t="str">
        <f t="shared" si="211"/>
        <v/>
      </c>
      <c r="EE185" s="82" t="str">
        <f t="shared" si="212"/>
        <v/>
      </c>
      <c r="EF185" s="82" t="str">
        <f t="shared" si="213"/>
        <v/>
      </c>
      <c r="EG185" s="82" t="str">
        <f t="shared" si="214"/>
        <v/>
      </c>
      <c r="EH185" s="82" t="str">
        <f t="shared" si="215"/>
        <v/>
      </c>
      <c r="EI185" s="82">
        <f t="shared" si="216"/>
        <v>14.93</v>
      </c>
      <c r="EJ185" s="82" t="str">
        <f t="shared" si="217"/>
        <v/>
      </c>
      <c r="EK185" s="82" t="str">
        <f t="shared" si="218"/>
        <v/>
      </c>
      <c r="EL185" s="82" t="str">
        <f t="shared" si="219"/>
        <v/>
      </c>
      <c r="EM185" s="82" t="str">
        <f t="shared" si="220"/>
        <v/>
      </c>
      <c r="EN185" s="82" t="str">
        <f t="shared" si="221"/>
        <v/>
      </c>
      <c r="EO185" s="71">
        <f t="shared" si="222"/>
        <v>14.77</v>
      </c>
      <c r="EP185" s="71">
        <f>ROUND(EO185*(1+[3]Inflación!$G$50),2)</f>
        <v>14.96</v>
      </c>
      <c r="EQ185" s="81">
        <f t="shared" si="223"/>
        <v>-1.2576141276085417E-2</v>
      </c>
    </row>
    <row r="186" spans="1:147" s="56" customFormat="1" ht="24.75" customHeight="1">
      <c r="A186" s="96">
        <v>181</v>
      </c>
      <c r="B186" s="95" t="s">
        <v>490</v>
      </c>
      <c r="C186" s="91" t="s">
        <v>492</v>
      </c>
      <c r="D186" s="90" t="s">
        <v>129</v>
      </c>
      <c r="E186" s="94">
        <v>49.700049565163447</v>
      </c>
      <c r="F186" s="94">
        <v>50.122499986467339</v>
      </c>
      <c r="G186" s="87"/>
      <c r="H186" s="82"/>
      <c r="I186" s="82"/>
      <c r="J186" s="82"/>
      <c r="K186" s="82" t="str">
        <f>+'[3]Contratos anteriores'!AO189</f>
        <v xml:space="preserve"> </v>
      </c>
      <c r="L186" s="82" t="str">
        <f>+'[3]Contratos anteriores'!AP189</f>
        <v xml:space="preserve"> </v>
      </c>
      <c r="M186" s="82" t="str">
        <f>+'[3]Contratos anteriores'!AQ189</f>
        <v xml:space="preserve"> </v>
      </c>
      <c r="N186" s="82"/>
      <c r="O186" s="82"/>
      <c r="P186" s="82"/>
      <c r="Q186" s="82" t="str">
        <f>+'[3]Contratos anteriores'!AR189</f>
        <v xml:space="preserve"> </v>
      </c>
      <c r="R186" s="82" t="str">
        <f>+'[3]Contratos anteriores'!AS189</f>
        <v xml:space="preserve"> </v>
      </c>
      <c r="S186" s="82" t="str">
        <f>+'[3]Contratos anteriores'!AT189</f>
        <v xml:space="preserve"> </v>
      </c>
      <c r="T186" s="82"/>
      <c r="U186" s="82"/>
      <c r="V186" s="86"/>
      <c r="W186" s="82" t="str">
        <f>+'[3]Contratos anteriores'!AU189</f>
        <v xml:space="preserve"> </v>
      </c>
      <c r="X186" s="82" t="str">
        <f>+'[3]Contratos anteriores'!AV189</f>
        <v xml:space="preserve"> </v>
      </c>
      <c r="Y186" s="82" t="str">
        <f>+'[3]Contratos anteriores'!AW189</f>
        <v xml:space="preserve"> </v>
      </c>
      <c r="Z186" s="82"/>
      <c r="AA186" s="82"/>
      <c r="AB186" s="82"/>
      <c r="AC186" s="86" t="str">
        <f>+'[3]Contratos anteriores'!AX189</f>
        <v xml:space="preserve"> </v>
      </c>
      <c r="AD186" s="86" t="str">
        <f>+'[3]Contratos anteriores'!AY189</f>
        <v xml:space="preserve"> </v>
      </c>
      <c r="AE186" s="86" t="str">
        <f>+'[3]Contratos anteriores'!AZ189</f>
        <v xml:space="preserve"> </v>
      </c>
      <c r="AF186" s="82"/>
      <c r="AG186" s="82"/>
      <c r="AH186" s="82"/>
      <c r="AI186" s="82" t="str">
        <f>+'[3]Contratos anteriores'!BA189</f>
        <v xml:space="preserve"> </v>
      </c>
      <c r="AJ186" s="82" t="str">
        <f>+'[3]Contratos anteriores'!BB189</f>
        <v xml:space="preserve"> </v>
      </c>
      <c r="AK186" s="82" t="str">
        <f>+'[3]Contratos anteriores'!BC189</f>
        <v xml:space="preserve"> </v>
      </c>
      <c r="AL186" s="82"/>
      <c r="AM186" s="82"/>
      <c r="AN186" s="82"/>
      <c r="AO186" s="82" t="str">
        <f>+'[3]Contratos anteriores'!BD189</f>
        <v xml:space="preserve"> </v>
      </c>
      <c r="AP186" s="82" t="str">
        <f>+'[3]Contratos anteriores'!BE189</f>
        <v xml:space="preserve"> </v>
      </c>
      <c r="AQ186" s="82" t="str">
        <f>+'[3]Contratos anteriores'!BF189</f>
        <v xml:space="preserve"> </v>
      </c>
      <c r="AR186" s="82"/>
      <c r="AS186" s="82"/>
      <c r="AT186" s="82"/>
      <c r="AU186" s="82" t="str">
        <f>+'[3]Contratos anteriores'!BG189</f>
        <v xml:space="preserve"> </v>
      </c>
      <c r="AV186" s="82" t="str">
        <f>+'[3]Contratos anteriores'!BH189</f>
        <v xml:space="preserve"> </v>
      </c>
      <c r="AW186" s="82" t="str">
        <f>+'[3]Contratos anteriores'!BI189</f>
        <v xml:space="preserve"> </v>
      </c>
      <c r="AX186" s="82"/>
      <c r="AY186" s="82"/>
      <c r="AZ186" s="82"/>
      <c r="BA186" s="82" t="str">
        <f>+'[3]Contratos anteriores'!BJ189</f>
        <v xml:space="preserve"> </v>
      </c>
      <c r="BB186" s="82" t="str">
        <f>+'[3]Contratos anteriores'!BK189</f>
        <v xml:space="preserve"> </v>
      </c>
      <c r="BC186" s="82" t="str">
        <f>+'[3]Contratos anteriores'!BL189</f>
        <v xml:space="preserve"> </v>
      </c>
      <c r="BD186" s="82"/>
      <c r="BE186" s="82"/>
      <c r="BF186" s="82"/>
      <c r="BG186" s="82" t="str">
        <f>+'[3]Contratos anteriores'!BM189</f>
        <v xml:space="preserve"> </v>
      </c>
      <c r="BH186" s="82" t="str">
        <f>+'[3]Contratos anteriores'!BN189</f>
        <v xml:space="preserve"> </v>
      </c>
      <c r="BI186" s="82" t="str">
        <f>+'[3]Contratos anteriores'!BO189</f>
        <v xml:space="preserve"> </v>
      </c>
      <c r="BJ186" s="82">
        <v>54.67</v>
      </c>
      <c r="BK186" s="82">
        <v>56.16</v>
      </c>
      <c r="BL186" s="82"/>
      <c r="BM186" s="82" t="str">
        <f>+'[3]Contratos anteriores'!BP189</f>
        <v xml:space="preserve"> </v>
      </c>
      <c r="BN186" s="82" t="str">
        <f>+'[3]Contratos anteriores'!BQ189</f>
        <v xml:space="preserve"> </v>
      </c>
      <c r="BO186" s="82" t="str">
        <f>+'[3]Contratos anteriores'!BR189</f>
        <v xml:space="preserve"> </v>
      </c>
      <c r="BP186" s="82">
        <v>49.62</v>
      </c>
      <c r="BQ186" s="82"/>
      <c r="BR186" s="82">
        <v>63.25</v>
      </c>
      <c r="BS186" s="82" t="str">
        <f>+'[3]Contratos anteriores'!BS189</f>
        <v xml:space="preserve"> </v>
      </c>
      <c r="BT186" s="82" t="str">
        <f>+'[3]Contratos anteriores'!BT189</f>
        <v xml:space="preserve"> </v>
      </c>
      <c r="BU186" s="82" t="str">
        <f>+'[3]Contratos anteriores'!BU189</f>
        <v xml:space="preserve"> </v>
      </c>
      <c r="BV186" s="84">
        <f t="shared" si="152"/>
        <v>55.924999999999997</v>
      </c>
      <c r="BW186" s="84">
        <f t="shared" si="153"/>
        <v>5.3543998158876569</v>
      </c>
      <c r="BX186" s="84">
        <f t="shared" si="226"/>
        <v>47.893400276168514</v>
      </c>
      <c r="BY186" s="84">
        <f t="shared" si="154"/>
        <v>61.279399815887658</v>
      </c>
      <c r="BZ186" s="84">
        <f t="shared" si="155"/>
        <v>54.670054521679795</v>
      </c>
      <c r="CA186" s="82" t="str">
        <f t="shared" si="156"/>
        <v/>
      </c>
      <c r="CB186" s="82" t="str">
        <f t="shared" si="157"/>
        <v/>
      </c>
      <c r="CC186" s="82" t="str">
        <f t="shared" si="158"/>
        <v/>
      </c>
      <c r="CD186" s="82" t="str">
        <f t="shared" si="159"/>
        <v/>
      </c>
      <c r="CE186" s="82" t="str">
        <f t="shared" si="160"/>
        <v/>
      </c>
      <c r="CF186" s="82" t="str">
        <f t="shared" si="161"/>
        <v/>
      </c>
      <c r="CG186" s="82" t="str">
        <f t="shared" si="162"/>
        <v/>
      </c>
      <c r="CH186" s="82" t="str">
        <f t="shared" si="163"/>
        <v/>
      </c>
      <c r="CI186" s="82" t="str">
        <f t="shared" si="164"/>
        <v/>
      </c>
      <c r="CJ186" s="82" t="str">
        <f t="shared" si="165"/>
        <v/>
      </c>
      <c r="CK186" s="82" t="str">
        <f t="shared" si="166"/>
        <v/>
      </c>
      <c r="CL186" s="82" t="str">
        <f t="shared" si="167"/>
        <v/>
      </c>
      <c r="CM186" s="82" t="str">
        <f t="shared" si="168"/>
        <v/>
      </c>
      <c r="CN186" s="82" t="str">
        <f t="shared" si="169"/>
        <v/>
      </c>
      <c r="CO186" s="82" t="str">
        <f t="shared" si="170"/>
        <v/>
      </c>
      <c r="CP186" s="82" t="str">
        <f t="shared" si="171"/>
        <v/>
      </c>
      <c r="CQ186" s="82" t="str">
        <f t="shared" si="172"/>
        <v/>
      </c>
      <c r="CR186" s="82" t="str">
        <f t="shared" si="173"/>
        <v/>
      </c>
      <c r="CS186" s="82" t="str">
        <f t="shared" si="174"/>
        <v/>
      </c>
      <c r="CT186" s="82" t="str">
        <f t="shared" si="175"/>
        <v/>
      </c>
      <c r="CU186" s="82" t="str">
        <f t="shared" si="176"/>
        <v/>
      </c>
      <c r="CV186" s="82" t="str">
        <f t="shared" si="177"/>
        <v/>
      </c>
      <c r="CW186" s="82" t="str">
        <f t="shared" si="178"/>
        <v/>
      </c>
      <c r="CX186" s="82" t="str">
        <f t="shared" si="179"/>
        <v/>
      </c>
      <c r="CY186" s="82" t="str">
        <f t="shared" si="180"/>
        <v/>
      </c>
      <c r="CZ186" s="82" t="str">
        <f t="shared" si="181"/>
        <v/>
      </c>
      <c r="DA186" s="82" t="str">
        <f t="shared" si="182"/>
        <v/>
      </c>
      <c r="DB186" s="82" t="str">
        <f t="shared" si="183"/>
        <v/>
      </c>
      <c r="DC186" s="82" t="str">
        <f t="shared" si="184"/>
        <v/>
      </c>
      <c r="DD186" s="82" t="str">
        <f t="shared" si="185"/>
        <v/>
      </c>
      <c r="DE186" s="82" t="str">
        <f t="shared" si="186"/>
        <v/>
      </c>
      <c r="DF186" s="82" t="str">
        <f t="shared" si="187"/>
        <v/>
      </c>
      <c r="DG186" s="82" t="str">
        <f t="shared" si="188"/>
        <v/>
      </c>
      <c r="DH186" s="82" t="str">
        <f t="shared" si="189"/>
        <v/>
      </c>
      <c r="DI186" s="82" t="str">
        <f t="shared" si="190"/>
        <v/>
      </c>
      <c r="DJ186" s="82" t="str">
        <f t="shared" si="191"/>
        <v/>
      </c>
      <c r="DK186" s="82" t="str">
        <f t="shared" si="192"/>
        <v/>
      </c>
      <c r="DL186" s="82" t="str">
        <f t="shared" si="193"/>
        <v/>
      </c>
      <c r="DM186" s="82" t="str">
        <f t="shared" si="194"/>
        <v/>
      </c>
      <c r="DN186" s="82" t="str">
        <f t="shared" si="195"/>
        <v/>
      </c>
      <c r="DO186" s="82" t="str">
        <f t="shared" si="196"/>
        <v/>
      </c>
      <c r="DP186" s="82" t="str">
        <f t="shared" si="197"/>
        <v/>
      </c>
      <c r="DQ186" s="82" t="str">
        <f t="shared" si="198"/>
        <v/>
      </c>
      <c r="DR186" s="82" t="str">
        <f t="shared" si="199"/>
        <v/>
      </c>
      <c r="DS186" s="82" t="str">
        <f t="shared" si="200"/>
        <v/>
      </c>
      <c r="DT186" s="82" t="str">
        <f t="shared" si="201"/>
        <v/>
      </c>
      <c r="DU186" s="82" t="str">
        <f t="shared" si="202"/>
        <v/>
      </c>
      <c r="DV186" s="82" t="str">
        <f t="shared" si="203"/>
        <v/>
      </c>
      <c r="DW186" s="82" t="str">
        <f t="shared" si="204"/>
        <v/>
      </c>
      <c r="DX186" s="82" t="str">
        <f t="shared" si="205"/>
        <v/>
      </c>
      <c r="DY186" s="82" t="str">
        <f t="shared" si="206"/>
        <v/>
      </c>
      <c r="DZ186" s="82" t="str">
        <f t="shared" si="207"/>
        <v/>
      </c>
      <c r="EA186" s="82" t="str">
        <f t="shared" si="208"/>
        <v/>
      </c>
      <c r="EB186" s="82" t="str">
        <f t="shared" si="209"/>
        <v/>
      </c>
      <c r="EC186" s="82">
        <f t="shared" si="210"/>
        <v>54.67</v>
      </c>
      <c r="ED186" s="82" t="str">
        <f t="shared" si="211"/>
        <v/>
      </c>
      <c r="EE186" s="82" t="str">
        <f t="shared" si="212"/>
        <v/>
      </c>
      <c r="EF186" s="82" t="str">
        <f t="shared" si="213"/>
        <v/>
      </c>
      <c r="EG186" s="82" t="str">
        <f t="shared" si="214"/>
        <v/>
      </c>
      <c r="EH186" s="82" t="str">
        <f t="shared" si="215"/>
        <v/>
      </c>
      <c r="EI186" s="82">
        <f t="shared" si="216"/>
        <v>49.62</v>
      </c>
      <c r="EJ186" s="82" t="str">
        <f t="shared" si="217"/>
        <v/>
      </c>
      <c r="EK186" s="82" t="str">
        <f t="shared" si="218"/>
        <v/>
      </c>
      <c r="EL186" s="82" t="str">
        <f t="shared" si="219"/>
        <v/>
      </c>
      <c r="EM186" s="82" t="str">
        <f t="shared" si="220"/>
        <v/>
      </c>
      <c r="EN186" s="82" t="str">
        <f t="shared" si="221"/>
        <v/>
      </c>
      <c r="EO186" s="71">
        <f t="shared" si="222"/>
        <v>52.27</v>
      </c>
      <c r="EP186" s="71">
        <f>ROUND(EO186*(1+[3]Inflación!$G$50),2)</f>
        <v>52.94</v>
      </c>
      <c r="EQ186" s="81">
        <f t="shared" si="223"/>
        <v>5.1709212713500596E-2</v>
      </c>
    </row>
    <row r="187" spans="1:147" s="56" customFormat="1" ht="24.75" customHeight="1">
      <c r="A187" s="96">
        <v>182</v>
      </c>
      <c r="B187" s="95" t="s">
        <v>490</v>
      </c>
      <c r="C187" s="91" t="s">
        <v>491</v>
      </c>
      <c r="D187" s="90" t="s">
        <v>129</v>
      </c>
      <c r="E187" s="94">
        <v>3.6389152917296528</v>
      </c>
      <c r="F187" s="94">
        <v>3.6698460717093546</v>
      </c>
      <c r="G187" s="87"/>
      <c r="H187" s="82"/>
      <c r="I187" s="82"/>
      <c r="J187" s="82"/>
      <c r="K187" s="82" t="str">
        <f>+'[3]Contratos anteriores'!AO190</f>
        <v xml:space="preserve"> </v>
      </c>
      <c r="L187" s="82" t="str">
        <f>+'[3]Contratos anteriores'!AP190</f>
        <v xml:space="preserve"> </v>
      </c>
      <c r="M187" s="82" t="str">
        <f>+'[3]Contratos anteriores'!AQ190</f>
        <v xml:space="preserve"> </v>
      </c>
      <c r="N187" s="82"/>
      <c r="O187" s="82"/>
      <c r="P187" s="82"/>
      <c r="Q187" s="82" t="str">
        <f>+'[3]Contratos anteriores'!AR190</f>
        <v xml:space="preserve"> </v>
      </c>
      <c r="R187" s="82" t="str">
        <f>+'[3]Contratos anteriores'!AS190</f>
        <v xml:space="preserve"> </v>
      </c>
      <c r="S187" s="82" t="str">
        <f>+'[3]Contratos anteriores'!AT190</f>
        <v xml:space="preserve"> </v>
      </c>
      <c r="T187" s="82"/>
      <c r="U187" s="82"/>
      <c r="V187" s="86"/>
      <c r="W187" s="82" t="str">
        <f>+'[3]Contratos anteriores'!AU190</f>
        <v xml:space="preserve"> </v>
      </c>
      <c r="X187" s="82" t="str">
        <f>+'[3]Contratos anteriores'!AV190</f>
        <v xml:space="preserve"> </v>
      </c>
      <c r="Y187" s="82" t="str">
        <f>+'[3]Contratos anteriores'!AW190</f>
        <v xml:space="preserve"> </v>
      </c>
      <c r="Z187" s="82"/>
      <c r="AA187" s="82"/>
      <c r="AB187" s="82"/>
      <c r="AC187" s="86" t="str">
        <f>+'[3]Contratos anteriores'!AX190</f>
        <v xml:space="preserve"> </v>
      </c>
      <c r="AD187" s="86" t="str">
        <f>+'[3]Contratos anteriores'!AY190</f>
        <v xml:space="preserve"> </v>
      </c>
      <c r="AE187" s="86" t="str">
        <f>+'[3]Contratos anteriores'!AZ190</f>
        <v xml:space="preserve"> </v>
      </c>
      <c r="AF187" s="82"/>
      <c r="AG187" s="82"/>
      <c r="AH187" s="82"/>
      <c r="AI187" s="82" t="str">
        <f>+'[3]Contratos anteriores'!BA190</f>
        <v xml:space="preserve"> </v>
      </c>
      <c r="AJ187" s="82" t="str">
        <f>+'[3]Contratos anteriores'!BB190</f>
        <v xml:space="preserve"> </v>
      </c>
      <c r="AK187" s="82" t="str">
        <f>+'[3]Contratos anteriores'!BC190</f>
        <v xml:space="preserve"> </v>
      </c>
      <c r="AL187" s="82"/>
      <c r="AM187" s="82"/>
      <c r="AN187" s="82"/>
      <c r="AO187" s="82" t="str">
        <f>+'[3]Contratos anteriores'!BD190</f>
        <v xml:space="preserve"> </v>
      </c>
      <c r="AP187" s="82" t="str">
        <f>+'[3]Contratos anteriores'!BE190</f>
        <v xml:space="preserve"> </v>
      </c>
      <c r="AQ187" s="82" t="str">
        <f>+'[3]Contratos anteriores'!BF190</f>
        <v xml:space="preserve"> </v>
      </c>
      <c r="AR187" s="82"/>
      <c r="AS187" s="82"/>
      <c r="AT187" s="82"/>
      <c r="AU187" s="82" t="str">
        <f>+'[3]Contratos anteriores'!BG190</f>
        <v xml:space="preserve"> </v>
      </c>
      <c r="AV187" s="82" t="str">
        <f>+'[3]Contratos anteriores'!BH190</f>
        <v xml:space="preserve"> </v>
      </c>
      <c r="AW187" s="82" t="str">
        <f>+'[3]Contratos anteriores'!BI190</f>
        <v xml:space="preserve"> </v>
      </c>
      <c r="AX187" s="82"/>
      <c r="AY187" s="82"/>
      <c r="AZ187" s="82"/>
      <c r="BA187" s="82" t="str">
        <f>+'[3]Contratos anteriores'!BJ190</f>
        <v xml:space="preserve"> </v>
      </c>
      <c r="BB187" s="82" t="str">
        <f>+'[3]Contratos anteriores'!BK190</f>
        <v xml:space="preserve"> </v>
      </c>
      <c r="BC187" s="82" t="str">
        <f>+'[3]Contratos anteriores'!BL190</f>
        <v xml:space="preserve"> </v>
      </c>
      <c r="BD187" s="82"/>
      <c r="BE187" s="82"/>
      <c r="BF187" s="82"/>
      <c r="BG187" s="82" t="str">
        <f>+'[3]Contratos anteriores'!BM190</f>
        <v xml:space="preserve"> </v>
      </c>
      <c r="BH187" s="82" t="str">
        <f>+'[3]Contratos anteriores'!BN190</f>
        <v xml:space="preserve"> </v>
      </c>
      <c r="BI187" s="82" t="str">
        <f>+'[3]Contratos anteriores'!BO190</f>
        <v xml:space="preserve"> </v>
      </c>
      <c r="BJ187" s="82">
        <v>5.6099999999999994</v>
      </c>
      <c r="BK187" s="82">
        <v>4.1100000000000003</v>
      </c>
      <c r="BL187" s="82"/>
      <c r="BM187" s="82" t="str">
        <f>+'[3]Contratos anteriores'!BP190</f>
        <v xml:space="preserve"> </v>
      </c>
      <c r="BN187" s="82" t="str">
        <f>+'[3]Contratos anteriores'!BQ190</f>
        <v xml:space="preserve"> </v>
      </c>
      <c r="BO187" s="82" t="str">
        <f>+'[3]Contratos anteriores'!BR190</f>
        <v xml:space="preserve"> </v>
      </c>
      <c r="BP187" s="82">
        <v>3.63</v>
      </c>
      <c r="BQ187" s="82"/>
      <c r="BR187" s="82">
        <v>4.1900000000000004</v>
      </c>
      <c r="BS187" s="82" t="str">
        <f>+'[3]Contratos anteriores'!BS190</f>
        <v xml:space="preserve"> </v>
      </c>
      <c r="BT187" s="82" t="str">
        <f>+'[3]Contratos anteriores'!BT190</f>
        <v xml:space="preserve"> </v>
      </c>
      <c r="BU187" s="82" t="str">
        <f>+'[3]Contratos anteriores'!BU190</f>
        <v xml:space="preserve"> </v>
      </c>
      <c r="BV187" s="84">
        <f t="shared" si="152"/>
        <v>4.3849999999999998</v>
      </c>
      <c r="BW187" s="84">
        <f t="shared" si="153"/>
        <v>0.76111993898044217</v>
      </c>
      <c r="BX187" s="84">
        <f t="shared" si="226"/>
        <v>3.2433200915293368</v>
      </c>
      <c r="BY187" s="84">
        <f t="shared" si="154"/>
        <v>5.1461199389804424</v>
      </c>
      <c r="BZ187" s="84">
        <f t="shared" si="155"/>
        <v>4.0028068209026184</v>
      </c>
      <c r="CA187" s="82" t="str">
        <f t="shared" si="156"/>
        <v/>
      </c>
      <c r="CB187" s="82" t="str">
        <f t="shared" si="157"/>
        <v/>
      </c>
      <c r="CC187" s="82" t="str">
        <f t="shared" si="158"/>
        <v/>
      </c>
      <c r="CD187" s="82" t="str">
        <f t="shared" si="159"/>
        <v/>
      </c>
      <c r="CE187" s="82" t="str">
        <f t="shared" si="160"/>
        <v/>
      </c>
      <c r="CF187" s="82" t="str">
        <f t="shared" si="161"/>
        <v/>
      </c>
      <c r="CG187" s="82" t="str">
        <f t="shared" si="162"/>
        <v/>
      </c>
      <c r="CH187" s="82" t="str">
        <f t="shared" si="163"/>
        <v/>
      </c>
      <c r="CI187" s="82" t="str">
        <f t="shared" si="164"/>
        <v/>
      </c>
      <c r="CJ187" s="82" t="str">
        <f t="shared" si="165"/>
        <v/>
      </c>
      <c r="CK187" s="82" t="str">
        <f t="shared" si="166"/>
        <v/>
      </c>
      <c r="CL187" s="82" t="str">
        <f t="shared" si="167"/>
        <v/>
      </c>
      <c r="CM187" s="82" t="str">
        <f t="shared" si="168"/>
        <v/>
      </c>
      <c r="CN187" s="82" t="str">
        <f t="shared" si="169"/>
        <v/>
      </c>
      <c r="CO187" s="82" t="str">
        <f t="shared" si="170"/>
        <v/>
      </c>
      <c r="CP187" s="82" t="str">
        <f t="shared" si="171"/>
        <v/>
      </c>
      <c r="CQ187" s="82" t="str">
        <f t="shared" si="172"/>
        <v/>
      </c>
      <c r="CR187" s="82" t="str">
        <f t="shared" si="173"/>
        <v/>
      </c>
      <c r="CS187" s="82" t="str">
        <f t="shared" si="174"/>
        <v/>
      </c>
      <c r="CT187" s="82" t="str">
        <f t="shared" si="175"/>
        <v/>
      </c>
      <c r="CU187" s="82" t="str">
        <f t="shared" si="176"/>
        <v/>
      </c>
      <c r="CV187" s="82" t="str">
        <f t="shared" si="177"/>
        <v/>
      </c>
      <c r="CW187" s="82" t="str">
        <f t="shared" si="178"/>
        <v/>
      </c>
      <c r="CX187" s="82" t="str">
        <f t="shared" si="179"/>
        <v/>
      </c>
      <c r="CY187" s="82" t="str">
        <f t="shared" si="180"/>
        <v/>
      </c>
      <c r="CZ187" s="82" t="str">
        <f t="shared" si="181"/>
        <v/>
      </c>
      <c r="DA187" s="82" t="str">
        <f t="shared" si="182"/>
        <v/>
      </c>
      <c r="DB187" s="82" t="str">
        <f t="shared" si="183"/>
        <v/>
      </c>
      <c r="DC187" s="82" t="str">
        <f t="shared" si="184"/>
        <v/>
      </c>
      <c r="DD187" s="82" t="str">
        <f t="shared" si="185"/>
        <v/>
      </c>
      <c r="DE187" s="82" t="str">
        <f t="shared" si="186"/>
        <v/>
      </c>
      <c r="DF187" s="82" t="str">
        <f t="shared" si="187"/>
        <v/>
      </c>
      <c r="DG187" s="82" t="str">
        <f t="shared" si="188"/>
        <v/>
      </c>
      <c r="DH187" s="82" t="str">
        <f t="shared" si="189"/>
        <v/>
      </c>
      <c r="DI187" s="82" t="str">
        <f t="shared" si="190"/>
        <v/>
      </c>
      <c r="DJ187" s="82" t="str">
        <f t="shared" si="191"/>
        <v/>
      </c>
      <c r="DK187" s="82" t="str">
        <f t="shared" si="192"/>
        <v/>
      </c>
      <c r="DL187" s="82" t="str">
        <f t="shared" si="193"/>
        <v/>
      </c>
      <c r="DM187" s="82" t="str">
        <f t="shared" si="194"/>
        <v/>
      </c>
      <c r="DN187" s="82" t="str">
        <f t="shared" si="195"/>
        <v/>
      </c>
      <c r="DO187" s="82" t="str">
        <f t="shared" si="196"/>
        <v/>
      </c>
      <c r="DP187" s="82" t="str">
        <f t="shared" si="197"/>
        <v/>
      </c>
      <c r="DQ187" s="82" t="str">
        <f t="shared" si="198"/>
        <v/>
      </c>
      <c r="DR187" s="82" t="str">
        <f t="shared" si="199"/>
        <v/>
      </c>
      <c r="DS187" s="82" t="str">
        <f t="shared" si="200"/>
        <v/>
      </c>
      <c r="DT187" s="82" t="str">
        <f t="shared" si="201"/>
        <v/>
      </c>
      <c r="DU187" s="82" t="str">
        <f t="shared" si="202"/>
        <v/>
      </c>
      <c r="DV187" s="82" t="str">
        <f t="shared" si="203"/>
        <v/>
      </c>
      <c r="DW187" s="82" t="str">
        <f t="shared" si="204"/>
        <v/>
      </c>
      <c r="DX187" s="82" t="str">
        <f t="shared" si="205"/>
        <v/>
      </c>
      <c r="DY187" s="82" t="str">
        <f t="shared" si="206"/>
        <v/>
      </c>
      <c r="DZ187" s="82" t="str">
        <f t="shared" si="207"/>
        <v/>
      </c>
      <c r="EA187" s="82" t="str">
        <f t="shared" si="208"/>
        <v/>
      </c>
      <c r="EB187" s="82" t="str">
        <f t="shared" si="209"/>
        <v/>
      </c>
      <c r="EC187" s="82" t="str">
        <f t="shared" si="210"/>
        <v/>
      </c>
      <c r="ED187" s="82" t="str">
        <f t="shared" si="211"/>
        <v/>
      </c>
      <c r="EE187" s="82" t="str">
        <f t="shared" si="212"/>
        <v/>
      </c>
      <c r="EF187" s="82" t="str">
        <f t="shared" si="213"/>
        <v/>
      </c>
      <c r="EG187" s="82" t="str">
        <f t="shared" si="214"/>
        <v/>
      </c>
      <c r="EH187" s="82" t="str">
        <f t="shared" si="215"/>
        <v/>
      </c>
      <c r="EI187" s="82">
        <f t="shared" si="216"/>
        <v>3.63</v>
      </c>
      <c r="EJ187" s="82" t="str">
        <f t="shared" si="217"/>
        <v/>
      </c>
      <c r="EK187" s="82" t="str">
        <f t="shared" si="218"/>
        <v/>
      </c>
      <c r="EL187" s="82" t="str">
        <f t="shared" si="219"/>
        <v/>
      </c>
      <c r="EM187" s="82" t="str">
        <f t="shared" si="220"/>
        <v/>
      </c>
      <c r="EN187" s="82" t="str">
        <f t="shared" si="221"/>
        <v/>
      </c>
      <c r="EO187" s="71">
        <f t="shared" si="222"/>
        <v>3.63</v>
      </c>
      <c r="EP187" s="71">
        <f>ROUND(EO187*(1+[3]Inflación!$G$50),2)</f>
        <v>3.68</v>
      </c>
      <c r="EQ187" s="81">
        <f t="shared" si="223"/>
        <v>-2.449986057635134E-3</v>
      </c>
    </row>
    <row r="188" spans="1:147" s="56" customFormat="1" ht="24.75" customHeight="1">
      <c r="A188" s="96">
        <v>183</v>
      </c>
      <c r="B188" s="95" t="s">
        <v>490</v>
      </c>
      <c r="C188" s="91" t="s">
        <v>489</v>
      </c>
      <c r="D188" s="90" t="s">
        <v>129</v>
      </c>
      <c r="E188" s="94">
        <v>3.4145615135299812</v>
      </c>
      <c r="F188" s="94">
        <v>3.4435852863949861</v>
      </c>
      <c r="G188" s="87"/>
      <c r="H188" s="82"/>
      <c r="I188" s="82"/>
      <c r="J188" s="82"/>
      <c r="K188" s="82" t="str">
        <f>+'[3]Contratos anteriores'!AO191</f>
        <v xml:space="preserve"> </v>
      </c>
      <c r="L188" s="82" t="str">
        <f>+'[3]Contratos anteriores'!AP191</f>
        <v xml:space="preserve"> </v>
      </c>
      <c r="M188" s="82" t="str">
        <f>+'[3]Contratos anteriores'!AQ191</f>
        <v xml:space="preserve"> </v>
      </c>
      <c r="N188" s="82"/>
      <c r="O188" s="82"/>
      <c r="P188" s="82"/>
      <c r="Q188" s="82" t="str">
        <f>+'[3]Contratos anteriores'!AR191</f>
        <v xml:space="preserve"> </v>
      </c>
      <c r="R188" s="82" t="str">
        <f>+'[3]Contratos anteriores'!AS191</f>
        <v xml:space="preserve"> </v>
      </c>
      <c r="S188" s="82" t="str">
        <f>+'[3]Contratos anteriores'!AT191</f>
        <v xml:space="preserve"> </v>
      </c>
      <c r="T188" s="82"/>
      <c r="U188" s="82"/>
      <c r="V188" s="86"/>
      <c r="W188" s="82" t="str">
        <f>+'[3]Contratos anteriores'!AU191</f>
        <v xml:space="preserve"> </v>
      </c>
      <c r="X188" s="82" t="str">
        <f>+'[3]Contratos anteriores'!AV191</f>
        <v xml:space="preserve"> </v>
      </c>
      <c r="Y188" s="82" t="str">
        <f>+'[3]Contratos anteriores'!AW191</f>
        <v xml:space="preserve"> </v>
      </c>
      <c r="Z188" s="82"/>
      <c r="AA188" s="82"/>
      <c r="AB188" s="82"/>
      <c r="AC188" s="86" t="str">
        <f>+'[3]Contratos anteriores'!AX191</f>
        <v xml:space="preserve"> </v>
      </c>
      <c r="AD188" s="86" t="str">
        <f>+'[3]Contratos anteriores'!AY191</f>
        <v xml:space="preserve"> </v>
      </c>
      <c r="AE188" s="86" t="str">
        <f>+'[3]Contratos anteriores'!AZ191</f>
        <v xml:space="preserve"> </v>
      </c>
      <c r="AF188" s="82"/>
      <c r="AG188" s="82"/>
      <c r="AH188" s="82"/>
      <c r="AI188" s="82" t="str">
        <f>+'[3]Contratos anteriores'!BA191</f>
        <v xml:space="preserve"> </v>
      </c>
      <c r="AJ188" s="82" t="str">
        <f>+'[3]Contratos anteriores'!BB191</f>
        <v xml:space="preserve"> </v>
      </c>
      <c r="AK188" s="82" t="str">
        <f>+'[3]Contratos anteriores'!BC191</f>
        <v xml:space="preserve"> </v>
      </c>
      <c r="AL188" s="82"/>
      <c r="AM188" s="82"/>
      <c r="AN188" s="82"/>
      <c r="AO188" s="82" t="str">
        <f>+'[3]Contratos anteriores'!BD191</f>
        <v xml:space="preserve"> </v>
      </c>
      <c r="AP188" s="82" t="str">
        <f>+'[3]Contratos anteriores'!BE191</f>
        <v xml:space="preserve"> </v>
      </c>
      <c r="AQ188" s="82" t="str">
        <f>+'[3]Contratos anteriores'!BF191</f>
        <v xml:space="preserve"> </v>
      </c>
      <c r="AR188" s="82"/>
      <c r="AS188" s="82"/>
      <c r="AT188" s="82"/>
      <c r="AU188" s="82" t="str">
        <f>+'[3]Contratos anteriores'!BG191</f>
        <v xml:space="preserve"> </v>
      </c>
      <c r="AV188" s="82" t="str">
        <f>+'[3]Contratos anteriores'!BH191</f>
        <v xml:space="preserve"> </v>
      </c>
      <c r="AW188" s="82" t="str">
        <f>+'[3]Contratos anteriores'!BI191</f>
        <v xml:space="preserve"> </v>
      </c>
      <c r="AX188" s="82"/>
      <c r="AY188" s="82"/>
      <c r="AZ188" s="82"/>
      <c r="BA188" s="82" t="str">
        <f>+'[3]Contratos anteriores'!BJ191</f>
        <v xml:space="preserve"> </v>
      </c>
      <c r="BB188" s="82" t="str">
        <f>+'[3]Contratos anteriores'!BK191</f>
        <v xml:space="preserve"> </v>
      </c>
      <c r="BC188" s="82" t="str">
        <f>+'[3]Contratos anteriores'!BL191</f>
        <v xml:space="preserve"> </v>
      </c>
      <c r="BD188" s="82"/>
      <c r="BE188" s="82"/>
      <c r="BF188" s="82"/>
      <c r="BG188" s="82" t="str">
        <f>+'[3]Contratos anteriores'!BM191</f>
        <v xml:space="preserve"> </v>
      </c>
      <c r="BH188" s="82" t="str">
        <f>+'[3]Contratos anteriores'!BN191</f>
        <v xml:space="preserve"> </v>
      </c>
      <c r="BI188" s="82" t="str">
        <f>+'[3]Contratos anteriores'!BO191</f>
        <v xml:space="preserve"> </v>
      </c>
      <c r="BJ188" s="82">
        <v>4.62</v>
      </c>
      <c r="BK188" s="82">
        <v>3.86</v>
      </c>
      <c r="BL188" s="82"/>
      <c r="BM188" s="82" t="str">
        <f>+'[3]Contratos anteriores'!BP191</f>
        <v xml:space="preserve"> </v>
      </c>
      <c r="BN188" s="82" t="str">
        <f>+'[3]Contratos anteriores'!BQ191</f>
        <v xml:space="preserve"> </v>
      </c>
      <c r="BO188" s="82" t="str">
        <f>+'[3]Contratos anteriores'!BR191</f>
        <v xml:space="preserve"> </v>
      </c>
      <c r="BP188" s="82">
        <v>3.41</v>
      </c>
      <c r="BQ188" s="82"/>
      <c r="BR188" s="82">
        <v>4.5599999999999996</v>
      </c>
      <c r="BS188" s="82" t="str">
        <f>+'[3]Contratos anteriores'!BS191</f>
        <v xml:space="preserve"> </v>
      </c>
      <c r="BT188" s="82" t="str">
        <f>+'[3]Contratos anteriores'!BT191</f>
        <v xml:space="preserve"> </v>
      </c>
      <c r="BU188" s="82" t="str">
        <f>+'[3]Contratos anteriores'!BU191</f>
        <v xml:space="preserve"> </v>
      </c>
      <c r="BV188" s="84">
        <f t="shared" si="152"/>
        <v>4.1124999999999998</v>
      </c>
      <c r="BW188" s="84">
        <f t="shared" si="153"/>
        <v>0.57240872574541279</v>
      </c>
      <c r="BX188" s="84">
        <f t="shared" si="226"/>
        <v>3.2538869113818807</v>
      </c>
      <c r="BY188" s="84">
        <f t="shared" si="154"/>
        <v>4.6849087257454123</v>
      </c>
      <c r="BZ188" s="84">
        <f t="shared" si="155"/>
        <v>3.7560176648829797</v>
      </c>
      <c r="CA188" s="82" t="str">
        <f t="shared" si="156"/>
        <v/>
      </c>
      <c r="CB188" s="82" t="str">
        <f t="shared" si="157"/>
        <v/>
      </c>
      <c r="CC188" s="82" t="str">
        <f t="shared" si="158"/>
        <v/>
      </c>
      <c r="CD188" s="82" t="str">
        <f t="shared" si="159"/>
        <v/>
      </c>
      <c r="CE188" s="82" t="str">
        <f t="shared" si="160"/>
        <v/>
      </c>
      <c r="CF188" s="82" t="str">
        <f t="shared" si="161"/>
        <v/>
      </c>
      <c r="CG188" s="82" t="str">
        <f t="shared" si="162"/>
        <v/>
      </c>
      <c r="CH188" s="82" t="str">
        <f t="shared" si="163"/>
        <v/>
      </c>
      <c r="CI188" s="82" t="str">
        <f t="shared" si="164"/>
        <v/>
      </c>
      <c r="CJ188" s="82" t="str">
        <f t="shared" si="165"/>
        <v/>
      </c>
      <c r="CK188" s="82" t="str">
        <f t="shared" si="166"/>
        <v/>
      </c>
      <c r="CL188" s="82" t="str">
        <f t="shared" si="167"/>
        <v/>
      </c>
      <c r="CM188" s="82" t="str">
        <f t="shared" si="168"/>
        <v/>
      </c>
      <c r="CN188" s="82" t="str">
        <f t="shared" si="169"/>
        <v/>
      </c>
      <c r="CO188" s="82" t="str">
        <f t="shared" si="170"/>
        <v/>
      </c>
      <c r="CP188" s="82" t="str">
        <f t="shared" si="171"/>
        <v/>
      </c>
      <c r="CQ188" s="82" t="str">
        <f t="shared" si="172"/>
        <v/>
      </c>
      <c r="CR188" s="82" t="str">
        <f t="shared" si="173"/>
        <v/>
      </c>
      <c r="CS188" s="82" t="str">
        <f t="shared" si="174"/>
        <v/>
      </c>
      <c r="CT188" s="82" t="str">
        <f t="shared" si="175"/>
        <v/>
      </c>
      <c r="CU188" s="82" t="str">
        <f t="shared" si="176"/>
        <v/>
      </c>
      <c r="CV188" s="82" t="str">
        <f t="shared" si="177"/>
        <v/>
      </c>
      <c r="CW188" s="82" t="str">
        <f t="shared" si="178"/>
        <v/>
      </c>
      <c r="CX188" s="82" t="str">
        <f t="shared" si="179"/>
        <v/>
      </c>
      <c r="CY188" s="82" t="str">
        <f t="shared" si="180"/>
        <v/>
      </c>
      <c r="CZ188" s="82" t="str">
        <f t="shared" si="181"/>
        <v/>
      </c>
      <c r="DA188" s="82" t="str">
        <f t="shared" si="182"/>
        <v/>
      </c>
      <c r="DB188" s="82" t="str">
        <f t="shared" si="183"/>
        <v/>
      </c>
      <c r="DC188" s="82" t="str">
        <f t="shared" si="184"/>
        <v/>
      </c>
      <c r="DD188" s="82" t="str">
        <f t="shared" si="185"/>
        <v/>
      </c>
      <c r="DE188" s="82" t="str">
        <f t="shared" si="186"/>
        <v/>
      </c>
      <c r="DF188" s="82" t="str">
        <f t="shared" si="187"/>
        <v/>
      </c>
      <c r="DG188" s="82" t="str">
        <f t="shared" si="188"/>
        <v/>
      </c>
      <c r="DH188" s="82" t="str">
        <f t="shared" si="189"/>
        <v/>
      </c>
      <c r="DI188" s="82" t="str">
        <f t="shared" si="190"/>
        <v/>
      </c>
      <c r="DJ188" s="82" t="str">
        <f t="shared" si="191"/>
        <v/>
      </c>
      <c r="DK188" s="82" t="str">
        <f t="shared" si="192"/>
        <v/>
      </c>
      <c r="DL188" s="82" t="str">
        <f t="shared" si="193"/>
        <v/>
      </c>
      <c r="DM188" s="82" t="str">
        <f t="shared" si="194"/>
        <v/>
      </c>
      <c r="DN188" s="82" t="str">
        <f t="shared" si="195"/>
        <v/>
      </c>
      <c r="DO188" s="82" t="str">
        <f t="shared" si="196"/>
        <v/>
      </c>
      <c r="DP188" s="82" t="str">
        <f t="shared" si="197"/>
        <v/>
      </c>
      <c r="DQ188" s="82" t="str">
        <f t="shared" si="198"/>
        <v/>
      </c>
      <c r="DR188" s="82" t="str">
        <f t="shared" si="199"/>
        <v/>
      </c>
      <c r="DS188" s="82" t="str">
        <f t="shared" si="200"/>
        <v/>
      </c>
      <c r="DT188" s="82" t="str">
        <f t="shared" si="201"/>
        <v/>
      </c>
      <c r="DU188" s="82" t="str">
        <f t="shared" si="202"/>
        <v/>
      </c>
      <c r="DV188" s="82" t="str">
        <f t="shared" si="203"/>
        <v/>
      </c>
      <c r="DW188" s="82" t="str">
        <f t="shared" si="204"/>
        <v/>
      </c>
      <c r="DX188" s="82" t="str">
        <f t="shared" si="205"/>
        <v/>
      </c>
      <c r="DY188" s="82" t="str">
        <f t="shared" si="206"/>
        <v/>
      </c>
      <c r="DZ188" s="82" t="str">
        <f t="shared" si="207"/>
        <v/>
      </c>
      <c r="EA188" s="82" t="str">
        <f t="shared" si="208"/>
        <v/>
      </c>
      <c r="EB188" s="82" t="str">
        <f t="shared" si="209"/>
        <v/>
      </c>
      <c r="EC188" s="82" t="str">
        <f t="shared" si="210"/>
        <v/>
      </c>
      <c r="ED188" s="82" t="str">
        <f t="shared" si="211"/>
        <v/>
      </c>
      <c r="EE188" s="82" t="str">
        <f t="shared" si="212"/>
        <v/>
      </c>
      <c r="EF188" s="82" t="str">
        <f t="shared" si="213"/>
        <v/>
      </c>
      <c r="EG188" s="82" t="str">
        <f t="shared" si="214"/>
        <v/>
      </c>
      <c r="EH188" s="82" t="str">
        <f t="shared" si="215"/>
        <v/>
      </c>
      <c r="EI188" s="82">
        <f t="shared" si="216"/>
        <v>3.41</v>
      </c>
      <c r="EJ188" s="82" t="str">
        <f t="shared" si="217"/>
        <v/>
      </c>
      <c r="EK188" s="82" t="str">
        <f t="shared" si="218"/>
        <v/>
      </c>
      <c r="EL188" s="82" t="str">
        <f t="shared" si="219"/>
        <v/>
      </c>
      <c r="EM188" s="82" t="str">
        <f t="shared" si="220"/>
        <v/>
      </c>
      <c r="EN188" s="82" t="str">
        <f t="shared" si="221"/>
        <v/>
      </c>
      <c r="EO188" s="71">
        <f t="shared" si="222"/>
        <v>3.41</v>
      </c>
      <c r="EP188" s="71">
        <f>ROUND(EO188*(1+[3]Inflación!$G$50),2)</f>
        <v>3.45</v>
      </c>
      <c r="EQ188" s="81">
        <f t="shared" si="223"/>
        <v>-1.3359002354786931E-3</v>
      </c>
    </row>
    <row r="189" spans="1:147" s="97" customFormat="1" ht="24.75" customHeight="1">
      <c r="A189" s="107">
        <v>184</v>
      </c>
      <c r="B189" s="106" t="s">
        <v>467</v>
      </c>
      <c r="C189" s="105" t="s">
        <v>220</v>
      </c>
      <c r="D189" s="104" t="s">
        <v>129</v>
      </c>
      <c r="E189" s="103">
        <v>0.44112651201092773</v>
      </c>
      <c r="F189" s="103">
        <v>0.44487608736302059</v>
      </c>
      <c r="G189" s="102">
        <v>0.38059999999999999</v>
      </c>
      <c r="H189" s="100">
        <v>0.72</v>
      </c>
      <c r="I189" s="100">
        <v>0.45150000000000001</v>
      </c>
      <c r="J189" s="100">
        <v>0.77</v>
      </c>
      <c r="K189" s="100" t="str">
        <f>+'[3]Contratos anteriores'!AO192</f>
        <v xml:space="preserve"> </v>
      </c>
      <c r="L189" s="100" t="str">
        <f>+'[3]Contratos anteriores'!AP192</f>
        <v xml:space="preserve"> </v>
      </c>
      <c r="M189" s="100" t="str">
        <f>+'[3]Contratos anteriores'!AQ192</f>
        <v xml:space="preserve"> </v>
      </c>
      <c r="N189" s="100"/>
      <c r="O189" s="100"/>
      <c r="P189" s="100"/>
      <c r="Q189" s="100">
        <f>+'[3]Contratos anteriores'!AR192</f>
        <v>0.44853600000000005</v>
      </c>
      <c r="R189" s="100" t="str">
        <f>+'[3]Contratos anteriores'!AS192</f>
        <v xml:space="preserve"> </v>
      </c>
      <c r="S189" s="100" t="str">
        <f>+'[3]Contratos anteriores'!AT192</f>
        <v xml:space="preserve"> </v>
      </c>
      <c r="T189" s="100"/>
      <c r="U189" s="100"/>
      <c r="V189" s="101"/>
      <c r="W189" s="100" t="str">
        <f>+'[3]Contratos anteriores'!AU192</f>
        <v xml:space="preserve"> </v>
      </c>
      <c r="X189" s="100" t="str">
        <f>+'[3]Contratos anteriores'!AV192</f>
        <v xml:space="preserve"> </v>
      </c>
      <c r="Y189" s="100" t="str">
        <f>+'[3]Contratos anteriores'!AW192</f>
        <v xml:space="preserve"> </v>
      </c>
      <c r="Z189" s="100"/>
      <c r="AA189" s="100"/>
      <c r="AB189" s="100"/>
      <c r="AC189" s="101" t="str">
        <f>+'[3]Contratos anteriores'!AX192</f>
        <v xml:space="preserve"> </v>
      </c>
      <c r="AD189" s="101" t="str">
        <f>+'[3]Contratos anteriores'!AY192</f>
        <v xml:space="preserve"> </v>
      </c>
      <c r="AE189" s="101" t="str">
        <f>+'[3]Contratos anteriores'!AZ192</f>
        <v xml:space="preserve"> </v>
      </c>
      <c r="AF189" s="100"/>
      <c r="AG189" s="100"/>
      <c r="AH189" s="100"/>
      <c r="AI189" s="100" t="str">
        <f>+'[3]Contratos anteriores'!BA192</f>
        <v xml:space="preserve"> </v>
      </c>
      <c r="AJ189" s="100" t="str">
        <f>+'[3]Contratos anteriores'!BB192</f>
        <v xml:space="preserve"> </v>
      </c>
      <c r="AK189" s="100" t="str">
        <f>+'[3]Contratos anteriores'!BC192</f>
        <v xml:space="preserve"> </v>
      </c>
      <c r="AL189" s="100"/>
      <c r="AM189" s="100"/>
      <c r="AN189" s="100"/>
      <c r="AO189" s="100" t="str">
        <f>+'[3]Contratos anteriores'!BD192</f>
        <v xml:space="preserve"> </v>
      </c>
      <c r="AP189" s="100">
        <f>+'[3]Contratos anteriores'!BE192</f>
        <v>1.668536</v>
      </c>
      <c r="AQ189" s="100" t="str">
        <f>+'[3]Contratos anteriores'!BF192</f>
        <v xml:space="preserve"> </v>
      </c>
      <c r="AR189" s="100"/>
      <c r="AS189" s="100"/>
      <c r="AT189" s="100"/>
      <c r="AU189" s="100" t="str">
        <f>+'[3]Contratos anteriores'!BG192</f>
        <v xml:space="preserve"> </v>
      </c>
      <c r="AV189" s="100" t="str">
        <f>+'[3]Contratos anteriores'!BH192</f>
        <v xml:space="preserve"> </v>
      </c>
      <c r="AW189" s="100" t="str">
        <f>+'[3]Contratos anteriores'!BI192</f>
        <v xml:space="preserve"> </v>
      </c>
      <c r="AX189" s="100"/>
      <c r="AY189" s="100"/>
      <c r="AZ189" s="100"/>
      <c r="BA189" s="100" t="str">
        <f>+'[3]Contratos anteriores'!BJ192</f>
        <v xml:space="preserve"> </v>
      </c>
      <c r="BB189" s="100" t="str">
        <f>+'[3]Contratos anteriores'!BK192</f>
        <v xml:space="preserve"> </v>
      </c>
      <c r="BC189" s="100" t="str">
        <f>+'[3]Contratos anteriores'!BL192</f>
        <v xml:space="preserve"> </v>
      </c>
      <c r="BD189" s="100"/>
      <c r="BE189" s="100"/>
      <c r="BF189" s="100"/>
      <c r="BG189" s="100" t="str">
        <f>+'[3]Contratos anteriores'!BM192</f>
        <v xml:space="preserve"> </v>
      </c>
      <c r="BH189" s="100" t="str">
        <f>+'[3]Contratos anteriores'!BN192</f>
        <v xml:space="preserve"> </v>
      </c>
      <c r="BI189" s="100" t="str">
        <f>+'[3]Contratos anteriores'!BO192</f>
        <v xml:space="preserve"> </v>
      </c>
      <c r="BJ189" s="100">
        <v>0.48</v>
      </c>
      <c r="BK189" s="100">
        <v>0.5</v>
      </c>
      <c r="BL189" s="100"/>
      <c r="BM189" s="100" t="str">
        <f>+'[3]Contratos anteriores'!BP192</f>
        <v xml:space="preserve"> </v>
      </c>
      <c r="BN189" s="100" t="str">
        <f>+'[3]Contratos anteriores'!BQ192</f>
        <v xml:space="preserve"> </v>
      </c>
      <c r="BO189" s="100" t="str">
        <f>+'[3]Contratos anteriores'!BR192</f>
        <v xml:space="preserve"> </v>
      </c>
      <c r="BP189" s="100">
        <v>0.44</v>
      </c>
      <c r="BQ189" s="100"/>
      <c r="BR189" s="100">
        <v>0.52</v>
      </c>
      <c r="BS189" s="100" t="str">
        <f>+'[3]Contratos anteriores'!BS192</f>
        <v xml:space="preserve"> </v>
      </c>
      <c r="BT189" s="100" t="str">
        <f>+'[3]Contratos anteriores'!BT192</f>
        <v xml:space="preserve"> </v>
      </c>
      <c r="BU189" s="100" t="str">
        <f>+'[3]Contratos anteriores'!BU192</f>
        <v xml:space="preserve"> </v>
      </c>
      <c r="BV189" s="100">
        <f t="shared" si="152"/>
        <v>0.63791720000000007</v>
      </c>
      <c r="BW189" s="100">
        <f t="shared" si="153"/>
        <v>0.35465083631428712</v>
      </c>
      <c r="BX189" s="100">
        <f t="shared" si="226"/>
        <v>0.10594094552856936</v>
      </c>
      <c r="BY189" s="100">
        <f t="shared" si="154"/>
        <v>0.99256803631428725</v>
      </c>
      <c r="BZ189" s="100">
        <f t="shared" si="155"/>
        <v>0.48523916321202054</v>
      </c>
      <c r="CA189" s="100" t="str">
        <f t="shared" si="156"/>
        <v/>
      </c>
      <c r="CB189" s="100">
        <f t="shared" si="157"/>
        <v>0.45150000000000001</v>
      </c>
      <c r="CC189" s="100" t="str">
        <f t="shared" si="158"/>
        <v/>
      </c>
      <c r="CD189" s="100" t="str">
        <f t="shared" si="159"/>
        <v/>
      </c>
      <c r="CE189" s="100" t="str">
        <f t="shared" si="160"/>
        <v/>
      </c>
      <c r="CF189" s="100" t="str">
        <f t="shared" si="161"/>
        <v/>
      </c>
      <c r="CG189" s="100" t="str">
        <f t="shared" si="162"/>
        <v/>
      </c>
      <c r="CH189" s="100" t="str">
        <f t="shared" si="163"/>
        <v/>
      </c>
      <c r="CI189" s="100" t="str">
        <f t="shared" si="164"/>
        <v/>
      </c>
      <c r="CJ189" s="100">
        <f t="shared" si="165"/>
        <v>0.44853600000000005</v>
      </c>
      <c r="CK189" s="100" t="str">
        <f t="shared" si="166"/>
        <v/>
      </c>
      <c r="CL189" s="100" t="str">
        <f t="shared" si="167"/>
        <v/>
      </c>
      <c r="CM189" s="100" t="str">
        <f t="shared" si="168"/>
        <v/>
      </c>
      <c r="CN189" s="100" t="str">
        <f t="shared" si="169"/>
        <v/>
      </c>
      <c r="CO189" s="100" t="str">
        <f t="shared" si="170"/>
        <v/>
      </c>
      <c r="CP189" s="100" t="str">
        <f t="shared" si="171"/>
        <v/>
      </c>
      <c r="CQ189" s="100" t="str">
        <f t="shared" si="172"/>
        <v/>
      </c>
      <c r="CR189" s="100" t="str">
        <f t="shared" si="173"/>
        <v/>
      </c>
      <c r="CS189" s="100" t="str">
        <f t="shared" si="174"/>
        <v/>
      </c>
      <c r="CT189" s="100" t="str">
        <f t="shared" si="175"/>
        <v/>
      </c>
      <c r="CU189" s="100" t="str">
        <f t="shared" si="176"/>
        <v/>
      </c>
      <c r="CV189" s="100" t="str">
        <f t="shared" si="177"/>
        <v/>
      </c>
      <c r="CW189" s="100" t="str">
        <f t="shared" si="178"/>
        <v/>
      </c>
      <c r="CX189" s="100" t="str">
        <f t="shared" si="179"/>
        <v/>
      </c>
      <c r="CY189" s="100" t="str">
        <f t="shared" si="180"/>
        <v/>
      </c>
      <c r="CZ189" s="100" t="str">
        <f t="shared" si="181"/>
        <v/>
      </c>
      <c r="DA189" s="100" t="str">
        <f t="shared" si="182"/>
        <v/>
      </c>
      <c r="DB189" s="100" t="str">
        <f t="shared" si="183"/>
        <v/>
      </c>
      <c r="DC189" s="100" t="str">
        <f t="shared" si="184"/>
        <v/>
      </c>
      <c r="DD189" s="100" t="str">
        <f t="shared" si="185"/>
        <v/>
      </c>
      <c r="DE189" s="100" t="str">
        <f t="shared" si="186"/>
        <v/>
      </c>
      <c r="DF189" s="100" t="str">
        <f t="shared" si="187"/>
        <v/>
      </c>
      <c r="DG189" s="100" t="str">
        <f t="shared" si="188"/>
        <v/>
      </c>
      <c r="DH189" s="100" t="str">
        <f t="shared" si="189"/>
        <v/>
      </c>
      <c r="DI189" s="100" t="str">
        <f t="shared" si="190"/>
        <v/>
      </c>
      <c r="DJ189" s="100" t="str">
        <f t="shared" si="191"/>
        <v/>
      </c>
      <c r="DK189" s="100" t="str">
        <f t="shared" si="192"/>
        <v/>
      </c>
      <c r="DL189" s="100" t="str">
        <f t="shared" si="193"/>
        <v/>
      </c>
      <c r="DM189" s="100" t="str">
        <f t="shared" si="194"/>
        <v/>
      </c>
      <c r="DN189" s="100" t="str">
        <f t="shared" si="195"/>
        <v/>
      </c>
      <c r="DO189" s="100" t="str">
        <f t="shared" si="196"/>
        <v/>
      </c>
      <c r="DP189" s="100" t="str">
        <f t="shared" si="197"/>
        <v/>
      </c>
      <c r="DQ189" s="100" t="str">
        <f t="shared" si="198"/>
        <v/>
      </c>
      <c r="DR189" s="100" t="str">
        <f t="shared" si="199"/>
        <v/>
      </c>
      <c r="DS189" s="100" t="str">
        <f t="shared" si="200"/>
        <v/>
      </c>
      <c r="DT189" s="100" t="str">
        <f t="shared" si="201"/>
        <v/>
      </c>
      <c r="DU189" s="100" t="str">
        <f t="shared" si="202"/>
        <v/>
      </c>
      <c r="DV189" s="100" t="str">
        <f t="shared" si="203"/>
        <v/>
      </c>
      <c r="DW189" s="100" t="str">
        <f t="shared" si="204"/>
        <v/>
      </c>
      <c r="DX189" s="100" t="str">
        <f t="shared" si="205"/>
        <v/>
      </c>
      <c r="DY189" s="100" t="str">
        <f t="shared" si="206"/>
        <v/>
      </c>
      <c r="DZ189" s="100" t="str">
        <f t="shared" si="207"/>
        <v/>
      </c>
      <c r="EA189" s="100" t="str">
        <f t="shared" si="208"/>
        <v/>
      </c>
      <c r="EB189" s="100" t="str">
        <f t="shared" si="209"/>
        <v/>
      </c>
      <c r="EC189" s="100">
        <f t="shared" si="210"/>
        <v>0.48</v>
      </c>
      <c r="ED189" s="100" t="str">
        <f t="shared" si="211"/>
        <v/>
      </c>
      <c r="EE189" s="100" t="str">
        <f t="shared" si="212"/>
        <v/>
      </c>
      <c r="EF189" s="100" t="str">
        <f t="shared" si="213"/>
        <v/>
      </c>
      <c r="EG189" s="100" t="str">
        <f t="shared" si="214"/>
        <v/>
      </c>
      <c r="EH189" s="100" t="str">
        <f t="shared" si="215"/>
        <v/>
      </c>
      <c r="EI189" s="100">
        <f t="shared" si="216"/>
        <v>0.44</v>
      </c>
      <c r="EJ189" s="100" t="str">
        <f t="shared" si="217"/>
        <v/>
      </c>
      <c r="EK189" s="100" t="str">
        <f t="shared" si="218"/>
        <v/>
      </c>
      <c r="EL189" s="100" t="str">
        <f t="shared" si="219"/>
        <v/>
      </c>
      <c r="EM189" s="100" t="str">
        <f t="shared" si="220"/>
        <v/>
      </c>
      <c r="EN189" s="100" t="str">
        <f t="shared" si="221"/>
        <v/>
      </c>
      <c r="EO189" s="99">
        <f t="shared" si="222"/>
        <v>0.38</v>
      </c>
      <c r="EP189" s="99">
        <f>ROUND(EO189*(1+[3]Inflación!$G$50),2)</f>
        <v>0.38</v>
      </c>
      <c r="EQ189" s="98">
        <f t="shared" si="223"/>
        <v>-0.13856911871443689</v>
      </c>
    </row>
    <row r="190" spans="1:147" s="97" customFormat="1" ht="24.75" customHeight="1">
      <c r="A190" s="107">
        <v>185</v>
      </c>
      <c r="B190" s="106" t="s">
        <v>467</v>
      </c>
      <c r="C190" s="105" t="s">
        <v>219</v>
      </c>
      <c r="D190" s="104" t="s">
        <v>129</v>
      </c>
      <c r="E190" s="103">
        <v>0.67549275758810101</v>
      </c>
      <c r="F190" s="103">
        <v>0.68123444602759986</v>
      </c>
      <c r="G190" s="102">
        <v>0.58550000000000002</v>
      </c>
      <c r="H190" s="100">
        <v>0.97</v>
      </c>
      <c r="I190" s="100">
        <v>0.71400000000000008</v>
      </c>
      <c r="J190" s="100">
        <v>1.04</v>
      </c>
      <c r="K190" s="100">
        <f>+'[3]Contratos anteriores'!AO193</f>
        <v>0.72235400000000005</v>
      </c>
      <c r="L190" s="100" t="str">
        <f>+'[3]Contratos anteriores'!AP193</f>
        <v xml:space="preserve"> </v>
      </c>
      <c r="M190" s="100" t="str">
        <f>+'[3]Contratos anteriores'!AQ193</f>
        <v xml:space="preserve"> </v>
      </c>
      <c r="N190" s="100"/>
      <c r="O190" s="100"/>
      <c r="P190" s="100"/>
      <c r="Q190" s="100">
        <f>+'[3]Contratos anteriores'!AR193</f>
        <v>0.46892400000000006</v>
      </c>
      <c r="R190" s="100">
        <f>+'[3]Contratos anteriores'!AS193</f>
        <v>0.58970221499999997</v>
      </c>
      <c r="S190" s="100">
        <f>+'[3]Contratos anteriores'!AT193</f>
        <v>0.67260599999999993</v>
      </c>
      <c r="T190" s="100"/>
      <c r="U190" s="100"/>
      <c r="V190" s="101"/>
      <c r="W190" s="100">
        <f>+'[3]Contratos anteriores'!AU193</f>
        <v>0.71468599999999993</v>
      </c>
      <c r="X190" s="100" t="str">
        <f>+'[3]Contratos anteriores'!AV193</f>
        <v xml:space="preserve"> </v>
      </c>
      <c r="Y190" s="100" t="str">
        <f>+'[3]Contratos anteriores'!AW193</f>
        <v xml:space="preserve"> </v>
      </c>
      <c r="Z190" s="100"/>
      <c r="AA190" s="100"/>
      <c r="AB190" s="100"/>
      <c r="AC190" s="101">
        <f>+'[3]Contratos anteriores'!AX193</f>
        <v>0.69054000000000004</v>
      </c>
      <c r="AD190" s="101" t="str">
        <f>+'[3]Contratos anteriores'!AY193</f>
        <v xml:space="preserve"> </v>
      </c>
      <c r="AE190" s="101" t="str">
        <f>+'[3]Contratos anteriores'!AZ193</f>
        <v xml:space="preserve"> </v>
      </c>
      <c r="AF190" s="100"/>
      <c r="AG190" s="100"/>
      <c r="AH190" s="100"/>
      <c r="AI190" s="100" t="str">
        <f>+'[3]Contratos anteriores'!BA193</f>
        <v xml:space="preserve"> </v>
      </c>
      <c r="AJ190" s="100" t="str">
        <f>+'[3]Contratos anteriores'!BB193</f>
        <v xml:space="preserve"> </v>
      </c>
      <c r="AK190" s="100" t="str">
        <f>+'[3]Contratos anteriores'!BC193</f>
        <v xml:space="preserve"> </v>
      </c>
      <c r="AL190" s="100"/>
      <c r="AM190" s="100"/>
      <c r="AN190" s="100"/>
      <c r="AO190" s="100">
        <f>+'[3]Contratos anteriores'!BD193</f>
        <v>0.69545099999999993</v>
      </c>
      <c r="AP190" s="100" t="str">
        <f>+'[3]Contratos anteriores'!BE193</f>
        <v xml:space="preserve"> </v>
      </c>
      <c r="AQ190" s="100" t="str">
        <f>+'[3]Contratos anteriores'!BF193</f>
        <v xml:space="preserve"> </v>
      </c>
      <c r="AR190" s="100"/>
      <c r="AS190" s="100"/>
      <c r="AT190" s="100"/>
      <c r="AU190" s="100" t="str">
        <f>+'[3]Contratos anteriores'!BG193</f>
        <v xml:space="preserve"> </v>
      </c>
      <c r="AV190" s="100" t="str">
        <f>+'[3]Contratos anteriores'!BH193</f>
        <v xml:space="preserve"> </v>
      </c>
      <c r="AW190" s="100" t="str">
        <f>+'[3]Contratos anteriores'!BI193</f>
        <v xml:space="preserve"> </v>
      </c>
      <c r="AX190" s="100"/>
      <c r="AY190" s="100"/>
      <c r="AZ190" s="100"/>
      <c r="BA190" s="100">
        <f>+'[3]Contratos anteriores'!BJ193</f>
        <v>0.56045</v>
      </c>
      <c r="BB190" s="100" t="str">
        <f>+'[3]Contratos anteriores'!BK193</f>
        <v xml:space="preserve"> </v>
      </c>
      <c r="BC190" s="100" t="str">
        <f>+'[3]Contratos anteriores'!BL193</f>
        <v xml:space="preserve"> </v>
      </c>
      <c r="BD190" s="100"/>
      <c r="BE190" s="100"/>
      <c r="BF190" s="100"/>
      <c r="BG190" s="100" t="str">
        <f>+'[3]Contratos anteriores'!BM193</f>
        <v xml:space="preserve"> </v>
      </c>
      <c r="BH190" s="100" t="str">
        <f>+'[3]Contratos anteriores'!BN193</f>
        <v xml:space="preserve"> </v>
      </c>
      <c r="BI190" s="100" t="str">
        <f>+'[3]Contratos anteriores'!BO193</f>
        <v xml:space="preserve"> </v>
      </c>
      <c r="BJ190" s="100">
        <v>0.75</v>
      </c>
      <c r="BK190" s="100">
        <v>0.76</v>
      </c>
      <c r="BL190" s="100"/>
      <c r="BM190" s="100" t="str">
        <f>+'[3]Contratos anteriores'!BP193</f>
        <v xml:space="preserve"> </v>
      </c>
      <c r="BN190" s="100" t="str">
        <f>+'[3]Contratos anteriores'!BQ193</f>
        <v xml:space="preserve"> </v>
      </c>
      <c r="BO190" s="100">
        <f>+'[3]Contratos anteriores'!BR193</f>
        <v>1.5501639999999999</v>
      </c>
      <c r="BP190" s="100">
        <v>0.67</v>
      </c>
      <c r="BQ190" s="100"/>
      <c r="BR190" s="100">
        <v>0.88</v>
      </c>
      <c r="BS190" s="100" t="str">
        <f>+'[3]Contratos anteriores'!BS193</f>
        <v xml:space="preserve"> </v>
      </c>
      <c r="BT190" s="100" t="str">
        <f>+'[3]Contratos anteriores'!BT193</f>
        <v xml:space="preserve"> </v>
      </c>
      <c r="BU190" s="100" t="str">
        <f>+'[3]Contratos anteriores'!BU193</f>
        <v xml:space="preserve"> </v>
      </c>
      <c r="BV190" s="100">
        <f t="shared" si="152"/>
        <v>0.7667280714705883</v>
      </c>
      <c r="BW190" s="100">
        <f t="shared" si="153"/>
        <v>0.23438944148039734</v>
      </c>
      <c r="BX190" s="100">
        <f t="shared" si="226"/>
        <v>0.41514390924999228</v>
      </c>
      <c r="BY190" s="100">
        <f t="shared" si="154"/>
        <v>1.0011175129509857</v>
      </c>
      <c r="BZ190" s="100">
        <f t="shared" si="155"/>
        <v>0.74304203334691121</v>
      </c>
      <c r="CA190" s="100" t="str">
        <f t="shared" si="156"/>
        <v/>
      </c>
      <c r="CB190" s="100">
        <f t="shared" si="157"/>
        <v>0.71400000000000008</v>
      </c>
      <c r="CC190" s="100" t="str">
        <f t="shared" si="158"/>
        <v/>
      </c>
      <c r="CD190" s="100">
        <f t="shared" si="159"/>
        <v>0.72235400000000005</v>
      </c>
      <c r="CE190" s="100" t="str">
        <f t="shared" si="160"/>
        <v/>
      </c>
      <c r="CF190" s="100" t="str">
        <f t="shared" si="161"/>
        <v/>
      </c>
      <c r="CG190" s="100" t="str">
        <f t="shared" si="162"/>
        <v/>
      </c>
      <c r="CH190" s="100" t="str">
        <f t="shared" si="163"/>
        <v/>
      </c>
      <c r="CI190" s="100" t="str">
        <f t="shared" si="164"/>
        <v/>
      </c>
      <c r="CJ190" s="100">
        <f t="shared" si="165"/>
        <v>0.46892400000000006</v>
      </c>
      <c r="CK190" s="100">
        <f t="shared" si="166"/>
        <v>0.58970221499999997</v>
      </c>
      <c r="CL190" s="100">
        <f t="shared" si="167"/>
        <v>0.67260599999999993</v>
      </c>
      <c r="CM190" s="100" t="str">
        <f t="shared" si="168"/>
        <v/>
      </c>
      <c r="CN190" s="100" t="str">
        <f t="shared" si="169"/>
        <v/>
      </c>
      <c r="CO190" s="100" t="str">
        <f t="shared" si="170"/>
        <v/>
      </c>
      <c r="CP190" s="100">
        <f t="shared" si="171"/>
        <v>0.71468599999999993</v>
      </c>
      <c r="CQ190" s="100" t="str">
        <f t="shared" si="172"/>
        <v/>
      </c>
      <c r="CR190" s="100" t="str">
        <f t="shared" si="173"/>
        <v/>
      </c>
      <c r="CS190" s="100" t="str">
        <f t="shared" si="174"/>
        <v/>
      </c>
      <c r="CT190" s="100" t="str">
        <f t="shared" si="175"/>
        <v/>
      </c>
      <c r="CU190" s="100" t="str">
        <f t="shared" si="176"/>
        <v/>
      </c>
      <c r="CV190" s="100">
        <f t="shared" si="177"/>
        <v>0.69054000000000004</v>
      </c>
      <c r="CW190" s="100" t="str">
        <f t="shared" si="178"/>
        <v/>
      </c>
      <c r="CX190" s="100" t="str">
        <f t="shared" si="179"/>
        <v/>
      </c>
      <c r="CY190" s="100" t="str">
        <f t="shared" si="180"/>
        <v/>
      </c>
      <c r="CZ190" s="100" t="str">
        <f t="shared" si="181"/>
        <v/>
      </c>
      <c r="DA190" s="100" t="str">
        <f t="shared" si="182"/>
        <v/>
      </c>
      <c r="DB190" s="100" t="str">
        <f t="shared" si="183"/>
        <v/>
      </c>
      <c r="DC190" s="100" t="str">
        <f t="shared" si="184"/>
        <v/>
      </c>
      <c r="DD190" s="100" t="str">
        <f t="shared" si="185"/>
        <v/>
      </c>
      <c r="DE190" s="100" t="str">
        <f t="shared" si="186"/>
        <v/>
      </c>
      <c r="DF190" s="100" t="str">
        <f t="shared" si="187"/>
        <v/>
      </c>
      <c r="DG190" s="100" t="str">
        <f t="shared" si="188"/>
        <v/>
      </c>
      <c r="DH190" s="100">
        <f t="shared" si="189"/>
        <v>0.69545099999999993</v>
      </c>
      <c r="DI190" s="100" t="str">
        <f t="shared" si="190"/>
        <v/>
      </c>
      <c r="DJ190" s="100" t="str">
        <f t="shared" si="191"/>
        <v/>
      </c>
      <c r="DK190" s="100" t="str">
        <f t="shared" si="192"/>
        <v/>
      </c>
      <c r="DL190" s="100" t="str">
        <f t="shared" si="193"/>
        <v/>
      </c>
      <c r="DM190" s="100" t="str">
        <f t="shared" si="194"/>
        <v/>
      </c>
      <c r="DN190" s="100" t="str">
        <f t="shared" si="195"/>
        <v/>
      </c>
      <c r="DO190" s="100" t="str">
        <f t="shared" si="196"/>
        <v/>
      </c>
      <c r="DP190" s="100" t="str">
        <f t="shared" si="197"/>
        <v/>
      </c>
      <c r="DQ190" s="100" t="str">
        <f t="shared" si="198"/>
        <v/>
      </c>
      <c r="DR190" s="100" t="str">
        <f t="shared" si="199"/>
        <v/>
      </c>
      <c r="DS190" s="100" t="str">
        <f t="shared" si="200"/>
        <v/>
      </c>
      <c r="DT190" s="100">
        <f t="shared" si="201"/>
        <v>0.56045</v>
      </c>
      <c r="DU190" s="100" t="str">
        <f t="shared" si="202"/>
        <v/>
      </c>
      <c r="DV190" s="100" t="str">
        <f t="shared" si="203"/>
        <v/>
      </c>
      <c r="DW190" s="100" t="str">
        <f t="shared" si="204"/>
        <v/>
      </c>
      <c r="DX190" s="100" t="str">
        <f t="shared" si="205"/>
        <v/>
      </c>
      <c r="DY190" s="100" t="str">
        <f t="shared" si="206"/>
        <v/>
      </c>
      <c r="DZ190" s="100" t="str">
        <f t="shared" si="207"/>
        <v/>
      </c>
      <c r="EA190" s="100" t="str">
        <f t="shared" si="208"/>
        <v/>
      </c>
      <c r="EB190" s="100" t="str">
        <f t="shared" si="209"/>
        <v/>
      </c>
      <c r="EC190" s="100" t="str">
        <f t="shared" si="210"/>
        <v/>
      </c>
      <c r="ED190" s="100" t="str">
        <f t="shared" si="211"/>
        <v/>
      </c>
      <c r="EE190" s="100" t="str">
        <f t="shared" si="212"/>
        <v/>
      </c>
      <c r="EF190" s="100" t="str">
        <f t="shared" si="213"/>
        <v/>
      </c>
      <c r="EG190" s="100" t="str">
        <f t="shared" si="214"/>
        <v/>
      </c>
      <c r="EH190" s="100" t="str">
        <f t="shared" si="215"/>
        <v/>
      </c>
      <c r="EI190" s="100">
        <f t="shared" si="216"/>
        <v>0.67</v>
      </c>
      <c r="EJ190" s="100" t="str">
        <f t="shared" si="217"/>
        <v/>
      </c>
      <c r="EK190" s="100" t="str">
        <f t="shared" si="218"/>
        <v/>
      </c>
      <c r="EL190" s="100" t="str">
        <f t="shared" si="219"/>
        <v/>
      </c>
      <c r="EM190" s="100" t="str">
        <f t="shared" si="220"/>
        <v/>
      </c>
      <c r="EN190" s="100" t="str">
        <f t="shared" si="221"/>
        <v/>
      </c>
      <c r="EO190" s="99">
        <f t="shared" si="222"/>
        <v>0.59</v>
      </c>
      <c r="EP190" s="99">
        <f>ROUND(EO190*(1+[3]Inflación!$G$50),2)</f>
        <v>0.6</v>
      </c>
      <c r="EQ190" s="98">
        <f t="shared" si="223"/>
        <v>-0.12656354435739547</v>
      </c>
    </row>
    <row r="191" spans="1:147" s="97" customFormat="1" ht="24.75" customHeight="1">
      <c r="A191" s="107">
        <v>186</v>
      </c>
      <c r="B191" s="106" t="s">
        <v>467</v>
      </c>
      <c r="C191" s="105" t="s">
        <v>218</v>
      </c>
      <c r="D191" s="104" t="s">
        <v>129</v>
      </c>
      <c r="E191" s="103">
        <v>0.71629456859217411</v>
      </c>
      <c r="F191" s="103">
        <v>0.72238307242520761</v>
      </c>
      <c r="G191" s="102">
        <v>0.99539999999999995</v>
      </c>
      <c r="H191" s="100">
        <v>1.65</v>
      </c>
      <c r="I191" s="100">
        <v>0.8</v>
      </c>
      <c r="J191" s="100">
        <v>1.77</v>
      </c>
      <c r="K191" s="100">
        <f>+'[3]Contratos anteriores'!AO194</f>
        <v>0.76305000000000001</v>
      </c>
      <c r="L191" s="100">
        <f>+'[3]Contratos anteriores'!AP194</f>
        <v>0.82263600000000014</v>
      </c>
      <c r="M191" s="100">
        <f>+'[3]Contratos anteriores'!AQ194</f>
        <v>0.76432499999999992</v>
      </c>
      <c r="N191" s="100"/>
      <c r="O191" s="100"/>
      <c r="P191" s="100"/>
      <c r="Q191" s="100" t="str">
        <f>+'[3]Contratos anteriores'!AR194</f>
        <v xml:space="preserve"> </v>
      </c>
      <c r="R191" s="100" t="str">
        <f>+'[3]Contratos anteriores'!AS194</f>
        <v xml:space="preserve"> </v>
      </c>
      <c r="S191" s="100" t="str">
        <f>+'[3]Contratos anteriores'!AT194</f>
        <v xml:space="preserve"> </v>
      </c>
      <c r="T191" s="100"/>
      <c r="U191" s="100"/>
      <c r="V191" s="101">
        <v>0.64</v>
      </c>
      <c r="W191" s="100">
        <f>+'[3]Contratos anteriores'!AU194</f>
        <v>0.75495000000000001</v>
      </c>
      <c r="X191" s="100">
        <f>+'[3]Contratos anteriores'!AV194</f>
        <v>0.73481799999999997</v>
      </c>
      <c r="Y191" s="100">
        <f>+'[3]Contratos anteriores'!AW194</f>
        <v>0.75495000000000001</v>
      </c>
      <c r="Z191" s="100"/>
      <c r="AA191" s="100"/>
      <c r="AB191" s="100"/>
      <c r="AC191" s="101">
        <f>+'[3]Contratos anteriores'!AX194</f>
        <v>0.73116000000000003</v>
      </c>
      <c r="AD191" s="101" t="str">
        <f>+'[3]Contratos anteriores'!AY194</f>
        <v xml:space="preserve"> </v>
      </c>
      <c r="AE191" s="101" t="str">
        <f>+'[3]Contratos anteriores'!AZ194</f>
        <v xml:space="preserve"> </v>
      </c>
      <c r="AF191" s="100"/>
      <c r="AG191" s="100"/>
      <c r="AH191" s="100"/>
      <c r="AI191" s="100" t="str">
        <f>+'[3]Contratos anteriores'!BA194</f>
        <v xml:space="preserve"> </v>
      </c>
      <c r="AJ191" s="100" t="str">
        <f>+'[3]Contratos anteriores'!BB194</f>
        <v xml:space="preserve"> </v>
      </c>
      <c r="AK191" s="100" t="str">
        <f>+'[3]Contratos anteriores'!BC194</f>
        <v xml:space="preserve"> </v>
      </c>
      <c r="AL191" s="100"/>
      <c r="AM191" s="100"/>
      <c r="AN191" s="100"/>
      <c r="AO191" s="100">
        <f>+'[3]Contratos anteriores'!BD194</f>
        <v>0.73576699999999995</v>
      </c>
      <c r="AP191" s="100" t="str">
        <f>+'[3]Contratos anteriores'!BE194</f>
        <v xml:space="preserve"> </v>
      </c>
      <c r="AQ191" s="100" t="str">
        <f>+'[3]Contratos anteriores'!BF194</f>
        <v xml:space="preserve"> </v>
      </c>
      <c r="AR191" s="100"/>
      <c r="AS191" s="100"/>
      <c r="AT191" s="100"/>
      <c r="AU191" s="100" t="str">
        <f>+'[3]Contratos anteriores'!BG194</f>
        <v xml:space="preserve"> </v>
      </c>
      <c r="AV191" s="100" t="str">
        <f>+'[3]Contratos anteriores'!BH194</f>
        <v xml:space="preserve"> </v>
      </c>
      <c r="AW191" s="100" t="str">
        <f>+'[3]Contratos anteriores'!BI194</f>
        <v xml:space="preserve"> </v>
      </c>
      <c r="AX191" s="100"/>
      <c r="AY191" s="100"/>
      <c r="AZ191" s="100"/>
      <c r="BA191" s="100" t="str">
        <f>+'[3]Contratos anteriores'!BJ194</f>
        <v xml:space="preserve"> </v>
      </c>
      <c r="BB191" s="100" t="str">
        <f>+'[3]Contratos anteriores'!BK194</f>
        <v xml:space="preserve"> </v>
      </c>
      <c r="BC191" s="100" t="str">
        <f>+'[3]Contratos anteriores'!BL194</f>
        <v xml:space="preserve"> </v>
      </c>
      <c r="BD191" s="100"/>
      <c r="BE191" s="100"/>
      <c r="BF191" s="100"/>
      <c r="BG191" s="100" t="str">
        <f>+'[3]Contratos anteriores'!BM194</f>
        <v xml:space="preserve"> </v>
      </c>
      <c r="BH191" s="100" t="str">
        <f>+'[3]Contratos anteriores'!BN194</f>
        <v xml:space="preserve"> </v>
      </c>
      <c r="BI191" s="100" t="str">
        <f>+'[3]Contratos anteriores'!BO194</f>
        <v xml:space="preserve"> </v>
      </c>
      <c r="BJ191" s="100">
        <v>1.1300000000000001</v>
      </c>
      <c r="BK191" s="100">
        <v>0.81</v>
      </c>
      <c r="BL191" s="100"/>
      <c r="BM191" s="100" t="str">
        <f>+'[3]Contratos anteriores'!BP194</f>
        <v xml:space="preserve"> </v>
      </c>
      <c r="BN191" s="100" t="str">
        <f>+'[3]Contratos anteriores'!BQ194</f>
        <v xml:space="preserve"> </v>
      </c>
      <c r="BO191" s="100" t="str">
        <f>+'[3]Contratos anteriores'!BR194</f>
        <v xml:space="preserve"> </v>
      </c>
      <c r="BP191" s="100">
        <v>0.72</v>
      </c>
      <c r="BQ191" s="100">
        <v>0.96</v>
      </c>
      <c r="BR191" s="100">
        <v>0.93</v>
      </c>
      <c r="BS191" s="100">
        <f>+'[3]Contratos anteriores'!BS194</f>
        <v>0.70916999999999986</v>
      </c>
      <c r="BT191" s="100">
        <f>+'[3]Contratos anteriores'!BT194</f>
        <v>0.76432499999999992</v>
      </c>
      <c r="BU191" s="100" t="str">
        <f>+'[3]Contratos anteriores'!BU194</f>
        <v xml:space="preserve"> </v>
      </c>
      <c r="BV191" s="100">
        <f t="shared" si="152"/>
        <v>0.89702755000000012</v>
      </c>
      <c r="BW191" s="100">
        <f t="shared" si="153"/>
        <v>0.29147118381599224</v>
      </c>
      <c r="BX191" s="100">
        <f t="shared" si="226"/>
        <v>0.45982077427601176</v>
      </c>
      <c r="BY191" s="100">
        <f t="shared" si="154"/>
        <v>1.1884987338159925</v>
      </c>
      <c r="BZ191" s="100">
        <f t="shared" si="155"/>
        <v>0.78792402545139162</v>
      </c>
      <c r="CA191" s="100" t="str">
        <f t="shared" si="156"/>
        <v/>
      </c>
      <c r="CB191" s="100" t="str">
        <f t="shared" si="157"/>
        <v/>
      </c>
      <c r="CC191" s="100" t="str">
        <f t="shared" si="158"/>
        <v/>
      </c>
      <c r="CD191" s="100">
        <f t="shared" si="159"/>
        <v>0.76305000000000001</v>
      </c>
      <c r="CE191" s="100" t="str">
        <f t="shared" si="160"/>
        <v/>
      </c>
      <c r="CF191" s="100">
        <f t="shared" si="161"/>
        <v>0.76432499999999992</v>
      </c>
      <c r="CG191" s="100" t="str">
        <f t="shared" si="162"/>
        <v/>
      </c>
      <c r="CH191" s="100" t="str">
        <f t="shared" si="163"/>
        <v/>
      </c>
      <c r="CI191" s="100" t="str">
        <f t="shared" si="164"/>
        <v/>
      </c>
      <c r="CJ191" s="100" t="str">
        <f t="shared" si="165"/>
        <v/>
      </c>
      <c r="CK191" s="100" t="str">
        <f t="shared" si="166"/>
        <v/>
      </c>
      <c r="CL191" s="100" t="str">
        <f t="shared" si="167"/>
        <v/>
      </c>
      <c r="CM191" s="100" t="str">
        <f t="shared" si="168"/>
        <v/>
      </c>
      <c r="CN191" s="100" t="str">
        <f t="shared" si="169"/>
        <v/>
      </c>
      <c r="CO191" s="100">
        <f t="shared" si="170"/>
        <v>0.64</v>
      </c>
      <c r="CP191" s="100">
        <f t="shared" si="171"/>
        <v>0.75495000000000001</v>
      </c>
      <c r="CQ191" s="100">
        <f t="shared" si="172"/>
        <v>0.73481799999999997</v>
      </c>
      <c r="CR191" s="100">
        <f t="shared" si="173"/>
        <v>0.75495000000000001</v>
      </c>
      <c r="CS191" s="100" t="str">
        <f t="shared" si="174"/>
        <v/>
      </c>
      <c r="CT191" s="100" t="str">
        <f t="shared" si="175"/>
        <v/>
      </c>
      <c r="CU191" s="100" t="str">
        <f t="shared" si="176"/>
        <v/>
      </c>
      <c r="CV191" s="100">
        <f t="shared" si="177"/>
        <v>0.73116000000000003</v>
      </c>
      <c r="CW191" s="100" t="str">
        <f t="shared" si="178"/>
        <v/>
      </c>
      <c r="CX191" s="100" t="str">
        <f t="shared" si="179"/>
        <v/>
      </c>
      <c r="CY191" s="100" t="str">
        <f t="shared" si="180"/>
        <v/>
      </c>
      <c r="CZ191" s="100" t="str">
        <f t="shared" si="181"/>
        <v/>
      </c>
      <c r="DA191" s="100" t="str">
        <f t="shared" si="182"/>
        <v/>
      </c>
      <c r="DB191" s="100" t="str">
        <f t="shared" si="183"/>
        <v/>
      </c>
      <c r="DC191" s="100" t="str">
        <f t="shared" si="184"/>
        <v/>
      </c>
      <c r="DD191" s="100" t="str">
        <f t="shared" si="185"/>
        <v/>
      </c>
      <c r="DE191" s="100" t="str">
        <f t="shared" si="186"/>
        <v/>
      </c>
      <c r="DF191" s="100" t="str">
        <f t="shared" si="187"/>
        <v/>
      </c>
      <c r="DG191" s="100" t="str">
        <f t="shared" si="188"/>
        <v/>
      </c>
      <c r="DH191" s="100">
        <f t="shared" si="189"/>
        <v>0.73576699999999995</v>
      </c>
      <c r="DI191" s="100" t="str">
        <f t="shared" si="190"/>
        <v/>
      </c>
      <c r="DJ191" s="100" t="str">
        <f t="shared" si="191"/>
        <v/>
      </c>
      <c r="DK191" s="100" t="str">
        <f t="shared" si="192"/>
        <v/>
      </c>
      <c r="DL191" s="100" t="str">
        <f t="shared" si="193"/>
        <v/>
      </c>
      <c r="DM191" s="100" t="str">
        <f t="shared" si="194"/>
        <v/>
      </c>
      <c r="DN191" s="100" t="str">
        <f t="shared" si="195"/>
        <v/>
      </c>
      <c r="DO191" s="100" t="str">
        <f t="shared" si="196"/>
        <v/>
      </c>
      <c r="DP191" s="100" t="str">
        <f t="shared" si="197"/>
        <v/>
      </c>
      <c r="DQ191" s="100" t="str">
        <f t="shared" si="198"/>
        <v/>
      </c>
      <c r="DR191" s="100" t="str">
        <f t="shared" si="199"/>
        <v/>
      </c>
      <c r="DS191" s="100" t="str">
        <f t="shared" si="200"/>
        <v/>
      </c>
      <c r="DT191" s="100" t="str">
        <f t="shared" si="201"/>
        <v/>
      </c>
      <c r="DU191" s="100" t="str">
        <f t="shared" si="202"/>
        <v/>
      </c>
      <c r="DV191" s="100" t="str">
        <f t="shared" si="203"/>
        <v/>
      </c>
      <c r="DW191" s="100" t="str">
        <f t="shared" si="204"/>
        <v/>
      </c>
      <c r="DX191" s="100" t="str">
        <f t="shared" si="205"/>
        <v/>
      </c>
      <c r="DY191" s="100" t="str">
        <f t="shared" si="206"/>
        <v/>
      </c>
      <c r="DZ191" s="100" t="str">
        <f t="shared" si="207"/>
        <v/>
      </c>
      <c r="EA191" s="100" t="str">
        <f t="shared" si="208"/>
        <v/>
      </c>
      <c r="EB191" s="100" t="str">
        <f t="shared" si="209"/>
        <v/>
      </c>
      <c r="EC191" s="100" t="str">
        <f t="shared" si="210"/>
        <v/>
      </c>
      <c r="ED191" s="100" t="str">
        <f t="shared" si="211"/>
        <v/>
      </c>
      <c r="EE191" s="100" t="str">
        <f t="shared" si="212"/>
        <v/>
      </c>
      <c r="EF191" s="100" t="str">
        <f t="shared" si="213"/>
        <v/>
      </c>
      <c r="EG191" s="100" t="str">
        <f t="shared" si="214"/>
        <v/>
      </c>
      <c r="EH191" s="100" t="str">
        <f t="shared" si="215"/>
        <v/>
      </c>
      <c r="EI191" s="100">
        <f t="shared" si="216"/>
        <v>0.72</v>
      </c>
      <c r="EJ191" s="100" t="str">
        <f t="shared" si="217"/>
        <v/>
      </c>
      <c r="EK191" s="100" t="str">
        <f t="shared" si="218"/>
        <v/>
      </c>
      <c r="EL191" s="100">
        <f t="shared" si="219"/>
        <v>0.70916999999999986</v>
      </c>
      <c r="EM191" s="100">
        <f t="shared" si="220"/>
        <v>0.76432499999999992</v>
      </c>
      <c r="EN191" s="100" t="str">
        <f t="shared" si="221"/>
        <v/>
      </c>
      <c r="EO191" s="99">
        <f t="shared" si="222"/>
        <v>1</v>
      </c>
      <c r="EP191" s="99">
        <f>ROUND(EO191*(1+[3]Inflación!$G$50),2)</f>
        <v>1.01</v>
      </c>
      <c r="EQ191" s="98">
        <f t="shared" si="223"/>
        <v>0.39607368790388664</v>
      </c>
    </row>
    <row r="192" spans="1:147" s="97" customFormat="1" ht="24.75" customHeight="1">
      <c r="A192" s="107">
        <v>187</v>
      </c>
      <c r="B192" s="106" t="s">
        <v>467</v>
      </c>
      <c r="C192" s="105" t="s">
        <v>217</v>
      </c>
      <c r="D192" s="104" t="s">
        <v>129</v>
      </c>
      <c r="E192" s="103">
        <v>0.95888222466211981</v>
      </c>
      <c r="F192" s="103">
        <v>0.96703272357174785</v>
      </c>
      <c r="G192" s="102">
        <v>0.85089999999999999</v>
      </c>
      <c r="H192" s="100">
        <v>1.88</v>
      </c>
      <c r="I192" s="100">
        <v>1.2</v>
      </c>
      <c r="J192" s="100">
        <v>2.0099999999999998</v>
      </c>
      <c r="K192" s="100" t="str">
        <f>+'[3]Contratos anteriores'!AO195</f>
        <v xml:space="preserve"> </v>
      </c>
      <c r="L192" s="100" t="str">
        <f>+'[3]Contratos anteriores'!AP195</f>
        <v xml:space="preserve"> </v>
      </c>
      <c r="M192" s="100" t="str">
        <f>+'[3]Contratos anteriores'!AQ195</f>
        <v xml:space="preserve"> </v>
      </c>
      <c r="N192" s="100"/>
      <c r="O192" s="100"/>
      <c r="P192" s="100"/>
      <c r="Q192" s="100" t="str">
        <f>+'[3]Contratos anteriores'!AR195</f>
        <v xml:space="preserve"> </v>
      </c>
      <c r="R192" s="100" t="str">
        <f>+'[3]Contratos anteriores'!AS195</f>
        <v xml:space="preserve"> </v>
      </c>
      <c r="S192" s="100">
        <f>+'[3]Contratos anteriores'!AT195</f>
        <v>0.90699899999999989</v>
      </c>
      <c r="T192" s="100"/>
      <c r="U192" s="100"/>
      <c r="V192" s="101"/>
      <c r="W192" s="100">
        <f>+'[3]Contratos anteriores'!AU195</f>
        <v>0.97640199999999988</v>
      </c>
      <c r="X192" s="100" t="str">
        <f>+'[3]Contratos anteriores'!AV195</f>
        <v xml:space="preserve"> </v>
      </c>
      <c r="Y192" s="100" t="str">
        <f>+'[3]Contratos anteriores'!AW195</f>
        <v xml:space="preserve"> </v>
      </c>
      <c r="Z192" s="100"/>
      <c r="AA192" s="100"/>
      <c r="AB192" s="100"/>
      <c r="AC192" s="101" t="str">
        <f>+'[3]Contratos anteriores'!AX195</f>
        <v xml:space="preserve"> </v>
      </c>
      <c r="AD192" s="101" t="str">
        <f>+'[3]Contratos anteriores'!AY195</f>
        <v xml:space="preserve"> </v>
      </c>
      <c r="AE192" s="101" t="str">
        <f>+'[3]Contratos anteriores'!AZ195</f>
        <v xml:space="preserve"> </v>
      </c>
      <c r="AF192" s="100"/>
      <c r="AG192" s="100"/>
      <c r="AH192" s="100"/>
      <c r="AI192" s="100" t="str">
        <f>+'[3]Contratos anteriores'!BA195</f>
        <v xml:space="preserve"> </v>
      </c>
      <c r="AJ192" s="100" t="str">
        <f>+'[3]Contratos anteriores'!BB195</f>
        <v xml:space="preserve"> </v>
      </c>
      <c r="AK192" s="100" t="str">
        <f>+'[3]Contratos anteriores'!BC195</f>
        <v xml:space="preserve"> </v>
      </c>
      <c r="AL192" s="100"/>
      <c r="AM192" s="100"/>
      <c r="AN192" s="100"/>
      <c r="AO192" s="100" t="str">
        <f>+'[3]Contratos anteriores'!BD195</f>
        <v xml:space="preserve"> </v>
      </c>
      <c r="AP192" s="100" t="str">
        <f>+'[3]Contratos anteriores'!BE195</f>
        <v xml:space="preserve"> </v>
      </c>
      <c r="AQ192" s="100" t="str">
        <f>+'[3]Contratos anteriores'!BF195</f>
        <v xml:space="preserve"> </v>
      </c>
      <c r="AR192" s="100"/>
      <c r="AS192" s="100"/>
      <c r="AT192" s="100"/>
      <c r="AU192" s="100" t="str">
        <f>+'[3]Contratos anteriores'!BG195</f>
        <v xml:space="preserve"> </v>
      </c>
      <c r="AV192" s="100" t="str">
        <f>+'[3]Contratos anteriores'!BH195</f>
        <v xml:space="preserve"> </v>
      </c>
      <c r="AW192" s="100" t="str">
        <f>+'[3]Contratos anteriores'!BI195</f>
        <v xml:space="preserve"> </v>
      </c>
      <c r="AX192" s="100"/>
      <c r="AY192" s="100"/>
      <c r="AZ192" s="100"/>
      <c r="BA192" s="100" t="str">
        <f>+'[3]Contratos anteriores'!BJ195</f>
        <v xml:space="preserve"> </v>
      </c>
      <c r="BB192" s="100" t="str">
        <f>+'[3]Contratos anteriores'!BK195</f>
        <v xml:space="preserve"> </v>
      </c>
      <c r="BC192" s="100" t="str">
        <f>+'[3]Contratos anteriores'!BL195</f>
        <v xml:space="preserve"> </v>
      </c>
      <c r="BD192" s="100"/>
      <c r="BE192" s="100"/>
      <c r="BF192" s="100"/>
      <c r="BG192" s="100" t="str">
        <f>+'[3]Contratos anteriores'!BM195</f>
        <v xml:space="preserve"> </v>
      </c>
      <c r="BH192" s="100" t="str">
        <f>+'[3]Contratos anteriores'!BN195</f>
        <v xml:space="preserve"> </v>
      </c>
      <c r="BI192" s="100" t="str">
        <f>+'[3]Contratos anteriores'!BO195</f>
        <v xml:space="preserve"> </v>
      </c>
      <c r="BJ192" s="100">
        <v>1.4300000000000002</v>
      </c>
      <c r="BK192" s="100">
        <v>1.08</v>
      </c>
      <c r="BL192" s="100"/>
      <c r="BM192" s="100" t="str">
        <f>+'[3]Contratos anteriores'!BP195</f>
        <v xml:space="preserve"> </v>
      </c>
      <c r="BN192" s="100" t="str">
        <f>+'[3]Contratos anteriores'!BQ195</f>
        <v xml:space="preserve"> </v>
      </c>
      <c r="BO192" s="100" t="str">
        <f>+'[3]Contratos anteriores'!BR195</f>
        <v xml:space="preserve"> </v>
      </c>
      <c r="BP192" s="100">
        <v>0.96</v>
      </c>
      <c r="BQ192" s="100">
        <v>1.1100000000000001</v>
      </c>
      <c r="BR192" s="100">
        <v>1.2</v>
      </c>
      <c r="BS192" s="100">
        <f>+'[3]Contratos anteriores'!BS195</f>
        <v>0.94218299999999999</v>
      </c>
      <c r="BT192" s="100">
        <f>+'[3]Contratos anteriores'!BT195</f>
        <v>0.98852699999999982</v>
      </c>
      <c r="BU192" s="100">
        <f>+'[3]Contratos anteriores'!BU195</f>
        <v>0.97161599999999992</v>
      </c>
      <c r="BV192" s="100">
        <f t="shared" si="152"/>
        <v>1.1790447857142856</v>
      </c>
      <c r="BW192" s="100">
        <f t="shared" si="153"/>
        <v>0.34138596831377371</v>
      </c>
      <c r="BX192" s="100">
        <f t="shared" si="226"/>
        <v>0.66696583324362502</v>
      </c>
      <c r="BY192" s="100">
        <f t="shared" si="154"/>
        <v>1.5204307540280593</v>
      </c>
      <c r="BZ192" s="100">
        <f t="shared" si="155"/>
        <v>1.0547704471283319</v>
      </c>
      <c r="CA192" s="100" t="str">
        <f t="shared" si="156"/>
        <v/>
      </c>
      <c r="CB192" s="100" t="str">
        <f t="shared" si="157"/>
        <v/>
      </c>
      <c r="CC192" s="100" t="str">
        <f t="shared" si="158"/>
        <v/>
      </c>
      <c r="CD192" s="100" t="str">
        <f t="shared" si="159"/>
        <v/>
      </c>
      <c r="CE192" s="100" t="str">
        <f t="shared" si="160"/>
        <v/>
      </c>
      <c r="CF192" s="100" t="str">
        <f t="shared" si="161"/>
        <v/>
      </c>
      <c r="CG192" s="100" t="str">
        <f t="shared" si="162"/>
        <v/>
      </c>
      <c r="CH192" s="100" t="str">
        <f t="shared" si="163"/>
        <v/>
      </c>
      <c r="CI192" s="100" t="str">
        <f t="shared" si="164"/>
        <v/>
      </c>
      <c r="CJ192" s="100" t="str">
        <f t="shared" si="165"/>
        <v/>
      </c>
      <c r="CK192" s="100" t="str">
        <f t="shared" si="166"/>
        <v/>
      </c>
      <c r="CL192" s="100">
        <f t="shared" si="167"/>
        <v>0.90699899999999989</v>
      </c>
      <c r="CM192" s="100" t="str">
        <f t="shared" si="168"/>
        <v/>
      </c>
      <c r="CN192" s="100" t="str">
        <f t="shared" si="169"/>
        <v/>
      </c>
      <c r="CO192" s="100" t="str">
        <f t="shared" si="170"/>
        <v/>
      </c>
      <c r="CP192" s="100">
        <f t="shared" si="171"/>
        <v>0.97640199999999988</v>
      </c>
      <c r="CQ192" s="100" t="str">
        <f t="shared" si="172"/>
        <v/>
      </c>
      <c r="CR192" s="100" t="str">
        <f t="shared" si="173"/>
        <v/>
      </c>
      <c r="CS192" s="100" t="str">
        <f t="shared" si="174"/>
        <v/>
      </c>
      <c r="CT192" s="100" t="str">
        <f t="shared" si="175"/>
        <v/>
      </c>
      <c r="CU192" s="100" t="str">
        <f t="shared" si="176"/>
        <v/>
      </c>
      <c r="CV192" s="100" t="str">
        <f t="shared" si="177"/>
        <v/>
      </c>
      <c r="CW192" s="100" t="str">
        <f t="shared" si="178"/>
        <v/>
      </c>
      <c r="CX192" s="100" t="str">
        <f t="shared" si="179"/>
        <v/>
      </c>
      <c r="CY192" s="100" t="str">
        <f t="shared" si="180"/>
        <v/>
      </c>
      <c r="CZ192" s="100" t="str">
        <f t="shared" si="181"/>
        <v/>
      </c>
      <c r="DA192" s="100" t="str">
        <f t="shared" si="182"/>
        <v/>
      </c>
      <c r="DB192" s="100" t="str">
        <f t="shared" si="183"/>
        <v/>
      </c>
      <c r="DC192" s="100" t="str">
        <f t="shared" si="184"/>
        <v/>
      </c>
      <c r="DD192" s="100" t="str">
        <f t="shared" si="185"/>
        <v/>
      </c>
      <c r="DE192" s="100" t="str">
        <f t="shared" si="186"/>
        <v/>
      </c>
      <c r="DF192" s="100" t="str">
        <f t="shared" si="187"/>
        <v/>
      </c>
      <c r="DG192" s="100" t="str">
        <f t="shared" si="188"/>
        <v/>
      </c>
      <c r="DH192" s="100" t="str">
        <f t="shared" si="189"/>
        <v/>
      </c>
      <c r="DI192" s="100" t="str">
        <f t="shared" si="190"/>
        <v/>
      </c>
      <c r="DJ192" s="100" t="str">
        <f t="shared" si="191"/>
        <v/>
      </c>
      <c r="DK192" s="100" t="str">
        <f t="shared" si="192"/>
        <v/>
      </c>
      <c r="DL192" s="100" t="str">
        <f t="shared" si="193"/>
        <v/>
      </c>
      <c r="DM192" s="100" t="str">
        <f t="shared" si="194"/>
        <v/>
      </c>
      <c r="DN192" s="100" t="str">
        <f t="shared" si="195"/>
        <v/>
      </c>
      <c r="DO192" s="100" t="str">
        <f t="shared" si="196"/>
        <v/>
      </c>
      <c r="DP192" s="100" t="str">
        <f t="shared" si="197"/>
        <v/>
      </c>
      <c r="DQ192" s="100" t="str">
        <f t="shared" si="198"/>
        <v/>
      </c>
      <c r="DR192" s="100" t="str">
        <f t="shared" si="199"/>
        <v/>
      </c>
      <c r="DS192" s="100" t="str">
        <f t="shared" si="200"/>
        <v/>
      </c>
      <c r="DT192" s="100" t="str">
        <f t="shared" si="201"/>
        <v/>
      </c>
      <c r="DU192" s="100" t="str">
        <f t="shared" si="202"/>
        <v/>
      </c>
      <c r="DV192" s="100" t="str">
        <f t="shared" si="203"/>
        <v/>
      </c>
      <c r="DW192" s="100" t="str">
        <f t="shared" si="204"/>
        <v/>
      </c>
      <c r="DX192" s="100" t="str">
        <f t="shared" si="205"/>
        <v/>
      </c>
      <c r="DY192" s="100" t="str">
        <f t="shared" si="206"/>
        <v/>
      </c>
      <c r="DZ192" s="100" t="str">
        <f t="shared" si="207"/>
        <v/>
      </c>
      <c r="EA192" s="100" t="str">
        <f t="shared" si="208"/>
        <v/>
      </c>
      <c r="EB192" s="100" t="str">
        <f t="shared" si="209"/>
        <v/>
      </c>
      <c r="EC192" s="100" t="str">
        <f t="shared" si="210"/>
        <v/>
      </c>
      <c r="ED192" s="100" t="str">
        <f t="shared" si="211"/>
        <v/>
      </c>
      <c r="EE192" s="100" t="str">
        <f t="shared" si="212"/>
        <v/>
      </c>
      <c r="EF192" s="100" t="str">
        <f t="shared" si="213"/>
        <v/>
      </c>
      <c r="EG192" s="100" t="str">
        <f t="shared" si="214"/>
        <v/>
      </c>
      <c r="EH192" s="100" t="str">
        <f t="shared" si="215"/>
        <v/>
      </c>
      <c r="EI192" s="100">
        <f t="shared" si="216"/>
        <v>0.96</v>
      </c>
      <c r="EJ192" s="100" t="str">
        <f t="shared" si="217"/>
        <v/>
      </c>
      <c r="EK192" s="100" t="str">
        <f t="shared" si="218"/>
        <v/>
      </c>
      <c r="EL192" s="100">
        <f t="shared" si="219"/>
        <v>0.94218299999999999</v>
      </c>
      <c r="EM192" s="100">
        <f t="shared" si="220"/>
        <v>0.98852699999999982</v>
      </c>
      <c r="EN192" s="100">
        <f t="shared" si="221"/>
        <v>0.97161599999999992</v>
      </c>
      <c r="EO192" s="99">
        <f t="shared" si="222"/>
        <v>0.85</v>
      </c>
      <c r="EP192" s="99">
        <f>ROUND(EO192*(1+[3]Inflación!$G$50),2)</f>
        <v>0.86</v>
      </c>
      <c r="EQ192" s="98">
        <f t="shared" si="223"/>
        <v>-0.11355119728127872</v>
      </c>
    </row>
    <row r="193" spans="1:147" s="97" customFormat="1" ht="24.75" customHeight="1">
      <c r="A193" s="107">
        <v>188</v>
      </c>
      <c r="B193" s="106" t="s">
        <v>467</v>
      </c>
      <c r="C193" s="105" t="s">
        <v>216</v>
      </c>
      <c r="D193" s="104" t="s">
        <v>129</v>
      </c>
      <c r="E193" s="103">
        <v>1.431496393644615</v>
      </c>
      <c r="F193" s="103">
        <v>1.4436641129905943</v>
      </c>
      <c r="G193" s="102">
        <v>1.4932000000000001</v>
      </c>
      <c r="H193" s="100">
        <v>2.2200000000000002</v>
      </c>
      <c r="I193" s="100">
        <v>1.5015000000000001</v>
      </c>
      <c r="J193" s="100">
        <v>2.38</v>
      </c>
      <c r="K193" s="100" t="str">
        <f>+'[3]Contratos anteriores'!AO196</f>
        <v xml:space="preserve"> </v>
      </c>
      <c r="L193" s="100" t="str">
        <f>+'[3]Contratos anteriores'!AP196</f>
        <v xml:space="preserve"> </v>
      </c>
      <c r="M193" s="100" t="str">
        <f>+'[3]Contratos anteriores'!AQ196</f>
        <v xml:space="preserve"> </v>
      </c>
      <c r="N193" s="100"/>
      <c r="O193" s="100"/>
      <c r="P193" s="100"/>
      <c r="Q193" s="100" t="str">
        <f>+'[3]Contratos anteriores'!AR196</f>
        <v xml:space="preserve"> </v>
      </c>
      <c r="R193" s="100">
        <f>+'[3]Contratos anteriores'!AS196</f>
        <v>1.1537740649999999</v>
      </c>
      <c r="S193" s="100" t="str">
        <f>+'[3]Contratos anteriores'!AT196</f>
        <v xml:space="preserve"> </v>
      </c>
      <c r="T193" s="100"/>
      <c r="U193" s="100">
        <v>1.02</v>
      </c>
      <c r="V193" s="101">
        <v>1.07</v>
      </c>
      <c r="W193" s="100" t="str">
        <f>+'[3]Contratos anteriores'!AU196</f>
        <v xml:space="preserve"> </v>
      </c>
      <c r="X193" s="100" t="str">
        <f>+'[3]Contratos anteriores'!AV196</f>
        <v xml:space="preserve"> </v>
      </c>
      <c r="Y193" s="100" t="str">
        <f>+'[3]Contratos anteriores'!AW196</f>
        <v xml:space="preserve"> </v>
      </c>
      <c r="Z193" s="100"/>
      <c r="AA193" s="100"/>
      <c r="AB193" s="100"/>
      <c r="AC193" s="101" t="str">
        <f>+'[3]Contratos anteriores'!AX196</f>
        <v xml:space="preserve"> </v>
      </c>
      <c r="AD193" s="101">
        <f>+'[3]Contratos anteriores'!AY196</f>
        <v>1.4394379999999998</v>
      </c>
      <c r="AE193" s="101" t="str">
        <f>+'[3]Contratos anteriores'!AZ196</f>
        <v xml:space="preserve"> </v>
      </c>
      <c r="AF193" s="100"/>
      <c r="AG193" s="100"/>
      <c r="AH193" s="100"/>
      <c r="AI193" s="100" t="str">
        <f>+'[3]Contratos anteriores'!BA196</f>
        <v xml:space="preserve"> </v>
      </c>
      <c r="AJ193" s="100" t="str">
        <f>+'[3]Contratos anteriores'!BB196</f>
        <v xml:space="preserve"> </v>
      </c>
      <c r="AK193" s="100" t="str">
        <f>+'[3]Contratos anteriores'!BC196</f>
        <v xml:space="preserve"> </v>
      </c>
      <c r="AL193" s="100"/>
      <c r="AM193" s="100"/>
      <c r="AN193" s="100"/>
      <c r="AO193" s="100" t="str">
        <f>+'[3]Contratos anteriores'!BD196</f>
        <v xml:space="preserve"> </v>
      </c>
      <c r="AP193" s="100" t="str">
        <f>+'[3]Contratos anteriores'!BE196</f>
        <v xml:space="preserve"> </v>
      </c>
      <c r="AQ193" s="100" t="str">
        <f>+'[3]Contratos anteriores'!BF196</f>
        <v xml:space="preserve"> </v>
      </c>
      <c r="AR193" s="100"/>
      <c r="AS193" s="100"/>
      <c r="AT193" s="100"/>
      <c r="AU193" s="100" t="str">
        <f>+'[3]Contratos anteriores'!BG196</f>
        <v xml:space="preserve"> </v>
      </c>
      <c r="AV193" s="100" t="str">
        <f>+'[3]Contratos anteriores'!BH196</f>
        <v xml:space="preserve"> </v>
      </c>
      <c r="AW193" s="100" t="str">
        <f>+'[3]Contratos anteriores'!BI196</f>
        <v xml:space="preserve"> </v>
      </c>
      <c r="AX193" s="100"/>
      <c r="AY193" s="100"/>
      <c r="AZ193" s="100"/>
      <c r="BA193" s="100" t="str">
        <f>+'[3]Contratos anteriores'!BJ196</f>
        <v xml:space="preserve"> </v>
      </c>
      <c r="BB193" s="100" t="str">
        <f>+'[3]Contratos anteriores'!BK196</f>
        <v xml:space="preserve"> </v>
      </c>
      <c r="BC193" s="100" t="str">
        <f>+'[3]Contratos anteriores'!BL196</f>
        <v xml:space="preserve"> </v>
      </c>
      <c r="BD193" s="100"/>
      <c r="BE193" s="100"/>
      <c r="BF193" s="100"/>
      <c r="BG193" s="100" t="str">
        <f>+'[3]Contratos anteriores'!BM196</f>
        <v xml:space="preserve"> </v>
      </c>
      <c r="BH193" s="100" t="str">
        <f>+'[3]Contratos anteriores'!BN196</f>
        <v xml:space="preserve"> </v>
      </c>
      <c r="BI193" s="100" t="str">
        <f>+'[3]Contratos anteriores'!BO196</f>
        <v xml:space="preserve"> </v>
      </c>
      <c r="BJ193" s="100">
        <v>1.7899999999999998</v>
      </c>
      <c r="BK193" s="100">
        <v>1.62</v>
      </c>
      <c r="BL193" s="100"/>
      <c r="BM193" s="100" t="str">
        <f>+'[3]Contratos anteriores'!BP196</f>
        <v xml:space="preserve"> </v>
      </c>
      <c r="BN193" s="100" t="str">
        <f>+'[3]Contratos anteriores'!BQ196</f>
        <v xml:space="preserve"> </v>
      </c>
      <c r="BO193" s="100" t="str">
        <f>+'[3]Contratos anteriores'!BR196</f>
        <v xml:space="preserve"> </v>
      </c>
      <c r="BP193" s="100">
        <v>1.43</v>
      </c>
      <c r="BQ193" s="100">
        <v>1.36</v>
      </c>
      <c r="BR193" s="100">
        <v>1.71</v>
      </c>
      <c r="BS193" s="100" t="str">
        <f>+'[3]Contratos anteriores'!BS196</f>
        <v xml:space="preserve"> </v>
      </c>
      <c r="BT193" s="100" t="str">
        <f>+'[3]Contratos anteriores'!BT196</f>
        <v xml:space="preserve"> </v>
      </c>
      <c r="BU193" s="100" t="str">
        <f>+'[3]Contratos anteriores'!BU196</f>
        <v xml:space="preserve"> </v>
      </c>
      <c r="BV193" s="100">
        <f t="shared" si="152"/>
        <v>1.5529163126923076</v>
      </c>
      <c r="BW193" s="100">
        <f t="shared" si="153"/>
        <v>0.37659360489135563</v>
      </c>
      <c r="BX193" s="100">
        <f t="shared" si="226"/>
        <v>0.98802590535527413</v>
      </c>
      <c r="BY193" s="100">
        <f t="shared" si="154"/>
        <v>1.9295099175836632</v>
      </c>
      <c r="BZ193" s="100">
        <f t="shared" si="155"/>
        <v>1.5746460330090766</v>
      </c>
      <c r="CA193" s="100" t="str">
        <f t="shared" si="156"/>
        <v/>
      </c>
      <c r="CB193" s="100">
        <f t="shared" si="157"/>
        <v>1.5015000000000001</v>
      </c>
      <c r="CC193" s="100" t="str">
        <f t="shared" si="158"/>
        <v/>
      </c>
      <c r="CD193" s="100" t="str">
        <f t="shared" si="159"/>
        <v/>
      </c>
      <c r="CE193" s="100" t="str">
        <f t="shared" si="160"/>
        <v/>
      </c>
      <c r="CF193" s="100" t="str">
        <f t="shared" si="161"/>
        <v/>
      </c>
      <c r="CG193" s="100" t="str">
        <f t="shared" si="162"/>
        <v/>
      </c>
      <c r="CH193" s="100" t="str">
        <f t="shared" si="163"/>
        <v/>
      </c>
      <c r="CI193" s="100" t="str">
        <f t="shared" si="164"/>
        <v/>
      </c>
      <c r="CJ193" s="100" t="str">
        <f t="shared" si="165"/>
        <v/>
      </c>
      <c r="CK193" s="100">
        <f t="shared" si="166"/>
        <v>1.1537740649999999</v>
      </c>
      <c r="CL193" s="100" t="str">
        <f t="shared" si="167"/>
        <v/>
      </c>
      <c r="CM193" s="100" t="str">
        <f t="shared" si="168"/>
        <v/>
      </c>
      <c r="CN193" s="100">
        <f t="shared" si="169"/>
        <v>1.02</v>
      </c>
      <c r="CO193" s="100">
        <f t="shared" si="170"/>
        <v>1.07</v>
      </c>
      <c r="CP193" s="100" t="str">
        <f t="shared" si="171"/>
        <v/>
      </c>
      <c r="CQ193" s="100" t="str">
        <f t="shared" si="172"/>
        <v/>
      </c>
      <c r="CR193" s="100" t="str">
        <f t="shared" si="173"/>
        <v/>
      </c>
      <c r="CS193" s="100" t="str">
        <f t="shared" si="174"/>
        <v/>
      </c>
      <c r="CT193" s="100" t="str">
        <f t="shared" si="175"/>
        <v/>
      </c>
      <c r="CU193" s="100" t="str">
        <f t="shared" si="176"/>
        <v/>
      </c>
      <c r="CV193" s="100" t="str">
        <f t="shared" si="177"/>
        <v/>
      </c>
      <c r="CW193" s="100">
        <f t="shared" si="178"/>
        <v>1.4394379999999998</v>
      </c>
      <c r="CX193" s="100" t="str">
        <f t="shared" si="179"/>
        <v/>
      </c>
      <c r="CY193" s="100" t="str">
        <f t="shared" si="180"/>
        <v/>
      </c>
      <c r="CZ193" s="100" t="str">
        <f t="shared" si="181"/>
        <v/>
      </c>
      <c r="DA193" s="100" t="str">
        <f t="shared" si="182"/>
        <v/>
      </c>
      <c r="DB193" s="100" t="str">
        <f t="shared" si="183"/>
        <v/>
      </c>
      <c r="DC193" s="100" t="str">
        <f t="shared" si="184"/>
        <v/>
      </c>
      <c r="DD193" s="100" t="str">
        <f t="shared" si="185"/>
        <v/>
      </c>
      <c r="DE193" s="100" t="str">
        <f t="shared" si="186"/>
        <v/>
      </c>
      <c r="DF193" s="100" t="str">
        <f t="shared" si="187"/>
        <v/>
      </c>
      <c r="DG193" s="100" t="str">
        <f t="shared" si="188"/>
        <v/>
      </c>
      <c r="DH193" s="100" t="str">
        <f t="shared" si="189"/>
        <v/>
      </c>
      <c r="DI193" s="100" t="str">
        <f t="shared" si="190"/>
        <v/>
      </c>
      <c r="DJ193" s="100" t="str">
        <f t="shared" si="191"/>
        <v/>
      </c>
      <c r="DK193" s="100" t="str">
        <f t="shared" si="192"/>
        <v/>
      </c>
      <c r="DL193" s="100" t="str">
        <f t="shared" si="193"/>
        <v/>
      </c>
      <c r="DM193" s="100" t="str">
        <f t="shared" si="194"/>
        <v/>
      </c>
      <c r="DN193" s="100" t="str">
        <f t="shared" si="195"/>
        <v/>
      </c>
      <c r="DO193" s="100" t="str">
        <f t="shared" si="196"/>
        <v/>
      </c>
      <c r="DP193" s="100" t="str">
        <f t="shared" si="197"/>
        <v/>
      </c>
      <c r="DQ193" s="100" t="str">
        <f t="shared" si="198"/>
        <v/>
      </c>
      <c r="DR193" s="100" t="str">
        <f t="shared" si="199"/>
        <v/>
      </c>
      <c r="DS193" s="100" t="str">
        <f t="shared" si="200"/>
        <v/>
      </c>
      <c r="DT193" s="100" t="str">
        <f t="shared" si="201"/>
        <v/>
      </c>
      <c r="DU193" s="100" t="str">
        <f t="shared" si="202"/>
        <v/>
      </c>
      <c r="DV193" s="100" t="str">
        <f t="shared" si="203"/>
        <v/>
      </c>
      <c r="DW193" s="100" t="str">
        <f t="shared" si="204"/>
        <v/>
      </c>
      <c r="DX193" s="100" t="str">
        <f t="shared" si="205"/>
        <v/>
      </c>
      <c r="DY193" s="100" t="str">
        <f t="shared" si="206"/>
        <v/>
      </c>
      <c r="DZ193" s="100" t="str">
        <f t="shared" si="207"/>
        <v/>
      </c>
      <c r="EA193" s="100" t="str">
        <f t="shared" si="208"/>
        <v/>
      </c>
      <c r="EB193" s="100" t="str">
        <f t="shared" si="209"/>
        <v/>
      </c>
      <c r="EC193" s="100" t="str">
        <f t="shared" si="210"/>
        <v/>
      </c>
      <c r="ED193" s="100" t="str">
        <f t="shared" si="211"/>
        <v/>
      </c>
      <c r="EE193" s="100" t="str">
        <f t="shared" si="212"/>
        <v/>
      </c>
      <c r="EF193" s="100" t="str">
        <f t="shared" si="213"/>
        <v/>
      </c>
      <c r="EG193" s="100" t="str">
        <f t="shared" si="214"/>
        <v/>
      </c>
      <c r="EH193" s="100" t="str">
        <f t="shared" si="215"/>
        <v/>
      </c>
      <c r="EI193" s="100">
        <f t="shared" si="216"/>
        <v>1.43</v>
      </c>
      <c r="EJ193" s="100">
        <f t="shared" si="217"/>
        <v>1.36</v>
      </c>
      <c r="EK193" s="100" t="str">
        <f t="shared" si="218"/>
        <v/>
      </c>
      <c r="EL193" s="100" t="str">
        <f t="shared" si="219"/>
        <v/>
      </c>
      <c r="EM193" s="100" t="str">
        <f t="shared" si="220"/>
        <v/>
      </c>
      <c r="EN193" s="100" t="str">
        <f t="shared" si="221"/>
        <v/>
      </c>
      <c r="EO193" s="99">
        <f t="shared" si="222"/>
        <v>1.49</v>
      </c>
      <c r="EP193" s="99">
        <f>ROUND(EO193*(1+[3]Inflación!$G$50),2)</f>
        <v>1.51</v>
      </c>
      <c r="EQ193" s="98">
        <f t="shared" si="223"/>
        <v>4.0868846484784838E-2</v>
      </c>
    </row>
    <row r="194" spans="1:147" s="97" customFormat="1" ht="24.75" customHeight="1">
      <c r="A194" s="107">
        <v>189</v>
      </c>
      <c r="B194" s="106" t="s">
        <v>467</v>
      </c>
      <c r="C194" s="105" t="s">
        <v>215</v>
      </c>
      <c r="D194" s="104" t="s">
        <v>129</v>
      </c>
      <c r="E194" s="103">
        <v>1.5443798423951607</v>
      </c>
      <c r="F194" s="103">
        <v>1.5575070710555194</v>
      </c>
      <c r="G194" s="102">
        <v>1.8640000000000001</v>
      </c>
      <c r="H194" s="100">
        <v>2.85</v>
      </c>
      <c r="I194" s="100">
        <v>1.6170000000000002</v>
      </c>
      <c r="J194" s="100">
        <v>3.05</v>
      </c>
      <c r="K194" s="100" t="str">
        <f>+'[3]Contratos anteriores'!AO197</f>
        <v xml:space="preserve"> </v>
      </c>
      <c r="L194" s="100" t="str">
        <f>+'[3]Contratos anteriores'!AP197</f>
        <v xml:space="preserve"> </v>
      </c>
      <c r="M194" s="100" t="str">
        <f>+'[3]Contratos anteriores'!AQ197</f>
        <v xml:space="preserve"> </v>
      </c>
      <c r="N194" s="100"/>
      <c r="O194" s="100"/>
      <c r="P194" s="100"/>
      <c r="Q194" s="100" t="str">
        <f>+'[3]Contratos anteriores'!AR197</f>
        <v xml:space="preserve"> </v>
      </c>
      <c r="R194" s="100" t="str">
        <f>+'[3]Contratos anteriores'!AS197</f>
        <v xml:space="preserve"> </v>
      </c>
      <c r="S194" s="100" t="str">
        <f>+'[3]Contratos anteriores'!AT197</f>
        <v xml:space="preserve"> </v>
      </c>
      <c r="T194" s="100"/>
      <c r="U194" s="100">
        <v>1.28</v>
      </c>
      <c r="V194" s="101">
        <v>1.32</v>
      </c>
      <c r="W194" s="100" t="str">
        <f>+'[3]Contratos anteriores'!AU197</f>
        <v xml:space="preserve"> </v>
      </c>
      <c r="X194" s="100" t="str">
        <f>+'[3]Contratos anteriores'!AV197</f>
        <v xml:space="preserve"> </v>
      </c>
      <c r="Y194" s="100" t="str">
        <f>+'[3]Contratos anteriores'!AW197</f>
        <v xml:space="preserve"> </v>
      </c>
      <c r="Z194" s="100"/>
      <c r="AA194" s="100"/>
      <c r="AB194" s="100"/>
      <c r="AC194" s="101" t="str">
        <f>+'[3]Contratos anteriores'!AX197</f>
        <v xml:space="preserve"> </v>
      </c>
      <c r="AD194" s="101" t="str">
        <f>+'[3]Contratos anteriores'!AY197</f>
        <v xml:space="preserve"> </v>
      </c>
      <c r="AE194" s="101" t="str">
        <f>+'[3]Contratos anteriores'!AZ197</f>
        <v xml:space="preserve"> </v>
      </c>
      <c r="AF194" s="100"/>
      <c r="AG194" s="100"/>
      <c r="AH194" s="100"/>
      <c r="AI194" s="100" t="str">
        <f>+'[3]Contratos anteriores'!BA197</f>
        <v xml:space="preserve"> </v>
      </c>
      <c r="AJ194" s="100" t="str">
        <f>+'[3]Contratos anteriores'!BB197</f>
        <v xml:space="preserve"> </v>
      </c>
      <c r="AK194" s="100" t="str">
        <f>+'[3]Contratos anteriores'!BC197</f>
        <v xml:space="preserve"> </v>
      </c>
      <c r="AL194" s="100"/>
      <c r="AM194" s="100"/>
      <c r="AN194" s="100"/>
      <c r="AO194" s="100" t="str">
        <f>+'[3]Contratos anteriores'!BD197</f>
        <v xml:space="preserve"> </v>
      </c>
      <c r="AP194" s="100" t="str">
        <f>+'[3]Contratos anteriores'!BE197</f>
        <v xml:space="preserve"> </v>
      </c>
      <c r="AQ194" s="100" t="str">
        <f>+'[3]Contratos anteriores'!BF197</f>
        <v xml:space="preserve"> </v>
      </c>
      <c r="AR194" s="100"/>
      <c r="AS194" s="100"/>
      <c r="AT194" s="100"/>
      <c r="AU194" s="100" t="str">
        <f>+'[3]Contratos anteriores'!BG197</f>
        <v xml:space="preserve"> </v>
      </c>
      <c r="AV194" s="100" t="str">
        <f>+'[3]Contratos anteriores'!BH197</f>
        <v xml:space="preserve"> </v>
      </c>
      <c r="AW194" s="100" t="str">
        <f>+'[3]Contratos anteriores'!BI197</f>
        <v xml:space="preserve"> </v>
      </c>
      <c r="AX194" s="100"/>
      <c r="AY194" s="100"/>
      <c r="AZ194" s="100"/>
      <c r="BA194" s="100" t="str">
        <f>+'[3]Contratos anteriores'!BJ197</f>
        <v xml:space="preserve"> </v>
      </c>
      <c r="BB194" s="100" t="str">
        <f>+'[3]Contratos anteriores'!BK197</f>
        <v xml:space="preserve"> </v>
      </c>
      <c r="BC194" s="100" t="str">
        <f>+'[3]Contratos anteriores'!BL197</f>
        <v xml:space="preserve"> </v>
      </c>
      <c r="BD194" s="100"/>
      <c r="BE194" s="100"/>
      <c r="BF194" s="100"/>
      <c r="BG194" s="100" t="str">
        <f>+'[3]Contratos anteriores'!BM197</f>
        <v xml:space="preserve"> </v>
      </c>
      <c r="BH194" s="100" t="str">
        <f>+'[3]Contratos anteriores'!BN197</f>
        <v xml:space="preserve"> </v>
      </c>
      <c r="BI194" s="100" t="str">
        <f>+'[3]Contratos anteriores'!BO197</f>
        <v xml:space="preserve"> </v>
      </c>
      <c r="BJ194" s="100">
        <v>2.29</v>
      </c>
      <c r="BK194" s="100">
        <v>1.75</v>
      </c>
      <c r="BL194" s="100"/>
      <c r="BM194" s="100" t="str">
        <f>+'[3]Contratos anteriores'!BP197</f>
        <v xml:space="preserve"> </v>
      </c>
      <c r="BN194" s="100" t="str">
        <f>+'[3]Contratos anteriores'!BQ197</f>
        <v xml:space="preserve"> </v>
      </c>
      <c r="BO194" s="100" t="str">
        <f>+'[3]Contratos anteriores'!BR197</f>
        <v xml:space="preserve"> </v>
      </c>
      <c r="BP194" s="100">
        <v>1.54</v>
      </c>
      <c r="BQ194" s="100"/>
      <c r="BR194" s="100">
        <v>1.98</v>
      </c>
      <c r="BS194" s="100">
        <f>+'[3]Contratos anteriores'!BS197</f>
        <v>1.5095189999999998</v>
      </c>
      <c r="BT194" s="100" t="str">
        <f>+'[3]Contratos anteriores'!BT197</f>
        <v xml:space="preserve"> </v>
      </c>
      <c r="BU194" s="100">
        <f>+'[3]Contratos anteriores'!BU197</f>
        <v>1.6193600000000001</v>
      </c>
      <c r="BV194" s="100">
        <f t="shared" si="152"/>
        <v>1.8891565833333335</v>
      </c>
      <c r="BW194" s="100">
        <f t="shared" si="153"/>
        <v>0.53807265345217503</v>
      </c>
      <c r="BX194" s="100">
        <f t="shared" si="226"/>
        <v>1.082047603155071</v>
      </c>
      <c r="BY194" s="100">
        <f t="shared" si="154"/>
        <v>2.4272292367855086</v>
      </c>
      <c r="BZ194" s="100">
        <f t="shared" si="155"/>
        <v>1.698817826634677</v>
      </c>
      <c r="CA194" s="100" t="str">
        <f t="shared" si="156"/>
        <v/>
      </c>
      <c r="CB194" s="100">
        <f t="shared" si="157"/>
        <v>1.6170000000000002</v>
      </c>
      <c r="CC194" s="100" t="str">
        <f t="shared" si="158"/>
        <v/>
      </c>
      <c r="CD194" s="100" t="str">
        <f t="shared" si="159"/>
        <v/>
      </c>
      <c r="CE194" s="100" t="str">
        <f t="shared" si="160"/>
        <v/>
      </c>
      <c r="CF194" s="100" t="str">
        <f t="shared" si="161"/>
        <v/>
      </c>
      <c r="CG194" s="100" t="str">
        <f t="shared" si="162"/>
        <v/>
      </c>
      <c r="CH194" s="100" t="str">
        <f t="shared" si="163"/>
        <v/>
      </c>
      <c r="CI194" s="100" t="str">
        <f t="shared" si="164"/>
        <v/>
      </c>
      <c r="CJ194" s="100" t="str">
        <f t="shared" si="165"/>
        <v/>
      </c>
      <c r="CK194" s="100" t="str">
        <f t="shared" si="166"/>
        <v/>
      </c>
      <c r="CL194" s="100" t="str">
        <f t="shared" si="167"/>
        <v/>
      </c>
      <c r="CM194" s="100" t="str">
        <f t="shared" si="168"/>
        <v/>
      </c>
      <c r="CN194" s="100">
        <f t="shared" si="169"/>
        <v>1.28</v>
      </c>
      <c r="CO194" s="100">
        <f t="shared" si="170"/>
        <v>1.32</v>
      </c>
      <c r="CP194" s="100" t="str">
        <f t="shared" si="171"/>
        <v/>
      </c>
      <c r="CQ194" s="100" t="str">
        <f t="shared" si="172"/>
        <v/>
      </c>
      <c r="CR194" s="100" t="str">
        <f t="shared" si="173"/>
        <v/>
      </c>
      <c r="CS194" s="100" t="str">
        <f t="shared" si="174"/>
        <v/>
      </c>
      <c r="CT194" s="100" t="str">
        <f t="shared" si="175"/>
        <v/>
      </c>
      <c r="CU194" s="100" t="str">
        <f t="shared" si="176"/>
        <v/>
      </c>
      <c r="CV194" s="100" t="str">
        <f t="shared" si="177"/>
        <v/>
      </c>
      <c r="CW194" s="100" t="str">
        <f t="shared" si="178"/>
        <v/>
      </c>
      <c r="CX194" s="100" t="str">
        <f t="shared" si="179"/>
        <v/>
      </c>
      <c r="CY194" s="100" t="str">
        <f t="shared" si="180"/>
        <v/>
      </c>
      <c r="CZ194" s="100" t="str">
        <f t="shared" si="181"/>
        <v/>
      </c>
      <c r="DA194" s="100" t="str">
        <f t="shared" si="182"/>
        <v/>
      </c>
      <c r="DB194" s="100" t="str">
        <f t="shared" si="183"/>
        <v/>
      </c>
      <c r="DC194" s="100" t="str">
        <f t="shared" si="184"/>
        <v/>
      </c>
      <c r="DD194" s="100" t="str">
        <f t="shared" si="185"/>
        <v/>
      </c>
      <c r="DE194" s="100" t="str">
        <f t="shared" si="186"/>
        <v/>
      </c>
      <c r="DF194" s="100" t="str">
        <f t="shared" si="187"/>
        <v/>
      </c>
      <c r="DG194" s="100" t="str">
        <f t="shared" si="188"/>
        <v/>
      </c>
      <c r="DH194" s="100" t="str">
        <f t="shared" si="189"/>
        <v/>
      </c>
      <c r="DI194" s="100" t="str">
        <f t="shared" si="190"/>
        <v/>
      </c>
      <c r="DJ194" s="100" t="str">
        <f t="shared" si="191"/>
        <v/>
      </c>
      <c r="DK194" s="100" t="str">
        <f t="shared" si="192"/>
        <v/>
      </c>
      <c r="DL194" s="100" t="str">
        <f t="shared" si="193"/>
        <v/>
      </c>
      <c r="DM194" s="100" t="str">
        <f t="shared" si="194"/>
        <v/>
      </c>
      <c r="DN194" s="100" t="str">
        <f t="shared" si="195"/>
        <v/>
      </c>
      <c r="DO194" s="100" t="str">
        <f t="shared" si="196"/>
        <v/>
      </c>
      <c r="DP194" s="100" t="str">
        <f t="shared" si="197"/>
        <v/>
      </c>
      <c r="DQ194" s="100" t="str">
        <f t="shared" si="198"/>
        <v/>
      </c>
      <c r="DR194" s="100" t="str">
        <f t="shared" si="199"/>
        <v/>
      </c>
      <c r="DS194" s="100" t="str">
        <f t="shared" si="200"/>
        <v/>
      </c>
      <c r="DT194" s="100" t="str">
        <f t="shared" si="201"/>
        <v/>
      </c>
      <c r="DU194" s="100" t="str">
        <f t="shared" si="202"/>
        <v/>
      </c>
      <c r="DV194" s="100" t="str">
        <f t="shared" si="203"/>
        <v/>
      </c>
      <c r="DW194" s="100" t="str">
        <f t="shared" si="204"/>
        <v/>
      </c>
      <c r="DX194" s="100" t="str">
        <f t="shared" si="205"/>
        <v/>
      </c>
      <c r="DY194" s="100" t="str">
        <f t="shared" si="206"/>
        <v/>
      </c>
      <c r="DZ194" s="100" t="str">
        <f t="shared" si="207"/>
        <v/>
      </c>
      <c r="EA194" s="100" t="str">
        <f t="shared" si="208"/>
        <v/>
      </c>
      <c r="EB194" s="100" t="str">
        <f t="shared" si="209"/>
        <v/>
      </c>
      <c r="EC194" s="100" t="str">
        <f t="shared" si="210"/>
        <v/>
      </c>
      <c r="ED194" s="100" t="str">
        <f t="shared" si="211"/>
        <v/>
      </c>
      <c r="EE194" s="100" t="str">
        <f t="shared" si="212"/>
        <v/>
      </c>
      <c r="EF194" s="100" t="str">
        <f t="shared" si="213"/>
        <v/>
      </c>
      <c r="EG194" s="100" t="str">
        <f t="shared" si="214"/>
        <v/>
      </c>
      <c r="EH194" s="100" t="str">
        <f t="shared" si="215"/>
        <v/>
      </c>
      <c r="EI194" s="100">
        <f t="shared" si="216"/>
        <v>1.54</v>
      </c>
      <c r="EJ194" s="100" t="str">
        <f t="shared" si="217"/>
        <v/>
      </c>
      <c r="EK194" s="100" t="str">
        <f t="shared" si="218"/>
        <v/>
      </c>
      <c r="EL194" s="100">
        <f t="shared" si="219"/>
        <v>1.5095189999999998</v>
      </c>
      <c r="EM194" s="100" t="str">
        <f t="shared" si="220"/>
        <v/>
      </c>
      <c r="EN194" s="100">
        <f t="shared" si="221"/>
        <v>1.6193600000000001</v>
      </c>
      <c r="EO194" s="99">
        <f t="shared" si="222"/>
        <v>1.86</v>
      </c>
      <c r="EP194" s="99">
        <f>ROUND(EO194*(1+[3]Inflación!$G$50),2)</f>
        <v>1.88</v>
      </c>
      <c r="EQ194" s="98">
        <f t="shared" si="223"/>
        <v>0.20436692382318844</v>
      </c>
    </row>
    <row r="195" spans="1:147" s="97" customFormat="1" ht="24.75" customHeight="1">
      <c r="A195" s="107">
        <v>190</v>
      </c>
      <c r="B195" s="106" t="s">
        <v>467</v>
      </c>
      <c r="C195" s="105" t="s">
        <v>214</v>
      </c>
      <c r="D195" s="104" t="s">
        <v>129</v>
      </c>
      <c r="E195" s="103">
        <v>2.3594807802454172</v>
      </c>
      <c r="F195" s="103">
        <v>2.3795363668775034</v>
      </c>
      <c r="G195" s="102">
        <v>2.3163999999999998</v>
      </c>
      <c r="H195" s="100"/>
      <c r="I195" s="100">
        <v>3.51</v>
      </c>
      <c r="J195" s="100"/>
      <c r="K195" s="100" t="str">
        <f>+'[3]Contratos anteriores'!AO198</f>
        <v xml:space="preserve"> </v>
      </c>
      <c r="L195" s="100" t="str">
        <f>+'[3]Contratos anteriores'!AP198</f>
        <v xml:space="preserve"> </v>
      </c>
      <c r="M195" s="100" t="str">
        <f>+'[3]Contratos anteriores'!AQ198</f>
        <v xml:space="preserve"> </v>
      </c>
      <c r="N195" s="100"/>
      <c r="O195" s="100"/>
      <c r="P195" s="100"/>
      <c r="Q195" s="100" t="str">
        <f>+'[3]Contratos anteriores'!AR198</f>
        <v xml:space="preserve"> </v>
      </c>
      <c r="R195" s="100" t="str">
        <f>+'[3]Contratos anteriores'!AS198</f>
        <v xml:space="preserve"> </v>
      </c>
      <c r="S195" s="100">
        <f>+'[3]Contratos anteriores'!AT198</f>
        <v>2.14011</v>
      </c>
      <c r="T195" s="100"/>
      <c r="U195" s="100"/>
      <c r="V195" s="100"/>
      <c r="W195" s="100" t="str">
        <f>+'[3]Contratos anteriores'!AU198</f>
        <v xml:space="preserve"> </v>
      </c>
      <c r="X195" s="100" t="str">
        <f>+'[3]Contratos anteriores'!AV198</f>
        <v xml:space="preserve"> </v>
      </c>
      <c r="Y195" s="100" t="str">
        <f>+'[3]Contratos anteriores'!AW198</f>
        <v xml:space="preserve"> </v>
      </c>
      <c r="Z195" s="100"/>
      <c r="AA195" s="100"/>
      <c r="AB195" s="100"/>
      <c r="AC195" s="101" t="str">
        <f>+'[3]Contratos anteriores'!AX198</f>
        <v xml:space="preserve"> </v>
      </c>
      <c r="AD195" s="101" t="str">
        <f>+'[3]Contratos anteriores'!AY198</f>
        <v xml:space="preserve"> </v>
      </c>
      <c r="AE195" s="101" t="str">
        <f>+'[3]Contratos anteriores'!AZ198</f>
        <v xml:space="preserve"> </v>
      </c>
      <c r="AF195" s="100"/>
      <c r="AG195" s="100"/>
      <c r="AH195" s="100"/>
      <c r="AI195" s="100" t="str">
        <f>+'[3]Contratos anteriores'!BA198</f>
        <v xml:space="preserve"> </v>
      </c>
      <c r="AJ195" s="100" t="str">
        <f>+'[3]Contratos anteriores'!BB198</f>
        <v xml:space="preserve"> </v>
      </c>
      <c r="AK195" s="100" t="str">
        <f>+'[3]Contratos anteriores'!BC198</f>
        <v xml:space="preserve"> </v>
      </c>
      <c r="AL195" s="100"/>
      <c r="AM195" s="100"/>
      <c r="AN195" s="100"/>
      <c r="AO195" s="100" t="str">
        <f>+'[3]Contratos anteriores'!BD198</f>
        <v xml:space="preserve"> </v>
      </c>
      <c r="AP195" s="100" t="str">
        <f>+'[3]Contratos anteriores'!BE198</f>
        <v xml:space="preserve"> </v>
      </c>
      <c r="AQ195" s="100" t="str">
        <f>+'[3]Contratos anteriores'!BF198</f>
        <v xml:space="preserve"> </v>
      </c>
      <c r="AR195" s="100"/>
      <c r="AS195" s="100"/>
      <c r="AT195" s="100"/>
      <c r="AU195" s="100" t="str">
        <f>+'[3]Contratos anteriores'!BG198</f>
        <v xml:space="preserve"> </v>
      </c>
      <c r="AV195" s="100" t="str">
        <f>+'[3]Contratos anteriores'!BH198</f>
        <v xml:space="preserve"> </v>
      </c>
      <c r="AW195" s="100" t="str">
        <f>+'[3]Contratos anteriores'!BI198</f>
        <v xml:space="preserve"> </v>
      </c>
      <c r="AX195" s="100"/>
      <c r="AY195" s="100"/>
      <c r="AZ195" s="100"/>
      <c r="BA195" s="100" t="str">
        <f>+'[3]Contratos anteriores'!BJ198</f>
        <v xml:space="preserve"> </v>
      </c>
      <c r="BB195" s="100" t="str">
        <f>+'[3]Contratos anteriores'!BK198</f>
        <v xml:space="preserve"> </v>
      </c>
      <c r="BC195" s="100" t="str">
        <f>+'[3]Contratos anteriores'!BL198</f>
        <v xml:space="preserve"> </v>
      </c>
      <c r="BD195" s="100"/>
      <c r="BE195" s="100"/>
      <c r="BF195" s="100"/>
      <c r="BG195" s="100" t="str">
        <f>+'[3]Contratos anteriores'!BM198</f>
        <v xml:space="preserve"> </v>
      </c>
      <c r="BH195" s="100" t="str">
        <f>+'[3]Contratos anteriores'!BN198</f>
        <v xml:space="preserve"> </v>
      </c>
      <c r="BI195" s="100" t="str">
        <f>+'[3]Contratos anteriores'!BO198</f>
        <v xml:space="preserve"> </v>
      </c>
      <c r="BJ195" s="100">
        <v>3.28</v>
      </c>
      <c r="BK195" s="100">
        <v>2.67</v>
      </c>
      <c r="BL195" s="100"/>
      <c r="BM195" s="100" t="str">
        <f>+'[3]Contratos anteriores'!BP198</f>
        <v xml:space="preserve"> </v>
      </c>
      <c r="BN195" s="100" t="str">
        <f>+'[3]Contratos anteriores'!BQ198</f>
        <v xml:space="preserve"> </v>
      </c>
      <c r="BO195" s="100" t="str">
        <f>+'[3]Contratos anteriores'!BR198</f>
        <v xml:space="preserve"> </v>
      </c>
      <c r="BP195" s="100">
        <v>2.36</v>
      </c>
      <c r="BQ195" s="100"/>
      <c r="BR195" s="100">
        <v>2.94</v>
      </c>
      <c r="BS195" s="100" t="str">
        <f>+'[3]Contratos anteriores'!BS198</f>
        <v xml:space="preserve"> </v>
      </c>
      <c r="BT195" s="100" t="str">
        <f>+'[3]Contratos anteriores'!BT198</f>
        <v xml:space="preserve"> </v>
      </c>
      <c r="BU195" s="100" t="str">
        <f>+'[3]Contratos anteriores'!BU198</f>
        <v xml:space="preserve"> </v>
      </c>
      <c r="BV195" s="100">
        <f t="shared" si="152"/>
        <v>2.7452157142857141</v>
      </c>
      <c r="BW195" s="100">
        <f t="shared" si="153"/>
        <v>0.47862974142507891</v>
      </c>
      <c r="BX195" s="100">
        <f t="shared" si="226"/>
        <v>2.0272711021480956</v>
      </c>
      <c r="BY195" s="100">
        <f t="shared" si="154"/>
        <v>3.223845455710793</v>
      </c>
      <c r="BZ195" s="100">
        <f t="shared" si="155"/>
        <v>2.5954288582699592</v>
      </c>
      <c r="CA195" s="100" t="str">
        <f t="shared" si="156"/>
        <v/>
      </c>
      <c r="CB195" s="100" t="str">
        <f t="shared" si="157"/>
        <v/>
      </c>
      <c r="CC195" s="100" t="str">
        <f t="shared" si="158"/>
        <v/>
      </c>
      <c r="CD195" s="100" t="str">
        <f t="shared" si="159"/>
        <v/>
      </c>
      <c r="CE195" s="100" t="str">
        <f t="shared" si="160"/>
        <v/>
      </c>
      <c r="CF195" s="100" t="str">
        <f t="shared" si="161"/>
        <v/>
      </c>
      <c r="CG195" s="100" t="str">
        <f t="shared" si="162"/>
        <v/>
      </c>
      <c r="CH195" s="100" t="str">
        <f t="shared" si="163"/>
        <v/>
      </c>
      <c r="CI195" s="100" t="str">
        <f t="shared" si="164"/>
        <v/>
      </c>
      <c r="CJ195" s="100" t="str">
        <f t="shared" si="165"/>
        <v/>
      </c>
      <c r="CK195" s="100" t="str">
        <f t="shared" si="166"/>
        <v/>
      </c>
      <c r="CL195" s="100">
        <f t="shared" si="167"/>
        <v>2.14011</v>
      </c>
      <c r="CM195" s="100" t="str">
        <f t="shared" si="168"/>
        <v/>
      </c>
      <c r="CN195" s="100" t="str">
        <f t="shared" si="169"/>
        <v/>
      </c>
      <c r="CO195" s="100" t="str">
        <f t="shared" si="170"/>
        <v/>
      </c>
      <c r="CP195" s="100" t="str">
        <f t="shared" si="171"/>
        <v/>
      </c>
      <c r="CQ195" s="100" t="str">
        <f t="shared" si="172"/>
        <v/>
      </c>
      <c r="CR195" s="100" t="str">
        <f t="shared" si="173"/>
        <v/>
      </c>
      <c r="CS195" s="100" t="str">
        <f t="shared" si="174"/>
        <v/>
      </c>
      <c r="CT195" s="100" t="str">
        <f t="shared" si="175"/>
        <v/>
      </c>
      <c r="CU195" s="100" t="str">
        <f t="shared" si="176"/>
        <v/>
      </c>
      <c r="CV195" s="100" t="str">
        <f t="shared" si="177"/>
        <v/>
      </c>
      <c r="CW195" s="100" t="str">
        <f t="shared" si="178"/>
        <v/>
      </c>
      <c r="CX195" s="100" t="str">
        <f t="shared" si="179"/>
        <v/>
      </c>
      <c r="CY195" s="100" t="str">
        <f t="shared" si="180"/>
        <v/>
      </c>
      <c r="CZ195" s="100" t="str">
        <f t="shared" si="181"/>
        <v/>
      </c>
      <c r="DA195" s="100" t="str">
        <f t="shared" si="182"/>
        <v/>
      </c>
      <c r="DB195" s="100" t="str">
        <f t="shared" si="183"/>
        <v/>
      </c>
      <c r="DC195" s="100" t="str">
        <f t="shared" si="184"/>
        <v/>
      </c>
      <c r="DD195" s="100" t="str">
        <f t="shared" si="185"/>
        <v/>
      </c>
      <c r="DE195" s="100" t="str">
        <f t="shared" si="186"/>
        <v/>
      </c>
      <c r="DF195" s="100" t="str">
        <f t="shared" si="187"/>
        <v/>
      </c>
      <c r="DG195" s="100" t="str">
        <f t="shared" si="188"/>
        <v/>
      </c>
      <c r="DH195" s="100" t="str">
        <f t="shared" si="189"/>
        <v/>
      </c>
      <c r="DI195" s="100" t="str">
        <f t="shared" si="190"/>
        <v/>
      </c>
      <c r="DJ195" s="100" t="str">
        <f t="shared" si="191"/>
        <v/>
      </c>
      <c r="DK195" s="100" t="str">
        <f t="shared" si="192"/>
        <v/>
      </c>
      <c r="DL195" s="100" t="str">
        <f t="shared" si="193"/>
        <v/>
      </c>
      <c r="DM195" s="100" t="str">
        <f t="shared" si="194"/>
        <v/>
      </c>
      <c r="DN195" s="100" t="str">
        <f t="shared" si="195"/>
        <v/>
      </c>
      <c r="DO195" s="100" t="str">
        <f t="shared" si="196"/>
        <v/>
      </c>
      <c r="DP195" s="100" t="str">
        <f t="shared" si="197"/>
        <v/>
      </c>
      <c r="DQ195" s="100" t="str">
        <f t="shared" si="198"/>
        <v/>
      </c>
      <c r="DR195" s="100" t="str">
        <f t="shared" si="199"/>
        <v/>
      </c>
      <c r="DS195" s="100" t="str">
        <f t="shared" si="200"/>
        <v/>
      </c>
      <c r="DT195" s="100" t="str">
        <f t="shared" si="201"/>
        <v/>
      </c>
      <c r="DU195" s="100" t="str">
        <f t="shared" si="202"/>
        <v/>
      </c>
      <c r="DV195" s="100" t="str">
        <f t="shared" si="203"/>
        <v/>
      </c>
      <c r="DW195" s="100" t="str">
        <f t="shared" si="204"/>
        <v/>
      </c>
      <c r="DX195" s="100" t="str">
        <f t="shared" si="205"/>
        <v/>
      </c>
      <c r="DY195" s="100" t="str">
        <f t="shared" si="206"/>
        <v/>
      </c>
      <c r="DZ195" s="100" t="str">
        <f t="shared" si="207"/>
        <v/>
      </c>
      <c r="EA195" s="100" t="str">
        <f t="shared" si="208"/>
        <v/>
      </c>
      <c r="EB195" s="100" t="str">
        <f t="shared" si="209"/>
        <v/>
      </c>
      <c r="EC195" s="100" t="str">
        <f t="shared" si="210"/>
        <v/>
      </c>
      <c r="ED195" s="100" t="str">
        <f t="shared" si="211"/>
        <v/>
      </c>
      <c r="EE195" s="100" t="str">
        <f t="shared" si="212"/>
        <v/>
      </c>
      <c r="EF195" s="100" t="str">
        <f t="shared" si="213"/>
        <v/>
      </c>
      <c r="EG195" s="100" t="str">
        <f t="shared" si="214"/>
        <v/>
      </c>
      <c r="EH195" s="100" t="str">
        <f t="shared" si="215"/>
        <v/>
      </c>
      <c r="EI195" s="100">
        <f t="shared" si="216"/>
        <v>2.36</v>
      </c>
      <c r="EJ195" s="100" t="str">
        <f t="shared" si="217"/>
        <v/>
      </c>
      <c r="EK195" s="100" t="str">
        <f t="shared" si="218"/>
        <v/>
      </c>
      <c r="EL195" s="100" t="str">
        <f t="shared" si="219"/>
        <v/>
      </c>
      <c r="EM195" s="100" t="str">
        <f t="shared" si="220"/>
        <v/>
      </c>
      <c r="EN195" s="100" t="str">
        <f t="shared" si="221"/>
        <v/>
      </c>
      <c r="EO195" s="99">
        <f t="shared" si="222"/>
        <v>2.3199999999999998</v>
      </c>
      <c r="EP195" s="99">
        <f>ROUND(EO195*(1+[3]Inflación!$G$50),2)</f>
        <v>2.35</v>
      </c>
      <c r="EQ195" s="98">
        <f t="shared" si="223"/>
        <v>-1.6732825533467888E-2</v>
      </c>
    </row>
    <row r="196" spans="1:147" s="97" customFormat="1" ht="24.75" customHeight="1">
      <c r="A196" s="107">
        <v>191</v>
      </c>
      <c r="B196" s="106" t="s">
        <v>467</v>
      </c>
      <c r="C196" s="105" t="s">
        <v>213</v>
      </c>
      <c r="D196" s="104" t="s">
        <v>129</v>
      </c>
      <c r="E196" s="103">
        <v>2.8761413024861691</v>
      </c>
      <c r="F196" s="103">
        <v>2.9005885035573016</v>
      </c>
      <c r="G196" s="102">
        <v>2.8984999999999999</v>
      </c>
      <c r="H196" s="100"/>
      <c r="I196" s="100">
        <v>3.71</v>
      </c>
      <c r="J196" s="100"/>
      <c r="K196" s="100" t="str">
        <f>+'[3]Contratos anteriores'!AO199</f>
        <v xml:space="preserve"> </v>
      </c>
      <c r="L196" s="100" t="str">
        <f>+'[3]Contratos anteriores'!AP199</f>
        <v xml:space="preserve"> </v>
      </c>
      <c r="M196" s="100" t="str">
        <f>+'[3]Contratos anteriores'!AQ199</f>
        <v xml:space="preserve"> </v>
      </c>
      <c r="N196" s="100"/>
      <c r="O196" s="100"/>
      <c r="P196" s="100"/>
      <c r="Q196" s="100" t="str">
        <f>+'[3]Contratos anteriores'!AR199</f>
        <v xml:space="preserve"> </v>
      </c>
      <c r="R196" s="100" t="str">
        <f>+'[3]Contratos anteriores'!AS199</f>
        <v xml:space="preserve"> </v>
      </c>
      <c r="S196" s="100" t="str">
        <f>+'[3]Contratos anteriores'!AT199</f>
        <v xml:space="preserve"> </v>
      </c>
      <c r="T196" s="100"/>
      <c r="U196" s="100"/>
      <c r="V196" s="100"/>
      <c r="W196" s="100" t="str">
        <f>+'[3]Contratos anteriores'!AU199</f>
        <v xml:space="preserve"> </v>
      </c>
      <c r="X196" s="100" t="str">
        <f>+'[3]Contratos anteriores'!AV199</f>
        <v xml:space="preserve"> </v>
      </c>
      <c r="Y196" s="100" t="str">
        <f>+'[3]Contratos anteriores'!AW199</f>
        <v xml:space="preserve"> </v>
      </c>
      <c r="Z196" s="100"/>
      <c r="AA196" s="100"/>
      <c r="AB196" s="100"/>
      <c r="AC196" s="101" t="str">
        <f>+'[3]Contratos anteriores'!AX199</f>
        <v xml:space="preserve"> </v>
      </c>
      <c r="AD196" s="101" t="str">
        <f>+'[3]Contratos anteriores'!AY199</f>
        <v xml:space="preserve"> </v>
      </c>
      <c r="AE196" s="101" t="str">
        <f>+'[3]Contratos anteriores'!AZ199</f>
        <v xml:space="preserve"> </v>
      </c>
      <c r="AF196" s="100"/>
      <c r="AG196" s="100"/>
      <c r="AH196" s="100"/>
      <c r="AI196" s="100" t="str">
        <f>+'[3]Contratos anteriores'!BA199</f>
        <v xml:space="preserve"> </v>
      </c>
      <c r="AJ196" s="100" t="str">
        <f>+'[3]Contratos anteriores'!BB199</f>
        <v xml:space="preserve"> </v>
      </c>
      <c r="AK196" s="100" t="str">
        <f>+'[3]Contratos anteriores'!BC199</f>
        <v xml:space="preserve"> </v>
      </c>
      <c r="AL196" s="100"/>
      <c r="AM196" s="100"/>
      <c r="AN196" s="100"/>
      <c r="AO196" s="100" t="str">
        <f>+'[3]Contratos anteriores'!BD199</f>
        <v xml:space="preserve"> </v>
      </c>
      <c r="AP196" s="100" t="str">
        <f>+'[3]Contratos anteriores'!BE199</f>
        <v xml:space="preserve"> </v>
      </c>
      <c r="AQ196" s="100" t="str">
        <f>+'[3]Contratos anteriores'!BF199</f>
        <v xml:space="preserve"> </v>
      </c>
      <c r="AR196" s="100"/>
      <c r="AS196" s="100"/>
      <c r="AT196" s="100"/>
      <c r="AU196" s="100" t="str">
        <f>+'[3]Contratos anteriores'!BG199</f>
        <v xml:space="preserve"> </v>
      </c>
      <c r="AV196" s="100" t="str">
        <f>+'[3]Contratos anteriores'!BH199</f>
        <v xml:space="preserve"> </v>
      </c>
      <c r="AW196" s="100" t="str">
        <f>+'[3]Contratos anteriores'!BI199</f>
        <v xml:space="preserve"> </v>
      </c>
      <c r="AX196" s="100"/>
      <c r="AY196" s="100"/>
      <c r="AZ196" s="100"/>
      <c r="BA196" s="100" t="str">
        <f>+'[3]Contratos anteriores'!BJ199</f>
        <v xml:space="preserve"> </v>
      </c>
      <c r="BB196" s="100" t="str">
        <f>+'[3]Contratos anteriores'!BK199</f>
        <v xml:space="preserve"> </v>
      </c>
      <c r="BC196" s="100" t="str">
        <f>+'[3]Contratos anteriores'!BL199</f>
        <v xml:space="preserve"> </v>
      </c>
      <c r="BD196" s="100"/>
      <c r="BE196" s="100"/>
      <c r="BF196" s="100"/>
      <c r="BG196" s="100" t="str">
        <f>+'[3]Contratos anteriores'!BM199</f>
        <v xml:space="preserve"> </v>
      </c>
      <c r="BH196" s="100" t="str">
        <f>+'[3]Contratos anteriores'!BN199</f>
        <v xml:space="preserve"> </v>
      </c>
      <c r="BI196" s="100" t="str">
        <f>+'[3]Contratos anteriores'!BO199</f>
        <v xml:space="preserve"> </v>
      </c>
      <c r="BJ196" s="100">
        <v>4.2699999999999996</v>
      </c>
      <c r="BK196" s="100">
        <v>3.25</v>
      </c>
      <c r="BL196" s="100"/>
      <c r="BM196" s="100" t="str">
        <f>+'[3]Contratos anteriores'!BP199</f>
        <v xml:space="preserve"> </v>
      </c>
      <c r="BN196" s="100" t="str">
        <f>+'[3]Contratos anteriores'!BQ199</f>
        <v xml:space="preserve"> </v>
      </c>
      <c r="BO196" s="100" t="str">
        <f>+'[3]Contratos anteriores'!BR199</f>
        <v xml:space="preserve"> </v>
      </c>
      <c r="BP196" s="100">
        <v>2.87</v>
      </c>
      <c r="BQ196" s="100"/>
      <c r="BR196" s="100">
        <v>3.76</v>
      </c>
      <c r="BS196" s="100" t="str">
        <f>+'[3]Contratos anteriores'!BS199</f>
        <v xml:space="preserve"> </v>
      </c>
      <c r="BT196" s="100" t="str">
        <f>+'[3]Contratos anteriores'!BT199</f>
        <v xml:space="preserve"> </v>
      </c>
      <c r="BU196" s="100" t="str">
        <f>+'[3]Contratos anteriores'!BU199</f>
        <v xml:space="preserve"> </v>
      </c>
      <c r="BV196" s="100">
        <f t="shared" si="152"/>
        <v>3.4597499999999997</v>
      </c>
      <c r="BW196" s="100">
        <f t="shared" si="153"/>
        <v>0.53533729039248967</v>
      </c>
      <c r="BX196" s="100">
        <f t="shared" si="226"/>
        <v>2.6567440644112654</v>
      </c>
      <c r="BY196" s="100">
        <f t="shared" si="154"/>
        <v>3.9950872903924894</v>
      </c>
      <c r="BZ196" s="100">
        <f t="shared" si="155"/>
        <v>3.1637554327347863</v>
      </c>
      <c r="CA196" s="100" t="str">
        <f t="shared" si="156"/>
        <v/>
      </c>
      <c r="CB196" s="100" t="str">
        <f t="shared" si="157"/>
        <v/>
      </c>
      <c r="CC196" s="100" t="str">
        <f t="shared" si="158"/>
        <v/>
      </c>
      <c r="CD196" s="100" t="str">
        <f t="shared" si="159"/>
        <v/>
      </c>
      <c r="CE196" s="100" t="str">
        <f t="shared" si="160"/>
        <v/>
      </c>
      <c r="CF196" s="100" t="str">
        <f t="shared" si="161"/>
        <v/>
      </c>
      <c r="CG196" s="100" t="str">
        <f t="shared" si="162"/>
        <v/>
      </c>
      <c r="CH196" s="100" t="str">
        <f t="shared" si="163"/>
        <v/>
      </c>
      <c r="CI196" s="100" t="str">
        <f t="shared" si="164"/>
        <v/>
      </c>
      <c r="CJ196" s="100" t="str">
        <f t="shared" si="165"/>
        <v/>
      </c>
      <c r="CK196" s="100" t="str">
        <f t="shared" si="166"/>
        <v/>
      </c>
      <c r="CL196" s="100" t="str">
        <f t="shared" si="167"/>
        <v/>
      </c>
      <c r="CM196" s="100" t="str">
        <f t="shared" si="168"/>
        <v/>
      </c>
      <c r="CN196" s="100" t="str">
        <f t="shared" si="169"/>
        <v/>
      </c>
      <c r="CO196" s="100" t="str">
        <f t="shared" si="170"/>
        <v/>
      </c>
      <c r="CP196" s="100" t="str">
        <f t="shared" si="171"/>
        <v/>
      </c>
      <c r="CQ196" s="100" t="str">
        <f t="shared" si="172"/>
        <v/>
      </c>
      <c r="CR196" s="100" t="str">
        <f t="shared" si="173"/>
        <v/>
      </c>
      <c r="CS196" s="100" t="str">
        <f t="shared" si="174"/>
        <v/>
      </c>
      <c r="CT196" s="100" t="str">
        <f t="shared" si="175"/>
        <v/>
      </c>
      <c r="CU196" s="100" t="str">
        <f t="shared" si="176"/>
        <v/>
      </c>
      <c r="CV196" s="100" t="str">
        <f t="shared" si="177"/>
        <v/>
      </c>
      <c r="CW196" s="100" t="str">
        <f t="shared" si="178"/>
        <v/>
      </c>
      <c r="CX196" s="100" t="str">
        <f t="shared" si="179"/>
        <v/>
      </c>
      <c r="CY196" s="100" t="str">
        <f t="shared" si="180"/>
        <v/>
      </c>
      <c r="CZ196" s="100" t="str">
        <f t="shared" si="181"/>
        <v/>
      </c>
      <c r="DA196" s="100" t="str">
        <f t="shared" si="182"/>
        <v/>
      </c>
      <c r="DB196" s="100" t="str">
        <f t="shared" si="183"/>
        <v/>
      </c>
      <c r="DC196" s="100" t="str">
        <f t="shared" si="184"/>
        <v/>
      </c>
      <c r="DD196" s="100" t="str">
        <f t="shared" si="185"/>
        <v/>
      </c>
      <c r="DE196" s="100" t="str">
        <f t="shared" si="186"/>
        <v/>
      </c>
      <c r="DF196" s="100" t="str">
        <f t="shared" si="187"/>
        <v/>
      </c>
      <c r="DG196" s="100" t="str">
        <f t="shared" si="188"/>
        <v/>
      </c>
      <c r="DH196" s="100" t="str">
        <f t="shared" si="189"/>
        <v/>
      </c>
      <c r="DI196" s="100" t="str">
        <f t="shared" si="190"/>
        <v/>
      </c>
      <c r="DJ196" s="100" t="str">
        <f t="shared" si="191"/>
        <v/>
      </c>
      <c r="DK196" s="100" t="str">
        <f t="shared" si="192"/>
        <v/>
      </c>
      <c r="DL196" s="100" t="str">
        <f t="shared" si="193"/>
        <v/>
      </c>
      <c r="DM196" s="100" t="str">
        <f t="shared" si="194"/>
        <v/>
      </c>
      <c r="DN196" s="100" t="str">
        <f t="shared" si="195"/>
        <v/>
      </c>
      <c r="DO196" s="100" t="str">
        <f t="shared" si="196"/>
        <v/>
      </c>
      <c r="DP196" s="100" t="str">
        <f t="shared" si="197"/>
        <v/>
      </c>
      <c r="DQ196" s="100" t="str">
        <f t="shared" si="198"/>
        <v/>
      </c>
      <c r="DR196" s="100" t="str">
        <f t="shared" si="199"/>
        <v/>
      </c>
      <c r="DS196" s="100" t="str">
        <f t="shared" si="200"/>
        <v/>
      </c>
      <c r="DT196" s="100" t="str">
        <f t="shared" si="201"/>
        <v/>
      </c>
      <c r="DU196" s="100" t="str">
        <f t="shared" si="202"/>
        <v/>
      </c>
      <c r="DV196" s="100" t="str">
        <f t="shared" si="203"/>
        <v/>
      </c>
      <c r="DW196" s="100" t="str">
        <f t="shared" si="204"/>
        <v/>
      </c>
      <c r="DX196" s="100" t="str">
        <f t="shared" si="205"/>
        <v/>
      </c>
      <c r="DY196" s="100" t="str">
        <f t="shared" si="206"/>
        <v/>
      </c>
      <c r="DZ196" s="100" t="str">
        <f t="shared" si="207"/>
        <v/>
      </c>
      <c r="EA196" s="100" t="str">
        <f t="shared" si="208"/>
        <v/>
      </c>
      <c r="EB196" s="100" t="str">
        <f t="shared" si="209"/>
        <v/>
      </c>
      <c r="EC196" s="100" t="str">
        <f t="shared" si="210"/>
        <v/>
      </c>
      <c r="ED196" s="100" t="str">
        <f t="shared" si="211"/>
        <v/>
      </c>
      <c r="EE196" s="100" t="str">
        <f t="shared" si="212"/>
        <v/>
      </c>
      <c r="EF196" s="100" t="str">
        <f t="shared" si="213"/>
        <v/>
      </c>
      <c r="EG196" s="100" t="str">
        <f t="shared" si="214"/>
        <v/>
      </c>
      <c r="EH196" s="100" t="str">
        <f t="shared" si="215"/>
        <v/>
      </c>
      <c r="EI196" s="100">
        <f t="shared" si="216"/>
        <v>2.87</v>
      </c>
      <c r="EJ196" s="100" t="str">
        <f t="shared" si="217"/>
        <v/>
      </c>
      <c r="EK196" s="100" t="str">
        <f t="shared" si="218"/>
        <v/>
      </c>
      <c r="EL196" s="100" t="str">
        <f t="shared" si="219"/>
        <v/>
      </c>
      <c r="EM196" s="100" t="str">
        <f t="shared" si="220"/>
        <v/>
      </c>
      <c r="EN196" s="100" t="str">
        <f t="shared" si="221"/>
        <v/>
      </c>
      <c r="EO196" s="99">
        <f t="shared" si="222"/>
        <v>2.9</v>
      </c>
      <c r="EP196" s="99">
        <f>ROUND(EO196*(1+[3]Inflación!$G$50),2)</f>
        <v>2.94</v>
      </c>
      <c r="EQ196" s="98">
        <f t="shared" si="223"/>
        <v>8.2953843377608916E-3</v>
      </c>
    </row>
    <row r="197" spans="1:147" s="56" customFormat="1" ht="24.75" customHeight="1">
      <c r="A197" s="93">
        <v>192</v>
      </c>
      <c r="B197" s="92" t="s">
        <v>467</v>
      </c>
      <c r="C197" s="91" t="s">
        <v>488</v>
      </c>
      <c r="D197" s="90" t="s">
        <v>129</v>
      </c>
      <c r="E197" s="94">
        <v>4.6691941929745679</v>
      </c>
      <c r="F197" s="94">
        <v>4.7088823436148521</v>
      </c>
      <c r="G197" s="87">
        <v>4.0647000000000002</v>
      </c>
      <c r="H197" s="82"/>
      <c r="I197" s="82">
        <v>6.03</v>
      </c>
      <c r="J197" s="82"/>
      <c r="K197" s="82" t="str">
        <f>+'[3]Contratos anteriores'!AO200</f>
        <v xml:space="preserve"> </v>
      </c>
      <c r="L197" s="82" t="str">
        <f>+'[3]Contratos anteriores'!AP200</f>
        <v xml:space="preserve"> </v>
      </c>
      <c r="M197" s="82" t="str">
        <f>+'[3]Contratos anteriores'!AQ200</f>
        <v xml:space="preserve"> </v>
      </c>
      <c r="N197" s="82"/>
      <c r="O197" s="82"/>
      <c r="P197" s="82"/>
      <c r="Q197" s="82" t="str">
        <f>+'[3]Contratos anteriores'!AR200</f>
        <v xml:space="preserve"> </v>
      </c>
      <c r="R197" s="82" t="str">
        <f>+'[3]Contratos anteriores'!AS200</f>
        <v xml:space="preserve"> </v>
      </c>
      <c r="S197" s="82" t="str">
        <f>+'[3]Contratos anteriores'!AT200</f>
        <v xml:space="preserve"> </v>
      </c>
      <c r="T197" s="82"/>
      <c r="U197" s="82"/>
      <c r="V197" s="82"/>
      <c r="W197" s="82" t="str">
        <f>+'[3]Contratos anteriores'!AU200</f>
        <v xml:space="preserve"> </v>
      </c>
      <c r="X197" s="82" t="str">
        <f>+'[3]Contratos anteriores'!AV200</f>
        <v xml:space="preserve"> </v>
      </c>
      <c r="Y197" s="82" t="str">
        <f>+'[3]Contratos anteriores'!AW200</f>
        <v xml:space="preserve"> </v>
      </c>
      <c r="Z197" s="82"/>
      <c r="AA197" s="82"/>
      <c r="AB197" s="82"/>
      <c r="AC197" s="86" t="str">
        <f>+'[3]Contratos anteriores'!AX200</f>
        <v xml:space="preserve"> </v>
      </c>
      <c r="AD197" s="86" t="str">
        <f>+'[3]Contratos anteriores'!AY200</f>
        <v xml:space="preserve"> </v>
      </c>
      <c r="AE197" s="86" t="str">
        <f>+'[3]Contratos anteriores'!AZ200</f>
        <v xml:space="preserve"> </v>
      </c>
      <c r="AF197" s="82"/>
      <c r="AG197" s="82"/>
      <c r="AH197" s="82"/>
      <c r="AI197" s="82" t="str">
        <f>+'[3]Contratos anteriores'!BA200</f>
        <v xml:space="preserve"> </v>
      </c>
      <c r="AJ197" s="82" t="str">
        <f>+'[3]Contratos anteriores'!BB200</f>
        <v xml:space="preserve"> </v>
      </c>
      <c r="AK197" s="82" t="str">
        <f>+'[3]Contratos anteriores'!BC200</f>
        <v xml:space="preserve"> </v>
      </c>
      <c r="AL197" s="82"/>
      <c r="AM197" s="82"/>
      <c r="AN197" s="82"/>
      <c r="AO197" s="82" t="str">
        <f>+'[3]Contratos anteriores'!BD200</f>
        <v xml:space="preserve"> </v>
      </c>
      <c r="AP197" s="82" t="str">
        <f>+'[3]Contratos anteriores'!BE200</f>
        <v xml:space="preserve"> </v>
      </c>
      <c r="AQ197" s="82" t="str">
        <f>+'[3]Contratos anteriores'!BF200</f>
        <v xml:space="preserve"> </v>
      </c>
      <c r="AR197" s="82"/>
      <c r="AS197" s="82"/>
      <c r="AT197" s="82"/>
      <c r="AU197" s="82" t="str">
        <f>+'[3]Contratos anteriores'!BG200</f>
        <v xml:space="preserve"> </v>
      </c>
      <c r="AV197" s="82" t="str">
        <f>+'[3]Contratos anteriores'!BH200</f>
        <v xml:space="preserve"> </v>
      </c>
      <c r="AW197" s="82" t="str">
        <f>+'[3]Contratos anteriores'!BI200</f>
        <v xml:space="preserve"> </v>
      </c>
      <c r="AX197" s="82"/>
      <c r="AY197" s="82"/>
      <c r="AZ197" s="82"/>
      <c r="BA197" s="82" t="str">
        <f>+'[3]Contratos anteriores'!BJ200</f>
        <v xml:space="preserve"> </v>
      </c>
      <c r="BB197" s="82" t="str">
        <f>+'[3]Contratos anteriores'!BK200</f>
        <v xml:space="preserve"> </v>
      </c>
      <c r="BC197" s="82" t="str">
        <f>+'[3]Contratos anteriores'!BL200</f>
        <v xml:space="preserve"> </v>
      </c>
      <c r="BD197" s="82"/>
      <c r="BE197" s="82"/>
      <c r="BF197" s="82"/>
      <c r="BG197" s="82" t="str">
        <f>+'[3]Contratos anteriores'!BM200</f>
        <v xml:space="preserve"> </v>
      </c>
      <c r="BH197" s="82" t="str">
        <f>+'[3]Contratos anteriores'!BN200</f>
        <v xml:space="preserve"> </v>
      </c>
      <c r="BI197" s="82" t="str">
        <f>+'[3]Contratos anteriores'!BO200</f>
        <v xml:space="preserve"> </v>
      </c>
      <c r="BJ197" s="82">
        <v>5.26</v>
      </c>
      <c r="BK197" s="82">
        <v>5.28</v>
      </c>
      <c r="BL197" s="82"/>
      <c r="BM197" s="82" t="str">
        <f>+'[3]Contratos anteriores'!BP200</f>
        <v xml:space="preserve"> </v>
      </c>
      <c r="BN197" s="82" t="str">
        <f>+'[3]Contratos anteriores'!BQ200</f>
        <v xml:space="preserve"> </v>
      </c>
      <c r="BO197" s="82" t="str">
        <f>+'[3]Contratos anteriores'!BR200</f>
        <v xml:space="preserve"> </v>
      </c>
      <c r="BP197" s="82">
        <v>4.66</v>
      </c>
      <c r="BQ197" s="82"/>
      <c r="BR197" s="82">
        <v>5.89</v>
      </c>
      <c r="BS197" s="82" t="str">
        <f>+'[3]Contratos anteriores'!BS200</f>
        <v xml:space="preserve"> </v>
      </c>
      <c r="BT197" s="82" t="str">
        <f>+'[3]Contratos anteriores'!BT200</f>
        <v xml:space="preserve"> </v>
      </c>
      <c r="BU197" s="82" t="str">
        <f>+'[3]Contratos anteriores'!BU200</f>
        <v xml:space="preserve"> </v>
      </c>
      <c r="BV197" s="84">
        <f t="shared" si="152"/>
        <v>5.1974499999999999</v>
      </c>
      <c r="BW197" s="84">
        <f t="shared" si="153"/>
        <v>0.67017890820862214</v>
      </c>
      <c r="BX197" s="84">
        <f t="shared" si="226"/>
        <v>4.1921816376870664</v>
      </c>
      <c r="BY197" s="84">
        <f t="shared" si="154"/>
        <v>5.8676289082086219</v>
      </c>
      <c r="BZ197" s="84">
        <f t="shared" si="155"/>
        <v>5.136113612272025</v>
      </c>
      <c r="CA197" s="82" t="str">
        <f t="shared" si="156"/>
        <v/>
      </c>
      <c r="CB197" s="82" t="str">
        <f t="shared" si="157"/>
        <v/>
      </c>
      <c r="CC197" s="82" t="str">
        <f t="shared" si="158"/>
        <v/>
      </c>
      <c r="CD197" s="82" t="str">
        <f t="shared" si="159"/>
        <v/>
      </c>
      <c r="CE197" s="82" t="str">
        <f t="shared" si="160"/>
        <v/>
      </c>
      <c r="CF197" s="82" t="str">
        <f t="shared" si="161"/>
        <v/>
      </c>
      <c r="CG197" s="82" t="str">
        <f t="shared" si="162"/>
        <v/>
      </c>
      <c r="CH197" s="82" t="str">
        <f t="shared" si="163"/>
        <v/>
      </c>
      <c r="CI197" s="82" t="str">
        <f t="shared" si="164"/>
        <v/>
      </c>
      <c r="CJ197" s="82" t="str">
        <f t="shared" si="165"/>
        <v/>
      </c>
      <c r="CK197" s="82" t="str">
        <f t="shared" si="166"/>
        <v/>
      </c>
      <c r="CL197" s="82" t="str">
        <f t="shared" si="167"/>
        <v/>
      </c>
      <c r="CM197" s="82" t="str">
        <f t="shared" si="168"/>
        <v/>
      </c>
      <c r="CN197" s="82" t="str">
        <f t="shared" si="169"/>
        <v/>
      </c>
      <c r="CO197" s="82" t="str">
        <f t="shared" si="170"/>
        <v/>
      </c>
      <c r="CP197" s="82" t="str">
        <f t="shared" si="171"/>
        <v/>
      </c>
      <c r="CQ197" s="82" t="str">
        <f t="shared" si="172"/>
        <v/>
      </c>
      <c r="CR197" s="82" t="str">
        <f t="shared" si="173"/>
        <v/>
      </c>
      <c r="CS197" s="82" t="str">
        <f t="shared" si="174"/>
        <v/>
      </c>
      <c r="CT197" s="82" t="str">
        <f t="shared" si="175"/>
        <v/>
      </c>
      <c r="CU197" s="82" t="str">
        <f t="shared" si="176"/>
        <v/>
      </c>
      <c r="CV197" s="82" t="str">
        <f t="shared" si="177"/>
        <v/>
      </c>
      <c r="CW197" s="82" t="str">
        <f t="shared" si="178"/>
        <v/>
      </c>
      <c r="CX197" s="82" t="str">
        <f t="shared" si="179"/>
        <v/>
      </c>
      <c r="CY197" s="82" t="str">
        <f t="shared" si="180"/>
        <v/>
      </c>
      <c r="CZ197" s="82" t="str">
        <f t="shared" si="181"/>
        <v/>
      </c>
      <c r="DA197" s="82" t="str">
        <f t="shared" si="182"/>
        <v/>
      </c>
      <c r="DB197" s="82" t="str">
        <f t="shared" si="183"/>
        <v/>
      </c>
      <c r="DC197" s="82" t="str">
        <f t="shared" si="184"/>
        <v/>
      </c>
      <c r="DD197" s="82" t="str">
        <f t="shared" si="185"/>
        <v/>
      </c>
      <c r="DE197" s="82" t="str">
        <f t="shared" si="186"/>
        <v/>
      </c>
      <c r="DF197" s="82" t="str">
        <f t="shared" si="187"/>
        <v/>
      </c>
      <c r="DG197" s="82" t="str">
        <f t="shared" si="188"/>
        <v/>
      </c>
      <c r="DH197" s="82" t="str">
        <f t="shared" si="189"/>
        <v/>
      </c>
      <c r="DI197" s="82" t="str">
        <f t="shared" si="190"/>
        <v/>
      </c>
      <c r="DJ197" s="82" t="str">
        <f t="shared" si="191"/>
        <v/>
      </c>
      <c r="DK197" s="82" t="str">
        <f t="shared" si="192"/>
        <v/>
      </c>
      <c r="DL197" s="82" t="str">
        <f t="shared" si="193"/>
        <v/>
      </c>
      <c r="DM197" s="82" t="str">
        <f t="shared" si="194"/>
        <v/>
      </c>
      <c r="DN197" s="82" t="str">
        <f t="shared" si="195"/>
        <v/>
      </c>
      <c r="DO197" s="82" t="str">
        <f t="shared" si="196"/>
        <v/>
      </c>
      <c r="DP197" s="82" t="str">
        <f t="shared" si="197"/>
        <v/>
      </c>
      <c r="DQ197" s="82" t="str">
        <f t="shared" si="198"/>
        <v/>
      </c>
      <c r="DR197" s="82" t="str">
        <f t="shared" si="199"/>
        <v/>
      </c>
      <c r="DS197" s="82" t="str">
        <f t="shared" si="200"/>
        <v/>
      </c>
      <c r="DT197" s="82" t="str">
        <f t="shared" si="201"/>
        <v/>
      </c>
      <c r="DU197" s="82" t="str">
        <f t="shared" si="202"/>
        <v/>
      </c>
      <c r="DV197" s="82" t="str">
        <f t="shared" si="203"/>
        <v/>
      </c>
      <c r="DW197" s="82" t="str">
        <f t="shared" si="204"/>
        <v/>
      </c>
      <c r="DX197" s="82" t="str">
        <f t="shared" si="205"/>
        <v/>
      </c>
      <c r="DY197" s="82" t="str">
        <f t="shared" si="206"/>
        <v/>
      </c>
      <c r="DZ197" s="82" t="str">
        <f t="shared" si="207"/>
        <v/>
      </c>
      <c r="EA197" s="82" t="str">
        <f t="shared" si="208"/>
        <v/>
      </c>
      <c r="EB197" s="82" t="str">
        <f t="shared" si="209"/>
        <v/>
      </c>
      <c r="EC197" s="82" t="str">
        <f t="shared" si="210"/>
        <v/>
      </c>
      <c r="ED197" s="82" t="str">
        <f t="shared" si="211"/>
        <v/>
      </c>
      <c r="EE197" s="82" t="str">
        <f t="shared" si="212"/>
        <v/>
      </c>
      <c r="EF197" s="82" t="str">
        <f t="shared" si="213"/>
        <v/>
      </c>
      <c r="EG197" s="82" t="str">
        <f t="shared" si="214"/>
        <v/>
      </c>
      <c r="EH197" s="82" t="str">
        <f t="shared" si="215"/>
        <v/>
      </c>
      <c r="EI197" s="82">
        <f t="shared" si="216"/>
        <v>4.66</v>
      </c>
      <c r="EJ197" s="82" t="str">
        <f t="shared" si="217"/>
        <v/>
      </c>
      <c r="EK197" s="82" t="str">
        <f t="shared" si="218"/>
        <v/>
      </c>
      <c r="EL197" s="82" t="str">
        <f t="shared" si="219"/>
        <v/>
      </c>
      <c r="EM197" s="82" t="str">
        <f t="shared" si="220"/>
        <v/>
      </c>
      <c r="EN197" s="82" t="str">
        <f t="shared" si="221"/>
        <v/>
      </c>
      <c r="EO197" s="71">
        <f t="shared" si="222"/>
        <v>4.0599999999999996</v>
      </c>
      <c r="EP197" s="71">
        <f>ROUND(EO197*(1+[3]Inflación!$G$50),2)</f>
        <v>4.1100000000000003</v>
      </c>
      <c r="EQ197" s="81">
        <f t="shared" si="223"/>
        <v>-0.13047094804734893</v>
      </c>
    </row>
    <row r="198" spans="1:147" s="115" customFormat="1" ht="24.75" customHeight="1">
      <c r="A198" s="93">
        <v>193</v>
      </c>
      <c r="B198" s="92" t="s">
        <v>467</v>
      </c>
      <c r="C198" s="91" t="s">
        <v>487</v>
      </c>
      <c r="D198" s="90" t="s">
        <v>129</v>
      </c>
      <c r="E198" s="94">
        <v>4.5266048609512843</v>
      </c>
      <c r="F198" s="94">
        <v>4.5650810022693706</v>
      </c>
      <c r="G198" s="87">
        <v>4.2568999999999999</v>
      </c>
      <c r="H198" s="82"/>
      <c r="I198" s="82">
        <v>8.9700000000000006</v>
      </c>
      <c r="J198" s="82"/>
      <c r="K198" s="82" t="str">
        <f>+'[3]Contratos anteriores'!AO201</f>
        <v xml:space="preserve"> </v>
      </c>
      <c r="L198" s="82" t="str">
        <f>+'[3]Contratos anteriores'!AP201</f>
        <v xml:space="preserve"> </v>
      </c>
      <c r="M198" s="82" t="str">
        <f>+'[3]Contratos anteriores'!AQ201</f>
        <v xml:space="preserve"> </v>
      </c>
      <c r="N198" s="82"/>
      <c r="O198" s="82"/>
      <c r="P198" s="82"/>
      <c r="Q198" s="82" t="str">
        <f>+'[3]Contratos anteriores'!AR201</f>
        <v xml:space="preserve"> </v>
      </c>
      <c r="R198" s="82" t="str">
        <f>+'[3]Contratos anteriores'!AS201</f>
        <v xml:space="preserve"> </v>
      </c>
      <c r="S198" s="82" t="str">
        <f>+'[3]Contratos anteriores'!AT201</f>
        <v xml:space="preserve"> </v>
      </c>
      <c r="T198" s="82"/>
      <c r="U198" s="82"/>
      <c r="V198" s="82"/>
      <c r="W198" s="82" t="str">
        <f>+'[3]Contratos anteriores'!AU201</f>
        <v xml:space="preserve"> </v>
      </c>
      <c r="X198" s="82" t="str">
        <f>+'[3]Contratos anteriores'!AV201</f>
        <v xml:space="preserve"> </v>
      </c>
      <c r="Y198" s="82" t="str">
        <f>+'[3]Contratos anteriores'!AW201</f>
        <v xml:space="preserve"> </v>
      </c>
      <c r="Z198" s="82"/>
      <c r="AA198" s="82"/>
      <c r="AB198" s="82"/>
      <c r="AC198" s="86" t="str">
        <f>+'[3]Contratos anteriores'!AX201</f>
        <v xml:space="preserve"> </v>
      </c>
      <c r="AD198" s="86" t="str">
        <f>+'[3]Contratos anteriores'!AY201</f>
        <v xml:space="preserve"> </v>
      </c>
      <c r="AE198" s="86" t="str">
        <f>+'[3]Contratos anteriores'!AZ201</f>
        <v xml:space="preserve"> </v>
      </c>
      <c r="AF198" s="82"/>
      <c r="AG198" s="82"/>
      <c r="AH198" s="82"/>
      <c r="AI198" s="82" t="str">
        <f>+'[3]Contratos anteriores'!BA201</f>
        <v xml:space="preserve"> </v>
      </c>
      <c r="AJ198" s="82" t="str">
        <f>+'[3]Contratos anteriores'!BB201</f>
        <v xml:space="preserve"> </v>
      </c>
      <c r="AK198" s="82" t="str">
        <f>+'[3]Contratos anteriores'!BC201</f>
        <v xml:space="preserve"> </v>
      </c>
      <c r="AL198" s="82"/>
      <c r="AM198" s="82"/>
      <c r="AN198" s="82"/>
      <c r="AO198" s="82" t="str">
        <f>+'[3]Contratos anteriores'!BD201</f>
        <v xml:space="preserve"> </v>
      </c>
      <c r="AP198" s="82" t="str">
        <f>+'[3]Contratos anteriores'!BE201</f>
        <v xml:space="preserve"> </v>
      </c>
      <c r="AQ198" s="82" t="str">
        <f>+'[3]Contratos anteriores'!BF201</f>
        <v xml:space="preserve"> </v>
      </c>
      <c r="AR198" s="82"/>
      <c r="AS198" s="82"/>
      <c r="AT198" s="82"/>
      <c r="AU198" s="82" t="str">
        <f>+'[3]Contratos anteriores'!BG201</f>
        <v xml:space="preserve"> </v>
      </c>
      <c r="AV198" s="82" t="str">
        <f>+'[3]Contratos anteriores'!BH201</f>
        <v xml:space="preserve"> </v>
      </c>
      <c r="AW198" s="82" t="str">
        <f>+'[3]Contratos anteriores'!BI201</f>
        <v xml:space="preserve"> </v>
      </c>
      <c r="AX198" s="82"/>
      <c r="AY198" s="82"/>
      <c r="AZ198" s="82"/>
      <c r="BA198" s="82" t="str">
        <f>+'[3]Contratos anteriores'!BJ201</f>
        <v xml:space="preserve"> </v>
      </c>
      <c r="BB198" s="82" t="str">
        <f>+'[3]Contratos anteriores'!BK201</f>
        <v xml:space="preserve"> </v>
      </c>
      <c r="BC198" s="82" t="str">
        <f>+'[3]Contratos anteriores'!BL201</f>
        <v xml:space="preserve"> </v>
      </c>
      <c r="BD198" s="82"/>
      <c r="BE198" s="82"/>
      <c r="BF198" s="82"/>
      <c r="BG198" s="82" t="str">
        <f>+'[3]Contratos anteriores'!BM201</f>
        <v xml:space="preserve"> </v>
      </c>
      <c r="BH198" s="82" t="str">
        <f>+'[3]Contratos anteriores'!BN201</f>
        <v xml:space="preserve"> </v>
      </c>
      <c r="BI198" s="82" t="str">
        <f>+'[3]Contratos anteriores'!BO201</f>
        <v xml:space="preserve"> </v>
      </c>
      <c r="BJ198" s="82">
        <v>6.25</v>
      </c>
      <c r="BK198" s="82">
        <v>5.12</v>
      </c>
      <c r="BL198" s="82"/>
      <c r="BM198" s="82" t="str">
        <f>+'[3]Contratos anteriores'!BP201</f>
        <v xml:space="preserve"> </v>
      </c>
      <c r="BN198" s="82" t="str">
        <f>+'[3]Contratos anteriores'!BQ201</f>
        <v xml:space="preserve"> </v>
      </c>
      <c r="BO198" s="82" t="str">
        <f>+'[3]Contratos anteriores'!BR201</f>
        <v xml:space="preserve"> </v>
      </c>
      <c r="BP198" s="82">
        <v>4.5199999999999996</v>
      </c>
      <c r="BQ198" s="82"/>
      <c r="BR198" s="82">
        <v>5.82</v>
      </c>
      <c r="BS198" s="82" t="str">
        <f>+'[3]Contratos anteriores'!BS201</f>
        <v xml:space="preserve"> </v>
      </c>
      <c r="BT198" s="82" t="str">
        <f>+'[3]Contratos anteriores'!BT201</f>
        <v xml:space="preserve"> </v>
      </c>
      <c r="BU198" s="82" t="str">
        <f>+'[3]Contratos anteriores'!BU201</f>
        <v xml:space="preserve"> </v>
      </c>
      <c r="BV198" s="84">
        <f t="shared" ref="BV198:BV261" si="227">IFERROR(AVERAGEIF(G198:BU198,"&gt;"&amp;0,G198:BU198)," ")</f>
        <v>5.8228166666666672</v>
      </c>
      <c r="BW198" s="84">
        <f t="shared" ref="BW198:BW261" si="228">IFERROR(_xlfn.STDEV.S(E198:BU198)," ")</f>
        <v>1.5664959575477644</v>
      </c>
      <c r="BX198" s="84">
        <f t="shared" si="226"/>
        <v>3.4730727303450206</v>
      </c>
      <c r="BY198" s="84">
        <f t="shared" ref="BY198:BY222" si="229">IFERROR(BV198+BW198*$BY$2," ")</f>
        <v>7.3893126242144316</v>
      </c>
      <c r="BZ198" s="84">
        <f t="shared" ref="BZ198:BZ215" si="230">+IFERROR(E198*1.1," ")</f>
        <v>4.9792653470464128</v>
      </c>
      <c r="CA198" s="82" t="str">
        <f t="shared" ref="CA198:CA261" si="231">IF(IF(H198&lt;$BZ198,IF(H198&gt;$BX198,H198,""),"")=0,"",IF(H198&lt;$BZ198,IF(H198&gt;$BX198,H198,""),""))</f>
        <v/>
      </c>
      <c r="CB198" s="82" t="str">
        <f t="shared" ref="CB198:CB261" si="232">IF(IF(I198&lt;$BZ198,IF(I198&gt;$BX198,I198,""),"")=0,"",IF(I198&lt;$BZ198,IF(I198&gt;$BX198,I198,""),""))</f>
        <v/>
      </c>
      <c r="CC198" s="82" t="str">
        <f t="shared" ref="CC198:CC261" si="233">IF(IF(J198&lt;$BZ198,IF(J198&gt;$BX198,J198,""),"")=0,"",IF(J198&lt;$BZ198,IF(J198&gt;$BX198,J198,""),""))</f>
        <v/>
      </c>
      <c r="CD198" s="82" t="str">
        <f t="shared" ref="CD198:CD261" si="234">IF(IF(K198&lt;$BZ198,IF(K198&gt;$BX198,K198,""),"")=0,"",IF(K198&lt;$BZ198,IF(K198&gt;$BX198,K198,""),""))</f>
        <v/>
      </c>
      <c r="CE198" s="82" t="str">
        <f t="shared" ref="CE198:CE261" si="235">IF(IF(L198&lt;$BZ198,IF(L198&gt;$BX198,L198,""),"")=0,"",IF(L198&lt;$BZ198,IF(L198&gt;$BX198,L198,""),""))</f>
        <v/>
      </c>
      <c r="CF198" s="82" t="str">
        <f t="shared" ref="CF198:CF261" si="236">IF(IF(M198&lt;$BZ198,IF(M198&gt;$BX198,M198,""),"")=0,"",IF(M198&lt;$BZ198,IF(M198&gt;$BX198,M198,""),""))</f>
        <v/>
      </c>
      <c r="CG198" s="82" t="str">
        <f t="shared" ref="CG198:CG261" si="237">IF(IF(N198&lt;$BZ198,IF(N198&gt;$BX198,N198,""),"")=0,"",IF(N198&lt;$BZ198,IF(N198&gt;$BX198,N198,""),""))</f>
        <v/>
      </c>
      <c r="CH198" s="82" t="str">
        <f t="shared" ref="CH198:CH261" si="238">IF(IF(O198&lt;$BZ198,IF(O198&gt;$BX198,O198,""),"")=0,"",IF(O198&lt;$BZ198,IF(O198&gt;$BX198,O198,""),""))</f>
        <v/>
      </c>
      <c r="CI198" s="82" t="str">
        <f t="shared" ref="CI198:CI261" si="239">IF(IF(P198&lt;$BZ198,IF(P198&gt;$BX198,P198,""),"")=0,"",IF(P198&lt;$BZ198,IF(P198&gt;$BX198,P198,""),""))</f>
        <v/>
      </c>
      <c r="CJ198" s="82" t="str">
        <f t="shared" ref="CJ198:CJ261" si="240">IF(IF(Q198&lt;$BZ198,IF(Q198&gt;$BX198,Q198,""),"")=0,"",IF(Q198&lt;$BZ198,IF(Q198&gt;$BX198,Q198,""),""))</f>
        <v/>
      </c>
      <c r="CK198" s="82" t="str">
        <f t="shared" ref="CK198:CK261" si="241">IF(IF(R198&lt;$BZ198,IF(R198&gt;$BX198,R198,""),"")=0,"",IF(R198&lt;$BZ198,IF(R198&gt;$BX198,R198,""),""))</f>
        <v/>
      </c>
      <c r="CL198" s="82" t="str">
        <f t="shared" ref="CL198:CL261" si="242">IF(IF(S198&lt;$BZ198,IF(S198&gt;$BX198,S198,""),"")=0,"",IF(S198&lt;$BZ198,IF(S198&gt;$BX198,S198,""),""))</f>
        <v/>
      </c>
      <c r="CM198" s="82" t="str">
        <f t="shared" ref="CM198:CM261" si="243">IF(IF(T198&lt;$BZ198,IF(T198&gt;$BX198,T198,""),"")=0,"",IF(T198&lt;$BZ198,IF(T198&gt;$BX198,T198,""),""))</f>
        <v/>
      </c>
      <c r="CN198" s="82" t="str">
        <f t="shared" ref="CN198:CN261" si="244">IF(IF(U198&lt;$BZ198,IF(U198&gt;$BX198,U198,""),"")=0,"",IF(U198&lt;$BZ198,IF(U198&gt;$BX198,U198,""),""))</f>
        <v/>
      </c>
      <c r="CO198" s="82" t="str">
        <f t="shared" ref="CO198:CO261" si="245">IF(IF(V198&lt;$BZ198,IF(V198&gt;$BX198,V198,""),"")=0,"",IF(V198&lt;$BZ198,IF(V198&gt;$BX198,V198,""),""))</f>
        <v/>
      </c>
      <c r="CP198" s="82" t="str">
        <f t="shared" ref="CP198:CP261" si="246">IF(IF(W198&lt;$BZ198,IF(W198&gt;$BX198,W198,""),"")=0,"",IF(W198&lt;$BZ198,IF(W198&gt;$BX198,W198,""),""))</f>
        <v/>
      </c>
      <c r="CQ198" s="82" t="str">
        <f t="shared" ref="CQ198:CQ261" si="247">IF(IF(X198&lt;$BZ198,IF(X198&gt;$BX198,X198,""),"")=0,"",IF(X198&lt;$BZ198,IF(X198&gt;$BX198,X198,""),""))</f>
        <v/>
      </c>
      <c r="CR198" s="82" t="str">
        <f t="shared" ref="CR198:CR261" si="248">IF(IF(Y198&lt;$BZ198,IF(Y198&gt;$BX198,Y198,""),"")=0,"",IF(Y198&lt;$BZ198,IF(Y198&gt;$BX198,Y198,""),""))</f>
        <v/>
      </c>
      <c r="CS198" s="82" t="str">
        <f t="shared" ref="CS198:CS261" si="249">IF(IF(Z198&lt;$BZ198,IF(Z198&gt;$BX198,Z198,""),"")=0,"",IF(Z198&lt;$BZ198,IF(Z198&gt;$BX198,Z198,""),""))</f>
        <v/>
      </c>
      <c r="CT198" s="82" t="str">
        <f t="shared" ref="CT198:CT261" si="250">IF(IF(AA198&lt;$BZ198,IF(AA198&gt;$BX198,AA198,""),"")=0,"",IF(AA198&lt;$BZ198,IF(AA198&gt;$BX198,AA198,""),""))</f>
        <v/>
      </c>
      <c r="CU198" s="82" t="str">
        <f t="shared" ref="CU198:CU261" si="251">IF(IF(AB198&lt;$BZ198,IF(AB198&gt;$BX198,AB198,""),"")=0,"",IF(AB198&lt;$BZ198,IF(AB198&gt;$BX198,AB198,""),""))</f>
        <v/>
      </c>
      <c r="CV198" s="82" t="str">
        <f t="shared" ref="CV198:CV261" si="252">IF(IF(AC198&lt;$BZ198,IF(AC198&gt;$BX198,AC198,""),"")=0,"",IF(AC198&lt;$BZ198,IF(AC198&gt;$BX198,AC198,""),""))</f>
        <v/>
      </c>
      <c r="CW198" s="82" t="str">
        <f t="shared" ref="CW198:CW261" si="253">IF(IF(AD198&lt;$BZ198,IF(AD198&gt;$BX198,AD198,""),"")=0,"",IF(AD198&lt;$BZ198,IF(AD198&gt;$BX198,AD198,""),""))</f>
        <v/>
      </c>
      <c r="CX198" s="82" t="str">
        <f t="shared" ref="CX198:CX261" si="254">IF(IF(AE198&lt;$BZ198,IF(AE198&gt;$BX198,AE198,""),"")=0,"",IF(AE198&lt;$BZ198,IF(AE198&gt;$BX198,AE198,""),""))</f>
        <v/>
      </c>
      <c r="CY198" s="82" t="str">
        <f t="shared" ref="CY198:CY261" si="255">IF(IF(AF198&lt;$BZ198,IF(AF198&gt;$BX198,AF198,""),"")=0,"",IF(AF198&lt;$BZ198,IF(AF198&gt;$BX198,AF198,""),""))</f>
        <v/>
      </c>
      <c r="CZ198" s="82" t="str">
        <f t="shared" ref="CZ198:CZ261" si="256">IF(IF(AG198&lt;$BZ198,IF(AG198&gt;$BX198,AG198,""),"")=0,"",IF(AG198&lt;$BZ198,IF(AG198&gt;$BX198,AG198,""),""))</f>
        <v/>
      </c>
      <c r="DA198" s="82" t="str">
        <f t="shared" ref="DA198:DA261" si="257">IF(IF(AH198&lt;$BZ198,IF(AH198&gt;$BX198,AH198,""),"")=0,"",IF(AH198&lt;$BZ198,IF(AH198&gt;$BX198,AH198,""),""))</f>
        <v/>
      </c>
      <c r="DB198" s="82" t="str">
        <f t="shared" ref="DB198:DB261" si="258">IF(IF(AI198&lt;$BZ198,IF(AI198&gt;$BX198,AI198,""),"")=0,"",IF(AI198&lt;$BZ198,IF(AI198&gt;$BX198,AI198,""),""))</f>
        <v/>
      </c>
      <c r="DC198" s="82" t="str">
        <f t="shared" ref="DC198:DC261" si="259">IF(IF(AJ198&lt;$BZ198,IF(AJ198&gt;$BX198,AJ198,""),"")=0,"",IF(AJ198&lt;$BZ198,IF(AJ198&gt;$BX198,AJ198,""),""))</f>
        <v/>
      </c>
      <c r="DD198" s="82" t="str">
        <f t="shared" ref="DD198:DD261" si="260">IF(IF(AK198&lt;$BZ198,IF(AK198&gt;$BX198,AK198,""),"")=0,"",IF(AK198&lt;$BZ198,IF(AK198&gt;$BX198,AK198,""),""))</f>
        <v/>
      </c>
      <c r="DE198" s="82" t="str">
        <f t="shared" ref="DE198:DE261" si="261">IF(IF(AL198&lt;$BZ198,IF(AL198&gt;$BX198,AL198,""),"")=0,"",IF(AL198&lt;$BZ198,IF(AL198&gt;$BX198,AL198,""),""))</f>
        <v/>
      </c>
      <c r="DF198" s="82" t="str">
        <f t="shared" ref="DF198:DF261" si="262">IF(IF(AM198&lt;$BZ198,IF(AM198&gt;$BX198,AM198,""),"")=0,"",IF(AM198&lt;$BZ198,IF(AM198&gt;$BX198,AM198,""),""))</f>
        <v/>
      </c>
      <c r="DG198" s="82" t="str">
        <f t="shared" ref="DG198:DG261" si="263">IF(IF(AN198&lt;$BZ198,IF(AN198&gt;$BX198,AN198,""),"")=0,"",IF(AN198&lt;$BZ198,IF(AN198&gt;$BX198,AN198,""),""))</f>
        <v/>
      </c>
      <c r="DH198" s="82" t="str">
        <f t="shared" ref="DH198:DH261" si="264">IF(IF(AO198&lt;$BZ198,IF(AO198&gt;$BX198,AO198,""),"")=0,"",IF(AO198&lt;$BZ198,IF(AO198&gt;$BX198,AO198,""),""))</f>
        <v/>
      </c>
      <c r="DI198" s="82" t="str">
        <f t="shared" ref="DI198:DI261" si="265">IF(IF(AP198&lt;$BZ198,IF(AP198&gt;$BX198,AP198,""),"")=0,"",IF(AP198&lt;$BZ198,IF(AP198&gt;$BX198,AP198,""),""))</f>
        <v/>
      </c>
      <c r="DJ198" s="82" t="str">
        <f t="shared" ref="DJ198:DJ261" si="266">IF(IF(AQ198&lt;$BZ198,IF(AQ198&gt;$BX198,AQ198,""),"")=0,"",IF(AQ198&lt;$BZ198,IF(AQ198&gt;$BX198,AQ198,""),""))</f>
        <v/>
      </c>
      <c r="DK198" s="82" t="str">
        <f t="shared" ref="DK198:DK261" si="267">IF(IF(AR198&lt;$BZ198,IF(AR198&gt;$BX198,AR198,""),"")=0,"",IF(AR198&lt;$BZ198,IF(AR198&gt;$BX198,AR198,""),""))</f>
        <v/>
      </c>
      <c r="DL198" s="82" t="str">
        <f t="shared" ref="DL198:DL261" si="268">IF(IF(AS198&lt;$BZ198,IF(AS198&gt;$BX198,AS198,""),"")=0,"",IF(AS198&lt;$BZ198,IF(AS198&gt;$BX198,AS198,""),""))</f>
        <v/>
      </c>
      <c r="DM198" s="82" t="str">
        <f t="shared" ref="DM198:DM261" si="269">IF(IF(AT198&lt;$BZ198,IF(AT198&gt;$BX198,AT198,""),"")=0,"",IF(AT198&lt;$BZ198,IF(AT198&gt;$BX198,AT198,""),""))</f>
        <v/>
      </c>
      <c r="DN198" s="82" t="str">
        <f t="shared" ref="DN198:DN261" si="270">IF(IF(AU198&lt;$BZ198,IF(AU198&gt;$BX198,AU198,""),"")=0,"",IF(AU198&lt;$BZ198,IF(AU198&gt;$BX198,AU198,""),""))</f>
        <v/>
      </c>
      <c r="DO198" s="82" t="str">
        <f t="shared" ref="DO198:DO261" si="271">IF(IF(AV198&lt;$BZ198,IF(AV198&gt;$BX198,AV198,""),"")=0,"",IF(AV198&lt;$BZ198,IF(AV198&gt;$BX198,AV198,""),""))</f>
        <v/>
      </c>
      <c r="DP198" s="82" t="str">
        <f t="shared" ref="DP198:DP261" si="272">IF(IF(AW198&lt;$BZ198,IF(AW198&gt;$BX198,AW198,""),"")=0,"",IF(AW198&lt;$BZ198,IF(AW198&gt;$BX198,AW198,""),""))</f>
        <v/>
      </c>
      <c r="DQ198" s="82" t="str">
        <f t="shared" ref="DQ198:DQ261" si="273">IF(IF(AX198&lt;$BZ198,IF(AX198&gt;$BX198,AX198,""),"")=0,"",IF(AX198&lt;$BZ198,IF(AX198&gt;$BX198,AX198,""),""))</f>
        <v/>
      </c>
      <c r="DR198" s="82" t="str">
        <f t="shared" ref="DR198:DR261" si="274">IF(IF(AY198&lt;$BZ198,IF(AY198&gt;$BX198,AY198,""),"")=0,"",IF(AY198&lt;$BZ198,IF(AY198&gt;$BX198,AY198,""),""))</f>
        <v/>
      </c>
      <c r="DS198" s="82" t="str">
        <f t="shared" ref="DS198:DS261" si="275">IF(IF(AZ198&lt;$BZ198,IF(AZ198&gt;$BX198,AZ198,""),"")=0,"",IF(AZ198&lt;$BZ198,IF(AZ198&gt;$BX198,AZ198,""),""))</f>
        <v/>
      </c>
      <c r="DT198" s="82" t="str">
        <f t="shared" ref="DT198:DT261" si="276">IF(IF(BA198&lt;$BZ198,IF(BA198&gt;$BX198,BA198,""),"")=0,"",IF(BA198&lt;$BZ198,IF(BA198&gt;$BX198,BA198,""),""))</f>
        <v/>
      </c>
      <c r="DU198" s="82" t="str">
        <f t="shared" ref="DU198:DU261" si="277">IF(IF(BB198&lt;$BZ198,IF(BB198&gt;$BX198,BB198,""),"")=0,"",IF(BB198&lt;$BZ198,IF(BB198&gt;$BX198,BB198,""),""))</f>
        <v/>
      </c>
      <c r="DV198" s="82" t="str">
        <f t="shared" ref="DV198:DV261" si="278">IF(IF(BC198&lt;$BZ198,IF(BC198&gt;$BX198,BC198,""),"")=0,"",IF(BC198&lt;$BZ198,IF(BC198&gt;$BX198,BC198,""),""))</f>
        <v/>
      </c>
      <c r="DW198" s="82" t="str">
        <f t="shared" ref="DW198:DW261" si="279">IF(IF(BD198&lt;$BZ198,IF(BD198&gt;$BX198,BD198,""),"")=0,"",IF(BD198&lt;$BZ198,IF(BD198&gt;$BX198,BD198,""),""))</f>
        <v/>
      </c>
      <c r="DX198" s="82" t="str">
        <f t="shared" ref="DX198:DX261" si="280">IF(IF(BE198&lt;$BZ198,IF(BE198&gt;$BX198,BE198,""),"")=0,"",IF(BE198&lt;$BZ198,IF(BE198&gt;$BX198,BE198,""),""))</f>
        <v/>
      </c>
      <c r="DY198" s="82" t="str">
        <f t="shared" ref="DY198:DY261" si="281">IF(IF(BF198&lt;$BZ198,IF(BF198&gt;$BX198,BF198,""),"")=0,"",IF(BF198&lt;$BZ198,IF(BF198&gt;$BX198,BF198,""),""))</f>
        <v/>
      </c>
      <c r="DZ198" s="82" t="str">
        <f t="shared" ref="DZ198:DZ261" si="282">IF(IF(BG198&lt;$BZ198,IF(BG198&gt;$BX198,BG198,""),"")=0,"",IF(BG198&lt;$BZ198,IF(BG198&gt;$BX198,BG198,""),""))</f>
        <v/>
      </c>
      <c r="EA198" s="82" t="str">
        <f t="shared" ref="EA198:EA261" si="283">IF(IF(BH198&lt;$BZ198,IF(BH198&gt;$BX198,BH198,""),"")=0,"",IF(BH198&lt;$BZ198,IF(BH198&gt;$BX198,BH198,""),""))</f>
        <v/>
      </c>
      <c r="EB198" s="82" t="str">
        <f t="shared" ref="EB198:EB261" si="284">IF(IF(BI198&lt;$BZ198,IF(BI198&gt;$BX198,BI198,""),"")=0,"",IF(BI198&lt;$BZ198,IF(BI198&gt;$BX198,BI198,""),""))</f>
        <v/>
      </c>
      <c r="EC198" s="82" t="str">
        <f t="shared" ref="EC198:EC261" si="285">IF(IF(BJ198&lt;$BZ198,IF(BJ198&gt;$BX198,BJ198,""),"")=0,"",IF(BJ198&lt;$BZ198,IF(BJ198&gt;$BX198,BJ198,""),""))</f>
        <v/>
      </c>
      <c r="ED198" s="82" t="str">
        <f t="shared" ref="ED198:ED261" si="286">IF(IF(BK198&lt;$BZ198,IF(BK198&gt;$BX198,BK198,""),"")=0,"",IF(BK198&lt;$BZ198,IF(BK198&gt;$BX198,BK198,""),""))</f>
        <v/>
      </c>
      <c r="EE198" s="82" t="str">
        <f t="shared" ref="EE198:EE261" si="287">IF(IF(BL198&lt;$BZ198,IF(BL198&gt;$BX198,BL198,""),"")=0,"",IF(BL198&lt;$BZ198,IF(BL198&gt;$BX198,BL198,""),""))</f>
        <v/>
      </c>
      <c r="EF198" s="82" t="str">
        <f t="shared" ref="EF198:EF261" si="288">IF(IF(BM198&lt;$BZ198,IF(BM198&gt;$BX198,BM198,""),"")=0,"",IF(BM198&lt;$BZ198,IF(BM198&gt;$BX198,BM198,""),""))</f>
        <v/>
      </c>
      <c r="EG198" s="82" t="str">
        <f t="shared" ref="EG198:EG261" si="289">IF(IF(BN198&lt;$BZ198,IF(BN198&gt;$BX198,BN198,""),"")=0,"",IF(BN198&lt;$BZ198,IF(BN198&gt;$BX198,BN198,""),""))</f>
        <v/>
      </c>
      <c r="EH198" s="82" t="str">
        <f t="shared" ref="EH198:EH261" si="290">IF(IF(BO198&lt;$BZ198,IF(BO198&gt;$BX198,BO198,""),"")=0,"",IF(BO198&lt;$BZ198,IF(BO198&gt;$BX198,BO198,""),""))</f>
        <v/>
      </c>
      <c r="EI198" s="82">
        <f t="shared" ref="EI198:EI261" si="291">IF(IF(BP198&lt;$BZ198,IF(BP198&gt;$BX198,BP198,""),"")=0,"",IF(BP198&lt;$BZ198,IF(BP198&gt;$BX198,BP198,""),""))</f>
        <v>4.5199999999999996</v>
      </c>
      <c r="EJ198" s="82" t="str">
        <f t="shared" ref="EJ198:EJ261" si="292">IF(IF(BQ198&lt;$BZ198,IF(BQ198&gt;$BX198,BQ198,""),"")=0,"",IF(BQ198&lt;$BZ198,IF(BQ198&gt;$BX198,BQ198,""),""))</f>
        <v/>
      </c>
      <c r="EK198" s="82" t="str">
        <f t="shared" ref="EK198:EK261" si="293">IF(IF(BR198&lt;$BZ198,IF(BR198&gt;$BX198,BR198,""),"")=0,"",IF(BR198&lt;$BZ198,IF(BR198&gt;$BX198,BR198,""),""))</f>
        <v/>
      </c>
      <c r="EL198" s="82" t="str">
        <f t="shared" ref="EL198:EL261" si="294">IF(IF(BS198&lt;$BZ198,IF(BS198&gt;$BX198,BS198,""),"")=0,"",IF(BS198&lt;$BZ198,IF(BS198&gt;$BX198,BS198,""),""))</f>
        <v/>
      </c>
      <c r="EM198" s="82" t="str">
        <f t="shared" ref="EM198:EM261" si="295">IF(IF(BT198&lt;$BZ198,IF(BT198&gt;$BX198,BT198,""),"")=0,"",IF(BT198&lt;$BZ198,IF(BT198&gt;$BX198,BT198,""),""))</f>
        <v/>
      </c>
      <c r="EN198" s="82" t="str">
        <f t="shared" ref="EN198:EN261" si="296">IF(IF(BU198&lt;$BZ198,IF(BU198&gt;$BX198,BU198,""),"")=0,"",IF(BU198&lt;$BZ198,IF(BU198&gt;$BX198,BU198,""),""))</f>
        <v/>
      </c>
      <c r="EO198" s="71">
        <f t="shared" ref="EO198:EO261" si="297">ROUND(IFERROR(IF(G198&gt;0,G198,SUMSQ(CA198:EN198)/SUM(CA198:EN198)),F198),2)</f>
        <v>4.26</v>
      </c>
      <c r="EP198" s="71">
        <f>ROUND(EO198*(1+[3]Inflación!$G$50),2)</f>
        <v>4.3099999999999996</v>
      </c>
      <c r="EQ198" s="81">
        <f t="shared" ref="EQ198:EQ261" si="298">IFERROR(EO198/E198-1," ")</f>
        <v>-5.8897312476100749E-2</v>
      </c>
    </row>
    <row r="199" spans="1:147" s="56" customFormat="1" ht="24.75" customHeight="1">
      <c r="A199" s="93">
        <v>194</v>
      </c>
      <c r="B199" s="92" t="s">
        <v>467</v>
      </c>
      <c r="C199" s="91" t="s">
        <v>486</v>
      </c>
      <c r="D199" s="90" t="s">
        <v>129</v>
      </c>
      <c r="E199" s="94">
        <v>0.41603129588604643</v>
      </c>
      <c r="F199" s="94">
        <v>0.4195675619010778</v>
      </c>
      <c r="G199" s="87">
        <v>0.35160000000000002</v>
      </c>
      <c r="H199" s="82"/>
      <c r="I199" s="82"/>
      <c r="J199" s="82"/>
      <c r="K199" s="82" t="str">
        <f>+'[3]Contratos anteriores'!AO202</f>
        <v xml:space="preserve"> </v>
      </c>
      <c r="L199" s="82" t="str">
        <f>+'[3]Contratos anteriores'!AP202</f>
        <v xml:space="preserve"> </v>
      </c>
      <c r="M199" s="82" t="str">
        <f>+'[3]Contratos anteriores'!AQ202</f>
        <v xml:space="preserve"> </v>
      </c>
      <c r="N199" s="82"/>
      <c r="O199" s="82"/>
      <c r="P199" s="82"/>
      <c r="Q199" s="82" t="str">
        <f>+'[3]Contratos anteriores'!AR202</f>
        <v xml:space="preserve"> </v>
      </c>
      <c r="R199" s="82" t="str">
        <f>+'[3]Contratos anteriores'!AS202</f>
        <v xml:space="preserve"> </v>
      </c>
      <c r="S199" s="82" t="str">
        <f>+'[3]Contratos anteriores'!AT202</f>
        <v xml:space="preserve"> </v>
      </c>
      <c r="T199" s="82"/>
      <c r="U199" s="82"/>
      <c r="V199" s="82"/>
      <c r="W199" s="82" t="str">
        <f>+'[3]Contratos anteriores'!AU202</f>
        <v xml:space="preserve"> </v>
      </c>
      <c r="X199" s="82" t="str">
        <f>+'[3]Contratos anteriores'!AV202</f>
        <v xml:space="preserve"> </v>
      </c>
      <c r="Y199" s="82" t="str">
        <f>+'[3]Contratos anteriores'!AW202</f>
        <v xml:space="preserve"> </v>
      </c>
      <c r="Z199" s="82"/>
      <c r="AA199" s="82"/>
      <c r="AB199" s="82"/>
      <c r="AC199" s="86" t="str">
        <f>+'[3]Contratos anteriores'!AX202</f>
        <v xml:space="preserve"> </v>
      </c>
      <c r="AD199" s="86" t="str">
        <f>+'[3]Contratos anteriores'!AY202</f>
        <v xml:space="preserve"> </v>
      </c>
      <c r="AE199" s="86" t="str">
        <f>+'[3]Contratos anteriores'!AZ202</f>
        <v xml:space="preserve"> </v>
      </c>
      <c r="AF199" s="82"/>
      <c r="AG199" s="82"/>
      <c r="AH199" s="82"/>
      <c r="AI199" s="82" t="str">
        <f>+'[3]Contratos anteriores'!BA202</f>
        <v xml:space="preserve"> </v>
      </c>
      <c r="AJ199" s="82" t="str">
        <f>+'[3]Contratos anteriores'!BB202</f>
        <v xml:space="preserve"> </v>
      </c>
      <c r="AK199" s="82" t="str">
        <f>+'[3]Contratos anteriores'!BC202</f>
        <v xml:space="preserve"> </v>
      </c>
      <c r="AL199" s="82"/>
      <c r="AM199" s="82"/>
      <c r="AN199" s="82"/>
      <c r="AO199" s="82" t="str">
        <f>+'[3]Contratos anteriores'!BD202</f>
        <v xml:space="preserve"> </v>
      </c>
      <c r="AP199" s="82">
        <f>+'[3]Contratos anteriores'!BE202</f>
        <v>0.44765600000000005</v>
      </c>
      <c r="AQ199" s="82" t="str">
        <f>+'[3]Contratos anteriores'!BF202</f>
        <v xml:space="preserve"> </v>
      </c>
      <c r="AR199" s="82"/>
      <c r="AS199" s="82"/>
      <c r="AT199" s="82"/>
      <c r="AU199" s="82" t="str">
        <f>+'[3]Contratos anteriores'!BG202</f>
        <v xml:space="preserve"> </v>
      </c>
      <c r="AV199" s="82" t="str">
        <f>+'[3]Contratos anteriores'!BH202</f>
        <v xml:space="preserve"> </v>
      </c>
      <c r="AW199" s="82" t="str">
        <f>+'[3]Contratos anteriores'!BI202</f>
        <v xml:space="preserve"> </v>
      </c>
      <c r="AX199" s="82"/>
      <c r="AY199" s="82"/>
      <c r="AZ199" s="82"/>
      <c r="BA199" s="82" t="str">
        <f>+'[3]Contratos anteriores'!BJ202</f>
        <v xml:space="preserve"> </v>
      </c>
      <c r="BB199" s="82" t="str">
        <f>+'[3]Contratos anteriores'!BK202</f>
        <v xml:space="preserve"> </v>
      </c>
      <c r="BC199" s="82" t="str">
        <f>+'[3]Contratos anteriores'!BL202</f>
        <v xml:space="preserve"> </v>
      </c>
      <c r="BD199" s="82"/>
      <c r="BE199" s="82"/>
      <c r="BF199" s="82"/>
      <c r="BG199" s="82" t="str">
        <f>+'[3]Contratos anteriores'!BM202</f>
        <v xml:space="preserve"> </v>
      </c>
      <c r="BH199" s="82" t="str">
        <f>+'[3]Contratos anteriores'!BN202</f>
        <v xml:space="preserve"> </v>
      </c>
      <c r="BI199" s="82" t="str">
        <f>+'[3]Contratos anteriores'!BO202</f>
        <v xml:space="preserve"> </v>
      </c>
      <c r="BJ199" s="82">
        <v>0.47</v>
      </c>
      <c r="BK199" s="82">
        <v>0.47</v>
      </c>
      <c r="BL199" s="82"/>
      <c r="BM199" s="82" t="str">
        <f>+'[3]Contratos anteriores'!BP202</f>
        <v xml:space="preserve"> </v>
      </c>
      <c r="BN199" s="82" t="str">
        <f>+'[3]Contratos anteriores'!BQ202</f>
        <v xml:space="preserve"> </v>
      </c>
      <c r="BO199" s="82" t="str">
        <f>+'[3]Contratos anteriores'!BR202</f>
        <v xml:space="preserve"> </v>
      </c>
      <c r="BP199" s="82">
        <v>0.42</v>
      </c>
      <c r="BQ199" s="82"/>
      <c r="BR199" s="82">
        <v>0.52</v>
      </c>
      <c r="BS199" s="82" t="str">
        <f>+'[3]Contratos anteriores'!BS202</f>
        <v xml:space="preserve"> </v>
      </c>
      <c r="BT199" s="82" t="str">
        <f>+'[3]Contratos anteriores'!BT202</f>
        <v xml:space="preserve"> </v>
      </c>
      <c r="BU199" s="82" t="str">
        <f>+'[3]Contratos anteriores'!BU202</f>
        <v xml:space="preserve"> </v>
      </c>
      <c r="BV199" s="84">
        <f t="shared" si="227"/>
        <v>0.4465426666666667</v>
      </c>
      <c r="BW199" s="84">
        <f t="shared" si="228"/>
        <v>4.9945468232176729E-2</v>
      </c>
      <c r="BX199" s="84">
        <f t="shared" si="226"/>
        <v>0.37162446431840157</v>
      </c>
      <c r="BY199" s="84">
        <f t="shared" si="229"/>
        <v>0.49648813489884341</v>
      </c>
      <c r="BZ199" s="84">
        <f t="shared" si="230"/>
        <v>0.45763442547465111</v>
      </c>
      <c r="CA199" s="82" t="str">
        <f t="shared" si="231"/>
        <v/>
      </c>
      <c r="CB199" s="82" t="str">
        <f t="shared" si="232"/>
        <v/>
      </c>
      <c r="CC199" s="82" t="str">
        <f t="shared" si="233"/>
        <v/>
      </c>
      <c r="CD199" s="82" t="str">
        <f t="shared" si="234"/>
        <v/>
      </c>
      <c r="CE199" s="82" t="str">
        <f t="shared" si="235"/>
        <v/>
      </c>
      <c r="CF199" s="82" t="str">
        <f t="shared" si="236"/>
        <v/>
      </c>
      <c r="CG199" s="82" t="str">
        <f t="shared" si="237"/>
        <v/>
      </c>
      <c r="CH199" s="82" t="str">
        <f t="shared" si="238"/>
        <v/>
      </c>
      <c r="CI199" s="82" t="str">
        <f t="shared" si="239"/>
        <v/>
      </c>
      <c r="CJ199" s="82" t="str">
        <f t="shared" si="240"/>
        <v/>
      </c>
      <c r="CK199" s="82" t="str">
        <f t="shared" si="241"/>
        <v/>
      </c>
      <c r="CL199" s="82" t="str">
        <f t="shared" si="242"/>
        <v/>
      </c>
      <c r="CM199" s="82" t="str">
        <f t="shared" si="243"/>
        <v/>
      </c>
      <c r="CN199" s="82" t="str">
        <f t="shared" si="244"/>
        <v/>
      </c>
      <c r="CO199" s="82" t="str">
        <f t="shared" si="245"/>
        <v/>
      </c>
      <c r="CP199" s="82" t="str">
        <f t="shared" si="246"/>
        <v/>
      </c>
      <c r="CQ199" s="82" t="str">
        <f t="shared" si="247"/>
        <v/>
      </c>
      <c r="CR199" s="82" t="str">
        <f t="shared" si="248"/>
        <v/>
      </c>
      <c r="CS199" s="82" t="str">
        <f t="shared" si="249"/>
        <v/>
      </c>
      <c r="CT199" s="82" t="str">
        <f t="shared" si="250"/>
        <v/>
      </c>
      <c r="CU199" s="82" t="str">
        <f t="shared" si="251"/>
        <v/>
      </c>
      <c r="CV199" s="82" t="str">
        <f t="shared" si="252"/>
        <v/>
      </c>
      <c r="CW199" s="82" t="str">
        <f t="shared" si="253"/>
        <v/>
      </c>
      <c r="CX199" s="82" t="str">
        <f t="shared" si="254"/>
        <v/>
      </c>
      <c r="CY199" s="82" t="str">
        <f t="shared" si="255"/>
        <v/>
      </c>
      <c r="CZ199" s="82" t="str">
        <f t="shared" si="256"/>
        <v/>
      </c>
      <c r="DA199" s="82" t="str">
        <f t="shared" si="257"/>
        <v/>
      </c>
      <c r="DB199" s="82" t="str">
        <f t="shared" si="258"/>
        <v/>
      </c>
      <c r="DC199" s="82" t="str">
        <f t="shared" si="259"/>
        <v/>
      </c>
      <c r="DD199" s="82" t="str">
        <f t="shared" si="260"/>
        <v/>
      </c>
      <c r="DE199" s="82" t="str">
        <f t="shared" si="261"/>
        <v/>
      </c>
      <c r="DF199" s="82" t="str">
        <f t="shared" si="262"/>
        <v/>
      </c>
      <c r="DG199" s="82" t="str">
        <f t="shared" si="263"/>
        <v/>
      </c>
      <c r="DH199" s="82" t="str">
        <f t="shared" si="264"/>
        <v/>
      </c>
      <c r="DI199" s="82">
        <f t="shared" si="265"/>
        <v>0.44765600000000005</v>
      </c>
      <c r="DJ199" s="82" t="str">
        <f t="shared" si="266"/>
        <v/>
      </c>
      <c r="DK199" s="82" t="str">
        <f t="shared" si="267"/>
        <v/>
      </c>
      <c r="DL199" s="82" t="str">
        <f t="shared" si="268"/>
        <v/>
      </c>
      <c r="DM199" s="82" t="str">
        <f t="shared" si="269"/>
        <v/>
      </c>
      <c r="DN199" s="82" t="str">
        <f t="shared" si="270"/>
        <v/>
      </c>
      <c r="DO199" s="82" t="str">
        <f t="shared" si="271"/>
        <v/>
      </c>
      <c r="DP199" s="82" t="str">
        <f t="shared" si="272"/>
        <v/>
      </c>
      <c r="DQ199" s="82" t="str">
        <f t="shared" si="273"/>
        <v/>
      </c>
      <c r="DR199" s="82" t="str">
        <f t="shared" si="274"/>
        <v/>
      </c>
      <c r="DS199" s="82" t="str">
        <f t="shared" si="275"/>
        <v/>
      </c>
      <c r="DT199" s="82" t="str">
        <f t="shared" si="276"/>
        <v/>
      </c>
      <c r="DU199" s="82" t="str">
        <f t="shared" si="277"/>
        <v/>
      </c>
      <c r="DV199" s="82" t="str">
        <f t="shared" si="278"/>
        <v/>
      </c>
      <c r="DW199" s="82" t="str">
        <f t="shared" si="279"/>
        <v/>
      </c>
      <c r="DX199" s="82" t="str">
        <f t="shared" si="280"/>
        <v/>
      </c>
      <c r="DY199" s="82" t="str">
        <f t="shared" si="281"/>
        <v/>
      </c>
      <c r="DZ199" s="82" t="str">
        <f t="shared" si="282"/>
        <v/>
      </c>
      <c r="EA199" s="82" t="str">
        <f t="shared" si="283"/>
        <v/>
      </c>
      <c r="EB199" s="82" t="str">
        <f t="shared" si="284"/>
        <v/>
      </c>
      <c r="EC199" s="82" t="str">
        <f t="shared" si="285"/>
        <v/>
      </c>
      <c r="ED199" s="82" t="str">
        <f t="shared" si="286"/>
        <v/>
      </c>
      <c r="EE199" s="82" t="str">
        <f t="shared" si="287"/>
        <v/>
      </c>
      <c r="EF199" s="82" t="str">
        <f t="shared" si="288"/>
        <v/>
      </c>
      <c r="EG199" s="82" t="str">
        <f t="shared" si="289"/>
        <v/>
      </c>
      <c r="EH199" s="82" t="str">
        <f t="shared" si="290"/>
        <v/>
      </c>
      <c r="EI199" s="82">
        <f t="shared" si="291"/>
        <v>0.42</v>
      </c>
      <c r="EJ199" s="82" t="str">
        <f t="shared" si="292"/>
        <v/>
      </c>
      <c r="EK199" s="82" t="str">
        <f t="shared" si="293"/>
        <v/>
      </c>
      <c r="EL199" s="82" t="str">
        <f t="shared" si="294"/>
        <v/>
      </c>
      <c r="EM199" s="82" t="str">
        <f t="shared" si="295"/>
        <v/>
      </c>
      <c r="EN199" s="82" t="str">
        <f t="shared" si="296"/>
        <v/>
      </c>
      <c r="EO199" s="71">
        <f t="shared" si="297"/>
        <v>0.35</v>
      </c>
      <c r="EP199" s="71">
        <f>ROUND(EO199*(1+[3]Inflación!$G$50),2)</f>
        <v>0.35</v>
      </c>
      <c r="EQ199" s="81">
        <f t="shared" si="298"/>
        <v>-0.15871713628037454</v>
      </c>
    </row>
    <row r="200" spans="1:147" s="56" customFormat="1" ht="24.75" customHeight="1">
      <c r="A200" s="93">
        <v>195</v>
      </c>
      <c r="B200" s="92" t="s">
        <v>467</v>
      </c>
      <c r="C200" s="91" t="s">
        <v>485</v>
      </c>
      <c r="D200" s="90" t="s">
        <v>129</v>
      </c>
      <c r="E200" s="94">
        <v>0.50675938856707103</v>
      </c>
      <c r="F200" s="94">
        <v>0.51106684336989117</v>
      </c>
      <c r="G200" s="87">
        <v>0.49769999999999998</v>
      </c>
      <c r="H200" s="82"/>
      <c r="I200" s="82"/>
      <c r="J200" s="82"/>
      <c r="K200" s="82" t="str">
        <f>+'[3]Contratos anteriores'!AO203</f>
        <v xml:space="preserve"> </v>
      </c>
      <c r="L200" s="82" t="str">
        <f>+'[3]Contratos anteriores'!AP203</f>
        <v xml:space="preserve"> </v>
      </c>
      <c r="M200" s="82" t="str">
        <f>+'[3]Contratos anteriores'!AQ203</f>
        <v xml:space="preserve"> </v>
      </c>
      <c r="N200" s="82"/>
      <c r="O200" s="82"/>
      <c r="P200" s="82"/>
      <c r="Q200" s="82" t="str">
        <f>+'[3]Contratos anteriores'!AR203</f>
        <v xml:space="preserve"> </v>
      </c>
      <c r="R200" s="82" t="str">
        <f>+'[3]Contratos anteriores'!AS203</f>
        <v xml:space="preserve"> </v>
      </c>
      <c r="S200" s="82" t="str">
        <f>+'[3]Contratos anteriores'!AT203</f>
        <v xml:space="preserve"> </v>
      </c>
      <c r="T200" s="82"/>
      <c r="U200" s="82"/>
      <c r="V200" s="82"/>
      <c r="W200" s="82" t="str">
        <f>+'[3]Contratos anteriores'!AU203</f>
        <v xml:space="preserve"> </v>
      </c>
      <c r="X200" s="82" t="str">
        <f>+'[3]Contratos anteriores'!AV203</f>
        <v xml:space="preserve"> </v>
      </c>
      <c r="Y200" s="82" t="str">
        <f>+'[3]Contratos anteriores'!AW203</f>
        <v xml:space="preserve"> </v>
      </c>
      <c r="Z200" s="82"/>
      <c r="AA200" s="82"/>
      <c r="AB200" s="82"/>
      <c r="AC200" s="86" t="str">
        <f>+'[3]Contratos anteriores'!AX203</f>
        <v xml:space="preserve"> </v>
      </c>
      <c r="AD200" s="86" t="str">
        <f>+'[3]Contratos anteriores'!AY203</f>
        <v xml:space="preserve"> </v>
      </c>
      <c r="AE200" s="86" t="str">
        <f>+'[3]Contratos anteriores'!AZ203</f>
        <v xml:space="preserve"> </v>
      </c>
      <c r="AF200" s="82"/>
      <c r="AG200" s="82"/>
      <c r="AH200" s="82"/>
      <c r="AI200" s="82" t="str">
        <f>+'[3]Contratos anteriores'!BA203</f>
        <v xml:space="preserve"> </v>
      </c>
      <c r="AJ200" s="82" t="str">
        <f>+'[3]Contratos anteriores'!BB203</f>
        <v xml:space="preserve"> </v>
      </c>
      <c r="AK200" s="82" t="str">
        <f>+'[3]Contratos anteriores'!BC203</f>
        <v xml:space="preserve"> </v>
      </c>
      <c r="AL200" s="82"/>
      <c r="AM200" s="82"/>
      <c r="AN200" s="82"/>
      <c r="AO200" s="82" t="str">
        <f>+'[3]Contratos anteriores'!BD203</f>
        <v xml:space="preserve"> </v>
      </c>
      <c r="AP200" s="82" t="str">
        <f>+'[3]Contratos anteriores'!BE203</f>
        <v xml:space="preserve"> </v>
      </c>
      <c r="AQ200" s="82" t="str">
        <f>+'[3]Contratos anteriores'!BF203</f>
        <v xml:space="preserve"> </v>
      </c>
      <c r="AR200" s="82"/>
      <c r="AS200" s="82"/>
      <c r="AT200" s="82"/>
      <c r="AU200" s="82" t="str">
        <f>+'[3]Contratos anteriores'!BG203</f>
        <v xml:space="preserve"> </v>
      </c>
      <c r="AV200" s="82" t="str">
        <f>+'[3]Contratos anteriores'!BH203</f>
        <v xml:space="preserve"> </v>
      </c>
      <c r="AW200" s="82" t="str">
        <f>+'[3]Contratos anteriores'!BI203</f>
        <v xml:space="preserve"> </v>
      </c>
      <c r="AX200" s="82"/>
      <c r="AY200" s="82"/>
      <c r="AZ200" s="82"/>
      <c r="BA200" s="82" t="str">
        <f>+'[3]Contratos anteriores'!BJ203</f>
        <v xml:space="preserve"> </v>
      </c>
      <c r="BB200" s="82" t="str">
        <f>+'[3]Contratos anteriores'!BK203</f>
        <v xml:space="preserve"> </v>
      </c>
      <c r="BC200" s="82" t="str">
        <f>+'[3]Contratos anteriores'!BL203</f>
        <v xml:space="preserve"> </v>
      </c>
      <c r="BD200" s="82"/>
      <c r="BE200" s="82"/>
      <c r="BF200" s="82"/>
      <c r="BG200" s="82" t="str">
        <f>+'[3]Contratos anteriores'!BM203</f>
        <v xml:space="preserve"> </v>
      </c>
      <c r="BH200" s="82" t="str">
        <f>+'[3]Contratos anteriores'!BN203</f>
        <v xml:space="preserve"> </v>
      </c>
      <c r="BI200" s="82" t="str">
        <f>+'[3]Contratos anteriores'!BO203</f>
        <v xml:space="preserve"> </v>
      </c>
      <c r="BJ200" s="82">
        <v>0.74</v>
      </c>
      <c r="BK200" s="82">
        <v>0.56999999999999995</v>
      </c>
      <c r="BL200" s="82"/>
      <c r="BM200" s="82" t="str">
        <f>+'[3]Contratos anteriores'!BP203</f>
        <v xml:space="preserve"> </v>
      </c>
      <c r="BN200" s="82" t="str">
        <f>+'[3]Contratos anteriores'!BQ203</f>
        <v xml:space="preserve"> </v>
      </c>
      <c r="BO200" s="82" t="str">
        <f>+'[3]Contratos anteriores'!BR203</f>
        <v xml:space="preserve"> </v>
      </c>
      <c r="BP200" s="82">
        <v>0.51</v>
      </c>
      <c r="BQ200" s="82"/>
      <c r="BR200" s="82">
        <v>0.62</v>
      </c>
      <c r="BS200" s="82" t="str">
        <f>+'[3]Contratos anteriores'!BS203</f>
        <v xml:space="preserve"> </v>
      </c>
      <c r="BT200" s="82" t="str">
        <f>+'[3]Contratos anteriores'!BT203</f>
        <v xml:space="preserve"> </v>
      </c>
      <c r="BU200" s="82" t="str">
        <f>+'[3]Contratos anteriores'!BU203</f>
        <v xml:space="preserve"> </v>
      </c>
      <c r="BV200" s="84">
        <f t="shared" si="227"/>
        <v>0.58754000000000006</v>
      </c>
      <c r="BW200" s="84">
        <f t="shared" si="228"/>
        <v>8.9003749587832928E-2</v>
      </c>
      <c r="BX200" s="84">
        <f t="shared" si="226"/>
        <v>0.45403437561825066</v>
      </c>
      <c r="BY200" s="84">
        <f t="shared" si="229"/>
        <v>0.67654374958783303</v>
      </c>
      <c r="BZ200" s="84">
        <f t="shared" si="230"/>
        <v>0.55743532742377822</v>
      </c>
      <c r="CA200" s="82" t="str">
        <f t="shared" si="231"/>
        <v/>
      </c>
      <c r="CB200" s="82" t="str">
        <f t="shared" si="232"/>
        <v/>
      </c>
      <c r="CC200" s="82" t="str">
        <f t="shared" si="233"/>
        <v/>
      </c>
      <c r="CD200" s="82" t="str">
        <f t="shared" si="234"/>
        <v/>
      </c>
      <c r="CE200" s="82" t="str">
        <f t="shared" si="235"/>
        <v/>
      </c>
      <c r="CF200" s="82" t="str">
        <f t="shared" si="236"/>
        <v/>
      </c>
      <c r="CG200" s="82" t="str">
        <f t="shared" si="237"/>
        <v/>
      </c>
      <c r="CH200" s="82" t="str">
        <f t="shared" si="238"/>
        <v/>
      </c>
      <c r="CI200" s="82" t="str">
        <f t="shared" si="239"/>
        <v/>
      </c>
      <c r="CJ200" s="82" t="str">
        <f t="shared" si="240"/>
        <v/>
      </c>
      <c r="CK200" s="82" t="str">
        <f t="shared" si="241"/>
        <v/>
      </c>
      <c r="CL200" s="82" t="str">
        <f t="shared" si="242"/>
        <v/>
      </c>
      <c r="CM200" s="82" t="str">
        <f t="shared" si="243"/>
        <v/>
      </c>
      <c r="CN200" s="82" t="str">
        <f t="shared" si="244"/>
        <v/>
      </c>
      <c r="CO200" s="82" t="str">
        <f t="shared" si="245"/>
        <v/>
      </c>
      <c r="CP200" s="82" t="str">
        <f t="shared" si="246"/>
        <v/>
      </c>
      <c r="CQ200" s="82" t="str">
        <f t="shared" si="247"/>
        <v/>
      </c>
      <c r="CR200" s="82" t="str">
        <f t="shared" si="248"/>
        <v/>
      </c>
      <c r="CS200" s="82" t="str">
        <f t="shared" si="249"/>
        <v/>
      </c>
      <c r="CT200" s="82" t="str">
        <f t="shared" si="250"/>
        <v/>
      </c>
      <c r="CU200" s="82" t="str">
        <f t="shared" si="251"/>
        <v/>
      </c>
      <c r="CV200" s="82" t="str">
        <f t="shared" si="252"/>
        <v/>
      </c>
      <c r="CW200" s="82" t="str">
        <f t="shared" si="253"/>
        <v/>
      </c>
      <c r="CX200" s="82" t="str">
        <f t="shared" si="254"/>
        <v/>
      </c>
      <c r="CY200" s="82" t="str">
        <f t="shared" si="255"/>
        <v/>
      </c>
      <c r="CZ200" s="82" t="str">
        <f t="shared" si="256"/>
        <v/>
      </c>
      <c r="DA200" s="82" t="str">
        <f t="shared" si="257"/>
        <v/>
      </c>
      <c r="DB200" s="82" t="str">
        <f t="shared" si="258"/>
        <v/>
      </c>
      <c r="DC200" s="82" t="str">
        <f t="shared" si="259"/>
        <v/>
      </c>
      <c r="DD200" s="82" t="str">
        <f t="shared" si="260"/>
        <v/>
      </c>
      <c r="DE200" s="82" t="str">
        <f t="shared" si="261"/>
        <v/>
      </c>
      <c r="DF200" s="82" t="str">
        <f t="shared" si="262"/>
        <v/>
      </c>
      <c r="DG200" s="82" t="str">
        <f t="shared" si="263"/>
        <v/>
      </c>
      <c r="DH200" s="82" t="str">
        <f t="shared" si="264"/>
        <v/>
      </c>
      <c r="DI200" s="82" t="str">
        <f t="shared" si="265"/>
        <v/>
      </c>
      <c r="DJ200" s="82" t="str">
        <f t="shared" si="266"/>
        <v/>
      </c>
      <c r="DK200" s="82" t="str">
        <f t="shared" si="267"/>
        <v/>
      </c>
      <c r="DL200" s="82" t="str">
        <f t="shared" si="268"/>
        <v/>
      </c>
      <c r="DM200" s="82" t="str">
        <f t="shared" si="269"/>
        <v/>
      </c>
      <c r="DN200" s="82" t="str">
        <f t="shared" si="270"/>
        <v/>
      </c>
      <c r="DO200" s="82" t="str">
        <f t="shared" si="271"/>
        <v/>
      </c>
      <c r="DP200" s="82" t="str">
        <f t="shared" si="272"/>
        <v/>
      </c>
      <c r="DQ200" s="82" t="str">
        <f t="shared" si="273"/>
        <v/>
      </c>
      <c r="DR200" s="82" t="str">
        <f t="shared" si="274"/>
        <v/>
      </c>
      <c r="DS200" s="82" t="str">
        <f t="shared" si="275"/>
        <v/>
      </c>
      <c r="DT200" s="82" t="str">
        <f t="shared" si="276"/>
        <v/>
      </c>
      <c r="DU200" s="82" t="str">
        <f t="shared" si="277"/>
        <v/>
      </c>
      <c r="DV200" s="82" t="str">
        <f t="shared" si="278"/>
        <v/>
      </c>
      <c r="DW200" s="82" t="str">
        <f t="shared" si="279"/>
        <v/>
      </c>
      <c r="DX200" s="82" t="str">
        <f t="shared" si="280"/>
        <v/>
      </c>
      <c r="DY200" s="82" t="str">
        <f t="shared" si="281"/>
        <v/>
      </c>
      <c r="DZ200" s="82" t="str">
        <f t="shared" si="282"/>
        <v/>
      </c>
      <c r="EA200" s="82" t="str">
        <f t="shared" si="283"/>
        <v/>
      </c>
      <c r="EB200" s="82" t="str">
        <f t="shared" si="284"/>
        <v/>
      </c>
      <c r="EC200" s="82" t="str">
        <f t="shared" si="285"/>
        <v/>
      </c>
      <c r="ED200" s="82" t="str">
        <f t="shared" si="286"/>
        <v/>
      </c>
      <c r="EE200" s="82" t="str">
        <f t="shared" si="287"/>
        <v/>
      </c>
      <c r="EF200" s="82" t="str">
        <f t="shared" si="288"/>
        <v/>
      </c>
      <c r="EG200" s="82" t="str">
        <f t="shared" si="289"/>
        <v/>
      </c>
      <c r="EH200" s="82" t="str">
        <f t="shared" si="290"/>
        <v/>
      </c>
      <c r="EI200" s="82">
        <f t="shared" si="291"/>
        <v>0.51</v>
      </c>
      <c r="EJ200" s="82" t="str">
        <f t="shared" si="292"/>
        <v/>
      </c>
      <c r="EK200" s="82" t="str">
        <f t="shared" si="293"/>
        <v/>
      </c>
      <c r="EL200" s="82" t="str">
        <f t="shared" si="294"/>
        <v/>
      </c>
      <c r="EM200" s="82" t="str">
        <f t="shared" si="295"/>
        <v/>
      </c>
      <c r="EN200" s="82" t="str">
        <f t="shared" si="296"/>
        <v/>
      </c>
      <c r="EO200" s="71">
        <f t="shared" si="297"/>
        <v>0.5</v>
      </c>
      <c r="EP200" s="71">
        <f>ROUND(EO200*(1+[3]Inflación!$G$50),2)</f>
        <v>0.51</v>
      </c>
      <c r="EQ200" s="81">
        <f t="shared" si="298"/>
        <v>-1.3338457499887824E-2</v>
      </c>
    </row>
    <row r="201" spans="1:147" s="56" customFormat="1" ht="24.75" customHeight="1">
      <c r="A201" s="93">
        <v>196</v>
      </c>
      <c r="B201" s="92" t="s">
        <v>467</v>
      </c>
      <c r="C201" s="91" t="s">
        <v>484</v>
      </c>
      <c r="D201" s="90" t="s">
        <v>129</v>
      </c>
      <c r="E201" s="94">
        <v>0.71132482062615221</v>
      </c>
      <c r="F201" s="94">
        <v>0.71737108160147456</v>
      </c>
      <c r="G201" s="87">
        <v>0.71240000000000003</v>
      </c>
      <c r="H201" s="82"/>
      <c r="I201" s="82"/>
      <c r="J201" s="82"/>
      <c r="K201" s="82" t="str">
        <f>+'[3]Contratos anteriores'!AO204</f>
        <v xml:space="preserve"> </v>
      </c>
      <c r="L201" s="82" t="str">
        <f>+'[3]Contratos anteriores'!AP204</f>
        <v xml:space="preserve"> </v>
      </c>
      <c r="M201" s="82" t="str">
        <f>+'[3]Contratos anteriores'!AQ204</f>
        <v xml:space="preserve"> </v>
      </c>
      <c r="N201" s="82"/>
      <c r="O201" s="82"/>
      <c r="P201" s="82"/>
      <c r="Q201" s="82" t="str">
        <f>+'[3]Contratos anteriores'!AR204</f>
        <v xml:space="preserve"> </v>
      </c>
      <c r="R201" s="82" t="str">
        <f>+'[3]Contratos anteriores'!AS204</f>
        <v xml:space="preserve"> </v>
      </c>
      <c r="S201" s="82" t="str">
        <f>+'[3]Contratos anteriores'!AT204</f>
        <v xml:space="preserve"> </v>
      </c>
      <c r="T201" s="82"/>
      <c r="U201" s="82"/>
      <c r="V201" s="82"/>
      <c r="W201" s="82" t="str">
        <f>+'[3]Contratos anteriores'!AU204</f>
        <v xml:space="preserve"> </v>
      </c>
      <c r="X201" s="82" t="str">
        <f>+'[3]Contratos anteriores'!AV204</f>
        <v xml:space="preserve"> </v>
      </c>
      <c r="Y201" s="82" t="str">
        <f>+'[3]Contratos anteriores'!AW204</f>
        <v xml:space="preserve"> </v>
      </c>
      <c r="Z201" s="82"/>
      <c r="AA201" s="82"/>
      <c r="AB201" s="82"/>
      <c r="AC201" s="86" t="str">
        <f>+'[3]Contratos anteriores'!AX204</f>
        <v xml:space="preserve"> </v>
      </c>
      <c r="AD201" s="86" t="str">
        <f>+'[3]Contratos anteriores'!AY204</f>
        <v xml:space="preserve"> </v>
      </c>
      <c r="AE201" s="86" t="str">
        <f>+'[3]Contratos anteriores'!AZ204</f>
        <v xml:space="preserve"> </v>
      </c>
      <c r="AF201" s="82"/>
      <c r="AG201" s="82"/>
      <c r="AH201" s="82"/>
      <c r="AI201" s="82" t="str">
        <f>+'[3]Contratos anteriores'!BA204</f>
        <v xml:space="preserve"> </v>
      </c>
      <c r="AJ201" s="82" t="str">
        <f>+'[3]Contratos anteriores'!BB204</f>
        <v xml:space="preserve"> </v>
      </c>
      <c r="AK201" s="82" t="str">
        <f>+'[3]Contratos anteriores'!BC204</f>
        <v xml:space="preserve"> </v>
      </c>
      <c r="AL201" s="82"/>
      <c r="AM201" s="82"/>
      <c r="AN201" s="82"/>
      <c r="AO201" s="82" t="str">
        <f>+'[3]Contratos anteriores'!BD204</f>
        <v xml:space="preserve"> </v>
      </c>
      <c r="AP201" s="82" t="str">
        <f>+'[3]Contratos anteriores'!BE204</f>
        <v xml:space="preserve"> </v>
      </c>
      <c r="AQ201" s="82" t="str">
        <f>+'[3]Contratos anteriores'!BF204</f>
        <v xml:space="preserve"> </v>
      </c>
      <c r="AR201" s="82"/>
      <c r="AS201" s="82"/>
      <c r="AT201" s="82"/>
      <c r="AU201" s="82" t="str">
        <f>+'[3]Contratos anteriores'!BG204</f>
        <v xml:space="preserve"> </v>
      </c>
      <c r="AV201" s="82" t="str">
        <f>+'[3]Contratos anteriores'!BH204</f>
        <v xml:space="preserve"> </v>
      </c>
      <c r="AW201" s="82" t="str">
        <f>+'[3]Contratos anteriores'!BI204</f>
        <v xml:space="preserve"> </v>
      </c>
      <c r="AX201" s="82"/>
      <c r="AY201" s="82"/>
      <c r="AZ201" s="82"/>
      <c r="BA201" s="82" t="str">
        <f>+'[3]Contratos anteriores'!BJ204</f>
        <v xml:space="preserve"> </v>
      </c>
      <c r="BB201" s="82" t="str">
        <f>+'[3]Contratos anteriores'!BK204</f>
        <v xml:space="preserve"> </v>
      </c>
      <c r="BC201" s="82" t="str">
        <f>+'[3]Contratos anteriores'!BL204</f>
        <v xml:space="preserve"> </v>
      </c>
      <c r="BD201" s="82"/>
      <c r="BE201" s="82"/>
      <c r="BF201" s="82"/>
      <c r="BG201" s="82" t="str">
        <f>+'[3]Contratos anteriores'!BM204</f>
        <v xml:space="preserve"> </v>
      </c>
      <c r="BH201" s="82" t="str">
        <f>+'[3]Contratos anteriores'!BN204</f>
        <v xml:space="preserve"> </v>
      </c>
      <c r="BI201" s="82" t="str">
        <f>+'[3]Contratos anteriores'!BO204</f>
        <v xml:space="preserve"> </v>
      </c>
      <c r="BJ201" s="82">
        <v>1.1200000000000001</v>
      </c>
      <c r="BK201" s="82">
        <v>0.8</v>
      </c>
      <c r="BL201" s="82"/>
      <c r="BM201" s="82" t="str">
        <f>+'[3]Contratos anteriores'!BP204</f>
        <v xml:space="preserve"> </v>
      </c>
      <c r="BN201" s="82" t="str">
        <f>+'[3]Contratos anteriores'!BQ204</f>
        <v xml:space="preserve"> </v>
      </c>
      <c r="BO201" s="82" t="str">
        <f>+'[3]Contratos anteriores'!BR204</f>
        <v xml:space="preserve"> </v>
      </c>
      <c r="BP201" s="82">
        <v>0.71</v>
      </c>
      <c r="BQ201" s="82"/>
      <c r="BR201" s="82">
        <v>0.89</v>
      </c>
      <c r="BS201" s="82" t="str">
        <f>+'[3]Contratos anteriores'!BS204</f>
        <v xml:space="preserve"> </v>
      </c>
      <c r="BT201" s="82" t="str">
        <f>+'[3]Contratos anteriores'!BT204</f>
        <v xml:space="preserve"> </v>
      </c>
      <c r="BU201" s="82" t="str">
        <f>+'[3]Contratos anteriores'!BU204</f>
        <v xml:space="preserve"> </v>
      </c>
      <c r="BV201" s="84">
        <f t="shared" si="227"/>
        <v>0.84648000000000001</v>
      </c>
      <c r="BW201" s="84">
        <f t="shared" si="228"/>
        <v>0.15298765822303395</v>
      </c>
      <c r="BX201" s="84">
        <f t="shared" si="226"/>
        <v>0.61699851266544914</v>
      </c>
      <c r="BY201" s="84">
        <f t="shared" si="229"/>
        <v>0.99946765822303396</v>
      </c>
      <c r="BZ201" s="84">
        <f t="shared" si="230"/>
        <v>0.78245730268876745</v>
      </c>
      <c r="CA201" s="82" t="str">
        <f t="shared" si="231"/>
        <v/>
      </c>
      <c r="CB201" s="82" t="str">
        <f t="shared" si="232"/>
        <v/>
      </c>
      <c r="CC201" s="82" t="str">
        <f t="shared" si="233"/>
        <v/>
      </c>
      <c r="CD201" s="82" t="str">
        <f t="shared" si="234"/>
        <v/>
      </c>
      <c r="CE201" s="82" t="str">
        <f t="shared" si="235"/>
        <v/>
      </c>
      <c r="CF201" s="82" t="str">
        <f t="shared" si="236"/>
        <v/>
      </c>
      <c r="CG201" s="82" t="str">
        <f t="shared" si="237"/>
        <v/>
      </c>
      <c r="CH201" s="82" t="str">
        <f t="shared" si="238"/>
        <v/>
      </c>
      <c r="CI201" s="82" t="str">
        <f t="shared" si="239"/>
        <v/>
      </c>
      <c r="CJ201" s="82" t="str">
        <f t="shared" si="240"/>
        <v/>
      </c>
      <c r="CK201" s="82" t="str">
        <f t="shared" si="241"/>
        <v/>
      </c>
      <c r="CL201" s="82" t="str">
        <f t="shared" si="242"/>
        <v/>
      </c>
      <c r="CM201" s="82" t="str">
        <f t="shared" si="243"/>
        <v/>
      </c>
      <c r="CN201" s="82" t="str">
        <f t="shared" si="244"/>
        <v/>
      </c>
      <c r="CO201" s="82" t="str">
        <f t="shared" si="245"/>
        <v/>
      </c>
      <c r="CP201" s="82" t="str">
        <f t="shared" si="246"/>
        <v/>
      </c>
      <c r="CQ201" s="82" t="str">
        <f t="shared" si="247"/>
        <v/>
      </c>
      <c r="CR201" s="82" t="str">
        <f t="shared" si="248"/>
        <v/>
      </c>
      <c r="CS201" s="82" t="str">
        <f t="shared" si="249"/>
        <v/>
      </c>
      <c r="CT201" s="82" t="str">
        <f t="shared" si="250"/>
        <v/>
      </c>
      <c r="CU201" s="82" t="str">
        <f t="shared" si="251"/>
        <v/>
      </c>
      <c r="CV201" s="82" t="str">
        <f t="shared" si="252"/>
        <v/>
      </c>
      <c r="CW201" s="82" t="str">
        <f t="shared" si="253"/>
        <v/>
      </c>
      <c r="CX201" s="82" t="str">
        <f t="shared" si="254"/>
        <v/>
      </c>
      <c r="CY201" s="82" t="str">
        <f t="shared" si="255"/>
        <v/>
      </c>
      <c r="CZ201" s="82" t="str">
        <f t="shared" si="256"/>
        <v/>
      </c>
      <c r="DA201" s="82" t="str">
        <f t="shared" si="257"/>
        <v/>
      </c>
      <c r="DB201" s="82" t="str">
        <f t="shared" si="258"/>
        <v/>
      </c>
      <c r="DC201" s="82" t="str">
        <f t="shared" si="259"/>
        <v/>
      </c>
      <c r="DD201" s="82" t="str">
        <f t="shared" si="260"/>
        <v/>
      </c>
      <c r="DE201" s="82" t="str">
        <f t="shared" si="261"/>
        <v/>
      </c>
      <c r="DF201" s="82" t="str">
        <f t="shared" si="262"/>
        <v/>
      </c>
      <c r="DG201" s="82" t="str">
        <f t="shared" si="263"/>
        <v/>
      </c>
      <c r="DH201" s="82" t="str">
        <f t="shared" si="264"/>
        <v/>
      </c>
      <c r="DI201" s="82" t="str">
        <f t="shared" si="265"/>
        <v/>
      </c>
      <c r="DJ201" s="82" t="str">
        <f t="shared" si="266"/>
        <v/>
      </c>
      <c r="DK201" s="82" t="str">
        <f t="shared" si="267"/>
        <v/>
      </c>
      <c r="DL201" s="82" t="str">
        <f t="shared" si="268"/>
        <v/>
      </c>
      <c r="DM201" s="82" t="str">
        <f t="shared" si="269"/>
        <v/>
      </c>
      <c r="DN201" s="82" t="str">
        <f t="shared" si="270"/>
        <v/>
      </c>
      <c r="DO201" s="82" t="str">
        <f t="shared" si="271"/>
        <v/>
      </c>
      <c r="DP201" s="82" t="str">
        <f t="shared" si="272"/>
        <v/>
      </c>
      <c r="DQ201" s="82" t="str">
        <f t="shared" si="273"/>
        <v/>
      </c>
      <c r="DR201" s="82" t="str">
        <f t="shared" si="274"/>
        <v/>
      </c>
      <c r="DS201" s="82" t="str">
        <f t="shared" si="275"/>
        <v/>
      </c>
      <c r="DT201" s="82" t="str">
        <f t="shared" si="276"/>
        <v/>
      </c>
      <c r="DU201" s="82" t="str">
        <f t="shared" si="277"/>
        <v/>
      </c>
      <c r="DV201" s="82" t="str">
        <f t="shared" si="278"/>
        <v/>
      </c>
      <c r="DW201" s="82" t="str">
        <f t="shared" si="279"/>
        <v/>
      </c>
      <c r="DX201" s="82" t="str">
        <f t="shared" si="280"/>
        <v/>
      </c>
      <c r="DY201" s="82" t="str">
        <f t="shared" si="281"/>
        <v/>
      </c>
      <c r="DZ201" s="82" t="str">
        <f t="shared" si="282"/>
        <v/>
      </c>
      <c r="EA201" s="82" t="str">
        <f t="shared" si="283"/>
        <v/>
      </c>
      <c r="EB201" s="82" t="str">
        <f t="shared" si="284"/>
        <v/>
      </c>
      <c r="EC201" s="82" t="str">
        <f t="shared" si="285"/>
        <v/>
      </c>
      <c r="ED201" s="82" t="str">
        <f t="shared" si="286"/>
        <v/>
      </c>
      <c r="EE201" s="82" t="str">
        <f t="shared" si="287"/>
        <v/>
      </c>
      <c r="EF201" s="82" t="str">
        <f t="shared" si="288"/>
        <v/>
      </c>
      <c r="EG201" s="82" t="str">
        <f t="shared" si="289"/>
        <v/>
      </c>
      <c r="EH201" s="82" t="str">
        <f t="shared" si="290"/>
        <v/>
      </c>
      <c r="EI201" s="82">
        <f t="shared" si="291"/>
        <v>0.71</v>
      </c>
      <c r="EJ201" s="82" t="str">
        <f t="shared" si="292"/>
        <v/>
      </c>
      <c r="EK201" s="82" t="str">
        <f t="shared" si="293"/>
        <v/>
      </c>
      <c r="EL201" s="82" t="str">
        <f t="shared" si="294"/>
        <v/>
      </c>
      <c r="EM201" s="82" t="str">
        <f t="shared" si="295"/>
        <v/>
      </c>
      <c r="EN201" s="82" t="str">
        <f t="shared" si="296"/>
        <v/>
      </c>
      <c r="EO201" s="71">
        <f t="shared" si="297"/>
        <v>0.71</v>
      </c>
      <c r="EP201" s="71">
        <f>ROUND(EO201*(1+[3]Inflación!$G$50),2)</f>
        <v>0.72</v>
      </c>
      <c r="EQ201" s="81">
        <f t="shared" si="298"/>
        <v>-1.8624692794861897E-3</v>
      </c>
    </row>
    <row r="202" spans="1:147" s="56" customFormat="1" ht="24.75" customHeight="1">
      <c r="A202" s="93">
        <v>197</v>
      </c>
      <c r="B202" s="92" t="s">
        <v>467</v>
      </c>
      <c r="C202" s="91" t="s">
        <v>483</v>
      </c>
      <c r="D202" s="90" t="s">
        <v>129</v>
      </c>
      <c r="E202" s="94">
        <v>0.91423506583673464</v>
      </c>
      <c r="F202" s="94">
        <v>0.92200606389634687</v>
      </c>
      <c r="G202" s="87">
        <v>0.90759999999999996</v>
      </c>
      <c r="H202" s="82"/>
      <c r="I202" s="82"/>
      <c r="J202" s="82"/>
      <c r="K202" s="82" t="str">
        <f>+'[3]Contratos anteriores'!AO205</f>
        <v xml:space="preserve"> </v>
      </c>
      <c r="L202" s="82" t="str">
        <f>+'[3]Contratos anteriores'!AP205</f>
        <v xml:space="preserve"> </v>
      </c>
      <c r="M202" s="82" t="str">
        <f>+'[3]Contratos anteriores'!AQ205</f>
        <v xml:space="preserve"> </v>
      </c>
      <c r="N202" s="82"/>
      <c r="O202" s="82"/>
      <c r="P202" s="82"/>
      <c r="Q202" s="82" t="str">
        <f>+'[3]Contratos anteriores'!AR205</f>
        <v xml:space="preserve"> </v>
      </c>
      <c r="R202" s="82" t="str">
        <f>+'[3]Contratos anteriores'!AS205</f>
        <v xml:space="preserve"> </v>
      </c>
      <c r="S202" s="82" t="str">
        <f>+'[3]Contratos anteriores'!AT205</f>
        <v xml:space="preserve"> </v>
      </c>
      <c r="T202" s="82"/>
      <c r="U202" s="82"/>
      <c r="V202" s="82"/>
      <c r="W202" s="82" t="str">
        <f>+'[3]Contratos anteriores'!AU205</f>
        <v xml:space="preserve"> </v>
      </c>
      <c r="X202" s="82" t="str">
        <f>+'[3]Contratos anteriores'!AV205</f>
        <v xml:space="preserve"> </v>
      </c>
      <c r="Y202" s="82" t="str">
        <f>+'[3]Contratos anteriores'!AW205</f>
        <v xml:space="preserve"> </v>
      </c>
      <c r="Z202" s="82"/>
      <c r="AA202" s="82"/>
      <c r="AB202" s="82"/>
      <c r="AC202" s="86" t="str">
        <f>+'[3]Contratos anteriores'!AX205</f>
        <v xml:space="preserve"> </v>
      </c>
      <c r="AD202" s="86" t="str">
        <f>+'[3]Contratos anteriores'!AY205</f>
        <v xml:space="preserve"> </v>
      </c>
      <c r="AE202" s="86" t="str">
        <f>+'[3]Contratos anteriores'!AZ205</f>
        <v xml:space="preserve"> </v>
      </c>
      <c r="AF202" s="82"/>
      <c r="AG202" s="82"/>
      <c r="AH202" s="82"/>
      <c r="AI202" s="82" t="str">
        <f>+'[3]Contratos anteriores'!BA205</f>
        <v xml:space="preserve"> </v>
      </c>
      <c r="AJ202" s="82" t="str">
        <f>+'[3]Contratos anteriores'!BB205</f>
        <v xml:space="preserve"> </v>
      </c>
      <c r="AK202" s="82" t="str">
        <f>+'[3]Contratos anteriores'!BC205</f>
        <v xml:space="preserve"> </v>
      </c>
      <c r="AL202" s="82"/>
      <c r="AM202" s="82"/>
      <c r="AN202" s="82"/>
      <c r="AO202" s="82" t="str">
        <f>+'[3]Contratos anteriores'!BD205</f>
        <v xml:space="preserve"> </v>
      </c>
      <c r="AP202" s="82" t="str">
        <f>+'[3]Contratos anteriores'!BE205</f>
        <v xml:space="preserve"> </v>
      </c>
      <c r="AQ202" s="82" t="str">
        <f>+'[3]Contratos anteriores'!BF205</f>
        <v xml:space="preserve"> </v>
      </c>
      <c r="AR202" s="82"/>
      <c r="AS202" s="82"/>
      <c r="AT202" s="82"/>
      <c r="AU202" s="82" t="str">
        <f>+'[3]Contratos anteriores'!BG205</f>
        <v xml:space="preserve"> </v>
      </c>
      <c r="AV202" s="82" t="str">
        <f>+'[3]Contratos anteriores'!BH205</f>
        <v xml:space="preserve"> </v>
      </c>
      <c r="AW202" s="82" t="str">
        <f>+'[3]Contratos anteriores'!BI205</f>
        <v xml:space="preserve"> </v>
      </c>
      <c r="AX202" s="82"/>
      <c r="AY202" s="82"/>
      <c r="AZ202" s="82"/>
      <c r="BA202" s="82" t="str">
        <f>+'[3]Contratos anteriores'!BJ205</f>
        <v xml:space="preserve"> </v>
      </c>
      <c r="BB202" s="82" t="str">
        <f>+'[3]Contratos anteriores'!BK205</f>
        <v xml:space="preserve"> </v>
      </c>
      <c r="BC202" s="82" t="str">
        <f>+'[3]Contratos anteriores'!BL205</f>
        <v xml:space="preserve"> </v>
      </c>
      <c r="BD202" s="82"/>
      <c r="BE202" s="82"/>
      <c r="BF202" s="82"/>
      <c r="BG202" s="82" t="str">
        <f>+'[3]Contratos anteriores'!BM205</f>
        <v xml:space="preserve"> </v>
      </c>
      <c r="BH202" s="82" t="str">
        <f>+'[3]Contratos anteriores'!BN205</f>
        <v xml:space="preserve"> </v>
      </c>
      <c r="BI202" s="82" t="str">
        <f>+'[3]Contratos anteriores'!BO205</f>
        <v xml:space="preserve"> </v>
      </c>
      <c r="BJ202" s="82">
        <v>1.42</v>
      </c>
      <c r="BK202" s="82">
        <v>1.03</v>
      </c>
      <c r="BL202" s="82"/>
      <c r="BM202" s="82" t="str">
        <f>+'[3]Contratos anteriores'!BP205</f>
        <v xml:space="preserve"> </v>
      </c>
      <c r="BN202" s="82" t="str">
        <f>+'[3]Contratos anteriores'!BQ205</f>
        <v xml:space="preserve"> </v>
      </c>
      <c r="BO202" s="82" t="str">
        <f>+'[3]Contratos anteriores'!BR205</f>
        <v xml:space="preserve"> </v>
      </c>
      <c r="BP202" s="82">
        <v>0.91</v>
      </c>
      <c r="BQ202" s="82"/>
      <c r="BR202" s="82">
        <v>1.1499999999999999</v>
      </c>
      <c r="BS202" s="82" t="str">
        <f>+'[3]Contratos anteriores'!BS205</f>
        <v xml:space="preserve"> </v>
      </c>
      <c r="BT202" s="82" t="str">
        <f>+'[3]Contratos anteriores'!BT205</f>
        <v xml:space="preserve"> </v>
      </c>
      <c r="BU202" s="82" t="str">
        <f>+'[3]Contratos anteriores'!BU205</f>
        <v xml:space="preserve"> </v>
      </c>
      <c r="BV202" s="84">
        <f t="shared" si="227"/>
        <v>1.08352</v>
      </c>
      <c r="BW202" s="84">
        <f t="shared" si="228"/>
        <v>0.19177738501056696</v>
      </c>
      <c r="BX202" s="84">
        <f t="shared" si="226"/>
        <v>0.79585392248414966</v>
      </c>
      <c r="BY202" s="84">
        <f t="shared" si="229"/>
        <v>1.2752973850105671</v>
      </c>
      <c r="BZ202" s="84">
        <f t="shared" si="230"/>
        <v>1.0056585724204081</v>
      </c>
      <c r="CA202" s="82" t="str">
        <f t="shared" si="231"/>
        <v/>
      </c>
      <c r="CB202" s="82" t="str">
        <f t="shared" si="232"/>
        <v/>
      </c>
      <c r="CC202" s="82" t="str">
        <f t="shared" si="233"/>
        <v/>
      </c>
      <c r="CD202" s="82" t="str">
        <f t="shared" si="234"/>
        <v/>
      </c>
      <c r="CE202" s="82" t="str">
        <f t="shared" si="235"/>
        <v/>
      </c>
      <c r="CF202" s="82" t="str">
        <f t="shared" si="236"/>
        <v/>
      </c>
      <c r="CG202" s="82" t="str">
        <f t="shared" si="237"/>
        <v/>
      </c>
      <c r="CH202" s="82" t="str">
        <f t="shared" si="238"/>
        <v/>
      </c>
      <c r="CI202" s="82" t="str">
        <f t="shared" si="239"/>
        <v/>
      </c>
      <c r="CJ202" s="82" t="str">
        <f t="shared" si="240"/>
        <v/>
      </c>
      <c r="CK202" s="82" t="str">
        <f t="shared" si="241"/>
        <v/>
      </c>
      <c r="CL202" s="82" t="str">
        <f t="shared" si="242"/>
        <v/>
      </c>
      <c r="CM202" s="82" t="str">
        <f t="shared" si="243"/>
        <v/>
      </c>
      <c r="CN202" s="82" t="str">
        <f t="shared" si="244"/>
        <v/>
      </c>
      <c r="CO202" s="82" t="str">
        <f t="shared" si="245"/>
        <v/>
      </c>
      <c r="CP202" s="82" t="str">
        <f t="shared" si="246"/>
        <v/>
      </c>
      <c r="CQ202" s="82" t="str">
        <f t="shared" si="247"/>
        <v/>
      </c>
      <c r="CR202" s="82" t="str">
        <f t="shared" si="248"/>
        <v/>
      </c>
      <c r="CS202" s="82" t="str">
        <f t="shared" si="249"/>
        <v/>
      </c>
      <c r="CT202" s="82" t="str">
        <f t="shared" si="250"/>
        <v/>
      </c>
      <c r="CU202" s="82" t="str">
        <f t="shared" si="251"/>
        <v/>
      </c>
      <c r="CV202" s="82" t="str">
        <f t="shared" si="252"/>
        <v/>
      </c>
      <c r="CW202" s="82" t="str">
        <f t="shared" si="253"/>
        <v/>
      </c>
      <c r="CX202" s="82" t="str">
        <f t="shared" si="254"/>
        <v/>
      </c>
      <c r="CY202" s="82" t="str">
        <f t="shared" si="255"/>
        <v/>
      </c>
      <c r="CZ202" s="82" t="str">
        <f t="shared" si="256"/>
        <v/>
      </c>
      <c r="DA202" s="82" t="str">
        <f t="shared" si="257"/>
        <v/>
      </c>
      <c r="DB202" s="82" t="str">
        <f t="shared" si="258"/>
        <v/>
      </c>
      <c r="DC202" s="82" t="str">
        <f t="shared" si="259"/>
        <v/>
      </c>
      <c r="DD202" s="82" t="str">
        <f t="shared" si="260"/>
        <v/>
      </c>
      <c r="DE202" s="82" t="str">
        <f t="shared" si="261"/>
        <v/>
      </c>
      <c r="DF202" s="82" t="str">
        <f t="shared" si="262"/>
        <v/>
      </c>
      <c r="DG202" s="82" t="str">
        <f t="shared" si="263"/>
        <v/>
      </c>
      <c r="DH202" s="82" t="str">
        <f t="shared" si="264"/>
        <v/>
      </c>
      <c r="DI202" s="82" t="str">
        <f t="shared" si="265"/>
        <v/>
      </c>
      <c r="DJ202" s="82" t="str">
        <f t="shared" si="266"/>
        <v/>
      </c>
      <c r="DK202" s="82" t="str">
        <f t="shared" si="267"/>
        <v/>
      </c>
      <c r="DL202" s="82" t="str">
        <f t="shared" si="268"/>
        <v/>
      </c>
      <c r="DM202" s="82" t="str">
        <f t="shared" si="269"/>
        <v/>
      </c>
      <c r="DN202" s="82" t="str">
        <f t="shared" si="270"/>
        <v/>
      </c>
      <c r="DO202" s="82" t="str">
        <f t="shared" si="271"/>
        <v/>
      </c>
      <c r="DP202" s="82" t="str">
        <f t="shared" si="272"/>
        <v/>
      </c>
      <c r="DQ202" s="82" t="str">
        <f t="shared" si="273"/>
        <v/>
      </c>
      <c r="DR202" s="82" t="str">
        <f t="shared" si="274"/>
        <v/>
      </c>
      <c r="DS202" s="82" t="str">
        <f t="shared" si="275"/>
        <v/>
      </c>
      <c r="DT202" s="82" t="str">
        <f t="shared" si="276"/>
        <v/>
      </c>
      <c r="DU202" s="82" t="str">
        <f t="shared" si="277"/>
        <v/>
      </c>
      <c r="DV202" s="82" t="str">
        <f t="shared" si="278"/>
        <v/>
      </c>
      <c r="DW202" s="82" t="str">
        <f t="shared" si="279"/>
        <v/>
      </c>
      <c r="DX202" s="82" t="str">
        <f t="shared" si="280"/>
        <v/>
      </c>
      <c r="DY202" s="82" t="str">
        <f t="shared" si="281"/>
        <v/>
      </c>
      <c r="DZ202" s="82" t="str">
        <f t="shared" si="282"/>
        <v/>
      </c>
      <c r="EA202" s="82" t="str">
        <f t="shared" si="283"/>
        <v/>
      </c>
      <c r="EB202" s="82" t="str">
        <f t="shared" si="284"/>
        <v/>
      </c>
      <c r="EC202" s="82" t="str">
        <f t="shared" si="285"/>
        <v/>
      </c>
      <c r="ED202" s="82" t="str">
        <f t="shared" si="286"/>
        <v/>
      </c>
      <c r="EE202" s="82" t="str">
        <f t="shared" si="287"/>
        <v/>
      </c>
      <c r="EF202" s="82" t="str">
        <f t="shared" si="288"/>
        <v/>
      </c>
      <c r="EG202" s="82" t="str">
        <f t="shared" si="289"/>
        <v/>
      </c>
      <c r="EH202" s="82" t="str">
        <f t="shared" si="290"/>
        <v/>
      </c>
      <c r="EI202" s="82">
        <f t="shared" si="291"/>
        <v>0.91</v>
      </c>
      <c r="EJ202" s="82" t="str">
        <f t="shared" si="292"/>
        <v/>
      </c>
      <c r="EK202" s="82" t="str">
        <f t="shared" si="293"/>
        <v/>
      </c>
      <c r="EL202" s="82" t="str">
        <f t="shared" si="294"/>
        <v/>
      </c>
      <c r="EM202" s="82" t="str">
        <f t="shared" si="295"/>
        <v/>
      </c>
      <c r="EN202" s="82" t="str">
        <f t="shared" si="296"/>
        <v/>
      </c>
      <c r="EO202" s="71">
        <f t="shared" si="297"/>
        <v>0.91</v>
      </c>
      <c r="EP202" s="71">
        <f>ROUND(EO202*(1+[3]Inflación!$G$50),2)</f>
        <v>0.92</v>
      </c>
      <c r="EQ202" s="81">
        <f t="shared" si="298"/>
        <v>-4.6323598765690699E-3</v>
      </c>
    </row>
    <row r="203" spans="1:147" s="56" customFormat="1" ht="24.75" customHeight="1">
      <c r="A203" s="93">
        <v>198</v>
      </c>
      <c r="B203" s="92" t="s">
        <v>467</v>
      </c>
      <c r="C203" s="91" t="s">
        <v>482</v>
      </c>
      <c r="D203" s="90" t="s">
        <v>129</v>
      </c>
      <c r="E203" s="94">
        <v>1.2140206023956006</v>
      </c>
      <c r="F203" s="94">
        <v>1.2243397775159632</v>
      </c>
      <c r="G203" s="87">
        <v>1.2588999999999999</v>
      </c>
      <c r="H203" s="82"/>
      <c r="I203" s="82"/>
      <c r="J203" s="82"/>
      <c r="K203" s="82" t="str">
        <f>+'[3]Contratos anteriores'!AO206</f>
        <v xml:space="preserve"> </v>
      </c>
      <c r="L203" s="82" t="str">
        <f>+'[3]Contratos anteriores'!AP206</f>
        <v xml:space="preserve"> </v>
      </c>
      <c r="M203" s="82" t="str">
        <f>+'[3]Contratos anteriores'!AQ206</f>
        <v xml:space="preserve"> </v>
      </c>
      <c r="N203" s="82"/>
      <c r="O203" s="82"/>
      <c r="P203" s="82"/>
      <c r="Q203" s="82" t="str">
        <f>+'[3]Contratos anteriores'!AR206</f>
        <v xml:space="preserve"> </v>
      </c>
      <c r="R203" s="82" t="str">
        <f>+'[3]Contratos anteriores'!AS206</f>
        <v xml:space="preserve"> </v>
      </c>
      <c r="S203" s="82" t="str">
        <f>+'[3]Contratos anteriores'!AT206</f>
        <v xml:space="preserve"> </v>
      </c>
      <c r="T203" s="82"/>
      <c r="U203" s="82"/>
      <c r="V203" s="82"/>
      <c r="W203" s="82" t="str">
        <f>+'[3]Contratos anteriores'!AU206</f>
        <v xml:space="preserve"> </v>
      </c>
      <c r="X203" s="82" t="str">
        <f>+'[3]Contratos anteriores'!AV206</f>
        <v xml:space="preserve"> </v>
      </c>
      <c r="Y203" s="82" t="str">
        <f>+'[3]Contratos anteriores'!AW206</f>
        <v xml:space="preserve"> </v>
      </c>
      <c r="Z203" s="82"/>
      <c r="AA203" s="82"/>
      <c r="AB203" s="82"/>
      <c r="AC203" s="86" t="str">
        <f>+'[3]Contratos anteriores'!AX206</f>
        <v xml:space="preserve"> </v>
      </c>
      <c r="AD203" s="86" t="str">
        <f>+'[3]Contratos anteriores'!AY206</f>
        <v xml:space="preserve"> </v>
      </c>
      <c r="AE203" s="86" t="str">
        <f>+'[3]Contratos anteriores'!AZ206</f>
        <v xml:space="preserve"> </v>
      </c>
      <c r="AF203" s="82"/>
      <c r="AG203" s="82"/>
      <c r="AH203" s="82"/>
      <c r="AI203" s="82" t="str">
        <f>+'[3]Contratos anteriores'!BA206</f>
        <v xml:space="preserve"> </v>
      </c>
      <c r="AJ203" s="82" t="str">
        <f>+'[3]Contratos anteriores'!BB206</f>
        <v xml:space="preserve"> </v>
      </c>
      <c r="AK203" s="82" t="str">
        <f>+'[3]Contratos anteriores'!BC206</f>
        <v xml:space="preserve"> </v>
      </c>
      <c r="AL203" s="82"/>
      <c r="AM203" s="82"/>
      <c r="AN203" s="82"/>
      <c r="AO203" s="82" t="str">
        <f>+'[3]Contratos anteriores'!BD206</f>
        <v xml:space="preserve"> </v>
      </c>
      <c r="AP203" s="82" t="str">
        <f>+'[3]Contratos anteriores'!BE206</f>
        <v xml:space="preserve"> </v>
      </c>
      <c r="AQ203" s="82" t="str">
        <f>+'[3]Contratos anteriores'!BF206</f>
        <v xml:space="preserve"> </v>
      </c>
      <c r="AR203" s="82"/>
      <c r="AS203" s="82"/>
      <c r="AT203" s="82"/>
      <c r="AU203" s="82" t="str">
        <f>+'[3]Contratos anteriores'!BG206</f>
        <v xml:space="preserve"> </v>
      </c>
      <c r="AV203" s="82" t="str">
        <f>+'[3]Contratos anteriores'!BH206</f>
        <v xml:space="preserve"> </v>
      </c>
      <c r="AW203" s="82" t="str">
        <f>+'[3]Contratos anteriores'!BI206</f>
        <v xml:space="preserve"> </v>
      </c>
      <c r="AX203" s="82"/>
      <c r="AY203" s="82"/>
      <c r="AZ203" s="82"/>
      <c r="BA203" s="82" t="str">
        <f>+'[3]Contratos anteriores'!BJ206</f>
        <v xml:space="preserve"> </v>
      </c>
      <c r="BB203" s="82" t="str">
        <f>+'[3]Contratos anteriores'!BK206</f>
        <v xml:space="preserve"> </v>
      </c>
      <c r="BC203" s="82" t="str">
        <f>+'[3]Contratos anteriores'!BL206</f>
        <v xml:space="preserve"> </v>
      </c>
      <c r="BD203" s="82"/>
      <c r="BE203" s="82"/>
      <c r="BF203" s="82"/>
      <c r="BG203" s="82" t="str">
        <f>+'[3]Contratos anteriores'!BM206</f>
        <v xml:space="preserve"> </v>
      </c>
      <c r="BH203" s="82" t="str">
        <f>+'[3]Contratos anteriores'!BN206</f>
        <v xml:space="preserve"> </v>
      </c>
      <c r="BI203" s="82" t="str">
        <f>+'[3]Contratos anteriores'!BO206</f>
        <v xml:space="preserve"> </v>
      </c>
      <c r="BJ203" s="82">
        <v>1.78</v>
      </c>
      <c r="BK203" s="82">
        <v>1.37</v>
      </c>
      <c r="BL203" s="82"/>
      <c r="BM203" s="82" t="str">
        <f>+'[3]Contratos anteriores'!BP206</f>
        <v xml:space="preserve"> </v>
      </c>
      <c r="BN203" s="82" t="str">
        <f>+'[3]Contratos anteriores'!BQ206</f>
        <v xml:space="preserve"> </v>
      </c>
      <c r="BO203" s="82" t="str">
        <f>+'[3]Contratos anteriores'!BR206</f>
        <v xml:space="preserve"> </v>
      </c>
      <c r="BP203" s="82">
        <v>1.21</v>
      </c>
      <c r="BQ203" s="82"/>
      <c r="BR203" s="82">
        <v>1.5</v>
      </c>
      <c r="BS203" s="82" t="str">
        <f>+'[3]Contratos anteriores'!BS206</f>
        <v xml:space="preserve"> </v>
      </c>
      <c r="BT203" s="82" t="str">
        <f>+'[3]Contratos anteriores'!BT206</f>
        <v xml:space="preserve"> </v>
      </c>
      <c r="BU203" s="82" t="str">
        <f>+'[3]Contratos anteriores'!BU206</f>
        <v xml:space="preserve"> </v>
      </c>
      <c r="BV203" s="84">
        <f t="shared" si="227"/>
        <v>1.42378</v>
      </c>
      <c r="BW203" s="84">
        <f t="shared" si="228"/>
        <v>0.21147756255600245</v>
      </c>
      <c r="BX203" s="84">
        <f t="shared" si="226"/>
        <v>1.1065636561659964</v>
      </c>
      <c r="BY203" s="84">
        <f t="shared" si="229"/>
        <v>1.6352575625560024</v>
      </c>
      <c r="BZ203" s="84">
        <f t="shared" si="230"/>
        <v>1.3354226626351609</v>
      </c>
      <c r="CA203" s="82" t="str">
        <f t="shared" si="231"/>
        <v/>
      </c>
      <c r="CB203" s="82" t="str">
        <f t="shared" si="232"/>
        <v/>
      </c>
      <c r="CC203" s="82" t="str">
        <f t="shared" si="233"/>
        <v/>
      </c>
      <c r="CD203" s="82" t="str">
        <f t="shared" si="234"/>
        <v/>
      </c>
      <c r="CE203" s="82" t="str">
        <f t="shared" si="235"/>
        <v/>
      </c>
      <c r="CF203" s="82" t="str">
        <f t="shared" si="236"/>
        <v/>
      </c>
      <c r="CG203" s="82" t="str">
        <f t="shared" si="237"/>
        <v/>
      </c>
      <c r="CH203" s="82" t="str">
        <f t="shared" si="238"/>
        <v/>
      </c>
      <c r="CI203" s="82" t="str">
        <f t="shared" si="239"/>
        <v/>
      </c>
      <c r="CJ203" s="82" t="str">
        <f t="shared" si="240"/>
        <v/>
      </c>
      <c r="CK203" s="82" t="str">
        <f t="shared" si="241"/>
        <v/>
      </c>
      <c r="CL203" s="82" t="str">
        <f t="shared" si="242"/>
        <v/>
      </c>
      <c r="CM203" s="82" t="str">
        <f t="shared" si="243"/>
        <v/>
      </c>
      <c r="CN203" s="82" t="str">
        <f t="shared" si="244"/>
        <v/>
      </c>
      <c r="CO203" s="82" t="str">
        <f t="shared" si="245"/>
        <v/>
      </c>
      <c r="CP203" s="82" t="str">
        <f t="shared" si="246"/>
        <v/>
      </c>
      <c r="CQ203" s="82" t="str">
        <f t="shared" si="247"/>
        <v/>
      </c>
      <c r="CR203" s="82" t="str">
        <f t="shared" si="248"/>
        <v/>
      </c>
      <c r="CS203" s="82" t="str">
        <f t="shared" si="249"/>
        <v/>
      </c>
      <c r="CT203" s="82" t="str">
        <f t="shared" si="250"/>
        <v/>
      </c>
      <c r="CU203" s="82" t="str">
        <f t="shared" si="251"/>
        <v/>
      </c>
      <c r="CV203" s="82" t="str">
        <f t="shared" si="252"/>
        <v/>
      </c>
      <c r="CW203" s="82" t="str">
        <f t="shared" si="253"/>
        <v/>
      </c>
      <c r="CX203" s="82" t="str">
        <f t="shared" si="254"/>
        <v/>
      </c>
      <c r="CY203" s="82" t="str">
        <f t="shared" si="255"/>
        <v/>
      </c>
      <c r="CZ203" s="82" t="str">
        <f t="shared" si="256"/>
        <v/>
      </c>
      <c r="DA203" s="82" t="str">
        <f t="shared" si="257"/>
        <v/>
      </c>
      <c r="DB203" s="82" t="str">
        <f t="shared" si="258"/>
        <v/>
      </c>
      <c r="DC203" s="82" t="str">
        <f t="shared" si="259"/>
        <v/>
      </c>
      <c r="DD203" s="82" t="str">
        <f t="shared" si="260"/>
        <v/>
      </c>
      <c r="DE203" s="82" t="str">
        <f t="shared" si="261"/>
        <v/>
      </c>
      <c r="DF203" s="82" t="str">
        <f t="shared" si="262"/>
        <v/>
      </c>
      <c r="DG203" s="82" t="str">
        <f t="shared" si="263"/>
        <v/>
      </c>
      <c r="DH203" s="82" t="str">
        <f t="shared" si="264"/>
        <v/>
      </c>
      <c r="DI203" s="82" t="str">
        <f t="shared" si="265"/>
        <v/>
      </c>
      <c r="DJ203" s="82" t="str">
        <f t="shared" si="266"/>
        <v/>
      </c>
      <c r="DK203" s="82" t="str">
        <f t="shared" si="267"/>
        <v/>
      </c>
      <c r="DL203" s="82" t="str">
        <f t="shared" si="268"/>
        <v/>
      </c>
      <c r="DM203" s="82" t="str">
        <f t="shared" si="269"/>
        <v/>
      </c>
      <c r="DN203" s="82" t="str">
        <f t="shared" si="270"/>
        <v/>
      </c>
      <c r="DO203" s="82" t="str">
        <f t="shared" si="271"/>
        <v/>
      </c>
      <c r="DP203" s="82" t="str">
        <f t="shared" si="272"/>
        <v/>
      </c>
      <c r="DQ203" s="82" t="str">
        <f t="shared" si="273"/>
        <v/>
      </c>
      <c r="DR203" s="82" t="str">
        <f t="shared" si="274"/>
        <v/>
      </c>
      <c r="DS203" s="82" t="str">
        <f t="shared" si="275"/>
        <v/>
      </c>
      <c r="DT203" s="82" t="str">
        <f t="shared" si="276"/>
        <v/>
      </c>
      <c r="DU203" s="82" t="str">
        <f t="shared" si="277"/>
        <v/>
      </c>
      <c r="DV203" s="82" t="str">
        <f t="shared" si="278"/>
        <v/>
      </c>
      <c r="DW203" s="82" t="str">
        <f t="shared" si="279"/>
        <v/>
      </c>
      <c r="DX203" s="82" t="str">
        <f t="shared" si="280"/>
        <v/>
      </c>
      <c r="DY203" s="82" t="str">
        <f t="shared" si="281"/>
        <v/>
      </c>
      <c r="DZ203" s="82" t="str">
        <f t="shared" si="282"/>
        <v/>
      </c>
      <c r="EA203" s="82" t="str">
        <f t="shared" si="283"/>
        <v/>
      </c>
      <c r="EB203" s="82" t="str">
        <f t="shared" si="284"/>
        <v/>
      </c>
      <c r="EC203" s="82" t="str">
        <f t="shared" si="285"/>
        <v/>
      </c>
      <c r="ED203" s="82" t="str">
        <f t="shared" si="286"/>
        <v/>
      </c>
      <c r="EE203" s="82" t="str">
        <f t="shared" si="287"/>
        <v/>
      </c>
      <c r="EF203" s="82" t="str">
        <f t="shared" si="288"/>
        <v/>
      </c>
      <c r="EG203" s="82" t="str">
        <f t="shared" si="289"/>
        <v/>
      </c>
      <c r="EH203" s="82" t="str">
        <f t="shared" si="290"/>
        <v/>
      </c>
      <c r="EI203" s="82">
        <f t="shared" si="291"/>
        <v>1.21</v>
      </c>
      <c r="EJ203" s="82" t="str">
        <f t="shared" si="292"/>
        <v/>
      </c>
      <c r="EK203" s="82" t="str">
        <f t="shared" si="293"/>
        <v/>
      </c>
      <c r="EL203" s="82" t="str">
        <f t="shared" si="294"/>
        <v/>
      </c>
      <c r="EM203" s="82" t="str">
        <f t="shared" si="295"/>
        <v/>
      </c>
      <c r="EN203" s="82" t="str">
        <f t="shared" si="296"/>
        <v/>
      </c>
      <c r="EO203" s="71">
        <f t="shared" si="297"/>
        <v>1.26</v>
      </c>
      <c r="EP203" s="71">
        <f>ROUND(EO203*(1+[3]Inflación!$G$50),2)</f>
        <v>1.28</v>
      </c>
      <c r="EQ203" s="81">
        <f t="shared" si="298"/>
        <v>3.7873655120571392E-2</v>
      </c>
    </row>
    <row r="204" spans="1:147" s="56" customFormat="1" ht="24.75" customHeight="1">
      <c r="A204" s="93">
        <v>199</v>
      </c>
      <c r="B204" s="92" t="s">
        <v>467</v>
      </c>
      <c r="C204" s="91" t="s">
        <v>481</v>
      </c>
      <c r="D204" s="90" t="s">
        <v>129</v>
      </c>
      <c r="E204" s="94">
        <v>1.5163418313554187</v>
      </c>
      <c r="F204" s="94">
        <v>1.5292307369219398</v>
      </c>
      <c r="G204" s="87">
        <v>1.5907</v>
      </c>
      <c r="H204" s="82"/>
      <c r="I204" s="82"/>
      <c r="J204" s="82"/>
      <c r="K204" s="82" t="str">
        <f>+'[3]Contratos anteriores'!AO207</f>
        <v xml:space="preserve"> </v>
      </c>
      <c r="L204" s="82" t="str">
        <f>+'[3]Contratos anteriores'!AP207</f>
        <v xml:space="preserve"> </v>
      </c>
      <c r="M204" s="82" t="str">
        <f>+'[3]Contratos anteriores'!AQ207</f>
        <v xml:space="preserve"> </v>
      </c>
      <c r="N204" s="82"/>
      <c r="O204" s="82"/>
      <c r="P204" s="82"/>
      <c r="Q204" s="82" t="str">
        <f>+'[3]Contratos anteriores'!AR207</f>
        <v xml:space="preserve"> </v>
      </c>
      <c r="R204" s="82" t="str">
        <f>+'[3]Contratos anteriores'!AS207</f>
        <v xml:space="preserve"> </v>
      </c>
      <c r="S204" s="82" t="str">
        <f>+'[3]Contratos anteriores'!AT207</f>
        <v xml:space="preserve"> </v>
      </c>
      <c r="T204" s="82"/>
      <c r="U204" s="82"/>
      <c r="V204" s="86">
        <v>1.17</v>
      </c>
      <c r="W204" s="82" t="str">
        <f>+'[3]Contratos anteriores'!AU207</f>
        <v xml:space="preserve"> </v>
      </c>
      <c r="X204" s="82" t="str">
        <f>+'[3]Contratos anteriores'!AV207</f>
        <v xml:space="preserve"> </v>
      </c>
      <c r="Y204" s="82" t="str">
        <f>+'[3]Contratos anteriores'!AW207</f>
        <v xml:space="preserve"> </v>
      </c>
      <c r="Z204" s="82"/>
      <c r="AA204" s="82"/>
      <c r="AB204" s="82"/>
      <c r="AC204" s="86" t="str">
        <f>+'[3]Contratos anteriores'!AX207</f>
        <v xml:space="preserve"> </v>
      </c>
      <c r="AD204" s="86" t="str">
        <f>+'[3]Contratos anteriores'!AY207</f>
        <v xml:space="preserve"> </v>
      </c>
      <c r="AE204" s="86" t="str">
        <f>+'[3]Contratos anteriores'!AZ207</f>
        <v xml:space="preserve"> </v>
      </c>
      <c r="AF204" s="82"/>
      <c r="AG204" s="82"/>
      <c r="AH204" s="82"/>
      <c r="AI204" s="82" t="str">
        <f>+'[3]Contratos anteriores'!BA207</f>
        <v xml:space="preserve"> </v>
      </c>
      <c r="AJ204" s="82" t="str">
        <f>+'[3]Contratos anteriores'!BB207</f>
        <v xml:space="preserve"> </v>
      </c>
      <c r="AK204" s="82" t="str">
        <f>+'[3]Contratos anteriores'!BC207</f>
        <v xml:space="preserve"> </v>
      </c>
      <c r="AL204" s="82"/>
      <c r="AM204" s="82"/>
      <c r="AN204" s="82"/>
      <c r="AO204" s="82" t="str">
        <f>+'[3]Contratos anteriores'!BD207</f>
        <v xml:space="preserve"> </v>
      </c>
      <c r="AP204" s="82" t="str">
        <f>+'[3]Contratos anteriores'!BE207</f>
        <v xml:space="preserve"> </v>
      </c>
      <c r="AQ204" s="82" t="str">
        <f>+'[3]Contratos anteriores'!BF207</f>
        <v xml:space="preserve"> </v>
      </c>
      <c r="AR204" s="82"/>
      <c r="AS204" s="82"/>
      <c r="AT204" s="82"/>
      <c r="AU204" s="82" t="str">
        <f>+'[3]Contratos anteriores'!BG207</f>
        <v xml:space="preserve"> </v>
      </c>
      <c r="AV204" s="82" t="str">
        <f>+'[3]Contratos anteriores'!BH207</f>
        <v xml:space="preserve"> </v>
      </c>
      <c r="AW204" s="82" t="str">
        <f>+'[3]Contratos anteriores'!BI207</f>
        <v xml:space="preserve"> </v>
      </c>
      <c r="AX204" s="82"/>
      <c r="AY204" s="82"/>
      <c r="AZ204" s="82"/>
      <c r="BA204" s="82" t="str">
        <f>+'[3]Contratos anteriores'!BJ207</f>
        <v xml:space="preserve"> </v>
      </c>
      <c r="BB204" s="82" t="str">
        <f>+'[3]Contratos anteriores'!BK207</f>
        <v xml:space="preserve"> </v>
      </c>
      <c r="BC204" s="82" t="str">
        <f>+'[3]Contratos anteriores'!BL207</f>
        <v xml:space="preserve"> </v>
      </c>
      <c r="BD204" s="82"/>
      <c r="BE204" s="82"/>
      <c r="BF204" s="82"/>
      <c r="BG204" s="82" t="str">
        <f>+'[3]Contratos anteriores'!BM207</f>
        <v xml:space="preserve"> </v>
      </c>
      <c r="BH204" s="82" t="str">
        <f>+'[3]Contratos anteriores'!BN207</f>
        <v xml:space="preserve"> </v>
      </c>
      <c r="BI204" s="82" t="str">
        <f>+'[3]Contratos anteriores'!BO207</f>
        <v xml:space="preserve"> </v>
      </c>
      <c r="BJ204" s="82">
        <v>2.2799999999999998</v>
      </c>
      <c r="BK204" s="82">
        <v>1.71</v>
      </c>
      <c r="BL204" s="82"/>
      <c r="BM204" s="82" t="str">
        <f>+'[3]Contratos anteriores'!BP207</f>
        <v xml:space="preserve"> </v>
      </c>
      <c r="BN204" s="82" t="str">
        <f>+'[3]Contratos anteriores'!BQ207</f>
        <v xml:space="preserve"> </v>
      </c>
      <c r="BO204" s="82" t="str">
        <f>+'[3]Contratos anteriores'!BR207</f>
        <v xml:space="preserve"> </v>
      </c>
      <c r="BP204" s="82">
        <v>1.51</v>
      </c>
      <c r="BQ204" s="82"/>
      <c r="BR204" s="82">
        <v>1.88</v>
      </c>
      <c r="BS204" s="82" t="str">
        <f>+'[3]Contratos anteriores'!BS207</f>
        <v xml:space="preserve"> </v>
      </c>
      <c r="BT204" s="82" t="str">
        <f>+'[3]Contratos anteriores'!BT207</f>
        <v xml:space="preserve"> </v>
      </c>
      <c r="BU204" s="82" t="str">
        <f>+'[3]Contratos anteriores'!BU207</f>
        <v xml:space="preserve"> </v>
      </c>
      <c r="BV204" s="84">
        <f t="shared" si="227"/>
        <v>1.6901166666666665</v>
      </c>
      <c r="BW204" s="84">
        <f t="shared" si="228"/>
        <v>0.32499289127436964</v>
      </c>
      <c r="BX204" s="84">
        <f t="shared" si="226"/>
        <v>1.202627329755112</v>
      </c>
      <c r="BY204" s="84">
        <f t="shared" si="229"/>
        <v>2.0151095579410363</v>
      </c>
      <c r="BZ204" s="84">
        <f t="shared" si="230"/>
        <v>1.6679760144909608</v>
      </c>
      <c r="CA204" s="82" t="str">
        <f t="shared" si="231"/>
        <v/>
      </c>
      <c r="CB204" s="82" t="str">
        <f t="shared" si="232"/>
        <v/>
      </c>
      <c r="CC204" s="82" t="str">
        <f t="shared" si="233"/>
        <v/>
      </c>
      <c r="CD204" s="82" t="str">
        <f t="shared" si="234"/>
        <v/>
      </c>
      <c r="CE204" s="82" t="str">
        <f t="shared" si="235"/>
        <v/>
      </c>
      <c r="CF204" s="82" t="str">
        <f t="shared" si="236"/>
        <v/>
      </c>
      <c r="CG204" s="82" t="str">
        <f t="shared" si="237"/>
        <v/>
      </c>
      <c r="CH204" s="82" t="str">
        <f t="shared" si="238"/>
        <v/>
      </c>
      <c r="CI204" s="82" t="str">
        <f t="shared" si="239"/>
        <v/>
      </c>
      <c r="CJ204" s="82" t="str">
        <f t="shared" si="240"/>
        <v/>
      </c>
      <c r="CK204" s="82" t="str">
        <f t="shared" si="241"/>
        <v/>
      </c>
      <c r="CL204" s="82" t="str">
        <f t="shared" si="242"/>
        <v/>
      </c>
      <c r="CM204" s="82" t="str">
        <f t="shared" si="243"/>
        <v/>
      </c>
      <c r="CN204" s="82" t="str">
        <f t="shared" si="244"/>
        <v/>
      </c>
      <c r="CO204" s="82" t="str">
        <f t="shared" si="245"/>
        <v/>
      </c>
      <c r="CP204" s="82" t="str">
        <f t="shared" si="246"/>
        <v/>
      </c>
      <c r="CQ204" s="82" t="str">
        <f t="shared" si="247"/>
        <v/>
      </c>
      <c r="CR204" s="82" t="str">
        <f t="shared" si="248"/>
        <v/>
      </c>
      <c r="CS204" s="82" t="str">
        <f t="shared" si="249"/>
        <v/>
      </c>
      <c r="CT204" s="82" t="str">
        <f t="shared" si="250"/>
        <v/>
      </c>
      <c r="CU204" s="82" t="str">
        <f t="shared" si="251"/>
        <v/>
      </c>
      <c r="CV204" s="82" t="str">
        <f t="shared" si="252"/>
        <v/>
      </c>
      <c r="CW204" s="82" t="str">
        <f t="shared" si="253"/>
        <v/>
      </c>
      <c r="CX204" s="82" t="str">
        <f t="shared" si="254"/>
        <v/>
      </c>
      <c r="CY204" s="82" t="str">
        <f t="shared" si="255"/>
        <v/>
      </c>
      <c r="CZ204" s="82" t="str">
        <f t="shared" si="256"/>
        <v/>
      </c>
      <c r="DA204" s="82" t="str">
        <f t="shared" si="257"/>
        <v/>
      </c>
      <c r="DB204" s="82" t="str">
        <f t="shared" si="258"/>
        <v/>
      </c>
      <c r="DC204" s="82" t="str">
        <f t="shared" si="259"/>
        <v/>
      </c>
      <c r="DD204" s="82" t="str">
        <f t="shared" si="260"/>
        <v/>
      </c>
      <c r="DE204" s="82" t="str">
        <f t="shared" si="261"/>
        <v/>
      </c>
      <c r="DF204" s="82" t="str">
        <f t="shared" si="262"/>
        <v/>
      </c>
      <c r="DG204" s="82" t="str">
        <f t="shared" si="263"/>
        <v/>
      </c>
      <c r="DH204" s="82" t="str">
        <f t="shared" si="264"/>
        <v/>
      </c>
      <c r="DI204" s="82" t="str">
        <f t="shared" si="265"/>
        <v/>
      </c>
      <c r="DJ204" s="82" t="str">
        <f t="shared" si="266"/>
        <v/>
      </c>
      <c r="DK204" s="82" t="str">
        <f t="shared" si="267"/>
        <v/>
      </c>
      <c r="DL204" s="82" t="str">
        <f t="shared" si="268"/>
        <v/>
      </c>
      <c r="DM204" s="82" t="str">
        <f t="shared" si="269"/>
        <v/>
      </c>
      <c r="DN204" s="82" t="str">
        <f t="shared" si="270"/>
        <v/>
      </c>
      <c r="DO204" s="82" t="str">
        <f t="shared" si="271"/>
        <v/>
      </c>
      <c r="DP204" s="82" t="str">
        <f t="shared" si="272"/>
        <v/>
      </c>
      <c r="DQ204" s="82" t="str">
        <f t="shared" si="273"/>
        <v/>
      </c>
      <c r="DR204" s="82" t="str">
        <f t="shared" si="274"/>
        <v/>
      </c>
      <c r="DS204" s="82" t="str">
        <f t="shared" si="275"/>
        <v/>
      </c>
      <c r="DT204" s="82" t="str">
        <f t="shared" si="276"/>
        <v/>
      </c>
      <c r="DU204" s="82" t="str">
        <f t="shared" si="277"/>
        <v/>
      </c>
      <c r="DV204" s="82" t="str">
        <f t="shared" si="278"/>
        <v/>
      </c>
      <c r="DW204" s="82" t="str">
        <f t="shared" si="279"/>
        <v/>
      </c>
      <c r="DX204" s="82" t="str">
        <f t="shared" si="280"/>
        <v/>
      </c>
      <c r="DY204" s="82" t="str">
        <f t="shared" si="281"/>
        <v/>
      </c>
      <c r="DZ204" s="82" t="str">
        <f t="shared" si="282"/>
        <v/>
      </c>
      <c r="EA204" s="82" t="str">
        <f t="shared" si="283"/>
        <v/>
      </c>
      <c r="EB204" s="82" t="str">
        <f t="shared" si="284"/>
        <v/>
      </c>
      <c r="EC204" s="82" t="str">
        <f t="shared" si="285"/>
        <v/>
      </c>
      <c r="ED204" s="82" t="str">
        <f t="shared" si="286"/>
        <v/>
      </c>
      <c r="EE204" s="82" t="str">
        <f t="shared" si="287"/>
        <v/>
      </c>
      <c r="EF204" s="82" t="str">
        <f t="shared" si="288"/>
        <v/>
      </c>
      <c r="EG204" s="82" t="str">
        <f t="shared" si="289"/>
        <v/>
      </c>
      <c r="EH204" s="82" t="str">
        <f t="shared" si="290"/>
        <v/>
      </c>
      <c r="EI204" s="82">
        <f t="shared" si="291"/>
        <v>1.51</v>
      </c>
      <c r="EJ204" s="82" t="str">
        <f t="shared" si="292"/>
        <v/>
      </c>
      <c r="EK204" s="82" t="str">
        <f t="shared" si="293"/>
        <v/>
      </c>
      <c r="EL204" s="82" t="str">
        <f t="shared" si="294"/>
        <v/>
      </c>
      <c r="EM204" s="82" t="str">
        <f t="shared" si="295"/>
        <v/>
      </c>
      <c r="EN204" s="82" t="str">
        <f t="shared" si="296"/>
        <v/>
      </c>
      <c r="EO204" s="71">
        <f t="shared" si="297"/>
        <v>1.59</v>
      </c>
      <c r="EP204" s="71">
        <f>ROUND(EO204*(1+[3]Inflación!$G$50),2)</f>
        <v>1.61</v>
      </c>
      <c r="EQ204" s="81">
        <f t="shared" si="298"/>
        <v>4.8576229397259585E-2</v>
      </c>
    </row>
    <row r="205" spans="1:147" s="169" customFormat="1" ht="24.75" customHeight="1">
      <c r="A205" s="104">
        <v>200</v>
      </c>
      <c r="B205" s="165" t="s">
        <v>467</v>
      </c>
      <c r="C205" s="105" t="s">
        <v>480</v>
      </c>
      <c r="D205" s="104" t="s">
        <v>129</v>
      </c>
      <c r="E205" s="103">
        <v>4.4448768636429206</v>
      </c>
      <c r="F205" s="103">
        <v>4.4826583169838852</v>
      </c>
      <c r="G205" s="102"/>
      <c r="H205" s="100"/>
      <c r="I205" s="100"/>
      <c r="J205" s="100"/>
      <c r="K205" s="100" t="str">
        <f>+'[3]Contratos anteriores'!AO208</f>
        <v xml:space="preserve"> </v>
      </c>
      <c r="L205" s="100" t="str">
        <f>+'[3]Contratos anteriores'!AP208</f>
        <v xml:space="preserve"> </v>
      </c>
      <c r="M205" s="100" t="str">
        <f>+'[3]Contratos anteriores'!AQ208</f>
        <v xml:space="preserve"> </v>
      </c>
      <c r="N205" s="100"/>
      <c r="O205" s="100"/>
      <c r="P205" s="100"/>
      <c r="Q205" s="100" t="str">
        <f>+'[3]Contratos anteriores'!AR208</f>
        <v xml:space="preserve"> </v>
      </c>
      <c r="R205" s="100" t="str">
        <f>+'[3]Contratos anteriores'!AS208</f>
        <v xml:space="preserve"> </v>
      </c>
      <c r="S205" s="100" t="str">
        <f>+'[3]Contratos anteriores'!AT208</f>
        <v xml:space="preserve"> </v>
      </c>
      <c r="T205" s="100"/>
      <c r="U205" s="100"/>
      <c r="V205" s="100"/>
      <c r="W205" s="100" t="str">
        <f>+'[3]Contratos anteriores'!AU208</f>
        <v xml:space="preserve"> </v>
      </c>
      <c r="X205" s="100" t="str">
        <f>+'[3]Contratos anteriores'!AV208</f>
        <v xml:space="preserve"> </v>
      </c>
      <c r="Y205" s="100" t="str">
        <f>+'[3]Contratos anteriores'!AW208</f>
        <v xml:space="preserve"> </v>
      </c>
      <c r="Z205" s="100"/>
      <c r="AA205" s="100"/>
      <c r="AB205" s="100"/>
      <c r="AC205" s="101" t="str">
        <f>+'[3]Contratos anteriores'!AX208</f>
        <v xml:space="preserve"> </v>
      </c>
      <c r="AD205" s="101" t="str">
        <f>+'[3]Contratos anteriores'!AY208</f>
        <v xml:space="preserve"> </v>
      </c>
      <c r="AE205" s="101" t="str">
        <f>+'[3]Contratos anteriores'!AZ208</f>
        <v xml:space="preserve"> </v>
      </c>
      <c r="AF205" s="100"/>
      <c r="AG205" s="100"/>
      <c r="AH205" s="100"/>
      <c r="AI205" s="100" t="str">
        <f>+'[3]Contratos anteriores'!BA208</f>
        <v xml:space="preserve"> </v>
      </c>
      <c r="AJ205" s="100" t="str">
        <f>+'[3]Contratos anteriores'!BB208</f>
        <v xml:space="preserve"> </v>
      </c>
      <c r="AK205" s="100" t="str">
        <f>+'[3]Contratos anteriores'!BC208</f>
        <v xml:space="preserve"> </v>
      </c>
      <c r="AL205" s="100"/>
      <c r="AM205" s="100"/>
      <c r="AN205" s="100"/>
      <c r="AO205" s="100" t="str">
        <f>+'[3]Contratos anteriores'!BD208</f>
        <v xml:space="preserve"> </v>
      </c>
      <c r="AP205" s="100" t="str">
        <f>+'[3]Contratos anteriores'!BE208</f>
        <v xml:space="preserve"> </v>
      </c>
      <c r="AQ205" s="100" t="str">
        <f>+'[3]Contratos anteriores'!BF208</f>
        <v xml:space="preserve"> </v>
      </c>
      <c r="AR205" s="100"/>
      <c r="AS205" s="100"/>
      <c r="AT205" s="100"/>
      <c r="AU205" s="100" t="str">
        <f>+'[3]Contratos anteriores'!BG208</f>
        <v xml:space="preserve"> </v>
      </c>
      <c r="AV205" s="100" t="str">
        <f>+'[3]Contratos anteriores'!BH208</f>
        <v xml:space="preserve"> </v>
      </c>
      <c r="AW205" s="100" t="str">
        <f>+'[3]Contratos anteriores'!BI208</f>
        <v xml:space="preserve"> </v>
      </c>
      <c r="AX205" s="100"/>
      <c r="AY205" s="100"/>
      <c r="AZ205" s="100"/>
      <c r="BA205" s="100" t="str">
        <f>+'[3]Contratos anteriores'!BJ208</f>
        <v xml:space="preserve"> </v>
      </c>
      <c r="BB205" s="100" t="str">
        <f>+'[3]Contratos anteriores'!BK208</f>
        <v xml:space="preserve"> </v>
      </c>
      <c r="BC205" s="100" t="str">
        <f>+'[3]Contratos anteriores'!BL208</f>
        <v xml:space="preserve"> </v>
      </c>
      <c r="BD205" s="100"/>
      <c r="BE205" s="100"/>
      <c r="BF205" s="100"/>
      <c r="BG205" s="100" t="str">
        <f>+'[3]Contratos anteriores'!BM208</f>
        <v xml:space="preserve"> </v>
      </c>
      <c r="BH205" s="100" t="str">
        <f>+'[3]Contratos anteriores'!BN208</f>
        <v xml:space="preserve"> </v>
      </c>
      <c r="BI205" s="100" t="str">
        <f>+'[3]Contratos anteriores'!BO208</f>
        <v xml:space="preserve"> </v>
      </c>
      <c r="BJ205" s="100">
        <v>5.37</v>
      </c>
      <c r="BK205" s="100">
        <v>5.0199999999999996</v>
      </c>
      <c r="BL205" s="100"/>
      <c r="BM205" s="100" t="str">
        <f>+'[3]Contratos anteriores'!BP208</f>
        <v xml:space="preserve"> </v>
      </c>
      <c r="BN205" s="100" t="str">
        <f>+'[3]Contratos anteriores'!BQ208</f>
        <v xml:space="preserve"> </v>
      </c>
      <c r="BO205" s="100" t="str">
        <f>+'[3]Contratos anteriores'!BR208</f>
        <v xml:space="preserve"> </v>
      </c>
      <c r="BP205" s="100">
        <v>4.4400000000000004</v>
      </c>
      <c r="BQ205" s="100"/>
      <c r="BR205" s="100">
        <v>5.61</v>
      </c>
      <c r="BS205" s="100" t="str">
        <f>+'[3]Contratos anteriores'!BS208</f>
        <v xml:space="preserve"> </v>
      </c>
      <c r="BT205" s="100" t="str">
        <f>+'[3]Contratos anteriores'!BT208</f>
        <v xml:space="preserve"> </v>
      </c>
      <c r="BU205" s="100" t="str">
        <f>+'[3]Contratos anteriores'!BU208</f>
        <v xml:space="preserve"> </v>
      </c>
      <c r="BV205" s="100">
        <f t="shared" si="227"/>
        <v>5.1100000000000003</v>
      </c>
      <c r="BW205" s="100">
        <f t="shared" si="228"/>
        <v>0.51616576579249018</v>
      </c>
      <c r="BX205" s="100">
        <f t="shared" si="226"/>
        <v>4.3357513513112647</v>
      </c>
      <c r="BY205" s="100">
        <f t="shared" si="229"/>
        <v>5.6261657657924902</v>
      </c>
      <c r="BZ205" s="100">
        <f t="shared" si="230"/>
        <v>4.8893645500072127</v>
      </c>
      <c r="CA205" s="100" t="str">
        <f t="shared" si="231"/>
        <v/>
      </c>
      <c r="CB205" s="100" t="str">
        <f t="shared" si="232"/>
        <v/>
      </c>
      <c r="CC205" s="100" t="str">
        <f t="shared" si="233"/>
        <v/>
      </c>
      <c r="CD205" s="100" t="str">
        <f t="shared" si="234"/>
        <v/>
      </c>
      <c r="CE205" s="100" t="str">
        <f t="shared" si="235"/>
        <v/>
      </c>
      <c r="CF205" s="100" t="str">
        <f t="shared" si="236"/>
        <v/>
      </c>
      <c r="CG205" s="100" t="str">
        <f t="shared" si="237"/>
        <v/>
      </c>
      <c r="CH205" s="100" t="str">
        <f t="shared" si="238"/>
        <v/>
      </c>
      <c r="CI205" s="100" t="str">
        <f t="shared" si="239"/>
        <v/>
      </c>
      <c r="CJ205" s="100" t="str">
        <f t="shared" si="240"/>
        <v/>
      </c>
      <c r="CK205" s="100" t="str">
        <f t="shared" si="241"/>
        <v/>
      </c>
      <c r="CL205" s="100" t="str">
        <f t="shared" si="242"/>
        <v/>
      </c>
      <c r="CM205" s="100" t="str">
        <f t="shared" si="243"/>
        <v/>
      </c>
      <c r="CN205" s="100" t="str">
        <f t="shared" si="244"/>
        <v/>
      </c>
      <c r="CO205" s="100" t="str">
        <f t="shared" si="245"/>
        <v/>
      </c>
      <c r="CP205" s="100" t="str">
        <f t="shared" si="246"/>
        <v/>
      </c>
      <c r="CQ205" s="100" t="str">
        <f t="shared" si="247"/>
        <v/>
      </c>
      <c r="CR205" s="100" t="str">
        <f t="shared" si="248"/>
        <v/>
      </c>
      <c r="CS205" s="100" t="str">
        <f t="shared" si="249"/>
        <v/>
      </c>
      <c r="CT205" s="100" t="str">
        <f t="shared" si="250"/>
        <v/>
      </c>
      <c r="CU205" s="100" t="str">
        <f t="shared" si="251"/>
        <v/>
      </c>
      <c r="CV205" s="100" t="str">
        <f t="shared" si="252"/>
        <v/>
      </c>
      <c r="CW205" s="100" t="str">
        <f t="shared" si="253"/>
        <v/>
      </c>
      <c r="CX205" s="100" t="str">
        <f t="shared" si="254"/>
        <v/>
      </c>
      <c r="CY205" s="100" t="str">
        <f t="shared" si="255"/>
        <v/>
      </c>
      <c r="CZ205" s="100" t="str">
        <f t="shared" si="256"/>
        <v/>
      </c>
      <c r="DA205" s="100" t="str">
        <f t="shared" si="257"/>
        <v/>
      </c>
      <c r="DB205" s="100" t="str">
        <f t="shared" si="258"/>
        <v/>
      </c>
      <c r="DC205" s="100" t="str">
        <f t="shared" si="259"/>
        <v/>
      </c>
      <c r="DD205" s="100" t="str">
        <f t="shared" si="260"/>
        <v/>
      </c>
      <c r="DE205" s="100" t="str">
        <f t="shared" si="261"/>
        <v/>
      </c>
      <c r="DF205" s="100" t="str">
        <f t="shared" si="262"/>
        <v/>
      </c>
      <c r="DG205" s="100" t="str">
        <f t="shared" si="263"/>
        <v/>
      </c>
      <c r="DH205" s="100" t="str">
        <f t="shared" si="264"/>
        <v/>
      </c>
      <c r="DI205" s="100" t="str">
        <f t="shared" si="265"/>
        <v/>
      </c>
      <c r="DJ205" s="100" t="str">
        <f t="shared" si="266"/>
        <v/>
      </c>
      <c r="DK205" s="100" t="str">
        <f t="shared" si="267"/>
        <v/>
      </c>
      <c r="DL205" s="100" t="str">
        <f t="shared" si="268"/>
        <v/>
      </c>
      <c r="DM205" s="100" t="str">
        <f t="shared" si="269"/>
        <v/>
      </c>
      <c r="DN205" s="100" t="str">
        <f t="shared" si="270"/>
        <v/>
      </c>
      <c r="DO205" s="100" t="str">
        <f t="shared" si="271"/>
        <v/>
      </c>
      <c r="DP205" s="100" t="str">
        <f t="shared" si="272"/>
        <v/>
      </c>
      <c r="DQ205" s="100" t="str">
        <f t="shared" si="273"/>
        <v/>
      </c>
      <c r="DR205" s="100" t="str">
        <f t="shared" si="274"/>
        <v/>
      </c>
      <c r="DS205" s="100" t="str">
        <f t="shared" si="275"/>
        <v/>
      </c>
      <c r="DT205" s="100" t="str">
        <f t="shared" si="276"/>
        <v/>
      </c>
      <c r="DU205" s="100" t="str">
        <f t="shared" si="277"/>
        <v/>
      </c>
      <c r="DV205" s="100" t="str">
        <f t="shared" si="278"/>
        <v/>
      </c>
      <c r="DW205" s="100" t="str">
        <f t="shared" si="279"/>
        <v/>
      </c>
      <c r="DX205" s="100" t="str">
        <f t="shared" si="280"/>
        <v/>
      </c>
      <c r="DY205" s="100" t="str">
        <f t="shared" si="281"/>
        <v/>
      </c>
      <c r="DZ205" s="100" t="str">
        <f t="shared" si="282"/>
        <v/>
      </c>
      <c r="EA205" s="100" t="str">
        <f t="shared" si="283"/>
        <v/>
      </c>
      <c r="EB205" s="100" t="str">
        <f t="shared" si="284"/>
        <v/>
      </c>
      <c r="EC205" s="100" t="str">
        <f t="shared" si="285"/>
        <v/>
      </c>
      <c r="ED205" s="100" t="str">
        <f t="shared" si="286"/>
        <v/>
      </c>
      <c r="EE205" s="100" t="str">
        <f t="shared" si="287"/>
        <v/>
      </c>
      <c r="EF205" s="100" t="str">
        <f t="shared" si="288"/>
        <v/>
      </c>
      <c r="EG205" s="100" t="str">
        <f t="shared" si="289"/>
        <v/>
      </c>
      <c r="EH205" s="100" t="str">
        <f t="shared" si="290"/>
        <v/>
      </c>
      <c r="EI205" s="100">
        <f t="shared" si="291"/>
        <v>4.4400000000000004</v>
      </c>
      <c r="EJ205" s="100" t="str">
        <f t="shared" si="292"/>
        <v/>
      </c>
      <c r="EK205" s="100" t="str">
        <f t="shared" si="293"/>
        <v/>
      </c>
      <c r="EL205" s="100" t="str">
        <f t="shared" si="294"/>
        <v/>
      </c>
      <c r="EM205" s="100" t="str">
        <f t="shared" si="295"/>
        <v/>
      </c>
      <c r="EN205" s="100" t="str">
        <f t="shared" si="296"/>
        <v/>
      </c>
      <c r="EO205" s="99">
        <f t="shared" si="297"/>
        <v>4.4400000000000004</v>
      </c>
      <c r="EP205" s="99">
        <f>ROUND(EO205*(1+[3]Inflación!$G$50),2)</f>
        <v>4.5</v>
      </c>
      <c r="EQ205" s="172">
        <f t="shared" si="298"/>
        <v>-1.0971875695389155E-3</v>
      </c>
    </row>
    <row r="206" spans="1:147" s="56" customFormat="1" ht="24.75" customHeight="1">
      <c r="A206" s="93">
        <v>201</v>
      </c>
      <c r="B206" s="92" t="s">
        <v>467</v>
      </c>
      <c r="C206" s="91" t="s">
        <v>479</v>
      </c>
      <c r="D206" s="90" t="s">
        <v>129</v>
      </c>
      <c r="E206" s="94">
        <v>2.0806172687267384</v>
      </c>
      <c r="F206" s="94">
        <v>2.0983025155109156</v>
      </c>
      <c r="G206" s="87">
        <v>2.1151</v>
      </c>
      <c r="H206" s="82"/>
      <c r="I206" s="82"/>
      <c r="J206" s="82"/>
      <c r="K206" s="82" t="str">
        <f>+'[3]Contratos anteriores'!AO209</f>
        <v xml:space="preserve"> </v>
      </c>
      <c r="L206" s="82" t="str">
        <f>+'[3]Contratos anteriores'!AP209</f>
        <v xml:space="preserve"> </v>
      </c>
      <c r="M206" s="82" t="str">
        <f>+'[3]Contratos anteriores'!AQ209</f>
        <v xml:space="preserve"> </v>
      </c>
      <c r="N206" s="82"/>
      <c r="O206" s="82"/>
      <c r="P206" s="82"/>
      <c r="Q206" s="82" t="str">
        <f>+'[3]Contratos anteriores'!AR209</f>
        <v xml:space="preserve"> </v>
      </c>
      <c r="R206" s="82" t="str">
        <f>+'[3]Contratos anteriores'!AS209</f>
        <v xml:space="preserve"> </v>
      </c>
      <c r="S206" s="82" t="str">
        <f>+'[3]Contratos anteriores'!AT209</f>
        <v xml:space="preserve"> </v>
      </c>
      <c r="T206" s="82"/>
      <c r="U206" s="82"/>
      <c r="V206" s="82"/>
      <c r="W206" s="82" t="str">
        <f>+'[3]Contratos anteriores'!AU209</f>
        <v xml:space="preserve"> </v>
      </c>
      <c r="X206" s="82" t="str">
        <f>+'[3]Contratos anteriores'!AV209</f>
        <v xml:space="preserve"> </v>
      </c>
      <c r="Y206" s="82" t="str">
        <f>+'[3]Contratos anteriores'!AW209</f>
        <v xml:space="preserve"> </v>
      </c>
      <c r="Z206" s="82"/>
      <c r="AA206" s="82"/>
      <c r="AB206" s="82"/>
      <c r="AC206" s="86" t="str">
        <f>+'[3]Contratos anteriores'!AX209</f>
        <v xml:space="preserve"> </v>
      </c>
      <c r="AD206" s="86" t="str">
        <f>+'[3]Contratos anteriores'!AY209</f>
        <v xml:space="preserve"> </v>
      </c>
      <c r="AE206" s="86" t="str">
        <f>+'[3]Contratos anteriores'!AZ209</f>
        <v xml:space="preserve"> </v>
      </c>
      <c r="AF206" s="82"/>
      <c r="AG206" s="82"/>
      <c r="AH206" s="82"/>
      <c r="AI206" s="82" t="str">
        <f>+'[3]Contratos anteriores'!BA209</f>
        <v xml:space="preserve"> </v>
      </c>
      <c r="AJ206" s="82" t="str">
        <f>+'[3]Contratos anteriores'!BB209</f>
        <v xml:space="preserve"> </v>
      </c>
      <c r="AK206" s="82" t="str">
        <f>+'[3]Contratos anteriores'!BC209</f>
        <v xml:space="preserve"> </v>
      </c>
      <c r="AL206" s="82"/>
      <c r="AM206" s="82"/>
      <c r="AN206" s="82"/>
      <c r="AO206" s="82" t="str">
        <f>+'[3]Contratos anteriores'!BD209</f>
        <v xml:space="preserve"> </v>
      </c>
      <c r="AP206" s="82" t="str">
        <f>+'[3]Contratos anteriores'!BE209</f>
        <v xml:space="preserve"> </v>
      </c>
      <c r="AQ206" s="82" t="str">
        <f>+'[3]Contratos anteriores'!BF209</f>
        <v xml:space="preserve"> </v>
      </c>
      <c r="AR206" s="82"/>
      <c r="AS206" s="82"/>
      <c r="AT206" s="82"/>
      <c r="AU206" s="82" t="str">
        <f>+'[3]Contratos anteriores'!BG209</f>
        <v xml:space="preserve"> </v>
      </c>
      <c r="AV206" s="82" t="str">
        <f>+'[3]Contratos anteriores'!BH209</f>
        <v xml:space="preserve"> </v>
      </c>
      <c r="AW206" s="82" t="str">
        <f>+'[3]Contratos anteriores'!BI209</f>
        <v xml:space="preserve"> </v>
      </c>
      <c r="AX206" s="82"/>
      <c r="AY206" s="82"/>
      <c r="AZ206" s="82"/>
      <c r="BA206" s="82" t="str">
        <f>+'[3]Contratos anteriores'!BJ209</f>
        <v xml:space="preserve"> </v>
      </c>
      <c r="BB206" s="82" t="str">
        <f>+'[3]Contratos anteriores'!BK209</f>
        <v xml:space="preserve"> </v>
      </c>
      <c r="BC206" s="82" t="str">
        <f>+'[3]Contratos anteriores'!BL209</f>
        <v xml:space="preserve"> </v>
      </c>
      <c r="BD206" s="82"/>
      <c r="BE206" s="82"/>
      <c r="BF206" s="82"/>
      <c r="BG206" s="82" t="str">
        <f>+'[3]Contratos anteriores'!BM209</f>
        <v xml:space="preserve"> </v>
      </c>
      <c r="BH206" s="82" t="str">
        <f>+'[3]Contratos anteriores'!BN209</f>
        <v xml:space="preserve"> </v>
      </c>
      <c r="BI206" s="82" t="str">
        <f>+'[3]Contratos anteriores'!BO209</f>
        <v xml:space="preserve"> </v>
      </c>
      <c r="BJ206" s="82">
        <v>2.5299999999999998</v>
      </c>
      <c r="BK206" s="82">
        <v>2.35</v>
      </c>
      <c r="BL206" s="82"/>
      <c r="BM206" s="82" t="str">
        <f>+'[3]Contratos anteriores'!BP209</f>
        <v xml:space="preserve"> </v>
      </c>
      <c r="BN206" s="82" t="str">
        <f>+'[3]Contratos anteriores'!BQ209</f>
        <v xml:space="preserve"> </v>
      </c>
      <c r="BO206" s="82" t="str">
        <f>+'[3]Contratos anteriores'!BR209</f>
        <v xml:space="preserve"> </v>
      </c>
      <c r="BP206" s="82">
        <v>2.08</v>
      </c>
      <c r="BQ206" s="82"/>
      <c r="BR206" s="82">
        <v>2.5499999999999998</v>
      </c>
      <c r="BS206" s="82" t="str">
        <f>+'[3]Contratos anteriores'!BS209</f>
        <v xml:space="preserve"> </v>
      </c>
      <c r="BT206" s="82" t="str">
        <f>+'[3]Contratos anteriores'!BT209</f>
        <v xml:space="preserve"> </v>
      </c>
      <c r="BU206" s="82" t="str">
        <f>+'[3]Contratos anteriores'!BU209</f>
        <v xml:space="preserve"> </v>
      </c>
      <c r="BV206" s="84">
        <f t="shared" si="227"/>
        <v>2.3250199999999999</v>
      </c>
      <c r="BW206" s="84">
        <f t="shared" si="228"/>
        <v>0.21478041877186024</v>
      </c>
      <c r="BX206" s="84">
        <f t="shared" si="226"/>
        <v>2.0028493718422093</v>
      </c>
      <c r="BY206" s="84">
        <f t="shared" si="229"/>
        <v>2.5398004187718599</v>
      </c>
      <c r="BZ206" s="84">
        <f t="shared" si="230"/>
        <v>2.2886789955994122</v>
      </c>
      <c r="CA206" s="82" t="str">
        <f t="shared" si="231"/>
        <v/>
      </c>
      <c r="CB206" s="82" t="str">
        <f t="shared" si="232"/>
        <v/>
      </c>
      <c r="CC206" s="82" t="str">
        <f t="shared" si="233"/>
        <v/>
      </c>
      <c r="CD206" s="82" t="str">
        <f t="shared" si="234"/>
        <v/>
      </c>
      <c r="CE206" s="82" t="str">
        <f t="shared" si="235"/>
        <v/>
      </c>
      <c r="CF206" s="82" t="str">
        <f t="shared" si="236"/>
        <v/>
      </c>
      <c r="CG206" s="82" t="str">
        <f t="shared" si="237"/>
        <v/>
      </c>
      <c r="CH206" s="82" t="str">
        <f t="shared" si="238"/>
        <v/>
      </c>
      <c r="CI206" s="82" t="str">
        <f t="shared" si="239"/>
        <v/>
      </c>
      <c r="CJ206" s="82" t="str">
        <f t="shared" si="240"/>
        <v/>
      </c>
      <c r="CK206" s="82" t="str">
        <f t="shared" si="241"/>
        <v/>
      </c>
      <c r="CL206" s="82" t="str">
        <f t="shared" si="242"/>
        <v/>
      </c>
      <c r="CM206" s="82" t="str">
        <f t="shared" si="243"/>
        <v/>
      </c>
      <c r="CN206" s="82" t="str">
        <f t="shared" si="244"/>
        <v/>
      </c>
      <c r="CO206" s="82" t="str">
        <f t="shared" si="245"/>
        <v/>
      </c>
      <c r="CP206" s="82" t="str">
        <f t="shared" si="246"/>
        <v/>
      </c>
      <c r="CQ206" s="82" t="str">
        <f t="shared" si="247"/>
        <v/>
      </c>
      <c r="CR206" s="82" t="str">
        <f t="shared" si="248"/>
        <v/>
      </c>
      <c r="CS206" s="82" t="str">
        <f t="shared" si="249"/>
        <v/>
      </c>
      <c r="CT206" s="82" t="str">
        <f t="shared" si="250"/>
        <v/>
      </c>
      <c r="CU206" s="82" t="str">
        <f t="shared" si="251"/>
        <v/>
      </c>
      <c r="CV206" s="82" t="str">
        <f t="shared" si="252"/>
        <v/>
      </c>
      <c r="CW206" s="82" t="str">
        <f t="shared" si="253"/>
        <v/>
      </c>
      <c r="CX206" s="82" t="str">
        <f t="shared" si="254"/>
        <v/>
      </c>
      <c r="CY206" s="82" t="str">
        <f t="shared" si="255"/>
        <v/>
      </c>
      <c r="CZ206" s="82" t="str">
        <f t="shared" si="256"/>
        <v/>
      </c>
      <c r="DA206" s="82" t="str">
        <f t="shared" si="257"/>
        <v/>
      </c>
      <c r="DB206" s="82" t="str">
        <f t="shared" si="258"/>
        <v/>
      </c>
      <c r="DC206" s="82" t="str">
        <f t="shared" si="259"/>
        <v/>
      </c>
      <c r="DD206" s="82" t="str">
        <f t="shared" si="260"/>
        <v/>
      </c>
      <c r="DE206" s="82" t="str">
        <f t="shared" si="261"/>
        <v/>
      </c>
      <c r="DF206" s="82" t="str">
        <f t="shared" si="262"/>
        <v/>
      </c>
      <c r="DG206" s="82" t="str">
        <f t="shared" si="263"/>
        <v/>
      </c>
      <c r="DH206" s="82" t="str">
        <f t="shared" si="264"/>
        <v/>
      </c>
      <c r="DI206" s="82" t="str">
        <f t="shared" si="265"/>
        <v/>
      </c>
      <c r="DJ206" s="82" t="str">
        <f t="shared" si="266"/>
        <v/>
      </c>
      <c r="DK206" s="82" t="str">
        <f t="shared" si="267"/>
        <v/>
      </c>
      <c r="DL206" s="82" t="str">
        <f t="shared" si="268"/>
        <v/>
      </c>
      <c r="DM206" s="82" t="str">
        <f t="shared" si="269"/>
        <v/>
      </c>
      <c r="DN206" s="82" t="str">
        <f t="shared" si="270"/>
        <v/>
      </c>
      <c r="DO206" s="82" t="str">
        <f t="shared" si="271"/>
        <v/>
      </c>
      <c r="DP206" s="82" t="str">
        <f t="shared" si="272"/>
        <v/>
      </c>
      <c r="DQ206" s="82" t="str">
        <f t="shared" si="273"/>
        <v/>
      </c>
      <c r="DR206" s="82" t="str">
        <f t="shared" si="274"/>
        <v/>
      </c>
      <c r="DS206" s="82" t="str">
        <f t="shared" si="275"/>
        <v/>
      </c>
      <c r="DT206" s="82" t="str">
        <f t="shared" si="276"/>
        <v/>
      </c>
      <c r="DU206" s="82" t="str">
        <f t="shared" si="277"/>
        <v/>
      </c>
      <c r="DV206" s="82" t="str">
        <f t="shared" si="278"/>
        <v/>
      </c>
      <c r="DW206" s="82" t="str">
        <f t="shared" si="279"/>
        <v/>
      </c>
      <c r="DX206" s="82" t="str">
        <f t="shared" si="280"/>
        <v/>
      </c>
      <c r="DY206" s="82" t="str">
        <f t="shared" si="281"/>
        <v/>
      </c>
      <c r="DZ206" s="82" t="str">
        <f t="shared" si="282"/>
        <v/>
      </c>
      <c r="EA206" s="82" t="str">
        <f t="shared" si="283"/>
        <v/>
      </c>
      <c r="EB206" s="82" t="str">
        <f t="shared" si="284"/>
        <v/>
      </c>
      <c r="EC206" s="82" t="str">
        <f t="shared" si="285"/>
        <v/>
      </c>
      <c r="ED206" s="82" t="str">
        <f t="shared" si="286"/>
        <v/>
      </c>
      <c r="EE206" s="82" t="str">
        <f t="shared" si="287"/>
        <v/>
      </c>
      <c r="EF206" s="82" t="str">
        <f t="shared" si="288"/>
        <v/>
      </c>
      <c r="EG206" s="82" t="str">
        <f t="shared" si="289"/>
        <v/>
      </c>
      <c r="EH206" s="82" t="str">
        <f t="shared" si="290"/>
        <v/>
      </c>
      <c r="EI206" s="82">
        <f t="shared" si="291"/>
        <v>2.08</v>
      </c>
      <c r="EJ206" s="82" t="str">
        <f t="shared" si="292"/>
        <v/>
      </c>
      <c r="EK206" s="82" t="str">
        <f t="shared" si="293"/>
        <v/>
      </c>
      <c r="EL206" s="82" t="str">
        <f t="shared" si="294"/>
        <v/>
      </c>
      <c r="EM206" s="82" t="str">
        <f t="shared" si="295"/>
        <v/>
      </c>
      <c r="EN206" s="82" t="str">
        <f t="shared" si="296"/>
        <v/>
      </c>
      <c r="EO206" s="71">
        <f t="shared" si="297"/>
        <v>2.12</v>
      </c>
      <c r="EP206" s="71">
        <f>ROUND(EO206*(1+[3]Inflación!$G$50),2)</f>
        <v>2.15</v>
      </c>
      <c r="EQ206" s="81">
        <f t="shared" si="298"/>
        <v>1.8928388159232368E-2</v>
      </c>
    </row>
    <row r="207" spans="1:147" s="56" customFormat="1" ht="24.75" customHeight="1">
      <c r="A207" s="93">
        <v>202</v>
      </c>
      <c r="B207" s="92" t="s">
        <v>467</v>
      </c>
      <c r="C207" s="91" t="s">
        <v>478</v>
      </c>
      <c r="D207" s="90" t="s">
        <v>129</v>
      </c>
      <c r="E207" s="94">
        <v>2.6103432912545816</v>
      </c>
      <c r="F207" s="94">
        <v>2.6325312092302458</v>
      </c>
      <c r="G207" s="87">
        <v>2.1713</v>
      </c>
      <c r="H207" s="82"/>
      <c r="I207" s="82"/>
      <c r="J207" s="82"/>
      <c r="K207" s="82" t="str">
        <f>+'[3]Contratos anteriores'!AO210</f>
        <v xml:space="preserve"> </v>
      </c>
      <c r="L207" s="82" t="str">
        <f>+'[3]Contratos anteriores'!AP210</f>
        <v xml:space="preserve"> </v>
      </c>
      <c r="M207" s="82" t="str">
        <f>+'[3]Contratos anteriores'!AQ210</f>
        <v xml:space="preserve"> </v>
      </c>
      <c r="N207" s="82"/>
      <c r="O207" s="82"/>
      <c r="P207" s="82"/>
      <c r="Q207" s="82" t="str">
        <f>+'[3]Contratos anteriores'!AR210</f>
        <v xml:space="preserve"> </v>
      </c>
      <c r="R207" s="82" t="str">
        <f>+'[3]Contratos anteriores'!AS210</f>
        <v xml:space="preserve"> </v>
      </c>
      <c r="S207" s="82" t="str">
        <f>+'[3]Contratos anteriores'!AT210</f>
        <v xml:space="preserve"> </v>
      </c>
      <c r="T207" s="82"/>
      <c r="U207" s="82"/>
      <c r="V207" s="82"/>
      <c r="W207" s="82" t="str">
        <f>+'[3]Contratos anteriores'!AU210</f>
        <v xml:space="preserve"> </v>
      </c>
      <c r="X207" s="82" t="str">
        <f>+'[3]Contratos anteriores'!AV210</f>
        <v xml:space="preserve"> </v>
      </c>
      <c r="Y207" s="82" t="str">
        <f>+'[3]Contratos anteriores'!AW210</f>
        <v xml:space="preserve"> </v>
      </c>
      <c r="Z207" s="82"/>
      <c r="AA207" s="82"/>
      <c r="AB207" s="82"/>
      <c r="AC207" s="86" t="str">
        <f>+'[3]Contratos anteriores'!AX210</f>
        <v xml:space="preserve"> </v>
      </c>
      <c r="AD207" s="86" t="str">
        <f>+'[3]Contratos anteriores'!AY210</f>
        <v xml:space="preserve"> </v>
      </c>
      <c r="AE207" s="86" t="str">
        <f>+'[3]Contratos anteriores'!AZ210</f>
        <v xml:space="preserve"> </v>
      </c>
      <c r="AF207" s="82"/>
      <c r="AG207" s="82"/>
      <c r="AH207" s="82"/>
      <c r="AI207" s="82" t="str">
        <f>+'[3]Contratos anteriores'!BA210</f>
        <v xml:space="preserve"> </v>
      </c>
      <c r="AJ207" s="82" t="str">
        <f>+'[3]Contratos anteriores'!BB210</f>
        <v xml:space="preserve"> </v>
      </c>
      <c r="AK207" s="82" t="str">
        <f>+'[3]Contratos anteriores'!BC210</f>
        <v xml:space="preserve"> </v>
      </c>
      <c r="AL207" s="82"/>
      <c r="AM207" s="82"/>
      <c r="AN207" s="82"/>
      <c r="AO207" s="82" t="str">
        <f>+'[3]Contratos anteriores'!BD210</f>
        <v xml:space="preserve"> </v>
      </c>
      <c r="AP207" s="82" t="str">
        <f>+'[3]Contratos anteriores'!BE210</f>
        <v xml:space="preserve"> </v>
      </c>
      <c r="AQ207" s="82" t="str">
        <f>+'[3]Contratos anteriores'!BF210</f>
        <v xml:space="preserve"> </v>
      </c>
      <c r="AR207" s="82"/>
      <c r="AS207" s="82"/>
      <c r="AT207" s="82"/>
      <c r="AU207" s="82" t="str">
        <f>+'[3]Contratos anteriores'!BG210</f>
        <v xml:space="preserve"> </v>
      </c>
      <c r="AV207" s="82" t="str">
        <f>+'[3]Contratos anteriores'!BH210</f>
        <v xml:space="preserve"> </v>
      </c>
      <c r="AW207" s="82" t="str">
        <f>+'[3]Contratos anteriores'!BI210</f>
        <v xml:space="preserve"> </v>
      </c>
      <c r="AX207" s="82"/>
      <c r="AY207" s="82"/>
      <c r="AZ207" s="82"/>
      <c r="BA207" s="82" t="str">
        <f>+'[3]Contratos anteriores'!BJ210</f>
        <v xml:space="preserve"> </v>
      </c>
      <c r="BB207" s="82" t="str">
        <f>+'[3]Contratos anteriores'!BK210</f>
        <v xml:space="preserve"> </v>
      </c>
      <c r="BC207" s="82" t="str">
        <f>+'[3]Contratos anteriores'!BL210</f>
        <v xml:space="preserve"> </v>
      </c>
      <c r="BD207" s="82"/>
      <c r="BE207" s="82"/>
      <c r="BF207" s="82"/>
      <c r="BG207" s="82" t="str">
        <f>+'[3]Contratos anteriores'!BM210</f>
        <v xml:space="preserve"> </v>
      </c>
      <c r="BH207" s="82" t="str">
        <f>+'[3]Contratos anteriores'!BN210</f>
        <v xml:space="preserve"> </v>
      </c>
      <c r="BI207" s="82" t="str">
        <f>+'[3]Contratos anteriores'!BO210</f>
        <v xml:space="preserve"> </v>
      </c>
      <c r="BJ207" s="82">
        <v>3.21</v>
      </c>
      <c r="BK207" s="82">
        <v>2.95</v>
      </c>
      <c r="BL207" s="82"/>
      <c r="BM207" s="82" t="str">
        <f>+'[3]Contratos anteriores'!BP210</f>
        <v xml:space="preserve"> </v>
      </c>
      <c r="BN207" s="82" t="str">
        <f>+'[3]Contratos anteriores'!BQ210</f>
        <v xml:space="preserve"> </v>
      </c>
      <c r="BO207" s="82" t="str">
        <f>+'[3]Contratos anteriores'!BR210</f>
        <v xml:space="preserve"> </v>
      </c>
      <c r="BP207" s="82">
        <v>2.61</v>
      </c>
      <c r="BQ207" s="82"/>
      <c r="BR207" s="82">
        <v>3.25</v>
      </c>
      <c r="BS207" s="82" t="str">
        <f>+'[3]Contratos anteriores'!BS210</f>
        <v xml:space="preserve"> </v>
      </c>
      <c r="BT207" s="82" t="str">
        <f>+'[3]Contratos anteriores'!BT210</f>
        <v xml:space="preserve"> </v>
      </c>
      <c r="BU207" s="82" t="str">
        <f>+'[3]Contratos anteriores'!BU210</f>
        <v xml:space="preserve"> </v>
      </c>
      <c r="BV207" s="84">
        <f t="shared" si="227"/>
        <v>2.8382599999999996</v>
      </c>
      <c r="BW207" s="84">
        <f t="shared" si="228"/>
        <v>0.38395981855399841</v>
      </c>
      <c r="BX207" s="84">
        <f t="shared" si="226"/>
        <v>2.2623202721690019</v>
      </c>
      <c r="BY207" s="84">
        <f t="shared" si="229"/>
        <v>3.2222198185539979</v>
      </c>
      <c r="BZ207" s="84">
        <f t="shared" si="230"/>
        <v>2.8713776203800401</v>
      </c>
      <c r="CA207" s="82" t="str">
        <f t="shared" si="231"/>
        <v/>
      </c>
      <c r="CB207" s="82" t="str">
        <f t="shared" si="232"/>
        <v/>
      </c>
      <c r="CC207" s="82" t="str">
        <f t="shared" si="233"/>
        <v/>
      </c>
      <c r="CD207" s="82" t="str">
        <f t="shared" si="234"/>
        <v/>
      </c>
      <c r="CE207" s="82" t="str">
        <f t="shared" si="235"/>
        <v/>
      </c>
      <c r="CF207" s="82" t="str">
        <f t="shared" si="236"/>
        <v/>
      </c>
      <c r="CG207" s="82" t="str">
        <f t="shared" si="237"/>
        <v/>
      </c>
      <c r="CH207" s="82" t="str">
        <f t="shared" si="238"/>
        <v/>
      </c>
      <c r="CI207" s="82" t="str">
        <f t="shared" si="239"/>
        <v/>
      </c>
      <c r="CJ207" s="82" t="str">
        <f t="shared" si="240"/>
        <v/>
      </c>
      <c r="CK207" s="82" t="str">
        <f t="shared" si="241"/>
        <v/>
      </c>
      <c r="CL207" s="82" t="str">
        <f t="shared" si="242"/>
        <v/>
      </c>
      <c r="CM207" s="82" t="str">
        <f t="shared" si="243"/>
        <v/>
      </c>
      <c r="CN207" s="82" t="str">
        <f t="shared" si="244"/>
        <v/>
      </c>
      <c r="CO207" s="82" t="str">
        <f t="shared" si="245"/>
        <v/>
      </c>
      <c r="CP207" s="82" t="str">
        <f t="shared" si="246"/>
        <v/>
      </c>
      <c r="CQ207" s="82" t="str">
        <f t="shared" si="247"/>
        <v/>
      </c>
      <c r="CR207" s="82" t="str">
        <f t="shared" si="248"/>
        <v/>
      </c>
      <c r="CS207" s="82" t="str">
        <f t="shared" si="249"/>
        <v/>
      </c>
      <c r="CT207" s="82" t="str">
        <f t="shared" si="250"/>
        <v/>
      </c>
      <c r="CU207" s="82" t="str">
        <f t="shared" si="251"/>
        <v/>
      </c>
      <c r="CV207" s="82" t="str">
        <f t="shared" si="252"/>
        <v/>
      </c>
      <c r="CW207" s="82" t="str">
        <f t="shared" si="253"/>
        <v/>
      </c>
      <c r="CX207" s="82" t="str">
        <f t="shared" si="254"/>
        <v/>
      </c>
      <c r="CY207" s="82" t="str">
        <f t="shared" si="255"/>
        <v/>
      </c>
      <c r="CZ207" s="82" t="str">
        <f t="shared" si="256"/>
        <v/>
      </c>
      <c r="DA207" s="82" t="str">
        <f t="shared" si="257"/>
        <v/>
      </c>
      <c r="DB207" s="82" t="str">
        <f t="shared" si="258"/>
        <v/>
      </c>
      <c r="DC207" s="82" t="str">
        <f t="shared" si="259"/>
        <v/>
      </c>
      <c r="DD207" s="82" t="str">
        <f t="shared" si="260"/>
        <v/>
      </c>
      <c r="DE207" s="82" t="str">
        <f t="shared" si="261"/>
        <v/>
      </c>
      <c r="DF207" s="82" t="str">
        <f t="shared" si="262"/>
        <v/>
      </c>
      <c r="DG207" s="82" t="str">
        <f t="shared" si="263"/>
        <v/>
      </c>
      <c r="DH207" s="82" t="str">
        <f t="shared" si="264"/>
        <v/>
      </c>
      <c r="DI207" s="82" t="str">
        <f t="shared" si="265"/>
        <v/>
      </c>
      <c r="DJ207" s="82" t="str">
        <f t="shared" si="266"/>
        <v/>
      </c>
      <c r="DK207" s="82" t="str">
        <f t="shared" si="267"/>
        <v/>
      </c>
      <c r="DL207" s="82" t="str">
        <f t="shared" si="268"/>
        <v/>
      </c>
      <c r="DM207" s="82" t="str">
        <f t="shared" si="269"/>
        <v/>
      </c>
      <c r="DN207" s="82" t="str">
        <f t="shared" si="270"/>
        <v/>
      </c>
      <c r="DO207" s="82" t="str">
        <f t="shared" si="271"/>
        <v/>
      </c>
      <c r="DP207" s="82" t="str">
        <f t="shared" si="272"/>
        <v/>
      </c>
      <c r="DQ207" s="82" t="str">
        <f t="shared" si="273"/>
        <v/>
      </c>
      <c r="DR207" s="82" t="str">
        <f t="shared" si="274"/>
        <v/>
      </c>
      <c r="DS207" s="82" t="str">
        <f t="shared" si="275"/>
        <v/>
      </c>
      <c r="DT207" s="82" t="str">
        <f t="shared" si="276"/>
        <v/>
      </c>
      <c r="DU207" s="82" t="str">
        <f t="shared" si="277"/>
        <v/>
      </c>
      <c r="DV207" s="82" t="str">
        <f t="shared" si="278"/>
        <v/>
      </c>
      <c r="DW207" s="82" t="str">
        <f t="shared" si="279"/>
        <v/>
      </c>
      <c r="DX207" s="82" t="str">
        <f t="shared" si="280"/>
        <v/>
      </c>
      <c r="DY207" s="82" t="str">
        <f t="shared" si="281"/>
        <v/>
      </c>
      <c r="DZ207" s="82" t="str">
        <f t="shared" si="282"/>
        <v/>
      </c>
      <c r="EA207" s="82" t="str">
        <f t="shared" si="283"/>
        <v/>
      </c>
      <c r="EB207" s="82" t="str">
        <f t="shared" si="284"/>
        <v/>
      </c>
      <c r="EC207" s="82" t="str">
        <f t="shared" si="285"/>
        <v/>
      </c>
      <c r="ED207" s="82" t="str">
        <f t="shared" si="286"/>
        <v/>
      </c>
      <c r="EE207" s="82" t="str">
        <f t="shared" si="287"/>
        <v/>
      </c>
      <c r="EF207" s="82" t="str">
        <f t="shared" si="288"/>
        <v/>
      </c>
      <c r="EG207" s="82" t="str">
        <f t="shared" si="289"/>
        <v/>
      </c>
      <c r="EH207" s="82" t="str">
        <f t="shared" si="290"/>
        <v/>
      </c>
      <c r="EI207" s="82">
        <f t="shared" si="291"/>
        <v>2.61</v>
      </c>
      <c r="EJ207" s="82" t="str">
        <f t="shared" si="292"/>
        <v/>
      </c>
      <c r="EK207" s="82" t="str">
        <f t="shared" si="293"/>
        <v/>
      </c>
      <c r="EL207" s="82" t="str">
        <f t="shared" si="294"/>
        <v/>
      </c>
      <c r="EM207" s="82" t="str">
        <f t="shared" si="295"/>
        <v/>
      </c>
      <c r="EN207" s="82" t="str">
        <f t="shared" si="296"/>
        <v/>
      </c>
      <c r="EO207" s="71">
        <f t="shared" si="297"/>
        <v>2.17</v>
      </c>
      <c r="EP207" s="71">
        <f>ROUND(EO207*(1+[3]Inflación!$G$50),2)</f>
        <v>2.2000000000000002</v>
      </c>
      <c r="EQ207" s="81">
        <f t="shared" si="298"/>
        <v>-0.16869171680593176</v>
      </c>
    </row>
    <row r="208" spans="1:147" s="56" customFormat="1" ht="24.75" customHeight="1">
      <c r="A208" s="93">
        <v>203</v>
      </c>
      <c r="B208" s="92" t="s">
        <v>467</v>
      </c>
      <c r="C208" s="91" t="s">
        <v>477</v>
      </c>
      <c r="D208" s="90" t="s">
        <v>129</v>
      </c>
      <c r="E208" s="94">
        <v>0.53782603906255144</v>
      </c>
      <c r="F208" s="94">
        <v>0.54239756039458309</v>
      </c>
      <c r="G208" s="87"/>
      <c r="H208" s="82"/>
      <c r="I208" s="82"/>
      <c r="J208" s="82"/>
      <c r="K208" s="82" t="str">
        <f>+'[3]Contratos anteriores'!AO211</f>
        <v xml:space="preserve"> </v>
      </c>
      <c r="L208" s="82" t="str">
        <f>+'[3]Contratos anteriores'!AP211</f>
        <v xml:space="preserve"> </v>
      </c>
      <c r="M208" s="82" t="str">
        <f>+'[3]Contratos anteriores'!AQ211</f>
        <v xml:space="preserve"> </v>
      </c>
      <c r="N208" s="82"/>
      <c r="O208" s="82"/>
      <c r="P208" s="82"/>
      <c r="Q208" s="82" t="str">
        <f>+'[3]Contratos anteriores'!AR211</f>
        <v xml:space="preserve"> </v>
      </c>
      <c r="R208" s="82" t="str">
        <f>+'[3]Contratos anteriores'!AS211</f>
        <v xml:space="preserve"> </v>
      </c>
      <c r="S208" s="82" t="str">
        <f>+'[3]Contratos anteriores'!AT211</f>
        <v xml:space="preserve"> </v>
      </c>
      <c r="T208" s="82"/>
      <c r="U208" s="82"/>
      <c r="V208" s="82"/>
      <c r="W208" s="82" t="str">
        <f>+'[3]Contratos anteriores'!AU211</f>
        <v xml:space="preserve"> </v>
      </c>
      <c r="X208" s="82" t="str">
        <f>+'[3]Contratos anteriores'!AV211</f>
        <v xml:space="preserve"> </v>
      </c>
      <c r="Y208" s="82" t="str">
        <f>+'[3]Contratos anteriores'!AW211</f>
        <v xml:space="preserve"> </v>
      </c>
      <c r="Z208" s="82"/>
      <c r="AA208" s="82"/>
      <c r="AB208" s="82"/>
      <c r="AC208" s="86" t="str">
        <f>+'[3]Contratos anteriores'!AX211</f>
        <v xml:space="preserve"> </v>
      </c>
      <c r="AD208" s="86" t="str">
        <f>+'[3]Contratos anteriores'!AY211</f>
        <v xml:space="preserve"> </v>
      </c>
      <c r="AE208" s="86" t="str">
        <f>+'[3]Contratos anteriores'!AZ211</f>
        <v xml:space="preserve"> </v>
      </c>
      <c r="AF208" s="82"/>
      <c r="AG208" s="82"/>
      <c r="AH208" s="82"/>
      <c r="AI208" s="82" t="str">
        <f>+'[3]Contratos anteriores'!BA211</f>
        <v xml:space="preserve"> </v>
      </c>
      <c r="AJ208" s="82" t="str">
        <f>+'[3]Contratos anteriores'!BB211</f>
        <v xml:space="preserve"> </v>
      </c>
      <c r="AK208" s="82" t="str">
        <f>+'[3]Contratos anteriores'!BC211</f>
        <v xml:space="preserve"> </v>
      </c>
      <c r="AL208" s="82"/>
      <c r="AM208" s="82"/>
      <c r="AN208" s="82"/>
      <c r="AO208" s="82" t="str">
        <f>+'[3]Contratos anteriores'!BD211</f>
        <v xml:space="preserve"> </v>
      </c>
      <c r="AP208" s="82" t="str">
        <f>+'[3]Contratos anteriores'!BE211</f>
        <v xml:space="preserve"> </v>
      </c>
      <c r="AQ208" s="82" t="str">
        <f>+'[3]Contratos anteriores'!BF211</f>
        <v xml:space="preserve"> </v>
      </c>
      <c r="AR208" s="82"/>
      <c r="AS208" s="82"/>
      <c r="AT208" s="82"/>
      <c r="AU208" s="82" t="str">
        <f>+'[3]Contratos anteriores'!BG211</f>
        <v xml:space="preserve"> </v>
      </c>
      <c r="AV208" s="82" t="str">
        <f>+'[3]Contratos anteriores'!BH211</f>
        <v xml:space="preserve"> </v>
      </c>
      <c r="AW208" s="82" t="str">
        <f>+'[3]Contratos anteriores'!BI211</f>
        <v xml:space="preserve"> </v>
      </c>
      <c r="AX208" s="82"/>
      <c r="AY208" s="82"/>
      <c r="AZ208" s="82"/>
      <c r="BA208" s="82" t="str">
        <f>+'[3]Contratos anteriores'!BJ211</f>
        <v xml:space="preserve"> </v>
      </c>
      <c r="BB208" s="82" t="str">
        <f>+'[3]Contratos anteriores'!BK211</f>
        <v xml:space="preserve"> </v>
      </c>
      <c r="BC208" s="82" t="str">
        <f>+'[3]Contratos anteriores'!BL211</f>
        <v xml:space="preserve"> </v>
      </c>
      <c r="BD208" s="82"/>
      <c r="BE208" s="82"/>
      <c r="BF208" s="82"/>
      <c r="BG208" s="82">
        <f>+'[3]Contratos anteriores'!BM211</f>
        <v>0.53392200000000012</v>
      </c>
      <c r="BH208" s="82" t="str">
        <f>+'[3]Contratos anteriores'!BN211</f>
        <v xml:space="preserve"> </v>
      </c>
      <c r="BI208" s="82" t="str">
        <f>+'[3]Contratos anteriores'!BO211</f>
        <v xml:space="preserve"> </v>
      </c>
      <c r="BJ208" s="82">
        <v>0.7</v>
      </c>
      <c r="BK208" s="82">
        <v>0.61</v>
      </c>
      <c r="BL208" s="82"/>
      <c r="BM208" s="82" t="str">
        <f>+'[3]Contratos anteriores'!BP211</f>
        <v xml:space="preserve"> </v>
      </c>
      <c r="BN208" s="82" t="str">
        <f>+'[3]Contratos anteriores'!BQ211</f>
        <v xml:space="preserve"> </v>
      </c>
      <c r="BO208" s="82" t="str">
        <f>+'[3]Contratos anteriores'!BR211</f>
        <v xml:space="preserve"> </v>
      </c>
      <c r="BP208" s="82">
        <v>0.54</v>
      </c>
      <c r="BQ208" s="82"/>
      <c r="BR208" s="82">
        <v>0.66</v>
      </c>
      <c r="BS208" s="82" t="str">
        <f>+'[3]Contratos anteriores'!BS211</f>
        <v xml:space="preserve"> </v>
      </c>
      <c r="BT208" s="82" t="str">
        <f>+'[3]Contratos anteriores'!BT211</f>
        <v xml:space="preserve"> </v>
      </c>
      <c r="BU208" s="82" t="str">
        <f>+'[3]Contratos anteriores'!BU211</f>
        <v xml:space="preserve"> </v>
      </c>
      <c r="BV208" s="84">
        <f t="shared" si="227"/>
        <v>0.6087844</v>
      </c>
      <c r="BW208" s="84">
        <f t="shared" si="228"/>
        <v>6.8347104612850304E-2</v>
      </c>
      <c r="BX208" s="84">
        <f t="shared" si="226"/>
        <v>0.50626374308072453</v>
      </c>
      <c r="BY208" s="84">
        <f t="shared" si="229"/>
        <v>0.67713150461285032</v>
      </c>
      <c r="BZ208" s="84">
        <f t="shared" si="230"/>
        <v>0.59160864296880666</v>
      </c>
      <c r="CA208" s="82" t="str">
        <f t="shared" si="231"/>
        <v/>
      </c>
      <c r="CB208" s="82" t="str">
        <f t="shared" si="232"/>
        <v/>
      </c>
      <c r="CC208" s="82" t="str">
        <f t="shared" si="233"/>
        <v/>
      </c>
      <c r="CD208" s="82" t="str">
        <f t="shared" si="234"/>
        <v/>
      </c>
      <c r="CE208" s="82" t="str">
        <f t="shared" si="235"/>
        <v/>
      </c>
      <c r="CF208" s="82" t="str">
        <f t="shared" si="236"/>
        <v/>
      </c>
      <c r="CG208" s="82" t="str">
        <f t="shared" si="237"/>
        <v/>
      </c>
      <c r="CH208" s="82" t="str">
        <f t="shared" si="238"/>
        <v/>
      </c>
      <c r="CI208" s="82" t="str">
        <f t="shared" si="239"/>
        <v/>
      </c>
      <c r="CJ208" s="82" t="str">
        <f t="shared" si="240"/>
        <v/>
      </c>
      <c r="CK208" s="82" t="str">
        <f t="shared" si="241"/>
        <v/>
      </c>
      <c r="CL208" s="82" t="str">
        <f t="shared" si="242"/>
        <v/>
      </c>
      <c r="CM208" s="82" t="str">
        <f t="shared" si="243"/>
        <v/>
      </c>
      <c r="CN208" s="82" t="str">
        <f t="shared" si="244"/>
        <v/>
      </c>
      <c r="CO208" s="82" t="str">
        <f t="shared" si="245"/>
        <v/>
      </c>
      <c r="CP208" s="82" t="str">
        <f t="shared" si="246"/>
        <v/>
      </c>
      <c r="CQ208" s="82" t="str">
        <f t="shared" si="247"/>
        <v/>
      </c>
      <c r="CR208" s="82" t="str">
        <f t="shared" si="248"/>
        <v/>
      </c>
      <c r="CS208" s="82" t="str">
        <f t="shared" si="249"/>
        <v/>
      </c>
      <c r="CT208" s="82" t="str">
        <f t="shared" si="250"/>
        <v/>
      </c>
      <c r="CU208" s="82" t="str">
        <f t="shared" si="251"/>
        <v/>
      </c>
      <c r="CV208" s="82" t="str">
        <f t="shared" si="252"/>
        <v/>
      </c>
      <c r="CW208" s="82" t="str">
        <f t="shared" si="253"/>
        <v/>
      </c>
      <c r="CX208" s="82" t="str">
        <f t="shared" si="254"/>
        <v/>
      </c>
      <c r="CY208" s="82" t="str">
        <f t="shared" si="255"/>
        <v/>
      </c>
      <c r="CZ208" s="82" t="str">
        <f t="shared" si="256"/>
        <v/>
      </c>
      <c r="DA208" s="82" t="str">
        <f t="shared" si="257"/>
        <v/>
      </c>
      <c r="DB208" s="82" t="str">
        <f t="shared" si="258"/>
        <v/>
      </c>
      <c r="DC208" s="82" t="str">
        <f t="shared" si="259"/>
        <v/>
      </c>
      <c r="DD208" s="82" t="str">
        <f t="shared" si="260"/>
        <v/>
      </c>
      <c r="DE208" s="82" t="str">
        <f t="shared" si="261"/>
        <v/>
      </c>
      <c r="DF208" s="82" t="str">
        <f t="shared" si="262"/>
        <v/>
      </c>
      <c r="DG208" s="82" t="str">
        <f t="shared" si="263"/>
        <v/>
      </c>
      <c r="DH208" s="82" t="str">
        <f t="shared" si="264"/>
        <v/>
      </c>
      <c r="DI208" s="82" t="str">
        <f t="shared" si="265"/>
        <v/>
      </c>
      <c r="DJ208" s="82" t="str">
        <f t="shared" si="266"/>
        <v/>
      </c>
      <c r="DK208" s="82" t="str">
        <f t="shared" si="267"/>
        <v/>
      </c>
      <c r="DL208" s="82" t="str">
        <f t="shared" si="268"/>
        <v/>
      </c>
      <c r="DM208" s="82" t="str">
        <f t="shared" si="269"/>
        <v/>
      </c>
      <c r="DN208" s="82" t="str">
        <f t="shared" si="270"/>
        <v/>
      </c>
      <c r="DO208" s="82" t="str">
        <f t="shared" si="271"/>
        <v/>
      </c>
      <c r="DP208" s="82" t="str">
        <f t="shared" si="272"/>
        <v/>
      </c>
      <c r="DQ208" s="82" t="str">
        <f t="shared" si="273"/>
        <v/>
      </c>
      <c r="DR208" s="82" t="str">
        <f t="shared" si="274"/>
        <v/>
      </c>
      <c r="DS208" s="82" t="str">
        <f t="shared" si="275"/>
        <v/>
      </c>
      <c r="DT208" s="82" t="str">
        <f t="shared" si="276"/>
        <v/>
      </c>
      <c r="DU208" s="82" t="str">
        <f t="shared" si="277"/>
        <v/>
      </c>
      <c r="DV208" s="82" t="str">
        <f t="shared" si="278"/>
        <v/>
      </c>
      <c r="DW208" s="82" t="str">
        <f t="shared" si="279"/>
        <v/>
      </c>
      <c r="DX208" s="82" t="str">
        <f t="shared" si="280"/>
        <v/>
      </c>
      <c r="DY208" s="82" t="str">
        <f t="shared" si="281"/>
        <v/>
      </c>
      <c r="DZ208" s="82">
        <f t="shared" si="282"/>
        <v>0.53392200000000012</v>
      </c>
      <c r="EA208" s="82" t="str">
        <f t="shared" si="283"/>
        <v/>
      </c>
      <c r="EB208" s="82" t="str">
        <f t="shared" si="284"/>
        <v/>
      </c>
      <c r="EC208" s="82" t="str">
        <f t="shared" si="285"/>
        <v/>
      </c>
      <c r="ED208" s="82" t="str">
        <f t="shared" si="286"/>
        <v/>
      </c>
      <c r="EE208" s="82" t="str">
        <f t="shared" si="287"/>
        <v/>
      </c>
      <c r="EF208" s="82" t="str">
        <f t="shared" si="288"/>
        <v/>
      </c>
      <c r="EG208" s="82" t="str">
        <f t="shared" si="289"/>
        <v/>
      </c>
      <c r="EH208" s="82" t="str">
        <f t="shared" si="290"/>
        <v/>
      </c>
      <c r="EI208" s="82">
        <f t="shared" si="291"/>
        <v>0.54</v>
      </c>
      <c r="EJ208" s="82" t="str">
        <f t="shared" si="292"/>
        <v/>
      </c>
      <c r="EK208" s="82" t="str">
        <f t="shared" si="293"/>
        <v/>
      </c>
      <c r="EL208" s="82" t="str">
        <f t="shared" si="294"/>
        <v/>
      </c>
      <c r="EM208" s="82" t="str">
        <f t="shared" si="295"/>
        <v/>
      </c>
      <c r="EN208" s="82" t="str">
        <f t="shared" si="296"/>
        <v/>
      </c>
      <c r="EO208" s="71">
        <f t="shared" si="297"/>
        <v>0.54</v>
      </c>
      <c r="EP208" s="71">
        <f>ROUND(EO208*(1+[3]Inflación!$G$50),2)</f>
        <v>0.55000000000000004</v>
      </c>
      <c r="EQ208" s="81">
        <f t="shared" si="298"/>
        <v>4.0421265977339527E-3</v>
      </c>
    </row>
    <row r="209" spans="1:148" s="56" customFormat="1" ht="24.75" customHeight="1">
      <c r="A209" s="93">
        <v>204</v>
      </c>
      <c r="B209" s="92" t="s">
        <v>467</v>
      </c>
      <c r="C209" s="91" t="s">
        <v>476</v>
      </c>
      <c r="D209" s="90" t="s">
        <v>129</v>
      </c>
      <c r="E209" s="94">
        <v>0.85364323013173904</v>
      </c>
      <c r="F209" s="94">
        <v>0.86089919758785882</v>
      </c>
      <c r="G209" s="87"/>
      <c r="H209" s="82"/>
      <c r="I209" s="82"/>
      <c r="J209" s="82"/>
      <c r="K209" s="82" t="str">
        <f>+'[3]Contratos anteriores'!AO212</f>
        <v xml:space="preserve"> </v>
      </c>
      <c r="L209" s="82" t="str">
        <f>+'[3]Contratos anteriores'!AP212</f>
        <v xml:space="preserve"> </v>
      </c>
      <c r="M209" s="82" t="str">
        <f>+'[3]Contratos anteriores'!AQ212</f>
        <v xml:space="preserve"> </v>
      </c>
      <c r="N209" s="82"/>
      <c r="O209" s="82"/>
      <c r="P209" s="82"/>
      <c r="Q209" s="82" t="str">
        <f>+'[3]Contratos anteriores'!AR212</f>
        <v xml:space="preserve"> </v>
      </c>
      <c r="R209" s="82" t="str">
        <f>+'[3]Contratos anteriores'!AS212</f>
        <v xml:space="preserve"> </v>
      </c>
      <c r="S209" s="82" t="str">
        <f>+'[3]Contratos anteriores'!AT212</f>
        <v xml:space="preserve"> </v>
      </c>
      <c r="T209" s="82"/>
      <c r="U209" s="82"/>
      <c r="V209" s="82"/>
      <c r="W209" s="82" t="str">
        <f>+'[3]Contratos anteriores'!AU212</f>
        <v xml:space="preserve"> </v>
      </c>
      <c r="X209" s="82" t="str">
        <f>+'[3]Contratos anteriores'!AV212</f>
        <v xml:space="preserve"> </v>
      </c>
      <c r="Y209" s="82" t="str">
        <f>+'[3]Contratos anteriores'!AW212</f>
        <v xml:space="preserve"> </v>
      </c>
      <c r="Z209" s="82"/>
      <c r="AA209" s="82"/>
      <c r="AB209" s="82"/>
      <c r="AC209" s="86" t="str">
        <f>+'[3]Contratos anteriores'!AX212</f>
        <v xml:space="preserve"> </v>
      </c>
      <c r="AD209" s="86" t="str">
        <f>+'[3]Contratos anteriores'!AY212</f>
        <v xml:space="preserve"> </v>
      </c>
      <c r="AE209" s="86" t="str">
        <f>+'[3]Contratos anteriores'!AZ212</f>
        <v xml:space="preserve"> </v>
      </c>
      <c r="AF209" s="82"/>
      <c r="AG209" s="82"/>
      <c r="AH209" s="82"/>
      <c r="AI209" s="82" t="str">
        <f>+'[3]Contratos anteriores'!BA212</f>
        <v xml:space="preserve"> </v>
      </c>
      <c r="AJ209" s="82" t="str">
        <f>+'[3]Contratos anteriores'!BB212</f>
        <v xml:space="preserve"> </v>
      </c>
      <c r="AK209" s="82" t="str">
        <f>+'[3]Contratos anteriores'!BC212</f>
        <v xml:space="preserve"> </v>
      </c>
      <c r="AL209" s="82"/>
      <c r="AM209" s="82"/>
      <c r="AN209" s="82"/>
      <c r="AO209" s="82" t="str">
        <f>+'[3]Contratos anteriores'!BD212</f>
        <v xml:space="preserve"> </v>
      </c>
      <c r="AP209" s="82" t="str">
        <f>+'[3]Contratos anteriores'!BE212</f>
        <v xml:space="preserve"> </v>
      </c>
      <c r="AQ209" s="82" t="str">
        <f>+'[3]Contratos anteriores'!BF212</f>
        <v xml:space="preserve"> </v>
      </c>
      <c r="AR209" s="82"/>
      <c r="AS209" s="82"/>
      <c r="AT209" s="82"/>
      <c r="AU209" s="82" t="str">
        <f>+'[3]Contratos anteriores'!BG212</f>
        <v xml:space="preserve"> </v>
      </c>
      <c r="AV209" s="82" t="str">
        <f>+'[3]Contratos anteriores'!BH212</f>
        <v xml:space="preserve"> </v>
      </c>
      <c r="AW209" s="82" t="str">
        <f>+'[3]Contratos anteriores'!BI212</f>
        <v xml:space="preserve"> </v>
      </c>
      <c r="AX209" s="82"/>
      <c r="AY209" s="82"/>
      <c r="AZ209" s="82"/>
      <c r="BA209" s="82" t="str">
        <f>+'[3]Contratos anteriores'!BJ212</f>
        <v xml:space="preserve"> </v>
      </c>
      <c r="BB209" s="82" t="str">
        <f>+'[3]Contratos anteriores'!BK212</f>
        <v xml:space="preserve"> </v>
      </c>
      <c r="BC209" s="82" t="str">
        <f>+'[3]Contratos anteriores'!BL212</f>
        <v xml:space="preserve"> </v>
      </c>
      <c r="BD209" s="82"/>
      <c r="BE209" s="82"/>
      <c r="BF209" s="82"/>
      <c r="BG209" s="82" t="str">
        <f>+'[3]Contratos anteriores'!BM212</f>
        <v xml:space="preserve"> </v>
      </c>
      <c r="BH209" s="82" t="str">
        <f>+'[3]Contratos anteriores'!BN212</f>
        <v xml:space="preserve"> </v>
      </c>
      <c r="BI209" s="82" t="str">
        <f>+'[3]Contratos anteriores'!BO212</f>
        <v xml:space="preserve"> </v>
      </c>
      <c r="BJ209" s="82">
        <v>1.05</v>
      </c>
      <c r="BK209" s="82">
        <v>0.96</v>
      </c>
      <c r="BL209" s="82"/>
      <c r="BM209" s="82" t="str">
        <f>+'[3]Contratos anteriores'!BP212</f>
        <v xml:space="preserve"> </v>
      </c>
      <c r="BN209" s="82" t="str">
        <f>+'[3]Contratos anteriores'!BQ212</f>
        <v xml:space="preserve"> </v>
      </c>
      <c r="BO209" s="82" t="str">
        <f>+'[3]Contratos anteriores'!BR212</f>
        <v xml:space="preserve"> </v>
      </c>
      <c r="BP209" s="82">
        <v>0.85</v>
      </c>
      <c r="BQ209" s="82"/>
      <c r="BR209" s="82">
        <v>1.05</v>
      </c>
      <c r="BS209" s="82" t="str">
        <f>+'[3]Contratos anteriores'!BS212</f>
        <v xml:space="preserve"> </v>
      </c>
      <c r="BT209" s="82" t="str">
        <f>+'[3]Contratos anteriores'!BT212</f>
        <v xml:space="preserve"> </v>
      </c>
      <c r="BU209" s="82" t="str">
        <f>+'[3]Contratos anteriores'!BU212</f>
        <v xml:space="preserve"> </v>
      </c>
      <c r="BV209" s="84">
        <f t="shared" si="227"/>
        <v>0.97750000000000004</v>
      </c>
      <c r="BW209" s="84">
        <f t="shared" si="228"/>
        <v>9.6306392194416418E-2</v>
      </c>
      <c r="BX209" s="84">
        <f t="shared" si="226"/>
        <v>0.83304041170837539</v>
      </c>
      <c r="BY209" s="84">
        <f t="shared" si="229"/>
        <v>1.0738063921944165</v>
      </c>
      <c r="BZ209" s="84">
        <f t="shared" si="230"/>
        <v>0.93900755314491302</v>
      </c>
      <c r="CA209" s="82" t="str">
        <f t="shared" si="231"/>
        <v/>
      </c>
      <c r="CB209" s="82" t="str">
        <f t="shared" si="232"/>
        <v/>
      </c>
      <c r="CC209" s="82" t="str">
        <f t="shared" si="233"/>
        <v/>
      </c>
      <c r="CD209" s="82" t="str">
        <f t="shared" si="234"/>
        <v/>
      </c>
      <c r="CE209" s="82" t="str">
        <f t="shared" si="235"/>
        <v/>
      </c>
      <c r="CF209" s="82" t="str">
        <f t="shared" si="236"/>
        <v/>
      </c>
      <c r="CG209" s="82" t="str">
        <f t="shared" si="237"/>
        <v/>
      </c>
      <c r="CH209" s="82" t="str">
        <f t="shared" si="238"/>
        <v/>
      </c>
      <c r="CI209" s="82" t="str">
        <f t="shared" si="239"/>
        <v/>
      </c>
      <c r="CJ209" s="82" t="str">
        <f t="shared" si="240"/>
        <v/>
      </c>
      <c r="CK209" s="82" t="str">
        <f t="shared" si="241"/>
        <v/>
      </c>
      <c r="CL209" s="82" t="str">
        <f t="shared" si="242"/>
        <v/>
      </c>
      <c r="CM209" s="82" t="str">
        <f t="shared" si="243"/>
        <v/>
      </c>
      <c r="CN209" s="82" t="str">
        <f t="shared" si="244"/>
        <v/>
      </c>
      <c r="CO209" s="82" t="str">
        <f t="shared" si="245"/>
        <v/>
      </c>
      <c r="CP209" s="82" t="str">
        <f t="shared" si="246"/>
        <v/>
      </c>
      <c r="CQ209" s="82" t="str">
        <f t="shared" si="247"/>
        <v/>
      </c>
      <c r="CR209" s="82" t="str">
        <f t="shared" si="248"/>
        <v/>
      </c>
      <c r="CS209" s="82" t="str">
        <f t="shared" si="249"/>
        <v/>
      </c>
      <c r="CT209" s="82" t="str">
        <f t="shared" si="250"/>
        <v/>
      </c>
      <c r="CU209" s="82" t="str">
        <f t="shared" si="251"/>
        <v/>
      </c>
      <c r="CV209" s="82" t="str">
        <f t="shared" si="252"/>
        <v/>
      </c>
      <c r="CW209" s="82" t="str">
        <f t="shared" si="253"/>
        <v/>
      </c>
      <c r="CX209" s="82" t="str">
        <f t="shared" si="254"/>
        <v/>
      </c>
      <c r="CY209" s="82" t="str">
        <f t="shared" si="255"/>
        <v/>
      </c>
      <c r="CZ209" s="82" t="str">
        <f t="shared" si="256"/>
        <v/>
      </c>
      <c r="DA209" s="82" t="str">
        <f t="shared" si="257"/>
        <v/>
      </c>
      <c r="DB209" s="82" t="str">
        <f t="shared" si="258"/>
        <v/>
      </c>
      <c r="DC209" s="82" t="str">
        <f t="shared" si="259"/>
        <v/>
      </c>
      <c r="DD209" s="82" t="str">
        <f t="shared" si="260"/>
        <v/>
      </c>
      <c r="DE209" s="82" t="str">
        <f t="shared" si="261"/>
        <v/>
      </c>
      <c r="DF209" s="82" t="str">
        <f t="shared" si="262"/>
        <v/>
      </c>
      <c r="DG209" s="82" t="str">
        <f t="shared" si="263"/>
        <v/>
      </c>
      <c r="DH209" s="82" t="str">
        <f t="shared" si="264"/>
        <v/>
      </c>
      <c r="DI209" s="82" t="str">
        <f t="shared" si="265"/>
        <v/>
      </c>
      <c r="DJ209" s="82" t="str">
        <f t="shared" si="266"/>
        <v/>
      </c>
      <c r="DK209" s="82" t="str">
        <f t="shared" si="267"/>
        <v/>
      </c>
      <c r="DL209" s="82" t="str">
        <f t="shared" si="268"/>
        <v/>
      </c>
      <c r="DM209" s="82" t="str">
        <f t="shared" si="269"/>
        <v/>
      </c>
      <c r="DN209" s="82" t="str">
        <f t="shared" si="270"/>
        <v/>
      </c>
      <c r="DO209" s="82" t="str">
        <f t="shared" si="271"/>
        <v/>
      </c>
      <c r="DP209" s="82" t="str">
        <f t="shared" si="272"/>
        <v/>
      </c>
      <c r="DQ209" s="82" t="str">
        <f t="shared" si="273"/>
        <v/>
      </c>
      <c r="DR209" s="82" t="str">
        <f t="shared" si="274"/>
        <v/>
      </c>
      <c r="DS209" s="82" t="str">
        <f t="shared" si="275"/>
        <v/>
      </c>
      <c r="DT209" s="82" t="str">
        <f t="shared" si="276"/>
        <v/>
      </c>
      <c r="DU209" s="82" t="str">
        <f t="shared" si="277"/>
        <v/>
      </c>
      <c r="DV209" s="82" t="str">
        <f t="shared" si="278"/>
        <v/>
      </c>
      <c r="DW209" s="82" t="str">
        <f t="shared" si="279"/>
        <v/>
      </c>
      <c r="DX209" s="82" t="str">
        <f t="shared" si="280"/>
        <v/>
      </c>
      <c r="DY209" s="82" t="str">
        <f t="shared" si="281"/>
        <v/>
      </c>
      <c r="DZ209" s="82" t="str">
        <f t="shared" si="282"/>
        <v/>
      </c>
      <c r="EA209" s="82" t="str">
        <f t="shared" si="283"/>
        <v/>
      </c>
      <c r="EB209" s="82" t="str">
        <f t="shared" si="284"/>
        <v/>
      </c>
      <c r="EC209" s="82" t="str">
        <f t="shared" si="285"/>
        <v/>
      </c>
      <c r="ED209" s="82" t="str">
        <f t="shared" si="286"/>
        <v/>
      </c>
      <c r="EE209" s="82" t="str">
        <f t="shared" si="287"/>
        <v/>
      </c>
      <c r="EF209" s="82" t="str">
        <f t="shared" si="288"/>
        <v/>
      </c>
      <c r="EG209" s="82" t="str">
        <f t="shared" si="289"/>
        <v/>
      </c>
      <c r="EH209" s="82" t="str">
        <f t="shared" si="290"/>
        <v/>
      </c>
      <c r="EI209" s="82">
        <f t="shared" si="291"/>
        <v>0.85</v>
      </c>
      <c r="EJ209" s="82" t="str">
        <f t="shared" si="292"/>
        <v/>
      </c>
      <c r="EK209" s="82" t="str">
        <f t="shared" si="293"/>
        <v/>
      </c>
      <c r="EL209" s="82" t="str">
        <f t="shared" si="294"/>
        <v/>
      </c>
      <c r="EM209" s="82" t="str">
        <f t="shared" si="295"/>
        <v/>
      </c>
      <c r="EN209" s="82" t="str">
        <f t="shared" si="296"/>
        <v/>
      </c>
      <c r="EO209" s="71">
        <f t="shared" si="297"/>
        <v>0.85</v>
      </c>
      <c r="EP209" s="71">
        <f>ROUND(EO209*(1+[3]Inflación!$G$50),2)</f>
        <v>0.86</v>
      </c>
      <c r="EQ209" s="81">
        <f t="shared" si="298"/>
        <v>-4.2678603931256553E-3</v>
      </c>
    </row>
    <row r="210" spans="1:148" s="56" customFormat="1" ht="24.75" customHeight="1">
      <c r="A210" s="93">
        <v>205</v>
      </c>
      <c r="B210" s="92" t="s">
        <v>467</v>
      </c>
      <c r="C210" s="91" t="s">
        <v>475</v>
      </c>
      <c r="D210" s="90" t="s">
        <v>129</v>
      </c>
      <c r="E210" s="94">
        <v>0.98725359756872777</v>
      </c>
      <c r="F210" s="94">
        <v>0.99564525314806196</v>
      </c>
      <c r="G210" s="87"/>
      <c r="H210" s="82"/>
      <c r="I210" s="82"/>
      <c r="J210" s="82"/>
      <c r="K210" s="82" t="str">
        <f>+'[3]Contratos anteriores'!AO213</f>
        <v xml:space="preserve"> </v>
      </c>
      <c r="L210" s="82" t="str">
        <f>+'[3]Contratos anteriores'!AP213</f>
        <v xml:space="preserve"> </v>
      </c>
      <c r="M210" s="82" t="str">
        <f>+'[3]Contratos anteriores'!AQ213</f>
        <v xml:space="preserve"> </v>
      </c>
      <c r="N210" s="82"/>
      <c r="O210" s="82"/>
      <c r="P210" s="82"/>
      <c r="Q210" s="82" t="str">
        <f>+'[3]Contratos anteriores'!AR213</f>
        <v xml:space="preserve"> </v>
      </c>
      <c r="R210" s="82" t="str">
        <f>+'[3]Contratos anteriores'!AS213</f>
        <v xml:space="preserve"> </v>
      </c>
      <c r="S210" s="82" t="str">
        <f>+'[3]Contratos anteriores'!AT213</f>
        <v xml:space="preserve"> </v>
      </c>
      <c r="T210" s="82"/>
      <c r="U210" s="82"/>
      <c r="V210" s="82"/>
      <c r="W210" s="82" t="str">
        <f>+'[3]Contratos anteriores'!AU213</f>
        <v xml:space="preserve"> </v>
      </c>
      <c r="X210" s="82" t="str">
        <f>+'[3]Contratos anteriores'!AV213</f>
        <v xml:space="preserve"> </v>
      </c>
      <c r="Y210" s="82" t="str">
        <f>+'[3]Contratos anteriores'!AW213</f>
        <v xml:space="preserve"> </v>
      </c>
      <c r="Z210" s="82"/>
      <c r="AA210" s="82"/>
      <c r="AB210" s="82"/>
      <c r="AC210" s="86" t="str">
        <f>+'[3]Contratos anteriores'!AX213</f>
        <v xml:space="preserve"> </v>
      </c>
      <c r="AD210" s="86" t="str">
        <f>+'[3]Contratos anteriores'!AY213</f>
        <v xml:space="preserve"> </v>
      </c>
      <c r="AE210" s="86" t="str">
        <f>+'[3]Contratos anteriores'!AZ213</f>
        <v xml:space="preserve"> </v>
      </c>
      <c r="AF210" s="82"/>
      <c r="AG210" s="82"/>
      <c r="AH210" s="82"/>
      <c r="AI210" s="82" t="str">
        <f>+'[3]Contratos anteriores'!BA213</f>
        <v xml:space="preserve"> </v>
      </c>
      <c r="AJ210" s="82" t="str">
        <f>+'[3]Contratos anteriores'!BB213</f>
        <v xml:space="preserve"> </v>
      </c>
      <c r="AK210" s="82" t="str">
        <f>+'[3]Contratos anteriores'!BC213</f>
        <v xml:space="preserve"> </v>
      </c>
      <c r="AL210" s="82"/>
      <c r="AM210" s="82"/>
      <c r="AN210" s="82"/>
      <c r="AO210" s="82" t="str">
        <f>+'[3]Contratos anteriores'!BD213</f>
        <v xml:space="preserve"> </v>
      </c>
      <c r="AP210" s="82" t="str">
        <f>+'[3]Contratos anteriores'!BE213</f>
        <v xml:space="preserve"> </v>
      </c>
      <c r="AQ210" s="82" t="str">
        <f>+'[3]Contratos anteriores'!BF213</f>
        <v xml:space="preserve"> </v>
      </c>
      <c r="AR210" s="82"/>
      <c r="AS210" s="82"/>
      <c r="AT210" s="82"/>
      <c r="AU210" s="82" t="str">
        <f>+'[3]Contratos anteriores'!BG213</f>
        <v xml:space="preserve"> </v>
      </c>
      <c r="AV210" s="82" t="str">
        <f>+'[3]Contratos anteriores'!BH213</f>
        <v xml:space="preserve"> </v>
      </c>
      <c r="AW210" s="82" t="str">
        <f>+'[3]Contratos anteriores'!BI213</f>
        <v xml:space="preserve"> </v>
      </c>
      <c r="AX210" s="82"/>
      <c r="AY210" s="82"/>
      <c r="AZ210" s="82"/>
      <c r="BA210" s="82" t="str">
        <f>+'[3]Contratos anteriores'!BJ213</f>
        <v xml:space="preserve"> </v>
      </c>
      <c r="BB210" s="82" t="str">
        <f>+'[3]Contratos anteriores'!BK213</f>
        <v xml:space="preserve"> </v>
      </c>
      <c r="BC210" s="82" t="str">
        <f>+'[3]Contratos anteriores'!BL213</f>
        <v xml:space="preserve"> </v>
      </c>
      <c r="BD210" s="82"/>
      <c r="BE210" s="82"/>
      <c r="BF210" s="82"/>
      <c r="BG210" s="82" t="str">
        <f>+'[3]Contratos anteriores'!BM213</f>
        <v xml:space="preserve"> </v>
      </c>
      <c r="BH210" s="82" t="str">
        <f>+'[3]Contratos anteriores'!BN213</f>
        <v xml:space="preserve"> </v>
      </c>
      <c r="BI210" s="82" t="str">
        <f>+'[3]Contratos anteriores'!BO213</f>
        <v xml:space="preserve"> </v>
      </c>
      <c r="BJ210" s="82">
        <v>1.3900000000000001</v>
      </c>
      <c r="BK210" s="82">
        <v>1.1200000000000001</v>
      </c>
      <c r="BL210" s="82"/>
      <c r="BM210" s="82" t="str">
        <f>+'[3]Contratos anteriores'!BP213</f>
        <v xml:space="preserve"> </v>
      </c>
      <c r="BN210" s="82" t="str">
        <f>+'[3]Contratos anteriores'!BQ213</f>
        <v xml:space="preserve"> </v>
      </c>
      <c r="BO210" s="82" t="str">
        <f>+'[3]Contratos anteriores'!BR213</f>
        <v xml:space="preserve"> </v>
      </c>
      <c r="BP210" s="82">
        <v>0.99</v>
      </c>
      <c r="BQ210" s="82"/>
      <c r="BR210" s="82">
        <v>1.24</v>
      </c>
      <c r="BS210" s="82" t="str">
        <f>+'[3]Contratos anteriores'!BS213</f>
        <v xml:space="preserve"> </v>
      </c>
      <c r="BT210" s="82" t="str">
        <f>+'[3]Contratos anteriores'!BT213</f>
        <v xml:space="preserve"> </v>
      </c>
      <c r="BU210" s="82" t="str">
        <f>+'[3]Contratos anteriores'!BU213</f>
        <v xml:space="preserve"> </v>
      </c>
      <c r="BV210" s="84">
        <f t="shared" si="227"/>
        <v>1.1850000000000001</v>
      </c>
      <c r="BW210" s="84">
        <f t="shared" si="228"/>
        <v>0.16570112242657978</v>
      </c>
      <c r="BX210" s="84">
        <f t="shared" si="226"/>
        <v>0.93644831636013037</v>
      </c>
      <c r="BY210" s="84">
        <f t="shared" si="229"/>
        <v>1.3507011224265799</v>
      </c>
      <c r="BZ210" s="84">
        <f t="shared" si="230"/>
        <v>1.0859789573256007</v>
      </c>
      <c r="CA210" s="82" t="str">
        <f t="shared" si="231"/>
        <v/>
      </c>
      <c r="CB210" s="82" t="str">
        <f t="shared" si="232"/>
        <v/>
      </c>
      <c r="CC210" s="82" t="str">
        <f t="shared" si="233"/>
        <v/>
      </c>
      <c r="CD210" s="82" t="str">
        <f t="shared" si="234"/>
        <v/>
      </c>
      <c r="CE210" s="82" t="str">
        <f t="shared" si="235"/>
        <v/>
      </c>
      <c r="CF210" s="82" t="str">
        <f t="shared" si="236"/>
        <v/>
      </c>
      <c r="CG210" s="82" t="str">
        <f t="shared" si="237"/>
        <v/>
      </c>
      <c r="CH210" s="82" t="str">
        <f t="shared" si="238"/>
        <v/>
      </c>
      <c r="CI210" s="82" t="str">
        <f t="shared" si="239"/>
        <v/>
      </c>
      <c r="CJ210" s="82" t="str">
        <f t="shared" si="240"/>
        <v/>
      </c>
      <c r="CK210" s="82" t="str">
        <f t="shared" si="241"/>
        <v/>
      </c>
      <c r="CL210" s="82" t="str">
        <f t="shared" si="242"/>
        <v/>
      </c>
      <c r="CM210" s="82" t="str">
        <f t="shared" si="243"/>
        <v/>
      </c>
      <c r="CN210" s="82" t="str">
        <f t="shared" si="244"/>
        <v/>
      </c>
      <c r="CO210" s="82" t="str">
        <f t="shared" si="245"/>
        <v/>
      </c>
      <c r="CP210" s="82" t="str">
        <f t="shared" si="246"/>
        <v/>
      </c>
      <c r="CQ210" s="82" t="str">
        <f t="shared" si="247"/>
        <v/>
      </c>
      <c r="CR210" s="82" t="str">
        <f t="shared" si="248"/>
        <v/>
      </c>
      <c r="CS210" s="82" t="str">
        <f t="shared" si="249"/>
        <v/>
      </c>
      <c r="CT210" s="82" t="str">
        <f t="shared" si="250"/>
        <v/>
      </c>
      <c r="CU210" s="82" t="str">
        <f t="shared" si="251"/>
        <v/>
      </c>
      <c r="CV210" s="82" t="str">
        <f t="shared" si="252"/>
        <v/>
      </c>
      <c r="CW210" s="82" t="str">
        <f t="shared" si="253"/>
        <v/>
      </c>
      <c r="CX210" s="82" t="str">
        <f t="shared" si="254"/>
        <v/>
      </c>
      <c r="CY210" s="82" t="str">
        <f t="shared" si="255"/>
        <v/>
      </c>
      <c r="CZ210" s="82" t="str">
        <f t="shared" si="256"/>
        <v/>
      </c>
      <c r="DA210" s="82" t="str">
        <f t="shared" si="257"/>
        <v/>
      </c>
      <c r="DB210" s="82" t="str">
        <f t="shared" si="258"/>
        <v/>
      </c>
      <c r="DC210" s="82" t="str">
        <f t="shared" si="259"/>
        <v/>
      </c>
      <c r="DD210" s="82" t="str">
        <f t="shared" si="260"/>
        <v/>
      </c>
      <c r="DE210" s="82" t="str">
        <f t="shared" si="261"/>
        <v/>
      </c>
      <c r="DF210" s="82" t="str">
        <f t="shared" si="262"/>
        <v/>
      </c>
      <c r="DG210" s="82" t="str">
        <f t="shared" si="263"/>
        <v/>
      </c>
      <c r="DH210" s="82" t="str">
        <f t="shared" si="264"/>
        <v/>
      </c>
      <c r="DI210" s="82" t="str">
        <f t="shared" si="265"/>
        <v/>
      </c>
      <c r="DJ210" s="82" t="str">
        <f t="shared" si="266"/>
        <v/>
      </c>
      <c r="DK210" s="82" t="str">
        <f t="shared" si="267"/>
        <v/>
      </c>
      <c r="DL210" s="82" t="str">
        <f t="shared" si="268"/>
        <v/>
      </c>
      <c r="DM210" s="82" t="str">
        <f t="shared" si="269"/>
        <v/>
      </c>
      <c r="DN210" s="82" t="str">
        <f t="shared" si="270"/>
        <v/>
      </c>
      <c r="DO210" s="82" t="str">
        <f t="shared" si="271"/>
        <v/>
      </c>
      <c r="DP210" s="82" t="str">
        <f t="shared" si="272"/>
        <v/>
      </c>
      <c r="DQ210" s="82" t="str">
        <f t="shared" si="273"/>
        <v/>
      </c>
      <c r="DR210" s="82" t="str">
        <f t="shared" si="274"/>
        <v/>
      </c>
      <c r="DS210" s="82" t="str">
        <f t="shared" si="275"/>
        <v/>
      </c>
      <c r="DT210" s="82" t="str">
        <f t="shared" si="276"/>
        <v/>
      </c>
      <c r="DU210" s="82" t="str">
        <f t="shared" si="277"/>
        <v/>
      </c>
      <c r="DV210" s="82" t="str">
        <f t="shared" si="278"/>
        <v/>
      </c>
      <c r="DW210" s="82" t="str">
        <f t="shared" si="279"/>
        <v/>
      </c>
      <c r="DX210" s="82" t="str">
        <f t="shared" si="280"/>
        <v/>
      </c>
      <c r="DY210" s="82" t="str">
        <f t="shared" si="281"/>
        <v/>
      </c>
      <c r="DZ210" s="82" t="str">
        <f t="shared" si="282"/>
        <v/>
      </c>
      <c r="EA210" s="82" t="str">
        <f t="shared" si="283"/>
        <v/>
      </c>
      <c r="EB210" s="82" t="str">
        <f t="shared" si="284"/>
        <v/>
      </c>
      <c r="EC210" s="82" t="str">
        <f t="shared" si="285"/>
        <v/>
      </c>
      <c r="ED210" s="82" t="str">
        <f t="shared" si="286"/>
        <v/>
      </c>
      <c r="EE210" s="82" t="str">
        <f t="shared" si="287"/>
        <v/>
      </c>
      <c r="EF210" s="82" t="str">
        <f t="shared" si="288"/>
        <v/>
      </c>
      <c r="EG210" s="82" t="str">
        <f t="shared" si="289"/>
        <v/>
      </c>
      <c r="EH210" s="82" t="str">
        <f t="shared" si="290"/>
        <v/>
      </c>
      <c r="EI210" s="82">
        <f t="shared" si="291"/>
        <v>0.99</v>
      </c>
      <c r="EJ210" s="82" t="str">
        <f t="shared" si="292"/>
        <v/>
      </c>
      <c r="EK210" s="82" t="str">
        <f t="shared" si="293"/>
        <v/>
      </c>
      <c r="EL210" s="82" t="str">
        <f t="shared" si="294"/>
        <v/>
      </c>
      <c r="EM210" s="82" t="str">
        <f t="shared" si="295"/>
        <v/>
      </c>
      <c r="EN210" s="82" t="str">
        <f t="shared" si="296"/>
        <v/>
      </c>
      <c r="EO210" s="71">
        <f t="shared" si="297"/>
        <v>0.99</v>
      </c>
      <c r="EP210" s="71">
        <f>ROUND(EO210*(1+[3]Inflación!$G$50),2)</f>
        <v>1</v>
      </c>
      <c r="EQ210" s="81">
        <f t="shared" si="298"/>
        <v>2.781861153036802E-3</v>
      </c>
    </row>
    <row r="211" spans="1:148" s="56" customFormat="1" ht="24.75" customHeight="1">
      <c r="A211" s="93">
        <v>206</v>
      </c>
      <c r="B211" s="92" t="s">
        <v>467</v>
      </c>
      <c r="C211" s="91" t="s">
        <v>474</v>
      </c>
      <c r="D211" s="90" t="s">
        <v>129</v>
      </c>
      <c r="E211" s="94">
        <v>1.2388926795012638</v>
      </c>
      <c r="F211" s="94">
        <v>1.2494232672770245</v>
      </c>
      <c r="G211" s="87"/>
      <c r="H211" s="82"/>
      <c r="I211" s="82"/>
      <c r="J211" s="82"/>
      <c r="K211" s="82" t="str">
        <f>+'[3]Contratos anteriores'!AO214</f>
        <v xml:space="preserve"> </v>
      </c>
      <c r="L211" s="82" t="str">
        <f>+'[3]Contratos anteriores'!AP214</f>
        <v xml:space="preserve"> </v>
      </c>
      <c r="M211" s="82" t="str">
        <f>+'[3]Contratos anteriores'!AQ214</f>
        <v xml:space="preserve"> </v>
      </c>
      <c r="N211" s="82"/>
      <c r="O211" s="82"/>
      <c r="P211" s="82"/>
      <c r="Q211" s="82" t="str">
        <f>+'[3]Contratos anteriores'!AR214</f>
        <v xml:space="preserve"> </v>
      </c>
      <c r="R211" s="82" t="str">
        <f>+'[3]Contratos anteriores'!AS214</f>
        <v xml:space="preserve"> </v>
      </c>
      <c r="S211" s="82" t="str">
        <f>+'[3]Contratos anteriores'!AT214</f>
        <v xml:space="preserve"> </v>
      </c>
      <c r="T211" s="82"/>
      <c r="U211" s="82"/>
      <c r="V211" s="82"/>
      <c r="W211" s="82" t="str">
        <f>+'[3]Contratos anteriores'!AU214</f>
        <v xml:space="preserve"> </v>
      </c>
      <c r="X211" s="82" t="str">
        <f>+'[3]Contratos anteriores'!AV214</f>
        <v xml:space="preserve"> </v>
      </c>
      <c r="Y211" s="82" t="str">
        <f>+'[3]Contratos anteriores'!AW214</f>
        <v xml:space="preserve"> </v>
      </c>
      <c r="Z211" s="82"/>
      <c r="AA211" s="82"/>
      <c r="AB211" s="82"/>
      <c r="AC211" s="86" t="str">
        <f>+'[3]Contratos anteriores'!AX214</f>
        <v xml:space="preserve"> </v>
      </c>
      <c r="AD211" s="86" t="str">
        <f>+'[3]Contratos anteriores'!AY214</f>
        <v xml:space="preserve"> </v>
      </c>
      <c r="AE211" s="86" t="str">
        <f>+'[3]Contratos anteriores'!AZ214</f>
        <v xml:space="preserve"> </v>
      </c>
      <c r="AF211" s="82"/>
      <c r="AG211" s="82"/>
      <c r="AH211" s="82"/>
      <c r="AI211" s="82" t="str">
        <f>+'[3]Contratos anteriores'!BA214</f>
        <v xml:space="preserve"> </v>
      </c>
      <c r="AJ211" s="82" t="str">
        <f>+'[3]Contratos anteriores'!BB214</f>
        <v xml:space="preserve"> </v>
      </c>
      <c r="AK211" s="82" t="str">
        <f>+'[3]Contratos anteriores'!BC214</f>
        <v xml:space="preserve"> </v>
      </c>
      <c r="AL211" s="82"/>
      <c r="AM211" s="82"/>
      <c r="AN211" s="82"/>
      <c r="AO211" s="82" t="str">
        <f>+'[3]Contratos anteriores'!BD214</f>
        <v xml:space="preserve"> </v>
      </c>
      <c r="AP211" s="82" t="str">
        <f>+'[3]Contratos anteriores'!BE214</f>
        <v xml:space="preserve"> </v>
      </c>
      <c r="AQ211" s="82" t="str">
        <f>+'[3]Contratos anteriores'!BF214</f>
        <v xml:space="preserve"> </v>
      </c>
      <c r="AR211" s="82"/>
      <c r="AS211" s="82"/>
      <c r="AT211" s="82"/>
      <c r="AU211" s="82" t="str">
        <f>+'[3]Contratos anteriores'!BG214</f>
        <v xml:space="preserve"> </v>
      </c>
      <c r="AV211" s="82" t="str">
        <f>+'[3]Contratos anteriores'!BH214</f>
        <v xml:space="preserve"> </v>
      </c>
      <c r="AW211" s="82" t="str">
        <f>+'[3]Contratos anteriores'!BI214</f>
        <v xml:space="preserve"> </v>
      </c>
      <c r="AX211" s="82"/>
      <c r="AY211" s="82"/>
      <c r="AZ211" s="82"/>
      <c r="BA211" s="82" t="str">
        <f>+'[3]Contratos anteriores'!BJ214</f>
        <v xml:space="preserve"> </v>
      </c>
      <c r="BB211" s="82" t="str">
        <f>+'[3]Contratos anteriores'!BK214</f>
        <v xml:space="preserve"> </v>
      </c>
      <c r="BC211" s="82" t="str">
        <f>+'[3]Contratos anteriores'!BL214</f>
        <v xml:space="preserve"> </v>
      </c>
      <c r="BD211" s="82"/>
      <c r="BE211" s="82"/>
      <c r="BF211" s="82"/>
      <c r="BG211" s="82" t="str">
        <f>+'[3]Contratos anteriores'!BM214</f>
        <v xml:space="preserve"> </v>
      </c>
      <c r="BH211" s="82" t="str">
        <f>+'[3]Contratos anteriores'!BN214</f>
        <v xml:space="preserve"> </v>
      </c>
      <c r="BI211" s="82" t="str">
        <f>+'[3]Contratos anteriores'!BO214</f>
        <v xml:space="preserve"> </v>
      </c>
      <c r="BJ211" s="82">
        <v>1.73</v>
      </c>
      <c r="BK211" s="82">
        <v>1.4</v>
      </c>
      <c r="BL211" s="82"/>
      <c r="BM211" s="82" t="str">
        <f>+'[3]Contratos anteriores'!BP214</f>
        <v xml:space="preserve"> </v>
      </c>
      <c r="BN211" s="82" t="str">
        <f>+'[3]Contratos anteriores'!BQ214</f>
        <v xml:space="preserve"> </v>
      </c>
      <c r="BO211" s="82" t="str">
        <f>+'[3]Contratos anteriores'!BR214</f>
        <v xml:space="preserve"> </v>
      </c>
      <c r="BP211" s="82">
        <v>1.24</v>
      </c>
      <c r="BQ211" s="82"/>
      <c r="BR211" s="82">
        <v>1.56</v>
      </c>
      <c r="BS211" s="82" t="str">
        <f>+'[3]Contratos anteriores'!BS214</f>
        <v xml:space="preserve"> </v>
      </c>
      <c r="BT211" s="82" t="str">
        <f>+'[3]Contratos anteriores'!BT214</f>
        <v xml:space="preserve"> </v>
      </c>
      <c r="BU211" s="82" t="str">
        <f>+'[3]Contratos anteriores'!BU214</f>
        <v xml:space="preserve"> </v>
      </c>
      <c r="BV211" s="84">
        <f t="shared" si="227"/>
        <v>1.4824999999999999</v>
      </c>
      <c r="BW211" s="84">
        <f t="shared" si="228"/>
        <v>0.20429048379113313</v>
      </c>
      <c r="BX211" s="84">
        <f t="shared" si="226"/>
        <v>1.1760642743133003</v>
      </c>
      <c r="BY211" s="84">
        <f t="shared" si="229"/>
        <v>1.6867904837911332</v>
      </c>
      <c r="BZ211" s="84">
        <f t="shared" si="230"/>
        <v>1.3627819474513903</v>
      </c>
      <c r="CA211" s="82" t="str">
        <f t="shared" si="231"/>
        <v/>
      </c>
      <c r="CB211" s="82" t="str">
        <f t="shared" si="232"/>
        <v/>
      </c>
      <c r="CC211" s="82" t="str">
        <f t="shared" si="233"/>
        <v/>
      </c>
      <c r="CD211" s="82" t="str">
        <f t="shared" si="234"/>
        <v/>
      </c>
      <c r="CE211" s="82" t="str">
        <f t="shared" si="235"/>
        <v/>
      </c>
      <c r="CF211" s="82" t="str">
        <f t="shared" si="236"/>
        <v/>
      </c>
      <c r="CG211" s="82" t="str">
        <f t="shared" si="237"/>
        <v/>
      </c>
      <c r="CH211" s="82" t="str">
        <f t="shared" si="238"/>
        <v/>
      </c>
      <c r="CI211" s="82" t="str">
        <f t="shared" si="239"/>
        <v/>
      </c>
      <c r="CJ211" s="82" t="str">
        <f t="shared" si="240"/>
        <v/>
      </c>
      <c r="CK211" s="82" t="str">
        <f t="shared" si="241"/>
        <v/>
      </c>
      <c r="CL211" s="82" t="str">
        <f t="shared" si="242"/>
        <v/>
      </c>
      <c r="CM211" s="82" t="str">
        <f t="shared" si="243"/>
        <v/>
      </c>
      <c r="CN211" s="82" t="str">
        <f t="shared" si="244"/>
        <v/>
      </c>
      <c r="CO211" s="82" t="str">
        <f t="shared" si="245"/>
        <v/>
      </c>
      <c r="CP211" s="82" t="str">
        <f t="shared" si="246"/>
        <v/>
      </c>
      <c r="CQ211" s="82" t="str">
        <f t="shared" si="247"/>
        <v/>
      </c>
      <c r="CR211" s="82" t="str">
        <f t="shared" si="248"/>
        <v/>
      </c>
      <c r="CS211" s="82" t="str">
        <f t="shared" si="249"/>
        <v/>
      </c>
      <c r="CT211" s="82" t="str">
        <f t="shared" si="250"/>
        <v/>
      </c>
      <c r="CU211" s="82" t="str">
        <f t="shared" si="251"/>
        <v/>
      </c>
      <c r="CV211" s="82" t="str">
        <f t="shared" si="252"/>
        <v/>
      </c>
      <c r="CW211" s="82" t="str">
        <f t="shared" si="253"/>
        <v/>
      </c>
      <c r="CX211" s="82" t="str">
        <f t="shared" si="254"/>
        <v/>
      </c>
      <c r="CY211" s="82" t="str">
        <f t="shared" si="255"/>
        <v/>
      </c>
      <c r="CZ211" s="82" t="str">
        <f t="shared" si="256"/>
        <v/>
      </c>
      <c r="DA211" s="82" t="str">
        <f t="shared" si="257"/>
        <v/>
      </c>
      <c r="DB211" s="82" t="str">
        <f t="shared" si="258"/>
        <v/>
      </c>
      <c r="DC211" s="82" t="str">
        <f t="shared" si="259"/>
        <v/>
      </c>
      <c r="DD211" s="82" t="str">
        <f t="shared" si="260"/>
        <v/>
      </c>
      <c r="DE211" s="82" t="str">
        <f t="shared" si="261"/>
        <v/>
      </c>
      <c r="DF211" s="82" t="str">
        <f t="shared" si="262"/>
        <v/>
      </c>
      <c r="DG211" s="82" t="str">
        <f t="shared" si="263"/>
        <v/>
      </c>
      <c r="DH211" s="82" t="str">
        <f t="shared" si="264"/>
        <v/>
      </c>
      <c r="DI211" s="82" t="str">
        <f t="shared" si="265"/>
        <v/>
      </c>
      <c r="DJ211" s="82" t="str">
        <f t="shared" si="266"/>
        <v/>
      </c>
      <c r="DK211" s="82" t="str">
        <f t="shared" si="267"/>
        <v/>
      </c>
      <c r="DL211" s="82" t="str">
        <f t="shared" si="268"/>
        <v/>
      </c>
      <c r="DM211" s="82" t="str">
        <f t="shared" si="269"/>
        <v/>
      </c>
      <c r="DN211" s="82" t="str">
        <f t="shared" si="270"/>
        <v/>
      </c>
      <c r="DO211" s="82" t="str">
        <f t="shared" si="271"/>
        <v/>
      </c>
      <c r="DP211" s="82" t="str">
        <f t="shared" si="272"/>
        <v/>
      </c>
      <c r="DQ211" s="82" t="str">
        <f t="shared" si="273"/>
        <v/>
      </c>
      <c r="DR211" s="82" t="str">
        <f t="shared" si="274"/>
        <v/>
      </c>
      <c r="DS211" s="82" t="str">
        <f t="shared" si="275"/>
        <v/>
      </c>
      <c r="DT211" s="82" t="str">
        <f t="shared" si="276"/>
        <v/>
      </c>
      <c r="DU211" s="82" t="str">
        <f t="shared" si="277"/>
        <v/>
      </c>
      <c r="DV211" s="82" t="str">
        <f t="shared" si="278"/>
        <v/>
      </c>
      <c r="DW211" s="82" t="str">
        <f t="shared" si="279"/>
        <v/>
      </c>
      <c r="DX211" s="82" t="str">
        <f t="shared" si="280"/>
        <v/>
      </c>
      <c r="DY211" s="82" t="str">
        <f t="shared" si="281"/>
        <v/>
      </c>
      <c r="DZ211" s="82" t="str">
        <f t="shared" si="282"/>
        <v/>
      </c>
      <c r="EA211" s="82" t="str">
        <f t="shared" si="283"/>
        <v/>
      </c>
      <c r="EB211" s="82" t="str">
        <f t="shared" si="284"/>
        <v/>
      </c>
      <c r="EC211" s="82" t="str">
        <f t="shared" si="285"/>
        <v/>
      </c>
      <c r="ED211" s="82" t="str">
        <f t="shared" si="286"/>
        <v/>
      </c>
      <c r="EE211" s="82" t="str">
        <f t="shared" si="287"/>
        <v/>
      </c>
      <c r="EF211" s="82" t="str">
        <f t="shared" si="288"/>
        <v/>
      </c>
      <c r="EG211" s="82" t="str">
        <f t="shared" si="289"/>
        <v/>
      </c>
      <c r="EH211" s="82" t="str">
        <f t="shared" si="290"/>
        <v/>
      </c>
      <c r="EI211" s="82">
        <f t="shared" si="291"/>
        <v>1.24</v>
      </c>
      <c r="EJ211" s="82" t="str">
        <f t="shared" si="292"/>
        <v/>
      </c>
      <c r="EK211" s="82" t="str">
        <f t="shared" si="293"/>
        <v/>
      </c>
      <c r="EL211" s="82" t="str">
        <f t="shared" si="294"/>
        <v/>
      </c>
      <c r="EM211" s="82" t="str">
        <f t="shared" si="295"/>
        <v/>
      </c>
      <c r="EN211" s="82" t="str">
        <f t="shared" si="296"/>
        <v/>
      </c>
      <c r="EO211" s="71">
        <f t="shared" si="297"/>
        <v>1.24</v>
      </c>
      <c r="EP211" s="71">
        <f>ROUND(EO211*(1+[3]Inflación!$G$50),2)</f>
        <v>1.26</v>
      </c>
      <c r="EQ211" s="81">
        <f t="shared" si="298"/>
        <v>8.9379856468441155E-4</v>
      </c>
    </row>
    <row r="212" spans="1:148" s="56" customFormat="1" ht="24.75" customHeight="1">
      <c r="A212" s="93">
        <v>207</v>
      </c>
      <c r="B212" s="92" t="s">
        <v>467</v>
      </c>
      <c r="C212" s="91" t="s">
        <v>473</v>
      </c>
      <c r="D212" s="90" t="s">
        <v>129</v>
      </c>
      <c r="E212" s="94">
        <v>1.6161310958033099</v>
      </c>
      <c r="F212" s="94">
        <v>1.629868210117638</v>
      </c>
      <c r="G212" s="87"/>
      <c r="H212" s="82"/>
      <c r="I212" s="82"/>
      <c r="J212" s="82"/>
      <c r="K212" s="82" t="str">
        <f>+'[3]Contratos anteriores'!AO215</f>
        <v xml:space="preserve"> </v>
      </c>
      <c r="L212" s="82" t="str">
        <f>+'[3]Contratos anteriores'!AP215</f>
        <v xml:space="preserve"> </v>
      </c>
      <c r="M212" s="82" t="str">
        <f>+'[3]Contratos anteriores'!AQ215</f>
        <v xml:space="preserve"> </v>
      </c>
      <c r="N212" s="82"/>
      <c r="O212" s="82"/>
      <c r="P212" s="82"/>
      <c r="Q212" s="82" t="str">
        <f>+'[3]Contratos anteriores'!AR215</f>
        <v xml:space="preserve"> </v>
      </c>
      <c r="R212" s="82" t="str">
        <f>+'[3]Contratos anteriores'!AS215</f>
        <v xml:space="preserve"> </v>
      </c>
      <c r="S212" s="82" t="str">
        <f>+'[3]Contratos anteriores'!AT215</f>
        <v xml:space="preserve"> </v>
      </c>
      <c r="T212" s="82"/>
      <c r="U212" s="82"/>
      <c r="V212" s="82"/>
      <c r="W212" s="82" t="str">
        <f>+'[3]Contratos anteriores'!AU215</f>
        <v xml:space="preserve"> </v>
      </c>
      <c r="X212" s="82" t="str">
        <f>+'[3]Contratos anteriores'!AV215</f>
        <v xml:space="preserve"> </v>
      </c>
      <c r="Y212" s="82" t="str">
        <f>+'[3]Contratos anteriores'!AW215</f>
        <v xml:space="preserve"> </v>
      </c>
      <c r="Z212" s="82"/>
      <c r="AA212" s="82"/>
      <c r="AB212" s="82"/>
      <c r="AC212" s="86" t="str">
        <f>+'[3]Contratos anteriores'!AX215</f>
        <v xml:space="preserve"> </v>
      </c>
      <c r="AD212" s="86" t="str">
        <f>+'[3]Contratos anteriores'!AY215</f>
        <v xml:space="preserve"> </v>
      </c>
      <c r="AE212" s="86" t="str">
        <f>+'[3]Contratos anteriores'!AZ215</f>
        <v xml:space="preserve"> </v>
      </c>
      <c r="AF212" s="82"/>
      <c r="AG212" s="82"/>
      <c r="AH212" s="82"/>
      <c r="AI212" s="82" t="str">
        <f>+'[3]Contratos anteriores'!BA215</f>
        <v xml:space="preserve"> </v>
      </c>
      <c r="AJ212" s="82" t="str">
        <f>+'[3]Contratos anteriores'!BB215</f>
        <v xml:space="preserve"> </v>
      </c>
      <c r="AK212" s="82" t="str">
        <f>+'[3]Contratos anteriores'!BC215</f>
        <v xml:space="preserve"> </v>
      </c>
      <c r="AL212" s="82"/>
      <c r="AM212" s="82"/>
      <c r="AN212" s="82"/>
      <c r="AO212" s="82" t="str">
        <f>+'[3]Contratos anteriores'!BD215</f>
        <v xml:space="preserve"> </v>
      </c>
      <c r="AP212" s="82" t="str">
        <f>+'[3]Contratos anteriores'!BE215</f>
        <v xml:space="preserve"> </v>
      </c>
      <c r="AQ212" s="82" t="str">
        <f>+'[3]Contratos anteriores'!BF215</f>
        <v xml:space="preserve"> </v>
      </c>
      <c r="AR212" s="82"/>
      <c r="AS212" s="82"/>
      <c r="AT212" s="82"/>
      <c r="AU212" s="82" t="str">
        <f>+'[3]Contratos anteriores'!BG215</f>
        <v xml:space="preserve"> </v>
      </c>
      <c r="AV212" s="82" t="str">
        <f>+'[3]Contratos anteriores'!BH215</f>
        <v xml:space="preserve"> </v>
      </c>
      <c r="AW212" s="82" t="str">
        <f>+'[3]Contratos anteriores'!BI215</f>
        <v xml:space="preserve"> </v>
      </c>
      <c r="AX212" s="82"/>
      <c r="AY212" s="82"/>
      <c r="AZ212" s="82"/>
      <c r="BA212" s="82" t="str">
        <f>+'[3]Contratos anteriores'!BJ215</f>
        <v xml:space="preserve"> </v>
      </c>
      <c r="BB212" s="82" t="str">
        <f>+'[3]Contratos anteriores'!BK215</f>
        <v xml:space="preserve"> </v>
      </c>
      <c r="BC212" s="82" t="str">
        <f>+'[3]Contratos anteriores'!BL215</f>
        <v xml:space="preserve"> </v>
      </c>
      <c r="BD212" s="82"/>
      <c r="BE212" s="82"/>
      <c r="BF212" s="82"/>
      <c r="BG212" s="82" t="str">
        <f>+'[3]Contratos anteriores'!BM215</f>
        <v xml:space="preserve"> </v>
      </c>
      <c r="BH212" s="82" t="str">
        <f>+'[3]Contratos anteriores'!BN215</f>
        <v xml:space="preserve"> </v>
      </c>
      <c r="BI212" s="82" t="str">
        <f>+'[3]Contratos anteriores'!BO215</f>
        <v xml:space="preserve"> </v>
      </c>
      <c r="BJ212" s="82">
        <v>2.0699999999999998</v>
      </c>
      <c r="BK212" s="82">
        <v>1.83</v>
      </c>
      <c r="BL212" s="82"/>
      <c r="BM212" s="82" t="str">
        <f>+'[3]Contratos anteriores'!BP215</f>
        <v xml:space="preserve"> </v>
      </c>
      <c r="BN212" s="82" t="str">
        <f>+'[3]Contratos anteriores'!BQ215</f>
        <v xml:space="preserve"> </v>
      </c>
      <c r="BO212" s="82" t="str">
        <f>+'[3]Contratos anteriores'!BR215</f>
        <v xml:space="preserve"> </v>
      </c>
      <c r="BP212" s="82">
        <v>1.61</v>
      </c>
      <c r="BQ212" s="82"/>
      <c r="BR212" s="82">
        <v>2.04</v>
      </c>
      <c r="BS212" s="82" t="str">
        <f>+'[3]Contratos anteriores'!BS215</f>
        <v xml:space="preserve"> </v>
      </c>
      <c r="BT212" s="82" t="str">
        <f>+'[3]Contratos anteriores'!BT215</f>
        <v xml:space="preserve"> </v>
      </c>
      <c r="BU212" s="82" t="str">
        <f>+'[3]Contratos anteriores'!BU215</f>
        <v xml:space="preserve"> </v>
      </c>
      <c r="BV212" s="84">
        <f t="shared" si="227"/>
        <v>1.8875</v>
      </c>
      <c r="BW212" s="84">
        <f t="shared" si="228"/>
        <v>0.21459260577516781</v>
      </c>
      <c r="BX212" s="84">
        <f t="shared" si="226"/>
        <v>1.5656110913372483</v>
      </c>
      <c r="BY212" s="84">
        <f t="shared" si="229"/>
        <v>2.1020926057751677</v>
      </c>
      <c r="BZ212" s="84">
        <f t="shared" si="230"/>
        <v>1.777744205383641</v>
      </c>
      <c r="CA212" s="82" t="str">
        <f t="shared" si="231"/>
        <v/>
      </c>
      <c r="CB212" s="82" t="str">
        <f t="shared" si="232"/>
        <v/>
      </c>
      <c r="CC212" s="82" t="str">
        <f t="shared" si="233"/>
        <v/>
      </c>
      <c r="CD212" s="82" t="str">
        <f t="shared" si="234"/>
        <v/>
      </c>
      <c r="CE212" s="82" t="str">
        <f t="shared" si="235"/>
        <v/>
      </c>
      <c r="CF212" s="82" t="str">
        <f t="shared" si="236"/>
        <v/>
      </c>
      <c r="CG212" s="82" t="str">
        <f t="shared" si="237"/>
        <v/>
      </c>
      <c r="CH212" s="82" t="str">
        <f t="shared" si="238"/>
        <v/>
      </c>
      <c r="CI212" s="82" t="str">
        <f t="shared" si="239"/>
        <v/>
      </c>
      <c r="CJ212" s="82" t="str">
        <f t="shared" si="240"/>
        <v/>
      </c>
      <c r="CK212" s="82" t="str">
        <f t="shared" si="241"/>
        <v/>
      </c>
      <c r="CL212" s="82" t="str">
        <f t="shared" si="242"/>
        <v/>
      </c>
      <c r="CM212" s="82" t="str">
        <f t="shared" si="243"/>
        <v/>
      </c>
      <c r="CN212" s="82" t="str">
        <f t="shared" si="244"/>
        <v/>
      </c>
      <c r="CO212" s="82" t="str">
        <f t="shared" si="245"/>
        <v/>
      </c>
      <c r="CP212" s="82" t="str">
        <f t="shared" si="246"/>
        <v/>
      </c>
      <c r="CQ212" s="82" t="str">
        <f t="shared" si="247"/>
        <v/>
      </c>
      <c r="CR212" s="82" t="str">
        <f t="shared" si="248"/>
        <v/>
      </c>
      <c r="CS212" s="82" t="str">
        <f t="shared" si="249"/>
        <v/>
      </c>
      <c r="CT212" s="82" t="str">
        <f t="shared" si="250"/>
        <v/>
      </c>
      <c r="CU212" s="82" t="str">
        <f t="shared" si="251"/>
        <v/>
      </c>
      <c r="CV212" s="82" t="str">
        <f t="shared" si="252"/>
        <v/>
      </c>
      <c r="CW212" s="82" t="str">
        <f t="shared" si="253"/>
        <v/>
      </c>
      <c r="CX212" s="82" t="str">
        <f t="shared" si="254"/>
        <v/>
      </c>
      <c r="CY212" s="82" t="str">
        <f t="shared" si="255"/>
        <v/>
      </c>
      <c r="CZ212" s="82" t="str">
        <f t="shared" si="256"/>
        <v/>
      </c>
      <c r="DA212" s="82" t="str">
        <f t="shared" si="257"/>
        <v/>
      </c>
      <c r="DB212" s="82" t="str">
        <f t="shared" si="258"/>
        <v/>
      </c>
      <c r="DC212" s="82" t="str">
        <f t="shared" si="259"/>
        <v/>
      </c>
      <c r="DD212" s="82" t="str">
        <f t="shared" si="260"/>
        <v/>
      </c>
      <c r="DE212" s="82" t="str">
        <f t="shared" si="261"/>
        <v/>
      </c>
      <c r="DF212" s="82" t="str">
        <f t="shared" si="262"/>
        <v/>
      </c>
      <c r="DG212" s="82" t="str">
        <f t="shared" si="263"/>
        <v/>
      </c>
      <c r="DH212" s="82" t="str">
        <f t="shared" si="264"/>
        <v/>
      </c>
      <c r="DI212" s="82" t="str">
        <f t="shared" si="265"/>
        <v/>
      </c>
      <c r="DJ212" s="82" t="str">
        <f t="shared" si="266"/>
        <v/>
      </c>
      <c r="DK212" s="82" t="str">
        <f t="shared" si="267"/>
        <v/>
      </c>
      <c r="DL212" s="82" t="str">
        <f t="shared" si="268"/>
        <v/>
      </c>
      <c r="DM212" s="82" t="str">
        <f t="shared" si="269"/>
        <v/>
      </c>
      <c r="DN212" s="82" t="str">
        <f t="shared" si="270"/>
        <v/>
      </c>
      <c r="DO212" s="82" t="str">
        <f t="shared" si="271"/>
        <v/>
      </c>
      <c r="DP212" s="82" t="str">
        <f t="shared" si="272"/>
        <v/>
      </c>
      <c r="DQ212" s="82" t="str">
        <f t="shared" si="273"/>
        <v/>
      </c>
      <c r="DR212" s="82" t="str">
        <f t="shared" si="274"/>
        <v/>
      </c>
      <c r="DS212" s="82" t="str">
        <f t="shared" si="275"/>
        <v/>
      </c>
      <c r="DT212" s="82" t="str">
        <f t="shared" si="276"/>
        <v/>
      </c>
      <c r="DU212" s="82" t="str">
        <f t="shared" si="277"/>
        <v/>
      </c>
      <c r="DV212" s="82" t="str">
        <f t="shared" si="278"/>
        <v/>
      </c>
      <c r="DW212" s="82" t="str">
        <f t="shared" si="279"/>
        <v/>
      </c>
      <c r="DX212" s="82" t="str">
        <f t="shared" si="280"/>
        <v/>
      </c>
      <c r="DY212" s="82" t="str">
        <f t="shared" si="281"/>
        <v/>
      </c>
      <c r="DZ212" s="82" t="str">
        <f t="shared" si="282"/>
        <v/>
      </c>
      <c r="EA212" s="82" t="str">
        <f t="shared" si="283"/>
        <v/>
      </c>
      <c r="EB212" s="82" t="str">
        <f t="shared" si="284"/>
        <v/>
      </c>
      <c r="EC212" s="82" t="str">
        <f t="shared" si="285"/>
        <v/>
      </c>
      <c r="ED212" s="82" t="str">
        <f t="shared" si="286"/>
        <v/>
      </c>
      <c r="EE212" s="82" t="str">
        <f t="shared" si="287"/>
        <v/>
      </c>
      <c r="EF212" s="82" t="str">
        <f t="shared" si="288"/>
        <v/>
      </c>
      <c r="EG212" s="82" t="str">
        <f t="shared" si="289"/>
        <v/>
      </c>
      <c r="EH212" s="82" t="str">
        <f t="shared" si="290"/>
        <v/>
      </c>
      <c r="EI212" s="82">
        <f t="shared" si="291"/>
        <v>1.61</v>
      </c>
      <c r="EJ212" s="82" t="str">
        <f t="shared" si="292"/>
        <v/>
      </c>
      <c r="EK212" s="82" t="str">
        <f t="shared" si="293"/>
        <v/>
      </c>
      <c r="EL212" s="82" t="str">
        <f t="shared" si="294"/>
        <v/>
      </c>
      <c r="EM212" s="82" t="str">
        <f t="shared" si="295"/>
        <v/>
      </c>
      <c r="EN212" s="82" t="str">
        <f t="shared" si="296"/>
        <v/>
      </c>
      <c r="EO212" s="71">
        <f t="shared" si="297"/>
        <v>1.61</v>
      </c>
      <c r="EP212" s="71">
        <f>ROUND(EO212*(1+[3]Inflación!$G$50),2)</f>
        <v>1.63</v>
      </c>
      <c r="EQ212" s="81">
        <f t="shared" si="298"/>
        <v>-3.7936871700759989E-3</v>
      </c>
    </row>
    <row r="213" spans="1:148" s="97" customFormat="1" ht="24.75" customHeight="1">
      <c r="A213" s="107">
        <v>208</v>
      </c>
      <c r="B213" s="106" t="s">
        <v>467</v>
      </c>
      <c r="C213" s="105" t="s">
        <v>221</v>
      </c>
      <c r="D213" s="104" t="s">
        <v>129</v>
      </c>
      <c r="E213" s="103">
        <v>0.74076765349392537</v>
      </c>
      <c r="F213" s="103">
        <v>0.74706417854862373</v>
      </c>
      <c r="G213" s="102"/>
      <c r="H213" s="100"/>
      <c r="I213" s="100">
        <v>0.78750000000000009</v>
      </c>
      <c r="J213" s="100"/>
      <c r="K213" s="100">
        <f>+'[3]Contratos anteriores'!AO216</f>
        <v>0.76305000000000001</v>
      </c>
      <c r="L213" s="100">
        <f>+'[3]Contratos anteriores'!AP216</f>
        <v>0.52811200000000003</v>
      </c>
      <c r="M213" s="100">
        <f>+'[3]Contratos anteriores'!AQ216</f>
        <v>0.76432499999999992</v>
      </c>
      <c r="N213" s="100"/>
      <c r="O213" s="100"/>
      <c r="P213" s="100"/>
      <c r="Q213" s="100" t="str">
        <f>+'[3]Contratos anteriores'!AR216</f>
        <v xml:space="preserve"> </v>
      </c>
      <c r="R213" s="100" t="str">
        <f>+'[3]Contratos anteriores'!AS216</f>
        <v xml:space="preserve"> </v>
      </c>
      <c r="S213" s="100">
        <f>+'[3]Contratos anteriores'!AT216</f>
        <v>0.70317899999999989</v>
      </c>
      <c r="T213" s="100"/>
      <c r="U213" s="100"/>
      <c r="V213" s="100"/>
      <c r="W213" s="100">
        <f>+'[3]Contratos anteriores'!AU216</f>
        <v>0.75495000000000001</v>
      </c>
      <c r="X213" s="100">
        <f>+'[3]Contratos anteriores'!AV216</f>
        <v>0.73481799999999997</v>
      </c>
      <c r="Y213" s="100">
        <f>+'[3]Contratos anteriores'!AW216</f>
        <v>0.75495000000000001</v>
      </c>
      <c r="Z213" s="100"/>
      <c r="AA213" s="100"/>
      <c r="AB213" s="100"/>
      <c r="AC213" s="101" t="str">
        <f>+'[3]Contratos anteriores'!AX216</f>
        <v xml:space="preserve"> </v>
      </c>
      <c r="AD213" s="101">
        <f>+'[3]Contratos anteriores'!AY216</f>
        <v>0.74488399999999999</v>
      </c>
      <c r="AE213" s="101" t="str">
        <f>+'[3]Contratos anteriores'!AZ216</f>
        <v xml:space="preserve"> </v>
      </c>
      <c r="AF213" s="100"/>
      <c r="AG213" s="100"/>
      <c r="AH213" s="100"/>
      <c r="AI213" s="100" t="str">
        <f>+'[3]Contratos anteriores'!BA216</f>
        <v xml:space="preserve"> </v>
      </c>
      <c r="AJ213" s="100" t="str">
        <f>+'[3]Contratos anteriores'!BB216</f>
        <v xml:space="preserve"> </v>
      </c>
      <c r="AK213" s="100" t="str">
        <f>+'[3]Contratos anteriores'!BC216</f>
        <v xml:space="preserve"> </v>
      </c>
      <c r="AL213" s="100"/>
      <c r="AM213" s="100"/>
      <c r="AN213" s="100"/>
      <c r="AO213" s="100" t="str">
        <f>+'[3]Contratos anteriores'!BD216</f>
        <v xml:space="preserve"> </v>
      </c>
      <c r="AP213" s="100" t="str">
        <f>+'[3]Contratos anteriores'!BE216</f>
        <v xml:space="preserve"> </v>
      </c>
      <c r="AQ213" s="100" t="str">
        <f>+'[3]Contratos anteriores'!BF216</f>
        <v xml:space="preserve"> </v>
      </c>
      <c r="AR213" s="100"/>
      <c r="AS213" s="100"/>
      <c r="AT213" s="100"/>
      <c r="AU213" s="100" t="str">
        <f>+'[3]Contratos anteriores'!BG216</f>
        <v xml:space="preserve"> </v>
      </c>
      <c r="AV213" s="100" t="str">
        <f>+'[3]Contratos anteriores'!BH216</f>
        <v xml:space="preserve"> </v>
      </c>
      <c r="AW213" s="100" t="str">
        <f>+'[3]Contratos anteriores'!BI216</f>
        <v xml:space="preserve"> </v>
      </c>
      <c r="AX213" s="100"/>
      <c r="AY213" s="100"/>
      <c r="AZ213" s="100"/>
      <c r="BA213" s="100" t="str">
        <f>+'[3]Contratos anteriores'!BJ216</f>
        <v xml:space="preserve"> </v>
      </c>
      <c r="BB213" s="100" t="str">
        <f>+'[3]Contratos anteriores'!BK216</f>
        <v xml:space="preserve"> </v>
      </c>
      <c r="BC213" s="100" t="str">
        <f>+'[3]Contratos anteriores'!BL216</f>
        <v xml:space="preserve"> </v>
      </c>
      <c r="BD213" s="100"/>
      <c r="BE213" s="100"/>
      <c r="BF213" s="100"/>
      <c r="BG213" s="100">
        <f>+'[3]Contratos anteriores'!BM216</f>
        <v>0.75555000000000005</v>
      </c>
      <c r="BH213" s="100" t="str">
        <f>+'[3]Contratos anteriores'!BN216</f>
        <v xml:space="preserve"> </v>
      </c>
      <c r="BI213" s="100" t="str">
        <f>+'[3]Contratos anteriores'!BO216</f>
        <v xml:space="preserve"> </v>
      </c>
      <c r="BJ213" s="100">
        <v>0.81</v>
      </c>
      <c r="BK213" s="100">
        <v>0.84</v>
      </c>
      <c r="BL213" s="100"/>
      <c r="BM213" s="100" t="str">
        <f>+'[3]Contratos anteriores'!BP216</f>
        <v xml:space="preserve"> </v>
      </c>
      <c r="BN213" s="100" t="str">
        <f>+'[3]Contratos anteriores'!BQ216</f>
        <v xml:space="preserve"> </v>
      </c>
      <c r="BO213" s="100" t="str">
        <f>+'[3]Contratos anteriores'!BR216</f>
        <v xml:space="preserve"> </v>
      </c>
      <c r="BP213" s="100">
        <v>0.74</v>
      </c>
      <c r="BQ213" s="100">
        <v>0.86</v>
      </c>
      <c r="BR213" s="100">
        <v>0.93</v>
      </c>
      <c r="BS213" s="100">
        <f>+'[3]Contratos anteriores'!BS216</f>
        <v>0.72943199999999986</v>
      </c>
      <c r="BT213" s="100">
        <f>+'[3]Contratos anteriores'!BT216</f>
        <v>0.76432499999999992</v>
      </c>
      <c r="BU213" s="100">
        <f>+'[3]Contratos anteriores'!BU216</f>
        <v>0.61738099999999996</v>
      </c>
      <c r="BV213" s="100">
        <f t="shared" si="227"/>
        <v>0.75458088888888886</v>
      </c>
      <c r="BW213" s="100">
        <f t="shared" si="228"/>
        <v>8.2048639779271459E-2</v>
      </c>
      <c r="BX213" s="100">
        <f t="shared" si="226"/>
        <v>0.63150792921998167</v>
      </c>
      <c r="BY213" s="100">
        <f t="shared" si="229"/>
        <v>0.83662952866816032</v>
      </c>
      <c r="BZ213" s="100">
        <f t="shared" si="230"/>
        <v>0.81484441884331793</v>
      </c>
      <c r="CA213" s="100" t="str">
        <f t="shared" si="231"/>
        <v/>
      </c>
      <c r="CB213" s="100">
        <f t="shared" si="232"/>
        <v>0.78750000000000009</v>
      </c>
      <c r="CC213" s="100" t="str">
        <f t="shared" si="233"/>
        <v/>
      </c>
      <c r="CD213" s="100">
        <f t="shared" si="234"/>
        <v>0.76305000000000001</v>
      </c>
      <c r="CE213" s="100" t="str">
        <f t="shared" si="235"/>
        <v/>
      </c>
      <c r="CF213" s="100">
        <f t="shared" si="236"/>
        <v>0.76432499999999992</v>
      </c>
      <c r="CG213" s="100" t="str">
        <f t="shared" si="237"/>
        <v/>
      </c>
      <c r="CH213" s="100" t="str">
        <f t="shared" si="238"/>
        <v/>
      </c>
      <c r="CI213" s="100" t="str">
        <f t="shared" si="239"/>
        <v/>
      </c>
      <c r="CJ213" s="100" t="str">
        <f t="shared" si="240"/>
        <v/>
      </c>
      <c r="CK213" s="100" t="str">
        <f t="shared" si="241"/>
        <v/>
      </c>
      <c r="CL213" s="100">
        <f t="shared" si="242"/>
        <v>0.70317899999999989</v>
      </c>
      <c r="CM213" s="100" t="str">
        <f t="shared" si="243"/>
        <v/>
      </c>
      <c r="CN213" s="100" t="str">
        <f t="shared" si="244"/>
        <v/>
      </c>
      <c r="CO213" s="100" t="str">
        <f t="shared" si="245"/>
        <v/>
      </c>
      <c r="CP213" s="100">
        <f t="shared" si="246"/>
        <v>0.75495000000000001</v>
      </c>
      <c r="CQ213" s="100">
        <f t="shared" si="247"/>
        <v>0.73481799999999997</v>
      </c>
      <c r="CR213" s="100">
        <f t="shared" si="248"/>
        <v>0.75495000000000001</v>
      </c>
      <c r="CS213" s="100" t="str">
        <f t="shared" si="249"/>
        <v/>
      </c>
      <c r="CT213" s="100" t="str">
        <f t="shared" si="250"/>
        <v/>
      </c>
      <c r="CU213" s="100" t="str">
        <f t="shared" si="251"/>
        <v/>
      </c>
      <c r="CV213" s="100" t="str">
        <f t="shared" si="252"/>
        <v/>
      </c>
      <c r="CW213" s="100">
        <f t="shared" si="253"/>
        <v>0.74488399999999999</v>
      </c>
      <c r="CX213" s="100" t="str">
        <f t="shared" si="254"/>
        <v/>
      </c>
      <c r="CY213" s="100" t="str">
        <f t="shared" si="255"/>
        <v/>
      </c>
      <c r="CZ213" s="100" t="str">
        <f t="shared" si="256"/>
        <v/>
      </c>
      <c r="DA213" s="100" t="str">
        <f t="shared" si="257"/>
        <v/>
      </c>
      <c r="DB213" s="100" t="str">
        <f t="shared" si="258"/>
        <v/>
      </c>
      <c r="DC213" s="100" t="str">
        <f t="shared" si="259"/>
        <v/>
      </c>
      <c r="DD213" s="100" t="str">
        <f t="shared" si="260"/>
        <v/>
      </c>
      <c r="DE213" s="100" t="str">
        <f t="shared" si="261"/>
        <v/>
      </c>
      <c r="DF213" s="100" t="str">
        <f t="shared" si="262"/>
        <v/>
      </c>
      <c r="DG213" s="100" t="str">
        <f t="shared" si="263"/>
        <v/>
      </c>
      <c r="DH213" s="100" t="str">
        <f t="shared" si="264"/>
        <v/>
      </c>
      <c r="DI213" s="100" t="str">
        <f t="shared" si="265"/>
        <v/>
      </c>
      <c r="DJ213" s="100" t="str">
        <f t="shared" si="266"/>
        <v/>
      </c>
      <c r="DK213" s="100" t="str">
        <f t="shared" si="267"/>
        <v/>
      </c>
      <c r="DL213" s="100" t="str">
        <f t="shared" si="268"/>
        <v/>
      </c>
      <c r="DM213" s="100" t="str">
        <f t="shared" si="269"/>
        <v/>
      </c>
      <c r="DN213" s="100" t="str">
        <f t="shared" si="270"/>
        <v/>
      </c>
      <c r="DO213" s="100" t="str">
        <f t="shared" si="271"/>
        <v/>
      </c>
      <c r="DP213" s="100" t="str">
        <f t="shared" si="272"/>
        <v/>
      </c>
      <c r="DQ213" s="100" t="str">
        <f t="shared" si="273"/>
        <v/>
      </c>
      <c r="DR213" s="100" t="str">
        <f t="shared" si="274"/>
        <v/>
      </c>
      <c r="DS213" s="100" t="str">
        <f t="shared" si="275"/>
        <v/>
      </c>
      <c r="DT213" s="100" t="str">
        <f t="shared" si="276"/>
        <v/>
      </c>
      <c r="DU213" s="100" t="str">
        <f t="shared" si="277"/>
        <v/>
      </c>
      <c r="DV213" s="100" t="str">
        <f t="shared" si="278"/>
        <v/>
      </c>
      <c r="DW213" s="100" t="str">
        <f t="shared" si="279"/>
        <v/>
      </c>
      <c r="DX213" s="100" t="str">
        <f t="shared" si="280"/>
        <v/>
      </c>
      <c r="DY213" s="100" t="str">
        <f t="shared" si="281"/>
        <v/>
      </c>
      <c r="DZ213" s="100">
        <f t="shared" si="282"/>
        <v>0.75555000000000005</v>
      </c>
      <c r="EA213" s="100" t="str">
        <f t="shared" si="283"/>
        <v/>
      </c>
      <c r="EB213" s="100" t="str">
        <f t="shared" si="284"/>
        <v/>
      </c>
      <c r="EC213" s="100">
        <f t="shared" si="285"/>
        <v>0.81</v>
      </c>
      <c r="ED213" s="100" t="str">
        <f t="shared" si="286"/>
        <v/>
      </c>
      <c r="EE213" s="100" t="str">
        <f t="shared" si="287"/>
        <v/>
      </c>
      <c r="EF213" s="100" t="str">
        <f t="shared" si="288"/>
        <v/>
      </c>
      <c r="EG213" s="100" t="str">
        <f t="shared" si="289"/>
        <v/>
      </c>
      <c r="EH213" s="100" t="str">
        <f t="shared" si="290"/>
        <v/>
      </c>
      <c r="EI213" s="100">
        <f t="shared" si="291"/>
        <v>0.74</v>
      </c>
      <c r="EJ213" s="100" t="str">
        <f t="shared" si="292"/>
        <v/>
      </c>
      <c r="EK213" s="100" t="str">
        <f t="shared" si="293"/>
        <v/>
      </c>
      <c r="EL213" s="100">
        <f t="shared" si="294"/>
        <v>0.72943199999999986</v>
      </c>
      <c r="EM213" s="100">
        <f t="shared" si="295"/>
        <v>0.76432499999999992</v>
      </c>
      <c r="EN213" s="100" t="str">
        <f t="shared" si="296"/>
        <v/>
      </c>
      <c r="EO213" s="99">
        <f t="shared" si="297"/>
        <v>0.76</v>
      </c>
      <c r="EP213" s="99">
        <f>ROUND(EO213*(1+[3]Inflación!$G$50),2)</f>
        <v>0.77</v>
      </c>
      <c r="EQ213" s="98">
        <f t="shared" si="298"/>
        <v>2.5962724499865475E-2</v>
      </c>
    </row>
    <row r="214" spans="1:148" s="97" customFormat="1" ht="24.75" customHeight="1">
      <c r="A214" s="107">
        <v>209</v>
      </c>
      <c r="B214" s="106" t="s">
        <v>467</v>
      </c>
      <c r="C214" s="105" t="s">
        <v>174</v>
      </c>
      <c r="D214" s="104" t="s">
        <v>129</v>
      </c>
      <c r="E214" s="103">
        <v>0.80457071255609935</v>
      </c>
      <c r="F214" s="103">
        <v>0.81140956361282623</v>
      </c>
      <c r="G214" s="102">
        <v>0.92759999999999998</v>
      </c>
      <c r="H214" s="100">
        <v>1.83</v>
      </c>
      <c r="I214" s="100">
        <v>0.95</v>
      </c>
      <c r="J214" s="100">
        <v>1.96</v>
      </c>
      <c r="K214" s="100">
        <f>+'[3]Contratos anteriores'!AO217</f>
        <v>0.86479000000000006</v>
      </c>
      <c r="L214" s="100" t="str">
        <f>+'[3]Contratos anteriores'!AP217</f>
        <v xml:space="preserve"> </v>
      </c>
      <c r="M214" s="100" t="str">
        <f>+'[3]Contratos anteriores'!AQ217</f>
        <v xml:space="preserve"> </v>
      </c>
      <c r="N214" s="100"/>
      <c r="O214" s="100"/>
      <c r="P214" s="100"/>
      <c r="Q214" s="100" t="str">
        <f>+'[3]Contratos anteriores'!AR217</f>
        <v xml:space="preserve"> </v>
      </c>
      <c r="R214" s="100" t="str">
        <f>+'[3]Contratos anteriores'!AS217</f>
        <v xml:space="preserve"> </v>
      </c>
      <c r="S214" s="100" t="str">
        <f>+'[3]Contratos anteriores'!AT217</f>
        <v xml:space="preserve"> </v>
      </c>
      <c r="T214" s="100"/>
      <c r="U214" s="100"/>
      <c r="V214" s="100"/>
      <c r="W214" s="100" t="str">
        <f>+'[3]Contratos anteriores'!AU217</f>
        <v xml:space="preserve"> </v>
      </c>
      <c r="X214" s="100" t="str">
        <f>+'[3]Contratos anteriores'!AV217</f>
        <v xml:space="preserve"> </v>
      </c>
      <c r="Y214" s="100" t="str">
        <f>+'[3]Contratos anteriores'!AW217</f>
        <v xml:space="preserve"> </v>
      </c>
      <c r="Z214" s="100"/>
      <c r="AA214" s="100"/>
      <c r="AB214" s="100"/>
      <c r="AC214" s="101" t="str">
        <f>+'[3]Contratos anteriores'!AX217</f>
        <v xml:space="preserve"> </v>
      </c>
      <c r="AD214" s="101" t="str">
        <f>+'[3]Contratos anteriores'!AY217</f>
        <v xml:space="preserve"> </v>
      </c>
      <c r="AE214" s="101" t="str">
        <f>+'[3]Contratos anteriores'!AZ217</f>
        <v xml:space="preserve"> </v>
      </c>
      <c r="AF214" s="100"/>
      <c r="AG214" s="100"/>
      <c r="AH214" s="100"/>
      <c r="AI214" s="100" t="str">
        <f>+'[3]Contratos anteriores'!BA217</f>
        <v xml:space="preserve"> </v>
      </c>
      <c r="AJ214" s="100" t="str">
        <f>+'[3]Contratos anteriores'!BB217</f>
        <v xml:space="preserve"> </v>
      </c>
      <c r="AK214" s="100" t="str">
        <f>+'[3]Contratos anteriores'!BC217</f>
        <v xml:space="preserve"> </v>
      </c>
      <c r="AL214" s="100"/>
      <c r="AM214" s="100"/>
      <c r="AN214" s="100"/>
      <c r="AO214" s="100" t="str">
        <f>+'[3]Contratos anteriores'!BD217</f>
        <v xml:space="preserve"> </v>
      </c>
      <c r="AP214" s="100" t="str">
        <f>+'[3]Contratos anteriores'!BE217</f>
        <v xml:space="preserve"> </v>
      </c>
      <c r="AQ214" s="100" t="str">
        <f>+'[3]Contratos anteriores'!BF217</f>
        <v xml:space="preserve"> </v>
      </c>
      <c r="AR214" s="100"/>
      <c r="AS214" s="100"/>
      <c r="AT214" s="100"/>
      <c r="AU214" s="100" t="str">
        <f>+'[3]Contratos anteriores'!BG217</f>
        <v xml:space="preserve"> </v>
      </c>
      <c r="AV214" s="100">
        <f>+'[3]Contratos anteriores'!BH217</f>
        <v>4.6464599999999994</v>
      </c>
      <c r="AW214" s="100" t="str">
        <f>+'[3]Contratos anteriores'!BI217</f>
        <v xml:space="preserve"> </v>
      </c>
      <c r="AX214" s="100"/>
      <c r="AY214" s="100"/>
      <c r="AZ214" s="100"/>
      <c r="BA214" s="100" t="str">
        <f>+'[3]Contratos anteriores'!BJ217</f>
        <v xml:space="preserve"> </v>
      </c>
      <c r="BB214" s="100" t="str">
        <f>+'[3]Contratos anteriores'!BK217</f>
        <v xml:space="preserve"> </v>
      </c>
      <c r="BC214" s="100" t="str">
        <f>+'[3]Contratos anteriores'!BL217</f>
        <v xml:space="preserve"> </v>
      </c>
      <c r="BD214" s="100"/>
      <c r="BE214" s="100"/>
      <c r="BF214" s="100"/>
      <c r="BG214" s="100" t="str">
        <f>+'[3]Contratos anteriores'!BM217</f>
        <v xml:space="preserve"> </v>
      </c>
      <c r="BH214" s="100" t="str">
        <f>+'[3]Contratos anteriores'!BN217</f>
        <v xml:space="preserve"> </v>
      </c>
      <c r="BI214" s="100" t="str">
        <f>+'[3]Contratos anteriores'!BO217</f>
        <v xml:space="preserve"> </v>
      </c>
      <c r="BJ214" s="100">
        <v>1.54</v>
      </c>
      <c r="BK214" s="100">
        <v>0.91</v>
      </c>
      <c r="BL214" s="100"/>
      <c r="BM214" s="100" t="str">
        <f>+'[3]Contratos anteriores'!BP217</f>
        <v xml:space="preserve"> </v>
      </c>
      <c r="BN214" s="100" t="str">
        <f>+'[3]Contratos anteriores'!BQ217</f>
        <v xml:space="preserve"> </v>
      </c>
      <c r="BO214" s="100" t="str">
        <f>+'[3]Contratos anteriores'!BR217</f>
        <v xml:space="preserve"> </v>
      </c>
      <c r="BP214" s="100">
        <v>0.8</v>
      </c>
      <c r="BQ214" s="100"/>
      <c r="BR214" s="100">
        <v>1.1599999999999999</v>
      </c>
      <c r="BS214" s="100" t="str">
        <f>+'[3]Contratos anteriores'!BS217</f>
        <v xml:space="preserve"> </v>
      </c>
      <c r="BT214" s="100" t="str">
        <f>+'[3]Contratos anteriores'!BT217</f>
        <v xml:space="preserve"> </v>
      </c>
      <c r="BU214" s="100" t="str">
        <f>+'[3]Contratos anteriores'!BU217</f>
        <v xml:space="preserve"> </v>
      </c>
      <c r="BV214" s="100">
        <f t="shared" si="227"/>
        <v>1.5588850000000001</v>
      </c>
      <c r="BW214" s="100">
        <f t="shared" si="228"/>
        <v>1.0919012391991263</v>
      </c>
      <c r="BX214" s="100">
        <f t="shared" si="226"/>
        <v>-7.8966858798689366E-2</v>
      </c>
      <c r="BY214" s="100">
        <f t="shared" si="229"/>
        <v>2.6507862391991264</v>
      </c>
      <c r="BZ214" s="100">
        <f t="shared" si="230"/>
        <v>0.88502778381170932</v>
      </c>
      <c r="CA214" s="100" t="str">
        <f t="shared" si="231"/>
        <v/>
      </c>
      <c r="CB214" s="100" t="str">
        <f t="shared" si="232"/>
        <v/>
      </c>
      <c r="CC214" s="100" t="str">
        <f t="shared" si="233"/>
        <v/>
      </c>
      <c r="CD214" s="100">
        <f t="shared" si="234"/>
        <v>0.86479000000000006</v>
      </c>
      <c r="CE214" s="100" t="str">
        <f t="shared" si="235"/>
        <v/>
      </c>
      <c r="CF214" s="100" t="str">
        <f t="shared" si="236"/>
        <v/>
      </c>
      <c r="CG214" s="100" t="str">
        <f t="shared" si="237"/>
        <v/>
      </c>
      <c r="CH214" s="100" t="str">
        <f t="shared" si="238"/>
        <v/>
      </c>
      <c r="CI214" s="100" t="str">
        <f t="shared" si="239"/>
        <v/>
      </c>
      <c r="CJ214" s="100" t="str">
        <f t="shared" si="240"/>
        <v/>
      </c>
      <c r="CK214" s="100" t="str">
        <f t="shared" si="241"/>
        <v/>
      </c>
      <c r="CL214" s="100" t="str">
        <f t="shared" si="242"/>
        <v/>
      </c>
      <c r="CM214" s="100" t="str">
        <f t="shared" si="243"/>
        <v/>
      </c>
      <c r="CN214" s="100" t="str">
        <f t="shared" si="244"/>
        <v/>
      </c>
      <c r="CO214" s="100" t="str">
        <f t="shared" si="245"/>
        <v/>
      </c>
      <c r="CP214" s="100" t="str">
        <f t="shared" si="246"/>
        <v/>
      </c>
      <c r="CQ214" s="100" t="str">
        <f t="shared" si="247"/>
        <v/>
      </c>
      <c r="CR214" s="100" t="str">
        <f t="shared" si="248"/>
        <v/>
      </c>
      <c r="CS214" s="100" t="str">
        <f t="shared" si="249"/>
        <v/>
      </c>
      <c r="CT214" s="100" t="str">
        <f t="shared" si="250"/>
        <v/>
      </c>
      <c r="CU214" s="100" t="str">
        <f t="shared" si="251"/>
        <v/>
      </c>
      <c r="CV214" s="100" t="str">
        <f t="shared" si="252"/>
        <v/>
      </c>
      <c r="CW214" s="100" t="str">
        <f t="shared" si="253"/>
        <v/>
      </c>
      <c r="CX214" s="100" t="str">
        <f t="shared" si="254"/>
        <v/>
      </c>
      <c r="CY214" s="100" t="str">
        <f t="shared" si="255"/>
        <v/>
      </c>
      <c r="CZ214" s="100" t="str">
        <f t="shared" si="256"/>
        <v/>
      </c>
      <c r="DA214" s="100" t="str">
        <f t="shared" si="257"/>
        <v/>
      </c>
      <c r="DB214" s="100" t="str">
        <f t="shared" si="258"/>
        <v/>
      </c>
      <c r="DC214" s="100" t="str">
        <f t="shared" si="259"/>
        <v/>
      </c>
      <c r="DD214" s="100" t="str">
        <f t="shared" si="260"/>
        <v/>
      </c>
      <c r="DE214" s="100" t="str">
        <f t="shared" si="261"/>
        <v/>
      </c>
      <c r="DF214" s="100" t="str">
        <f t="shared" si="262"/>
        <v/>
      </c>
      <c r="DG214" s="100" t="str">
        <f t="shared" si="263"/>
        <v/>
      </c>
      <c r="DH214" s="100" t="str">
        <f t="shared" si="264"/>
        <v/>
      </c>
      <c r="DI214" s="100" t="str">
        <f t="shared" si="265"/>
        <v/>
      </c>
      <c r="DJ214" s="100" t="str">
        <f t="shared" si="266"/>
        <v/>
      </c>
      <c r="DK214" s="100" t="str">
        <f t="shared" si="267"/>
        <v/>
      </c>
      <c r="DL214" s="100" t="str">
        <f t="shared" si="268"/>
        <v/>
      </c>
      <c r="DM214" s="100" t="str">
        <f t="shared" si="269"/>
        <v/>
      </c>
      <c r="DN214" s="100" t="str">
        <f t="shared" si="270"/>
        <v/>
      </c>
      <c r="DO214" s="100" t="str">
        <f t="shared" si="271"/>
        <v/>
      </c>
      <c r="DP214" s="100" t="str">
        <f t="shared" si="272"/>
        <v/>
      </c>
      <c r="DQ214" s="100" t="str">
        <f t="shared" si="273"/>
        <v/>
      </c>
      <c r="DR214" s="100" t="str">
        <f t="shared" si="274"/>
        <v/>
      </c>
      <c r="DS214" s="100" t="str">
        <f t="shared" si="275"/>
        <v/>
      </c>
      <c r="DT214" s="100" t="str">
        <f t="shared" si="276"/>
        <v/>
      </c>
      <c r="DU214" s="100" t="str">
        <f t="shared" si="277"/>
        <v/>
      </c>
      <c r="DV214" s="100" t="str">
        <f t="shared" si="278"/>
        <v/>
      </c>
      <c r="DW214" s="100" t="str">
        <f t="shared" si="279"/>
        <v/>
      </c>
      <c r="DX214" s="100" t="str">
        <f t="shared" si="280"/>
        <v/>
      </c>
      <c r="DY214" s="100" t="str">
        <f t="shared" si="281"/>
        <v/>
      </c>
      <c r="DZ214" s="100" t="str">
        <f t="shared" si="282"/>
        <v/>
      </c>
      <c r="EA214" s="100" t="str">
        <f t="shared" si="283"/>
        <v/>
      </c>
      <c r="EB214" s="100" t="str">
        <f t="shared" si="284"/>
        <v/>
      </c>
      <c r="EC214" s="100" t="str">
        <f t="shared" si="285"/>
        <v/>
      </c>
      <c r="ED214" s="100" t="str">
        <f t="shared" si="286"/>
        <v/>
      </c>
      <c r="EE214" s="100" t="str">
        <f t="shared" si="287"/>
        <v/>
      </c>
      <c r="EF214" s="100" t="str">
        <f t="shared" si="288"/>
        <v/>
      </c>
      <c r="EG214" s="100" t="str">
        <f t="shared" si="289"/>
        <v/>
      </c>
      <c r="EH214" s="100" t="str">
        <f t="shared" si="290"/>
        <v/>
      </c>
      <c r="EI214" s="100">
        <f t="shared" si="291"/>
        <v>0.8</v>
      </c>
      <c r="EJ214" s="100" t="str">
        <f t="shared" si="292"/>
        <v/>
      </c>
      <c r="EK214" s="100" t="str">
        <f t="shared" si="293"/>
        <v/>
      </c>
      <c r="EL214" s="100" t="str">
        <f t="shared" si="294"/>
        <v/>
      </c>
      <c r="EM214" s="100" t="str">
        <f t="shared" si="295"/>
        <v/>
      </c>
      <c r="EN214" s="100" t="str">
        <f t="shared" si="296"/>
        <v/>
      </c>
      <c r="EO214" s="99">
        <f t="shared" si="297"/>
        <v>0.93</v>
      </c>
      <c r="EP214" s="99">
        <f>ROUND(EO214*(1+[3]Inflación!$G$50),2)</f>
        <v>0.94</v>
      </c>
      <c r="EQ214" s="98">
        <f t="shared" si="298"/>
        <v>0.15589591503450984</v>
      </c>
    </row>
    <row r="215" spans="1:148" s="97" customFormat="1" ht="24.75" customHeight="1">
      <c r="A215" s="107">
        <v>210</v>
      </c>
      <c r="B215" s="106" t="s">
        <v>467</v>
      </c>
      <c r="C215" s="105" t="s">
        <v>173</v>
      </c>
      <c r="D215" s="104" t="s">
        <v>129</v>
      </c>
      <c r="E215" s="103">
        <v>1.3841726376479551</v>
      </c>
      <c r="F215" s="103">
        <v>1.3959381050679627</v>
      </c>
      <c r="G215" s="102">
        <v>1.4413</v>
      </c>
      <c r="H215" s="100">
        <v>3.47</v>
      </c>
      <c r="I215" s="100">
        <v>1.87</v>
      </c>
      <c r="J215" s="100">
        <v>3.71</v>
      </c>
      <c r="K215" s="100" t="str">
        <f>+'[3]Contratos anteriores'!AO218</f>
        <v xml:space="preserve"> </v>
      </c>
      <c r="L215" s="100" t="str">
        <f>+'[3]Contratos anteriores'!AP218</f>
        <v xml:space="preserve"> </v>
      </c>
      <c r="M215" s="100" t="str">
        <f>+'[3]Contratos anteriores'!AQ218</f>
        <v xml:space="preserve"> </v>
      </c>
      <c r="N215" s="100"/>
      <c r="O215" s="100"/>
      <c r="P215" s="100"/>
      <c r="Q215" s="100" t="str">
        <f>+'[3]Contratos anteriores'!AR218</f>
        <v xml:space="preserve"> </v>
      </c>
      <c r="R215" s="100" t="str">
        <f>+'[3]Contratos anteriores'!AS218</f>
        <v xml:space="preserve"> </v>
      </c>
      <c r="S215" s="100" t="str">
        <f>+'[3]Contratos anteriores'!AT218</f>
        <v xml:space="preserve"> </v>
      </c>
      <c r="T215" s="100"/>
      <c r="U215" s="100"/>
      <c r="V215" s="100"/>
      <c r="W215" s="100" t="str">
        <f>+'[3]Contratos anteriores'!AU218</f>
        <v xml:space="preserve"> </v>
      </c>
      <c r="X215" s="100" t="str">
        <f>+'[3]Contratos anteriores'!AV218</f>
        <v xml:space="preserve"> </v>
      </c>
      <c r="Y215" s="100" t="str">
        <f>+'[3]Contratos anteriores'!AW218</f>
        <v xml:space="preserve"> </v>
      </c>
      <c r="Z215" s="100"/>
      <c r="AA215" s="100"/>
      <c r="AB215" s="100"/>
      <c r="AC215" s="101" t="str">
        <f>+'[3]Contratos anteriores'!AX218</f>
        <v xml:space="preserve"> </v>
      </c>
      <c r="AD215" s="101" t="str">
        <f>+'[3]Contratos anteriores'!AY218</f>
        <v xml:space="preserve"> </v>
      </c>
      <c r="AE215" s="101" t="str">
        <f>+'[3]Contratos anteriores'!AZ218</f>
        <v xml:space="preserve"> </v>
      </c>
      <c r="AF215" s="100"/>
      <c r="AG215" s="100"/>
      <c r="AH215" s="100"/>
      <c r="AI215" s="100" t="str">
        <f>+'[3]Contratos anteriores'!BA218</f>
        <v xml:space="preserve"> </v>
      </c>
      <c r="AJ215" s="100" t="str">
        <f>+'[3]Contratos anteriores'!BB218</f>
        <v xml:space="preserve"> </v>
      </c>
      <c r="AK215" s="100" t="str">
        <f>+'[3]Contratos anteriores'!BC218</f>
        <v xml:space="preserve"> </v>
      </c>
      <c r="AL215" s="100"/>
      <c r="AM215" s="100"/>
      <c r="AN215" s="100"/>
      <c r="AO215" s="100" t="str">
        <f>+'[3]Contratos anteriores'!BD218</f>
        <v xml:space="preserve"> </v>
      </c>
      <c r="AP215" s="100" t="str">
        <f>+'[3]Contratos anteriores'!BE218</f>
        <v xml:space="preserve"> </v>
      </c>
      <c r="AQ215" s="100" t="str">
        <f>+'[3]Contratos anteriores'!BF218</f>
        <v xml:space="preserve"> </v>
      </c>
      <c r="AR215" s="100"/>
      <c r="AS215" s="100"/>
      <c r="AT215" s="100"/>
      <c r="AU215" s="100" t="str">
        <f>+'[3]Contratos anteriores'!BG218</f>
        <v xml:space="preserve"> </v>
      </c>
      <c r="AV215" s="100" t="str">
        <f>+'[3]Contratos anteriores'!BH218</f>
        <v xml:space="preserve"> </v>
      </c>
      <c r="AW215" s="100" t="str">
        <f>+'[3]Contratos anteriores'!BI218</f>
        <v xml:space="preserve"> </v>
      </c>
      <c r="AX215" s="100"/>
      <c r="AY215" s="100"/>
      <c r="AZ215" s="100"/>
      <c r="BA215" s="100" t="str">
        <f>+'[3]Contratos anteriores'!BJ218</f>
        <v xml:space="preserve"> </v>
      </c>
      <c r="BB215" s="100" t="str">
        <f>+'[3]Contratos anteriores'!BK218</f>
        <v xml:space="preserve"> </v>
      </c>
      <c r="BC215" s="100" t="str">
        <f>+'[3]Contratos anteriores'!BL218</f>
        <v xml:space="preserve"> </v>
      </c>
      <c r="BD215" s="100"/>
      <c r="BE215" s="100"/>
      <c r="BF215" s="100"/>
      <c r="BG215" s="100" t="str">
        <f>+'[3]Contratos anteriores'!BM218</f>
        <v xml:space="preserve"> </v>
      </c>
      <c r="BH215" s="100" t="str">
        <f>+'[3]Contratos anteriores'!BN218</f>
        <v xml:space="preserve"> </v>
      </c>
      <c r="BI215" s="100" t="str">
        <f>+'[3]Contratos anteriores'!BO218</f>
        <v xml:space="preserve"> </v>
      </c>
      <c r="BJ215" s="100">
        <v>2.4000000000000004</v>
      </c>
      <c r="BK215" s="100">
        <v>1.56</v>
      </c>
      <c r="BL215" s="100"/>
      <c r="BM215" s="100" t="str">
        <f>+'[3]Contratos anteriores'!BP218</f>
        <v xml:space="preserve"> </v>
      </c>
      <c r="BN215" s="100" t="str">
        <f>+'[3]Contratos anteriores'!BQ218</f>
        <v xml:space="preserve"> </v>
      </c>
      <c r="BO215" s="100" t="str">
        <f>+'[3]Contratos anteriores'!BR218</f>
        <v xml:space="preserve"> </v>
      </c>
      <c r="BP215" s="100">
        <v>1.38</v>
      </c>
      <c r="BQ215" s="100"/>
      <c r="BR215" s="100">
        <v>1.9</v>
      </c>
      <c r="BS215" s="100" t="str">
        <f>+'[3]Contratos anteriores'!BS218</f>
        <v xml:space="preserve"> </v>
      </c>
      <c r="BT215" s="100" t="str">
        <f>+'[3]Contratos anteriores'!BT218</f>
        <v xml:space="preserve"> </v>
      </c>
      <c r="BU215" s="100">
        <f>+'[3]Contratos anteriores'!BU218</f>
        <v>1.3157300000000001</v>
      </c>
      <c r="BV215" s="100">
        <f t="shared" si="227"/>
        <v>2.1163366666666668</v>
      </c>
      <c r="BW215" s="100">
        <f t="shared" si="228"/>
        <v>0.85858539721136296</v>
      </c>
      <c r="BX215" s="100">
        <f t="shared" si="226"/>
        <v>0.82845857084962238</v>
      </c>
      <c r="BY215" s="100">
        <f t="shared" si="229"/>
        <v>2.9749220638780298</v>
      </c>
      <c r="BZ215" s="100">
        <f t="shared" si="230"/>
        <v>1.5225899014127506</v>
      </c>
      <c r="CA215" s="100" t="str">
        <f t="shared" si="231"/>
        <v/>
      </c>
      <c r="CB215" s="100" t="str">
        <f t="shared" si="232"/>
        <v/>
      </c>
      <c r="CC215" s="100" t="str">
        <f t="shared" si="233"/>
        <v/>
      </c>
      <c r="CD215" s="100" t="str">
        <f t="shared" si="234"/>
        <v/>
      </c>
      <c r="CE215" s="100" t="str">
        <f t="shared" si="235"/>
        <v/>
      </c>
      <c r="CF215" s="100" t="str">
        <f t="shared" si="236"/>
        <v/>
      </c>
      <c r="CG215" s="100" t="str">
        <f t="shared" si="237"/>
        <v/>
      </c>
      <c r="CH215" s="100" t="str">
        <f t="shared" si="238"/>
        <v/>
      </c>
      <c r="CI215" s="100" t="str">
        <f t="shared" si="239"/>
        <v/>
      </c>
      <c r="CJ215" s="100" t="str">
        <f t="shared" si="240"/>
        <v/>
      </c>
      <c r="CK215" s="100" t="str">
        <f t="shared" si="241"/>
        <v/>
      </c>
      <c r="CL215" s="100" t="str">
        <f t="shared" si="242"/>
        <v/>
      </c>
      <c r="CM215" s="100" t="str">
        <f t="shared" si="243"/>
        <v/>
      </c>
      <c r="CN215" s="100" t="str">
        <f t="shared" si="244"/>
        <v/>
      </c>
      <c r="CO215" s="100" t="str">
        <f t="shared" si="245"/>
        <v/>
      </c>
      <c r="CP215" s="100" t="str">
        <f t="shared" si="246"/>
        <v/>
      </c>
      <c r="CQ215" s="100" t="str">
        <f t="shared" si="247"/>
        <v/>
      </c>
      <c r="CR215" s="100" t="str">
        <f t="shared" si="248"/>
        <v/>
      </c>
      <c r="CS215" s="100" t="str">
        <f t="shared" si="249"/>
        <v/>
      </c>
      <c r="CT215" s="100" t="str">
        <f t="shared" si="250"/>
        <v/>
      </c>
      <c r="CU215" s="100" t="str">
        <f t="shared" si="251"/>
        <v/>
      </c>
      <c r="CV215" s="100" t="str">
        <f t="shared" si="252"/>
        <v/>
      </c>
      <c r="CW215" s="100" t="str">
        <f t="shared" si="253"/>
        <v/>
      </c>
      <c r="CX215" s="100" t="str">
        <f t="shared" si="254"/>
        <v/>
      </c>
      <c r="CY215" s="100" t="str">
        <f t="shared" si="255"/>
        <v/>
      </c>
      <c r="CZ215" s="100" t="str">
        <f t="shared" si="256"/>
        <v/>
      </c>
      <c r="DA215" s="100" t="str">
        <f t="shared" si="257"/>
        <v/>
      </c>
      <c r="DB215" s="100" t="str">
        <f t="shared" si="258"/>
        <v/>
      </c>
      <c r="DC215" s="100" t="str">
        <f t="shared" si="259"/>
        <v/>
      </c>
      <c r="DD215" s="100" t="str">
        <f t="shared" si="260"/>
        <v/>
      </c>
      <c r="DE215" s="100" t="str">
        <f t="shared" si="261"/>
        <v/>
      </c>
      <c r="DF215" s="100" t="str">
        <f t="shared" si="262"/>
        <v/>
      </c>
      <c r="DG215" s="100" t="str">
        <f t="shared" si="263"/>
        <v/>
      </c>
      <c r="DH215" s="100" t="str">
        <f t="shared" si="264"/>
        <v/>
      </c>
      <c r="DI215" s="100" t="str">
        <f t="shared" si="265"/>
        <v/>
      </c>
      <c r="DJ215" s="100" t="str">
        <f t="shared" si="266"/>
        <v/>
      </c>
      <c r="DK215" s="100" t="str">
        <f t="shared" si="267"/>
        <v/>
      </c>
      <c r="DL215" s="100" t="str">
        <f t="shared" si="268"/>
        <v/>
      </c>
      <c r="DM215" s="100" t="str">
        <f t="shared" si="269"/>
        <v/>
      </c>
      <c r="DN215" s="100" t="str">
        <f t="shared" si="270"/>
        <v/>
      </c>
      <c r="DO215" s="100" t="str">
        <f t="shared" si="271"/>
        <v/>
      </c>
      <c r="DP215" s="100" t="str">
        <f t="shared" si="272"/>
        <v/>
      </c>
      <c r="DQ215" s="100" t="str">
        <f t="shared" si="273"/>
        <v/>
      </c>
      <c r="DR215" s="100" t="str">
        <f t="shared" si="274"/>
        <v/>
      </c>
      <c r="DS215" s="100" t="str">
        <f t="shared" si="275"/>
        <v/>
      </c>
      <c r="DT215" s="100" t="str">
        <f t="shared" si="276"/>
        <v/>
      </c>
      <c r="DU215" s="100" t="str">
        <f t="shared" si="277"/>
        <v/>
      </c>
      <c r="DV215" s="100" t="str">
        <f t="shared" si="278"/>
        <v/>
      </c>
      <c r="DW215" s="100" t="str">
        <f t="shared" si="279"/>
        <v/>
      </c>
      <c r="DX215" s="100" t="str">
        <f t="shared" si="280"/>
        <v/>
      </c>
      <c r="DY215" s="100" t="str">
        <f t="shared" si="281"/>
        <v/>
      </c>
      <c r="DZ215" s="100" t="str">
        <f t="shared" si="282"/>
        <v/>
      </c>
      <c r="EA215" s="100" t="str">
        <f t="shared" si="283"/>
        <v/>
      </c>
      <c r="EB215" s="100" t="str">
        <f t="shared" si="284"/>
        <v/>
      </c>
      <c r="EC215" s="100" t="str">
        <f t="shared" si="285"/>
        <v/>
      </c>
      <c r="ED215" s="100" t="str">
        <f t="shared" si="286"/>
        <v/>
      </c>
      <c r="EE215" s="100" t="str">
        <f t="shared" si="287"/>
        <v/>
      </c>
      <c r="EF215" s="100" t="str">
        <f t="shared" si="288"/>
        <v/>
      </c>
      <c r="EG215" s="100" t="str">
        <f t="shared" si="289"/>
        <v/>
      </c>
      <c r="EH215" s="100" t="str">
        <f t="shared" si="290"/>
        <v/>
      </c>
      <c r="EI215" s="100">
        <f t="shared" si="291"/>
        <v>1.38</v>
      </c>
      <c r="EJ215" s="100" t="str">
        <f t="shared" si="292"/>
        <v/>
      </c>
      <c r="EK215" s="100" t="str">
        <f t="shared" si="293"/>
        <v/>
      </c>
      <c r="EL215" s="100" t="str">
        <f t="shared" si="294"/>
        <v/>
      </c>
      <c r="EM215" s="100" t="str">
        <f t="shared" si="295"/>
        <v/>
      </c>
      <c r="EN215" s="100">
        <f t="shared" si="296"/>
        <v>1.3157300000000001</v>
      </c>
      <c r="EO215" s="99">
        <f t="shared" si="297"/>
        <v>1.44</v>
      </c>
      <c r="EP215" s="99">
        <f>ROUND(EO215*(1+[3]Inflación!$G$50),2)</f>
        <v>1.46</v>
      </c>
      <c r="EQ215" s="98">
        <f t="shared" si="298"/>
        <v>4.0332658538106303E-2</v>
      </c>
    </row>
    <row r="216" spans="1:148" s="97" customFormat="1" ht="24.75" customHeight="1">
      <c r="A216" s="107">
        <v>211</v>
      </c>
      <c r="B216" s="106" t="s">
        <v>467</v>
      </c>
      <c r="C216" s="105" t="s">
        <v>172</v>
      </c>
      <c r="D216" s="104" t="s">
        <v>129</v>
      </c>
      <c r="E216" s="103">
        <v>2.1968651357897988</v>
      </c>
      <c r="F216" s="103">
        <v>2.215538489444012</v>
      </c>
      <c r="G216" s="102">
        <v>2.1722000000000001</v>
      </c>
      <c r="H216" s="100">
        <v>4.38</v>
      </c>
      <c r="I216" s="100">
        <v>3.37</v>
      </c>
      <c r="J216" s="100">
        <v>4.6900000000000004</v>
      </c>
      <c r="K216" s="100">
        <f>+'[3]Contratos anteriores'!AO219</f>
        <v>2.2993239999999999</v>
      </c>
      <c r="L216" s="100" t="str">
        <f>+'[3]Contratos anteriores'!AP219</f>
        <v xml:space="preserve"> </v>
      </c>
      <c r="M216" s="100" t="str">
        <f>+'[3]Contratos anteriores'!AQ219</f>
        <v xml:space="preserve"> </v>
      </c>
      <c r="N216" s="100"/>
      <c r="O216" s="100"/>
      <c r="P216" s="100"/>
      <c r="Q216" s="100" t="str">
        <f>+'[3]Contratos anteriores'!AR219</f>
        <v xml:space="preserve"> </v>
      </c>
      <c r="R216" s="100" t="str">
        <f>+'[3]Contratos anteriores'!AS219</f>
        <v xml:space="preserve"> </v>
      </c>
      <c r="S216" s="100" t="str">
        <f>+'[3]Contratos anteriores'!AT219</f>
        <v xml:space="preserve"> </v>
      </c>
      <c r="T216" s="100"/>
      <c r="U216" s="100"/>
      <c r="V216" s="100"/>
      <c r="W216" s="100" t="str">
        <f>+'[3]Contratos anteriores'!AU219</f>
        <v xml:space="preserve"> </v>
      </c>
      <c r="X216" s="100" t="str">
        <f>+'[3]Contratos anteriores'!AV219</f>
        <v xml:space="preserve"> </v>
      </c>
      <c r="Y216" s="100" t="str">
        <f>+'[3]Contratos anteriores'!AW219</f>
        <v xml:space="preserve"> </v>
      </c>
      <c r="Z216" s="100"/>
      <c r="AA216" s="100"/>
      <c r="AB216" s="100"/>
      <c r="AC216" s="101" t="str">
        <f>+'[3]Contratos anteriores'!AX219</f>
        <v xml:space="preserve"> </v>
      </c>
      <c r="AD216" s="101" t="str">
        <f>+'[3]Contratos anteriores'!AY219</f>
        <v xml:space="preserve"> </v>
      </c>
      <c r="AE216" s="101" t="str">
        <f>+'[3]Contratos anteriores'!AZ219</f>
        <v xml:space="preserve"> </v>
      </c>
      <c r="AF216" s="100"/>
      <c r="AG216" s="100"/>
      <c r="AH216" s="100"/>
      <c r="AI216" s="100" t="str">
        <f>+'[3]Contratos anteriores'!BA219</f>
        <v xml:space="preserve"> </v>
      </c>
      <c r="AJ216" s="100" t="str">
        <f>+'[3]Contratos anteriores'!BB219</f>
        <v xml:space="preserve"> </v>
      </c>
      <c r="AK216" s="100" t="str">
        <f>+'[3]Contratos anteriores'!BC219</f>
        <v xml:space="preserve"> </v>
      </c>
      <c r="AL216" s="100"/>
      <c r="AM216" s="100"/>
      <c r="AN216" s="100"/>
      <c r="AO216" s="100" t="str">
        <f>+'[3]Contratos anteriores'!BD219</f>
        <v xml:space="preserve"> </v>
      </c>
      <c r="AP216" s="100" t="str">
        <f>+'[3]Contratos anteriores'!BE219</f>
        <v xml:space="preserve"> </v>
      </c>
      <c r="AQ216" s="100" t="str">
        <f>+'[3]Contratos anteriores'!BF219</f>
        <v xml:space="preserve"> </v>
      </c>
      <c r="AR216" s="100"/>
      <c r="AS216" s="100"/>
      <c r="AT216" s="100"/>
      <c r="AU216" s="100" t="str">
        <f>+'[3]Contratos anteriores'!BG219</f>
        <v xml:space="preserve"> </v>
      </c>
      <c r="AV216" s="100" t="str">
        <f>+'[3]Contratos anteriores'!BH219</f>
        <v xml:space="preserve"> </v>
      </c>
      <c r="AW216" s="100" t="str">
        <f>+'[3]Contratos anteriores'!BI219</f>
        <v xml:space="preserve"> </v>
      </c>
      <c r="AX216" s="100"/>
      <c r="AY216" s="100"/>
      <c r="AZ216" s="100"/>
      <c r="BA216" s="100" t="str">
        <f>+'[3]Contratos anteriores'!BJ219</f>
        <v xml:space="preserve"> </v>
      </c>
      <c r="BB216" s="100" t="str">
        <f>+'[3]Contratos anteriores'!BK219</f>
        <v xml:space="preserve"> </v>
      </c>
      <c r="BC216" s="100" t="str">
        <f>+'[3]Contratos anteriores'!BL219</f>
        <v xml:space="preserve"> </v>
      </c>
      <c r="BD216" s="100"/>
      <c r="BE216" s="100"/>
      <c r="BF216" s="100"/>
      <c r="BG216" s="100" t="str">
        <f>+'[3]Contratos anteriores'!BM219</f>
        <v xml:space="preserve"> </v>
      </c>
      <c r="BH216" s="100" t="str">
        <f>+'[3]Contratos anteriores'!BN219</f>
        <v xml:space="preserve"> </v>
      </c>
      <c r="BI216" s="100" t="str">
        <f>+'[3]Contratos anteriores'!BO219</f>
        <v xml:space="preserve"> </v>
      </c>
      <c r="BJ216" s="100">
        <v>3.8238000000000003</v>
      </c>
      <c r="BK216" s="100">
        <v>2.48</v>
      </c>
      <c r="BL216" s="100"/>
      <c r="BM216" s="100" t="str">
        <f>+'[3]Contratos anteriores'!BP219</f>
        <v xml:space="preserve"> </v>
      </c>
      <c r="BN216" s="100" t="str">
        <f>+'[3]Contratos anteriores'!BQ219</f>
        <v xml:space="preserve"> </v>
      </c>
      <c r="BO216" s="100" t="str">
        <f>+'[3]Contratos anteriores'!BR219</f>
        <v xml:space="preserve"> </v>
      </c>
      <c r="BP216" s="100">
        <v>2.19</v>
      </c>
      <c r="BQ216" s="100"/>
      <c r="BR216" s="100">
        <v>3.08</v>
      </c>
      <c r="BS216" s="100" t="str">
        <f>+'[3]Contratos anteriores'!BS219</f>
        <v xml:space="preserve"> </v>
      </c>
      <c r="BT216" s="100" t="str">
        <f>+'[3]Contratos anteriores'!BT219</f>
        <v xml:space="preserve"> </v>
      </c>
      <c r="BU216" s="100" t="str">
        <f>+'[3]Contratos anteriores'!BU219</f>
        <v xml:space="preserve"> </v>
      </c>
      <c r="BV216" s="100">
        <f t="shared" si="227"/>
        <v>3.1650359999999997</v>
      </c>
      <c r="BW216" s="100">
        <f t="shared" si="228"/>
        <v>0.94575899321072743</v>
      </c>
      <c r="BX216" s="100">
        <f t="shared" ref="BX216:BX223" si="299">IFERROR(BV216-BW216*$BX$2," ")</f>
        <v>1.7463975101839087</v>
      </c>
      <c r="BY216" s="100">
        <f t="shared" si="229"/>
        <v>4.1107949932107273</v>
      </c>
      <c r="BZ216" s="100">
        <f>+IF((E216*1.1)&gt;0,E216*1.1,BY216)</f>
        <v>2.4165516493687789</v>
      </c>
      <c r="CA216" s="100" t="str">
        <f t="shared" si="231"/>
        <v/>
      </c>
      <c r="CB216" s="100" t="str">
        <f t="shared" si="232"/>
        <v/>
      </c>
      <c r="CC216" s="100" t="str">
        <f t="shared" si="233"/>
        <v/>
      </c>
      <c r="CD216" s="100">
        <f t="shared" si="234"/>
        <v>2.2993239999999999</v>
      </c>
      <c r="CE216" s="100" t="str">
        <f t="shared" si="235"/>
        <v/>
      </c>
      <c r="CF216" s="100" t="str">
        <f t="shared" si="236"/>
        <v/>
      </c>
      <c r="CG216" s="100" t="str">
        <f t="shared" si="237"/>
        <v/>
      </c>
      <c r="CH216" s="100" t="str">
        <f t="shared" si="238"/>
        <v/>
      </c>
      <c r="CI216" s="100" t="str">
        <f t="shared" si="239"/>
        <v/>
      </c>
      <c r="CJ216" s="100" t="str">
        <f t="shared" si="240"/>
        <v/>
      </c>
      <c r="CK216" s="100" t="str">
        <f t="shared" si="241"/>
        <v/>
      </c>
      <c r="CL216" s="100" t="str">
        <f t="shared" si="242"/>
        <v/>
      </c>
      <c r="CM216" s="100" t="str">
        <f t="shared" si="243"/>
        <v/>
      </c>
      <c r="CN216" s="100" t="str">
        <f t="shared" si="244"/>
        <v/>
      </c>
      <c r="CO216" s="100" t="str">
        <f t="shared" si="245"/>
        <v/>
      </c>
      <c r="CP216" s="100" t="str">
        <f t="shared" si="246"/>
        <v/>
      </c>
      <c r="CQ216" s="100" t="str">
        <f t="shared" si="247"/>
        <v/>
      </c>
      <c r="CR216" s="100" t="str">
        <f t="shared" si="248"/>
        <v/>
      </c>
      <c r="CS216" s="100" t="str">
        <f t="shared" si="249"/>
        <v/>
      </c>
      <c r="CT216" s="100" t="str">
        <f t="shared" si="250"/>
        <v/>
      </c>
      <c r="CU216" s="100" t="str">
        <f t="shared" si="251"/>
        <v/>
      </c>
      <c r="CV216" s="100" t="str">
        <f t="shared" si="252"/>
        <v/>
      </c>
      <c r="CW216" s="100" t="str">
        <f t="shared" si="253"/>
        <v/>
      </c>
      <c r="CX216" s="100" t="str">
        <f t="shared" si="254"/>
        <v/>
      </c>
      <c r="CY216" s="100" t="str">
        <f t="shared" si="255"/>
        <v/>
      </c>
      <c r="CZ216" s="100" t="str">
        <f t="shared" si="256"/>
        <v/>
      </c>
      <c r="DA216" s="100" t="str">
        <f t="shared" si="257"/>
        <v/>
      </c>
      <c r="DB216" s="100" t="str">
        <f t="shared" si="258"/>
        <v/>
      </c>
      <c r="DC216" s="100" t="str">
        <f t="shared" si="259"/>
        <v/>
      </c>
      <c r="DD216" s="100" t="str">
        <f t="shared" si="260"/>
        <v/>
      </c>
      <c r="DE216" s="100" t="str">
        <f t="shared" si="261"/>
        <v/>
      </c>
      <c r="DF216" s="100" t="str">
        <f t="shared" si="262"/>
        <v/>
      </c>
      <c r="DG216" s="100" t="str">
        <f t="shared" si="263"/>
        <v/>
      </c>
      <c r="DH216" s="100" t="str">
        <f t="shared" si="264"/>
        <v/>
      </c>
      <c r="DI216" s="100" t="str">
        <f t="shared" si="265"/>
        <v/>
      </c>
      <c r="DJ216" s="100" t="str">
        <f t="shared" si="266"/>
        <v/>
      </c>
      <c r="DK216" s="100" t="str">
        <f t="shared" si="267"/>
        <v/>
      </c>
      <c r="DL216" s="100" t="str">
        <f t="shared" si="268"/>
        <v/>
      </c>
      <c r="DM216" s="100" t="str">
        <f t="shared" si="269"/>
        <v/>
      </c>
      <c r="DN216" s="100" t="str">
        <f t="shared" si="270"/>
        <v/>
      </c>
      <c r="DO216" s="100" t="str">
        <f t="shared" si="271"/>
        <v/>
      </c>
      <c r="DP216" s="100" t="str">
        <f t="shared" si="272"/>
        <v/>
      </c>
      <c r="DQ216" s="100" t="str">
        <f t="shared" si="273"/>
        <v/>
      </c>
      <c r="DR216" s="100" t="str">
        <f t="shared" si="274"/>
        <v/>
      </c>
      <c r="DS216" s="100" t="str">
        <f t="shared" si="275"/>
        <v/>
      </c>
      <c r="DT216" s="100" t="str">
        <f t="shared" si="276"/>
        <v/>
      </c>
      <c r="DU216" s="100" t="str">
        <f t="shared" si="277"/>
        <v/>
      </c>
      <c r="DV216" s="100" t="str">
        <f t="shared" si="278"/>
        <v/>
      </c>
      <c r="DW216" s="100" t="str">
        <f t="shared" si="279"/>
        <v/>
      </c>
      <c r="DX216" s="100" t="str">
        <f t="shared" si="280"/>
        <v/>
      </c>
      <c r="DY216" s="100" t="str">
        <f t="shared" si="281"/>
        <v/>
      </c>
      <c r="DZ216" s="100" t="str">
        <f t="shared" si="282"/>
        <v/>
      </c>
      <c r="EA216" s="100" t="str">
        <f t="shared" si="283"/>
        <v/>
      </c>
      <c r="EB216" s="100" t="str">
        <f t="shared" si="284"/>
        <v/>
      </c>
      <c r="EC216" s="100" t="str">
        <f t="shared" si="285"/>
        <v/>
      </c>
      <c r="ED216" s="100" t="str">
        <f t="shared" si="286"/>
        <v/>
      </c>
      <c r="EE216" s="100" t="str">
        <f t="shared" si="287"/>
        <v/>
      </c>
      <c r="EF216" s="100" t="str">
        <f t="shared" si="288"/>
        <v/>
      </c>
      <c r="EG216" s="100" t="str">
        <f t="shared" si="289"/>
        <v/>
      </c>
      <c r="EH216" s="100" t="str">
        <f t="shared" si="290"/>
        <v/>
      </c>
      <c r="EI216" s="100">
        <f t="shared" si="291"/>
        <v>2.19</v>
      </c>
      <c r="EJ216" s="100" t="str">
        <f t="shared" si="292"/>
        <v/>
      </c>
      <c r="EK216" s="100" t="str">
        <f t="shared" si="293"/>
        <v/>
      </c>
      <c r="EL216" s="100" t="str">
        <f t="shared" si="294"/>
        <v/>
      </c>
      <c r="EM216" s="100" t="str">
        <f t="shared" si="295"/>
        <v/>
      </c>
      <c r="EN216" s="100" t="str">
        <f t="shared" si="296"/>
        <v/>
      </c>
      <c r="EO216" s="99">
        <f t="shared" si="297"/>
        <v>2.17</v>
      </c>
      <c r="EP216" s="99">
        <f>ROUND(EO216*(1+[3]Inflación!$G$50),2)</f>
        <v>2.2000000000000002</v>
      </c>
      <c r="EQ216" s="98">
        <f t="shared" si="298"/>
        <v>-1.2228850716473616E-2</v>
      </c>
    </row>
    <row r="217" spans="1:148" s="115" customFormat="1" ht="24.75" customHeight="1">
      <c r="A217" s="90"/>
      <c r="B217" s="109" t="s">
        <v>467</v>
      </c>
      <c r="C217" s="91" t="s">
        <v>472</v>
      </c>
      <c r="D217" s="90" t="s">
        <v>129</v>
      </c>
      <c r="E217" s="94"/>
      <c r="F217" s="94"/>
      <c r="G217" s="87">
        <v>4.1178999999999997</v>
      </c>
      <c r="H217" s="82"/>
      <c r="I217" s="82"/>
      <c r="J217" s="82"/>
      <c r="K217" s="82" t="str">
        <f>+'[3]Contratos anteriores'!AO220</f>
        <v xml:space="preserve"> </v>
      </c>
      <c r="L217" s="82" t="str">
        <f>+'[3]Contratos anteriores'!AP220</f>
        <v xml:space="preserve"> </v>
      </c>
      <c r="M217" s="82" t="str">
        <f>+'[3]Contratos anteriores'!AQ220</f>
        <v xml:space="preserve"> </v>
      </c>
      <c r="N217" s="82"/>
      <c r="O217" s="82"/>
      <c r="P217" s="82"/>
      <c r="Q217" s="82" t="str">
        <f>+'[3]Contratos anteriores'!AR220</f>
        <v xml:space="preserve"> </v>
      </c>
      <c r="R217" s="82" t="str">
        <f>+'[3]Contratos anteriores'!AS220</f>
        <v xml:space="preserve"> </v>
      </c>
      <c r="S217" s="82" t="str">
        <f>+'[3]Contratos anteriores'!AT220</f>
        <v xml:space="preserve"> </v>
      </c>
      <c r="T217" s="82"/>
      <c r="U217" s="82"/>
      <c r="V217" s="82"/>
      <c r="W217" s="82" t="str">
        <f>+'[3]Contratos anteriores'!AU220</f>
        <v xml:space="preserve"> </v>
      </c>
      <c r="X217" s="82" t="str">
        <f>+'[3]Contratos anteriores'!AV220</f>
        <v xml:space="preserve"> </v>
      </c>
      <c r="Y217" s="82" t="str">
        <f>+'[3]Contratos anteriores'!AW220</f>
        <v xml:space="preserve"> </v>
      </c>
      <c r="Z217" s="82"/>
      <c r="AA217" s="82"/>
      <c r="AB217" s="82"/>
      <c r="AC217" s="86" t="str">
        <f>+'[3]Contratos anteriores'!AX220</f>
        <v xml:space="preserve"> </v>
      </c>
      <c r="AD217" s="86" t="str">
        <f>+'[3]Contratos anteriores'!AY220</f>
        <v xml:space="preserve"> </v>
      </c>
      <c r="AE217" s="86" t="str">
        <f>+'[3]Contratos anteriores'!AZ220</f>
        <v xml:space="preserve"> </v>
      </c>
      <c r="AF217" s="82"/>
      <c r="AG217" s="82"/>
      <c r="AH217" s="82"/>
      <c r="AI217" s="82" t="str">
        <f>+'[3]Contratos anteriores'!BA220</f>
        <v xml:space="preserve"> </v>
      </c>
      <c r="AJ217" s="82" t="str">
        <f>+'[3]Contratos anteriores'!BB220</f>
        <v xml:space="preserve"> </v>
      </c>
      <c r="AK217" s="82" t="str">
        <f>+'[3]Contratos anteriores'!BC220</f>
        <v xml:space="preserve"> </v>
      </c>
      <c r="AL217" s="82"/>
      <c r="AM217" s="82"/>
      <c r="AN217" s="82"/>
      <c r="AO217" s="82" t="str">
        <f>+'[3]Contratos anteriores'!BD220</f>
        <v xml:space="preserve"> </v>
      </c>
      <c r="AP217" s="82" t="str">
        <f>+'[3]Contratos anteriores'!BE220</f>
        <v xml:space="preserve"> </v>
      </c>
      <c r="AQ217" s="82" t="str">
        <f>+'[3]Contratos anteriores'!BF220</f>
        <v xml:space="preserve"> </v>
      </c>
      <c r="AR217" s="82"/>
      <c r="AS217" s="82"/>
      <c r="AT217" s="82"/>
      <c r="AU217" s="82" t="str">
        <f>+'[3]Contratos anteriores'!BG220</f>
        <v xml:space="preserve"> </v>
      </c>
      <c r="AV217" s="82" t="str">
        <f>+'[3]Contratos anteriores'!BH220</f>
        <v xml:space="preserve"> </v>
      </c>
      <c r="AW217" s="82" t="str">
        <f>+'[3]Contratos anteriores'!BI220</f>
        <v xml:space="preserve"> </v>
      </c>
      <c r="AX217" s="82"/>
      <c r="AY217" s="82"/>
      <c r="AZ217" s="82"/>
      <c r="BA217" s="82" t="str">
        <f>+'[3]Contratos anteriores'!BJ220</f>
        <v xml:space="preserve"> </v>
      </c>
      <c r="BB217" s="82" t="str">
        <f>+'[3]Contratos anteriores'!BK220</f>
        <v xml:space="preserve"> </v>
      </c>
      <c r="BC217" s="82" t="str">
        <f>+'[3]Contratos anteriores'!BL220</f>
        <v xml:space="preserve"> </v>
      </c>
      <c r="BD217" s="82"/>
      <c r="BE217" s="82"/>
      <c r="BF217" s="82"/>
      <c r="BG217" s="82" t="str">
        <f>+'[3]Contratos anteriores'!BM220</f>
        <v xml:space="preserve"> </v>
      </c>
      <c r="BH217" s="82" t="str">
        <f>+'[3]Contratos anteriores'!BN220</f>
        <v xml:space="preserve"> </v>
      </c>
      <c r="BI217" s="82" t="str">
        <f>+'[3]Contratos anteriores'!BO220</f>
        <v xml:space="preserve"> </v>
      </c>
      <c r="BJ217" s="82"/>
      <c r="BK217" s="82"/>
      <c r="BL217" s="82"/>
      <c r="BM217" s="82" t="str">
        <f>+'[3]Contratos anteriores'!BP220</f>
        <v xml:space="preserve"> </v>
      </c>
      <c r="BN217" s="82" t="str">
        <f>+'[3]Contratos anteriores'!BQ220</f>
        <v xml:space="preserve"> </v>
      </c>
      <c r="BO217" s="82" t="str">
        <f>+'[3]Contratos anteriores'!BR220</f>
        <v xml:space="preserve"> </v>
      </c>
      <c r="BP217" s="82"/>
      <c r="BQ217" s="82"/>
      <c r="BR217" s="82"/>
      <c r="BS217" s="82">
        <f>+'[3]Contratos anteriores'!BS220</f>
        <v>3.3533609999999996</v>
      </c>
      <c r="BT217" s="82">
        <f>+'[3]Contratos anteriores'!BT220</f>
        <v>3.5464679999999995</v>
      </c>
      <c r="BU217" s="82">
        <f>+'[3]Contratos anteriores'!BU220</f>
        <v>3.4411399999999999</v>
      </c>
      <c r="BV217" s="84">
        <f t="shared" si="227"/>
        <v>3.61471725</v>
      </c>
      <c r="BW217" s="84">
        <f t="shared" si="228"/>
        <v>0.34461910914068111</v>
      </c>
      <c r="BX217" s="84">
        <f t="shared" si="299"/>
        <v>3.0977885862889782</v>
      </c>
      <c r="BY217" s="84">
        <f t="shared" si="229"/>
        <v>3.9593363591406812</v>
      </c>
      <c r="BZ217" s="84">
        <f>+IF((E217*1.1)&gt;0,E217*1.1,BY217)</f>
        <v>3.9593363591406812</v>
      </c>
      <c r="CA217" s="82" t="str">
        <f t="shared" si="231"/>
        <v/>
      </c>
      <c r="CB217" s="82" t="str">
        <f t="shared" si="232"/>
        <v/>
      </c>
      <c r="CC217" s="82" t="str">
        <f t="shared" si="233"/>
        <v/>
      </c>
      <c r="CD217" s="82" t="str">
        <f t="shared" si="234"/>
        <v/>
      </c>
      <c r="CE217" s="82" t="str">
        <f t="shared" si="235"/>
        <v/>
      </c>
      <c r="CF217" s="82" t="str">
        <f t="shared" si="236"/>
        <v/>
      </c>
      <c r="CG217" s="82" t="str">
        <f t="shared" si="237"/>
        <v/>
      </c>
      <c r="CH217" s="82" t="str">
        <f t="shared" si="238"/>
        <v/>
      </c>
      <c r="CI217" s="82" t="str">
        <f t="shared" si="239"/>
        <v/>
      </c>
      <c r="CJ217" s="82" t="str">
        <f t="shared" si="240"/>
        <v/>
      </c>
      <c r="CK217" s="82" t="str">
        <f t="shared" si="241"/>
        <v/>
      </c>
      <c r="CL217" s="82" t="str">
        <f t="shared" si="242"/>
        <v/>
      </c>
      <c r="CM217" s="82" t="str">
        <f t="shared" si="243"/>
        <v/>
      </c>
      <c r="CN217" s="82" t="str">
        <f t="shared" si="244"/>
        <v/>
      </c>
      <c r="CO217" s="82" t="str">
        <f t="shared" si="245"/>
        <v/>
      </c>
      <c r="CP217" s="82" t="str">
        <f t="shared" si="246"/>
        <v/>
      </c>
      <c r="CQ217" s="82" t="str">
        <f t="shared" si="247"/>
        <v/>
      </c>
      <c r="CR217" s="82" t="str">
        <f t="shared" si="248"/>
        <v/>
      </c>
      <c r="CS217" s="82" t="str">
        <f t="shared" si="249"/>
        <v/>
      </c>
      <c r="CT217" s="82" t="str">
        <f t="shared" si="250"/>
        <v/>
      </c>
      <c r="CU217" s="82" t="str">
        <f t="shared" si="251"/>
        <v/>
      </c>
      <c r="CV217" s="82" t="str">
        <f t="shared" si="252"/>
        <v/>
      </c>
      <c r="CW217" s="82" t="str">
        <f t="shared" si="253"/>
        <v/>
      </c>
      <c r="CX217" s="82" t="str">
        <f t="shared" si="254"/>
        <v/>
      </c>
      <c r="CY217" s="82" t="str">
        <f t="shared" si="255"/>
        <v/>
      </c>
      <c r="CZ217" s="82" t="str">
        <f t="shared" si="256"/>
        <v/>
      </c>
      <c r="DA217" s="82" t="str">
        <f t="shared" si="257"/>
        <v/>
      </c>
      <c r="DB217" s="82" t="str">
        <f t="shared" si="258"/>
        <v/>
      </c>
      <c r="DC217" s="82" t="str">
        <f t="shared" si="259"/>
        <v/>
      </c>
      <c r="DD217" s="82" t="str">
        <f t="shared" si="260"/>
        <v/>
      </c>
      <c r="DE217" s="82" t="str">
        <f t="shared" si="261"/>
        <v/>
      </c>
      <c r="DF217" s="82" t="str">
        <f t="shared" si="262"/>
        <v/>
      </c>
      <c r="DG217" s="82" t="str">
        <f t="shared" si="263"/>
        <v/>
      </c>
      <c r="DH217" s="82" t="str">
        <f t="shared" si="264"/>
        <v/>
      </c>
      <c r="DI217" s="82" t="str">
        <f t="shared" si="265"/>
        <v/>
      </c>
      <c r="DJ217" s="82" t="str">
        <f t="shared" si="266"/>
        <v/>
      </c>
      <c r="DK217" s="82" t="str">
        <f t="shared" si="267"/>
        <v/>
      </c>
      <c r="DL217" s="82" t="str">
        <f t="shared" si="268"/>
        <v/>
      </c>
      <c r="DM217" s="82" t="str">
        <f t="shared" si="269"/>
        <v/>
      </c>
      <c r="DN217" s="82" t="str">
        <f t="shared" si="270"/>
        <v/>
      </c>
      <c r="DO217" s="82" t="str">
        <f t="shared" si="271"/>
        <v/>
      </c>
      <c r="DP217" s="82" t="str">
        <f t="shared" si="272"/>
        <v/>
      </c>
      <c r="DQ217" s="82" t="str">
        <f t="shared" si="273"/>
        <v/>
      </c>
      <c r="DR217" s="82" t="str">
        <f t="shared" si="274"/>
        <v/>
      </c>
      <c r="DS217" s="82" t="str">
        <f t="shared" si="275"/>
        <v/>
      </c>
      <c r="DT217" s="82" t="str">
        <f t="shared" si="276"/>
        <v/>
      </c>
      <c r="DU217" s="82" t="str">
        <f t="shared" si="277"/>
        <v/>
      </c>
      <c r="DV217" s="82" t="str">
        <f t="shared" si="278"/>
        <v/>
      </c>
      <c r="DW217" s="82" t="str">
        <f t="shared" si="279"/>
        <v/>
      </c>
      <c r="DX217" s="82" t="str">
        <f t="shared" si="280"/>
        <v/>
      </c>
      <c r="DY217" s="82" t="str">
        <f t="shared" si="281"/>
        <v/>
      </c>
      <c r="DZ217" s="82" t="str">
        <f t="shared" si="282"/>
        <v/>
      </c>
      <c r="EA217" s="82" t="str">
        <f t="shared" si="283"/>
        <v/>
      </c>
      <c r="EB217" s="82" t="str">
        <f t="shared" si="284"/>
        <v/>
      </c>
      <c r="EC217" s="82" t="str">
        <f t="shared" si="285"/>
        <v/>
      </c>
      <c r="ED217" s="82" t="str">
        <f t="shared" si="286"/>
        <v/>
      </c>
      <c r="EE217" s="82" t="str">
        <f t="shared" si="287"/>
        <v/>
      </c>
      <c r="EF217" s="82" t="str">
        <f t="shared" si="288"/>
        <v/>
      </c>
      <c r="EG217" s="82" t="str">
        <f t="shared" si="289"/>
        <v/>
      </c>
      <c r="EH217" s="82" t="str">
        <f t="shared" si="290"/>
        <v/>
      </c>
      <c r="EI217" s="82" t="str">
        <f t="shared" si="291"/>
        <v/>
      </c>
      <c r="EJ217" s="82" t="str">
        <f t="shared" si="292"/>
        <v/>
      </c>
      <c r="EK217" s="82" t="str">
        <f t="shared" si="293"/>
        <v/>
      </c>
      <c r="EL217" s="82">
        <f t="shared" si="294"/>
        <v>3.3533609999999996</v>
      </c>
      <c r="EM217" s="82">
        <f t="shared" si="295"/>
        <v>3.5464679999999995</v>
      </c>
      <c r="EN217" s="82">
        <f t="shared" si="296"/>
        <v>3.4411399999999999</v>
      </c>
      <c r="EO217" s="71">
        <f t="shared" si="297"/>
        <v>4.12</v>
      </c>
      <c r="EP217" s="71">
        <f>ROUND(EO217*(1+[3]Inflación!$G$50),2)</f>
        <v>4.17</v>
      </c>
      <c r="EQ217" s="116" t="str">
        <f t="shared" si="298"/>
        <v xml:space="preserve"> </v>
      </c>
      <c r="ER217" s="115" t="s">
        <v>471</v>
      </c>
    </row>
    <row r="218" spans="1:148" s="97" customFormat="1" ht="24.75" customHeight="1">
      <c r="A218" s="107">
        <v>212</v>
      </c>
      <c r="B218" s="106" t="s">
        <v>467</v>
      </c>
      <c r="C218" s="105" t="s">
        <v>171</v>
      </c>
      <c r="D218" s="104" t="s">
        <v>129</v>
      </c>
      <c r="E218" s="103">
        <v>3.4079260495279988</v>
      </c>
      <c r="F218" s="103">
        <v>3.4368934209489868</v>
      </c>
      <c r="G218" s="102"/>
      <c r="H218" s="100">
        <v>6.51</v>
      </c>
      <c r="I218" s="100">
        <v>4.58</v>
      </c>
      <c r="J218" s="100">
        <v>6.97</v>
      </c>
      <c r="K218" s="100">
        <f>+'[3]Contratos anteriores'!AO221</f>
        <v>3.5405520000000004</v>
      </c>
      <c r="L218" s="100" t="str">
        <f>+'[3]Contratos anteriores'!AP221</f>
        <v xml:space="preserve"> </v>
      </c>
      <c r="M218" s="100">
        <f>+'[3]Contratos anteriores'!AQ221</f>
        <v>3.5464679999999995</v>
      </c>
      <c r="N218" s="100"/>
      <c r="O218" s="100"/>
      <c r="P218" s="100"/>
      <c r="Q218" s="100">
        <f>+'[3]Contratos anteriores'!AR221</f>
        <v>3.0683940000000001</v>
      </c>
      <c r="R218" s="100">
        <f>+'[3]Contratos anteriores'!AS221</f>
        <v>2.8903714199999997</v>
      </c>
      <c r="S218" s="100">
        <f>+'[3]Contratos anteriores'!AT221</f>
        <v>3.26112</v>
      </c>
      <c r="T218" s="100"/>
      <c r="U218" s="100"/>
      <c r="V218" s="100"/>
      <c r="W218" s="100">
        <f>+'[3]Contratos anteriores'!AU221</f>
        <v>3.6740899999999996</v>
      </c>
      <c r="X218" s="100">
        <f>+'[3]Contratos anteriores'!AV221</f>
        <v>3.3620439999999996</v>
      </c>
      <c r="Y218" s="100">
        <f>+'[3]Contratos anteriores'!AW221</f>
        <v>4.0465319999999991</v>
      </c>
      <c r="Z218" s="100"/>
      <c r="AA218" s="100"/>
      <c r="AB218" s="100"/>
      <c r="AC218" s="101" t="str">
        <f>+'[3]Contratos anteriores'!AX221</f>
        <v xml:space="preserve"> </v>
      </c>
      <c r="AD218" s="101" t="str">
        <f>+'[3]Contratos anteriores'!AY221</f>
        <v xml:space="preserve"> </v>
      </c>
      <c r="AE218" s="101" t="str">
        <f>+'[3]Contratos anteriores'!AZ221</f>
        <v xml:space="preserve"> </v>
      </c>
      <c r="AF218" s="100"/>
      <c r="AG218" s="100"/>
      <c r="AH218" s="100"/>
      <c r="AI218" s="100" t="str">
        <f>+'[3]Contratos anteriores'!BA221</f>
        <v xml:space="preserve"> </v>
      </c>
      <c r="AJ218" s="100" t="str">
        <f>+'[3]Contratos anteriores'!BB221</f>
        <v xml:space="preserve"> </v>
      </c>
      <c r="AK218" s="100" t="str">
        <f>+'[3]Contratos anteriores'!BC221</f>
        <v xml:space="preserve"> </v>
      </c>
      <c r="AL218" s="100"/>
      <c r="AM218" s="100"/>
      <c r="AN218" s="100"/>
      <c r="AO218" s="100" t="str">
        <f>+'[3]Contratos anteriores'!BD221</f>
        <v xml:space="preserve"> </v>
      </c>
      <c r="AP218" s="100">
        <f>+'[3]Contratos anteriores'!BE221</f>
        <v>4.5070820000000005</v>
      </c>
      <c r="AQ218" s="100" t="str">
        <f>+'[3]Contratos anteriores'!BF221</f>
        <v xml:space="preserve"> </v>
      </c>
      <c r="AR218" s="100"/>
      <c r="AS218" s="100"/>
      <c r="AT218" s="100"/>
      <c r="AU218" s="100" t="str">
        <f>+'[3]Contratos anteriores'!BG221</f>
        <v xml:space="preserve"> </v>
      </c>
      <c r="AV218" s="100">
        <f>+'[3]Contratos anteriores'!BH221</f>
        <v>4.6464599999999994</v>
      </c>
      <c r="AW218" s="100" t="str">
        <f>+'[3]Contratos anteriores'!BI221</f>
        <v xml:space="preserve"> </v>
      </c>
      <c r="AX218" s="100"/>
      <c r="AY218" s="100"/>
      <c r="AZ218" s="100"/>
      <c r="BA218" s="100" t="str">
        <f>+'[3]Contratos anteriores'!BJ221</f>
        <v xml:space="preserve"> </v>
      </c>
      <c r="BB218" s="100" t="str">
        <f>+'[3]Contratos anteriores'!BK221</f>
        <v xml:space="preserve"> </v>
      </c>
      <c r="BC218" s="100" t="str">
        <f>+'[3]Contratos anteriores'!BL221</f>
        <v xml:space="preserve"> </v>
      </c>
      <c r="BD218" s="100"/>
      <c r="BE218" s="100"/>
      <c r="BF218" s="100"/>
      <c r="BG218" s="100">
        <f>+'[3]Contratos anteriores'!BM221</f>
        <v>3.4050120000000001</v>
      </c>
      <c r="BH218" s="100" t="str">
        <f>+'[3]Contratos anteriores'!BN221</f>
        <v xml:space="preserve"> </v>
      </c>
      <c r="BI218" s="100" t="str">
        <f>+'[3]Contratos anteriores'!BO221</f>
        <v xml:space="preserve"> </v>
      </c>
      <c r="BJ218" s="100">
        <v>5.82</v>
      </c>
      <c r="BK218" s="100">
        <v>3.85</v>
      </c>
      <c r="BL218" s="100"/>
      <c r="BM218" s="100" t="str">
        <f>+'[3]Contratos anteriores'!BP221</f>
        <v xml:space="preserve"> </v>
      </c>
      <c r="BN218" s="100" t="str">
        <f>+'[3]Contratos anteriores'!BQ221</f>
        <v xml:space="preserve"> </v>
      </c>
      <c r="BO218" s="100" t="str">
        <f>+'[3]Contratos anteriores'!BR221</f>
        <v xml:space="preserve"> </v>
      </c>
      <c r="BP218" s="100">
        <v>3.4</v>
      </c>
      <c r="BQ218" s="100">
        <v>4.99</v>
      </c>
      <c r="BR218" s="100">
        <v>4.74</v>
      </c>
      <c r="BS218" s="100" t="str">
        <f>+'[3]Contratos anteriores'!BS221</f>
        <v xml:space="preserve"> </v>
      </c>
      <c r="BT218" s="100" t="str">
        <f>+'[3]Contratos anteriores'!BT221</f>
        <v xml:space="preserve"> </v>
      </c>
      <c r="BU218" s="100" t="str">
        <f>+'[3]Contratos anteriores'!BU221</f>
        <v xml:space="preserve"> </v>
      </c>
      <c r="BV218" s="100">
        <f t="shared" si="227"/>
        <v>4.2530592326315784</v>
      </c>
      <c r="BW218" s="100">
        <f t="shared" si="228"/>
        <v>1.1251339530416953</v>
      </c>
      <c r="BX218" s="100">
        <f t="shared" si="299"/>
        <v>2.5653583030690355</v>
      </c>
      <c r="BY218" s="100">
        <f t="shared" si="229"/>
        <v>5.3781931856732736</v>
      </c>
      <c r="BZ218" s="100">
        <f>+IFERROR(E218*1.1," ")</f>
        <v>3.7487186544807991</v>
      </c>
      <c r="CA218" s="100" t="str">
        <f t="shared" si="231"/>
        <v/>
      </c>
      <c r="CB218" s="100" t="str">
        <f t="shared" si="232"/>
        <v/>
      </c>
      <c r="CC218" s="100" t="str">
        <f t="shared" si="233"/>
        <v/>
      </c>
      <c r="CD218" s="100">
        <f t="shared" si="234"/>
        <v>3.5405520000000004</v>
      </c>
      <c r="CE218" s="100" t="str">
        <f t="shared" si="235"/>
        <v/>
      </c>
      <c r="CF218" s="100">
        <f t="shared" si="236"/>
        <v>3.5464679999999995</v>
      </c>
      <c r="CG218" s="100" t="str">
        <f t="shared" si="237"/>
        <v/>
      </c>
      <c r="CH218" s="100" t="str">
        <f t="shared" si="238"/>
        <v/>
      </c>
      <c r="CI218" s="100" t="str">
        <f t="shared" si="239"/>
        <v/>
      </c>
      <c r="CJ218" s="100">
        <f t="shared" si="240"/>
        <v>3.0683940000000001</v>
      </c>
      <c r="CK218" s="100">
        <f t="shared" si="241"/>
        <v>2.8903714199999997</v>
      </c>
      <c r="CL218" s="100">
        <f t="shared" si="242"/>
        <v>3.26112</v>
      </c>
      <c r="CM218" s="100" t="str">
        <f t="shared" si="243"/>
        <v/>
      </c>
      <c r="CN218" s="100" t="str">
        <f t="shared" si="244"/>
        <v/>
      </c>
      <c r="CO218" s="100" t="str">
        <f t="shared" si="245"/>
        <v/>
      </c>
      <c r="CP218" s="100">
        <f t="shared" si="246"/>
        <v>3.6740899999999996</v>
      </c>
      <c r="CQ218" s="100">
        <f t="shared" si="247"/>
        <v>3.3620439999999996</v>
      </c>
      <c r="CR218" s="100" t="str">
        <f t="shared" si="248"/>
        <v/>
      </c>
      <c r="CS218" s="100" t="str">
        <f t="shared" si="249"/>
        <v/>
      </c>
      <c r="CT218" s="100" t="str">
        <f t="shared" si="250"/>
        <v/>
      </c>
      <c r="CU218" s="100" t="str">
        <f t="shared" si="251"/>
        <v/>
      </c>
      <c r="CV218" s="100" t="str">
        <f t="shared" si="252"/>
        <v/>
      </c>
      <c r="CW218" s="100" t="str">
        <f t="shared" si="253"/>
        <v/>
      </c>
      <c r="CX218" s="100" t="str">
        <f t="shared" si="254"/>
        <v/>
      </c>
      <c r="CY218" s="100" t="str">
        <f t="shared" si="255"/>
        <v/>
      </c>
      <c r="CZ218" s="100" t="str">
        <f t="shared" si="256"/>
        <v/>
      </c>
      <c r="DA218" s="100" t="str">
        <f t="shared" si="257"/>
        <v/>
      </c>
      <c r="DB218" s="100" t="str">
        <f t="shared" si="258"/>
        <v/>
      </c>
      <c r="DC218" s="100" t="str">
        <f t="shared" si="259"/>
        <v/>
      </c>
      <c r="DD218" s="100" t="str">
        <f t="shared" si="260"/>
        <v/>
      </c>
      <c r="DE218" s="100" t="str">
        <f t="shared" si="261"/>
        <v/>
      </c>
      <c r="DF218" s="100" t="str">
        <f t="shared" si="262"/>
        <v/>
      </c>
      <c r="DG218" s="100" t="str">
        <f t="shared" si="263"/>
        <v/>
      </c>
      <c r="DH218" s="100" t="str">
        <f t="shared" si="264"/>
        <v/>
      </c>
      <c r="DI218" s="100" t="str">
        <f t="shared" si="265"/>
        <v/>
      </c>
      <c r="DJ218" s="100" t="str">
        <f t="shared" si="266"/>
        <v/>
      </c>
      <c r="DK218" s="100" t="str">
        <f t="shared" si="267"/>
        <v/>
      </c>
      <c r="DL218" s="100" t="str">
        <f t="shared" si="268"/>
        <v/>
      </c>
      <c r="DM218" s="100" t="str">
        <f t="shared" si="269"/>
        <v/>
      </c>
      <c r="DN218" s="100" t="str">
        <f t="shared" si="270"/>
        <v/>
      </c>
      <c r="DO218" s="100" t="str">
        <f t="shared" si="271"/>
        <v/>
      </c>
      <c r="DP218" s="100" t="str">
        <f t="shared" si="272"/>
        <v/>
      </c>
      <c r="DQ218" s="100" t="str">
        <f t="shared" si="273"/>
        <v/>
      </c>
      <c r="DR218" s="100" t="str">
        <f t="shared" si="274"/>
        <v/>
      </c>
      <c r="DS218" s="100" t="str">
        <f t="shared" si="275"/>
        <v/>
      </c>
      <c r="DT218" s="100" t="str">
        <f t="shared" si="276"/>
        <v/>
      </c>
      <c r="DU218" s="100" t="str">
        <f t="shared" si="277"/>
        <v/>
      </c>
      <c r="DV218" s="100" t="str">
        <f t="shared" si="278"/>
        <v/>
      </c>
      <c r="DW218" s="100" t="str">
        <f t="shared" si="279"/>
        <v/>
      </c>
      <c r="DX218" s="100" t="str">
        <f t="shared" si="280"/>
        <v/>
      </c>
      <c r="DY218" s="100" t="str">
        <f t="shared" si="281"/>
        <v/>
      </c>
      <c r="DZ218" s="100">
        <f t="shared" si="282"/>
        <v>3.4050120000000001</v>
      </c>
      <c r="EA218" s="100" t="str">
        <f t="shared" si="283"/>
        <v/>
      </c>
      <c r="EB218" s="100" t="str">
        <f t="shared" si="284"/>
        <v/>
      </c>
      <c r="EC218" s="100" t="str">
        <f t="shared" si="285"/>
        <v/>
      </c>
      <c r="ED218" s="100" t="str">
        <f t="shared" si="286"/>
        <v/>
      </c>
      <c r="EE218" s="100" t="str">
        <f t="shared" si="287"/>
        <v/>
      </c>
      <c r="EF218" s="100" t="str">
        <f t="shared" si="288"/>
        <v/>
      </c>
      <c r="EG218" s="100" t="str">
        <f t="shared" si="289"/>
        <v/>
      </c>
      <c r="EH218" s="100" t="str">
        <f t="shared" si="290"/>
        <v/>
      </c>
      <c r="EI218" s="100">
        <f t="shared" si="291"/>
        <v>3.4</v>
      </c>
      <c r="EJ218" s="100" t="str">
        <f t="shared" si="292"/>
        <v/>
      </c>
      <c r="EK218" s="100" t="str">
        <f t="shared" si="293"/>
        <v/>
      </c>
      <c r="EL218" s="100" t="str">
        <f t="shared" si="294"/>
        <v/>
      </c>
      <c r="EM218" s="100" t="str">
        <f t="shared" si="295"/>
        <v/>
      </c>
      <c r="EN218" s="100" t="str">
        <f t="shared" si="296"/>
        <v/>
      </c>
      <c r="EO218" s="99">
        <f t="shared" si="297"/>
        <v>3.37</v>
      </c>
      <c r="EP218" s="99">
        <f>ROUND(EO218*(1+[3]Inflación!$G$50),2)</f>
        <v>3.41</v>
      </c>
      <c r="EQ218" s="98">
        <f t="shared" si="298"/>
        <v>-1.1128777143873614E-2</v>
      </c>
    </row>
    <row r="219" spans="1:148" s="56" customFormat="1" ht="24.75" customHeight="1">
      <c r="A219" s="93">
        <v>213</v>
      </c>
      <c r="B219" s="92" t="s">
        <v>467</v>
      </c>
      <c r="C219" s="91" t="s">
        <v>470</v>
      </c>
      <c r="D219" s="90" t="s">
        <v>129</v>
      </c>
      <c r="E219" s="94">
        <v>5.9451400726519665</v>
      </c>
      <c r="F219" s="94">
        <v>5.9956737632695081</v>
      </c>
      <c r="G219" s="87">
        <v>5.7135999999999996</v>
      </c>
      <c r="H219" s="82">
        <v>8.9700000000000006</v>
      </c>
      <c r="I219" s="82">
        <v>8.4499999999999993</v>
      </c>
      <c r="J219" s="82">
        <v>9.6</v>
      </c>
      <c r="K219" s="82" t="str">
        <f>+'[3]Contratos anteriores'!AO222</f>
        <v xml:space="preserve"> </v>
      </c>
      <c r="L219" s="82" t="str">
        <f>+'[3]Contratos anteriores'!AP222</f>
        <v xml:space="preserve"> </v>
      </c>
      <c r="M219" s="82" t="str">
        <f>+'[3]Contratos anteriores'!AQ222</f>
        <v xml:space="preserve"> </v>
      </c>
      <c r="N219" s="82"/>
      <c r="O219" s="82"/>
      <c r="P219" s="82"/>
      <c r="Q219" s="82" t="str">
        <f>+'[3]Contratos anteriores'!AR222</f>
        <v xml:space="preserve"> </v>
      </c>
      <c r="R219" s="82" t="str">
        <f>+'[3]Contratos anteriores'!AS222</f>
        <v xml:space="preserve"> </v>
      </c>
      <c r="S219" s="82" t="str">
        <f>+'[3]Contratos anteriores'!AT222</f>
        <v xml:space="preserve"> </v>
      </c>
      <c r="T219" s="82"/>
      <c r="U219" s="82"/>
      <c r="V219" s="82"/>
      <c r="W219" s="82" t="str">
        <f>+'[3]Contratos anteriores'!AU222</f>
        <v xml:space="preserve"> </v>
      </c>
      <c r="X219" s="82" t="str">
        <f>+'[3]Contratos anteriores'!AV222</f>
        <v xml:space="preserve"> </v>
      </c>
      <c r="Y219" s="82" t="str">
        <f>+'[3]Contratos anteriores'!AW222</f>
        <v xml:space="preserve"> </v>
      </c>
      <c r="Z219" s="82"/>
      <c r="AA219" s="82"/>
      <c r="AB219" s="82"/>
      <c r="AC219" s="86" t="str">
        <f>+'[3]Contratos anteriores'!AX222</f>
        <v xml:space="preserve"> </v>
      </c>
      <c r="AD219" s="86" t="str">
        <f>+'[3]Contratos anteriores'!AY222</f>
        <v xml:space="preserve"> </v>
      </c>
      <c r="AE219" s="86" t="str">
        <f>+'[3]Contratos anteriores'!AZ222</f>
        <v xml:space="preserve"> </v>
      </c>
      <c r="AF219" s="82"/>
      <c r="AG219" s="82"/>
      <c r="AH219" s="82"/>
      <c r="AI219" s="82" t="str">
        <f>+'[3]Contratos anteriores'!BA222</f>
        <v xml:space="preserve"> </v>
      </c>
      <c r="AJ219" s="82" t="str">
        <f>+'[3]Contratos anteriores'!BB222</f>
        <v xml:space="preserve"> </v>
      </c>
      <c r="AK219" s="82" t="str">
        <f>+'[3]Contratos anteriores'!BC222</f>
        <v xml:space="preserve"> </v>
      </c>
      <c r="AL219" s="82"/>
      <c r="AM219" s="82"/>
      <c r="AN219" s="82"/>
      <c r="AO219" s="82" t="str">
        <f>+'[3]Contratos anteriores'!BD222</f>
        <v xml:space="preserve"> </v>
      </c>
      <c r="AP219" s="82" t="str">
        <f>+'[3]Contratos anteriores'!BE222</f>
        <v xml:space="preserve"> </v>
      </c>
      <c r="AQ219" s="82" t="str">
        <f>+'[3]Contratos anteriores'!BF222</f>
        <v xml:space="preserve"> </v>
      </c>
      <c r="AR219" s="82"/>
      <c r="AS219" s="82"/>
      <c r="AT219" s="82"/>
      <c r="AU219" s="82" t="str">
        <f>+'[3]Contratos anteriores'!BG222</f>
        <v xml:space="preserve"> </v>
      </c>
      <c r="AV219" s="82" t="str">
        <f>+'[3]Contratos anteriores'!BH222</f>
        <v xml:space="preserve"> </v>
      </c>
      <c r="AW219" s="82" t="str">
        <f>+'[3]Contratos anteriores'!BI222</f>
        <v xml:space="preserve"> </v>
      </c>
      <c r="AX219" s="82"/>
      <c r="AY219" s="82"/>
      <c r="AZ219" s="82"/>
      <c r="BA219" s="82" t="str">
        <f>+'[3]Contratos anteriores'!BJ222</f>
        <v xml:space="preserve"> </v>
      </c>
      <c r="BB219" s="82" t="str">
        <f>+'[3]Contratos anteriores'!BK222</f>
        <v xml:space="preserve"> </v>
      </c>
      <c r="BC219" s="82" t="str">
        <f>+'[3]Contratos anteriores'!BL222</f>
        <v xml:space="preserve"> </v>
      </c>
      <c r="BD219" s="82"/>
      <c r="BE219" s="82"/>
      <c r="BF219" s="82"/>
      <c r="BG219" s="82" t="str">
        <f>+'[3]Contratos anteriores'!BM222</f>
        <v xml:space="preserve"> </v>
      </c>
      <c r="BH219" s="82" t="str">
        <f>+'[3]Contratos anteriores'!BN222</f>
        <v xml:space="preserve"> </v>
      </c>
      <c r="BI219" s="82" t="str">
        <f>+'[3]Contratos anteriores'!BO222</f>
        <v xml:space="preserve"> </v>
      </c>
      <c r="BJ219" s="82">
        <v>10.37</v>
      </c>
      <c r="BK219" s="82">
        <v>6.72</v>
      </c>
      <c r="BL219" s="82"/>
      <c r="BM219" s="82" t="str">
        <f>+'[3]Contratos anteriores'!BP222</f>
        <v xml:space="preserve"> </v>
      </c>
      <c r="BN219" s="82" t="str">
        <f>+'[3]Contratos anteriores'!BQ222</f>
        <v xml:space="preserve"> </v>
      </c>
      <c r="BO219" s="82" t="str">
        <f>+'[3]Contratos anteriores'!BR222</f>
        <v xml:space="preserve"> </v>
      </c>
      <c r="BP219" s="82">
        <v>5.94</v>
      </c>
      <c r="BQ219" s="82"/>
      <c r="BR219" s="82">
        <v>8.06</v>
      </c>
      <c r="BS219" s="82" t="str">
        <f>+'[3]Contratos anteriores'!BS222</f>
        <v xml:space="preserve"> </v>
      </c>
      <c r="BT219" s="82" t="str">
        <f>+'[3]Contratos anteriores'!BT222</f>
        <v xml:space="preserve"> </v>
      </c>
      <c r="BU219" s="82" t="str">
        <f>+'[3]Contratos anteriores'!BU222</f>
        <v xml:space="preserve"> </v>
      </c>
      <c r="BV219" s="84">
        <f t="shared" si="227"/>
        <v>7.9779499999999999</v>
      </c>
      <c r="BW219" s="84">
        <f t="shared" si="228"/>
        <v>1.7281743394864122</v>
      </c>
      <c r="BX219" s="84">
        <f t="shared" si="299"/>
        <v>5.3856884907703817</v>
      </c>
      <c r="BY219" s="84">
        <f t="shared" si="229"/>
        <v>9.7061243394864114</v>
      </c>
      <c r="BZ219" s="84">
        <f>+IFERROR(E219*1.1," ")</f>
        <v>6.5396540799171641</v>
      </c>
      <c r="CA219" s="82" t="str">
        <f t="shared" si="231"/>
        <v/>
      </c>
      <c r="CB219" s="82" t="str">
        <f t="shared" si="232"/>
        <v/>
      </c>
      <c r="CC219" s="82" t="str">
        <f t="shared" si="233"/>
        <v/>
      </c>
      <c r="CD219" s="82" t="str">
        <f t="shared" si="234"/>
        <v/>
      </c>
      <c r="CE219" s="82" t="str">
        <f t="shared" si="235"/>
        <v/>
      </c>
      <c r="CF219" s="82" t="str">
        <f t="shared" si="236"/>
        <v/>
      </c>
      <c r="CG219" s="82" t="str">
        <f t="shared" si="237"/>
        <v/>
      </c>
      <c r="CH219" s="82" t="str">
        <f t="shared" si="238"/>
        <v/>
      </c>
      <c r="CI219" s="82" t="str">
        <f t="shared" si="239"/>
        <v/>
      </c>
      <c r="CJ219" s="82" t="str">
        <f t="shared" si="240"/>
        <v/>
      </c>
      <c r="CK219" s="82" t="str">
        <f t="shared" si="241"/>
        <v/>
      </c>
      <c r="CL219" s="82" t="str">
        <f t="shared" si="242"/>
        <v/>
      </c>
      <c r="CM219" s="82" t="str">
        <f t="shared" si="243"/>
        <v/>
      </c>
      <c r="CN219" s="82" t="str">
        <f t="shared" si="244"/>
        <v/>
      </c>
      <c r="CO219" s="82" t="str">
        <f t="shared" si="245"/>
        <v/>
      </c>
      <c r="CP219" s="82" t="str">
        <f t="shared" si="246"/>
        <v/>
      </c>
      <c r="CQ219" s="82" t="str">
        <f t="shared" si="247"/>
        <v/>
      </c>
      <c r="CR219" s="82" t="str">
        <f t="shared" si="248"/>
        <v/>
      </c>
      <c r="CS219" s="82" t="str">
        <f t="shared" si="249"/>
        <v/>
      </c>
      <c r="CT219" s="82" t="str">
        <f t="shared" si="250"/>
        <v/>
      </c>
      <c r="CU219" s="82" t="str">
        <f t="shared" si="251"/>
        <v/>
      </c>
      <c r="CV219" s="82" t="str">
        <f t="shared" si="252"/>
        <v/>
      </c>
      <c r="CW219" s="82" t="str">
        <f t="shared" si="253"/>
        <v/>
      </c>
      <c r="CX219" s="82" t="str">
        <f t="shared" si="254"/>
        <v/>
      </c>
      <c r="CY219" s="82" t="str">
        <f t="shared" si="255"/>
        <v/>
      </c>
      <c r="CZ219" s="82" t="str">
        <f t="shared" si="256"/>
        <v/>
      </c>
      <c r="DA219" s="82" t="str">
        <f t="shared" si="257"/>
        <v/>
      </c>
      <c r="DB219" s="82" t="str">
        <f t="shared" si="258"/>
        <v/>
      </c>
      <c r="DC219" s="82" t="str">
        <f t="shared" si="259"/>
        <v/>
      </c>
      <c r="DD219" s="82" t="str">
        <f t="shared" si="260"/>
        <v/>
      </c>
      <c r="DE219" s="82" t="str">
        <f t="shared" si="261"/>
        <v/>
      </c>
      <c r="DF219" s="82" t="str">
        <f t="shared" si="262"/>
        <v/>
      </c>
      <c r="DG219" s="82" t="str">
        <f t="shared" si="263"/>
        <v/>
      </c>
      <c r="DH219" s="82" t="str">
        <f t="shared" si="264"/>
        <v/>
      </c>
      <c r="DI219" s="82" t="str">
        <f t="shared" si="265"/>
        <v/>
      </c>
      <c r="DJ219" s="82" t="str">
        <f t="shared" si="266"/>
        <v/>
      </c>
      <c r="DK219" s="82" t="str">
        <f t="shared" si="267"/>
        <v/>
      </c>
      <c r="DL219" s="82" t="str">
        <f t="shared" si="268"/>
        <v/>
      </c>
      <c r="DM219" s="82" t="str">
        <f t="shared" si="269"/>
        <v/>
      </c>
      <c r="DN219" s="82" t="str">
        <f t="shared" si="270"/>
        <v/>
      </c>
      <c r="DO219" s="82" t="str">
        <f t="shared" si="271"/>
        <v/>
      </c>
      <c r="DP219" s="82" t="str">
        <f t="shared" si="272"/>
        <v/>
      </c>
      <c r="DQ219" s="82" t="str">
        <f t="shared" si="273"/>
        <v/>
      </c>
      <c r="DR219" s="82" t="str">
        <f t="shared" si="274"/>
        <v/>
      </c>
      <c r="DS219" s="82" t="str">
        <f t="shared" si="275"/>
        <v/>
      </c>
      <c r="DT219" s="82" t="str">
        <f t="shared" si="276"/>
        <v/>
      </c>
      <c r="DU219" s="82" t="str">
        <f t="shared" si="277"/>
        <v/>
      </c>
      <c r="DV219" s="82" t="str">
        <f t="shared" si="278"/>
        <v/>
      </c>
      <c r="DW219" s="82" t="str">
        <f t="shared" si="279"/>
        <v/>
      </c>
      <c r="DX219" s="82" t="str">
        <f t="shared" si="280"/>
        <v/>
      </c>
      <c r="DY219" s="82" t="str">
        <f t="shared" si="281"/>
        <v/>
      </c>
      <c r="DZ219" s="82" t="str">
        <f t="shared" si="282"/>
        <v/>
      </c>
      <c r="EA219" s="82" t="str">
        <f t="shared" si="283"/>
        <v/>
      </c>
      <c r="EB219" s="82" t="str">
        <f t="shared" si="284"/>
        <v/>
      </c>
      <c r="EC219" s="82" t="str">
        <f t="shared" si="285"/>
        <v/>
      </c>
      <c r="ED219" s="82" t="str">
        <f t="shared" si="286"/>
        <v/>
      </c>
      <c r="EE219" s="82" t="str">
        <f t="shared" si="287"/>
        <v/>
      </c>
      <c r="EF219" s="82" t="str">
        <f t="shared" si="288"/>
        <v/>
      </c>
      <c r="EG219" s="82" t="str">
        <f t="shared" si="289"/>
        <v/>
      </c>
      <c r="EH219" s="82" t="str">
        <f t="shared" si="290"/>
        <v/>
      </c>
      <c r="EI219" s="82">
        <f t="shared" si="291"/>
        <v>5.94</v>
      </c>
      <c r="EJ219" s="82" t="str">
        <f t="shared" si="292"/>
        <v/>
      </c>
      <c r="EK219" s="82" t="str">
        <f t="shared" si="293"/>
        <v/>
      </c>
      <c r="EL219" s="82" t="str">
        <f t="shared" si="294"/>
        <v/>
      </c>
      <c r="EM219" s="82" t="str">
        <f t="shared" si="295"/>
        <v/>
      </c>
      <c r="EN219" s="82" t="str">
        <f t="shared" si="296"/>
        <v/>
      </c>
      <c r="EO219" s="71">
        <f t="shared" si="297"/>
        <v>5.71</v>
      </c>
      <c r="EP219" s="71">
        <f>ROUND(EO219*(1+[3]Inflación!$G$50),2)</f>
        <v>5.78</v>
      </c>
      <c r="EQ219" s="81">
        <f t="shared" si="298"/>
        <v>-3.9551645508509758E-2</v>
      </c>
    </row>
    <row r="220" spans="1:148" s="56" customFormat="1" ht="24.75" customHeight="1">
      <c r="A220" s="93">
        <v>214</v>
      </c>
      <c r="B220" s="92" t="s">
        <v>467</v>
      </c>
      <c r="C220" s="91" t="s">
        <v>469</v>
      </c>
      <c r="D220" s="90" t="s">
        <v>129</v>
      </c>
      <c r="E220" s="94">
        <v>7.3733407187940703</v>
      </c>
      <c r="F220" s="94">
        <v>7.4360141149038199</v>
      </c>
      <c r="G220" s="87">
        <v>7.4534000000000002</v>
      </c>
      <c r="H220" s="82">
        <v>12.7</v>
      </c>
      <c r="I220" s="82">
        <v>10.54</v>
      </c>
      <c r="J220" s="82">
        <v>13.59</v>
      </c>
      <c r="K220" s="82" t="str">
        <f>+'[3]Contratos anteriores'!AO223</f>
        <v xml:space="preserve"> </v>
      </c>
      <c r="L220" s="82" t="str">
        <f>+'[3]Contratos anteriores'!AP223</f>
        <v xml:space="preserve"> </v>
      </c>
      <c r="M220" s="82" t="str">
        <f>+'[3]Contratos anteriores'!AQ223</f>
        <v xml:space="preserve"> </v>
      </c>
      <c r="N220" s="82"/>
      <c r="O220" s="82"/>
      <c r="P220" s="82"/>
      <c r="Q220" s="82" t="str">
        <f>+'[3]Contratos anteriores'!AR223</f>
        <v xml:space="preserve"> </v>
      </c>
      <c r="R220" s="82" t="str">
        <f>+'[3]Contratos anteriores'!AS223</f>
        <v xml:space="preserve"> </v>
      </c>
      <c r="S220" s="82">
        <f>+'[3]Contratos anteriores'!AT223</f>
        <v>7.1438909999999991</v>
      </c>
      <c r="T220" s="82"/>
      <c r="U220" s="82"/>
      <c r="V220" s="82"/>
      <c r="W220" s="82" t="str">
        <f>+'[3]Contratos anteriores'!AU223</f>
        <v xml:space="preserve"> </v>
      </c>
      <c r="X220" s="82" t="str">
        <f>+'[3]Contratos anteriores'!AV223</f>
        <v xml:space="preserve"> </v>
      </c>
      <c r="Y220" s="82" t="str">
        <f>+'[3]Contratos anteriores'!AW223</f>
        <v xml:space="preserve"> </v>
      </c>
      <c r="Z220" s="82"/>
      <c r="AA220" s="82"/>
      <c r="AB220" s="82"/>
      <c r="AC220" s="86" t="str">
        <f>+'[3]Contratos anteriores'!AX223</f>
        <v xml:space="preserve"> </v>
      </c>
      <c r="AD220" s="86" t="str">
        <f>+'[3]Contratos anteriores'!AY223</f>
        <v xml:space="preserve"> </v>
      </c>
      <c r="AE220" s="86" t="str">
        <f>+'[3]Contratos anteriores'!AZ223</f>
        <v xml:space="preserve"> </v>
      </c>
      <c r="AF220" s="82"/>
      <c r="AG220" s="82"/>
      <c r="AH220" s="82"/>
      <c r="AI220" s="82" t="str">
        <f>+'[3]Contratos anteriores'!BA223</f>
        <v xml:space="preserve"> </v>
      </c>
      <c r="AJ220" s="82" t="str">
        <f>+'[3]Contratos anteriores'!BB223</f>
        <v xml:space="preserve"> </v>
      </c>
      <c r="AK220" s="82" t="str">
        <f>+'[3]Contratos anteriores'!BC223</f>
        <v xml:space="preserve"> </v>
      </c>
      <c r="AL220" s="82"/>
      <c r="AM220" s="82"/>
      <c r="AN220" s="82"/>
      <c r="AO220" s="82" t="str">
        <f>+'[3]Contratos anteriores'!BD223</f>
        <v xml:space="preserve"> </v>
      </c>
      <c r="AP220" s="82" t="str">
        <f>+'[3]Contratos anteriores'!BE223</f>
        <v xml:space="preserve"> </v>
      </c>
      <c r="AQ220" s="82" t="str">
        <f>+'[3]Contratos anteriores'!BF223</f>
        <v xml:space="preserve"> </v>
      </c>
      <c r="AR220" s="82"/>
      <c r="AS220" s="82"/>
      <c r="AT220" s="82"/>
      <c r="AU220" s="82" t="str">
        <f>+'[3]Contratos anteriores'!BG223</f>
        <v xml:space="preserve"> </v>
      </c>
      <c r="AV220" s="82">
        <f>+'[3]Contratos anteriores'!BH223</f>
        <v>4.6464599999999994</v>
      </c>
      <c r="AW220" s="82" t="str">
        <f>+'[3]Contratos anteriores'!BI223</f>
        <v xml:space="preserve"> </v>
      </c>
      <c r="AX220" s="82"/>
      <c r="AY220" s="82"/>
      <c r="AZ220" s="82"/>
      <c r="BA220" s="82" t="str">
        <f>+'[3]Contratos anteriores'!BJ223</f>
        <v xml:space="preserve"> </v>
      </c>
      <c r="BB220" s="82" t="str">
        <f>+'[3]Contratos anteriores'!BK223</f>
        <v xml:space="preserve"> </v>
      </c>
      <c r="BC220" s="82" t="str">
        <f>+'[3]Contratos anteriores'!BL223</f>
        <v xml:space="preserve"> </v>
      </c>
      <c r="BD220" s="82"/>
      <c r="BE220" s="82"/>
      <c r="BF220" s="82"/>
      <c r="BG220" s="82" t="str">
        <f>+'[3]Contratos anteriores'!BM223</f>
        <v xml:space="preserve"> </v>
      </c>
      <c r="BH220" s="82" t="str">
        <f>+'[3]Contratos anteriores'!BN223</f>
        <v xml:space="preserve"> </v>
      </c>
      <c r="BI220" s="82" t="str">
        <f>+'[3]Contratos anteriores'!BO223</f>
        <v xml:space="preserve"> </v>
      </c>
      <c r="BJ220" s="82">
        <v>12.56</v>
      </c>
      <c r="BK220" s="82">
        <v>8.33</v>
      </c>
      <c r="BL220" s="82"/>
      <c r="BM220" s="82" t="str">
        <f>+'[3]Contratos anteriores'!BP223</f>
        <v xml:space="preserve"> </v>
      </c>
      <c r="BN220" s="82" t="str">
        <f>+'[3]Contratos anteriores'!BQ223</f>
        <v xml:space="preserve"> </v>
      </c>
      <c r="BO220" s="82" t="str">
        <f>+'[3]Contratos anteriores'!BR223</f>
        <v xml:space="preserve"> </v>
      </c>
      <c r="BP220" s="82">
        <v>7.36</v>
      </c>
      <c r="BQ220" s="82"/>
      <c r="BR220" s="82">
        <v>10.4</v>
      </c>
      <c r="BS220" s="82" t="str">
        <f>+'[3]Contratos anteriores'!BS223</f>
        <v xml:space="preserve"> </v>
      </c>
      <c r="BT220" s="82" t="str">
        <f>+'[3]Contratos anteriores'!BT223</f>
        <v xml:space="preserve"> </v>
      </c>
      <c r="BU220" s="82" t="str">
        <f>+'[3]Contratos anteriores'!BU223</f>
        <v xml:space="preserve"> </v>
      </c>
      <c r="BV220" s="84">
        <f t="shared" si="227"/>
        <v>9.4723750999999989</v>
      </c>
      <c r="BW220" s="84">
        <f t="shared" si="228"/>
        <v>2.7730591441411176</v>
      </c>
      <c r="BX220" s="84">
        <f t="shared" si="299"/>
        <v>5.3127863837883229</v>
      </c>
      <c r="BY220" s="84">
        <f t="shared" si="229"/>
        <v>12.245434244141116</v>
      </c>
      <c r="BZ220" s="84">
        <f>+IFERROR(E220*1.1," ")</f>
        <v>8.1106747906734782</v>
      </c>
      <c r="CA220" s="82" t="str">
        <f t="shared" si="231"/>
        <v/>
      </c>
      <c r="CB220" s="82" t="str">
        <f t="shared" si="232"/>
        <v/>
      </c>
      <c r="CC220" s="82" t="str">
        <f t="shared" si="233"/>
        <v/>
      </c>
      <c r="CD220" s="82" t="str">
        <f t="shared" si="234"/>
        <v/>
      </c>
      <c r="CE220" s="82" t="str">
        <f t="shared" si="235"/>
        <v/>
      </c>
      <c r="CF220" s="82" t="str">
        <f t="shared" si="236"/>
        <v/>
      </c>
      <c r="CG220" s="82" t="str">
        <f t="shared" si="237"/>
        <v/>
      </c>
      <c r="CH220" s="82" t="str">
        <f t="shared" si="238"/>
        <v/>
      </c>
      <c r="CI220" s="82" t="str">
        <f t="shared" si="239"/>
        <v/>
      </c>
      <c r="CJ220" s="82" t="str">
        <f t="shared" si="240"/>
        <v/>
      </c>
      <c r="CK220" s="82" t="str">
        <f t="shared" si="241"/>
        <v/>
      </c>
      <c r="CL220" s="82">
        <f t="shared" si="242"/>
        <v>7.1438909999999991</v>
      </c>
      <c r="CM220" s="82" t="str">
        <f t="shared" si="243"/>
        <v/>
      </c>
      <c r="CN220" s="82" t="str">
        <f t="shared" si="244"/>
        <v/>
      </c>
      <c r="CO220" s="82" t="str">
        <f t="shared" si="245"/>
        <v/>
      </c>
      <c r="CP220" s="82" t="str">
        <f t="shared" si="246"/>
        <v/>
      </c>
      <c r="CQ220" s="82" t="str">
        <f t="shared" si="247"/>
        <v/>
      </c>
      <c r="CR220" s="82" t="str">
        <f t="shared" si="248"/>
        <v/>
      </c>
      <c r="CS220" s="82" t="str">
        <f t="shared" si="249"/>
        <v/>
      </c>
      <c r="CT220" s="82" t="str">
        <f t="shared" si="250"/>
        <v/>
      </c>
      <c r="CU220" s="82" t="str">
        <f t="shared" si="251"/>
        <v/>
      </c>
      <c r="CV220" s="82" t="str">
        <f t="shared" si="252"/>
        <v/>
      </c>
      <c r="CW220" s="82" t="str">
        <f t="shared" si="253"/>
        <v/>
      </c>
      <c r="CX220" s="82" t="str">
        <f t="shared" si="254"/>
        <v/>
      </c>
      <c r="CY220" s="82" t="str">
        <f t="shared" si="255"/>
        <v/>
      </c>
      <c r="CZ220" s="82" t="str">
        <f t="shared" si="256"/>
        <v/>
      </c>
      <c r="DA220" s="82" t="str">
        <f t="shared" si="257"/>
        <v/>
      </c>
      <c r="DB220" s="82" t="str">
        <f t="shared" si="258"/>
        <v/>
      </c>
      <c r="DC220" s="82" t="str">
        <f t="shared" si="259"/>
        <v/>
      </c>
      <c r="DD220" s="82" t="str">
        <f t="shared" si="260"/>
        <v/>
      </c>
      <c r="DE220" s="82" t="str">
        <f t="shared" si="261"/>
        <v/>
      </c>
      <c r="DF220" s="82" t="str">
        <f t="shared" si="262"/>
        <v/>
      </c>
      <c r="DG220" s="82" t="str">
        <f t="shared" si="263"/>
        <v/>
      </c>
      <c r="DH220" s="82" t="str">
        <f t="shared" si="264"/>
        <v/>
      </c>
      <c r="DI220" s="82" t="str">
        <f t="shared" si="265"/>
        <v/>
      </c>
      <c r="DJ220" s="82" t="str">
        <f t="shared" si="266"/>
        <v/>
      </c>
      <c r="DK220" s="82" t="str">
        <f t="shared" si="267"/>
        <v/>
      </c>
      <c r="DL220" s="82" t="str">
        <f t="shared" si="268"/>
        <v/>
      </c>
      <c r="DM220" s="82" t="str">
        <f t="shared" si="269"/>
        <v/>
      </c>
      <c r="DN220" s="82" t="str">
        <f t="shared" si="270"/>
        <v/>
      </c>
      <c r="DO220" s="82" t="str">
        <f t="shared" si="271"/>
        <v/>
      </c>
      <c r="DP220" s="82" t="str">
        <f t="shared" si="272"/>
        <v/>
      </c>
      <c r="DQ220" s="82" t="str">
        <f t="shared" si="273"/>
        <v/>
      </c>
      <c r="DR220" s="82" t="str">
        <f t="shared" si="274"/>
        <v/>
      </c>
      <c r="DS220" s="82" t="str">
        <f t="shared" si="275"/>
        <v/>
      </c>
      <c r="DT220" s="82" t="str">
        <f t="shared" si="276"/>
        <v/>
      </c>
      <c r="DU220" s="82" t="str">
        <f t="shared" si="277"/>
        <v/>
      </c>
      <c r="DV220" s="82" t="str">
        <f t="shared" si="278"/>
        <v/>
      </c>
      <c r="DW220" s="82" t="str">
        <f t="shared" si="279"/>
        <v/>
      </c>
      <c r="DX220" s="82" t="str">
        <f t="shared" si="280"/>
        <v/>
      </c>
      <c r="DY220" s="82" t="str">
        <f t="shared" si="281"/>
        <v/>
      </c>
      <c r="DZ220" s="82" t="str">
        <f t="shared" si="282"/>
        <v/>
      </c>
      <c r="EA220" s="82" t="str">
        <f t="shared" si="283"/>
        <v/>
      </c>
      <c r="EB220" s="82" t="str">
        <f t="shared" si="284"/>
        <v/>
      </c>
      <c r="EC220" s="82" t="str">
        <f t="shared" si="285"/>
        <v/>
      </c>
      <c r="ED220" s="82" t="str">
        <f t="shared" si="286"/>
        <v/>
      </c>
      <c r="EE220" s="82" t="str">
        <f t="shared" si="287"/>
        <v/>
      </c>
      <c r="EF220" s="82" t="str">
        <f t="shared" si="288"/>
        <v/>
      </c>
      <c r="EG220" s="82" t="str">
        <f t="shared" si="289"/>
        <v/>
      </c>
      <c r="EH220" s="82" t="str">
        <f t="shared" si="290"/>
        <v/>
      </c>
      <c r="EI220" s="82">
        <f t="shared" si="291"/>
        <v>7.36</v>
      </c>
      <c r="EJ220" s="82" t="str">
        <f t="shared" si="292"/>
        <v/>
      </c>
      <c r="EK220" s="82" t="str">
        <f t="shared" si="293"/>
        <v/>
      </c>
      <c r="EL220" s="82" t="str">
        <f t="shared" si="294"/>
        <v/>
      </c>
      <c r="EM220" s="82" t="str">
        <f t="shared" si="295"/>
        <v/>
      </c>
      <c r="EN220" s="82" t="str">
        <f t="shared" si="296"/>
        <v/>
      </c>
      <c r="EO220" s="71">
        <f t="shared" si="297"/>
        <v>7.45</v>
      </c>
      <c r="EP220" s="71">
        <f>ROUND(EO220*(1+[3]Inflación!$G$50),2)</f>
        <v>7.55</v>
      </c>
      <c r="EQ220" s="81">
        <f t="shared" si="298"/>
        <v>1.0396817959399618E-2</v>
      </c>
    </row>
    <row r="221" spans="1:148" s="56" customFormat="1" ht="24.75" customHeight="1">
      <c r="A221" s="93">
        <v>215</v>
      </c>
      <c r="B221" s="92" t="s">
        <v>467</v>
      </c>
      <c r="C221" s="91" t="s">
        <v>468</v>
      </c>
      <c r="D221" s="90" t="s">
        <v>129</v>
      </c>
      <c r="E221" s="94">
        <v>9.455038456687797</v>
      </c>
      <c r="F221" s="94">
        <v>9.5354062835696425</v>
      </c>
      <c r="G221" s="87">
        <v>9.3785000000000007</v>
      </c>
      <c r="H221" s="82">
        <v>16.09</v>
      </c>
      <c r="I221" s="82">
        <v>14.26</v>
      </c>
      <c r="J221" s="82">
        <v>17.22</v>
      </c>
      <c r="K221" s="82" t="str">
        <f>+'[3]Contratos anteriores'!AO224</f>
        <v xml:space="preserve"> </v>
      </c>
      <c r="L221" s="82" t="str">
        <f>+'[3]Contratos anteriores'!AP224</f>
        <v xml:space="preserve"> </v>
      </c>
      <c r="M221" s="82" t="str">
        <f>+'[3]Contratos anteriores'!AQ224</f>
        <v xml:space="preserve"> </v>
      </c>
      <c r="N221" s="82"/>
      <c r="O221" s="82"/>
      <c r="P221" s="82"/>
      <c r="Q221" s="82" t="str">
        <f>+'[3]Contratos anteriores'!AR224</f>
        <v xml:space="preserve"> </v>
      </c>
      <c r="R221" s="82" t="str">
        <f>+'[3]Contratos anteriores'!AS224</f>
        <v xml:space="preserve"> </v>
      </c>
      <c r="S221" s="82" t="str">
        <f>+'[3]Contratos anteriores'!AT224</f>
        <v xml:space="preserve"> </v>
      </c>
      <c r="T221" s="82"/>
      <c r="U221" s="82"/>
      <c r="V221" s="82"/>
      <c r="W221" s="82" t="str">
        <f>+'[3]Contratos anteriores'!AU224</f>
        <v xml:space="preserve"> </v>
      </c>
      <c r="X221" s="82" t="str">
        <f>+'[3]Contratos anteriores'!AV224</f>
        <v xml:space="preserve"> </v>
      </c>
      <c r="Y221" s="82" t="str">
        <f>+'[3]Contratos anteriores'!AW224</f>
        <v xml:space="preserve"> </v>
      </c>
      <c r="Z221" s="82"/>
      <c r="AA221" s="82"/>
      <c r="AB221" s="82"/>
      <c r="AC221" s="86" t="str">
        <f>+'[3]Contratos anteriores'!AX224</f>
        <v xml:space="preserve"> </v>
      </c>
      <c r="AD221" s="86" t="str">
        <f>+'[3]Contratos anteriores'!AY224</f>
        <v xml:space="preserve"> </v>
      </c>
      <c r="AE221" s="86" t="str">
        <f>+'[3]Contratos anteriores'!AZ224</f>
        <v xml:space="preserve"> </v>
      </c>
      <c r="AF221" s="82"/>
      <c r="AG221" s="82"/>
      <c r="AH221" s="82"/>
      <c r="AI221" s="82" t="str">
        <f>+'[3]Contratos anteriores'!BA224</f>
        <v xml:space="preserve"> </v>
      </c>
      <c r="AJ221" s="82" t="str">
        <f>+'[3]Contratos anteriores'!BB224</f>
        <v xml:space="preserve"> </v>
      </c>
      <c r="AK221" s="82" t="str">
        <f>+'[3]Contratos anteriores'!BC224</f>
        <v xml:space="preserve"> </v>
      </c>
      <c r="AL221" s="82"/>
      <c r="AM221" s="82"/>
      <c r="AN221" s="82"/>
      <c r="AO221" s="82" t="str">
        <f>+'[3]Contratos anteriores'!BD224</f>
        <v xml:space="preserve"> </v>
      </c>
      <c r="AP221" s="82" t="str">
        <f>+'[3]Contratos anteriores'!BE224</f>
        <v xml:space="preserve"> </v>
      </c>
      <c r="AQ221" s="82" t="str">
        <f>+'[3]Contratos anteriores'!BF224</f>
        <v xml:space="preserve"> </v>
      </c>
      <c r="AR221" s="82"/>
      <c r="AS221" s="82"/>
      <c r="AT221" s="82"/>
      <c r="AU221" s="82" t="str">
        <f>+'[3]Contratos anteriores'!BG224</f>
        <v xml:space="preserve"> </v>
      </c>
      <c r="AV221" s="82">
        <f>+'[3]Contratos anteriores'!BH224</f>
        <v>6.9696899999999999</v>
      </c>
      <c r="AW221" s="82" t="str">
        <f>+'[3]Contratos anteriores'!BI224</f>
        <v xml:space="preserve"> </v>
      </c>
      <c r="AX221" s="82"/>
      <c r="AY221" s="82"/>
      <c r="AZ221" s="82"/>
      <c r="BA221" s="82" t="str">
        <f>+'[3]Contratos anteriores'!BJ224</f>
        <v xml:space="preserve"> </v>
      </c>
      <c r="BB221" s="82" t="str">
        <f>+'[3]Contratos anteriores'!BK224</f>
        <v xml:space="preserve"> </v>
      </c>
      <c r="BC221" s="82" t="str">
        <f>+'[3]Contratos anteriores'!BL224</f>
        <v xml:space="preserve"> </v>
      </c>
      <c r="BD221" s="82"/>
      <c r="BE221" s="82"/>
      <c r="BF221" s="82"/>
      <c r="BG221" s="82" t="str">
        <f>+'[3]Contratos anteriores'!BM224</f>
        <v xml:space="preserve"> </v>
      </c>
      <c r="BH221" s="82" t="str">
        <f>+'[3]Contratos anteriores'!BN224</f>
        <v xml:space="preserve"> </v>
      </c>
      <c r="BI221" s="82" t="str">
        <f>+'[3]Contratos anteriores'!BO224</f>
        <v xml:space="preserve"> </v>
      </c>
      <c r="BJ221" s="82">
        <v>16.72</v>
      </c>
      <c r="BK221" s="82">
        <v>10.68</v>
      </c>
      <c r="BL221" s="82"/>
      <c r="BM221" s="82" t="str">
        <f>+'[3]Contratos anteriores'!BP224</f>
        <v xml:space="preserve"> </v>
      </c>
      <c r="BN221" s="82" t="str">
        <f>+'[3]Contratos anteriores'!BQ224</f>
        <v xml:space="preserve"> </v>
      </c>
      <c r="BO221" s="82" t="str">
        <f>+'[3]Contratos anteriores'!BR224</f>
        <v xml:space="preserve"> </v>
      </c>
      <c r="BP221" s="82">
        <v>9.44</v>
      </c>
      <c r="BQ221" s="82"/>
      <c r="BR221" s="82">
        <v>13.62</v>
      </c>
      <c r="BS221" s="82" t="str">
        <f>+'[3]Contratos anteriores'!BS224</f>
        <v xml:space="preserve"> </v>
      </c>
      <c r="BT221" s="82" t="str">
        <f>+'[3]Contratos anteriores'!BT224</f>
        <v xml:space="preserve"> </v>
      </c>
      <c r="BU221" s="82" t="str">
        <f>+'[3]Contratos anteriores'!BU224</f>
        <v xml:space="preserve"> </v>
      </c>
      <c r="BV221" s="84">
        <f t="shared" si="227"/>
        <v>12.708687777777776</v>
      </c>
      <c r="BW221" s="84">
        <f t="shared" si="228"/>
        <v>3.5614596027713299</v>
      </c>
      <c r="BX221" s="84">
        <f t="shared" si="299"/>
        <v>7.3664983736207805</v>
      </c>
      <c r="BY221" s="84">
        <f t="shared" si="229"/>
        <v>16.270147380549105</v>
      </c>
      <c r="BZ221" s="84">
        <f>+IFERROR(E221*1.1," ")</f>
        <v>10.400542302356577</v>
      </c>
      <c r="CA221" s="82" t="str">
        <f t="shared" si="231"/>
        <v/>
      </c>
      <c r="CB221" s="82" t="str">
        <f t="shared" si="232"/>
        <v/>
      </c>
      <c r="CC221" s="82" t="str">
        <f t="shared" si="233"/>
        <v/>
      </c>
      <c r="CD221" s="82" t="str">
        <f t="shared" si="234"/>
        <v/>
      </c>
      <c r="CE221" s="82" t="str">
        <f t="shared" si="235"/>
        <v/>
      </c>
      <c r="CF221" s="82" t="str">
        <f t="shared" si="236"/>
        <v/>
      </c>
      <c r="CG221" s="82" t="str">
        <f t="shared" si="237"/>
        <v/>
      </c>
      <c r="CH221" s="82" t="str">
        <f t="shared" si="238"/>
        <v/>
      </c>
      <c r="CI221" s="82" t="str">
        <f t="shared" si="239"/>
        <v/>
      </c>
      <c r="CJ221" s="82" t="str">
        <f t="shared" si="240"/>
        <v/>
      </c>
      <c r="CK221" s="82" t="str">
        <f t="shared" si="241"/>
        <v/>
      </c>
      <c r="CL221" s="82" t="str">
        <f t="shared" si="242"/>
        <v/>
      </c>
      <c r="CM221" s="82" t="str">
        <f t="shared" si="243"/>
        <v/>
      </c>
      <c r="CN221" s="82" t="str">
        <f t="shared" si="244"/>
        <v/>
      </c>
      <c r="CO221" s="82" t="str">
        <f t="shared" si="245"/>
        <v/>
      </c>
      <c r="CP221" s="82" t="str">
        <f t="shared" si="246"/>
        <v/>
      </c>
      <c r="CQ221" s="82" t="str">
        <f t="shared" si="247"/>
        <v/>
      </c>
      <c r="CR221" s="82" t="str">
        <f t="shared" si="248"/>
        <v/>
      </c>
      <c r="CS221" s="82" t="str">
        <f t="shared" si="249"/>
        <v/>
      </c>
      <c r="CT221" s="82" t="str">
        <f t="shared" si="250"/>
        <v/>
      </c>
      <c r="CU221" s="82" t="str">
        <f t="shared" si="251"/>
        <v/>
      </c>
      <c r="CV221" s="82" t="str">
        <f t="shared" si="252"/>
        <v/>
      </c>
      <c r="CW221" s="82" t="str">
        <f t="shared" si="253"/>
        <v/>
      </c>
      <c r="CX221" s="82" t="str">
        <f t="shared" si="254"/>
        <v/>
      </c>
      <c r="CY221" s="82" t="str">
        <f t="shared" si="255"/>
        <v/>
      </c>
      <c r="CZ221" s="82" t="str">
        <f t="shared" si="256"/>
        <v/>
      </c>
      <c r="DA221" s="82" t="str">
        <f t="shared" si="257"/>
        <v/>
      </c>
      <c r="DB221" s="82" t="str">
        <f t="shared" si="258"/>
        <v/>
      </c>
      <c r="DC221" s="82" t="str">
        <f t="shared" si="259"/>
        <v/>
      </c>
      <c r="DD221" s="82" t="str">
        <f t="shared" si="260"/>
        <v/>
      </c>
      <c r="DE221" s="82" t="str">
        <f t="shared" si="261"/>
        <v/>
      </c>
      <c r="DF221" s="82" t="str">
        <f t="shared" si="262"/>
        <v/>
      </c>
      <c r="DG221" s="82" t="str">
        <f t="shared" si="263"/>
        <v/>
      </c>
      <c r="DH221" s="82" t="str">
        <f t="shared" si="264"/>
        <v/>
      </c>
      <c r="DI221" s="82" t="str">
        <f t="shared" si="265"/>
        <v/>
      </c>
      <c r="DJ221" s="82" t="str">
        <f t="shared" si="266"/>
        <v/>
      </c>
      <c r="DK221" s="82" t="str">
        <f t="shared" si="267"/>
        <v/>
      </c>
      <c r="DL221" s="82" t="str">
        <f t="shared" si="268"/>
        <v/>
      </c>
      <c r="DM221" s="82" t="str">
        <f t="shared" si="269"/>
        <v/>
      </c>
      <c r="DN221" s="82" t="str">
        <f t="shared" si="270"/>
        <v/>
      </c>
      <c r="DO221" s="82" t="str">
        <f t="shared" si="271"/>
        <v/>
      </c>
      <c r="DP221" s="82" t="str">
        <f t="shared" si="272"/>
        <v/>
      </c>
      <c r="DQ221" s="82" t="str">
        <f t="shared" si="273"/>
        <v/>
      </c>
      <c r="DR221" s="82" t="str">
        <f t="shared" si="274"/>
        <v/>
      </c>
      <c r="DS221" s="82" t="str">
        <f t="shared" si="275"/>
        <v/>
      </c>
      <c r="DT221" s="82" t="str">
        <f t="shared" si="276"/>
        <v/>
      </c>
      <c r="DU221" s="82" t="str">
        <f t="shared" si="277"/>
        <v/>
      </c>
      <c r="DV221" s="82" t="str">
        <f t="shared" si="278"/>
        <v/>
      </c>
      <c r="DW221" s="82" t="str">
        <f t="shared" si="279"/>
        <v/>
      </c>
      <c r="DX221" s="82" t="str">
        <f t="shared" si="280"/>
        <v/>
      </c>
      <c r="DY221" s="82" t="str">
        <f t="shared" si="281"/>
        <v/>
      </c>
      <c r="DZ221" s="82" t="str">
        <f t="shared" si="282"/>
        <v/>
      </c>
      <c r="EA221" s="82" t="str">
        <f t="shared" si="283"/>
        <v/>
      </c>
      <c r="EB221" s="82" t="str">
        <f t="shared" si="284"/>
        <v/>
      </c>
      <c r="EC221" s="82" t="str">
        <f t="shared" si="285"/>
        <v/>
      </c>
      <c r="ED221" s="82" t="str">
        <f t="shared" si="286"/>
        <v/>
      </c>
      <c r="EE221" s="82" t="str">
        <f t="shared" si="287"/>
        <v/>
      </c>
      <c r="EF221" s="82" t="str">
        <f t="shared" si="288"/>
        <v/>
      </c>
      <c r="EG221" s="82" t="str">
        <f t="shared" si="289"/>
        <v/>
      </c>
      <c r="EH221" s="82" t="str">
        <f t="shared" si="290"/>
        <v/>
      </c>
      <c r="EI221" s="82">
        <f t="shared" si="291"/>
        <v>9.44</v>
      </c>
      <c r="EJ221" s="82" t="str">
        <f t="shared" si="292"/>
        <v/>
      </c>
      <c r="EK221" s="82" t="str">
        <f t="shared" si="293"/>
        <v/>
      </c>
      <c r="EL221" s="82" t="str">
        <f t="shared" si="294"/>
        <v/>
      </c>
      <c r="EM221" s="82" t="str">
        <f t="shared" si="295"/>
        <v/>
      </c>
      <c r="EN221" s="82" t="str">
        <f t="shared" si="296"/>
        <v/>
      </c>
      <c r="EO221" s="71">
        <f t="shared" si="297"/>
        <v>9.3800000000000008</v>
      </c>
      <c r="EP221" s="71">
        <f>ROUND(EO221*(1+[3]Inflación!$G$50),2)</f>
        <v>9.5</v>
      </c>
      <c r="EQ221" s="81">
        <f t="shared" si="298"/>
        <v>-7.9363460055225099E-3</v>
      </c>
    </row>
    <row r="222" spans="1:148" s="56" customFormat="1" ht="24.75" customHeight="1">
      <c r="A222" s="93">
        <v>216</v>
      </c>
      <c r="B222" s="92" t="s">
        <v>467</v>
      </c>
      <c r="C222" s="91" t="s">
        <v>466</v>
      </c>
      <c r="D222" s="90" t="s">
        <v>129</v>
      </c>
      <c r="E222" s="94">
        <v>11.288962763122978</v>
      </c>
      <c r="F222" s="94">
        <v>11.384918946609524</v>
      </c>
      <c r="G222" s="130">
        <v>11.7257</v>
      </c>
      <c r="H222" s="82">
        <v>18.670000000000002</v>
      </c>
      <c r="I222" s="82">
        <v>15.26</v>
      </c>
      <c r="J222" s="82">
        <v>19.98</v>
      </c>
      <c r="K222" s="82" t="str">
        <f>+'[3]Contratos anteriores'!AO225</f>
        <v xml:space="preserve"> </v>
      </c>
      <c r="L222" s="82" t="str">
        <f>+'[3]Contratos anteriores'!AP225</f>
        <v xml:space="preserve"> </v>
      </c>
      <c r="M222" s="82" t="str">
        <f>+'[3]Contratos anteriores'!AQ225</f>
        <v xml:space="preserve"> </v>
      </c>
      <c r="N222" s="82"/>
      <c r="O222" s="82"/>
      <c r="P222" s="82"/>
      <c r="Q222" s="82" t="str">
        <f>+'[3]Contratos anteriores'!AR225</f>
        <v xml:space="preserve"> </v>
      </c>
      <c r="R222" s="82" t="str">
        <f>+'[3]Contratos anteriores'!AS225</f>
        <v xml:space="preserve"> </v>
      </c>
      <c r="S222" s="82" t="str">
        <f>+'[3]Contratos anteriores'!AT225</f>
        <v xml:space="preserve"> </v>
      </c>
      <c r="T222" s="82"/>
      <c r="U222" s="82"/>
      <c r="V222" s="82"/>
      <c r="W222" s="82" t="str">
        <f>+'[3]Contratos anteriores'!AU225</f>
        <v xml:space="preserve"> </v>
      </c>
      <c r="X222" s="82" t="str">
        <f>+'[3]Contratos anteriores'!AV225</f>
        <v xml:space="preserve"> </v>
      </c>
      <c r="Y222" s="82" t="str">
        <f>+'[3]Contratos anteriores'!AW225</f>
        <v xml:space="preserve"> </v>
      </c>
      <c r="Z222" s="82"/>
      <c r="AA222" s="82"/>
      <c r="AB222" s="82"/>
      <c r="AC222" s="86" t="str">
        <f>+'[3]Contratos anteriores'!AX225</f>
        <v xml:space="preserve"> </v>
      </c>
      <c r="AD222" s="86" t="str">
        <f>+'[3]Contratos anteriores'!AY225</f>
        <v xml:space="preserve"> </v>
      </c>
      <c r="AE222" s="86" t="str">
        <f>+'[3]Contratos anteriores'!AZ225</f>
        <v xml:space="preserve"> </v>
      </c>
      <c r="AF222" s="82"/>
      <c r="AG222" s="82"/>
      <c r="AH222" s="82"/>
      <c r="AI222" s="82" t="str">
        <f>+'[3]Contratos anteriores'!BA225</f>
        <v xml:space="preserve"> </v>
      </c>
      <c r="AJ222" s="82" t="str">
        <f>+'[3]Contratos anteriores'!BB225</f>
        <v xml:space="preserve"> </v>
      </c>
      <c r="AK222" s="82" t="str">
        <f>+'[3]Contratos anteriores'!BC225</f>
        <v xml:space="preserve"> </v>
      </c>
      <c r="AL222" s="82"/>
      <c r="AM222" s="82"/>
      <c r="AN222" s="82"/>
      <c r="AO222" s="82" t="str">
        <f>+'[3]Contratos anteriores'!BD225</f>
        <v xml:space="preserve"> </v>
      </c>
      <c r="AP222" s="82" t="str">
        <f>+'[3]Contratos anteriores'!BE225</f>
        <v xml:space="preserve"> </v>
      </c>
      <c r="AQ222" s="82" t="str">
        <f>+'[3]Contratos anteriores'!BF225</f>
        <v xml:space="preserve"> </v>
      </c>
      <c r="AR222" s="82"/>
      <c r="AS222" s="82"/>
      <c r="AT222" s="82"/>
      <c r="AU222" s="82" t="str">
        <f>+'[3]Contratos anteriores'!BG225</f>
        <v xml:space="preserve"> </v>
      </c>
      <c r="AV222" s="82">
        <f>+'[3]Contratos anteriores'!BH225</f>
        <v>6.9696899999999999</v>
      </c>
      <c r="AW222" s="82" t="str">
        <f>+'[3]Contratos anteriores'!BI225</f>
        <v xml:space="preserve"> </v>
      </c>
      <c r="AX222" s="82"/>
      <c r="AY222" s="82"/>
      <c r="AZ222" s="82"/>
      <c r="BA222" s="82" t="str">
        <f>+'[3]Contratos anteriores'!BJ225</f>
        <v xml:space="preserve"> </v>
      </c>
      <c r="BB222" s="82" t="str">
        <f>+'[3]Contratos anteriores'!BK225</f>
        <v xml:space="preserve"> </v>
      </c>
      <c r="BC222" s="82" t="str">
        <f>+'[3]Contratos anteriores'!BL225</f>
        <v xml:space="preserve"> </v>
      </c>
      <c r="BD222" s="82"/>
      <c r="BE222" s="82"/>
      <c r="BF222" s="82"/>
      <c r="BG222" s="82" t="str">
        <f>+'[3]Contratos anteriores'!BM225</f>
        <v xml:space="preserve"> </v>
      </c>
      <c r="BH222" s="82" t="str">
        <f>+'[3]Contratos anteriores'!BN225</f>
        <v xml:space="preserve"> </v>
      </c>
      <c r="BI222" s="82" t="str">
        <f>+'[3]Contratos anteriores'!BO225</f>
        <v xml:space="preserve"> </v>
      </c>
      <c r="BJ222" s="82">
        <v>19.03</v>
      </c>
      <c r="BK222" s="82">
        <v>12.76</v>
      </c>
      <c r="BL222" s="82"/>
      <c r="BM222" s="82" t="str">
        <f>+'[3]Contratos anteriores'!BP225</f>
        <v xml:space="preserve"> </v>
      </c>
      <c r="BN222" s="82" t="str">
        <f>+'[3]Contratos anteriores'!BQ225</f>
        <v xml:space="preserve"> </v>
      </c>
      <c r="BO222" s="82" t="str">
        <f>+'[3]Contratos anteriores'!BR225</f>
        <v xml:space="preserve"> </v>
      </c>
      <c r="BP222" s="82">
        <v>11.27</v>
      </c>
      <c r="BQ222" s="82"/>
      <c r="BR222" s="82">
        <v>15.75</v>
      </c>
      <c r="BS222" s="82" t="str">
        <f>+'[3]Contratos anteriores'!BS225</f>
        <v xml:space="preserve"> </v>
      </c>
      <c r="BT222" s="82" t="str">
        <f>+'[3]Contratos anteriores'!BT225</f>
        <v xml:space="preserve"> </v>
      </c>
      <c r="BU222" s="82" t="str">
        <f>+'[3]Contratos anteriores'!BU225</f>
        <v xml:space="preserve"> </v>
      </c>
      <c r="BV222" s="84">
        <f t="shared" si="227"/>
        <v>14.601710000000001</v>
      </c>
      <c r="BW222" s="84">
        <f t="shared" si="228"/>
        <v>4.0656628796207102</v>
      </c>
      <c r="BX222" s="84">
        <f t="shared" si="299"/>
        <v>8.5032156805689354</v>
      </c>
      <c r="BY222" s="84">
        <f t="shared" si="229"/>
        <v>18.667372879620711</v>
      </c>
      <c r="BZ222" s="84">
        <f>+IFERROR(E222*1.1," ")</f>
        <v>12.417859039435276</v>
      </c>
      <c r="CA222" s="82" t="str">
        <f t="shared" si="231"/>
        <v/>
      </c>
      <c r="CB222" s="82" t="str">
        <f t="shared" si="232"/>
        <v/>
      </c>
      <c r="CC222" s="82" t="str">
        <f t="shared" si="233"/>
        <v/>
      </c>
      <c r="CD222" s="82" t="str">
        <f t="shared" si="234"/>
        <v/>
      </c>
      <c r="CE222" s="82" t="str">
        <f t="shared" si="235"/>
        <v/>
      </c>
      <c r="CF222" s="82" t="str">
        <f t="shared" si="236"/>
        <v/>
      </c>
      <c r="CG222" s="82" t="str">
        <f t="shared" si="237"/>
        <v/>
      </c>
      <c r="CH222" s="82" t="str">
        <f t="shared" si="238"/>
        <v/>
      </c>
      <c r="CI222" s="82" t="str">
        <f t="shared" si="239"/>
        <v/>
      </c>
      <c r="CJ222" s="82" t="str">
        <f t="shared" si="240"/>
        <v/>
      </c>
      <c r="CK222" s="82" t="str">
        <f t="shared" si="241"/>
        <v/>
      </c>
      <c r="CL222" s="82" t="str">
        <f t="shared" si="242"/>
        <v/>
      </c>
      <c r="CM222" s="82" t="str">
        <f t="shared" si="243"/>
        <v/>
      </c>
      <c r="CN222" s="82" t="str">
        <f t="shared" si="244"/>
        <v/>
      </c>
      <c r="CO222" s="82" t="str">
        <f t="shared" si="245"/>
        <v/>
      </c>
      <c r="CP222" s="82" t="str">
        <f t="shared" si="246"/>
        <v/>
      </c>
      <c r="CQ222" s="82" t="str">
        <f t="shared" si="247"/>
        <v/>
      </c>
      <c r="CR222" s="82" t="str">
        <f t="shared" si="248"/>
        <v/>
      </c>
      <c r="CS222" s="82" t="str">
        <f t="shared" si="249"/>
        <v/>
      </c>
      <c r="CT222" s="82" t="str">
        <f t="shared" si="250"/>
        <v/>
      </c>
      <c r="CU222" s="82" t="str">
        <f t="shared" si="251"/>
        <v/>
      </c>
      <c r="CV222" s="82" t="str">
        <f t="shared" si="252"/>
        <v/>
      </c>
      <c r="CW222" s="82" t="str">
        <f t="shared" si="253"/>
        <v/>
      </c>
      <c r="CX222" s="82" t="str">
        <f t="shared" si="254"/>
        <v/>
      </c>
      <c r="CY222" s="82" t="str">
        <f t="shared" si="255"/>
        <v/>
      </c>
      <c r="CZ222" s="82" t="str">
        <f t="shared" si="256"/>
        <v/>
      </c>
      <c r="DA222" s="82" t="str">
        <f t="shared" si="257"/>
        <v/>
      </c>
      <c r="DB222" s="82" t="str">
        <f t="shared" si="258"/>
        <v/>
      </c>
      <c r="DC222" s="82" t="str">
        <f t="shared" si="259"/>
        <v/>
      </c>
      <c r="DD222" s="82" t="str">
        <f t="shared" si="260"/>
        <v/>
      </c>
      <c r="DE222" s="82" t="str">
        <f t="shared" si="261"/>
        <v/>
      </c>
      <c r="DF222" s="82" t="str">
        <f t="shared" si="262"/>
        <v/>
      </c>
      <c r="DG222" s="82" t="str">
        <f t="shared" si="263"/>
        <v/>
      </c>
      <c r="DH222" s="82" t="str">
        <f t="shared" si="264"/>
        <v/>
      </c>
      <c r="DI222" s="82" t="str">
        <f t="shared" si="265"/>
        <v/>
      </c>
      <c r="DJ222" s="82" t="str">
        <f t="shared" si="266"/>
        <v/>
      </c>
      <c r="DK222" s="82" t="str">
        <f t="shared" si="267"/>
        <v/>
      </c>
      <c r="DL222" s="82" t="str">
        <f t="shared" si="268"/>
        <v/>
      </c>
      <c r="DM222" s="82" t="str">
        <f t="shared" si="269"/>
        <v/>
      </c>
      <c r="DN222" s="82" t="str">
        <f t="shared" si="270"/>
        <v/>
      </c>
      <c r="DO222" s="82" t="str">
        <f t="shared" si="271"/>
        <v/>
      </c>
      <c r="DP222" s="82" t="str">
        <f t="shared" si="272"/>
        <v/>
      </c>
      <c r="DQ222" s="82" t="str">
        <f t="shared" si="273"/>
        <v/>
      </c>
      <c r="DR222" s="82" t="str">
        <f t="shared" si="274"/>
        <v/>
      </c>
      <c r="DS222" s="82" t="str">
        <f t="shared" si="275"/>
        <v/>
      </c>
      <c r="DT222" s="82" t="str">
        <f t="shared" si="276"/>
        <v/>
      </c>
      <c r="DU222" s="82" t="str">
        <f t="shared" si="277"/>
        <v/>
      </c>
      <c r="DV222" s="82" t="str">
        <f t="shared" si="278"/>
        <v/>
      </c>
      <c r="DW222" s="82" t="str">
        <f t="shared" si="279"/>
        <v/>
      </c>
      <c r="DX222" s="82" t="str">
        <f t="shared" si="280"/>
        <v/>
      </c>
      <c r="DY222" s="82" t="str">
        <f t="shared" si="281"/>
        <v/>
      </c>
      <c r="DZ222" s="82" t="str">
        <f t="shared" si="282"/>
        <v/>
      </c>
      <c r="EA222" s="82" t="str">
        <f t="shared" si="283"/>
        <v/>
      </c>
      <c r="EB222" s="82" t="str">
        <f t="shared" si="284"/>
        <v/>
      </c>
      <c r="EC222" s="82" t="str">
        <f t="shared" si="285"/>
        <v/>
      </c>
      <c r="ED222" s="82" t="str">
        <f t="shared" si="286"/>
        <v/>
      </c>
      <c r="EE222" s="82" t="str">
        <f t="shared" si="287"/>
        <v/>
      </c>
      <c r="EF222" s="82" t="str">
        <f t="shared" si="288"/>
        <v/>
      </c>
      <c r="EG222" s="82" t="str">
        <f t="shared" si="289"/>
        <v/>
      </c>
      <c r="EH222" s="82" t="str">
        <f t="shared" si="290"/>
        <v/>
      </c>
      <c r="EI222" s="82">
        <f t="shared" si="291"/>
        <v>11.27</v>
      </c>
      <c r="EJ222" s="82" t="str">
        <f t="shared" si="292"/>
        <v/>
      </c>
      <c r="EK222" s="82" t="str">
        <f t="shared" si="293"/>
        <v/>
      </c>
      <c r="EL222" s="82" t="str">
        <f t="shared" si="294"/>
        <v/>
      </c>
      <c r="EM222" s="82" t="str">
        <f t="shared" si="295"/>
        <v/>
      </c>
      <c r="EN222" s="82" t="str">
        <f t="shared" si="296"/>
        <v/>
      </c>
      <c r="EO222" s="71">
        <f t="shared" si="297"/>
        <v>11.73</v>
      </c>
      <c r="EP222" s="71">
        <f>ROUND(EO222*(1+[3]Inflación!$G$50),2)</f>
        <v>11.88</v>
      </c>
      <c r="EQ222" s="81">
        <f t="shared" si="298"/>
        <v>3.9068003512044092E-2</v>
      </c>
    </row>
    <row r="223" spans="1:148" s="115" customFormat="1" ht="24.75" customHeight="1">
      <c r="A223" s="137"/>
      <c r="B223" s="136" t="s">
        <v>453</v>
      </c>
      <c r="C223" s="135" t="s">
        <v>465</v>
      </c>
      <c r="D223" s="90" t="s">
        <v>129</v>
      </c>
      <c r="E223" s="121"/>
      <c r="F223" s="121"/>
      <c r="G223" s="134"/>
      <c r="H223" s="128"/>
      <c r="I223" s="128"/>
      <c r="J223" s="128"/>
      <c r="K223" s="128" t="str">
        <f>+'[3]Contratos anteriores'!AO226</f>
        <v xml:space="preserve"> </v>
      </c>
      <c r="L223" s="128" t="str">
        <f>+'[3]Contratos anteriores'!AP226</f>
        <v xml:space="preserve"> </v>
      </c>
      <c r="M223" s="128" t="str">
        <f>+'[3]Contratos anteriores'!AQ226</f>
        <v xml:space="preserve"> </v>
      </c>
      <c r="N223" s="128"/>
      <c r="O223" s="128"/>
      <c r="P223" s="132"/>
      <c r="Q223" s="128" t="str">
        <f>+'[3]Contratos anteriores'!AR226</f>
        <v xml:space="preserve"> </v>
      </c>
      <c r="R223" s="128" t="str">
        <f>+'[3]Contratos anteriores'!AS226</f>
        <v xml:space="preserve"> </v>
      </c>
      <c r="S223" s="128" t="str">
        <f>+'[3]Contratos anteriores'!AT226</f>
        <v xml:space="preserve"> </v>
      </c>
      <c r="T223" s="128"/>
      <c r="U223" s="128"/>
      <c r="V223" s="132"/>
      <c r="W223" s="128" t="str">
        <f>+'[3]Contratos anteriores'!AU226</f>
        <v xml:space="preserve"> </v>
      </c>
      <c r="X223" s="128" t="str">
        <f>+'[3]Contratos anteriores'!AV226</f>
        <v xml:space="preserve"> </v>
      </c>
      <c r="Y223" s="128" t="str">
        <f>+'[3]Contratos anteriores'!AW226</f>
        <v xml:space="preserve"> </v>
      </c>
      <c r="Z223" s="128"/>
      <c r="AA223" s="128"/>
      <c r="AB223" s="132"/>
      <c r="AC223" s="133" t="str">
        <f>+'[3]Contratos anteriores'!AX226</f>
        <v xml:space="preserve"> </v>
      </c>
      <c r="AD223" s="133" t="str">
        <f>+'[3]Contratos anteriores'!AY226</f>
        <v xml:space="preserve"> </v>
      </c>
      <c r="AE223" s="133" t="str">
        <f>+'[3]Contratos anteriores'!AZ226</f>
        <v xml:space="preserve"> </v>
      </c>
      <c r="AF223" s="128"/>
      <c r="AG223" s="128"/>
      <c r="AH223" s="132"/>
      <c r="AI223" s="128" t="str">
        <f>+'[3]Contratos anteriores'!BA226</f>
        <v xml:space="preserve"> </v>
      </c>
      <c r="AJ223" s="128" t="str">
        <f>+'[3]Contratos anteriores'!BB226</f>
        <v xml:space="preserve"> </v>
      </c>
      <c r="AK223" s="128" t="str">
        <f>+'[3]Contratos anteriores'!BC226</f>
        <v xml:space="preserve"> </v>
      </c>
      <c r="AL223" s="128"/>
      <c r="AM223" s="128"/>
      <c r="AN223" s="132"/>
      <c r="AO223" s="128" t="str">
        <f>+'[3]Contratos anteriores'!BD226</f>
        <v xml:space="preserve"> </v>
      </c>
      <c r="AP223" s="128" t="str">
        <f>+'[3]Contratos anteriores'!BE226</f>
        <v xml:space="preserve"> </v>
      </c>
      <c r="AQ223" s="128" t="str">
        <f>+'[3]Contratos anteriores'!BF226</f>
        <v xml:space="preserve"> </v>
      </c>
      <c r="AR223" s="128"/>
      <c r="AS223" s="128"/>
      <c r="AT223" s="132"/>
      <c r="AU223" s="128" t="str">
        <f>+'[3]Contratos anteriores'!BG226</f>
        <v xml:space="preserve"> </v>
      </c>
      <c r="AV223" s="128" t="str">
        <f>+'[3]Contratos anteriores'!BH226</f>
        <v xml:space="preserve"> </v>
      </c>
      <c r="AW223" s="128" t="str">
        <f>+'[3]Contratos anteriores'!BI226</f>
        <v xml:space="preserve"> </v>
      </c>
      <c r="AX223" s="128"/>
      <c r="AY223" s="128"/>
      <c r="AZ223" s="132"/>
      <c r="BA223" s="128" t="str">
        <f>+'[3]Contratos anteriores'!BJ226</f>
        <v xml:space="preserve"> </v>
      </c>
      <c r="BB223" s="128" t="str">
        <f>+'[3]Contratos anteriores'!BK226</f>
        <v xml:space="preserve"> </v>
      </c>
      <c r="BC223" s="128" t="str">
        <f>+'[3]Contratos anteriores'!BL226</f>
        <v xml:space="preserve"> </v>
      </c>
      <c r="BD223" s="128"/>
      <c r="BE223" s="128"/>
      <c r="BF223" s="132"/>
      <c r="BG223" s="128" t="str">
        <f>+'[3]Contratos anteriores'!BM226</f>
        <v xml:space="preserve"> </v>
      </c>
      <c r="BH223" s="128" t="str">
        <f>+'[3]Contratos anteriores'!BN226</f>
        <v xml:space="preserve"> </v>
      </c>
      <c r="BI223" s="128" t="str">
        <f>+'[3]Contratos anteriores'!BO226</f>
        <v xml:space="preserve"> </v>
      </c>
      <c r="BJ223" s="128"/>
      <c r="BK223" s="128"/>
      <c r="BL223" s="128"/>
      <c r="BM223" s="128" t="str">
        <f>+'[3]Contratos anteriores'!BP226</f>
        <v xml:space="preserve"> </v>
      </c>
      <c r="BN223" s="128" t="str">
        <f>+'[3]Contratos anteriores'!BQ226</f>
        <v xml:space="preserve"> </v>
      </c>
      <c r="BO223" s="128" t="str">
        <f>+'[3]Contratos anteriores'!BR226</f>
        <v xml:space="preserve"> </v>
      </c>
      <c r="BP223" s="128"/>
      <c r="BQ223" s="128"/>
      <c r="BR223" s="128"/>
      <c r="BS223" s="128">
        <f>+'[3]Contratos anteriores'!BS226</f>
        <v>0.24314399999999997</v>
      </c>
      <c r="BT223" s="128">
        <f>+'[3]Contratos anteriores'!BT226</f>
        <v>0.25477499999999997</v>
      </c>
      <c r="BU223" s="128">
        <f>+'[3]Contratos anteriores'!BU226</f>
        <v>0.23278300000000002</v>
      </c>
      <c r="BV223" s="83">
        <f t="shared" si="227"/>
        <v>0.24356733333333333</v>
      </c>
      <c r="BW223" s="83">
        <f t="shared" si="228"/>
        <v>1.1002109994602528E-2</v>
      </c>
      <c r="BX223" s="83">
        <f t="shared" si="299"/>
        <v>0.22706416834142953</v>
      </c>
      <c r="BY223" s="83">
        <f>IFERROR(BV223+BW223*1.25," ")</f>
        <v>0.25731997082658647</v>
      </c>
      <c r="BZ223" s="83">
        <f>+IF((E223*1.1)&gt;0,E223*1.1,BY223)</f>
        <v>0.25731997082658647</v>
      </c>
      <c r="CA223" s="128" t="str">
        <f t="shared" si="231"/>
        <v/>
      </c>
      <c r="CB223" s="128" t="str">
        <f t="shared" si="232"/>
        <v/>
      </c>
      <c r="CC223" s="128" t="str">
        <f t="shared" si="233"/>
        <v/>
      </c>
      <c r="CD223" s="128" t="str">
        <f t="shared" si="234"/>
        <v/>
      </c>
      <c r="CE223" s="128" t="str">
        <f t="shared" si="235"/>
        <v/>
      </c>
      <c r="CF223" s="128" t="str">
        <f t="shared" si="236"/>
        <v/>
      </c>
      <c r="CG223" s="128" t="str">
        <f t="shared" si="237"/>
        <v/>
      </c>
      <c r="CH223" s="128" t="str">
        <f t="shared" si="238"/>
        <v/>
      </c>
      <c r="CI223" s="128" t="str">
        <f t="shared" si="239"/>
        <v/>
      </c>
      <c r="CJ223" s="128" t="str">
        <f t="shared" si="240"/>
        <v/>
      </c>
      <c r="CK223" s="128" t="str">
        <f t="shared" si="241"/>
        <v/>
      </c>
      <c r="CL223" s="128" t="str">
        <f t="shared" si="242"/>
        <v/>
      </c>
      <c r="CM223" s="128" t="str">
        <f t="shared" si="243"/>
        <v/>
      </c>
      <c r="CN223" s="128" t="str">
        <f t="shared" si="244"/>
        <v/>
      </c>
      <c r="CO223" s="128" t="str">
        <f t="shared" si="245"/>
        <v/>
      </c>
      <c r="CP223" s="128" t="str">
        <f t="shared" si="246"/>
        <v/>
      </c>
      <c r="CQ223" s="128" t="str">
        <f t="shared" si="247"/>
        <v/>
      </c>
      <c r="CR223" s="128" t="str">
        <f t="shared" si="248"/>
        <v/>
      </c>
      <c r="CS223" s="128" t="str">
        <f t="shared" si="249"/>
        <v/>
      </c>
      <c r="CT223" s="128" t="str">
        <f t="shared" si="250"/>
        <v/>
      </c>
      <c r="CU223" s="128" t="str">
        <f t="shared" si="251"/>
        <v/>
      </c>
      <c r="CV223" s="128" t="str">
        <f t="shared" si="252"/>
        <v/>
      </c>
      <c r="CW223" s="128" t="str">
        <f t="shared" si="253"/>
        <v/>
      </c>
      <c r="CX223" s="128" t="str">
        <f t="shared" si="254"/>
        <v/>
      </c>
      <c r="CY223" s="128" t="str">
        <f t="shared" si="255"/>
        <v/>
      </c>
      <c r="CZ223" s="128" t="str">
        <f t="shared" si="256"/>
        <v/>
      </c>
      <c r="DA223" s="128" t="str">
        <f t="shared" si="257"/>
        <v/>
      </c>
      <c r="DB223" s="128" t="str">
        <f t="shared" si="258"/>
        <v/>
      </c>
      <c r="DC223" s="128" t="str">
        <f t="shared" si="259"/>
        <v/>
      </c>
      <c r="DD223" s="128" t="str">
        <f t="shared" si="260"/>
        <v/>
      </c>
      <c r="DE223" s="128" t="str">
        <f t="shared" si="261"/>
        <v/>
      </c>
      <c r="DF223" s="128" t="str">
        <f t="shared" si="262"/>
        <v/>
      </c>
      <c r="DG223" s="128" t="str">
        <f t="shared" si="263"/>
        <v/>
      </c>
      <c r="DH223" s="128" t="str">
        <f t="shared" si="264"/>
        <v/>
      </c>
      <c r="DI223" s="128" t="str">
        <f t="shared" si="265"/>
        <v/>
      </c>
      <c r="DJ223" s="128" t="str">
        <f t="shared" si="266"/>
        <v/>
      </c>
      <c r="DK223" s="128" t="str">
        <f t="shared" si="267"/>
        <v/>
      </c>
      <c r="DL223" s="128" t="str">
        <f t="shared" si="268"/>
        <v/>
      </c>
      <c r="DM223" s="128" t="str">
        <f t="shared" si="269"/>
        <v/>
      </c>
      <c r="DN223" s="128" t="str">
        <f t="shared" si="270"/>
        <v/>
      </c>
      <c r="DO223" s="128" t="str">
        <f t="shared" si="271"/>
        <v/>
      </c>
      <c r="DP223" s="128" t="str">
        <f t="shared" si="272"/>
        <v/>
      </c>
      <c r="DQ223" s="128" t="str">
        <f t="shared" si="273"/>
        <v/>
      </c>
      <c r="DR223" s="128" t="str">
        <f t="shared" si="274"/>
        <v/>
      </c>
      <c r="DS223" s="128" t="str">
        <f t="shared" si="275"/>
        <v/>
      </c>
      <c r="DT223" s="128" t="str">
        <f t="shared" si="276"/>
        <v/>
      </c>
      <c r="DU223" s="128" t="str">
        <f t="shared" si="277"/>
        <v/>
      </c>
      <c r="DV223" s="128" t="str">
        <f t="shared" si="278"/>
        <v/>
      </c>
      <c r="DW223" s="128" t="str">
        <f t="shared" si="279"/>
        <v/>
      </c>
      <c r="DX223" s="128" t="str">
        <f t="shared" si="280"/>
        <v/>
      </c>
      <c r="DY223" s="128" t="str">
        <f t="shared" si="281"/>
        <v/>
      </c>
      <c r="DZ223" s="128" t="str">
        <f t="shared" si="282"/>
        <v/>
      </c>
      <c r="EA223" s="128" t="str">
        <f t="shared" si="283"/>
        <v/>
      </c>
      <c r="EB223" s="128" t="str">
        <f t="shared" si="284"/>
        <v/>
      </c>
      <c r="EC223" s="128" t="str">
        <f t="shared" si="285"/>
        <v/>
      </c>
      <c r="ED223" s="128" t="str">
        <f t="shared" si="286"/>
        <v/>
      </c>
      <c r="EE223" s="128" t="str">
        <f t="shared" si="287"/>
        <v/>
      </c>
      <c r="EF223" s="128" t="str">
        <f t="shared" si="288"/>
        <v/>
      </c>
      <c r="EG223" s="128" t="str">
        <f t="shared" si="289"/>
        <v/>
      </c>
      <c r="EH223" s="128" t="str">
        <f t="shared" si="290"/>
        <v/>
      </c>
      <c r="EI223" s="128" t="str">
        <f t="shared" si="291"/>
        <v/>
      </c>
      <c r="EJ223" s="128" t="str">
        <f t="shared" si="292"/>
        <v/>
      </c>
      <c r="EK223" s="128" t="str">
        <f t="shared" si="293"/>
        <v/>
      </c>
      <c r="EL223" s="128">
        <f t="shared" si="294"/>
        <v>0.24314399999999997</v>
      </c>
      <c r="EM223" s="128">
        <f t="shared" si="295"/>
        <v>0.25477499999999997</v>
      </c>
      <c r="EN223" s="128">
        <f t="shared" si="296"/>
        <v>0.23278300000000002</v>
      </c>
      <c r="EO223" s="131">
        <f t="shared" si="297"/>
        <v>0.24</v>
      </c>
      <c r="EP223" s="131">
        <f>ROUND(EO223*(1+[3]Inflación!$G$50),2)</f>
        <v>0.24</v>
      </c>
      <c r="EQ223" s="116" t="str">
        <f t="shared" si="298"/>
        <v xml:space="preserve"> </v>
      </c>
    </row>
    <row r="224" spans="1:148" s="56" customFormat="1" ht="24.75" customHeight="1">
      <c r="A224" s="96">
        <v>217</v>
      </c>
      <c r="B224" s="95" t="s">
        <v>453</v>
      </c>
      <c r="C224" s="91" t="s">
        <v>464</v>
      </c>
      <c r="D224" s="90" t="s">
        <v>129</v>
      </c>
      <c r="E224" s="94">
        <v>0.25434512775501095</v>
      </c>
      <c r="F224" s="94">
        <v>0.25650706134092854</v>
      </c>
      <c r="G224" s="87"/>
      <c r="H224" s="82"/>
      <c r="I224" s="82">
        <v>0.65</v>
      </c>
      <c r="J224" s="82"/>
      <c r="K224" s="82" t="str">
        <f>+'[3]Contratos anteriores'!AO227</f>
        <v xml:space="preserve"> </v>
      </c>
      <c r="L224" s="82" t="str">
        <f>+'[3]Contratos anteriores'!AP227</f>
        <v xml:space="preserve"> </v>
      </c>
      <c r="M224" s="82" t="str">
        <f>+'[3]Contratos anteriores'!AQ227</f>
        <v xml:space="preserve"> </v>
      </c>
      <c r="N224" s="82"/>
      <c r="O224" s="82"/>
      <c r="P224" s="82"/>
      <c r="Q224" s="82">
        <f>+'[3]Contratos anteriores'!AR227</f>
        <v>0.20388000000000003</v>
      </c>
      <c r="R224" s="82" t="str">
        <f>+'[3]Contratos anteriores'!AS227</f>
        <v xml:space="preserve"> </v>
      </c>
      <c r="S224" s="82" t="str">
        <f>+'[3]Contratos anteriores'!AT227</f>
        <v xml:space="preserve"> </v>
      </c>
      <c r="T224" s="82"/>
      <c r="U224" s="82"/>
      <c r="V224" s="82"/>
      <c r="W224" s="82" t="str">
        <f>+'[3]Contratos anteriores'!AU227</f>
        <v xml:space="preserve"> </v>
      </c>
      <c r="X224" s="82" t="str">
        <f>+'[3]Contratos anteriores'!AV227</f>
        <v xml:space="preserve"> </v>
      </c>
      <c r="Y224" s="82" t="str">
        <f>+'[3]Contratos anteriores'!AW227</f>
        <v xml:space="preserve"> </v>
      </c>
      <c r="Z224" s="82"/>
      <c r="AA224" s="82"/>
      <c r="AB224" s="82"/>
      <c r="AC224" s="86" t="str">
        <f>+'[3]Contratos anteriores'!AX227</f>
        <v xml:space="preserve"> </v>
      </c>
      <c r="AD224" s="86" t="str">
        <f>+'[3]Contratos anteriores'!AY227</f>
        <v xml:space="preserve"> </v>
      </c>
      <c r="AE224" s="86" t="str">
        <f>+'[3]Contratos anteriores'!AZ227</f>
        <v xml:space="preserve"> </v>
      </c>
      <c r="AF224" s="82"/>
      <c r="AG224" s="82"/>
      <c r="AH224" s="82"/>
      <c r="AI224" s="82" t="str">
        <f>+'[3]Contratos anteriores'!BA227</f>
        <v xml:space="preserve"> </v>
      </c>
      <c r="AJ224" s="82" t="str">
        <f>+'[3]Contratos anteriores'!BB227</f>
        <v xml:space="preserve"> </v>
      </c>
      <c r="AK224" s="82" t="str">
        <f>+'[3]Contratos anteriores'!BC227</f>
        <v xml:space="preserve"> </v>
      </c>
      <c r="AL224" s="82"/>
      <c r="AM224" s="82"/>
      <c r="AN224" s="82"/>
      <c r="AO224" s="82" t="str">
        <f>+'[3]Contratos anteriores'!BD227</f>
        <v xml:space="preserve"> </v>
      </c>
      <c r="AP224" s="82" t="str">
        <f>+'[3]Contratos anteriores'!BE227</f>
        <v xml:space="preserve"> </v>
      </c>
      <c r="AQ224" s="82" t="str">
        <f>+'[3]Contratos anteriores'!BF227</f>
        <v xml:space="preserve"> </v>
      </c>
      <c r="AR224" s="82"/>
      <c r="AS224" s="82"/>
      <c r="AT224" s="82"/>
      <c r="AU224" s="82" t="str">
        <f>+'[3]Contratos anteriores'!BG227</f>
        <v xml:space="preserve"> </v>
      </c>
      <c r="AV224" s="82">
        <f>+'[3]Contratos anteriores'!BH227</f>
        <v>2.3232299999999997</v>
      </c>
      <c r="AW224" s="82" t="str">
        <f>+'[3]Contratos anteriores'!BI227</f>
        <v xml:space="preserve"> </v>
      </c>
      <c r="AX224" s="82"/>
      <c r="AY224" s="82"/>
      <c r="AZ224" s="82"/>
      <c r="BA224" s="82" t="str">
        <f>+'[3]Contratos anteriores'!BJ227</f>
        <v xml:space="preserve"> </v>
      </c>
      <c r="BB224" s="82" t="str">
        <f>+'[3]Contratos anteriores'!BK227</f>
        <v xml:space="preserve"> </v>
      </c>
      <c r="BC224" s="82" t="str">
        <f>+'[3]Contratos anteriores'!BL227</f>
        <v xml:space="preserve"> </v>
      </c>
      <c r="BD224" s="82"/>
      <c r="BE224" s="82"/>
      <c r="BF224" s="82"/>
      <c r="BG224" s="82" t="str">
        <f>+'[3]Contratos anteriores'!BM227</f>
        <v xml:space="preserve"> </v>
      </c>
      <c r="BH224" s="82" t="str">
        <f>+'[3]Contratos anteriores'!BN227</f>
        <v xml:space="preserve"> </v>
      </c>
      <c r="BI224" s="82" t="str">
        <f>+'[3]Contratos anteriores'!BO227</f>
        <v xml:space="preserve"> </v>
      </c>
      <c r="BJ224" s="82">
        <v>0.41599999999999998</v>
      </c>
      <c r="BK224" s="82">
        <v>0.28999999999999998</v>
      </c>
      <c r="BL224" s="82"/>
      <c r="BM224" s="82" t="str">
        <f>+'[3]Contratos anteriores'!BP227</f>
        <v xml:space="preserve"> </v>
      </c>
      <c r="BN224" s="82" t="str">
        <f>+'[3]Contratos anteriores'!BQ227</f>
        <v xml:space="preserve"> </v>
      </c>
      <c r="BO224" s="82" t="str">
        <f>+'[3]Contratos anteriores'!BR227</f>
        <v xml:space="preserve"> </v>
      </c>
      <c r="BP224" s="82">
        <v>0.25</v>
      </c>
      <c r="BQ224" s="82"/>
      <c r="BR224" s="82">
        <v>0.53</v>
      </c>
      <c r="BS224" s="82" t="str">
        <f>+'[3]Contratos anteriores'!BS227</f>
        <v xml:space="preserve"> </v>
      </c>
      <c r="BT224" s="82" t="str">
        <f>+'[3]Contratos anteriores'!BT227</f>
        <v xml:space="preserve"> </v>
      </c>
      <c r="BU224" s="82" t="str">
        <f>+'[3]Contratos anteriores'!BU227</f>
        <v xml:space="preserve"> </v>
      </c>
      <c r="BV224" s="84">
        <f t="shared" si="227"/>
        <v>0.66615857142857149</v>
      </c>
      <c r="BW224" s="84">
        <f t="shared" si="228"/>
        <v>0.67250245043212986</v>
      </c>
      <c r="BX224" s="84">
        <f>IFERROR(BV224-BW224*0.5," ")</f>
        <v>0.32990734621250656</v>
      </c>
      <c r="BY224" s="84">
        <f t="shared" ref="BY224:BY287" si="300">IFERROR(BV224+BW224*$BY$2," ")</f>
        <v>1.3386610218607014</v>
      </c>
      <c r="BZ224" s="84">
        <f t="shared" ref="BZ224:BZ257" si="301">+IFERROR(E224*1.1," ")</f>
        <v>0.27977964053051207</v>
      </c>
      <c r="CA224" s="82" t="str">
        <f t="shared" si="231"/>
        <v/>
      </c>
      <c r="CB224" s="82" t="str">
        <f t="shared" si="232"/>
        <v/>
      </c>
      <c r="CC224" s="82" t="str">
        <f t="shared" si="233"/>
        <v/>
      </c>
      <c r="CD224" s="82" t="str">
        <f t="shared" si="234"/>
        <v/>
      </c>
      <c r="CE224" s="82" t="str">
        <f t="shared" si="235"/>
        <v/>
      </c>
      <c r="CF224" s="82" t="str">
        <f t="shared" si="236"/>
        <v/>
      </c>
      <c r="CG224" s="82" t="str">
        <f t="shared" si="237"/>
        <v/>
      </c>
      <c r="CH224" s="82" t="str">
        <f t="shared" si="238"/>
        <v/>
      </c>
      <c r="CI224" s="82" t="str">
        <f t="shared" si="239"/>
        <v/>
      </c>
      <c r="CJ224" s="82" t="str">
        <f t="shared" si="240"/>
        <v/>
      </c>
      <c r="CK224" s="82" t="str">
        <f t="shared" si="241"/>
        <v/>
      </c>
      <c r="CL224" s="82" t="str">
        <f t="shared" si="242"/>
        <v/>
      </c>
      <c r="CM224" s="82" t="str">
        <f t="shared" si="243"/>
        <v/>
      </c>
      <c r="CN224" s="82" t="str">
        <f t="shared" si="244"/>
        <v/>
      </c>
      <c r="CO224" s="82" t="str">
        <f t="shared" si="245"/>
        <v/>
      </c>
      <c r="CP224" s="82" t="str">
        <f t="shared" si="246"/>
        <v/>
      </c>
      <c r="CQ224" s="82" t="str">
        <f t="shared" si="247"/>
        <v/>
      </c>
      <c r="CR224" s="82" t="str">
        <f t="shared" si="248"/>
        <v/>
      </c>
      <c r="CS224" s="82" t="str">
        <f t="shared" si="249"/>
        <v/>
      </c>
      <c r="CT224" s="82" t="str">
        <f t="shared" si="250"/>
        <v/>
      </c>
      <c r="CU224" s="82" t="str">
        <f t="shared" si="251"/>
        <v/>
      </c>
      <c r="CV224" s="82" t="str">
        <f t="shared" si="252"/>
        <v/>
      </c>
      <c r="CW224" s="82" t="str">
        <f t="shared" si="253"/>
        <v/>
      </c>
      <c r="CX224" s="82" t="str">
        <f t="shared" si="254"/>
        <v/>
      </c>
      <c r="CY224" s="82" t="str">
        <f t="shared" si="255"/>
        <v/>
      </c>
      <c r="CZ224" s="82" t="str">
        <f t="shared" si="256"/>
        <v/>
      </c>
      <c r="DA224" s="82" t="str">
        <f t="shared" si="257"/>
        <v/>
      </c>
      <c r="DB224" s="82" t="str">
        <f t="shared" si="258"/>
        <v/>
      </c>
      <c r="DC224" s="82" t="str">
        <f t="shared" si="259"/>
        <v/>
      </c>
      <c r="DD224" s="82" t="str">
        <f t="shared" si="260"/>
        <v/>
      </c>
      <c r="DE224" s="82" t="str">
        <f t="shared" si="261"/>
        <v/>
      </c>
      <c r="DF224" s="82" t="str">
        <f t="shared" si="262"/>
        <v/>
      </c>
      <c r="DG224" s="82" t="str">
        <f t="shared" si="263"/>
        <v/>
      </c>
      <c r="DH224" s="82" t="str">
        <f t="shared" si="264"/>
        <v/>
      </c>
      <c r="DI224" s="82" t="str">
        <f t="shared" si="265"/>
        <v/>
      </c>
      <c r="DJ224" s="82" t="str">
        <f t="shared" si="266"/>
        <v/>
      </c>
      <c r="DK224" s="82" t="str">
        <f t="shared" si="267"/>
        <v/>
      </c>
      <c r="DL224" s="82" t="str">
        <f t="shared" si="268"/>
        <v/>
      </c>
      <c r="DM224" s="82" t="str">
        <f t="shared" si="269"/>
        <v/>
      </c>
      <c r="DN224" s="82" t="str">
        <f t="shared" si="270"/>
        <v/>
      </c>
      <c r="DO224" s="82" t="str">
        <f t="shared" si="271"/>
        <v/>
      </c>
      <c r="DP224" s="82" t="str">
        <f t="shared" si="272"/>
        <v/>
      </c>
      <c r="DQ224" s="82" t="str">
        <f t="shared" si="273"/>
        <v/>
      </c>
      <c r="DR224" s="82" t="str">
        <f t="shared" si="274"/>
        <v/>
      </c>
      <c r="DS224" s="82" t="str">
        <f t="shared" si="275"/>
        <v/>
      </c>
      <c r="DT224" s="82" t="str">
        <f t="shared" si="276"/>
        <v/>
      </c>
      <c r="DU224" s="82" t="str">
        <f t="shared" si="277"/>
        <v/>
      </c>
      <c r="DV224" s="82" t="str">
        <f t="shared" si="278"/>
        <v/>
      </c>
      <c r="DW224" s="82" t="str">
        <f t="shared" si="279"/>
        <v/>
      </c>
      <c r="DX224" s="82" t="str">
        <f t="shared" si="280"/>
        <v/>
      </c>
      <c r="DY224" s="82" t="str">
        <f t="shared" si="281"/>
        <v/>
      </c>
      <c r="DZ224" s="82" t="str">
        <f t="shared" si="282"/>
        <v/>
      </c>
      <c r="EA224" s="82" t="str">
        <f t="shared" si="283"/>
        <v/>
      </c>
      <c r="EB224" s="82" t="str">
        <f t="shared" si="284"/>
        <v/>
      </c>
      <c r="EC224" s="82" t="str">
        <f t="shared" si="285"/>
        <v/>
      </c>
      <c r="ED224" s="82" t="str">
        <f t="shared" si="286"/>
        <v/>
      </c>
      <c r="EE224" s="82" t="str">
        <f t="shared" si="287"/>
        <v/>
      </c>
      <c r="EF224" s="82" t="str">
        <f t="shared" si="288"/>
        <v/>
      </c>
      <c r="EG224" s="82" t="str">
        <f t="shared" si="289"/>
        <v/>
      </c>
      <c r="EH224" s="82" t="str">
        <f t="shared" si="290"/>
        <v/>
      </c>
      <c r="EI224" s="82" t="str">
        <f t="shared" si="291"/>
        <v/>
      </c>
      <c r="EJ224" s="82" t="str">
        <f t="shared" si="292"/>
        <v/>
      </c>
      <c r="EK224" s="82" t="str">
        <f t="shared" si="293"/>
        <v/>
      </c>
      <c r="EL224" s="82" t="str">
        <f t="shared" si="294"/>
        <v/>
      </c>
      <c r="EM224" s="82" t="str">
        <f t="shared" si="295"/>
        <v/>
      </c>
      <c r="EN224" s="82" t="str">
        <f t="shared" si="296"/>
        <v/>
      </c>
      <c r="EO224" s="71">
        <f t="shared" si="297"/>
        <v>0.26</v>
      </c>
      <c r="EP224" s="71">
        <f>ROUND(EO224*(1+[3]Inflación!$G$50),2)</f>
        <v>0.26</v>
      </c>
      <c r="EQ224" s="81">
        <f t="shared" si="298"/>
        <v>2.2233066915423372E-2</v>
      </c>
    </row>
    <row r="225" spans="1:147" s="56" customFormat="1" ht="24.75" customHeight="1">
      <c r="A225" s="96">
        <v>218</v>
      </c>
      <c r="B225" s="95" t="s">
        <v>453</v>
      </c>
      <c r="C225" s="91" t="s">
        <v>463</v>
      </c>
      <c r="D225" s="90" t="s">
        <v>129</v>
      </c>
      <c r="E225" s="94">
        <v>1.5158063999774178</v>
      </c>
      <c r="F225" s="94">
        <v>1.5286907543772259</v>
      </c>
      <c r="G225" s="87">
        <v>1.9076</v>
      </c>
      <c r="H225" s="82"/>
      <c r="I225" s="82">
        <v>1.5960000000000001</v>
      </c>
      <c r="J225" s="82"/>
      <c r="K225" s="82" t="str">
        <f>+'[3]Contratos anteriores'!AO228</f>
        <v xml:space="preserve"> </v>
      </c>
      <c r="L225" s="82">
        <f>+'[3]Contratos anteriores'!AP228</f>
        <v>1.16794</v>
      </c>
      <c r="M225" s="82">
        <f>+'[3]Contratos anteriores'!AQ228</f>
        <v>1.5999869999999998</v>
      </c>
      <c r="N225" s="82"/>
      <c r="O225" s="82"/>
      <c r="P225" s="82"/>
      <c r="Q225" s="82" t="str">
        <f>+'[3]Contratos anteriores'!AR228</f>
        <v xml:space="preserve"> </v>
      </c>
      <c r="R225" s="82" t="str">
        <f>+'[3]Contratos anteriores'!AS228</f>
        <v xml:space="preserve"> </v>
      </c>
      <c r="S225" s="82" t="str">
        <f>+'[3]Contratos anteriores'!AT228</f>
        <v xml:space="preserve"> </v>
      </c>
      <c r="T225" s="82"/>
      <c r="U225" s="82"/>
      <c r="V225" s="82"/>
      <c r="W225" s="82">
        <f>+'[3]Contratos anteriores'!AU228</f>
        <v>1.580362</v>
      </c>
      <c r="X225" s="82">
        <f>+'[3]Contratos anteriores'!AV228</f>
        <v>1.5199659999999999</v>
      </c>
      <c r="Y225" s="82">
        <f>+'[3]Contratos anteriores'!AW228</f>
        <v>1.580362</v>
      </c>
      <c r="Z225" s="82"/>
      <c r="AA225" s="82"/>
      <c r="AB225" s="82"/>
      <c r="AC225" s="86" t="str">
        <f>+'[3]Contratos anteriores'!AX228</f>
        <v xml:space="preserve"> </v>
      </c>
      <c r="AD225" s="86" t="str">
        <f>+'[3]Contratos anteriores'!AY228</f>
        <v xml:space="preserve"> </v>
      </c>
      <c r="AE225" s="86" t="str">
        <f>+'[3]Contratos anteriores'!AZ228</f>
        <v xml:space="preserve"> </v>
      </c>
      <c r="AF225" s="82"/>
      <c r="AG225" s="82"/>
      <c r="AH225" s="82"/>
      <c r="AI225" s="82" t="str">
        <f>+'[3]Contratos anteriores'!BA228</f>
        <v xml:space="preserve"> </v>
      </c>
      <c r="AJ225" s="82" t="str">
        <f>+'[3]Contratos anteriores'!BB228</f>
        <v xml:space="preserve"> </v>
      </c>
      <c r="AK225" s="82" t="str">
        <f>+'[3]Contratos anteriores'!BC228</f>
        <v xml:space="preserve"> </v>
      </c>
      <c r="AL225" s="82"/>
      <c r="AM225" s="82"/>
      <c r="AN225" s="82"/>
      <c r="AO225" s="82" t="str">
        <f>+'[3]Contratos anteriores'!BD228</f>
        <v xml:space="preserve"> </v>
      </c>
      <c r="AP225" s="82" t="str">
        <f>+'[3]Contratos anteriores'!BE228</f>
        <v xml:space="preserve"> </v>
      </c>
      <c r="AQ225" s="82" t="str">
        <f>+'[3]Contratos anteriores'!BF228</f>
        <v xml:space="preserve"> </v>
      </c>
      <c r="AR225" s="82"/>
      <c r="AS225" s="82"/>
      <c r="AT225" s="82"/>
      <c r="AU225" s="82" t="str">
        <f>+'[3]Contratos anteriores'!BG228</f>
        <v xml:space="preserve"> </v>
      </c>
      <c r="AV225" s="82" t="str">
        <f>+'[3]Contratos anteriores'!BH228</f>
        <v xml:space="preserve"> </v>
      </c>
      <c r="AW225" s="82" t="str">
        <f>+'[3]Contratos anteriores'!BI228</f>
        <v xml:space="preserve"> </v>
      </c>
      <c r="AX225" s="82"/>
      <c r="AY225" s="82"/>
      <c r="AZ225" s="82"/>
      <c r="BA225" s="82">
        <f>+'[3]Contratos anteriores'!BJ228</f>
        <v>1.2329899999999998</v>
      </c>
      <c r="BB225" s="82" t="str">
        <f>+'[3]Contratos anteriores'!BK228</f>
        <v xml:space="preserve"> </v>
      </c>
      <c r="BC225" s="82" t="str">
        <f>+'[3]Contratos anteriores'!BL228</f>
        <v xml:space="preserve"> </v>
      </c>
      <c r="BD225" s="82"/>
      <c r="BE225" s="82"/>
      <c r="BF225" s="82"/>
      <c r="BG225" s="82">
        <f>+'[3]Contratos anteriores'!BM228</f>
        <v>1.5413220000000001</v>
      </c>
      <c r="BH225" s="82" t="str">
        <f>+'[3]Contratos anteriores'!BN228</f>
        <v xml:space="preserve"> </v>
      </c>
      <c r="BI225" s="82" t="str">
        <f>+'[3]Contratos anteriores'!BO228</f>
        <v xml:space="preserve"> </v>
      </c>
      <c r="BJ225" s="82">
        <v>1.67</v>
      </c>
      <c r="BK225" s="82">
        <v>1.71</v>
      </c>
      <c r="BL225" s="82"/>
      <c r="BM225" s="82" t="str">
        <f>+'[3]Contratos anteriores'!BP228</f>
        <v xml:space="preserve"> </v>
      </c>
      <c r="BN225" s="82" t="str">
        <f>+'[3]Contratos anteriores'!BQ228</f>
        <v xml:space="preserve"> </v>
      </c>
      <c r="BO225" s="82" t="str">
        <f>+'[3]Contratos anteriores'!BR228</f>
        <v xml:space="preserve"> </v>
      </c>
      <c r="BP225" s="82">
        <v>1.51</v>
      </c>
      <c r="BQ225" s="82"/>
      <c r="BR225" s="82">
        <v>1.8</v>
      </c>
      <c r="BS225" s="82" t="str">
        <f>+'[3]Contratos anteriores'!BS228</f>
        <v xml:space="preserve"> </v>
      </c>
      <c r="BT225" s="82" t="str">
        <f>+'[3]Contratos anteriores'!BT228</f>
        <v xml:space="preserve"> </v>
      </c>
      <c r="BU225" s="82" t="str">
        <f>+'[3]Contratos anteriores'!BU228</f>
        <v xml:space="preserve"> </v>
      </c>
      <c r="BV225" s="84">
        <f t="shared" si="227"/>
        <v>1.5705022307692309</v>
      </c>
      <c r="BW225" s="84">
        <f t="shared" si="228"/>
        <v>0.18603632105184076</v>
      </c>
      <c r="BX225" s="84">
        <f>IFERROR(BV225-BW225*$BX$2," ")</f>
        <v>1.2914477491914698</v>
      </c>
      <c r="BY225" s="84">
        <f t="shared" si="300"/>
        <v>1.7565385518210717</v>
      </c>
      <c r="BZ225" s="84">
        <f t="shared" si="301"/>
        <v>1.6673870399751598</v>
      </c>
      <c r="CA225" s="82" t="str">
        <f t="shared" si="231"/>
        <v/>
      </c>
      <c r="CB225" s="82">
        <f t="shared" si="232"/>
        <v>1.5960000000000001</v>
      </c>
      <c r="CC225" s="82" t="str">
        <f t="shared" si="233"/>
        <v/>
      </c>
      <c r="CD225" s="82" t="str">
        <f t="shared" si="234"/>
        <v/>
      </c>
      <c r="CE225" s="82" t="str">
        <f t="shared" si="235"/>
        <v/>
      </c>
      <c r="CF225" s="82">
        <f t="shared" si="236"/>
        <v>1.5999869999999998</v>
      </c>
      <c r="CG225" s="82" t="str">
        <f t="shared" si="237"/>
        <v/>
      </c>
      <c r="CH225" s="82" t="str">
        <f t="shared" si="238"/>
        <v/>
      </c>
      <c r="CI225" s="82" t="str">
        <f t="shared" si="239"/>
        <v/>
      </c>
      <c r="CJ225" s="82" t="str">
        <f t="shared" si="240"/>
        <v/>
      </c>
      <c r="CK225" s="82" t="str">
        <f t="shared" si="241"/>
        <v/>
      </c>
      <c r="CL225" s="82" t="str">
        <f t="shared" si="242"/>
        <v/>
      </c>
      <c r="CM225" s="82" t="str">
        <f t="shared" si="243"/>
        <v/>
      </c>
      <c r="CN225" s="82" t="str">
        <f t="shared" si="244"/>
        <v/>
      </c>
      <c r="CO225" s="82" t="str">
        <f t="shared" si="245"/>
        <v/>
      </c>
      <c r="CP225" s="82">
        <f t="shared" si="246"/>
        <v>1.580362</v>
      </c>
      <c r="CQ225" s="82">
        <f t="shared" si="247"/>
        <v>1.5199659999999999</v>
      </c>
      <c r="CR225" s="82">
        <f t="shared" si="248"/>
        <v>1.580362</v>
      </c>
      <c r="CS225" s="82" t="str">
        <f t="shared" si="249"/>
        <v/>
      </c>
      <c r="CT225" s="82" t="str">
        <f t="shared" si="250"/>
        <v/>
      </c>
      <c r="CU225" s="82" t="str">
        <f t="shared" si="251"/>
        <v/>
      </c>
      <c r="CV225" s="82" t="str">
        <f t="shared" si="252"/>
        <v/>
      </c>
      <c r="CW225" s="82" t="str">
        <f t="shared" si="253"/>
        <v/>
      </c>
      <c r="CX225" s="82" t="str">
        <f t="shared" si="254"/>
        <v/>
      </c>
      <c r="CY225" s="82" t="str">
        <f t="shared" si="255"/>
        <v/>
      </c>
      <c r="CZ225" s="82" t="str">
        <f t="shared" si="256"/>
        <v/>
      </c>
      <c r="DA225" s="82" t="str">
        <f t="shared" si="257"/>
        <v/>
      </c>
      <c r="DB225" s="82" t="str">
        <f t="shared" si="258"/>
        <v/>
      </c>
      <c r="DC225" s="82" t="str">
        <f t="shared" si="259"/>
        <v/>
      </c>
      <c r="DD225" s="82" t="str">
        <f t="shared" si="260"/>
        <v/>
      </c>
      <c r="DE225" s="82" t="str">
        <f t="shared" si="261"/>
        <v/>
      </c>
      <c r="DF225" s="82" t="str">
        <f t="shared" si="262"/>
        <v/>
      </c>
      <c r="DG225" s="82" t="str">
        <f t="shared" si="263"/>
        <v/>
      </c>
      <c r="DH225" s="82" t="str">
        <f t="shared" si="264"/>
        <v/>
      </c>
      <c r="DI225" s="82" t="str">
        <f t="shared" si="265"/>
        <v/>
      </c>
      <c r="DJ225" s="82" t="str">
        <f t="shared" si="266"/>
        <v/>
      </c>
      <c r="DK225" s="82" t="str">
        <f t="shared" si="267"/>
        <v/>
      </c>
      <c r="DL225" s="82" t="str">
        <f t="shared" si="268"/>
        <v/>
      </c>
      <c r="DM225" s="82" t="str">
        <f t="shared" si="269"/>
        <v/>
      </c>
      <c r="DN225" s="82" t="str">
        <f t="shared" si="270"/>
        <v/>
      </c>
      <c r="DO225" s="82" t="str">
        <f t="shared" si="271"/>
        <v/>
      </c>
      <c r="DP225" s="82" t="str">
        <f t="shared" si="272"/>
        <v/>
      </c>
      <c r="DQ225" s="82" t="str">
        <f t="shared" si="273"/>
        <v/>
      </c>
      <c r="DR225" s="82" t="str">
        <f t="shared" si="274"/>
        <v/>
      </c>
      <c r="DS225" s="82" t="str">
        <f t="shared" si="275"/>
        <v/>
      </c>
      <c r="DT225" s="82" t="str">
        <f t="shared" si="276"/>
        <v/>
      </c>
      <c r="DU225" s="82" t="str">
        <f t="shared" si="277"/>
        <v/>
      </c>
      <c r="DV225" s="82" t="str">
        <f t="shared" si="278"/>
        <v/>
      </c>
      <c r="DW225" s="82" t="str">
        <f t="shared" si="279"/>
        <v/>
      </c>
      <c r="DX225" s="82" t="str">
        <f t="shared" si="280"/>
        <v/>
      </c>
      <c r="DY225" s="82" t="str">
        <f t="shared" si="281"/>
        <v/>
      </c>
      <c r="DZ225" s="82">
        <f t="shared" si="282"/>
        <v>1.5413220000000001</v>
      </c>
      <c r="EA225" s="82" t="str">
        <f t="shared" si="283"/>
        <v/>
      </c>
      <c r="EB225" s="82" t="str">
        <f t="shared" si="284"/>
        <v/>
      </c>
      <c r="EC225" s="82" t="str">
        <f t="shared" si="285"/>
        <v/>
      </c>
      <c r="ED225" s="82" t="str">
        <f t="shared" si="286"/>
        <v/>
      </c>
      <c r="EE225" s="82" t="str">
        <f t="shared" si="287"/>
        <v/>
      </c>
      <c r="EF225" s="82" t="str">
        <f t="shared" si="288"/>
        <v/>
      </c>
      <c r="EG225" s="82" t="str">
        <f t="shared" si="289"/>
        <v/>
      </c>
      <c r="EH225" s="82" t="str">
        <f t="shared" si="290"/>
        <v/>
      </c>
      <c r="EI225" s="82">
        <f t="shared" si="291"/>
        <v>1.51</v>
      </c>
      <c r="EJ225" s="82" t="str">
        <f t="shared" si="292"/>
        <v/>
      </c>
      <c r="EK225" s="82" t="str">
        <f t="shared" si="293"/>
        <v/>
      </c>
      <c r="EL225" s="82" t="str">
        <f t="shared" si="294"/>
        <v/>
      </c>
      <c r="EM225" s="82" t="str">
        <f t="shared" si="295"/>
        <v/>
      </c>
      <c r="EN225" s="82" t="str">
        <f t="shared" si="296"/>
        <v/>
      </c>
      <c r="EO225" s="71">
        <f t="shared" si="297"/>
        <v>1.91</v>
      </c>
      <c r="EP225" s="71">
        <f>ROUND(EO225*(1+[3]Inflación!$G$50),2)</f>
        <v>1.93</v>
      </c>
      <c r="EQ225" s="81">
        <f t="shared" si="298"/>
        <v>0.26005537384487543</v>
      </c>
    </row>
    <row r="226" spans="1:147" s="69" customFormat="1" ht="24.75" customHeight="1">
      <c r="A226" s="80">
        <v>219</v>
      </c>
      <c r="B226" s="120" t="s">
        <v>453</v>
      </c>
      <c r="C226" s="78" t="s">
        <v>462</v>
      </c>
      <c r="D226" s="77" t="s">
        <v>129</v>
      </c>
      <c r="E226" s="76">
        <v>1.5910611512640158</v>
      </c>
      <c r="F226" s="76">
        <v>1.6045851710497598</v>
      </c>
      <c r="G226" s="75">
        <v>1.5853999999999999</v>
      </c>
      <c r="H226" s="72">
        <v>3.47</v>
      </c>
      <c r="I226" s="72">
        <v>1.6905000000000001</v>
      </c>
      <c r="J226" s="72">
        <v>3.71</v>
      </c>
      <c r="K226" s="72" t="str">
        <f>+'[3]Contratos anteriores'!AO229</f>
        <v xml:space="preserve"> </v>
      </c>
      <c r="L226" s="72" t="str">
        <f>+'[3]Contratos anteriores'!AP229</f>
        <v xml:space="preserve"> </v>
      </c>
      <c r="M226" s="72" t="str">
        <f>+'[3]Contratos anteriores'!AQ229</f>
        <v xml:space="preserve"> </v>
      </c>
      <c r="N226" s="72"/>
      <c r="O226" s="72"/>
      <c r="P226" s="72"/>
      <c r="Q226" s="72" t="str">
        <f>+'[3]Contratos anteriores'!AR229</f>
        <v xml:space="preserve"> </v>
      </c>
      <c r="R226" s="72" t="str">
        <f>+'[3]Contratos anteriores'!AS229</f>
        <v xml:space="preserve"> </v>
      </c>
      <c r="S226" s="72" t="str">
        <f>+'[3]Contratos anteriores'!AT229</f>
        <v xml:space="preserve"> </v>
      </c>
      <c r="T226" s="72"/>
      <c r="U226" s="72"/>
      <c r="V226" s="72"/>
      <c r="W226" s="72" t="str">
        <f>+'[3]Contratos anteriores'!AU229</f>
        <v xml:space="preserve"> </v>
      </c>
      <c r="X226" s="72" t="str">
        <f>+'[3]Contratos anteriores'!AV229</f>
        <v xml:space="preserve"> </v>
      </c>
      <c r="Y226" s="72" t="str">
        <f>+'[3]Contratos anteriores'!AW229</f>
        <v xml:space="preserve"> </v>
      </c>
      <c r="Z226" s="72"/>
      <c r="AA226" s="72"/>
      <c r="AB226" s="72"/>
      <c r="AC226" s="74" t="str">
        <f>+'[3]Contratos anteriores'!AX229</f>
        <v xml:space="preserve"> </v>
      </c>
      <c r="AD226" s="74" t="str">
        <f>+'[3]Contratos anteriores'!AY229</f>
        <v xml:space="preserve"> </v>
      </c>
      <c r="AE226" s="74" t="str">
        <f>+'[3]Contratos anteriores'!AZ229</f>
        <v xml:space="preserve"> </v>
      </c>
      <c r="AF226" s="72"/>
      <c r="AG226" s="72"/>
      <c r="AH226" s="72"/>
      <c r="AI226" s="72" t="str">
        <f>+'[3]Contratos anteriores'!BA229</f>
        <v xml:space="preserve"> </v>
      </c>
      <c r="AJ226" s="72" t="str">
        <f>+'[3]Contratos anteriores'!BB229</f>
        <v xml:space="preserve"> </v>
      </c>
      <c r="AK226" s="72" t="str">
        <f>+'[3]Contratos anteriores'!BC229</f>
        <v xml:space="preserve"> </v>
      </c>
      <c r="AL226" s="72"/>
      <c r="AM226" s="72"/>
      <c r="AN226" s="72"/>
      <c r="AO226" s="72" t="str">
        <f>+'[3]Contratos anteriores'!BD229</f>
        <v xml:space="preserve"> </v>
      </c>
      <c r="AP226" s="72" t="str">
        <f>+'[3]Contratos anteriores'!BE229</f>
        <v xml:space="preserve"> </v>
      </c>
      <c r="AQ226" s="72" t="str">
        <f>+'[3]Contratos anteriores'!BF229</f>
        <v xml:space="preserve"> </v>
      </c>
      <c r="AR226" s="72"/>
      <c r="AS226" s="72"/>
      <c r="AT226" s="72"/>
      <c r="AU226" s="72" t="str">
        <f>+'[3]Contratos anteriores'!BG229</f>
        <v xml:space="preserve"> </v>
      </c>
      <c r="AV226" s="72" t="str">
        <f>+'[3]Contratos anteriores'!BH229</f>
        <v xml:space="preserve"> </v>
      </c>
      <c r="AW226" s="72" t="str">
        <f>+'[3]Contratos anteriores'!BI229</f>
        <v xml:space="preserve"> </v>
      </c>
      <c r="AX226" s="72"/>
      <c r="AY226" s="72"/>
      <c r="AZ226" s="72"/>
      <c r="BA226" s="72" t="str">
        <f>+'[3]Contratos anteriores'!BJ229</f>
        <v xml:space="preserve"> </v>
      </c>
      <c r="BB226" s="72" t="str">
        <f>+'[3]Contratos anteriores'!BK229</f>
        <v xml:space="preserve"> </v>
      </c>
      <c r="BC226" s="72" t="str">
        <f>+'[3]Contratos anteriores'!BL229</f>
        <v xml:space="preserve"> </v>
      </c>
      <c r="BD226" s="72"/>
      <c r="BE226" s="72"/>
      <c r="BF226" s="72"/>
      <c r="BG226" s="72" t="str">
        <f>+'[3]Contratos anteriores'!BM229</f>
        <v xml:space="preserve"> </v>
      </c>
      <c r="BH226" s="72" t="str">
        <f>+'[3]Contratos anteriores'!BN229</f>
        <v xml:space="preserve"> </v>
      </c>
      <c r="BI226" s="72" t="str">
        <f>+'[3]Contratos anteriores'!BO229</f>
        <v xml:space="preserve"> </v>
      </c>
      <c r="BJ226" s="72">
        <v>2.5499999999999998</v>
      </c>
      <c r="BK226" s="72">
        <v>1.8</v>
      </c>
      <c r="BL226" s="72"/>
      <c r="BM226" s="72" t="str">
        <f>+'[3]Contratos anteriores'!BP229</f>
        <v xml:space="preserve"> </v>
      </c>
      <c r="BN226" s="72" t="str">
        <f>+'[3]Contratos anteriores'!BQ229</f>
        <v xml:space="preserve"> </v>
      </c>
      <c r="BO226" s="72" t="str">
        <f>+'[3]Contratos anteriores'!BR229</f>
        <v xml:space="preserve"> </v>
      </c>
      <c r="BP226" s="72">
        <v>1.59</v>
      </c>
      <c r="BQ226" s="72"/>
      <c r="BR226" s="72">
        <v>1.89</v>
      </c>
      <c r="BS226" s="72" t="str">
        <f>+'[3]Contratos anteriores'!BS229</f>
        <v xml:space="preserve"> </v>
      </c>
      <c r="BT226" s="72" t="str">
        <f>+'[3]Contratos anteriores'!BT229</f>
        <v xml:space="preserve"> </v>
      </c>
      <c r="BU226" s="72" t="str">
        <f>+'[3]Contratos anteriores'!BU229</f>
        <v xml:space="preserve"> </v>
      </c>
      <c r="BV226" s="73">
        <f t="shared" si="227"/>
        <v>2.2857375000000002</v>
      </c>
      <c r="BW226" s="73">
        <f t="shared" si="228"/>
        <v>0.81509844861717318</v>
      </c>
      <c r="BX226" s="73">
        <f>IFERROR(BV226-BW226*$BX$2," ")</f>
        <v>1.0630898270742404</v>
      </c>
      <c r="BY226" s="73">
        <f t="shared" si="300"/>
        <v>3.1008359486171733</v>
      </c>
      <c r="BZ226" s="73">
        <f t="shared" si="301"/>
        <v>1.7501672663904175</v>
      </c>
      <c r="CA226" s="72" t="str">
        <f t="shared" si="231"/>
        <v/>
      </c>
      <c r="CB226" s="72">
        <f t="shared" si="232"/>
        <v>1.6905000000000001</v>
      </c>
      <c r="CC226" s="72" t="str">
        <f t="shared" si="233"/>
        <v/>
      </c>
      <c r="CD226" s="72" t="str">
        <f t="shared" si="234"/>
        <v/>
      </c>
      <c r="CE226" s="72" t="str">
        <f t="shared" si="235"/>
        <v/>
      </c>
      <c r="CF226" s="72" t="str">
        <f t="shared" si="236"/>
        <v/>
      </c>
      <c r="CG226" s="72" t="str">
        <f t="shared" si="237"/>
        <v/>
      </c>
      <c r="CH226" s="72" t="str">
        <f t="shared" si="238"/>
        <v/>
      </c>
      <c r="CI226" s="72" t="str">
        <f t="shared" si="239"/>
        <v/>
      </c>
      <c r="CJ226" s="72" t="str">
        <f t="shared" si="240"/>
        <v/>
      </c>
      <c r="CK226" s="72" t="str">
        <f t="shared" si="241"/>
        <v/>
      </c>
      <c r="CL226" s="72" t="str">
        <f t="shared" si="242"/>
        <v/>
      </c>
      <c r="CM226" s="72" t="str">
        <f t="shared" si="243"/>
        <v/>
      </c>
      <c r="CN226" s="72" t="str">
        <f t="shared" si="244"/>
        <v/>
      </c>
      <c r="CO226" s="72" t="str">
        <f t="shared" si="245"/>
        <v/>
      </c>
      <c r="CP226" s="72" t="str">
        <f t="shared" si="246"/>
        <v/>
      </c>
      <c r="CQ226" s="72" t="str">
        <f t="shared" si="247"/>
        <v/>
      </c>
      <c r="CR226" s="72" t="str">
        <f t="shared" si="248"/>
        <v/>
      </c>
      <c r="CS226" s="72" t="str">
        <f t="shared" si="249"/>
        <v/>
      </c>
      <c r="CT226" s="72" t="str">
        <f t="shared" si="250"/>
        <v/>
      </c>
      <c r="CU226" s="72" t="str">
        <f t="shared" si="251"/>
        <v/>
      </c>
      <c r="CV226" s="72" t="str">
        <f t="shared" si="252"/>
        <v/>
      </c>
      <c r="CW226" s="72" t="str">
        <f t="shared" si="253"/>
        <v/>
      </c>
      <c r="CX226" s="72" t="str">
        <f t="shared" si="254"/>
        <v/>
      </c>
      <c r="CY226" s="72" t="str">
        <f t="shared" si="255"/>
        <v/>
      </c>
      <c r="CZ226" s="72" t="str">
        <f t="shared" si="256"/>
        <v/>
      </c>
      <c r="DA226" s="72" t="str">
        <f t="shared" si="257"/>
        <v/>
      </c>
      <c r="DB226" s="72" t="str">
        <f t="shared" si="258"/>
        <v/>
      </c>
      <c r="DC226" s="72" t="str">
        <f t="shared" si="259"/>
        <v/>
      </c>
      <c r="DD226" s="72" t="str">
        <f t="shared" si="260"/>
        <v/>
      </c>
      <c r="DE226" s="72" t="str">
        <f t="shared" si="261"/>
        <v/>
      </c>
      <c r="DF226" s="72" t="str">
        <f t="shared" si="262"/>
        <v/>
      </c>
      <c r="DG226" s="72" t="str">
        <f t="shared" si="263"/>
        <v/>
      </c>
      <c r="DH226" s="72" t="str">
        <f t="shared" si="264"/>
        <v/>
      </c>
      <c r="DI226" s="72" t="str">
        <f t="shared" si="265"/>
        <v/>
      </c>
      <c r="DJ226" s="72" t="str">
        <f t="shared" si="266"/>
        <v/>
      </c>
      <c r="DK226" s="72" t="str">
        <f t="shared" si="267"/>
        <v/>
      </c>
      <c r="DL226" s="72" t="str">
        <f t="shared" si="268"/>
        <v/>
      </c>
      <c r="DM226" s="72" t="str">
        <f t="shared" si="269"/>
        <v/>
      </c>
      <c r="DN226" s="72" t="str">
        <f t="shared" si="270"/>
        <v/>
      </c>
      <c r="DO226" s="72" t="str">
        <f t="shared" si="271"/>
        <v/>
      </c>
      <c r="DP226" s="72" t="str">
        <f t="shared" si="272"/>
        <v/>
      </c>
      <c r="DQ226" s="72" t="str">
        <f t="shared" si="273"/>
        <v/>
      </c>
      <c r="DR226" s="72" t="str">
        <f t="shared" si="274"/>
        <v/>
      </c>
      <c r="DS226" s="72" t="str">
        <f t="shared" si="275"/>
        <v/>
      </c>
      <c r="DT226" s="72" t="str">
        <f t="shared" si="276"/>
        <v/>
      </c>
      <c r="DU226" s="72" t="str">
        <f t="shared" si="277"/>
        <v/>
      </c>
      <c r="DV226" s="72" t="str">
        <f t="shared" si="278"/>
        <v/>
      </c>
      <c r="DW226" s="72" t="str">
        <f t="shared" si="279"/>
        <v/>
      </c>
      <c r="DX226" s="72" t="str">
        <f t="shared" si="280"/>
        <v/>
      </c>
      <c r="DY226" s="72" t="str">
        <f t="shared" si="281"/>
        <v/>
      </c>
      <c r="DZ226" s="72" t="str">
        <f t="shared" si="282"/>
        <v/>
      </c>
      <c r="EA226" s="72" t="str">
        <f t="shared" si="283"/>
        <v/>
      </c>
      <c r="EB226" s="72" t="str">
        <f t="shared" si="284"/>
        <v/>
      </c>
      <c r="EC226" s="72" t="str">
        <f t="shared" si="285"/>
        <v/>
      </c>
      <c r="ED226" s="72" t="str">
        <f t="shared" si="286"/>
        <v/>
      </c>
      <c r="EE226" s="72" t="str">
        <f t="shared" si="287"/>
        <v/>
      </c>
      <c r="EF226" s="72" t="str">
        <f t="shared" si="288"/>
        <v/>
      </c>
      <c r="EG226" s="72" t="str">
        <f t="shared" si="289"/>
        <v/>
      </c>
      <c r="EH226" s="72" t="str">
        <f t="shared" si="290"/>
        <v/>
      </c>
      <c r="EI226" s="72">
        <f t="shared" si="291"/>
        <v>1.59</v>
      </c>
      <c r="EJ226" s="72" t="str">
        <f t="shared" si="292"/>
        <v/>
      </c>
      <c r="EK226" s="72" t="str">
        <f t="shared" si="293"/>
        <v/>
      </c>
      <c r="EL226" s="72" t="str">
        <f t="shared" si="294"/>
        <v/>
      </c>
      <c r="EM226" s="72" t="str">
        <f t="shared" si="295"/>
        <v/>
      </c>
      <c r="EN226" s="72" t="str">
        <f t="shared" si="296"/>
        <v/>
      </c>
      <c r="EO226" s="71">
        <f t="shared" si="297"/>
        <v>1.59</v>
      </c>
      <c r="EP226" s="71">
        <f>ROUND(EO226*(1+[3]Inflación!$G$50),2)</f>
        <v>1.61</v>
      </c>
      <c r="EQ226" s="70">
        <f t="shared" si="298"/>
        <v>-6.6694561876057268E-4</v>
      </c>
    </row>
    <row r="227" spans="1:147" s="69" customFormat="1" ht="24.75" customHeight="1">
      <c r="A227" s="80">
        <v>220</v>
      </c>
      <c r="B227" s="120" t="s">
        <v>453</v>
      </c>
      <c r="C227" s="78" t="s">
        <v>461</v>
      </c>
      <c r="D227" s="77" t="s">
        <v>129</v>
      </c>
      <c r="E227" s="76">
        <v>2.3591853556280973</v>
      </c>
      <c r="F227" s="76">
        <v>2.3792384311509363</v>
      </c>
      <c r="G227" s="75">
        <v>2.2751000000000001</v>
      </c>
      <c r="H227" s="72">
        <v>4.38</v>
      </c>
      <c r="I227" s="72">
        <v>2.8035000000000001</v>
      </c>
      <c r="J227" s="72">
        <v>4.6900000000000004</v>
      </c>
      <c r="K227" s="72" t="str">
        <f>+'[3]Contratos anteriores'!AO230</f>
        <v xml:space="preserve"> </v>
      </c>
      <c r="L227" s="72" t="str">
        <f>+'[3]Contratos anteriores'!AP230</f>
        <v xml:space="preserve"> </v>
      </c>
      <c r="M227" s="72" t="str">
        <f>+'[3]Contratos anteriores'!AQ230</f>
        <v xml:space="preserve"> </v>
      </c>
      <c r="N227" s="72"/>
      <c r="O227" s="72"/>
      <c r="P227" s="72"/>
      <c r="Q227" s="72" t="str">
        <f>+'[3]Contratos anteriores'!AR230</f>
        <v xml:space="preserve"> </v>
      </c>
      <c r="R227" s="72" t="str">
        <f>+'[3]Contratos anteriores'!AS230</f>
        <v xml:space="preserve"> </v>
      </c>
      <c r="S227" s="72" t="str">
        <f>+'[3]Contratos anteriores'!AT230</f>
        <v xml:space="preserve"> </v>
      </c>
      <c r="T227" s="72"/>
      <c r="U227" s="72"/>
      <c r="V227" s="72"/>
      <c r="W227" s="72" t="str">
        <f>+'[3]Contratos anteriores'!AU230</f>
        <v xml:space="preserve"> </v>
      </c>
      <c r="X227" s="72" t="str">
        <f>+'[3]Contratos anteriores'!AV230</f>
        <v xml:space="preserve"> </v>
      </c>
      <c r="Y227" s="72" t="str">
        <f>+'[3]Contratos anteriores'!AW230</f>
        <v xml:space="preserve"> </v>
      </c>
      <c r="Z227" s="72"/>
      <c r="AA227" s="72"/>
      <c r="AB227" s="72"/>
      <c r="AC227" s="74" t="str">
        <f>+'[3]Contratos anteriores'!AX230</f>
        <v xml:space="preserve"> </v>
      </c>
      <c r="AD227" s="74" t="str">
        <f>+'[3]Contratos anteriores'!AY230</f>
        <v xml:space="preserve"> </v>
      </c>
      <c r="AE227" s="74" t="str">
        <f>+'[3]Contratos anteriores'!AZ230</f>
        <v xml:space="preserve"> </v>
      </c>
      <c r="AF227" s="72"/>
      <c r="AG227" s="72"/>
      <c r="AH227" s="72"/>
      <c r="AI227" s="72" t="str">
        <f>+'[3]Contratos anteriores'!BA230</f>
        <v xml:space="preserve"> </v>
      </c>
      <c r="AJ227" s="72" t="str">
        <f>+'[3]Contratos anteriores'!BB230</f>
        <v xml:space="preserve"> </v>
      </c>
      <c r="AK227" s="72" t="str">
        <f>+'[3]Contratos anteriores'!BC230</f>
        <v xml:space="preserve"> </v>
      </c>
      <c r="AL227" s="72"/>
      <c r="AM227" s="72"/>
      <c r="AN227" s="72"/>
      <c r="AO227" s="72" t="str">
        <f>+'[3]Contratos anteriores'!BD230</f>
        <v xml:space="preserve"> </v>
      </c>
      <c r="AP227" s="72" t="str">
        <f>+'[3]Contratos anteriores'!BE230</f>
        <v xml:space="preserve"> </v>
      </c>
      <c r="AQ227" s="72" t="str">
        <f>+'[3]Contratos anteriores'!BF230</f>
        <v xml:space="preserve"> </v>
      </c>
      <c r="AR227" s="72"/>
      <c r="AS227" s="72"/>
      <c r="AT227" s="72"/>
      <c r="AU227" s="72" t="str">
        <f>+'[3]Contratos anteriores'!BG230</f>
        <v xml:space="preserve"> </v>
      </c>
      <c r="AV227" s="72" t="str">
        <f>+'[3]Contratos anteriores'!BH230</f>
        <v xml:space="preserve"> </v>
      </c>
      <c r="AW227" s="72" t="str">
        <f>+'[3]Contratos anteriores'!BI230</f>
        <v xml:space="preserve"> </v>
      </c>
      <c r="AX227" s="72"/>
      <c r="AY227" s="72"/>
      <c r="AZ227" s="72"/>
      <c r="BA227" s="72" t="str">
        <f>+'[3]Contratos anteriores'!BJ230</f>
        <v xml:space="preserve"> </v>
      </c>
      <c r="BB227" s="72" t="str">
        <f>+'[3]Contratos anteriores'!BK230</f>
        <v xml:space="preserve"> </v>
      </c>
      <c r="BC227" s="72" t="str">
        <f>+'[3]Contratos anteriores'!BL230</f>
        <v xml:space="preserve"> </v>
      </c>
      <c r="BD227" s="72"/>
      <c r="BE227" s="72"/>
      <c r="BF227" s="72"/>
      <c r="BG227" s="72">
        <f>+'[3]Contratos anteriores'!BM230</f>
        <v>2.4076860000000004</v>
      </c>
      <c r="BH227" s="72" t="str">
        <f>+'[3]Contratos anteriores'!BN230</f>
        <v xml:space="preserve"> </v>
      </c>
      <c r="BI227" s="72" t="str">
        <f>+'[3]Contratos anteriores'!BO230</f>
        <v xml:space="preserve"> </v>
      </c>
      <c r="BJ227" s="72">
        <v>4.1500000000000004</v>
      </c>
      <c r="BK227" s="72">
        <v>2.67</v>
      </c>
      <c r="BL227" s="72"/>
      <c r="BM227" s="72" t="str">
        <f>+'[3]Contratos anteriores'!BP230</f>
        <v xml:space="preserve"> </v>
      </c>
      <c r="BN227" s="72" t="str">
        <f>+'[3]Contratos anteriores'!BQ230</f>
        <v xml:space="preserve"> </v>
      </c>
      <c r="BO227" s="72" t="str">
        <f>+'[3]Contratos anteriores'!BR230</f>
        <v xml:space="preserve"> </v>
      </c>
      <c r="BP227" s="72">
        <v>2.36</v>
      </c>
      <c r="BQ227" s="72"/>
      <c r="BR227" s="72">
        <v>2.81</v>
      </c>
      <c r="BS227" s="72" t="str">
        <f>+'[3]Contratos anteriores'!BS230</f>
        <v xml:space="preserve"> </v>
      </c>
      <c r="BT227" s="72" t="str">
        <f>+'[3]Contratos anteriores'!BT230</f>
        <v xml:space="preserve"> </v>
      </c>
      <c r="BU227" s="72" t="str">
        <f>+'[3]Contratos anteriores'!BU230</f>
        <v xml:space="preserve"> </v>
      </c>
      <c r="BV227" s="73">
        <f t="shared" si="227"/>
        <v>3.1718095555555563</v>
      </c>
      <c r="BW227" s="73">
        <f t="shared" si="228"/>
        <v>0.91329882339533663</v>
      </c>
      <c r="BX227" s="73">
        <f>IFERROR(BV227-BW227*$BX$2," ")</f>
        <v>1.8018613204625513</v>
      </c>
      <c r="BY227" s="73">
        <f t="shared" si="300"/>
        <v>4.0851083789508928</v>
      </c>
      <c r="BZ227" s="73">
        <f t="shared" si="301"/>
        <v>2.5951038911909072</v>
      </c>
      <c r="CA227" s="72" t="str">
        <f t="shared" si="231"/>
        <v/>
      </c>
      <c r="CB227" s="72" t="str">
        <f t="shared" si="232"/>
        <v/>
      </c>
      <c r="CC227" s="72" t="str">
        <f t="shared" si="233"/>
        <v/>
      </c>
      <c r="CD227" s="72" t="str">
        <f t="shared" si="234"/>
        <v/>
      </c>
      <c r="CE227" s="72" t="str">
        <f t="shared" si="235"/>
        <v/>
      </c>
      <c r="CF227" s="72" t="str">
        <f t="shared" si="236"/>
        <v/>
      </c>
      <c r="CG227" s="72" t="str">
        <f t="shared" si="237"/>
        <v/>
      </c>
      <c r="CH227" s="72" t="str">
        <f t="shared" si="238"/>
        <v/>
      </c>
      <c r="CI227" s="72" t="str">
        <f t="shared" si="239"/>
        <v/>
      </c>
      <c r="CJ227" s="72" t="str">
        <f t="shared" si="240"/>
        <v/>
      </c>
      <c r="CK227" s="72" t="str">
        <f t="shared" si="241"/>
        <v/>
      </c>
      <c r="CL227" s="72" t="str">
        <f t="shared" si="242"/>
        <v/>
      </c>
      <c r="CM227" s="72" t="str">
        <f t="shared" si="243"/>
        <v/>
      </c>
      <c r="CN227" s="72" t="str">
        <f t="shared" si="244"/>
        <v/>
      </c>
      <c r="CO227" s="72" t="str">
        <f t="shared" si="245"/>
        <v/>
      </c>
      <c r="CP227" s="72" t="str">
        <f t="shared" si="246"/>
        <v/>
      </c>
      <c r="CQ227" s="72" t="str">
        <f t="shared" si="247"/>
        <v/>
      </c>
      <c r="CR227" s="72" t="str">
        <f t="shared" si="248"/>
        <v/>
      </c>
      <c r="CS227" s="72" t="str">
        <f t="shared" si="249"/>
        <v/>
      </c>
      <c r="CT227" s="72" t="str">
        <f t="shared" si="250"/>
        <v/>
      </c>
      <c r="CU227" s="72" t="str">
        <f t="shared" si="251"/>
        <v/>
      </c>
      <c r="CV227" s="72" t="str">
        <f t="shared" si="252"/>
        <v/>
      </c>
      <c r="CW227" s="72" t="str">
        <f t="shared" si="253"/>
        <v/>
      </c>
      <c r="CX227" s="72" t="str">
        <f t="shared" si="254"/>
        <v/>
      </c>
      <c r="CY227" s="72" t="str">
        <f t="shared" si="255"/>
        <v/>
      </c>
      <c r="CZ227" s="72" t="str">
        <f t="shared" si="256"/>
        <v/>
      </c>
      <c r="DA227" s="72" t="str">
        <f t="shared" si="257"/>
        <v/>
      </c>
      <c r="DB227" s="72" t="str">
        <f t="shared" si="258"/>
        <v/>
      </c>
      <c r="DC227" s="72" t="str">
        <f t="shared" si="259"/>
        <v/>
      </c>
      <c r="DD227" s="72" t="str">
        <f t="shared" si="260"/>
        <v/>
      </c>
      <c r="DE227" s="72" t="str">
        <f t="shared" si="261"/>
        <v/>
      </c>
      <c r="DF227" s="72" t="str">
        <f t="shared" si="262"/>
        <v/>
      </c>
      <c r="DG227" s="72" t="str">
        <f t="shared" si="263"/>
        <v/>
      </c>
      <c r="DH227" s="72" t="str">
        <f t="shared" si="264"/>
        <v/>
      </c>
      <c r="DI227" s="72" t="str">
        <f t="shared" si="265"/>
        <v/>
      </c>
      <c r="DJ227" s="72" t="str">
        <f t="shared" si="266"/>
        <v/>
      </c>
      <c r="DK227" s="72" t="str">
        <f t="shared" si="267"/>
        <v/>
      </c>
      <c r="DL227" s="72" t="str">
        <f t="shared" si="268"/>
        <v/>
      </c>
      <c r="DM227" s="72" t="str">
        <f t="shared" si="269"/>
        <v/>
      </c>
      <c r="DN227" s="72" t="str">
        <f t="shared" si="270"/>
        <v/>
      </c>
      <c r="DO227" s="72" t="str">
        <f t="shared" si="271"/>
        <v/>
      </c>
      <c r="DP227" s="72" t="str">
        <f t="shared" si="272"/>
        <v/>
      </c>
      <c r="DQ227" s="72" t="str">
        <f t="shared" si="273"/>
        <v/>
      </c>
      <c r="DR227" s="72" t="str">
        <f t="shared" si="274"/>
        <v/>
      </c>
      <c r="DS227" s="72" t="str">
        <f t="shared" si="275"/>
        <v/>
      </c>
      <c r="DT227" s="72" t="str">
        <f t="shared" si="276"/>
        <v/>
      </c>
      <c r="DU227" s="72" t="str">
        <f t="shared" si="277"/>
        <v/>
      </c>
      <c r="DV227" s="72" t="str">
        <f t="shared" si="278"/>
        <v/>
      </c>
      <c r="DW227" s="72" t="str">
        <f t="shared" si="279"/>
        <v/>
      </c>
      <c r="DX227" s="72" t="str">
        <f t="shared" si="280"/>
        <v/>
      </c>
      <c r="DY227" s="72" t="str">
        <f t="shared" si="281"/>
        <v/>
      </c>
      <c r="DZ227" s="72">
        <f t="shared" si="282"/>
        <v>2.4076860000000004</v>
      </c>
      <c r="EA227" s="72" t="str">
        <f t="shared" si="283"/>
        <v/>
      </c>
      <c r="EB227" s="72" t="str">
        <f t="shared" si="284"/>
        <v/>
      </c>
      <c r="EC227" s="72" t="str">
        <f t="shared" si="285"/>
        <v/>
      </c>
      <c r="ED227" s="72" t="str">
        <f t="shared" si="286"/>
        <v/>
      </c>
      <c r="EE227" s="72" t="str">
        <f t="shared" si="287"/>
        <v/>
      </c>
      <c r="EF227" s="72" t="str">
        <f t="shared" si="288"/>
        <v/>
      </c>
      <c r="EG227" s="72" t="str">
        <f t="shared" si="289"/>
        <v/>
      </c>
      <c r="EH227" s="72" t="str">
        <f t="shared" si="290"/>
        <v/>
      </c>
      <c r="EI227" s="72">
        <f t="shared" si="291"/>
        <v>2.36</v>
      </c>
      <c r="EJ227" s="72" t="str">
        <f t="shared" si="292"/>
        <v/>
      </c>
      <c r="EK227" s="72" t="str">
        <f t="shared" si="293"/>
        <v/>
      </c>
      <c r="EL227" s="72" t="str">
        <f t="shared" si="294"/>
        <v/>
      </c>
      <c r="EM227" s="72" t="str">
        <f t="shared" si="295"/>
        <v/>
      </c>
      <c r="EN227" s="72" t="str">
        <f t="shared" si="296"/>
        <v/>
      </c>
      <c r="EO227" s="71">
        <f t="shared" si="297"/>
        <v>2.2799999999999998</v>
      </c>
      <c r="EP227" s="71">
        <f>ROUND(EO227*(1+[3]Inflación!$G$50),2)</f>
        <v>2.31</v>
      </c>
      <c r="EQ227" s="70">
        <f t="shared" si="298"/>
        <v>-3.3564702934083646E-2</v>
      </c>
    </row>
    <row r="228" spans="1:147" s="97" customFormat="1" ht="24.75" customHeight="1">
      <c r="A228" s="107">
        <v>221</v>
      </c>
      <c r="B228" s="106" t="s">
        <v>453</v>
      </c>
      <c r="C228" s="105" t="s">
        <v>179</v>
      </c>
      <c r="D228" s="104" t="s">
        <v>129</v>
      </c>
      <c r="E228" s="103">
        <v>4.1488231382971499</v>
      </c>
      <c r="F228" s="103">
        <v>4.1840881349726757</v>
      </c>
      <c r="G228" s="102"/>
      <c r="H228" s="100">
        <v>6.51</v>
      </c>
      <c r="I228" s="100">
        <v>4.3575000000000008</v>
      </c>
      <c r="J228" s="100">
        <v>6.97</v>
      </c>
      <c r="K228" s="100">
        <f>+'[3]Contratos anteriores'!AO231</f>
        <v>4.0187300000000006</v>
      </c>
      <c r="L228" s="100">
        <f>+'[3]Contratos anteriores'!AP231</f>
        <v>3.4530400000000001</v>
      </c>
      <c r="M228" s="100">
        <f>+'[3]Contratos anteriores'!AQ231</f>
        <v>4.0254449999999995</v>
      </c>
      <c r="N228" s="100"/>
      <c r="O228" s="100"/>
      <c r="P228" s="100"/>
      <c r="Q228" s="100">
        <f>+'[3]Contratos anteriores'!AR231</f>
        <v>3.6494520000000006</v>
      </c>
      <c r="R228" s="100">
        <f>+'[3]Contratos anteriores'!AS231</f>
        <v>3.2724320099999997</v>
      </c>
      <c r="S228" s="100">
        <f>+'[3]Contratos anteriores'!AT231</f>
        <v>3.6891419999999999</v>
      </c>
      <c r="T228" s="100"/>
      <c r="U228" s="100"/>
      <c r="V228" s="100"/>
      <c r="W228" s="100" t="str">
        <f>+'[3]Contratos anteriores'!AU231</f>
        <v xml:space="preserve"> </v>
      </c>
      <c r="X228" s="100" t="str">
        <f>+'[3]Contratos anteriores'!AV231</f>
        <v xml:space="preserve"> </v>
      </c>
      <c r="Y228" s="100" t="str">
        <f>+'[3]Contratos anteriores'!AW231</f>
        <v xml:space="preserve"> </v>
      </c>
      <c r="Z228" s="100"/>
      <c r="AA228" s="100"/>
      <c r="AB228" s="100"/>
      <c r="AC228" s="101" t="str">
        <f>+'[3]Contratos anteriores'!AX231</f>
        <v xml:space="preserve"> </v>
      </c>
      <c r="AD228" s="101" t="str">
        <f>+'[3]Contratos anteriores'!AY231</f>
        <v xml:space="preserve"> </v>
      </c>
      <c r="AE228" s="101" t="str">
        <f>+'[3]Contratos anteriores'!AZ231</f>
        <v xml:space="preserve"> </v>
      </c>
      <c r="AF228" s="100"/>
      <c r="AG228" s="100"/>
      <c r="AH228" s="100"/>
      <c r="AI228" s="100" t="str">
        <f>+'[3]Contratos anteriores'!BA231</f>
        <v xml:space="preserve"> </v>
      </c>
      <c r="AJ228" s="100" t="str">
        <f>+'[3]Contratos anteriores'!BB231</f>
        <v xml:space="preserve"> </v>
      </c>
      <c r="AK228" s="100" t="str">
        <f>+'[3]Contratos anteriores'!BC231</f>
        <v xml:space="preserve"> </v>
      </c>
      <c r="AL228" s="100"/>
      <c r="AM228" s="100"/>
      <c r="AN228" s="100"/>
      <c r="AO228" s="100" t="str">
        <f>+'[3]Contratos anteriores'!BD231</f>
        <v xml:space="preserve"> </v>
      </c>
      <c r="AP228" s="100" t="str">
        <f>+'[3]Contratos anteriores'!BE231</f>
        <v xml:space="preserve"> </v>
      </c>
      <c r="AQ228" s="100" t="str">
        <f>+'[3]Contratos anteriores'!BF231</f>
        <v xml:space="preserve"> </v>
      </c>
      <c r="AR228" s="100"/>
      <c r="AS228" s="100"/>
      <c r="AT228" s="100"/>
      <c r="AU228" s="100" t="str">
        <f>+'[3]Contratos anteriores'!BG231</f>
        <v xml:space="preserve"> </v>
      </c>
      <c r="AV228" s="100">
        <f>+'[3]Contratos anteriores'!BH231</f>
        <v>6.9696899999999999</v>
      </c>
      <c r="AW228" s="100" t="str">
        <f>+'[3]Contratos anteriores'!BI231</f>
        <v xml:space="preserve"> </v>
      </c>
      <c r="AX228" s="100"/>
      <c r="AY228" s="100"/>
      <c r="AZ228" s="100"/>
      <c r="BA228" s="100" t="str">
        <f>+'[3]Contratos anteriores'!BJ231</f>
        <v xml:space="preserve"> </v>
      </c>
      <c r="BB228" s="100" t="str">
        <f>+'[3]Contratos anteriores'!BK231</f>
        <v xml:space="preserve"> </v>
      </c>
      <c r="BC228" s="100" t="str">
        <f>+'[3]Contratos anteriores'!BL231</f>
        <v xml:space="preserve"> </v>
      </c>
      <c r="BD228" s="100"/>
      <c r="BE228" s="100"/>
      <c r="BF228" s="100"/>
      <c r="BG228" s="100" t="str">
        <f>+'[3]Contratos anteriores'!BM231</f>
        <v xml:space="preserve"> </v>
      </c>
      <c r="BH228" s="100" t="str">
        <f>+'[3]Contratos anteriores'!BN231</f>
        <v xml:space="preserve"> </v>
      </c>
      <c r="BI228" s="100" t="str">
        <f>+'[3]Contratos anteriores'!BO231</f>
        <v xml:space="preserve"> </v>
      </c>
      <c r="BJ228" s="100">
        <v>6.4</v>
      </c>
      <c r="BK228" s="100">
        <v>4.6900000000000004</v>
      </c>
      <c r="BL228" s="100"/>
      <c r="BM228" s="100" t="str">
        <f>+'[3]Contratos anteriores'!BP231</f>
        <v xml:space="preserve"> </v>
      </c>
      <c r="BN228" s="100" t="str">
        <f>+'[3]Contratos anteriores'!BQ231</f>
        <v xml:space="preserve"> </v>
      </c>
      <c r="BO228" s="100" t="str">
        <f>+'[3]Contratos anteriores'!BR231</f>
        <v xml:space="preserve"> </v>
      </c>
      <c r="BP228" s="100">
        <v>4.1399999999999997</v>
      </c>
      <c r="BQ228" s="100"/>
      <c r="BR228" s="100">
        <v>4.9400000000000004</v>
      </c>
      <c r="BS228" s="100" t="str">
        <f>+'[3]Contratos anteriores'!BS231</f>
        <v xml:space="preserve"> </v>
      </c>
      <c r="BT228" s="100" t="str">
        <f>+'[3]Contratos anteriores'!BT231</f>
        <v xml:space="preserve"> </v>
      </c>
      <c r="BU228" s="100" t="str">
        <f>+'[3]Contratos anteriores'!BU231</f>
        <v xml:space="preserve"> </v>
      </c>
      <c r="BV228" s="100">
        <f t="shared" si="227"/>
        <v>4.7918165007142859</v>
      </c>
      <c r="BW228" s="100">
        <f t="shared" si="228"/>
        <v>1.2692144082588188</v>
      </c>
      <c r="BX228" s="100">
        <f>IFERROR(BV228-BW228*0.75," ")</f>
        <v>3.8399056945201719</v>
      </c>
      <c r="BY228" s="100">
        <f t="shared" si="300"/>
        <v>6.0610309089731045</v>
      </c>
      <c r="BZ228" s="100">
        <f t="shared" si="301"/>
        <v>4.5637054521268654</v>
      </c>
      <c r="CA228" s="100" t="str">
        <f t="shared" si="231"/>
        <v/>
      </c>
      <c r="CB228" s="100">
        <f t="shared" si="232"/>
        <v>4.3575000000000008</v>
      </c>
      <c r="CC228" s="100" t="str">
        <f t="shared" si="233"/>
        <v/>
      </c>
      <c r="CD228" s="100">
        <f t="shared" si="234"/>
        <v>4.0187300000000006</v>
      </c>
      <c r="CE228" s="100" t="str">
        <f t="shared" si="235"/>
        <v/>
      </c>
      <c r="CF228" s="100">
        <f t="shared" si="236"/>
        <v>4.0254449999999995</v>
      </c>
      <c r="CG228" s="100" t="str">
        <f t="shared" si="237"/>
        <v/>
      </c>
      <c r="CH228" s="100" t="str">
        <f t="shared" si="238"/>
        <v/>
      </c>
      <c r="CI228" s="100" t="str">
        <f t="shared" si="239"/>
        <v/>
      </c>
      <c r="CJ228" s="100" t="str">
        <f t="shared" si="240"/>
        <v/>
      </c>
      <c r="CK228" s="100" t="str">
        <f t="shared" si="241"/>
        <v/>
      </c>
      <c r="CL228" s="100" t="str">
        <f t="shared" si="242"/>
        <v/>
      </c>
      <c r="CM228" s="100" t="str">
        <f t="shared" si="243"/>
        <v/>
      </c>
      <c r="CN228" s="100" t="str">
        <f t="shared" si="244"/>
        <v/>
      </c>
      <c r="CO228" s="100" t="str">
        <f t="shared" si="245"/>
        <v/>
      </c>
      <c r="CP228" s="100" t="str">
        <f t="shared" si="246"/>
        <v/>
      </c>
      <c r="CQ228" s="100" t="str">
        <f t="shared" si="247"/>
        <v/>
      </c>
      <c r="CR228" s="100" t="str">
        <f t="shared" si="248"/>
        <v/>
      </c>
      <c r="CS228" s="100" t="str">
        <f t="shared" si="249"/>
        <v/>
      </c>
      <c r="CT228" s="100" t="str">
        <f t="shared" si="250"/>
        <v/>
      </c>
      <c r="CU228" s="100" t="str">
        <f t="shared" si="251"/>
        <v/>
      </c>
      <c r="CV228" s="100" t="str">
        <f t="shared" si="252"/>
        <v/>
      </c>
      <c r="CW228" s="100" t="str">
        <f t="shared" si="253"/>
        <v/>
      </c>
      <c r="CX228" s="100" t="str">
        <f t="shared" si="254"/>
        <v/>
      </c>
      <c r="CY228" s="100" t="str">
        <f t="shared" si="255"/>
        <v/>
      </c>
      <c r="CZ228" s="100" t="str">
        <f t="shared" si="256"/>
        <v/>
      </c>
      <c r="DA228" s="100" t="str">
        <f t="shared" si="257"/>
        <v/>
      </c>
      <c r="DB228" s="100" t="str">
        <f t="shared" si="258"/>
        <v/>
      </c>
      <c r="DC228" s="100" t="str">
        <f t="shared" si="259"/>
        <v/>
      </c>
      <c r="DD228" s="100" t="str">
        <f t="shared" si="260"/>
        <v/>
      </c>
      <c r="DE228" s="100" t="str">
        <f t="shared" si="261"/>
        <v/>
      </c>
      <c r="DF228" s="100" t="str">
        <f t="shared" si="262"/>
        <v/>
      </c>
      <c r="DG228" s="100" t="str">
        <f t="shared" si="263"/>
        <v/>
      </c>
      <c r="DH228" s="100" t="str">
        <f t="shared" si="264"/>
        <v/>
      </c>
      <c r="DI228" s="100" t="str">
        <f t="shared" si="265"/>
        <v/>
      </c>
      <c r="DJ228" s="100" t="str">
        <f t="shared" si="266"/>
        <v/>
      </c>
      <c r="DK228" s="100" t="str">
        <f t="shared" si="267"/>
        <v/>
      </c>
      <c r="DL228" s="100" t="str">
        <f t="shared" si="268"/>
        <v/>
      </c>
      <c r="DM228" s="100" t="str">
        <f t="shared" si="269"/>
        <v/>
      </c>
      <c r="DN228" s="100" t="str">
        <f t="shared" si="270"/>
        <v/>
      </c>
      <c r="DO228" s="100" t="str">
        <f t="shared" si="271"/>
        <v/>
      </c>
      <c r="DP228" s="100" t="str">
        <f t="shared" si="272"/>
        <v/>
      </c>
      <c r="DQ228" s="100" t="str">
        <f t="shared" si="273"/>
        <v/>
      </c>
      <c r="DR228" s="100" t="str">
        <f t="shared" si="274"/>
        <v/>
      </c>
      <c r="DS228" s="100" t="str">
        <f t="shared" si="275"/>
        <v/>
      </c>
      <c r="DT228" s="100" t="str">
        <f t="shared" si="276"/>
        <v/>
      </c>
      <c r="DU228" s="100" t="str">
        <f t="shared" si="277"/>
        <v/>
      </c>
      <c r="DV228" s="100" t="str">
        <f t="shared" si="278"/>
        <v/>
      </c>
      <c r="DW228" s="100" t="str">
        <f t="shared" si="279"/>
        <v/>
      </c>
      <c r="DX228" s="100" t="str">
        <f t="shared" si="280"/>
        <v/>
      </c>
      <c r="DY228" s="100" t="str">
        <f t="shared" si="281"/>
        <v/>
      </c>
      <c r="DZ228" s="100" t="str">
        <f t="shared" si="282"/>
        <v/>
      </c>
      <c r="EA228" s="100" t="str">
        <f t="shared" si="283"/>
        <v/>
      </c>
      <c r="EB228" s="100" t="str">
        <f t="shared" si="284"/>
        <v/>
      </c>
      <c r="EC228" s="100" t="str">
        <f t="shared" si="285"/>
        <v/>
      </c>
      <c r="ED228" s="100" t="str">
        <f t="shared" si="286"/>
        <v/>
      </c>
      <c r="EE228" s="100" t="str">
        <f t="shared" si="287"/>
        <v/>
      </c>
      <c r="EF228" s="100" t="str">
        <f t="shared" si="288"/>
        <v/>
      </c>
      <c r="EG228" s="100" t="str">
        <f t="shared" si="289"/>
        <v/>
      </c>
      <c r="EH228" s="100" t="str">
        <f t="shared" si="290"/>
        <v/>
      </c>
      <c r="EI228" s="100">
        <f t="shared" si="291"/>
        <v>4.1399999999999997</v>
      </c>
      <c r="EJ228" s="100" t="str">
        <f t="shared" si="292"/>
        <v/>
      </c>
      <c r="EK228" s="100" t="str">
        <f t="shared" si="293"/>
        <v/>
      </c>
      <c r="EL228" s="100" t="str">
        <f t="shared" si="294"/>
        <v/>
      </c>
      <c r="EM228" s="100" t="str">
        <f t="shared" si="295"/>
        <v/>
      </c>
      <c r="EN228" s="100" t="str">
        <f t="shared" si="296"/>
        <v/>
      </c>
      <c r="EO228" s="99">
        <f t="shared" si="297"/>
        <v>4.1399999999999997</v>
      </c>
      <c r="EP228" s="99">
        <f>ROUND(EO228*(1+[3]Inflación!$G$50),2)</f>
        <v>4.1900000000000004</v>
      </c>
      <c r="EQ228" s="98">
        <f t="shared" si="298"/>
        <v>-2.1266605017951079E-3</v>
      </c>
    </row>
    <row r="229" spans="1:147" s="97" customFormat="1" ht="24.75" customHeight="1">
      <c r="A229" s="107">
        <v>222</v>
      </c>
      <c r="B229" s="106" t="s">
        <v>453</v>
      </c>
      <c r="C229" s="105" t="s">
        <v>178</v>
      </c>
      <c r="D229" s="104" t="s">
        <v>129</v>
      </c>
      <c r="E229" s="103">
        <v>7.3362867227213551</v>
      </c>
      <c r="F229" s="103">
        <v>7.3986451598644862</v>
      </c>
      <c r="G229" s="102">
        <v>5.9606000000000003</v>
      </c>
      <c r="H229" s="100">
        <v>8.9700000000000006</v>
      </c>
      <c r="I229" s="100">
        <v>8.7150000000000016</v>
      </c>
      <c r="J229" s="100">
        <v>9.6</v>
      </c>
      <c r="K229" s="100" t="str">
        <f>+'[3]Contratos anteriores'!AO232</f>
        <v xml:space="preserve"> </v>
      </c>
      <c r="L229" s="100" t="str">
        <f>+'[3]Contratos anteriores'!AP232</f>
        <v xml:space="preserve"> </v>
      </c>
      <c r="M229" s="100" t="str">
        <f>+'[3]Contratos anteriores'!AQ232</f>
        <v xml:space="preserve"> </v>
      </c>
      <c r="N229" s="100"/>
      <c r="O229" s="100"/>
      <c r="P229" s="100"/>
      <c r="Q229" s="100">
        <f>+'[3]Contratos anteriores'!AR232</f>
        <v>5.7086399999999999</v>
      </c>
      <c r="R229" s="100">
        <f>+'[3]Contratos anteriores'!AS232</f>
        <v>6.4618073699999989</v>
      </c>
      <c r="S229" s="100" t="str">
        <f>+'[3]Contratos anteriores'!AT232</f>
        <v xml:space="preserve"> </v>
      </c>
      <c r="T229" s="100"/>
      <c r="U229" s="100"/>
      <c r="V229" s="100"/>
      <c r="W229" s="100">
        <f>+'[3]Contratos anteriores'!AU232</f>
        <v>7.942073999999999</v>
      </c>
      <c r="X229" s="100" t="str">
        <f>+'[3]Contratos anteriores'!AV232</f>
        <v xml:space="preserve"> </v>
      </c>
      <c r="Y229" s="100" t="str">
        <f>+'[3]Contratos anteriores'!AW232</f>
        <v xml:space="preserve"> </v>
      </c>
      <c r="Z229" s="100"/>
      <c r="AA229" s="100"/>
      <c r="AB229" s="100"/>
      <c r="AC229" s="101" t="str">
        <f>+'[3]Contratos anteriores'!AX232</f>
        <v xml:space="preserve"> </v>
      </c>
      <c r="AD229" s="101" t="str">
        <f>+'[3]Contratos anteriores'!AY232</f>
        <v xml:space="preserve"> </v>
      </c>
      <c r="AE229" s="101" t="str">
        <f>+'[3]Contratos anteriores'!AZ232</f>
        <v xml:space="preserve"> </v>
      </c>
      <c r="AF229" s="100"/>
      <c r="AG229" s="100"/>
      <c r="AH229" s="100"/>
      <c r="AI229" s="100" t="str">
        <f>+'[3]Contratos anteriores'!BA232</f>
        <v xml:space="preserve"> </v>
      </c>
      <c r="AJ229" s="100" t="str">
        <f>+'[3]Contratos anteriores'!BB232</f>
        <v xml:space="preserve"> </v>
      </c>
      <c r="AK229" s="100" t="str">
        <f>+'[3]Contratos anteriores'!BC232</f>
        <v xml:space="preserve"> </v>
      </c>
      <c r="AL229" s="100"/>
      <c r="AM229" s="100"/>
      <c r="AN229" s="100"/>
      <c r="AO229" s="100" t="str">
        <f>+'[3]Contratos anteriores'!BD232</f>
        <v xml:space="preserve"> </v>
      </c>
      <c r="AP229" s="100" t="str">
        <f>+'[3]Contratos anteriores'!BE232</f>
        <v xml:space="preserve"> </v>
      </c>
      <c r="AQ229" s="100" t="str">
        <f>+'[3]Contratos anteriores'!BF232</f>
        <v xml:space="preserve"> </v>
      </c>
      <c r="AR229" s="100"/>
      <c r="AS229" s="100"/>
      <c r="AT229" s="100"/>
      <c r="AU229" s="100" t="str">
        <f>+'[3]Contratos anteriores'!BG232</f>
        <v xml:space="preserve"> </v>
      </c>
      <c r="AV229" s="100" t="str">
        <f>+'[3]Contratos anteriores'!BH232</f>
        <v xml:space="preserve"> </v>
      </c>
      <c r="AW229" s="100" t="str">
        <f>+'[3]Contratos anteriores'!BI232</f>
        <v xml:space="preserve"> </v>
      </c>
      <c r="AX229" s="100"/>
      <c r="AY229" s="100"/>
      <c r="AZ229" s="100"/>
      <c r="BA229" s="100">
        <f>+'[3]Contratos anteriores'!BJ232</f>
        <v>6.1038099999999993</v>
      </c>
      <c r="BB229" s="100" t="str">
        <f>+'[3]Contratos anteriores'!BK232</f>
        <v xml:space="preserve"> </v>
      </c>
      <c r="BC229" s="100" t="str">
        <f>+'[3]Contratos anteriores'!BL232</f>
        <v xml:space="preserve"> </v>
      </c>
      <c r="BD229" s="100"/>
      <c r="BE229" s="100"/>
      <c r="BF229" s="100"/>
      <c r="BG229" s="100" t="str">
        <f>+'[3]Contratos anteriores'!BM232</f>
        <v xml:space="preserve"> </v>
      </c>
      <c r="BH229" s="100" t="str">
        <f>+'[3]Contratos anteriores'!BN232</f>
        <v xml:space="preserve"> </v>
      </c>
      <c r="BI229" s="100" t="str">
        <f>+'[3]Contratos anteriores'!BO232</f>
        <v xml:space="preserve"> </v>
      </c>
      <c r="BJ229" s="100">
        <v>10.379999999999999</v>
      </c>
      <c r="BK229" s="100">
        <v>8.2899999999999991</v>
      </c>
      <c r="BL229" s="100"/>
      <c r="BM229" s="100" t="str">
        <f>+'[3]Contratos anteriores'!BP232</f>
        <v xml:space="preserve"> </v>
      </c>
      <c r="BN229" s="100" t="str">
        <f>+'[3]Contratos anteriores'!BQ232</f>
        <v xml:space="preserve"> </v>
      </c>
      <c r="BO229" s="100" t="str">
        <f>+'[3]Contratos anteriores'!BR232</f>
        <v xml:space="preserve"> </v>
      </c>
      <c r="BP229" s="100">
        <v>7.32</v>
      </c>
      <c r="BQ229" s="100"/>
      <c r="BR229" s="100">
        <v>8.73</v>
      </c>
      <c r="BS229" s="100" t="str">
        <f>+'[3]Contratos anteriores'!BS232</f>
        <v xml:space="preserve"> </v>
      </c>
      <c r="BT229" s="100" t="str">
        <f>+'[3]Contratos anteriores'!BT232</f>
        <v xml:space="preserve"> </v>
      </c>
      <c r="BU229" s="100" t="str">
        <f>+'[3]Contratos anteriores'!BU232</f>
        <v xml:space="preserve"> </v>
      </c>
      <c r="BV229" s="100">
        <f t="shared" si="227"/>
        <v>7.8484942808333322</v>
      </c>
      <c r="BW229" s="100">
        <f t="shared" si="228"/>
        <v>1.4210910922108124</v>
      </c>
      <c r="BX229" s="100">
        <f t="shared" ref="BX229:BX247" si="302">IFERROR(BV229-BW229*$BX$2," ")</f>
        <v>5.7168576425171134</v>
      </c>
      <c r="BY229" s="100">
        <f t="shared" si="300"/>
        <v>9.2695853730441442</v>
      </c>
      <c r="BZ229" s="100">
        <f t="shared" si="301"/>
        <v>8.0699153949934921</v>
      </c>
      <c r="CA229" s="100" t="str">
        <f t="shared" si="231"/>
        <v/>
      </c>
      <c r="CB229" s="100" t="str">
        <f t="shared" si="232"/>
        <v/>
      </c>
      <c r="CC229" s="100" t="str">
        <f t="shared" si="233"/>
        <v/>
      </c>
      <c r="CD229" s="100" t="str">
        <f t="shared" si="234"/>
        <v/>
      </c>
      <c r="CE229" s="100" t="str">
        <f t="shared" si="235"/>
        <v/>
      </c>
      <c r="CF229" s="100" t="str">
        <f t="shared" si="236"/>
        <v/>
      </c>
      <c r="CG229" s="100" t="str">
        <f t="shared" si="237"/>
        <v/>
      </c>
      <c r="CH229" s="100" t="str">
        <f t="shared" si="238"/>
        <v/>
      </c>
      <c r="CI229" s="100" t="str">
        <f t="shared" si="239"/>
        <v/>
      </c>
      <c r="CJ229" s="100" t="str">
        <f t="shared" si="240"/>
        <v/>
      </c>
      <c r="CK229" s="100">
        <f t="shared" si="241"/>
        <v>6.4618073699999989</v>
      </c>
      <c r="CL229" s="100" t="str">
        <f t="shared" si="242"/>
        <v/>
      </c>
      <c r="CM229" s="100" t="str">
        <f t="shared" si="243"/>
        <v/>
      </c>
      <c r="CN229" s="100" t="str">
        <f t="shared" si="244"/>
        <v/>
      </c>
      <c r="CO229" s="100" t="str">
        <f t="shared" si="245"/>
        <v/>
      </c>
      <c r="CP229" s="100">
        <f t="shared" si="246"/>
        <v>7.942073999999999</v>
      </c>
      <c r="CQ229" s="100" t="str">
        <f t="shared" si="247"/>
        <v/>
      </c>
      <c r="CR229" s="100" t="str">
        <f t="shared" si="248"/>
        <v/>
      </c>
      <c r="CS229" s="100" t="str">
        <f t="shared" si="249"/>
        <v/>
      </c>
      <c r="CT229" s="100" t="str">
        <f t="shared" si="250"/>
        <v/>
      </c>
      <c r="CU229" s="100" t="str">
        <f t="shared" si="251"/>
        <v/>
      </c>
      <c r="CV229" s="100" t="str">
        <f t="shared" si="252"/>
        <v/>
      </c>
      <c r="CW229" s="100" t="str">
        <f t="shared" si="253"/>
        <v/>
      </c>
      <c r="CX229" s="100" t="str">
        <f t="shared" si="254"/>
        <v/>
      </c>
      <c r="CY229" s="100" t="str">
        <f t="shared" si="255"/>
        <v/>
      </c>
      <c r="CZ229" s="100" t="str">
        <f t="shared" si="256"/>
        <v/>
      </c>
      <c r="DA229" s="100" t="str">
        <f t="shared" si="257"/>
        <v/>
      </c>
      <c r="DB229" s="100" t="str">
        <f t="shared" si="258"/>
        <v/>
      </c>
      <c r="DC229" s="100" t="str">
        <f t="shared" si="259"/>
        <v/>
      </c>
      <c r="DD229" s="100" t="str">
        <f t="shared" si="260"/>
        <v/>
      </c>
      <c r="DE229" s="100" t="str">
        <f t="shared" si="261"/>
        <v/>
      </c>
      <c r="DF229" s="100" t="str">
        <f t="shared" si="262"/>
        <v/>
      </c>
      <c r="DG229" s="100" t="str">
        <f t="shared" si="263"/>
        <v/>
      </c>
      <c r="DH229" s="100" t="str">
        <f t="shared" si="264"/>
        <v/>
      </c>
      <c r="DI229" s="100" t="str">
        <f t="shared" si="265"/>
        <v/>
      </c>
      <c r="DJ229" s="100" t="str">
        <f t="shared" si="266"/>
        <v/>
      </c>
      <c r="DK229" s="100" t="str">
        <f t="shared" si="267"/>
        <v/>
      </c>
      <c r="DL229" s="100" t="str">
        <f t="shared" si="268"/>
        <v/>
      </c>
      <c r="DM229" s="100" t="str">
        <f t="shared" si="269"/>
        <v/>
      </c>
      <c r="DN229" s="100" t="str">
        <f t="shared" si="270"/>
        <v/>
      </c>
      <c r="DO229" s="100" t="str">
        <f t="shared" si="271"/>
        <v/>
      </c>
      <c r="DP229" s="100" t="str">
        <f t="shared" si="272"/>
        <v/>
      </c>
      <c r="DQ229" s="100" t="str">
        <f t="shared" si="273"/>
        <v/>
      </c>
      <c r="DR229" s="100" t="str">
        <f t="shared" si="274"/>
        <v/>
      </c>
      <c r="DS229" s="100" t="str">
        <f t="shared" si="275"/>
        <v/>
      </c>
      <c r="DT229" s="100">
        <f t="shared" si="276"/>
        <v>6.1038099999999993</v>
      </c>
      <c r="DU229" s="100" t="str">
        <f t="shared" si="277"/>
        <v/>
      </c>
      <c r="DV229" s="100" t="str">
        <f t="shared" si="278"/>
        <v/>
      </c>
      <c r="DW229" s="100" t="str">
        <f t="shared" si="279"/>
        <v/>
      </c>
      <c r="DX229" s="100" t="str">
        <f t="shared" si="280"/>
        <v/>
      </c>
      <c r="DY229" s="100" t="str">
        <f t="shared" si="281"/>
        <v/>
      </c>
      <c r="DZ229" s="100" t="str">
        <f t="shared" si="282"/>
        <v/>
      </c>
      <c r="EA229" s="100" t="str">
        <f t="shared" si="283"/>
        <v/>
      </c>
      <c r="EB229" s="100" t="str">
        <f t="shared" si="284"/>
        <v/>
      </c>
      <c r="EC229" s="100" t="str">
        <f t="shared" si="285"/>
        <v/>
      </c>
      <c r="ED229" s="100" t="str">
        <f t="shared" si="286"/>
        <v/>
      </c>
      <c r="EE229" s="100" t="str">
        <f t="shared" si="287"/>
        <v/>
      </c>
      <c r="EF229" s="100" t="str">
        <f t="shared" si="288"/>
        <v/>
      </c>
      <c r="EG229" s="100" t="str">
        <f t="shared" si="289"/>
        <v/>
      </c>
      <c r="EH229" s="100" t="str">
        <f t="shared" si="290"/>
        <v/>
      </c>
      <c r="EI229" s="100">
        <f t="shared" si="291"/>
        <v>7.32</v>
      </c>
      <c r="EJ229" s="100" t="str">
        <f t="shared" si="292"/>
        <v/>
      </c>
      <c r="EK229" s="100" t="str">
        <f t="shared" si="293"/>
        <v/>
      </c>
      <c r="EL229" s="100" t="str">
        <f t="shared" si="294"/>
        <v/>
      </c>
      <c r="EM229" s="100" t="str">
        <f t="shared" si="295"/>
        <v/>
      </c>
      <c r="EN229" s="100" t="str">
        <f t="shared" si="296"/>
        <v/>
      </c>
      <c r="EO229" s="99">
        <f t="shared" si="297"/>
        <v>5.96</v>
      </c>
      <c r="EP229" s="99">
        <f>ROUND(EO229*(1+[3]Inflación!$G$50),2)</f>
        <v>6.04</v>
      </c>
      <c r="EQ229" s="98">
        <f t="shared" si="298"/>
        <v>-0.1875999091555175</v>
      </c>
    </row>
    <row r="230" spans="1:147" s="97" customFormat="1" ht="24.75" customHeight="1">
      <c r="A230" s="107">
        <v>223</v>
      </c>
      <c r="B230" s="106" t="s">
        <v>453</v>
      </c>
      <c r="C230" s="105" t="s">
        <v>177</v>
      </c>
      <c r="D230" s="104" t="s">
        <v>129</v>
      </c>
      <c r="E230" s="103">
        <v>9.1658282956626813</v>
      </c>
      <c r="F230" s="103">
        <v>9.2437378361758142</v>
      </c>
      <c r="G230" s="173">
        <v>7.4534000000000002</v>
      </c>
      <c r="H230" s="100">
        <v>12.7</v>
      </c>
      <c r="I230" s="100">
        <v>10.689</v>
      </c>
      <c r="J230" s="100">
        <v>13.59</v>
      </c>
      <c r="K230" s="100" t="str">
        <f>+'[3]Contratos anteriores'!AO233</f>
        <v xml:space="preserve"> </v>
      </c>
      <c r="L230" s="100" t="str">
        <f>+'[3]Contratos anteriores'!AP233</f>
        <v xml:space="preserve"> </v>
      </c>
      <c r="M230" s="100" t="str">
        <f>+'[3]Contratos anteriores'!AQ233</f>
        <v xml:space="preserve"> </v>
      </c>
      <c r="N230" s="100"/>
      <c r="O230" s="100"/>
      <c r="P230" s="100"/>
      <c r="Q230" s="100" t="str">
        <f>+'[3]Contratos anteriores'!AR233</f>
        <v xml:space="preserve"> </v>
      </c>
      <c r="R230" s="100">
        <f>+'[3]Contratos anteriores'!AS233</f>
        <v>7.7325741149999994</v>
      </c>
      <c r="S230" s="100" t="str">
        <f>+'[3]Contratos anteriores'!AT233</f>
        <v xml:space="preserve"> </v>
      </c>
      <c r="T230" s="100"/>
      <c r="U230" s="100"/>
      <c r="V230" s="100"/>
      <c r="W230" s="100">
        <f>+'[3]Contratos anteriores'!AU233</f>
        <v>6.5932299999999993</v>
      </c>
      <c r="X230" s="100" t="str">
        <f>+'[3]Contratos anteriores'!AV233</f>
        <v xml:space="preserve"> </v>
      </c>
      <c r="Y230" s="100" t="str">
        <f>+'[3]Contratos anteriores'!AW233</f>
        <v xml:space="preserve"> </v>
      </c>
      <c r="Z230" s="100"/>
      <c r="AA230" s="100"/>
      <c r="AB230" s="100"/>
      <c r="AC230" s="101" t="str">
        <f>+'[3]Contratos anteriores'!AX233</f>
        <v xml:space="preserve"> </v>
      </c>
      <c r="AD230" s="101" t="str">
        <f>+'[3]Contratos anteriores'!AY233</f>
        <v xml:space="preserve"> </v>
      </c>
      <c r="AE230" s="101" t="str">
        <f>+'[3]Contratos anteriores'!AZ233</f>
        <v xml:space="preserve"> </v>
      </c>
      <c r="AF230" s="100"/>
      <c r="AG230" s="100"/>
      <c r="AH230" s="100"/>
      <c r="AI230" s="100" t="str">
        <f>+'[3]Contratos anteriores'!BA233</f>
        <v xml:space="preserve"> </v>
      </c>
      <c r="AJ230" s="100" t="str">
        <f>+'[3]Contratos anteriores'!BB233</f>
        <v xml:space="preserve"> </v>
      </c>
      <c r="AK230" s="100" t="str">
        <f>+'[3]Contratos anteriores'!BC233</f>
        <v xml:space="preserve"> </v>
      </c>
      <c r="AL230" s="100"/>
      <c r="AM230" s="100"/>
      <c r="AN230" s="100"/>
      <c r="AO230" s="100" t="str">
        <f>+'[3]Contratos anteriores'!BD233</f>
        <v xml:space="preserve"> </v>
      </c>
      <c r="AP230" s="100" t="str">
        <f>+'[3]Contratos anteriores'!BE233</f>
        <v xml:space="preserve"> </v>
      </c>
      <c r="AQ230" s="100" t="str">
        <f>+'[3]Contratos anteriores'!BF233</f>
        <v xml:space="preserve"> </v>
      </c>
      <c r="AR230" s="100"/>
      <c r="AS230" s="100"/>
      <c r="AT230" s="100"/>
      <c r="AU230" s="100" t="str">
        <f>+'[3]Contratos anteriores'!BG233</f>
        <v xml:space="preserve"> </v>
      </c>
      <c r="AV230" s="100" t="str">
        <f>+'[3]Contratos anteriores'!BH233</f>
        <v xml:space="preserve"> </v>
      </c>
      <c r="AW230" s="100" t="str">
        <f>+'[3]Contratos anteriores'!BI233</f>
        <v xml:space="preserve"> </v>
      </c>
      <c r="AX230" s="100"/>
      <c r="AY230" s="100"/>
      <c r="AZ230" s="100"/>
      <c r="BA230" s="100" t="str">
        <f>+'[3]Contratos anteriores'!BJ233</f>
        <v xml:space="preserve"> </v>
      </c>
      <c r="BB230" s="100" t="str">
        <f>+'[3]Contratos anteriores'!BK233</f>
        <v xml:space="preserve"> </v>
      </c>
      <c r="BC230" s="100" t="str">
        <f>+'[3]Contratos anteriores'!BL233</f>
        <v xml:space="preserve"> </v>
      </c>
      <c r="BD230" s="100"/>
      <c r="BE230" s="100"/>
      <c r="BF230" s="100"/>
      <c r="BG230" s="100" t="str">
        <f>+'[3]Contratos anteriores'!BM233</f>
        <v xml:space="preserve"> </v>
      </c>
      <c r="BH230" s="100" t="str">
        <f>+'[3]Contratos anteriores'!BN233</f>
        <v xml:space="preserve"> </v>
      </c>
      <c r="BI230" s="100" t="str">
        <f>+'[3]Contratos anteriores'!BO233</f>
        <v xml:space="preserve"> </v>
      </c>
      <c r="BJ230" s="100">
        <v>13.17</v>
      </c>
      <c r="BK230" s="100">
        <v>10.36</v>
      </c>
      <c r="BL230" s="100"/>
      <c r="BM230" s="100" t="str">
        <f>+'[3]Contratos anteriores'!BP233</f>
        <v xml:space="preserve"> </v>
      </c>
      <c r="BN230" s="100" t="str">
        <f>+'[3]Contratos anteriores'!BQ233</f>
        <v xml:space="preserve"> </v>
      </c>
      <c r="BO230" s="100" t="str">
        <f>+'[3]Contratos anteriores'!BR233</f>
        <v xml:space="preserve"> </v>
      </c>
      <c r="BP230" s="100">
        <v>9.15</v>
      </c>
      <c r="BQ230" s="100"/>
      <c r="BR230" s="100">
        <v>10.91</v>
      </c>
      <c r="BS230" s="100" t="str">
        <f>+'[3]Contratos anteriores'!BS233</f>
        <v xml:space="preserve"> </v>
      </c>
      <c r="BT230" s="100" t="str">
        <f>+'[3]Contratos anteriores'!BT233</f>
        <v xml:space="preserve"> </v>
      </c>
      <c r="BU230" s="100" t="str">
        <f>+'[3]Contratos anteriores'!BU233</f>
        <v xml:space="preserve"> </v>
      </c>
      <c r="BV230" s="100">
        <f t="shared" si="227"/>
        <v>10.234820411499999</v>
      </c>
      <c r="BW230" s="100">
        <f t="shared" si="228"/>
        <v>2.2730499758007818</v>
      </c>
      <c r="BX230" s="100">
        <f t="shared" si="302"/>
        <v>6.8252454477988262</v>
      </c>
      <c r="BY230" s="100">
        <f t="shared" si="300"/>
        <v>12.50787038730078</v>
      </c>
      <c r="BZ230" s="100">
        <f t="shared" si="301"/>
        <v>10.082411125228949</v>
      </c>
      <c r="CA230" s="100" t="str">
        <f t="shared" si="231"/>
        <v/>
      </c>
      <c r="CB230" s="100" t="str">
        <f t="shared" si="232"/>
        <v/>
      </c>
      <c r="CC230" s="100" t="str">
        <f t="shared" si="233"/>
        <v/>
      </c>
      <c r="CD230" s="100" t="str">
        <f t="shared" si="234"/>
        <v/>
      </c>
      <c r="CE230" s="100" t="str">
        <f t="shared" si="235"/>
        <v/>
      </c>
      <c r="CF230" s="100" t="str">
        <f t="shared" si="236"/>
        <v/>
      </c>
      <c r="CG230" s="100" t="str">
        <f t="shared" si="237"/>
        <v/>
      </c>
      <c r="CH230" s="100" t="str">
        <f t="shared" si="238"/>
        <v/>
      </c>
      <c r="CI230" s="100" t="str">
        <f t="shared" si="239"/>
        <v/>
      </c>
      <c r="CJ230" s="100" t="str">
        <f t="shared" si="240"/>
        <v/>
      </c>
      <c r="CK230" s="100">
        <f t="shared" si="241"/>
        <v>7.7325741149999994</v>
      </c>
      <c r="CL230" s="100" t="str">
        <f t="shared" si="242"/>
        <v/>
      </c>
      <c r="CM230" s="100" t="str">
        <f t="shared" si="243"/>
        <v/>
      </c>
      <c r="CN230" s="100" t="str">
        <f t="shared" si="244"/>
        <v/>
      </c>
      <c r="CO230" s="100" t="str">
        <f t="shared" si="245"/>
        <v/>
      </c>
      <c r="CP230" s="100" t="str">
        <f t="shared" si="246"/>
        <v/>
      </c>
      <c r="CQ230" s="100" t="str">
        <f t="shared" si="247"/>
        <v/>
      </c>
      <c r="CR230" s="100" t="str">
        <f t="shared" si="248"/>
        <v/>
      </c>
      <c r="CS230" s="100" t="str">
        <f t="shared" si="249"/>
        <v/>
      </c>
      <c r="CT230" s="100" t="str">
        <f t="shared" si="250"/>
        <v/>
      </c>
      <c r="CU230" s="100" t="str">
        <f t="shared" si="251"/>
        <v/>
      </c>
      <c r="CV230" s="100" t="str">
        <f t="shared" si="252"/>
        <v/>
      </c>
      <c r="CW230" s="100" t="str">
        <f t="shared" si="253"/>
        <v/>
      </c>
      <c r="CX230" s="100" t="str">
        <f t="shared" si="254"/>
        <v/>
      </c>
      <c r="CY230" s="100" t="str">
        <f t="shared" si="255"/>
        <v/>
      </c>
      <c r="CZ230" s="100" t="str">
        <f t="shared" si="256"/>
        <v/>
      </c>
      <c r="DA230" s="100" t="str">
        <f t="shared" si="257"/>
        <v/>
      </c>
      <c r="DB230" s="100" t="str">
        <f t="shared" si="258"/>
        <v/>
      </c>
      <c r="DC230" s="100" t="str">
        <f t="shared" si="259"/>
        <v/>
      </c>
      <c r="DD230" s="100" t="str">
        <f t="shared" si="260"/>
        <v/>
      </c>
      <c r="DE230" s="100" t="str">
        <f t="shared" si="261"/>
        <v/>
      </c>
      <c r="DF230" s="100" t="str">
        <f t="shared" si="262"/>
        <v/>
      </c>
      <c r="DG230" s="100" t="str">
        <f t="shared" si="263"/>
        <v/>
      </c>
      <c r="DH230" s="100" t="str">
        <f t="shared" si="264"/>
        <v/>
      </c>
      <c r="DI230" s="100" t="str">
        <f t="shared" si="265"/>
        <v/>
      </c>
      <c r="DJ230" s="100" t="str">
        <f t="shared" si="266"/>
        <v/>
      </c>
      <c r="DK230" s="100" t="str">
        <f t="shared" si="267"/>
        <v/>
      </c>
      <c r="DL230" s="100" t="str">
        <f t="shared" si="268"/>
        <v/>
      </c>
      <c r="DM230" s="100" t="str">
        <f t="shared" si="269"/>
        <v/>
      </c>
      <c r="DN230" s="100" t="str">
        <f t="shared" si="270"/>
        <v/>
      </c>
      <c r="DO230" s="100" t="str">
        <f t="shared" si="271"/>
        <v/>
      </c>
      <c r="DP230" s="100" t="str">
        <f t="shared" si="272"/>
        <v/>
      </c>
      <c r="DQ230" s="100" t="str">
        <f t="shared" si="273"/>
        <v/>
      </c>
      <c r="DR230" s="100" t="str">
        <f t="shared" si="274"/>
        <v/>
      </c>
      <c r="DS230" s="100" t="str">
        <f t="shared" si="275"/>
        <v/>
      </c>
      <c r="DT230" s="100" t="str">
        <f t="shared" si="276"/>
        <v/>
      </c>
      <c r="DU230" s="100" t="str">
        <f t="shared" si="277"/>
        <v/>
      </c>
      <c r="DV230" s="100" t="str">
        <f t="shared" si="278"/>
        <v/>
      </c>
      <c r="DW230" s="100" t="str">
        <f t="shared" si="279"/>
        <v/>
      </c>
      <c r="DX230" s="100" t="str">
        <f t="shared" si="280"/>
        <v/>
      </c>
      <c r="DY230" s="100" t="str">
        <f t="shared" si="281"/>
        <v/>
      </c>
      <c r="DZ230" s="100" t="str">
        <f t="shared" si="282"/>
        <v/>
      </c>
      <c r="EA230" s="100" t="str">
        <f t="shared" si="283"/>
        <v/>
      </c>
      <c r="EB230" s="100" t="str">
        <f t="shared" si="284"/>
        <v/>
      </c>
      <c r="EC230" s="100" t="str">
        <f t="shared" si="285"/>
        <v/>
      </c>
      <c r="ED230" s="100" t="str">
        <f t="shared" si="286"/>
        <v/>
      </c>
      <c r="EE230" s="100" t="str">
        <f t="shared" si="287"/>
        <v/>
      </c>
      <c r="EF230" s="100" t="str">
        <f t="shared" si="288"/>
        <v/>
      </c>
      <c r="EG230" s="100" t="str">
        <f t="shared" si="289"/>
        <v/>
      </c>
      <c r="EH230" s="100" t="str">
        <f t="shared" si="290"/>
        <v/>
      </c>
      <c r="EI230" s="100">
        <f t="shared" si="291"/>
        <v>9.15</v>
      </c>
      <c r="EJ230" s="100" t="str">
        <f t="shared" si="292"/>
        <v/>
      </c>
      <c r="EK230" s="100" t="str">
        <f t="shared" si="293"/>
        <v/>
      </c>
      <c r="EL230" s="100" t="str">
        <f t="shared" si="294"/>
        <v/>
      </c>
      <c r="EM230" s="100" t="str">
        <f t="shared" si="295"/>
        <v/>
      </c>
      <c r="EN230" s="100" t="str">
        <f t="shared" si="296"/>
        <v/>
      </c>
      <c r="EO230" s="99">
        <f t="shared" si="297"/>
        <v>7.45</v>
      </c>
      <c r="EP230" s="99">
        <f>ROUND(EO230*(1+[3]Inflación!$G$50),2)</f>
        <v>7.55</v>
      </c>
      <c r="EQ230" s="98">
        <f t="shared" si="298"/>
        <v>-0.18719838953066792</v>
      </c>
    </row>
    <row r="231" spans="1:147" s="97" customFormat="1" ht="24.75" customHeight="1">
      <c r="A231" s="107">
        <v>224</v>
      </c>
      <c r="B231" s="106" t="s">
        <v>453</v>
      </c>
      <c r="C231" s="105" t="s">
        <v>176</v>
      </c>
      <c r="D231" s="104" t="s">
        <v>129</v>
      </c>
      <c r="E231" s="103">
        <v>11.50327669662515</v>
      </c>
      <c r="F231" s="103">
        <v>11.601054548546465</v>
      </c>
      <c r="G231" s="102">
        <v>9.3785000000000007</v>
      </c>
      <c r="H231" s="100">
        <v>16.09</v>
      </c>
      <c r="I231" s="100">
        <v>14.532</v>
      </c>
      <c r="J231" s="100">
        <v>17.22</v>
      </c>
      <c r="K231" s="100" t="str">
        <f>+'[3]Contratos anteriores'!AO234</f>
        <v xml:space="preserve"> </v>
      </c>
      <c r="L231" s="100" t="str">
        <f>+'[3]Contratos anteriores'!AP234</f>
        <v xml:space="preserve"> </v>
      </c>
      <c r="M231" s="100" t="str">
        <f>+'[3]Contratos anteriores'!AQ234</f>
        <v xml:space="preserve"> </v>
      </c>
      <c r="N231" s="100"/>
      <c r="O231" s="100"/>
      <c r="P231" s="100"/>
      <c r="Q231" s="100" t="str">
        <f>+'[3]Contratos anteriores'!AR234</f>
        <v xml:space="preserve"> </v>
      </c>
      <c r="R231" s="100" t="str">
        <f>+'[3]Contratos anteriores'!AS234</f>
        <v xml:space="preserve"> </v>
      </c>
      <c r="S231" s="100" t="str">
        <f>+'[3]Contratos anteriores'!AT234</f>
        <v xml:space="preserve"> </v>
      </c>
      <c r="T231" s="100"/>
      <c r="U231" s="100"/>
      <c r="V231" s="100"/>
      <c r="W231" s="100" t="str">
        <f>+'[3]Contratos anteriores'!AU234</f>
        <v xml:space="preserve"> </v>
      </c>
      <c r="X231" s="100" t="str">
        <f>+'[3]Contratos anteriores'!AV234</f>
        <v xml:space="preserve"> </v>
      </c>
      <c r="Y231" s="100" t="str">
        <f>+'[3]Contratos anteriores'!AW234</f>
        <v xml:space="preserve"> </v>
      </c>
      <c r="Z231" s="100"/>
      <c r="AA231" s="100"/>
      <c r="AB231" s="100"/>
      <c r="AC231" s="101" t="str">
        <f>+'[3]Contratos anteriores'!AX234</f>
        <v xml:space="preserve"> </v>
      </c>
      <c r="AD231" s="101" t="str">
        <f>+'[3]Contratos anteriores'!AY234</f>
        <v xml:space="preserve"> </v>
      </c>
      <c r="AE231" s="101" t="str">
        <f>+'[3]Contratos anteriores'!AZ234</f>
        <v xml:space="preserve"> </v>
      </c>
      <c r="AF231" s="100"/>
      <c r="AG231" s="100"/>
      <c r="AH231" s="100"/>
      <c r="AI231" s="100" t="str">
        <f>+'[3]Contratos anteriores'!BA234</f>
        <v xml:space="preserve"> </v>
      </c>
      <c r="AJ231" s="100" t="str">
        <f>+'[3]Contratos anteriores'!BB234</f>
        <v xml:space="preserve"> </v>
      </c>
      <c r="AK231" s="100" t="str">
        <f>+'[3]Contratos anteriores'!BC234</f>
        <v xml:space="preserve"> </v>
      </c>
      <c r="AL231" s="100"/>
      <c r="AM231" s="100"/>
      <c r="AN231" s="100"/>
      <c r="AO231" s="100" t="str">
        <f>+'[3]Contratos anteriores'!BD234</f>
        <v xml:space="preserve"> </v>
      </c>
      <c r="AP231" s="100" t="str">
        <f>+'[3]Contratos anteriores'!BE234</f>
        <v xml:space="preserve"> </v>
      </c>
      <c r="AQ231" s="100" t="str">
        <f>+'[3]Contratos anteriores'!BF234</f>
        <v xml:space="preserve"> </v>
      </c>
      <c r="AR231" s="100"/>
      <c r="AS231" s="100"/>
      <c r="AT231" s="100"/>
      <c r="AU231" s="100" t="str">
        <f>+'[3]Contratos anteriores'!BG234</f>
        <v xml:space="preserve"> </v>
      </c>
      <c r="AV231" s="100">
        <f>+'[3]Contratos anteriores'!BH234</f>
        <v>11.616149999999999</v>
      </c>
      <c r="AW231" s="100" t="str">
        <f>+'[3]Contratos anteriores'!BI234</f>
        <v xml:space="preserve"> </v>
      </c>
      <c r="AX231" s="100"/>
      <c r="AY231" s="100"/>
      <c r="AZ231" s="100"/>
      <c r="BA231" s="100" t="str">
        <f>+'[3]Contratos anteriores'!BJ234</f>
        <v xml:space="preserve"> </v>
      </c>
      <c r="BB231" s="100" t="str">
        <f>+'[3]Contratos anteriores'!BK234</f>
        <v xml:space="preserve"> </v>
      </c>
      <c r="BC231" s="100" t="str">
        <f>+'[3]Contratos anteriores'!BL234</f>
        <v xml:space="preserve"> </v>
      </c>
      <c r="BD231" s="100"/>
      <c r="BE231" s="100"/>
      <c r="BF231" s="100"/>
      <c r="BG231" s="100" t="str">
        <f>+'[3]Contratos anteriores'!BM234</f>
        <v xml:space="preserve"> </v>
      </c>
      <c r="BH231" s="100" t="str">
        <f>+'[3]Contratos anteriores'!BN234</f>
        <v xml:space="preserve"> </v>
      </c>
      <c r="BI231" s="100" t="str">
        <f>+'[3]Contratos anteriores'!BO234</f>
        <v xml:space="preserve"> </v>
      </c>
      <c r="BJ231" s="100">
        <v>16.41</v>
      </c>
      <c r="BK231" s="100">
        <v>13</v>
      </c>
      <c r="BL231" s="100"/>
      <c r="BM231" s="100" t="str">
        <f>+'[3]Contratos anteriores'!BP234</f>
        <v xml:space="preserve"> </v>
      </c>
      <c r="BN231" s="100" t="str">
        <f>+'[3]Contratos anteriores'!BQ234</f>
        <v xml:space="preserve"> </v>
      </c>
      <c r="BO231" s="100" t="str">
        <f>+'[3]Contratos anteriores'!BR234</f>
        <v xml:space="preserve"> </v>
      </c>
      <c r="BP231" s="100">
        <v>11.49</v>
      </c>
      <c r="BQ231" s="100"/>
      <c r="BR231" s="100">
        <v>13.69</v>
      </c>
      <c r="BS231" s="100" t="str">
        <f>+'[3]Contratos anteriores'!BS234</f>
        <v xml:space="preserve"> </v>
      </c>
      <c r="BT231" s="100" t="str">
        <f>+'[3]Contratos anteriores'!BT234</f>
        <v xml:space="preserve"> </v>
      </c>
      <c r="BU231" s="100" t="str">
        <f>+'[3]Contratos anteriores'!BU234</f>
        <v xml:space="preserve"> </v>
      </c>
      <c r="BV231" s="100">
        <f t="shared" si="227"/>
        <v>13.714072222222221</v>
      </c>
      <c r="BW231" s="100">
        <f t="shared" si="228"/>
        <v>2.4936302279222553</v>
      </c>
      <c r="BX231" s="100">
        <f t="shared" si="302"/>
        <v>9.9736268803388377</v>
      </c>
      <c r="BY231" s="100">
        <f t="shared" si="300"/>
        <v>16.207702450144478</v>
      </c>
      <c r="BZ231" s="100">
        <f t="shared" si="301"/>
        <v>12.653604366287666</v>
      </c>
      <c r="CA231" s="100" t="str">
        <f t="shared" si="231"/>
        <v/>
      </c>
      <c r="CB231" s="100" t="str">
        <f t="shared" si="232"/>
        <v/>
      </c>
      <c r="CC231" s="100" t="str">
        <f t="shared" si="233"/>
        <v/>
      </c>
      <c r="CD231" s="100" t="str">
        <f t="shared" si="234"/>
        <v/>
      </c>
      <c r="CE231" s="100" t="str">
        <f t="shared" si="235"/>
        <v/>
      </c>
      <c r="CF231" s="100" t="str">
        <f t="shared" si="236"/>
        <v/>
      </c>
      <c r="CG231" s="100" t="str">
        <f t="shared" si="237"/>
        <v/>
      </c>
      <c r="CH231" s="100" t="str">
        <f t="shared" si="238"/>
        <v/>
      </c>
      <c r="CI231" s="100" t="str">
        <f t="shared" si="239"/>
        <v/>
      </c>
      <c r="CJ231" s="100" t="str">
        <f t="shared" si="240"/>
        <v/>
      </c>
      <c r="CK231" s="100" t="str">
        <f t="shared" si="241"/>
        <v/>
      </c>
      <c r="CL231" s="100" t="str">
        <f t="shared" si="242"/>
        <v/>
      </c>
      <c r="CM231" s="100" t="str">
        <f t="shared" si="243"/>
        <v/>
      </c>
      <c r="CN231" s="100" t="str">
        <f t="shared" si="244"/>
        <v/>
      </c>
      <c r="CO231" s="100" t="str">
        <f t="shared" si="245"/>
        <v/>
      </c>
      <c r="CP231" s="100" t="str">
        <f t="shared" si="246"/>
        <v/>
      </c>
      <c r="CQ231" s="100" t="str">
        <f t="shared" si="247"/>
        <v/>
      </c>
      <c r="CR231" s="100" t="str">
        <f t="shared" si="248"/>
        <v/>
      </c>
      <c r="CS231" s="100" t="str">
        <f t="shared" si="249"/>
        <v/>
      </c>
      <c r="CT231" s="100" t="str">
        <f t="shared" si="250"/>
        <v/>
      </c>
      <c r="CU231" s="100" t="str">
        <f t="shared" si="251"/>
        <v/>
      </c>
      <c r="CV231" s="100" t="str">
        <f t="shared" si="252"/>
        <v/>
      </c>
      <c r="CW231" s="100" t="str">
        <f t="shared" si="253"/>
        <v/>
      </c>
      <c r="CX231" s="100" t="str">
        <f t="shared" si="254"/>
        <v/>
      </c>
      <c r="CY231" s="100" t="str">
        <f t="shared" si="255"/>
        <v/>
      </c>
      <c r="CZ231" s="100" t="str">
        <f t="shared" si="256"/>
        <v/>
      </c>
      <c r="DA231" s="100" t="str">
        <f t="shared" si="257"/>
        <v/>
      </c>
      <c r="DB231" s="100" t="str">
        <f t="shared" si="258"/>
        <v/>
      </c>
      <c r="DC231" s="100" t="str">
        <f t="shared" si="259"/>
        <v/>
      </c>
      <c r="DD231" s="100" t="str">
        <f t="shared" si="260"/>
        <v/>
      </c>
      <c r="DE231" s="100" t="str">
        <f t="shared" si="261"/>
        <v/>
      </c>
      <c r="DF231" s="100" t="str">
        <f t="shared" si="262"/>
        <v/>
      </c>
      <c r="DG231" s="100" t="str">
        <f t="shared" si="263"/>
        <v/>
      </c>
      <c r="DH231" s="100" t="str">
        <f t="shared" si="264"/>
        <v/>
      </c>
      <c r="DI231" s="100" t="str">
        <f t="shared" si="265"/>
        <v/>
      </c>
      <c r="DJ231" s="100" t="str">
        <f t="shared" si="266"/>
        <v/>
      </c>
      <c r="DK231" s="100" t="str">
        <f t="shared" si="267"/>
        <v/>
      </c>
      <c r="DL231" s="100" t="str">
        <f t="shared" si="268"/>
        <v/>
      </c>
      <c r="DM231" s="100" t="str">
        <f t="shared" si="269"/>
        <v/>
      </c>
      <c r="DN231" s="100" t="str">
        <f t="shared" si="270"/>
        <v/>
      </c>
      <c r="DO231" s="100">
        <f t="shared" si="271"/>
        <v>11.616149999999999</v>
      </c>
      <c r="DP231" s="100" t="str">
        <f t="shared" si="272"/>
        <v/>
      </c>
      <c r="DQ231" s="100" t="str">
        <f t="shared" si="273"/>
        <v/>
      </c>
      <c r="DR231" s="100" t="str">
        <f t="shared" si="274"/>
        <v/>
      </c>
      <c r="DS231" s="100" t="str">
        <f t="shared" si="275"/>
        <v/>
      </c>
      <c r="DT231" s="100" t="str">
        <f t="shared" si="276"/>
        <v/>
      </c>
      <c r="DU231" s="100" t="str">
        <f t="shared" si="277"/>
        <v/>
      </c>
      <c r="DV231" s="100" t="str">
        <f t="shared" si="278"/>
        <v/>
      </c>
      <c r="DW231" s="100" t="str">
        <f t="shared" si="279"/>
        <v/>
      </c>
      <c r="DX231" s="100" t="str">
        <f t="shared" si="280"/>
        <v/>
      </c>
      <c r="DY231" s="100" t="str">
        <f t="shared" si="281"/>
        <v/>
      </c>
      <c r="DZ231" s="100" t="str">
        <f t="shared" si="282"/>
        <v/>
      </c>
      <c r="EA231" s="100" t="str">
        <f t="shared" si="283"/>
        <v/>
      </c>
      <c r="EB231" s="100" t="str">
        <f t="shared" si="284"/>
        <v/>
      </c>
      <c r="EC231" s="100" t="str">
        <f t="shared" si="285"/>
        <v/>
      </c>
      <c r="ED231" s="100" t="str">
        <f t="shared" si="286"/>
        <v/>
      </c>
      <c r="EE231" s="100" t="str">
        <f t="shared" si="287"/>
        <v/>
      </c>
      <c r="EF231" s="100" t="str">
        <f t="shared" si="288"/>
        <v/>
      </c>
      <c r="EG231" s="100" t="str">
        <f t="shared" si="289"/>
        <v/>
      </c>
      <c r="EH231" s="100" t="str">
        <f t="shared" si="290"/>
        <v/>
      </c>
      <c r="EI231" s="100">
        <f t="shared" si="291"/>
        <v>11.49</v>
      </c>
      <c r="EJ231" s="100" t="str">
        <f t="shared" si="292"/>
        <v/>
      </c>
      <c r="EK231" s="100" t="str">
        <f t="shared" si="293"/>
        <v/>
      </c>
      <c r="EL231" s="100" t="str">
        <f t="shared" si="294"/>
        <v/>
      </c>
      <c r="EM231" s="100" t="str">
        <f t="shared" si="295"/>
        <v/>
      </c>
      <c r="EN231" s="100" t="str">
        <f t="shared" si="296"/>
        <v/>
      </c>
      <c r="EO231" s="99">
        <f t="shared" si="297"/>
        <v>9.3800000000000008</v>
      </c>
      <c r="EP231" s="99">
        <f>ROUND(EO231*(1+[3]Inflación!$G$50),2)</f>
        <v>9.5</v>
      </c>
      <c r="EQ231" s="98">
        <f t="shared" si="298"/>
        <v>-0.18458016377612474</v>
      </c>
    </row>
    <row r="232" spans="1:147" s="97" customFormat="1" ht="24.75" customHeight="1">
      <c r="A232" s="107">
        <v>225</v>
      </c>
      <c r="B232" s="106" t="s">
        <v>453</v>
      </c>
      <c r="C232" s="105" t="s">
        <v>175</v>
      </c>
      <c r="D232" s="104" t="s">
        <v>129</v>
      </c>
      <c r="E232" s="103">
        <v>14.387861420116231</v>
      </c>
      <c r="F232" s="103">
        <v>14.510158242187218</v>
      </c>
      <c r="G232" s="102">
        <v>11.7257</v>
      </c>
      <c r="H232" s="100">
        <v>18.670000000000002</v>
      </c>
      <c r="I232" s="100">
        <v>15.875999999999999</v>
      </c>
      <c r="J232" s="100">
        <v>19.98</v>
      </c>
      <c r="K232" s="100" t="str">
        <f>+'[3]Contratos anteriores'!AO235</f>
        <v xml:space="preserve"> </v>
      </c>
      <c r="L232" s="100" t="str">
        <f>+'[3]Contratos anteriores'!AP235</f>
        <v xml:space="preserve"> </v>
      </c>
      <c r="M232" s="100" t="str">
        <f>+'[3]Contratos anteriores'!AQ235</f>
        <v xml:space="preserve"> </v>
      </c>
      <c r="N232" s="100"/>
      <c r="O232" s="100"/>
      <c r="P232" s="100"/>
      <c r="Q232" s="100" t="str">
        <f>+'[3]Contratos anteriores'!AR235</f>
        <v xml:space="preserve"> </v>
      </c>
      <c r="R232" s="100" t="str">
        <f>+'[3]Contratos anteriores'!AS235</f>
        <v xml:space="preserve"> </v>
      </c>
      <c r="S232" s="100">
        <f>+'[3]Contratos anteriores'!AT235</f>
        <v>13.696703999999999</v>
      </c>
      <c r="T232" s="100"/>
      <c r="U232" s="100"/>
      <c r="V232" s="100"/>
      <c r="W232" s="100" t="str">
        <f>+'[3]Contratos anteriores'!AU235</f>
        <v xml:space="preserve"> </v>
      </c>
      <c r="X232" s="100" t="str">
        <f>+'[3]Contratos anteriores'!AV235</f>
        <v xml:space="preserve"> </v>
      </c>
      <c r="Y232" s="100" t="str">
        <f>+'[3]Contratos anteriores'!AW235</f>
        <v xml:space="preserve"> </v>
      </c>
      <c r="Z232" s="100"/>
      <c r="AA232" s="100"/>
      <c r="AB232" s="100"/>
      <c r="AC232" s="101" t="str">
        <f>+'[3]Contratos anteriores'!AX235</f>
        <v xml:space="preserve"> </v>
      </c>
      <c r="AD232" s="101" t="str">
        <f>+'[3]Contratos anteriores'!AY235</f>
        <v xml:space="preserve"> </v>
      </c>
      <c r="AE232" s="101" t="str">
        <f>+'[3]Contratos anteriores'!AZ235</f>
        <v xml:space="preserve"> </v>
      </c>
      <c r="AF232" s="100"/>
      <c r="AG232" s="100"/>
      <c r="AH232" s="100"/>
      <c r="AI232" s="100" t="str">
        <f>+'[3]Contratos anteriores'!BA235</f>
        <v xml:space="preserve"> </v>
      </c>
      <c r="AJ232" s="100" t="str">
        <f>+'[3]Contratos anteriores'!BB235</f>
        <v xml:space="preserve"> </v>
      </c>
      <c r="AK232" s="100" t="str">
        <f>+'[3]Contratos anteriores'!BC235</f>
        <v xml:space="preserve"> </v>
      </c>
      <c r="AL232" s="100"/>
      <c r="AM232" s="100"/>
      <c r="AN232" s="100"/>
      <c r="AO232" s="100" t="str">
        <f>+'[3]Contratos anteriores'!BD235</f>
        <v xml:space="preserve"> </v>
      </c>
      <c r="AP232" s="100" t="str">
        <f>+'[3]Contratos anteriores'!BE235</f>
        <v xml:space="preserve"> </v>
      </c>
      <c r="AQ232" s="100" t="str">
        <f>+'[3]Contratos anteriores'!BF235</f>
        <v xml:space="preserve"> </v>
      </c>
      <c r="AR232" s="100"/>
      <c r="AS232" s="100"/>
      <c r="AT232" s="100"/>
      <c r="AU232" s="100" t="str">
        <f>+'[3]Contratos anteriores'!BG235</f>
        <v xml:space="preserve"> </v>
      </c>
      <c r="AV232" s="100" t="str">
        <f>+'[3]Contratos anteriores'!BH235</f>
        <v xml:space="preserve"> </v>
      </c>
      <c r="AW232" s="100" t="str">
        <f>+'[3]Contratos anteriores'!BI235</f>
        <v xml:space="preserve"> </v>
      </c>
      <c r="AX232" s="100"/>
      <c r="AY232" s="100"/>
      <c r="AZ232" s="100"/>
      <c r="BA232" s="100" t="str">
        <f>+'[3]Contratos anteriores'!BJ235</f>
        <v xml:space="preserve"> </v>
      </c>
      <c r="BB232" s="100" t="str">
        <f>+'[3]Contratos anteriores'!BK235</f>
        <v xml:space="preserve"> </v>
      </c>
      <c r="BC232" s="100" t="str">
        <f>+'[3]Contratos anteriores'!BL235</f>
        <v xml:space="preserve"> </v>
      </c>
      <c r="BD232" s="100"/>
      <c r="BE232" s="100"/>
      <c r="BF232" s="100"/>
      <c r="BG232" s="100" t="str">
        <f>+'[3]Contratos anteriores'!BM235</f>
        <v xml:space="preserve"> </v>
      </c>
      <c r="BH232" s="100" t="str">
        <f>+'[3]Contratos anteriores'!BN235</f>
        <v xml:space="preserve"> </v>
      </c>
      <c r="BI232" s="100" t="str">
        <f>+'[3]Contratos anteriores'!BO235</f>
        <v xml:space="preserve"> </v>
      </c>
      <c r="BJ232" s="100">
        <v>20.64</v>
      </c>
      <c r="BK232" s="100">
        <v>16.260000000000002</v>
      </c>
      <c r="BL232" s="100"/>
      <c r="BM232" s="100" t="str">
        <f>+'[3]Contratos anteriores'!BP235</f>
        <v xml:space="preserve"> </v>
      </c>
      <c r="BN232" s="100" t="str">
        <f>+'[3]Contratos anteriores'!BQ235</f>
        <v xml:space="preserve"> </v>
      </c>
      <c r="BO232" s="100" t="str">
        <f>+'[3]Contratos anteriores'!BR235</f>
        <v xml:space="preserve"> </v>
      </c>
      <c r="BP232" s="100">
        <v>14.37</v>
      </c>
      <c r="BQ232" s="100"/>
      <c r="BR232" s="100">
        <v>17.12</v>
      </c>
      <c r="BS232" s="100" t="str">
        <f>+'[3]Contratos anteriores'!BS235</f>
        <v xml:space="preserve"> </v>
      </c>
      <c r="BT232" s="100" t="str">
        <f>+'[3]Contratos anteriores'!BT235</f>
        <v xml:space="preserve"> </v>
      </c>
      <c r="BU232" s="100" t="str">
        <f>+'[3]Contratos anteriores'!BU235</f>
        <v xml:space="preserve"> </v>
      </c>
      <c r="BV232" s="100">
        <f t="shared" si="227"/>
        <v>16.48204488888889</v>
      </c>
      <c r="BW232" s="100">
        <f t="shared" si="228"/>
        <v>2.7703362889431218</v>
      </c>
      <c r="BX232" s="100">
        <f t="shared" si="302"/>
        <v>12.326540455474207</v>
      </c>
      <c r="BY232" s="100">
        <f t="shared" si="300"/>
        <v>19.25238117783201</v>
      </c>
      <c r="BZ232" s="100">
        <f t="shared" si="301"/>
        <v>15.826647562127855</v>
      </c>
      <c r="CA232" s="100" t="str">
        <f t="shared" si="231"/>
        <v/>
      </c>
      <c r="CB232" s="100" t="str">
        <f t="shared" si="232"/>
        <v/>
      </c>
      <c r="CC232" s="100" t="str">
        <f t="shared" si="233"/>
        <v/>
      </c>
      <c r="CD232" s="100" t="str">
        <f t="shared" si="234"/>
        <v/>
      </c>
      <c r="CE232" s="100" t="str">
        <f t="shared" si="235"/>
        <v/>
      </c>
      <c r="CF232" s="100" t="str">
        <f t="shared" si="236"/>
        <v/>
      </c>
      <c r="CG232" s="100" t="str">
        <f t="shared" si="237"/>
        <v/>
      </c>
      <c r="CH232" s="100" t="str">
        <f t="shared" si="238"/>
        <v/>
      </c>
      <c r="CI232" s="100" t="str">
        <f t="shared" si="239"/>
        <v/>
      </c>
      <c r="CJ232" s="100" t="str">
        <f t="shared" si="240"/>
        <v/>
      </c>
      <c r="CK232" s="100" t="str">
        <f t="shared" si="241"/>
        <v/>
      </c>
      <c r="CL232" s="100">
        <f t="shared" si="242"/>
        <v>13.696703999999999</v>
      </c>
      <c r="CM232" s="100" t="str">
        <f t="shared" si="243"/>
        <v/>
      </c>
      <c r="CN232" s="100" t="str">
        <f t="shared" si="244"/>
        <v/>
      </c>
      <c r="CO232" s="100" t="str">
        <f t="shared" si="245"/>
        <v/>
      </c>
      <c r="CP232" s="100" t="str">
        <f t="shared" si="246"/>
        <v/>
      </c>
      <c r="CQ232" s="100" t="str">
        <f t="shared" si="247"/>
        <v/>
      </c>
      <c r="CR232" s="100" t="str">
        <f t="shared" si="248"/>
        <v/>
      </c>
      <c r="CS232" s="100" t="str">
        <f t="shared" si="249"/>
        <v/>
      </c>
      <c r="CT232" s="100" t="str">
        <f t="shared" si="250"/>
        <v/>
      </c>
      <c r="CU232" s="100" t="str">
        <f t="shared" si="251"/>
        <v/>
      </c>
      <c r="CV232" s="100" t="str">
        <f t="shared" si="252"/>
        <v/>
      </c>
      <c r="CW232" s="100" t="str">
        <f t="shared" si="253"/>
        <v/>
      </c>
      <c r="CX232" s="100" t="str">
        <f t="shared" si="254"/>
        <v/>
      </c>
      <c r="CY232" s="100" t="str">
        <f t="shared" si="255"/>
        <v/>
      </c>
      <c r="CZ232" s="100" t="str">
        <f t="shared" si="256"/>
        <v/>
      </c>
      <c r="DA232" s="100" t="str">
        <f t="shared" si="257"/>
        <v/>
      </c>
      <c r="DB232" s="100" t="str">
        <f t="shared" si="258"/>
        <v/>
      </c>
      <c r="DC232" s="100" t="str">
        <f t="shared" si="259"/>
        <v/>
      </c>
      <c r="DD232" s="100" t="str">
        <f t="shared" si="260"/>
        <v/>
      </c>
      <c r="DE232" s="100" t="str">
        <f t="shared" si="261"/>
        <v/>
      </c>
      <c r="DF232" s="100" t="str">
        <f t="shared" si="262"/>
        <v/>
      </c>
      <c r="DG232" s="100" t="str">
        <f t="shared" si="263"/>
        <v/>
      </c>
      <c r="DH232" s="100" t="str">
        <f t="shared" si="264"/>
        <v/>
      </c>
      <c r="DI232" s="100" t="str">
        <f t="shared" si="265"/>
        <v/>
      </c>
      <c r="DJ232" s="100" t="str">
        <f t="shared" si="266"/>
        <v/>
      </c>
      <c r="DK232" s="100" t="str">
        <f t="shared" si="267"/>
        <v/>
      </c>
      <c r="DL232" s="100" t="str">
        <f t="shared" si="268"/>
        <v/>
      </c>
      <c r="DM232" s="100" t="str">
        <f t="shared" si="269"/>
        <v/>
      </c>
      <c r="DN232" s="100" t="str">
        <f t="shared" si="270"/>
        <v/>
      </c>
      <c r="DO232" s="100" t="str">
        <f t="shared" si="271"/>
        <v/>
      </c>
      <c r="DP232" s="100" t="str">
        <f t="shared" si="272"/>
        <v/>
      </c>
      <c r="DQ232" s="100" t="str">
        <f t="shared" si="273"/>
        <v/>
      </c>
      <c r="DR232" s="100" t="str">
        <f t="shared" si="274"/>
        <v/>
      </c>
      <c r="DS232" s="100" t="str">
        <f t="shared" si="275"/>
        <v/>
      </c>
      <c r="DT232" s="100" t="str">
        <f t="shared" si="276"/>
        <v/>
      </c>
      <c r="DU232" s="100" t="str">
        <f t="shared" si="277"/>
        <v/>
      </c>
      <c r="DV232" s="100" t="str">
        <f t="shared" si="278"/>
        <v/>
      </c>
      <c r="DW232" s="100" t="str">
        <f t="shared" si="279"/>
        <v/>
      </c>
      <c r="DX232" s="100" t="str">
        <f t="shared" si="280"/>
        <v/>
      </c>
      <c r="DY232" s="100" t="str">
        <f t="shared" si="281"/>
        <v/>
      </c>
      <c r="DZ232" s="100" t="str">
        <f t="shared" si="282"/>
        <v/>
      </c>
      <c r="EA232" s="100" t="str">
        <f t="shared" si="283"/>
        <v/>
      </c>
      <c r="EB232" s="100" t="str">
        <f t="shared" si="284"/>
        <v/>
      </c>
      <c r="EC232" s="100" t="str">
        <f t="shared" si="285"/>
        <v/>
      </c>
      <c r="ED232" s="100" t="str">
        <f t="shared" si="286"/>
        <v/>
      </c>
      <c r="EE232" s="100" t="str">
        <f t="shared" si="287"/>
        <v/>
      </c>
      <c r="EF232" s="100" t="str">
        <f t="shared" si="288"/>
        <v/>
      </c>
      <c r="EG232" s="100" t="str">
        <f t="shared" si="289"/>
        <v/>
      </c>
      <c r="EH232" s="100" t="str">
        <f t="shared" si="290"/>
        <v/>
      </c>
      <c r="EI232" s="100">
        <f t="shared" si="291"/>
        <v>14.37</v>
      </c>
      <c r="EJ232" s="100" t="str">
        <f t="shared" si="292"/>
        <v/>
      </c>
      <c r="EK232" s="100" t="str">
        <f t="shared" si="293"/>
        <v/>
      </c>
      <c r="EL232" s="100" t="str">
        <f t="shared" si="294"/>
        <v/>
      </c>
      <c r="EM232" s="100" t="str">
        <f t="shared" si="295"/>
        <v/>
      </c>
      <c r="EN232" s="100" t="str">
        <f t="shared" si="296"/>
        <v/>
      </c>
      <c r="EO232" s="99">
        <f t="shared" si="297"/>
        <v>11.73</v>
      </c>
      <c r="EP232" s="99">
        <f>ROUND(EO232*(1+[3]Inflación!$G$50),2)</f>
        <v>11.88</v>
      </c>
      <c r="EQ232" s="98">
        <f t="shared" si="298"/>
        <v>-0.1847294286835548</v>
      </c>
    </row>
    <row r="233" spans="1:147" s="56" customFormat="1" ht="24.75" customHeight="1">
      <c r="A233" s="96">
        <v>226</v>
      </c>
      <c r="B233" s="95" t="s">
        <v>453</v>
      </c>
      <c r="C233" s="91" t="s">
        <v>460</v>
      </c>
      <c r="D233" s="90" t="s">
        <v>129</v>
      </c>
      <c r="E233" s="94">
        <v>1.7683263056497187</v>
      </c>
      <c r="F233" s="94">
        <v>1.7833570792477413</v>
      </c>
      <c r="G233" s="87"/>
      <c r="H233" s="82"/>
      <c r="I233" s="82">
        <v>2.3625000000000003</v>
      </c>
      <c r="J233" s="82"/>
      <c r="K233" s="82" t="str">
        <f>+'[3]Contratos anteriores'!AO236</f>
        <v xml:space="preserve"> </v>
      </c>
      <c r="L233" s="82" t="str">
        <f>+'[3]Contratos anteriores'!AP236</f>
        <v xml:space="preserve"> </v>
      </c>
      <c r="M233" s="82" t="str">
        <f>+'[3]Contratos anteriores'!AQ236</f>
        <v xml:space="preserve"> </v>
      </c>
      <c r="N233" s="82"/>
      <c r="O233" s="82"/>
      <c r="P233" s="82"/>
      <c r="Q233" s="82" t="str">
        <f>+'[3]Contratos anteriores'!AR236</f>
        <v xml:space="preserve"> </v>
      </c>
      <c r="R233" s="82" t="str">
        <f>+'[3]Contratos anteriores'!AS236</f>
        <v xml:space="preserve"> </v>
      </c>
      <c r="S233" s="82" t="str">
        <f>+'[3]Contratos anteriores'!AT236</f>
        <v xml:space="preserve"> </v>
      </c>
      <c r="T233" s="82"/>
      <c r="U233" s="82"/>
      <c r="V233" s="82"/>
      <c r="W233" s="82" t="str">
        <f>+'[3]Contratos anteriores'!AU236</f>
        <v xml:space="preserve"> </v>
      </c>
      <c r="X233" s="82" t="str">
        <f>+'[3]Contratos anteriores'!AV236</f>
        <v xml:space="preserve"> </v>
      </c>
      <c r="Y233" s="82" t="str">
        <f>+'[3]Contratos anteriores'!AW236</f>
        <v xml:space="preserve"> </v>
      </c>
      <c r="Z233" s="82"/>
      <c r="AA233" s="82"/>
      <c r="AB233" s="82"/>
      <c r="AC233" s="86" t="str">
        <f>+'[3]Contratos anteriores'!AX236</f>
        <v xml:space="preserve"> </v>
      </c>
      <c r="AD233" s="86" t="str">
        <f>+'[3]Contratos anteriores'!AY236</f>
        <v xml:space="preserve"> </v>
      </c>
      <c r="AE233" s="86" t="str">
        <f>+'[3]Contratos anteriores'!AZ236</f>
        <v xml:space="preserve"> </v>
      </c>
      <c r="AF233" s="82"/>
      <c r="AG233" s="82"/>
      <c r="AH233" s="82"/>
      <c r="AI233" s="82" t="str">
        <f>+'[3]Contratos anteriores'!BA236</f>
        <v xml:space="preserve"> </v>
      </c>
      <c r="AJ233" s="82" t="str">
        <f>+'[3]Contratos anteriores'!BB236</f>
        <v xml:space="preserve"> </v>
      </c>
      <c r="AK233" s="82" t="str">
        <f>+'[3]Contratos anteriores'!BC236</f>
        <v xml:space="preserve"> </v>
      </c>
      <c r="AL233" s="82"/>
      <c r="AM233" s="82"/>
      <c r="AN233" s="82"/>
      <c r="AO233" s="82" t="str">
        <f>+'[3]Contratos anteriores'!BD236</f>
        <v xml:space="preserve"> </v>
      </c>
      <c r="AP233" s="82" t="str">
        <f>+'[3]Contratos anteriores'!BE236</f>
        <v xml:space="preserve"> </v>
      </c>
      <c r="AQ233" s="82" t="str">
        <f>+'[3]Contratos anteriores'!BF236</f>
        <v xml:space="preserve"> </v>
      </c>
      <c r="AR233" s="82"/>
      <c r="AS233" s="82"/>
      <c r="AT233" s="82"/>
      <c r="AU233" s="82" t="str">
        <f>+'[3]Contratos anteriores'!BG236</f>
        <v xml:space="preserve"> </v>
      </c>
      <c r="AV233" s="82" t="str">
        <f>+'[3]Contratos anteriores'!BH236</f>
        <v xml:space="preserve"> </v>
      </c>
      <c r="AW233" s="82" t="str">
        <f>+'[3]Contratos anteriores'!BI236</f>
        <v xml:space="preserve"> </v>
      </c>
      <c r="AX233" s="82"/>
      <c r="AY233" s="82"/>
      <c r="AZ233" s="82"/>
      <c r="BA233" s="82" t="str">
        <f>+'[3]Contratos anteriores'!BJ236</f>
        <v xml:space="preserve"> </v>
      </c>
      <c r="BB233" s="82" t="str">
        <f>+'[3]Contratos anteriores'!BK236</f>
        <v xml:space="preserve"> </v>
      </c>
      <c r="BC233" s="82" t="str">
        <f>+'[3]Contratos anteriores'!BL236</f>
        <v xml:space="preserve"> </v>
      </c>
      <c r="BD233" s="82"/>
      <c r="BE233" s="82"/>
      <c r="BF233" s="82"/>
      <c r="BG233" s="82" t="str">
        <f>+'[3]Contratos anteriores'!BM236</f>
        <v xml:space="preserve"> </v>
      </c>
      <c r="BH233" s="82" t="str">
        <f>+'[3]Contratos anteriores'!BN236</f>
        <v xml:space="preserve"> </v>
      </c>
      <c r="BI233" s="82" t="str">
        <f>+'[3]Contratos anteriores'!BO236</f>
        <v xml:space="preserve"> </v>
      </c>
      <c r="BJ233" s="82">
        <v>2.2200000000000002</v>
      </c>
      <c r="BK233" s="82">
        <v>2</v>
      </c>
      <c r="BL233" s="82"/>
      <c r="BM233" s="82">
        <f>+'[3]Contratos anteriores'!BP236</f>
        <v>2.5327499999999996</v>
      </c>
      <c r="BN233" s="82" t="str">
        <f>+'[3]Contratos anteriores'!BQ236</f>
        <v xml:space="preserve"> </v>
      </c>
      <c r="BO233" s="82" t="str">
        <f>+'[3]Contratos anteriores'!BR236</f>
        <v xml:space="preserve"> </v>
      </c>
      <c r="BP233" s="82">
        <v>1.77</v>
      </c>
      <c r="BQ233" s="82"/>
      <c r="BR233" s="82">
        <v>2.42</v>
      </c>
      <c r="BS233" s="82">
        <f>+'[3]Contratos anteriores'!BS236</f>
        <v>1.6614839999999997</v>
      </c>
      <c r="BT233" s="82" t="str">
        <f>+'[3]Contratos anteriores'!BT236</f>
        <v xml:space="preserve"> </v>
      </c>
      <c r="BU233" s="82" t="str">
        <f>+'[3]Contratos anteriores'!BU236</f>
        <v xml:space="preserve"> </v>
      </c>
      <c r="BV233" s="84">
        <f t="shared" si="227"/>
        <v>2.1381048571428569</v>
      </c>
      <c r="BW233" s="84">
        <f t="shared" si="228"/>
        <v>0.33133572621817542</v>
      </c>
      <c r="BX233" s="84">
        <f t="shared" si="302"/>
        <v>1.6411012678155938</v>
      </c>
      <c r="BY233" s="84">
        <f t="shared" si="300"/>
        <v>2.4694405833610324</v>
      </c>
      <c r="BZ233" s="84">
        <f t="shared" si="301"/>
        <v>1.9451589362146908</v>
      </c>
      <c r="CA233" s="82" t="str">
        <f t="shared" si="231"/>
        <v/>
      </c>
      <c r="CB233" s="82" t="str">
        <f t="shared" si="232"/>
        <v/>
      </c>
      <c r="CC233" s="82" t="str">
        <f t="shared" si="233"/>
        <v/>
      </c>
      <c r="CD233" s="82" t="str">
        <f t="shared" si="234"/>
        <v/>
      </c>
      <c r="CE233" s="82" t="str">
        <f t="shared" si="235"/>
        <v/>
      </c>
      <c r="CF233" s="82" t="str">
        <f t="shared" si="236"/>
        <v/>
      </c>
      <c r="CG233" s="82" t="str">
        <f t="shared" si="237"/>
        <v/>
      </c>
      <c r="CH233" s="82" t="str">
        <f t="shared" si="238"/>
        <v/>
      </c>
      <c r="CI233" s="82" t="str">
        <f t="shared" si="239"/>
        <v/>
      </c>
      <c r="CJ233" s="82" t="str">
        <f t="shared" si="240"/>
        <v/>
      </c>
      <c r="CK233" s="82" t="str">
        <f t="shared" si="241"/>
        <v/>
      </c>
      <c r="CL233" s="82" t="str">
        <f t="shared" si="242"/>
        <v/>
      </c>
      <c r="CM233" s="82" t="str">
        <f t="shared" si="243"/>
        <v/>
      </c>
      <c r="CN233" s="82" t="str">
        <f t="shared" si="244"/>
        <v/>
      </c>
      <c r="CO233" s="82" t="str">
        <f t="shared" si="245"/>
        <v/>
      </c>
      <c r="CP233" s="82" t="str">
        <f t="shared" si="246"/>
        <v/>
      </c>
      <c r="CQ233" s="82" t="str">
        <f t="shared" si="247"/>
        <v/>
      </c>
      <c r="CR233" s="82" t="str">
        <f t="shared" si="248"/>
        <v/>
      </c>
      <c r="CS233" s="82" t="str">
        <f t="shared" si="249"/>
        <v/>
      </c>
      <c r="CT233" s="82" t="str">
        <f t="shared" si="250"/>
        <v/>
      </c>
      <c r="CU233" s="82" t="str">
        <f t="shared" si="251"/>
        <v/>
      </c>
      <c r="CV233" s="82" t="str">
        <f t="shared" si="252"/>
        <v/>
      </c>
      <c r="CW233" s="82" t="str">
        <f t="shared" si="253"/>
        <v/>
      </c>
      <c r="CX233" s="82" t="str">
        <f t="shared" si="254"/>
        <v/>
      </c>
      <c r="CY233" s="82" t="str">
        <f t="shared" si="255"/>
        <v/>
      </c>
      <c r="CZ233" s="82" t="str">
        <f t="shared" si="256"/>
        <v/>
      </c>
      <c r="DA233" s="82" t="str">
        <f t="shared" si="257"/>
        <v/>
      </c>
      <c r="DB233" s="82" t="str">
        <f t="shared" si="258"/>
        <v/>
      </c>
      <c r="DC233" s="82" t="str">
        <f t="shared" si="259"/>
        <v/>
      </c>
      <c r="DD233" s="82" t="str">
        <f t="shared" si="260"/>
        <v/>
      </c>
      <c r="DE233" s="82" t="str">
        <f t="shared" si="261"/>
        <v/>
      </c>
      <c r="DF233" s="82" t="str">
        <f t="shared" si="262"/>
        <v/>
      </c>
      <c r="DG233" s="82" t="str">
        <f t="shared" si="263"/>
        <v/>
      </c>
      <c r="DH233" s="82" t="str">
        <f t="shared" si="264"/>
        <v/>
      </c>
      <c r="DI233" s="82" t="str">
        <f t="shared" si="265"/>
        <v/>
      </c>
      <c r="DJ233" s="82" t="str">
        <f t="shared" si="266"/>
        <v/>
      </c>
      <c r="DK233" s="82" t="str">
        <f t="shared" si="267"/>
        <v/>
      </c>
      <c r="DL233" s="82" t="str">
        <f t="shared" si="268"/>
        <v/>
      </c>
      <c r="DM233" s="82" t="str">
        <f t="shared" si="269"/>
        <v/>
      </c>
      <c r="DN233" s="82" t="str">
        <f t="shared" si="270"/>
        <v/>
      </c>
      <c r="DO233" s="82" t="str">
        <f t="shared" si="271"/>
        <v/>
      </c>
      <c r="DP233" s="82" t="str">
        <f t="shared" si="272"/>
        <v/>
      </c>
      <c r="DQ233" s="82" t="str">
        <f t="shared" si="273"/>
        <v/>
      </c>
      <c r="DR233" s="82" t="str">
        <f t="shared" si="274"/>
        <v/>
      </c>
      <c r="DS233" s="82" t="str">
        <f t="shared" si="275"/>
        <v/>
      </c>
      <c r="DT233" s="82" t="str">
        <f t="shared" si="276"/>
        <v/>
      </c>
      <c r="DU233" s="82" t="str">
        <f t="shared" si="277"/>
        <v/>
      </c>
      <c r="DV233" s="82" t="str">
        <f t="shared" si="278"/>
        <v/>
      </c>
      <c r="DW233" s="82" t="str">
        <f t="shared" si="279"/>
        <v/>
      </c>
      <c r="DX233" s="82" t="str">
        <f t="shared" si="280"/>
        <v/>
      </c>
      <c r="DY233" s="82" t="str">
        <f t="shared" si="281"/>
        <v/>
      </c>
      <c r="DZ233" s="82" t="str">
        <f t="shared" si="282"/>
        <v/>
      </c>
      <c r="EA233" s="82" t="str">
        <f t="shared" si="283"/>
        <v/>
      </c>
      <c r="EB233" s="82" t="str">
        <f t="shared" si="284"/>
        <v/>
      </c>
      <c r="EC233" s="82" t="str">
        <f t="shared" si="285"/>
        <v/>
      </c>
      <c r="ED233" s="82" t="str">
        <f t="shared" si="286"/>
        <v/>
      </c>
      <c r="EE233" s="82" t="str">
        <f t="shared" si="287"/>
        <v/>
      </c>
      <c r="EF233" s="82" t="str">
        <f t="shared" si="288"/>
        <v/>
      </c>
      <c r="EG233" s="82" t="str">
        <f t="shared" si="289"/>
        <v/>
      </c>
      <c r="EH233" s="82" t="str">
        <f t="shared" si="290"/>
        <v/>
      </c>
      <c r="EI233" s="82">
        <f t="shared" si="291"/>
        <v>1.77</v>
      </c>
      <c r="EJ233" s="82" t="str">
        <f t="shared" si="292"/>
        <v/>
      </c>
      <c r="EK233" s="82" t="str">
        <f t="shared" si="293"/>
        <v/>
      </c>
      <c r="EL233" s="82">
        <f t="shared" si="294"/>
        <v>1.6614839999999997</v>
      </c>
      <c r="EM233" s="82" t="str">
        <f t="shared" si="295"/>
        <v/>
      </c>
      <c r="EN233" s="82" t="str">
        <f t="shared" si="296"/>
        <v/>
      </c>
      <c r="EO233" s="71">
        <f t="shared" si="297"/>
        <v>1.72</v>
      </c>
      <c r="EP233" s="71">
        <f>ROUND(EO233*(1+[3]Inflación!$G$50),2)</f>
        <v>1.74</v>
      </c>
      <c r="EQ233" s="81">
        <f t="shared" si="298"/>
        <v>-2.7328839420257767E-2</v>
      </c>
    </row>
    <row r="234" spans="1:147" s="56" customFormat="1" ht="24.75" customHeight="1">
      <c r="A234" s="96">
        <v>227</v>
      </c>
      <c r="B234" s="95" t="s">
        <v>453</v>
      </c>
      <c r="C234" s="91" t="s">
        <v>459</v>
      </c>
      <c r="D234" s="90" t="s">
        <v>129</v>
      </c>
      <c r="E234" s="94">
        <v>2.7138288191956614</v>
      </c>
      <c r="F234" s="94">
        <v>2.7368963641588246</v>
      </c>
      <c r="G234" s="87"/>
      <c r="H234" s="82"/>
      <c r="I234" s="82">
        <v>2.6564999999999999</v>
      </c>
      <c r="J234" s="82"/>
      <c r="K234" s="82" t="str">
        <f>+'[3]Contratos anteriores'!AO237</f>
        <v xml:space="preserve"> </v>
      </c>
      <c r="L234" s="82" t="str">
        <f>+'[3]Contratos anteriores'!AP237</f>
        <v xml:space="preserve"> </v>
      </c>
      <c r="M234" s="82" t="str">
        <f>+'[3]Contratos anteriores'!AQ237</f>
        <v xml:space="preserve"> </v>
      </c>
      <c r="N234" s="82"/>
      <c r="O234" s="82"/>
      <c r="P234" s="82"/>
      <c r="Q234" s="82" t="str">
        <f>+'[3]Contratos anteriores'!AR237</f>
        <v xml:space="preserve"> </v>
      </c>
      <c r="R234" s="82" t="str">
        <f>+'[3]Contratos anteriores'!AS237</f>
        <v xml:space="preserve"> </v>
      </c>
      <c r="S234" s="82" t="str">
        <f>+'[3]Contratos anteriores'!AT237</f>
        <v xml:space="preserve"> </v>
      </c>
      <c r="T234" s="82"/>
      <c r="U234" s="82"/>
      <c r="V234" s="82"/>
      <c r="W234" s="82">
        <f>+'[3]Contratos anteriores'!AU237</f>
        <v>2.7681499999999999</v>
      </c>
      <c r="X234" s="82" t="str">
        <f>+'[3]Contratos anteriores'!AV237</f>
        <v xml:space="preserve"> </v>
      </c>
      <c r="Y234" s="82" t="str">
        <f>+'[3]Contratos anteriores'!AW237</f>
        <v xml:space="preserve"> </v>
      </c>
      <c r="Z234" s="82"/>
      <c r="AA234" s="82"/>
      <c r="AB234" s="82"/>
      <c r="AC234" s="86" t="str">
        <f>+'[3]Contratos anteriores'!AX237</f>
        <v xml:space="preserve"> </v>
      </c>
      <c r="AD234" s="86" t="str">
        <f>+'[3]Contratos anteriores'!AY237</f>
        <v xml:space="preserve"> </v>
      </c>
      <c r="AE234" s="86" t="str">
        <f>+'[3]Contratos anteriores'!AZ237</f>
        <v xml:space="preserve"> </v>
      </c>
      <c r="AF234" s="82"/>
      <c r="AG234" s="82"/>
      <c r="AH234" s="82"/>
      <c r="AI234" s="82" t="str">
        <f>+'[3]Contratos anteriores'!BA237</f>
        <v xml:space="preserve"> </v>
      </c>
      <c r="AJ234" s="82" t="str">
        <f>+'[3]Contratos anteriores'!BB237</f>
        <v xml:space="preserve"> </v>
      </c>
      <c r="AK234" s="82" t="str">
        <f>+'[3]Contratos anteriores'!BC237</f>
        <v xml:space="preserve"> </v>
      </c>
      <c r="AL234" s="82"/>
      <c r="AM234" s="82"/>
      <c r="AN234" s="82"/>
      <c r="AO234" s="82" t="str">
        <f>+'[3]Contratos anteriores'!BD237</f>
        <v xml:space="preserve"> </v>
      </c>
      <c r="AP234" s="82" t="str">
        <f>+'[3]Contratos anteriores'!BE237</f>
        <v xml:space="preserve"> </v>
      </c>
      <c r="AQ234" s="82" t="str">
        <f>+'[3]Contratos anteriores'!BF237</f>
        <v xml:space="preserve"> </v>
      </c>
      <c r="AR234" s="82"/>
      <c r="AS234" s="82"/>
      <c r="AT234" s="82"/>
      <c r="AU234" s="82" t="str">
        <f>+'[3]Contratos anteriores'!BG237</f>
        <v xml:space="preserve"> </v>
      </c>
      <c r="AV234" s="82" t="str">
        <f>+'[3]Contratos anteriores'!BH237</f>
        <v xml:space="preserve"> </v>
      </c>
      <c r="AW234" s="82" t="str">
        <f>+'[3]Contratos anteriores'!BI237</f>
        <v xml:space="preserve"> </v>
      </c>
      <c r="AX234" s="82"/>
      <c r="AY234" s="82"/>
      <c r="AZ234" s="82"/>
      <c r="BA234" s="82" t="str">
        <f>+'[3]Contratos anteriores'!BJ237</f>
        <v xml:space="preserve"> </v>
      </c>
      <c r="BB234" s="82" t="str">
        <f>+'[3]Contratos anteriores'!BK237</f>
        <v xml:space="preserve"> </v>
      </c>
      <c r="BC234" s="82" t="str">
        <f>+'[3]Contratos anteriores'!BL237</f>
        <v xml:space="preserve"> </v>
      </c>
      <c r="BD234" s="82"/>
      <c r="BE234" s="82"/>
      <c r="BF234" s="82"/>
      <c r="BG234" s="82" t="str">
        <f>+'[3]Contratos anteriores'!BM237</f>
        <v xml:space="preserve"> </v>
      </c>
      <c r="BH234" s="82" t="str">
        <f>+'[3]Contratos anteriores'!BN237</f>
        <v xml:space="preserve"> </v>
      </c>
      <c r="BI234" s="82" t="str">
        <f>+'[3]Contratos anteriores'!BO237</f>
        <v xml:space="preserve"> </v>
      </c>
      <c r="BJ234" s="82">
        <v>3.39</v>
      </c>
      <c r="BK234" s="82">
        <v>3.07</v>
      </c>
      <c r="BL234" s="82"/>
      <c r="BM234" s="82" t="str">
        <f>+'[3]Contratos anteriores'!BP237</f>
        <v xml:space="preserve"> </v>
      </c>
      <c r="BN234" s="82">
        <f>+'[3]Contratos anteriores'!BQ237</f>
        <v>1.9019769999999998</v>
      </c>
      <c r="BO234" s="82" t="str">
        <f>+'[3]Contratos anteriores'!BR237</f>
        <v xml:space="preserve"> </v>
      </c>
      <c r="BP234" s="82">
        <v>2.71</v>
      </c>
      <c r="BQ234" s="82"/>
      <c r="BR234" s="82">
        <v>3.69</v>
      </c>
      <c r="BS234" s="82" t="str">
        <f>+'[3]Contratos anteriores'!BS237</f>
        <v xml:space="preserve"> </v>
      </c>
      <c r="BT234" s="82" t="str">
        <f>+'[3]Contratos anteriores'!BT237</f>
        <v xml:space="preserve"> </v>
      </c>
      <c r="BU234" s="82" t="str">
        <f>+'[3]Contratos anteriores'!BU237</f>
        <v xml:space="preserve"> </v>
      </c>
      <c r="BV234" s="84">
        <f t="shared" si="227"/>
        <v>2.8838038571428575</v>
      </c>
      <c r="BW234" s="84">
        <f t="shared" si="228"/>
        <v>0.50490178869391</v>
      </c>
      <c r="BX234" s="84">
        <f t="shared" si="302"/>
        <v>2.1264511741019927</v>
      </c>
      <c r="BY234" s="84">
        <f t="shared" si="300"/>
        <v>3.3887056458367675</v>
      </c>
      <c r="BZ234" s="84">
        <f t="shared" si="301"/>
        <v>2.9852117011152277</v>
      </c>
      <c r="CA234" s="82" t="str">
        <f t="shared" si="231"/>
        <v/>
      </c>
      <c r="CB234" s="82">
        <f t="shared" si="232"/>
        <v>2.6564999999999999</v>
      </c>
      <c r="CC234" s="82" t="str">
        <f t="shared" si="233"/>
        <v/>
      </c>
      <c r="CD234" s="82" t="str">
        <f t="shared" si="234"/>
        <v/>
      </c>
      <c r="CE234" s="82" t="str">
        <f t="shared" si="235"/>
        <v/>
      </c>
      <c r="CF234" s="82" t="str">
        <f t="shared" si="236"/>
        <v/>
      </c>
      <c r="CG234" s="82" t="str">
        <f t="shared" si="237"/>
        <v/>
      </c>
      <c r="CH234" s="82" t="str">
        <f t="shared" si="238"/>
        <v/>
      </c>
      <c r="CI234" s="82" t="str">
        <f t="shared" si="239"/>
        <v/>
      </c>
      <c r="CJ234" s="82" t="str">
        <f t="shared" si="240"/>
        <v/>
      </c>
      <c r="CK234" s="82" t="str">
        <f t="shared" si="241"/>
        <v/>
      </c>
      <c r="CL234" s="82" t="str">
        <f t="shared" si="242"/>
        <v/>
      </c>
      <c r="CM234" s="82" t="str">
        <f t="shared" si="243"/>
        <v/>
      </c>
      <c r="CN234" s="82" t="str">
        <f t="shared" si="244"/>
        <v/>
      </c>
      <c r="CO234" s="82" t="str">
        <f t="shared" si="245"/>
        <v/>
      </c>
      <c r="CP234" s="82">
        <f t="shared" si="246"/>
        <v>2.7681499999999999</v>
      </c>
      <c r="CQ234" s="82" t="str">
        <f t="shared" si="247"/>
        <v/>
      </c>
      <c r="CR234" s="82" t="str">
        <f t="shared" si="248"/>
        <v/>
      </c>
      <c r="CS234" s="82" t="str">
        <f t="shared" si="249"/>
        <v/>
      </c>
      <c r="CT234" s="82" t="str">
        <f t="shared" si="250"/>
        <v/>
      </c>
      <c r="CU234" s="82" t="str">
        <f t="shared" si="251"/>
        <v/>
      </c>
      <c r="CV234" s="82" t="str">
        <f t="shared" si="252"/>
        <v/>
      </c>
      <c r="CW234" s="82" t="str">
        <f t="shared" si="253"/>
        <v/>
      </c>
      <c r="CX234" s="82" t="str">
        <f t="shared" si="254"/>
        <v/>
      </c>
      <c r="CY234" s="82" t="str">
        <f t="shared" si="255"/>
        <v/>
      </c>
      <c r="CZ234" s="82" t="str">
        <f t="shared" si="256"/>
        <v/>
      </c>
      <c r="DA234" s="82" t="str">
        <f t="shared" si="257"/>
        <v/>
      </c>
      <c r="DB234" s="82" t="str">
        <f t="shared" si="258"/>
        <v/>
      </c>
      <c r="DC234" s="82" t="str">
        <f t="shared" si="259"/>
        <v/>
      </c>
      <c r="DD234" s="82" t="str">
        <f t="shared" si="260"/>
        <v/>
      </c>
      <c r="DE234" s="82" t="str">
        <f t="shared" si="261"/>
        <v/>
      </c>
      <c r="DF234" s="82" t="str">
        <f t="shared" si="262"/>
        <v/>
      </c>
      <c r="DG234" s="82" t="str">
        <f t="shared" si="263"/>
        <v/>
      </c>
      <c r="DH234" s="82" t="str">
        <f t="shared" si="264"/>
        <v/>
      </c>
      <c r="DI234" s="82" t="str">
        <f t="shared" si="265"/>
        <v/>
      </c>
      <c r="DJ234" s="82" t="str">
        <f t="shared" si="266"/>
        <v/>
      </c>
      <c r="DK234" s="82" t="str">
        <f t="shared" si="267"/>
        <v/>
      </c>
      <c r="DL234" s="82" t="str">
        <f t="shared" si="268"/>
        <v/>
      </c>
      <c r="DM234" s="82" t="str">
        <f t="shared" si="269"/>
        <v/>
      </c>
      <c r="DN234" s="82" t="str">
        <f t="shared" si="270"/>
        <v/>
      </c>
      <c r="DO234" s="82" t="str">
        <f t="shared" si="271"/>
        <v/>
      </c>
      <c r="DP234" s="82" t="str">
        <f t="shared" si="272"/>
        <v/>
      </c>
      <c r="DQ234" s="82" t="str">
        <f t="shared" si="273"/>
        <v/>
      </c>
      <c r="DR234" s="82" t="str">
        <f t="shared" si="274"/>
        <v/>
      </c>
      <c r="DS234" s="82" t="str">
        <f t="shared" si="275"/>
        <v/>
      </c>
      <c r="DT234" s="82" t="str">
        <f t="shared" si="276"/>
        <v/>
      </c>
      <c r="DU234" s="82" t="str">
        <f t="shared" si="277"/>
        <v/>
      </c>
      <c r="DV234" s="82" t="str">
        <f t="shared" si="278"/>
        <v/>
      </c>
      <c r="DW234" s="82" t="str">
        <f t="shared" si="279"/>
        <v/>
      </c>
      <c r="DX234" s="82" t="str">
        <f t="shared" si="280"/>
        <v/>
      </c>
      <c r="DY234" s="82" t="str">
        <f t="shared" si="281"/>
        <v/>
      </c>
      <c r="DZ234" s="82" t="str">
        <f t="shared" si="282"/>
        <v/>
      </c>
      <c r="EA234" s="82" t="str">
        <f t="shared" si="283"/>
        <v/>
      </c>
      <c r="EB234" s="82" t="str">
        <f t="shared" si="284"/>
        <v/>
      </c>
      <c r="EC234" s="82" t="str">
        <f t="shared" si="285"/>
        <v/>
      </c>
      <c r="ED234" s="82" t="str">
        <f t="shared" si="286"/>
        <v/>
      </c>
      <c r="EE234" s="82" t="str">
        <f t="shared" si="287"/>
        <v/>
      </c>
      <c r="EF234" s="82" t="str">
        <f t="shared" si="288"/>
        <v/>
      </c>
      <c r="EG234" s="82" t="str">
        <f t="shared" si="289"/>
        <v/>
      </c>
      <c r="EH234" s="82" t="str">
        <f t="shared" si="290"/>
        <v/>
      </c>
      <c r="EI234" s="82">
        <f t="shared" si="291"/>
        <v>2.71</v>
      </c>
      <c r="EJ234" s="82" t="str">
        <f t="shared" si="292"/>
        <v/>
      </c>
      <c r="EK234" s="82" t="str">
        <f t="shared" si="293"/>
        <v/>
      </c>
      <c r="EL234" s="82" t="str">
        <f t="shared" si="294"/>
        <v/>
      </c>
      <c r="EM234" s="82" t="str">
        <f t="shared" si="295"/>
        <v/>
      </c>
      <c r="EN234" s="82" t="str">
        <f t="shared" si="296"/>
        <v/>
      </c>
      <c r="EO234" s="71">
        <f t="shared" si="297"/>
        <v>2.71</v>
      </c>
      <c r="EP234" s="71">
        <f>ROUND(EO234*(1+[3]Inflación!$G$50),2)</f>
        <v>2.74</v>
      </c>
      <c r="EQ234" s="81">
        <f t="shared" si="298"/>
        <v>-1.410855087313978E-3</v>
      </c>
    </row>
    <row r="235" spans="1:147" s="97" customFormat="1" ht="24.75" customHeight="1">
      <c r="A235" s="107">
        <v>228</v>
      </c>
      <c r="B235" s="106" t="s">
        <v>453</v>
      </c>
      <c r="C235" s="105" t="s">
        <v>212</v>
      </c>
      <c r="D235" s="104" t="s">
        <v>129</v>
      </c>
      <c r="E235" s="103">
        <v>4.2054095075651121</v>
      </c>
      <c r="F235" s="103">
        <v>4.2411554883794151</v>
      </c>
      <c r="G235" s="102">
        <v>4.2409999999999997</v>
      </c>
      <c r="H235" s="100">
        <v>4.9800000000000004</v>
      </c>
      <c r="I235" s="100">
        <v>4.4205000000000005</v>
      </c>
      <c r="J235" s="100">
        <v>5.33</v>
      </c>
      <c r="K235" s="100" t="str">
        <f>+'[3]Contratos anteriores'!AO238</f>
        <v xml:space="preserve"> </v>
      </c>
      <c r="L235" s="100" t="str">
        <f>+'[3]Contratos anteriores'!AP238</f>
        <v xml:space="preserve"> </v>
      </c>
      <c r="M235" s="100" t="str">
        <f>+'[3]Contratos anteriores'!AQ238</f>
        <v xml:space="preserve"> </v>
      </c>
      <c r="N235" s="100"/>
      <c r="O235" s="100"/>
      <c r="P235" s="100"/>
      <c r="Q235" s="100" t="str">
        <f>+'[3]Contratos anteriores'!AR238</f>
        <v xml:space="preserve"> </v>
      </c>
      <c r="R235" s="100" t="str">
        <f>+'[3]Contratos anteriores'!AS238</f>
        <v xml:space="preserve"> </v>
      </c>
      <c r="S235" s="100" t="str">
        <f>+'[3]Contratos anteriores'!AT238</f>
        <v xml:space="preserve"> </v>
      </c>
      <c r="T235" s="100"/>
      <c r="U235" s="100"/>
      <c r="V235" s="100"/>
      <c r="W235" s="100" t="str">
        <f>+'[3]Contratos anteriores'!AU238</f>
        <v xml:space="preserve"> </v>
      </c>
      <c r="X235" s="100" t="str">
        <f>+'[3]Contratos anteriores'!AV238</f>
        <v xml:space="preserve"> </v>
      </c>
      <c r="Y235" s="100" t="str">
        <f>+'[3]Contratos anteriores'!AW238</f>
        <v xml:space="preserve"> </v>
      </c>
      <c r="Z235" s="100"/>
      <c r="AA235" s="100"/>
      <c r="AB235" s="100"/>
      <c r="AC235" s="101" t="str">
        <f>+'[3]Contratos anteriores'!AX238</f>
        <v xml:space="preserve"> </v>
      </c>
      <c r="AD235" s="101" t="str">
        <f>+'[3]Contratos anteriores'!AY238</f>
        <v xml:space="preserve"> </v>
      </c>
      <c r="AE235" s="101" t="str">
        <f>+'[3]Contratos anteriores'!AZ238</f>
        <v xml:space="preserve"> </v>
      </c>
      <c r="AF235" s="100"/>
      <c r="AG235" s="100"/>
      <c r="AH235" s="100"/>
      <c r="AI235" s="100" t="str">
        <f>+'[3]Contratos anteriores'!BA238</f>
        <v xml:space="preserve"> </v>
      </c>
      <c r="AJ235" s="100" t="str">
        <f>+'[3]Contratos anteriores'!BB238</f>
        <v xml:space="preserve"> </v>
      </c>
      <c r="AK235" s="100" t="str">
        <f>+'[3]Contratos anteriores'!BC238</f>
        <v xml:space="preserve"> </v>
      </c>
      <c r="AL235" s="100"/>
      <c r="AM235" s="100"/>
      <c r="AN235" s="100"/>
      <c r="AO235" s="100" t="str">
        <f>+'[3]Contratos anteriores'!BD238</f>
        <v xml:space="preserve"> </v>
      </c>
      <c r="AP235" s="100" t="str">
        <f>+'[3]Contratos anteriores'!BE238</f>
        <v xml:space="preserve"> </v>
      </c>
      <c r="AQ235" s="100" t="str">
        <f>+'[3]Contratos anteriores'!BF238</f>
        <v xml:space="preserve"> </v>
      </c>
      <c r="AR235" s="100"/>
      <c r="AS235" s="100"/>
      <c r="AT235" s="100"/>
      <c r="AU235" s="100" t="str">
        <f>+'[3]Contratos anteriores'!BG238</f>
        <v xml:space="preserve"> </v>
      </c>
      <c r="AV235" s="100" t="str">
        <f>+'[3]Contratos anteriores'!BH238</f>
        <v xml:space="preserve"> </v>
      </c>
      <c r="AW235" s="100" t="str">
        <f>+'[3]Contratos anteriores'!BI238</f>
        <v xml:space="preserve"> </v>
      </c>
      <c r="AX235" s="100"/>
      <c r="AY235" s="100"/>
      <c r="AZ235" s="100"/>
      <c r="BA235" s="100" t="str">
        <f>+'[3]Contratos anteriores'!BJ238</f>
        <v xml:space="preserve"> </v>
      </c>
      <c r="BB235" s="100" t="str">
        <f>+'[3]Contratos anteriores'!BK238</f>
        <v xml:space="preserve"> </v>
      </c>
      <c r="BC235" s="100" t="str">
        <f>+'[3]Contratos anteriores'!BL238</f>
        <v xml:space="preserve"> </v>
      </c>
      <c r="BD235" s="100"/>
      <c r="BE235" s="100"/>
      <c r="BF235" s="100"/>
      <c r="BG235" s="100" t="str">
        <f>+'[3]Contratos anteriores'!BM238</f>
        <v xml:space="preserve"> </v>
      </c>
      <c r="BH235" s="100" t="str">
        <f>+'[3]Contratos anteriores'!BN238</f>
        <v xml:space="preserve"> </v>
      </c>
      <c r="BI235" s="100" t="str">
        <f>+'[3]Contratos anteriores'!BO238</f>
        <v xml:space="preserve"> </v>
      </c>
      <c r="BJ235" s="100">
        <v>5.46</v>
      </c>
      <c r="BK235" s="100">
        <v>4.75</v>
      </c>
      <c r="BL235" s="100"/>
      <c r="BM235" s="100" t="str">
        <f>+'[3]Contratos anteriores'!BP238</f>
        <v xml:space="preserve"> </v>
      </c>
      <c r="BN235" s="100" t="str">
        <f>+'[3]Contratos anteriores'!BQ238</f>
        <v xml:space="preserve"> </v>
      </c>
      <c r="BO235" s="100" t="str">
        <f>+'[3]Contratos anteriores'!BR238</f>
        <v xml:space="preserve"> </v>
      </c>
      <c r="BP235" s="100">
        <v>4.2</v>
      </c>
      <c r="BQ235" s="100"/>
      <c r="BR235" s="100">
        <v>5.54</v>
      </c>
      <c r="BS235" s="100" t="str">
        <f>+'[3]Contratos anteriores'!BS238</f>
        <v xml:space="preserve"> </v>
      </c>
      <c r="BT235" s="100" t="str">
        <f>+'[3]Contratos anteriores'!BT238</f>
        <v xml:space="preserve"> </v>
      </c>
      <c r="BU235" s="100" t="str">
        <f>+'[3]Contratos anteriores'!BU238</f>
        <v xml:space="preserve"> </v>
      </c>
      <c r="BV235" s="100">
        <f t="shared" si="227"/>
        <v>4.8651875000000002</v>
      </c>
      <c r="BW235" s="100">
        <f t="shared" si="228"/>
        <v>0.55190700775959312</v>
      </c>
      <c r="BX235" s="100">
        <f t="shared" si="302"/>
        <v>4.0373269883606104</v>
      </c>
      <c r="BY235" s="100">
        <f t="shared" si="300"/>
        <v>5.4170945077595931</v>
      </c>
      <c r="BZ235" s="100">
        <f t="shared" si="301"/>
        <v>4.6259504583216238</v>
      </c>
      <c r="CA235" s="100" t="str">
        <f t="shared" si="231"/>
        <v/>
      </c>
      <c r="CB235" s="100">
        <f t="shared" si="232"/>
        <v>4.4205000000000005</v>
      </c>
      <c r="CC235" s="100" t="str">
        <f t="shared" si="233"/>
        <v/>
      </c>
      <c r="CD235" s="100" t="str">
        <f t="shared" si="234"/>
        <v/>
      </c>
      <c r="CE235" s="100" t="str">
        <f t="shared" si="235"/>
        <v/>
      </c>
      <c r="CF235" s="100" t="str">
        <f t="shared" si="236"/>
        <v/>
      </c>
      <c r="CG235" s="100" t="str">
        <f t="shared" si="237"/>
        <v/>
      </c>
      <c r="CH235" s="100" t="str">
        <f t="shared" si="238"/>
        <v/>
      </c>
      <c r="CI235" s="100" t="str">
        <f t="shared" si="239"/>
        <v/>
      </c>
      <c r="CJ235" s="100" t="str">
        <f t="shared" si="240"/>
        <v/>
      </c>
      <c r="CK235" s="100" t="str">
        <f t="shared" si="241"/>
        <v/>
      </c>
      <c r="CL235" s="100" t="str">
        <f t="shared" si="242"/>
        <v/>
      </c>
      <c r="CM235" s="100" t="str">
        <f t="shared" si="243"/>
        <v/>
      </c>
      <c r="CN235" s="100" t="str">
        <f t="shared" si="244"/>
        <v/>
      </c>
      <c r="CO235" s="100" t="str">
        <f t="shared" si="245"/>
        <v/>
      </c>
      <c r="CP235" s="100" t="str">
        <f t="shared" si="246"/>
        <v/>
      </c>
      <c r="CQ235" s="100" t="str">
        <f t="shared" si="247"/>
        <v/>
      </c>
      <c r="CR235" s="100" t="str">
        <f t="shared" si="248"/>
        <v/>
      </c>
      <c r="CS235" s="100" t="str">
        <f t="shared" si="249"/>
        <v/>
      </c>
      <c r="CT235" s="100" t="str">
        <f t="shared" si="250"/>
        <v/>
      </c>
      <c r="CU235" s="100" t="str">
        <f t="shared" si="251"/>
        <v/>
      </c>
      <c r="CV235" s="100" t="str">
        <f t="shared" si="252"/>
        <v/>
      </c>
      <c r="CW235" s="100" t="str">
        <f t="shared" si="253"/>
        <v/>
      </c>
      <c r="CX235" s="100" t="str">
        <f t="shared" si="254"/>
        <v/>
      </c>
      <c r="CY235" s="100" t="str">
        <f t="shared" si="255"/>
        <v/>
      </c>
      <c r="CZ235" s="100" t="str">
        <f t="shared" si="256"/>
        <v/>
      </c>
      <c r="DA235" s="100" t="str">
        <f t="shared" si="257"/>
        <v/>
      </c>
      <c r="DB235" s="100" t="str">
        <f t="shared" si="258"/>
        <v/>
      </c>
      <c r="DC235" s="100" t="str">
        <f t="shared" si="259"/>
        <v/>
      </c>
      <c r="DD235" s="100" t="str">
        <f t="shared" si="260"/>
        <v/>
      </c>
      <c r="DE235" s="100" t="str">
        <f t="shared" si="261"/>
        <v/>
      </c>
      <c r="DF235" s="100" t="str">
        <f t="shared" si="262"/>
        <v/>
      </c>
      <c r="DG235" s="100" t="str">
        <f t="shared" si="263"/>
        <v/>
      </c>
      <c r="DH235" s="100" t="str">
        <f t="shared" si="264"/>
        <v/>
      </c>
      <c r="DI235" s="100" t="str">
        <f t="shared" si="265"/>
        <v/>
      </c>
      <c r="DJ235" s="100" t="str">
        <f t="shared" si="266"/>
        <v/>
      </c>
      <c r="DK235" s="100" t="str">
        <f t="shared" si="267"/>
        <v/>
      </c>
      <c r="DL235" s="100" t="str">
        <f t="shared" si="268"/>
        <v/>
      </c>
      <c r="DM235" s="100" t="str">
        <f t="shared" si="269"/>
        <v/>
      </c>
      <c r="DN235" s="100" t="str">
        <f t="shared" si="270"/>
        <v/>
      </c>
      <c r="DO235" s="100" t="str">
        <f t="shared" si="271"/>
        <v/>
      </c>
      <c r="DP235" s="100" t="str">
        <f t="shared" si="272"/>
        <v/>
      </c>
      <c r="DQ235" s="100" t="str">
        <f t="shared" si="273"/>
        <v/>
      </c>
      <c r="DR235" s="100" t="str">
        <f t="shared" si="274"/>
        <v/>
      </c>
      <c r="DS235" s="100" t="str">
        <f t="shared" si="275"/>
        <v/>
      </c>
      <c r="DT235" s="100" t="str">
        <f t="shared" si="276"/>
        <v/>
      </c>
      <c r="DU235" s="100" t="str">
        <f t="shared" si="277"/>
        <v/>
      </c>
      <c r="DV235" s="100" t="str">
        <f t="shared" si="278"/>
        <v/>
      </c>
      <c r="DW235" s="100" t="str">
        <f t="shared" si="279"/>
        <v/>
      </c>
      <c r="DX235" s="100" t="str">
        <f t="shared" si="280"/>
        <v/>
      </c>
      <c r="DY235" s="100" t="str">
        <f t="shared" si="281"/>
        <v/>
      </c>
      <c r="DZ235" s="100" t="str">
        <f t="shared" si="282"/>
        <v/>
      </c>
      <c r="EA235" s="100" t="str">
        <f t="shared" si="283"/>
        <v/>
      </c>
      <c r="EB235" s="100" t="str">
        <f t="shared" si="284"/>
        <v/>
      </c>
      <c r="EC235" s="100" t="str">
        <f t="shared" si="285"/>
        <v/>
      </c>
      <c r="ED235" s="100" t="str">
        <f t="shared" si="286"/>
        <v/>
      </c>
      <c r="EE235" s="100" t="str">
        <f t="shared" si="287"/>
        <v/>
      </c>
      <c r="EF235" s="100" t="str">
        <f t="shared" si="288"/>
        <v/>
      </c>
      <c r="EG235" s="100" t="str">
        <f t="shared" si="289"/>
        <v/>
      </c>
      <c r="EH235" s="100" t="str">
        <f t="shared" si="290"/>
        <v/>
      </c>
      <c r="EI235" s="100">
        <f t="shared" si="291"/>
        <v>4.2</v>
      </c>
      <c r="EJ235" s="100" t="str">
        <f t="shared" si="292"/>
        <v/>
      </c>
      <c r="EK235" s="100" t="str">
        <f t="shared" si="293"/>
        <v/>
      </c>
      <c r="EL235" s="100" t="str">
        <f t="shared" si="294"/>
        <v/>
      </c>
      <c r="EM235" s="100" t="str">
        <f t="shared" si="295"/>
        <v/>
      </c>
      <c r="EN235" s="100" t="str">
        <f t="shared" si="296"/>
        <v/>
      </c>
      <c r="EO235" s="99">
        <f t="shared" si="297"/>
        <v>4.24</v>
      </c>
      <c r="EP235" s="99">
        <f>ROUND(EO235*(1+[3]Inflación!$G$50),2)</f>
        <v>4.29</v>
      </c>
      <c r="EQ235" s="98">
        <f t="shared" si="298"/>
        <v>8.2252376071019206E-3</v>
      </c>
    </row>
    <row r="236" spans="1:147" s="97" customFormat="1" ht="24.75" customHeight="1">
      <c r="A236" s="107">
        <v>229</v>
      </c>
      <c r="B236" s="106" t="s">
        <v>453</v>
      </c>
      <c r="C236" s="105" t="s">
        <v>211</v>
      </c>
      <c r="D236" s="104" t="s">
        <v>129</v>
      </c>
      <c r="E236" s="103">
        <v>5.1620515214702589</v>
      </c>
      <c r="F236" s="103">
        <v>5.2059289594027565</v>
      </c>
      <c r="G236" s="102">
        <v>3.96</v>
      </c>
      <c r="H236" s="100">
        <v>6.48</v>
      </c>
      <c r="I236" s="100">
        <v>5.6174999999999997</v>
      </c>
      <c r="J236" s="100">
        <v>6.93</v>
      </c>
      <c r="K236" s="100" t="str">
        <f>+'[3]Contratos anteriores'!AO239</f>
        <v xml:space="preserve"> </v>
      </c>
      <c r="L236" s="100" t="str">
        <f>+'[3]Contratos anteriores'!AP239</f>
        <v xml:space="preserve"> </v>
      </c>
      <c r="M236" s="100" t="str">
        <f>+'[3]Contratos anteriores'!AQ239</f>
        <v xml:space="preserve"> </v>
      </c>
      <c r="N236" s="100"/>
      <c r="O236" s="100"/>
      <c r="P236" s="100"/>
      <c r="Q236" s="100" t="str">
        <f>+'[3]Contratos anteriores'!AR239</f>
        <v xml:space="preserve"> </v>
      </c>
      <c r="R236" s="100" t="str">
        <f>+'[3]Contratos anteriores'!AS239</f>
        <v xml:space="preserve"> </v>
      </c>
      <c r="S236" s="100" t="str">
        <f>+'[3]Contratos anteriores'!AT239</f>
        <v xml:space="preserve"> </v>
      </c>
      <c r="T236" s="100"/>
      <c r="U236" s="100"/>
      <c r="V236" s="100"/>
      <c r="W236" s="100" t="str">
        <f>+'[3]Contratos anteriores'!AU239</f>
        <v xml:space="preserve"> </v>
      </c>
      <c r="X236" s="100" t="str">
        <f>+'[3]Contratos anteriores'!AV239</f>
        <v xml:space="preserve"> </v>
      </c>
      <c r="Y236" s="100" t="str">
        <f>+'[3]Contratos anteriores'!AW239</f>
        <v xml:space="preserve"> </v>
      </c>
      <c r="Z236" s="100"/>
      <c r="AA236" s="100"/>
      <c r="AB236" s="100"/>
      <c r="AC236" s="101" t="str">
        <f>+'[3]Contratos anteriores'!AX239</f>
        <v xml:space="preserve"> </v>
      </c>
      <c r="AD236" s="101" t="str">
        <f>+'[3]Contratos anteriores'!AY239</f>
        <v xml:space="preserve"> </v>
      </c>
      <c r="AE236" s="101" t="str">
        <f>+'[3]Contratos anteriores'!AZ239</f>
        <v xml:space="preserve"> </v>
      </c>
      <c r="AF236" s="100"/>
      <c r="AG236" s="100"/>
      <c r="AH236" s="100"/>
      <c r="AI236" s="100" t="str">
        <f>+'[3]Contratos anteriores'!BA239</f>
        <v xml:space="preserve"> </v>
      </c>
      <c r="AJ236" s="100" t="str">
        <f>+'[3]Contratos anteriores'!BB239</f>
        <v xml:space="preserve"> </v>
      </c>
      <c r="AK236" s="100" t="str">
        <f>+'[3]Contratos anteriores'!BC239</f>
        <v xml:space="preserve"> </v>
      </c>
      <c r="AL236" s="100"/>
      <c r="AM236" s="100"/>
      <c r="AN236" s="100"/>
      <c r="AO236" s="100" t="str">
        <f>+'[3]Contratos anteriores'!BD239</f>
        <v xml:space="preserve"> </v>
      </c>
      <c r="AP236" s="100" t="str">
        <f>+'[3]Contratos anteriores'!BE239</f>
        <v xml:space="preserve"> </v>
      </c>
      <c r="AQ236" s="100" t="str">
        <f>+'[3]Contratos anteriores'!BF239</f>
        <v xml:space="preserve"> </v>
      </c>
      <c r="AR236" s="100"/>
      <c r="AS236" s="100"/>
      <c r="AT236" s="100"/>
      <c r="AU236" s="100" t="str">
        <f>+'[3]Contratos anteriores'!BG239</f>
        <v xml:space="preserve"> </v>
      </c>
      <c r="AV236" s="100" t="str">
        <f>+'[3]Contratos anteriores'!BH239</f>
        <v xml:space="preserve"> </v>
      </c>
      <c r="AW236" s="100" t="str">
        <f>+'[3]Contratos anteriores'!BI239</f>
        <v xml:space="preserve"> </v>
      </c>
      <c r="AX236" s="100"/>
      <c r="AY236" s="100"/>
      <c r="AZ236" s="100"/>
      <c r="BA236" s="100" t="str">
        <f>+'[3]Contratos anteriores'!BJ239</f>
        <v xml:space="preserve"> </v>
      </c>
      <c r="BB236" s="100" t="str">
        <f>+'[3]Contratos anteriores'!BK239</f>
        <v xml:space="preserve"> </v>
      </c>
      <c r="BC236" s="100" t="str">
        <f>+'[3]Contratos anteriores'!BL239</f>
        <v xml:space="preserve"> </v>
      </c>
      <c r="BD236" s="100"/>
      <c r="BE236" s="100"/>
      <c r="BF236" s="100"/>
      <c r="BG236" s="100" t="str">
        <f>+'[3]Contratos anteriores'!BM239</f>
        <v xml:space="preserve"> </v>
      </c>
      <c r="BH236" s="100" t="str">
        <f>+'[3]Contratos anteriores'!BN239</f>
        <v xml:space="preserve"> </v>
      </c>
      <c r="BI236" s="100" t="str">
        <f>+'[3]Contratos anteriores'!BO239</f>
        <v xml:space="preserve"> </v>
      </c>
      <c r="BJ236" s="100">
        <v>6.5</v>
      </c>
      <c r="BK236" s="100">
        <v>5.83</v>
      </c>
      <c r="BL236" s="100"/>
      <c r="BM236" s="100" t="str">
        <f>+'[3]Contratos anteriores'!BP239</f>
        <v xml:space="preserve"> </v>
      </c>
      <c r="BN236" s="100" t="str">
        <f>+'[3]Contratos anteriores'!BQ239</f>
        <v xml:space="preserve"> </v>
      </c>
      <c r="BO236" s="100" t="str">
        <f>+'[3]Contratos anteriores'!BR239</f>
        <v xml:space="preserve"> </v>
      </c>
      <c r="BP236" s="100">
        <v>5.15</v>
      </c>
      <c r="BQ236" s="100"/>
      <c r="BR236" s="100">
        <v>6.91</v>
      </c>
      <c r="BS236" s="100" t="str">
        <f>+'[3]Contratos anteriores'!BS239</f>
        <v xml:space="preserve"> </v>
      </c>
      <c r="BT236" s="100" t="str">
        <f>+'[3]Contratos anteriores'!BT239</f>
        <v xml:space="preserve"> </v>
      </c>
      <c r="BU236" s="100" t="str">
        <f>+'[3]Contratos anteriores'!BU239</f>
        <v xml:space="preserve"> </v>
      </c>
      <c r="BV236" s="100">
        <f t="shared" si="227"/>
        <v>5.9221874999999997</v>
      </c>
      <c r="BW236" s="100">
        <f t="shared" si="228"/>
        <v>0.946169287999019</v>
      </c>
      <c r="BX236" s="100">
        <f t="shared" si="302"/>
        <v>4.5029335680014713</v>
      </c>
      <c r="BY236" s="100">
        <f t="shared" si="300"/>
        <v>6.8683567879990184</v>
      </c>
      <c r="BZ236" s="100">
        <f t="shared" si="301"/>
        <v>5.6782566736172857</v>
      </c>
      <c r="CA236" s="100" t="str">
        <f t="shared" si="231"/>
        <v/>
      </c>
      <c r="CB236" s="100">
        <f t="shared" si="232"/>
        <v>5.6174999999999997</v>
      </c>
      <c r="CC236" s="100" t="str">
        <f t="shared" si="233"/>
        <v/>
      </c>
      <c r="CD236" s="100" t="str">
        <f t="shared" si="234"/>
        <v/>
      </c>
      <c r="CE236" s="100" t="str">
        <f t="shared" si="235"/>
        <v/>
      </c>
      <c r="CF236" s="100" t="str">
        <f t="shared" si="236"/>
        <v/>
      </c>
      <c r="CG236" s="100" t="str">
        <f t="shared" si="237"/>
        <v/>
      </c>
      <c r="CH236" s="100" t="str">
        <f t="shared" si="238"/>
        <v/>
      </c>
      <c r="CI236" s="100" t="str">
        <f t="shared" si="239"/>
        <v/>
      </c>
      <c r="CJ236" s="100" t="str">
        <f t="shared" si="240"/>
        <v/>
      </c>
      <c r="CK236" s="100" t="str">
        <f t="shared" si="241"/>
        <v/>
      </c>
      <c r="CL236" s="100" t="str">
        <f t="shared" si="242"/>
        <v/>
      </c>
      <c r="CM236" s="100" t="str">
        <f t="shared" si="243"/>
        <v/>
      </c>
      <c r="CN236" s="100" t="str">
        <f t="shared" si="244"/>
        <v/>
      </c>
      <c r="CO236" s="100" t="str">
        <f t="shared" si="245"/>
        <v/>
      </c>
      <c r="CP236" s="100" t="str">
        <f t="shared" si="246"/>
        <v/>
      </c>
      <c r="CQ236" s="100" t="str">
        <f t="shared" si="247"/>
        <v/>
      </c>
      <c r="CR236" s="100" t="str">
        <f t="shared" si="248"/>
        <v/>
      </c>
      <c r="CS236" s="100" t="str">
        <f t="shared" si="249"/>
        <v/>
      </c>
      <c r="CT236" s="100" t="str">
        <f t="shared" si="250"/>
        <v/>
      </c>
      <c r="CU236" s="100" t="str">
        <f t="shared" si="251"/>
        <v/>
      </c>
      <c r="CV236" s="100" t="str">
        <f t="shared" si="252"/>
        <v/>
      </c>
      <c r="CW236" s="100" t="str">
        <f t="shared" si="253"/>
        <v/>
      </c>
      <c r="CX236" s="100" t="str">
        <f t="shared" si="254"/>
        <v/>
      </c>
      <c r="CY236" s="100" t="str">
        <f t="shared" si="255"/>
        <v/>
      </c>
      <c r="CZ236" s="100" t="str">
        <f t="shared" si="256"/>
        <v/>
      </c>
      <c r="DA236" s="100" t="str">
        <f t="shared" si="257"/>
        <v/>
      </c>
      <c r="DB236" s="100" t="str">
        <f t="shared" si="258"/>
        <v/>
      </c>
      <c r="DC236" s="100" t="str">
        <f t="shared" si="259"/>
        <v/>
      </c>
      <c r="DD236" s="100" t="str">
        <f t="shared" si="260"/>
        <v/>
      </c>
      <c r="DE236" s="100" t="str">
        <f t="shared" si="261"/>
        <v/>
      </c>
      <c r="DF236" s="100" t="str">
        <f t="shared" si="262"/>
        <v/>
      </c>
      <c r="DG236" s="100" t="str">
        <f t="shared" si="263"/>
        <v/>
      </c>
      <c r="DH236" s="100" t="str">
        <f t="shared" si="264"/>
        <v/>
      </c>
      <c r="DI236" s="100" t="str">
        <f t="shared" si="265"/>
        <v/>
      </c>
      <c r="DJ236" s="100" t="str">
        <f t="shared" si="266"/>
        <v/>
      </c>
      <c r="DK236" s="100" t="str">
        <f t="shared" si="267"/>
        <v/>
      </c>
      <c r="DL236" s="100" t="str">
        <f t="shared" si="268"/>
        <v/>
      </c>
      <c r="DM236" s="100" t="str">
        <f t="shared" si="269"/>
        <v/>
      </c>
      <c r="DN236" s="100" t="str">
        <f t="shared" si="270"/>
        <v/>
      </c>
      <c r="DO236" s="100" t="str">
        <f t="shared" si="271"/>
        <v/>
      </c>
      <c r="DP236" s="100" t="str">
        <f t="shared" si="272"/>
        <v/>
      </c>
      <c r="DQ236" s="100" t="str">
        <f t="shared" si="273"/>
        <v/>
      </c>
      <c r="DR236" s="100" t="str">
        <f t="shared" si="274"/>
        <v/>
      </c>
      <c r="DS236" s="100" t="str">
        <f t="shared" si="275"/>
        <v/>
      </c>
      <c r="DT236" s="100" t="str">
        <f t="shared" si="276"/>
        <v/>
      </c>
      <c r="DU236" s="100" t="str">
        <f t="shared" si="277"/>
        <v/>
      </c>
      <c r="DV236" s="100" t="str">
        <f t="shared" si="278"/>
        <v/>
      </c>
      <c r="DW236" s="100" t="str">
        <f t="shared" si="279"/>
        <v/>
      </c>
      <c r="DX236" s="100" t="str">
        <f t="shared" si="280"/>
        <v/>
      </c>
      <c r="DY236" s="100" t="str">
        <f t="shared" si="281"/>
        <v/>
      </c>
      <c r="DZ236" s="100" t="str">
        <f t="shared" si="282"/>
        <v/>
      </c>
      <c r="EA236" s="100" t="str">
        <f t="shared" si="283"/>
        <v/>
      </c>
      <c r="EB236" s="100" t="str">
        <f t="shared" si="284"/>
        <v/>
      </c>
      <c r="EC236" s="100" t="str">
        <f t="shared" si="285"/>
        <v/>
      </c>
      <c r="ED236" s="100" t="str">
        <f t="shared" si="286"/>
        <v/>
      </c>
      <c r="EE236" s="100" t="str">
        <f t="shared" si="287"/>
        <v/>
      </c>
      <c r="EF236" s="100" t="str">
        <f t="shared" si="288"/>
        <v/>
      </c>
      <c r="EG236" s="100" t="str">
        <f t="shared" si="289"/>
        <v/>
      </c>
      <c r="EH236" s="100" t="str">
        <f t="shared" si="290"/>
        <v/>
      </c>
      <c r="EI236" s="100">
        <f t="shared" si="291"/>
        <v>5.15</v>
      </c>
      <c r="EJ236" s="100" t="str">
        <f t="shared" si="292"/>
        <v/>
      </c>
      <c r="EK236" s="100" t="str">
        <f t="shared" si="293"/>
        <v/>
      </c>
      <c r="EL236" s="100" t="str">
        <f t="shared" si="294"/>
        <v/>
      </c>
      <c r="EM236" s="100" t="str">
        <f t="shared" si="295"/>
        <v/>
      </c>
      <c r="EN236" s="100" t="str">
        <f t="shared" si="296"/>
        <v/>
      </c>
      <c r="EO236" s="99">
        <f t="shared" si="297"/>
        <v>3.96</v>
      </c>
      <c r="EP236" s="99">
        <f>ROUND(EO236*(1+[3]Inflación!$G$50),2)</f>
        <v>4.01</v>
      </c>
      <c r="EQ236" s="98">
        <f t="shared" si="298"/>
        <v>-0.23286313909704837</v>
      </c>
    </row>
    <row r="237" spans="1:147" s="97" customFormat="1" ht="24.75" customHeight="1">
      <c r="A237" s="107">
        <v>230</v>
      </c>
      <c r="B237" s="106" t="s">
        <v>453</v>
      </c>
      <c r="C237" s="105" t="s">
        <v>210</v>
      </c>
      <c r="D237" s="104" t="s">
        <v>129</v>
      </c>
      <c r="E237" s="103">
        <v>6.0149322100704357</v>
      </c>
      <c r="F237" s="103">
        <v>6.0660591338560348</v>
      </c>
      <c r="G237" s="102">
        <v>6.5890000000000004</v>
      </c>
      <c r="H237" s="100"/>
      <c r="I237" s="100"/>
      <c r="J237" s="100"/>
      <c r="K237" s="100" t="str">
        <f>+'[3]Contratos anteriores'!AO240</f>
        <v xml:space="preserve"> </v>
      </c>
      <c r="L237" s="100" t="str">
        <f>+'[3]Contratos anteriores'!AP240</f>
        <v xml:space="preserve"> </v>
      </c>
      <c r="M237" s="100" t="str">
        <f>+'[3]Contratos anteriores'!AQ240</f>
        <v xml:space="preserve"> </v>
      </c>
      <c r="N237" s="100"/>
      <c r="O237" s="100"/>
      <c r="P237" s="100"/>
      <c r="Q237" s="100" t="str">
        <f>+'[3]Contratos anteriores'!AR240</f>
        <v xml:space="preserve"> </v>
      </c>
      <c r="R237" s="100" t="str">
        <f>+'[3]Contratos anteriores'!AS240</f>
        <v xml:space="preserve"> </v>
      </c>
      <c r="S237" s="100" t="str">
        <f>+'[3]Contratos anteriores'!AT240</f>
        <v xml:space="preserve"> </v>
      </c>
      <c r="T237" s="100"/>
      <c r="U237" s="100"/>
      <c r="V237" s="100"/>
      <c r="W237" s="100" t="str">
        <f>+'[3]Contratos anteriores'!AU240</f>
        <v xml:space="preserve"> </v>
      </c>
      <c r="X237" s="100" t="str">
        <f>+'[3]Contratos anteriores'!AV240</f>
        <v xml:space="preserve"> </v>
      </c>
      <c r="Y237" s="100" t="str">
        <f>+'[3]Contratos anteriores'!AW240</f>
        <v xml:space="preserve"> </v>
      </c>
      <c r="Z237" s="100"/>
      <c r="AA237" s="100"/>
      <c r="AB237" s="100"/>
      <c r="AC237" s="101" t="str">
        <f>+'[3]Contratos anteriores'!AX240</f>
        <v xml:space="preserve"> </v>
      </c>
      <c r="AD237" s="101" t="str">
        <f>+'[3]Contratos anteriores'!AY240</f>
        <v xml:space="preserve"> </v>
      </c>
      <c r="AE237" s="101" t="str">
        <f>+'[3]Contratos anteriores'!AZ240</f>
        <v xml:space="preserve"> </v>
      </c>
      <c r="AF237" s="100"/>
      <c r="AG237" s="100"/>
      <c r="AH237" s="100"/>
      <c r="AI237" s="100" t="str">
        <f>+'[3]Contratos anteriores'!BA240</f>
        <v xml:space="preserve"> </v>
      </c>
      <c r="AJ237" s="100" t="str">
        <f>+'[3]Contratos anteriores'!BB240</f>
        <v xml:space="preserve"> </v>
      </c>
      <c r="AK237" s="100" t="str">
        <f>+'[3]Contratos anteriores'!BC240</f>
        <v xml:space="preserve"> </v>
      </c>
      <c r="AL237" s="100"/>
      <c r="AM237" s="100"/>
      <c r="AN237" s="100"/>
      <c r="AO237" s="100" t="str">
        <f>+'[3]Contratos anteriores'!BD240</f>
        <v xml:space="preserve"> </v>
      </c>
      <c r="AP237" s="100" t="str">
        <f>+'[3]Contratos anteriores'!BE240</f>
        <v xml:space="preserve"> </v>
      </c>
      <c r="AQ237" s="100" t="str">
        <f>+'[3]Contratos anteriores'!BF240</f>
        <v xml:space="preserve"> </v>
      </c>
      <c r="AR237" s="100"/>
      <c r="AS237" s="100"/>
      <c r="AT237" s="100"/>
      <c r="AU237" s="100" t="str">
        <f>+'[3]Contratos anteriores'!BG240</f>
        <v xml:space="preserve"> </v>
      </c>
      <c r="AV237" s="100" t="str">
        <f>+'[3]Contratos anteriores'!BH240</f>
        <v xml:space="preserve"> </v>
      </c>
      <c r="AW237" s="100" t="str">
        <f>+'[3]Contratos anteriores'!BI240</f>
        <v xml:space="preserve"> </v>
      </c>
      <c r="AX237" s="100"/>
      <c r="AY237" s="100"/>
      <c r="AZ237" s="100"/>
      <c r="BA237" s="100" t="str">
        <f>+'[3]Contratos anteriores'!BJ240</f>
        <v xml:space="preserve"> </v>
      </c>
      <c r="BB237" s="100" t="str">
        <f>+'[3]Contratos anteriores'!BK240</f>
        <v xml:space="preserve"> </v>
      </c>
      <c r="BC237" s="100" t="str">
        <f>+'[3]Contratos anteriores'!BL240</f>
        <v xml:space="preserve"> </v>
      </c>
      <c r="BD237" s="100"/>
      <c r="BE237" s="100"/>
      <c r="BF237" s="100"/>
      <c r="BG237" s="100" t="str">
        <f>+'[3]Contratos anteriores'!BM240</f>
        <v xml:space="preserve"> </v>
      </c>
      <c r="BH237" s="100" t="str">
        <f>+'[3]Contratos anteriores'!BN240</f>
        <v xml:space="preserve"> </v>
      </c>
      <c r="BI237" s="100" t="str">
        <f>+'[3]Contratos anteriores'!BO240</f>
        <v xml:space="preserve"> </v>
      </c>
      <c r="BJ237" s="100">
        <v>7.4399999999999995</v>
      </c>
      <c r="BK237" s="100">
        <v>6.8</v>
      </c>
      <c r="BL237" s="100"/>
      <c r="BM237" s="100" t="str">
        <f>+'[3]Contratos anteriores'!BP240</f>
        <v xml:space="preserve"> </v>
      </c>
      <c r="BN237" s="100" t="str">
        <f>+'[3]Contratos anteriores'!BQ240</f>
        <v xml:space="preserve"> </v>
      </c>
      <c r="BO237" s="100" t="str">
        <f>+'[3]Contratos anteriores'!BR240</f>
        <v xml:space="preserve"> </v>
      </c>
      <c r="BP237" s="100">
        <v>6.01</v>
      </c>
      <c r="BQ237" s="100"/>
      <c r="BR237" s="100">
        <v>8.0500000000000007</v>
      </c>
      <c r="BS237" s="100" t="str">
        <f>+'[3]Contratos anteriores'!BS240</f>
        <v xml:space="preserve"> </v>
      </c>
      <c r="BT237" s="100" t="str">
        <f>+'[3]Contratos anteriores'!BT240</f>
        <v xml:space="preserve"> </v>
      </c>
      <c r="BU237" s="100" t="str">
        <f>+'[3]Contratos anteriores'!BU240</f>
        <v xml:space="preserve"> </v>
      </c>
      <c r="BV237" s="100">
        <f t="shared" si="227"/>
        <v>6.9777999999999993</v>
      </c>
      <c r="BW237" s="100">
        <f t="shared" si="228"/>
        <v>0.78941118053027381</v>
      </c>
      <c r="BX237" s="100">
        <f t="shared" si="302"/>
        <v>5.7936832292045883</v>
      </c>
      <c r="BY237" s="100">
        <f t="shared" si="300"/>
        <v>7.767211180530273</v>
      </c>
      <c r="BZ237" s="100">
        <f t="shared" si="301"/>
        <v>6.6164254310774799</v>
      </c>
      <c r="CA237" s="100" t="str">
        <f t="shared" si="231"/>
        <v/>
      </c>
      <c r="CB237" s="100" t="str">
        <f t="shared" si="232"/>
        <v/>
      </c>
      <c r="CC237" s="100" t="str">
        <f t="shared" si="233"/>
        <v/>
      </c>
      <c r="CD237" s="100" t="str">
        <f t="shared" si="234"/>
        <v/>
      </c>
      <c r="CE237" s="100" t="str">
        <f t="shared" si="235"/>
        <v/>
      </c>
      <c r="CF237" s="100" t="str">
        <f t="shared" si="236"/>
        <v/>
      </c>
      <c r="CG237" s="100" t="str">
        <f t="shared" si="237"/>
        <v/>
      </c>
      <c r="CH237" s="100" t="str">
        <f t="shared" si="238"/>
        <v/>
      </c>
      <c r="CI237" s="100" t="str">
        <f t="shared" si="239"/>
        <v/>
      </c>
      <c r="CJ237" s="100" t="str">
        <f t="shared" si="240"/>
        <v/>
      </c>
      <c r="CK237" s="100" t="str">
        <f t="shared" si="241"/>
        <v/>
      </c>
      <c r="CL237" s="100" t="str">
        <f t="shared" si="242"/>
        <v/>
      </c>
      <c r="CM237" s="100" t="str">
        <f t="shared" si="243"/>
        <v/>
      </c>
      <c r="CN237" s="100" t="str">
        <f t="shared" si="244"/>
        <v/>
      </c>
      <c r="CO237" s="100" t="str">
        <f t="shared" si="245"/>
        <v/>
      </c>
      <c r="CP237" s="100" t="str">
        <f t="shared" si="246"/>
        <v/>
      </c>
      <c r="CQ237" s="100" t="str">
        <f t="shared" si="247"/>
        <v/>
      </c>
      <c r="CR237" s="100" t="str">
        <f t="shared" si="248"/>
        <v/>
      </c>
      <c r="CS237" s="100" t="str">
        <f t="shared" si="249"/>
        <v/>
      </c>
      <c r="CT237" s="100" t="str">
        <f t="shared" si="250"/>
        <v/>
      </c>
      <c r="CU237" s="100" t="str">
        <f t="shared" si="251"/>
        <v/>
      </c>
      <c r="CV237" s="100" t="str">
        <f t="shared" si="252"/>
        <v/>
      </c>
      <c r="CW237" s="100" t="str">
        <f t="shared" si="253"/>
        <v/>
      </c>
      <c r="CX237" s="100" t="str">
        <f t="shared" si="254"/>
        <v/>
      </c>
      <c r="CY237" s="100" t="str">
        <f t="shared" si="255"/>
        <v/>
      </c>
      <c r="CZ237" s="100" t="str">
        <f t="shared" si="256"/>
        <v/>
      </c>
      <c r="DA237" s="100" t="str">
        <f t="shared" si="257"/>
        <v/>
      </c>
      <c r="DB237" s="100" t="str">
        <f t="shared" si="258"/>
        <v/>
      </c>
      <c r="DC237" s="100" t="str">
        <f t="shared" si="259"/>
        <v/>
      </c>
      <c r="DD237" s="100" t="str">
        <f t="shared" si="260"/>
        <v/>
      </c>
      <c r="DE237" s="100" t="str">
        <f t="shared" si="261"/>
        <v/>
      </c>
      <c r="DF237" s="100" t="str">
        <f t="shared" si="262"/>
        <v/>
      </c>
      <c r="DG237" s="100" t="str">
        <f t="shared" si="263"/>
        <v/>
      </c>
      <c r="DH237" s="100" t="str">
        <f t="shared" si="264"/>
        <v/>
      </c>
      <c r="DI237" s="100" t="str">
        <f t="shared" si="265"/>
        <v/>
      </c>
      <c r="DJ237" s="100" t="str">
        <f t="shared" si="266"/>
        <v/>
      </c>
      <c r="DK237" s="100" t="str">
        <f t="shared" si="267"/>
        <v/>
      </c>
      <c r="DL237" s="100" t="str">
        <f t="shared" si="268"/>
        <v/>
      </c>
      <c r="DM237" s="100" t="str">
        <f t="shared" si="269"/>
        <v/>
      </c>
      <c r="DN237" s="100" t="str">
        <f t="shared" si="270"/>
        <v/>
      </c>
      <c r="DO237" s="100" t="str">
        <f t="shared" si="271"/>
        <v/>
      </c>
      <c r="DP237" s="100" t="str">
        <f t="shared" si="272"/>
        <v/>
      </c>
      <c r="DQ237" s="100" t="str">
        <f t="shared" si="273"/>
        <v/>
      </c>
      <c r="DR237" s="100" t="str">
        <f t="shared" si="274"/>
        <v/>
      </c>
      <c r="DS237" s="100" t="str">
        <f t="shared" si="275"/>
        <v/>
      </c>
      <c r="DT237" s="100" t="str">
        <f t="shared" si="276"/>
        <v/>
      </c>
      <c r="DU237" s="100" t="str">
        <f t="shared" si="277"/>
        <v/>
      </c>
      <c r="DV237" s="100" t="str">
        <f t="shared" si="278"/>
        <v/>
      </c>
      <c r="DW237" s="100" t="str">
        <f t="shared" si="279"/>
        <v/>
      </c>
      <c r="DX237" s="100" t="str">
        <f t="shared" si="280"/>
        <v/>
      </c>
      <c r="DY237" s="100" t="str">
        <f t="shared" si="281"/>
        <v/>
      </c>
      <c r="DZ237" s="100" t="str">
        <f t="shared" si="282"/>
        <v/>
      </c>
      <c r="EA237" s="100" t="str">
        <f t="shared" si="283"/>
        <v/>
      </c>
      <c r="EB237" s="100" t="str">
        <f t="shared" si="284"/>
        <v/>
      </c>
      <c r="EC237" s="100" t="str">
        <f t="shared" si="285"/>
        <v/>
      </c>
      <c r="ED237" s="100" t="str">
        <f t="shared" si="286"/>
        <v/>
      </c>
      <c r="EE237" s="100" t="str">
        <f t="shared" si="287"/>
        <v/>
      </c>
      <c r="EF237" s="100" t="str">
        <f t="shared" si="288"/>
        <v/>
      </c>
      <c r="EG237" s="100" t="str">
        <f t="shared" si="289"/>
        <v/>
      </c>
      <c r="EH237" s="100" t="str">
        <f t="shared" si="290"/>
        <v/>
      </c>
      <c r="EI237" s="100">
        <f t="shared" si="291"/>
        <v>6.01</v>
      </c>
      <c r="EJ237" s="100" t="str">
        <f t="shared" si="292"/>
        <v/>
      </c>
      <c r="EK237" s="100" t="str">
        <f t="shared" si="293"/>
        <v/>
      </c>
      <c r="EL237" s="100" t="str">
        <f t="shared" si="294"/>
        <v/>
      </c>
      <c r="EM237" s="100" t="str">
        <f t="shared" si="295"/>
        <v/>
      </c>
      <c r="EN237" s="100" t="str">
        <f t="shared" si="296"/>
        <v/>
      </c>
      <c r="EO237" s="99">
        <f t="shared" si="297"/>
        <v>6.59</v>
      </c>
      <c r="EP237" s="99">
        <f>ROUND(EO237*(1+[3]Inflación!$G$50),2)</f>
        <v>6.67</v>
      </c>
      <c r="EQ237" s="98">
        <f t="shared" si="298"/>
        <v>9.5606695112334439E-2</v>
      </c>
    </row>
    <row r="238" spans="1:147" s="97" customFormat="1" ht="24.75" customHeight="1">
      <c r="A238" s="107">
        <v>231</v>
      </c>
      <c r="B238" s="106" t="s">
        <v>453</v>
      </c>
      <c r="C238" s="105" t="s">
        <v>209</v>
      </c>
      <c r="D238" s="104" t="s">
        <v>129</v>
      </c>
      <c r="E238" s="103">
        <v>2.6132010392216887</v>
      </c>
      <c r="F238" s="103">
        <v>2.6354132480550732</v>
      </c>
      <c r="G238" s="102">
        <v>2.3759999999999999</v>
      </c>
      <c r="H238" s="100">
        <v>3.58</v>
      </c>
      <c r="I238" s="100">
        <v>2.6564999999999999</v>
      </c>
      <c r="J238" s="100">
        <v>3.83</v>
      </c>
      <c r="K238" s="100" t="str">
        <f>+'[3]Contratos anteriores'!AO241</f>
        <v xml:space="preserve"> </v>
      </c>
      <c r="L238" s="100" t="str">
        <f>+'[3]Contratos anteriores'!AP241</f>
        <v xml:space="preserve"> </v>
      </c>
      <c r="M238" s="100" t="str">
        <f>+'[3]Contratos anteriores'!AQ241</f>
        <v xml:space="preserve"> </v>
      </c>
      <c r="N238" s="100"/>
      <c r="O238" s="100"/>
      <c r="P238" s="100"/>
      <c r="Q238" s="100" t="str">
        <f>+'[3]Contratos anteriores'!AR241</f>
        <v xml:space="preserve"> </v>
      </c>
      <c r="R238" s="100" t="str">
        <f>+'[3]Contratos anteriores'!AS241</f>
        <v xml:space="preserve"> </v>
      </c>
      <c r="S238" s="100" t="str">
        <f>+'[3]Contratos anteriores'!AT241</f>
        <v xml:space="preserve"> </v>
      </c>
      <c r="T238" s="100"/>
      <c r="U238" s="100"/>
      <c r="V238" s="100"/>
      <c r="W238" s="100">
        <f>+'[3]Contratos anteriores'!AU241</f>
        <v>2.6674899999999999</v>
      </c>
      <c r="X238" s="100">
        <f>+'[3]Contratos anteriores'!AV241</f>
        <v>2.4460380000000002</v>
      </c>
      <c r="Y238" s="100">
        <f>+'[3]Contratos anteriores'!AW241</f>
        <v>2.5466979999999997</v>
      </c>
      <c r="Z238" s="100"/>
      <c r="AA238" s="100"/>
      <c r="AB238" s="100"/>
      <c r="AC238" s="101" t="str">
        <f>+'[3]Contratos anteriores'!AX241</f>
        <v xml:space="preserve"> </v>
      </c>
      <c r="AD238" s="101" t="str">
        <f>+'[3]Contratos anteriores'!AY241</f>
        <v xml:space="preserve"> </v>
      </c>
      <c r="AE238" s="101" t="str">
        <f>+'[3]Contratos anteriores'!AZ241</f>
        <v xml:space="preserve"> </v>
      </c>
      <c r="AF238" s="100"/>
      <c r="AG238" s="100"/>
      <c r="AH238" s="100"/>
      <c r="AI238" s="100" t="str">
        <f>+'[3]Contratos anteriores'!BA241</f>
        <v xml:space="preserve"> </v>
      </c>
      <c r="AJ238" s="100" t="str">
        <f>+'[3]Contratos anteriores'!BB241</f>
        <v xml:space="preserve"> </v>
      </c>
      <c r="AK238" s="100" t="str">
        <f>+'[3]Contratos anteriores'!BC241</f>
        <v xml:space="preserve"> </v>
      </c>
      <c r="AL238" s="100"/>
      <c r="AM238" s="100"/>
      <c r="AN238" s="100"/>
      <c r="AO238" s="100" t="str">
        <f>+'[3]Contratos anteriores'!BD241</f>
        <v xml:space="preserve"> </v>
      </c>
      <c r="AP238" s="100" t="str">
        <f>+'[3]Contratos anteriores'!BE241</f>
        <v xml:space="preserve"> </v>
      </c>
      <c r="AQ238" s="100" t="str">
        <f>+'[3]Contratos anteriores'!BF241</f>
        <v xml:space="preserve"> </v>
      </c>
      <c r="AR238" s="100"/>
      <c r="AS238" s="100"/>
      <c r="AT238" s="100"/>
      <c r="AU238" s="100" t="str">
        <f>+'[3]Contratos anteriores'!BG241</f>
        <v xml:space="preserve"> </v>
      </c>
      <c r="AV238" s="100" t="str">
        <f>+'[3]Contratos anteriores'!BH241</f>
        <v xml:space="preserve"> </v>
      </c>
      <c r="AW238" s="100" t="str">
        <f>+'[3]Contratos anteriores'!BI241</f>
        <v xml:space="preserve"> </v>
      </c>
      <c r="AX238" s="100"/>
      <c r="AY238" s="100"/>
      <c r="AZ238" s="100"/>
      <c r="BA238" s="100">
        <f>+'[3]Contratos anteriores'!BJ241</f>
        <v>1.9870499999999998</v>
      </c>
      <c r="BB238" s="100" t="str">
        <f>+'[3]Contratos anteriores'!BK241</f>
        <v xml:space="preserve"> </v>
      </c>
      <c r="BC238" s="100" t="str">
        <f>+'[3]Contratos anteriores'!BL241</f>
        <v xml:space="preserve"> </v>
      </c>
      <c r="BD238" s="100"/>
      <c r="BE238" s="100"/>
      <c r="BF238" s="100"/>
      <c r="BG238" s="100" t="str">
        <f>+'[3]Contratos anteriores'!BM241</f>
        <v xml:space="preserve"> </v>
      </c>
      <c r="BH238" s="100" t="str">
        <f>+'[3]Contratos anteriores'!BN241</f>
        <v xml:space="preserve"> </v>
      </c>
      <c r="BI238" s="100" t="str">
        <f>+'[3]Contratos anteriores'!BO241</f>
        <v xml:space="preserve"> </v>
      </c>
      <c r="BJ238" s="100">
        <v>3.45</v>
      </c>
      <c r="BK238" s="100">
        <v>2.95</v>
      </c>
      <c r="BL238" s="100"/>
      <c r="BM238" s="100" t="str">
        <f>+'[3]Contratos anteriores'!BP241</f>
        <v xml:space="preserve"> </v>
      </c>
      <c r="BN238" s="100" t="str">
        <f>+'[3]Contratos anteriores'!BQ241</f>
        <v xml:space="preserve"> </v>
      </c>
      <c r="BO238" s="100">
        <f>+'[3]Contratos anteriores'!BR241</f>
        <v>2.6171600000000002</v>
      </c>
      <c r="BP238" s="100">
        <v>2.61</v>
      </c>
      <c r="BQ238" s="100"/>
      <c r="BR238" s="100">
        <v>3.26</v>
      </c>
      <c r="BS238" s="100" t="str">
        <f>+'[3]Contratos anteriores'!BS241</f>
        <v xml:space="preserve"> </v>
      </c>
      <c r="BT238" s="100" t="str">
        <f>+'[3]Contratos anteriores'!BT241</f>
        <v xml:space="preserve"> </v>
      </c>
      <c r="BU238" s="100" t="str">
        <f>+'[3]Contratos anteriores'!BU241</f>
        <v xml:space="preserve"> </v>
      </c>
      <c r="BV238" s="100">
        <f t="shared" si="227"/>
        <v>2.8443796923076921</v>
      </c>
      <c r="BW238" s="100">
        <f t="shared" si="228"/>
        <v>0.50158943375075182</v>
      </c>
      <c r="BX238" s="100">
        <f t="shared" si="302"/>
        <v>2.0919955416815643</v>
      </c>
      <c r="BY238" s="100">
        <f t="shared" si="300"/>
        <v>3.3459691260584439</v>
      </c>
      <c r="BZ238" s="100">
        <f t="shared" si="301"/>
        <v>2.8745211431438578</v>
      </c>
      <c r="CA238" s="100" t="str">
        <f t="shared" si="231"/>
        <v/>
      </c>
      <c r="CB238" s="100">
        <f t="shared" si="232"/>
        <v>2.6564999999999999</v>
      </c>
      <c r="CC238" s="100" t="str">
        <f t="shared" si="233"/>
        <v/>
      </c>
      <c r="CD238" s="100" t="str">
        <f t="shared" si="234"/>
        <v/>
      </c>
      <c r="CE238" s="100" t="str">
        <f t="shared" si="235"/>
        <v/>
      </c>
      <c r="CF238" s="100" t="str">
        <f t="shared" si="236"/>
        <v/>
      </c>
      <c r="CG238" s="100" t="str">
        <f t="shared" si="237"/>
        <v/>
      </c>
      <c r="CH238" s="100" t="str">
        <f t="shared" si="238"/>
        <v/>
      </c>
      <c r="CI238" s="100" t="str">
        <f t="shared" si="239"/>
        <v/>
      </c>
      <c r="CJ238" s="100" t="str">
        <f t="shared" si="240"/>
        <v/>
      </c>
      <c r="CK238" s="100" t="str">
        <f t="shared" si="241"/>
        <v/>
      </c>
      <c r="CL238" s="100" t="str">
        <f t="shared" si="242"/>
        <v/>
      </c>
      <c r="CM238" s="100" t="str">
        <f t="shared" si="243"/>
        <v/>
      </c>
      <c r="CN238" s="100" t="str">
        <f t="shared" si="244"/>
        <v/>
      </c>
      <c r="CO238" s="100" t="str">
        <f t="shared" si="245"/>
        <v/>
      </c>
      <c r="CP238" s="100">
        <f t="shared" si="246"/>
        <v>2.6674899999999999</v>
      </c>
      <c r="CQ238" s="100">
        <f t="shared" si="247"/>
        <v>2.4460380000000002</v>
      </c>
      <c r="CR238" s="100">
        <f t="shared" si="248"/>
        <v>2.5466979999999997</v>
      </c>
      <c r="CS238" s="100" t="str">
        <f t="shared" si="249"/>
        <v/>
      </c>
      <c r="CT238" s="100" t="str">
        <f t="shared" si="250"/>
        <v/>
      </c>
      <c r="CU238" s="100" t="str">
        <f t="shared" si="251"/>
        <v/>
      </c>
      <c r="CV238" s="100" t="str">
        <f t="shared" si="252"/>
        <v/>
      </c>
      <c r="CW238" s="100" t="str">
        <f t="shared" si="253"/>
        <v/>
      </c>
      <c r="CX238" s="100" t="str">
        <f t="shared" si="254"/>
        <v/>
      </c>
      <c r="CY238" s="100" t="str">
        <f t="shared" si="255"/>
        <v/>
      </c>
      <c r="CZ238" s="100" t="str">
        <f t="shared" si="256"/>
        <v/>
      </c>
      <c r="DA238" s="100" t="str">
        <f t="shared" si="257"/>
        <v/>
      </c>
      <c r="DB238" s="100" t="str">
        <f t="shared" si="258"/>
        <v/>
      </c>
      <c r="DC238" s="100" t="str">
        <f t="shared" si="259"/>
        <v/>
      </c>
      <c r="DD238" s="100" t="str">
        <f t="shared" si="260"/>
        <v/>
      </c>
      <c r="DE238" s="100" t="str">
        <f t="shared" si="261"/>
        <v/>
      </c>
      <c r="DF238" s="100" t="str">
        <f t="shared" si="262"/>
        <v/>
      </c>
      <c r="DG238" s="100" t="str">
        <f t="shared" si="263"/>
        <v/>
      </c>
      <c r="DH238" s="100" t="str">
        <f t="shared" si="264"/>
        <v/>
      </c>
      <c r="DI238" s="100" t="str">
        <f t="shared" si="265"/>
        <v/>
      </c>
      <c r="DJ238" s="100" t="str">
        <f t="shared" si="266"/>
        <v/>
      </c>
      <c r="DK238" s="100" t="str">
        <f t="shared" si="267"/>
        <v/>
      </c>
      <c r="DL238" s="100" t="str">
        <f t="shared" si="268"/>
        <v/>
      </c>
      <c r="DM238" s="100" t="str">
        <f t="shared" si="269"/>
        <v/>
      </c>
      <c r="DN238" s="100" t="str">
        <f t="shared" si="270"/>
        <v/>
      </c>
      <c r="DO238" s="100" t="str">
        <f t="shared" si="271"/>
        <v/>
      </c>
      <c r="DP238" s="100" t="str">
        <f t="shared" si="272"/>
        <v/>
      </c>
      <c r="DQ238" s="100" t="str">
        <f t="shared" si="273"/>
        <v/>
      </c>
      <c r="DR238" s="100" t="str">
        <f t="shared" si="274"/>
        <v/>
      </c>
      <c r="DS238" s="100" t="str">
        <f t="shared" si="275"/>
        <v/>
      </c>
      <c r="DT238" s="100" t="str">
        <f t="shared" si="276"/>
        <v/>
      </c>
      <c r="DU238" s="100" t="str">
        <f t="shared" si="277"/>
        <v/>
      </c>
      <c r="DV238" s="100" t="str">
        <f t="shared" si="278"/>
        <v/>
      </c>
      <c r="DW238" s="100" t="str">
        <f t="shared" si="279"/>
        <v/>
      </c>
      <c r="DX238" s="100" t="str">
        <f t="shared" si="280"/>
        <v/>
      </c>
      <c r="DY238" s="100" t="str">
        <f t="shared" si="281"/>
        <v/>
      </c>
      <c r="DZ238" s="100" t="str">
        <f t="shared" si="282"/>
        <v/>
      </c>
      <c r="EA238" s="100" t="str">
        <f t="shared" si="283"/>
        <v/>
      </c>
      <c r="EB238" s="100" t="str">
        <f t="shared" si="284"/>
        <v/>
      </c>
      <c r="EC238" s="100" t="str">
        <f t="shared" si="285"/>
        <v/>
      </c>
      <c r="ED238" s="100" t="str">
        <f t="shared" si="286"/>
        <v/>
      </c>
      <c r="EE238" s="100" t="str">
        <f t="shared" si="287"/>
        <v/>
      </c>
      <c r="EF238" s="100" t="str">
        <f t="shared" si="288"/>
        <v/>
      </c>
      <c r="EG238" s="100" t="str">
        <f t="shared" si="289"/>
        <v/>
      </c>
      <c r="EH238" s="100">
        <f t="shared" si="290"/>
        <v>2.6171600000000002</v>
      </c>
      <c r="EI238" s="100">
        <f t="shared" si="291"/>
        <v>2.61</v>
      </c>
      <c r="EJ238" s="100" t="str">
        <f t="shared" si="292"/>
        <v/>
      </c>
      <c r="EK238" s="100" t="str">
        <f t="shared" si="293"/>
        <v/>
      </c>
      <c r="EL238" s="100" t="str">
        <f t="shared" si="294"/>
        <v/>
      </c>
      <c r="EM238" s="100" t="str">
        <f t="shared" si="295"/>
        <v/>
      </c>
      <c r="EN238" s="100" t="str">
        <f t="shared" si="296"/>
        <v/>
      </c>
      <c r="EO238" s="99">
        <f t="shared" si="297"/>
        <v>2.38</v>
      </c>
      <c r="EP238" s="99">
        <f>ROUND(EO238*(1+[3]Inflación!$G$50),2)</f>
        <v>2.41</v>
      </c>
      <c r="EQ238" s="98">
        <f t="shared" si="298"/>
        <v>-8.9239609093047401E-2</v>
      </c>
    </row>
    <row r="239" spans="1:147" s="97" customFormat="1" ht="24.75" customHeight="1">
      <c r="A239" s="107">
        <v>232</v>
      </c>
      <c r="B239" s="106" t="s">
        <v>453</v>
      </c>
      <c r="C239" s="105" t="s">
        <v>208</v>
      </c>
      <c r="D239" s="104" t="s">
        <v>129</v>
      </c>
      <c r="E239" s="103">
        <v>3.2741019052995264</v>
      </c>
      <c r="F239" s="103">
        <v>3.3019317714945724</v>
      </c>
      <c r="G239" s="102">
        <v>3.1789999999999998</v>
      </c>
      <c r="H239" s="100">
        <v>4.22</v>
      </c>
      <c r="I239" s="100">
        <v>3.444</v>
      </c>
      <c r="J239" s="100">
        <v>4.5199999999999996</v>
      </c>
      <c r="K239" s="100">
        <f>+'[3]Contratos anteriores'!AO242</f>
        <v>3.4591600000000002</v>
      </c>
      <c r="L239" s="100">
        <f>+'[3]Contratos anteriores'!AP242</f>
        <v>3.2092960000000001</v>
      </c>
      <c r="M239" s="100">
        <f>+'[3]Contratos anteriores'!AQ242</f>
        <v>3.4751309999999997</v>
      </c>
      <c r="N239" s="100"/>
      <c r="O239" s="100"/>
      <c r="P239" s="100"/>
      <c r="Q239" s="100">
        <f>+'[3]Contratos anteriores'!AR242</f>
        <v>2.5994700000000002</v>
      </c>
      <c r="R239" s="100">
        <f>+'[3]Contratos anteriores'!AS242</f>
        <v>2.8322317649999995</v>
      </c>
      <c r="S239" s="100" t="str">
        <f>+'[3]Contratos anteriores'!AT242</f>
        <v xml:space="preserve"> </v>
      </c>
      <c r="T239" s="100"/>
      <c r="U239" s="100"/>
      <c r="V239" s="100"/>
      <c r="W239" s="100">
        <f>+'[3]Contratos anteriores'!AU242</f>
        <v>4.3283799999999992</v>
      </c>
      <c r="X239" s="100">
        <f>+'[3]Contratos anteriores'!AV242</f>
        <v>3.3016479999999997</v>
      </c>
      <c r="Y239" s="100">
        <f>+'[3]Contratos anteriores'!AW242</f>
        <v>3.4325060000000001</v>
      </c>
      <c r="Z239" s="100"/>
      <c r="AA239" s="100"/>
      <c r="AB239" s="100"/>
      <c r="AC239" s="101">
        <f>+'[3]Contratos anteriores'!AX242</f>
        <v>3.1480500000000005</v>
      </c>
      <c r="AD239" s="101" t="str">
        <f>+'[3]Contratos anteriores'!AY242</f>
        <v xml:space="preserve"> </v>
      </c>
      <c r="AE239" s="101" t="str">
        <f>+'[3]Contratos anteriores'!AZ242</f>
        <v xml:space="preserve"> </v>
      </c>
      <c r="AF239" s="100"/>
      <c r="AG239" s="100"/>
      <c r="AH239" s="100"/>
      <c r="AI239" s="100" t="str">
        <f>+'[3]Contratos anteriores'!BA242</f>
        <v xml:space="preserve"> </v>
      </c>
      <c r="AJ239" s="100" t="str">
        <f>+'[3]Contratos anteriores'!BB242</f>
        <v xml:space="preserve"> </v>
      </c>
      <c r="AK239" s="100" t="str">
        <f>+'[3]Contratos anteriores'!BC242</f>
        <v xml:space="preserve"> </v>
      </c>
      <c r="AL239" s="100"/>
      <c r="AM239" s="100"/>
      <c r="AN239" s="100"/>
      <c r="AO239" s="100">
        <f>+'[3]Contratos anteriores'!BD242</f>
        <v>3.1849640000000004</v>
      </c>
      <c r="AP239" s="100">
        <f>+'[3]Contratos anteriores'!BE242</f>
        <v>3.4693340000000004</v>
      </c>
      <c r="AQ239" s="100" t="str">
        <f>+'[3]Contratos anteriores'!BF242</f>
        <v xml:space="preserve"> </v>
      </c>
      <c r="AR239" s="100"/>
      <c r="AS239" s="100"/>
      <c r="AT239" s="100"/>
      <c r="AU239" s="100" t="str">
        <f>+'[3]Contratos anteriores'!BG242</f>
        <v xml:space="preserve"> </v>
      </c>
      <c r="AV239" s="100" t="str">
        <f>+'[3]Contratos anteriores'!BH242</f>
        <v xml:space="preserve"> </v>
      </c>
      <c r="AW239" s="100" t="str">
        <f>+'[3]Contratos anteriores'!BI242</f>
        <v xml:space="preserve"> </v>
      </c>
      <c r="AX239" s="100"/>
      <c r="AY239" s="100"/>
      <c r="AZ239" s="100"/>
      <c r="BA239" s="100" t="str">
        <f>+'[3]Contratos anteriores'!BJ242</f>
        <v xml:space="preserve"> </v>
      </c>
      <c r="BB239" s="100" t="str">
        <f>+'[3]Contratos anteriores'!BK242</f>
        <v xml:space="preserve"> </v>
      </c>
      <c r="BC239" s="100" t="str">
        <f>+'[3]Contratos anteriores'!BL242</f>
        <v xml:space="preserve"> </v>
      </c>
      <c r="BD239" s="100"/>
      <c r="BE239" s="100"/>
      <c r="BF239" s="100"/>
      <c r="BG239" s="100" t="str">
        <f>+'[3]Contratos anteriores'!BM242</f>
        <v xml:space="preserve"> </v>
      </c>
      <c r="BH239" s="100" t="str">
        <f>+'[3]Contratos anteriores'!BN242</f>
        <v xml:space="preserve"> </v>
      </c>
      <c r="BI239" s="100" t="str">
        <f>+'[3]Contratos anteriores'!BO242</f>
        <v xml:space="preserve"> </v>
      </c>
      <c r="BJ239" s="100">
        <v>4.03</v>
      </c>
      <c r="BK239" s="100">
        <v>3.7</v>
      </c>
      <c r="BL239" s="100"/>
      <c r="BM239" s="100" t="str">
        <f>+'[3]Contratos anteriores'!BP242</f>
        <v xml:space="preserve"> </v>
      </c>
      <c r="BN239" s="100">
        <f>+'[3]Contratos anteriores'!BQ242</f>
        <v>3.0512999999999995</v>
      </c>
      <c r="BO239" s="100" t="str">
        <f>+'[3]Contratos anteriores'!BR242</f>
        <v xml:space="preserve"> </v>
      </c>
      <c r="BP239" s="100">
        <v>3.27</v>
      </c>
      <c r="BQ239" s="100">
        <v>3.67</v>
      </c>
      <c r="BR239" s="100">
        <v>4.4000000000000004</v>
      </c>
      <c r="BS239" s="100">
        <f>+'[3]Contratos anteriores'!BS242</f>
        <v>3.2115269999999998</v>
      </c>
      <c r="BT239" s="100">
        <f>+'[3]Contratos anteriores'!BT242</f>
        <v>3.4751309999999997</v>
      </c>
      <c r="BU239" s="100" t="str">
        <f>+'[3]Contratos anteriores'!BU242</f>
        <v xml:space="preserve"> </v>
      </c>
      <c r="BV239" s="100">
        <f t="shared" si="227"/>
        <v>3.5048316854347834</v>
      </c>
      <c r="BW239" s="100">
        <f t="shared" si="228"/>
        <v>0.48075562314069825</v>
      </c>
      <c r="BX239" s="100">
        <f t="shared" si="302"/>
        <v>2.7836982507237362</v>
      </c>
      <c r="BY239" s="100">
        <f t="shared" si="300"/>
        <v>3.9855873085754818</v>
      </c>
      <c r="BZ239" s="100">
        <f t="shared" si="301"/>
        <v>3.6015120958294795</v>
      </c>
      <c r="CA239" s="100" t="str">
        <f t="shared" si="231"/>
        <v/>
      </c>
      <c r="CB239" s="100">
        <f t="shared" si="232"/>
        <v>3.444</v>
      </c>
      <c r="CC239" s="100" t="str">
        <f t="shared" si="233"/>
        <v/>
      </c>
      <c r="CD239" s="100">
        <f t="shared" si="234"/>
        <v>3.4591600000000002</v>
      </c>
      <c r="CE239" s="100">
        <f t="shared" si="235"/>
        <v>3.2092960000000001</v>
      </c>
      <c r="CF239" s="100">
        <f t="shared" si="236"/>
        <v>3.4751309999999997</v>
      </c>
      <c r="CG239" s="100" t="str">
        <f t="shared" si="237"/>
        <v/>
      </c>
      <c r="CH239" s="100" t="str">
        <f t="shared" si="238"/>
        <v/>
      </c>
      <c r="CI239" s="100" t="str">
        <f t="shared" si="239"/>
        <v/>
      </c>
      <c r="CJ239" s="100" t="str">
        <f t="shared" si="240"/>
        <v/>
      </c>
      <c r="CK239" s="100">
        <f t="shared" si="241"/>
        <v>2.8322317649999995</v>
      </c>
      <c r="CL239" s="100" t="str">
        <f t="shared" si="242"/>
        <v/>
      </c>
      <c r="CM239" s="100" t="str">
        <f t="shared" si="243"/>
        <v/>
      </c>
      <c r="CN239" s="100" t="str">
        <f t="shared" si="244"/>
        <v/>
      </c>
      <c r="CO239" s="100" t="str">
        <f t="shared" si="245"/>
        <v/>
      </c>
      <c r="CP239" s="100" t="str">
        <f t="shared" si="246"/>
        <v/>
      </c>
      <c r="CQ239" s="100">
        <f t="shared" si="247"/>
        <v>3.3016479999999997</v>
      </c>
      <c r="CR239" s="100">
        <f t="shared" si="248"/>
        <v>3.4325060000000001</v>
      </c>
      <c r="CS239" s="100" t="str">
        <f t="shared" si="249"/>
        <v/>
      </c>
      <c r="CT239" s="100" t="str">
        <f t="shared" si="250"/>
        <v/>
      </c>
      <c r="CU239" s="100" t="str">
        <f t="shared" si="251"/>
        <v/>
      </c>
      <c r="CV239" s="100">
        <f t="shared" si="252"/>
        <v>3.1480500000000005</v>
      </c>
      <c r="CW239" s="100" t="str">
        <f t="shared" si="253"/>
        <v/>
      </c>
      <c r="CX239" s="100" t="str">
        <f t="shared" si="254"/>
        <v/>
      </c>
      <c r="CY239" s="100" t="str">
        <f t="shared" si="255"/>
        <v/>
      </c>
      <c r="CZ239" s="100" t="str">
        <f t="shared" si="256"/>
        <v/>
      </c>
      <c r="DA239" s="100" t="str">
        <f t="shared" si="257"/>
        <v/>
      </c>
      <c r="DB239" s="100" t="str">
        <f t="shared" si="258"/>
        <v/>
      </c>
      <c r="DC239" s="100" t="str">
        <f t="shared" si="259"/>
        <v/>
      </c>
      <c r="DD239" s="100" t="str">
        <f t="shared" si="260"/>
        <v/>
      </c>
      <c r="DE239" s="100" t="str">
        <f t="shared" si="261"/>
        <v/>
      </c>
      <c r="DF239" s="100" t="str">
        <f t="shared" si="262"/>
        <v/>
      </c>
      <c r="DG239" s="100" t="str">
        <f t="shared" si="263"/>
        <v/>
      </c>
      <c r="DH239" s="100">
        <f t="shared" si="264"/>
        <v>3.1849640000000004</v>
      </c>
      <c r="DI239" s="100">
        <f t="shared" si="265"/>
        <v>3.4693340000000004</v>
      </c>
      <c r="DJ239" s="100" t="str">
        <f t="shared" si="266"/>
        <v/>
      </c>
      <c r="DK239" s="100" t="str">
        <f t="shared" si="267"/>
        <v/>
      </c>
      <c r="DL239" s="100" t="str">
        <f t="shared" si="268"/>
        <v/>
      </c>
      <c r="DM239" s="100" t="str">
        <f t="shared" si="269"/>
        <v/>
      </c>
      <c r="DN239" s="100" t="str">
        <f t="shared" si="270"/>
        <v/>
      </c>
      <c r="DO239" s="100" t="str">
        <f t="shared" si="271"/>
        <v/>
      </c>
      <c r="DP239" s="100" t="str">
        <f t="shared" si="272"/>
        <v/>
      </c>
      <c r="DQ239" s="100" t="str">
        <f t="shared" si="273"/>
        <v/>
      </c>
      <c r="DR239" s="100" t="str">
        <f t="shared" si="274"/>
        <v/>
      </c>
      <c r="DS239" s="100" t="str">
        <f t="shared" si="275"/>
        <v/>
      </c>
      <c r="DT239" s="100" t="str">
        <f t="shared" si="276"/>
        <v/>
      </c>
      <c r="DU239" s="100" t="str">
        <f t="shared" si="277"/>
        <v/>
      </c>
      <c r="DV239" s="100" t="str">
        <f t="shared" si="278"/>
        <v/>
      </c>
      <c r="DW239" s="100" t="str">
        <f t="shared" si="279"/>
        <v/>
      </c>
      <c r="DX239" s="100" t="str">
        <f t="shared" si="280"/>
        <v/>
      </c>
      <c r="DY239" s="100" t="str">
        <f t="shared" si="281"/>
        <v/>
      </c>
      <c r="DZ239" s="100" t="str">
        <f t="shared" si="282"/>
        <v/>
      </c>
      <c r="EA239" s="100" t="str">
        <f t="shared" si="283"/>
        <v/>
      </c>
      <c r="EB239" s="100" t="str">
        <f t="shared" si="284"/>
        <v/>
      </c>
      <c r="EC239" s="100" t="str">
        <f t="shared" si="285"/>
        <v/>
      </c>
      <c r="ED239" s="100" t="str">
        <f t="shared" si="286"/>
        <v/>
      </c>
      <c r="EE239" s="100" t="str">
        <f t="shared" si="287"/>
        <v/>
      </c>
      <c r="EF239" s="100" t="str">
        <f t="shared" si="288"/>
        <v/>
      </c>
      <c r="EG239" s="100">
        <f t="shared" si="289"/>
        <v>3.0512999999999995</v>
      </c>
      <c r="EH239" s="100" t="str">
        <f t="shared" si="290"/>
        <v/>
      </c>
      <c r="EI239" s="100">
        <f t="shared" si="291"/>
        <v>3.27</v>
      </c>
      <c r="EJ239" s="100" t="str">
        <f t="shared" si="292"/>
        <v/>
      </c>
      <c r="EK239" s="100" t="str">
        <f t="shared" si="293"/>
        <v/>
      </c>
      <c r="EL239" s="100">
        <f t="shared" si="294"/>
        <v>3.2115269999999998</v>
      </c>
      <c r="EM239" s="100">
        <f t="shared" si="295"/>
        <v>3.4751309999999997</v>
      </c>
      <c r="EN239" s="100" t="str">
        <f t="shared" si="296"/>
        <v/>
      </c>
      <c r="EO239" s="99">
        <f t="shared" si="297"/>
        <v>3.18</v>
      </c>
      <c r="EP239" s="99">
        <f>ROUND(EO239*(1+[3]Inflación!$G$50),2)</f>
        <v>3.22</v>
      </c>
      <c r="EQ239" s="98">
        <f t="shared" si="298"/>
        <v>-2.8741287846664409E-2</v>
      </c>
    </row>
    <row r="240" spans="1:147" s="97" customFormat="1" ht="24.75" customHeight="1">
      <c r="A240" s="107">
        <v>233</v>
      </c>
      <c r="B240" s="106" t="s">
        <v>453</v>
      </c>
      <c r="C240" s="105" t="s">
        <v>207</v>
      </c>
      <c r="D240" s="104" t="s">
        <v>129</v>
      </c>
      <c r="E240" s="103">
        <v>4.1815207434730928</v>
      </c>
      <c r="F240" s="103">
        <v>4.2170636697926138</v>
      </c>
      <c r="G240" s="102">
        <v>3.4649999999999999</v>
      </c>
      <c r="H240" s="100"/>
      <c r="I240" s="100">
        <v>5.6805000000000003</v>
      </c>
      <c r="J240" s="100"/>
      <c r="K240" s="100" t="str">
        <f>+'[3]Contratos anteriores'!AO243</f>
        <v xml:space="preserve"> </v>
      </c>
      <c r="L240" s="100" t="str">
        <f>+'[3]Contratos anteriores'!AP243</f>
        <v xml:space="preserve"> </v>
      </c>
      <c r="M240" s="100" t="str">
        <f>+'[3]Contratos anteriores'!AQ243</f>
        <v xml:space="preserve"> </v>
      </c>
      <c r="N240" s="100"/>
      <c r="O240" s="100"/>
      <c r="P240" s="100"/>
      <c r="Q240" s="100" t="str">
        <f>+'[3]Contratos anteriores'!AR243</f>
        <v xml:space="preserve"> </v>
      </c>
      <c r="R240" s="100">
        <f>+'[3]Contratos anteriores'!AS243</f>
        <v>3.5132962949999995</v>
      </c>
      <c r="S240" s="100" t="str">
        <f>+'[3]Contratos anteriores'!AT243</f>
        <v xml:space="preserve"> </v>
      </c>
      <c r="T240" s="100"/>
      <c r="U240" s="100"/>
      <c r="V240" s="100"/>
      <c r="W240" s="100" t="str">
        <f>+'[3]Contratos anteriores'!AU243</f>
        <v xml:space="preserve"> </v>
      </c>
      <c r="X240" s="100" t="str">
        <f>+'[3]Contratos anteriores'!AV243</f>
        <v xml:space="preserve"> </v>
      </c>
      <c r="Y240" s="100" t="str">
        <f>+'[3]Contratos anteriores'!AW243</f>
        <v xml:space="preserve"> </v>
      </c>
      <c r="Z240" s="100"/>
      <c r="AA240" s="100"/>
      <c r="AB240" s="100"/>
      <c r="AC240" s="101" t="str">
        <f>+'[3]Contratos anteriores'!AX243</f>
        <v xml:space="preserve"> </v>
      </c>
      <c r="AD240" s="101" t="str">
        <f>+'[3]Contratos anteriores'!AY243</f>
        <v xml:space="preserve"> </v>
      </c>
      <c r="AE240" s="101" t="str">
        <f>+'[3]Contratos anteriores'!AZ243</f>
        <v xml:space="preserve"> </v>
      </c>
      <c r="AF240" s="100"/>
      <c r="AG240" s="100"/>
      <c r="AH240" s="100"/>
      <c r="AI240" s="100" t="str">
        <f>+'[3]Contratos anteriores'!BA243</f>
        <v xml:space="preserve"> </v>
      </c>
      <c r="AJ240" s="100" t="str">
        <f>+'[3]Contratos anteriores'!BB243</f>
        <v xml:space="preserve"> </v>
      </c>
      <c r="AK240" s="100" t="str">
        <f>+'[3]Contratos anteriores'!BC243</f>
        <v xml:space="preserve"> </v>
      </c>
      <c r="AL240" s="100"/>
      <c r="AM240" s="100"/>
      <c r="AN240" s="100"/>
      <c r="AO240" s="100" t="str">
        <f>+'[3]Contratos anteriores'!BD243</f>
        <v xml:space="preserve"> </v>
      </c>
      <c r="AP240" s="100" t="str">
        <f>+'[3]Contratos anteriores'!BE243</f>
        <v xml:space="preserve"> </v>
      </c>
      <c r="AQ240" s="100" t="str">
        <f>+'[3]Contratos anteriores'!BF243</f>
        <v xml:space="preserve"> </v>
      </c>
      <c r="AR240" s="100"/>
      <c r="AS240" s="100"/>
      <c r="AT240" s="100"/>
      <c r="AU240" s="100" t="str">
        <f>+'[3]Contratos anteriores'!BG243</f>
        <v xml:space="preserve"> </v>
      </c>
      <c r="AV240" s="100">
        <f>+'[3]Contratos anteriores'!BH243</f>
        <v>3.484845</v>
      </c>
      <c r="AW240" s="100" t="str">
        <f>+'[3]Contratos anteriores'!BI243</f>
        <v xml:space="preserve"> </v>
      </c>
      <c r="AX240" s="100"/>
      <c r="AY240" s="100"/>
      <c r="AZ240" s="100"/>
      <c r="BA240" s="100" t="str">
        <f>+'[3]Contratos anteriores'!BJ243</f>
        <v xml:space="preserve"> </v>
      </c>
      <c r="BB240" s="100" t="str">
        <f>+'[3]Contratos anteriores'!BK243</f>
        <v xml:space="preserve"> </v>
      </c>
      <c r="BC240" s="100" t="str">
        <f>+'[3]Contratos anteriores'!BL243</f>
        <v xml:space="preserve"> </v>
      </c>
      <c r="BD240" s="100"/>
      <c r="BE240" s="100"/>
      <c r="BF240" s="100"/>
      <c r="BG240" s="100">
        <f>+'[3]Contratos anteriores'!BM243</f>
        <v>3.8986380000000005</v>
      </c>
      <c r="BH240" s="100" t="str">
        <f>+'[3]Contratos anteriores'!BN243</f>
        <v xml:space="preserve"> </v>
      </c>
      <c r="BI240" s="100" t="str">
        <f>+'[3]Contratos anteriores'!BO243</f>
        <v xml:space="preserve"> </v>
      </c>
      <c r="BJ240" s="100">
        <v>5.0999999999999996</v>
      </c>
      <c r="BK240" s="100">
        <v>4.7300000000000004</v>
      </c>
      <c r="BL240" s="100"/>
      <c r="BM240" s="100" t="str">
        <f>+'[3]Contratos anteriores'!BP243</f>
        <v xml:space="preserve"> </v>
      </c>
      <c r="BN240" s="100" t="str">
        <f>+'[3]Contratos anteriores'!BQ243</f>
        <v xml:space="preserve"> </v>
      </c>
      <c r="BO240" s="100" t="str">
        <f>+'[3]Contratos anteriores'!BR243</f>
        <v xml:space="preserve"> </v>
      </c>
      <c r="BP240" s="100">
        <v>4.17</v>
      </c>
      <c r="BQ240" s="100">
        <v>3.94</v>
      </c>
      <c r="BR240" s="100">
        <v>5.47</v>
      </c>
      <c r="BS240" s="100">
        <f>+'[3]Contratos anteriores'!BS243</f>
        <v>4.1030549999999995</v>
      </c>
      <c r="BT240" s="100" t="str">
        <f>+'[3]Contratos anteriores'!BT243</f>
        <v xml:space="preserve"> </v>
      </c>
      <c r="BU240" s="100">
        <f>+'[3]Contratos anteriores'!BU243</f>
        <v>4.25082</v>
      </c>
      <c r="BV240" s="100">
        <f t="shared" si="227"/>
        <v>4.3171795245833327</v>
      </c>
      <c r="BW240" s="100">
        <f t="shared" si="228"/>
        <v>0.70437627996450203</v>
      </c>
      <c r="BX240" s="100">
        <f t="shared" si="302"/>
        <v>3.2606151046365799</v>
      </c>
      <c r="BY240" s="100">
        <f t="shared" si="300"/>
        <v>5.0215558045478348</v>
      </c>
      <c r="BZ240" s="100">
        <f t="shared" si="301"/>
        <v>4.5996728178204025</v>
      </c>
      <c r="CA240" s="100" t="str">
        <f t="shared" si="231"/>
        <v/>
      </c>
      <c r="CB240" s="100" t="str">
        <f t="shared" si="232"/>
        <v/>
      </c>
      <c r="CC240" s="100" t="str">
        <f t="shared" si="233"/>
        <v/>
      </c>
      <c r="CD240" s="100" t="str">
        <f t="shared" si="234"/>
        <v/>
      </c>
      <c r="CE240" s="100" t="str">
        <f t="shared" si="235"/>
        <v/>
      </c>
      <c r="CF240" s="100" t="str">
        <f t="shared" si="236"/>
        <v/>
      </c>
      <c r="CG240" s="100" t="str">
        <f t="shared" si="237"/>
        <v/>
      </c>
      <c r="CH240" s="100" t="str">
        <f t="shared" si="238"/>
        <v/>
      </c>
      <c r="CI240" s="100" t="str">
        <f t="shared" si="239"/>
        <v/>
      </c>
      <c r="CJ240" s="100" t="str">
        <f t="shared" si="240"/>
        <v/>
      </c>
      <c r="CK240" s="100">
        <f t="shared" si="241"/>
        <v>3.5132962949999995</v>
      </c>
      <c r="CL240" s="100" t="str">
        <f t="shared" si="242"/>
        <v/>
      </c>
      <c r="CM240" s="100" t="str">
        <f t="shared" si="243"/>
        <v/>
      </c>
      <c r="CN240" s="100" t="str">
        <f t="shared" si="244"/>
        <v/>
      </c>
      <c r="CO240" s="100" t="str">
        <f t="shared" si="245"/>
        <v/>
      </c>
      <c r="CP240" s="100" t="str">
        <f t="shared" si="246"/>
        <v/>
      </c>
      <c r="CQ240" s="100" t="str">
        <f t="shared" si="247"/>
        <v/>
      </c>
      <c r="CR240" s="100" t="str">
        <f t="shared" si="248"/>
        <v/>
      </c>
      <c r="CS240" s="100" t="str">
        <f t="shared" si="249"/>
        <v/>
      </c>
      <c r="CT240" s="100" t="str">
        <f t="shared" si="250"/>
        <v/>
      </c>
      <c r="CU240" s="100" t="str">
        <f t="shared" si="251"/>
        <v/>
      </c>
      <c r="CV240" s="100" t="str">
        <f t="shared" si="252"/>
        <v/>
      </c>
      <c r="CW240" s="100" t="str">
        <f t="shared" si="253"/>
        <v/>
      </c>
      <c r="CX240" s="100" t="str">
        <f t="shared" si="254"/>
        <v/>
      </c>
      <c r="CY240" s="100" t="str">
        <f t="shared" si="255"/>
        <v/>
      </c>
      <c r="CZ240" s="100" t="str">
        <f t="shared" si="256"/>
        <v/>
      </c>
      <c r="DA240" s="100" t="str">
        <f t="shared" si="257"/>
        <v/>
      </c>
      <c r="DB240" s="100" t="str">
        <f t="shared" si="258"/>
        <v/>
      </c>
      <c r="DC240" s="100" t="str">
        <f t="shared" si="259"/>
        <v/>
      </c>
      <c r="DD240" s="100" t="str">
        <f t="shared" si="260"/>
        <v/>
      </c>
      <c r="DE240" s="100" t="str">
        <f t="shared" si="261"/>
        <v/>
      </c>
      <c r="DF240" s="100" t="str">
        <f t="shared" si="262"/>
        <v/>
      </c>
      <c r="DG240" s="100" t="str">
        <f t="shared" si="263"/>
        <v/>
      </c>
      <c r="DH240" s="100" t="str">
        <f t="shared" si="264"/>
        <v/>
      </c>
      <c r="DI240" s="100" t="str">
        <f t="shared" si="265"/>
        <v/>
      </c>
      <c r="DJ240" s="100" t="str">
        <f t="shared" si="266"/>
        <v/>
      </c>
      <c r="DK240" s="100" t="str">
        <f t="shared" si="267"/>
        <v/>
      </c>
      <c r="DL240" s="100" t="str">
        <f t="shared" si="268"/>
        <v/>
      </c>
      <c r="DM240" s="100" t="str">
        <f t="shared" si="269"/>
        <v/>
      </c>
      <c r="DN240" s="100" t="str">
        <f t="shared" si="270"/>
        <v/>
      </c>
      <c r="DO240" s="100">
        <f t="shared" si="271"/>
        <v>3.484845</v>
      </c>
      <c r="DP240" s="100" t="str">
        <f t="shared" si="272"/>
        <v/>
      </c>
      <c r="DQ240" s="100" t="str">
        <f t="shared" si="273"/>
        <v/>
      </c>
      <c r="DR240" s="100" t="str">
        <f t="shared" si="274"/>
        <v/>
      </c>
      <c r="DS240" s="100" t="str">
        <f t="shared" si="275"/>
        <v/>
      </c>
      <c r="DT240" s="100" t="str">
        <f t="shared" si="276"/>
        <v/>
      </c>
      <c r="DU240" s="100" t="str">
        <f t="shared" si="277"/>
        <v/>
      </c>
      <c r="DV240" s="100" t="str">
        <f t="shared" si="278"/>
        <v/>
      </c>
      <c r="DW240" s="100" t="str">
        <f t="shared" si="279"/>
        <v/>
      </c>
      <c r="DX240" s="100" t="str">
        <f t="shared" si="280"/>
        <v/>
      </c>
      <c r="DY240" s="100" t="str">
        <f t="shared" si="281"/>
        <v/>
      </c>
      <c r="DZ240" s="100">
        <f t="shared" si="282"/>
        <v>3.8986380000000005</v>
      </c>
      <c r="EA240" s="100" t="str">
        <f t="shared" si="283"/>
        <v/>
      </c>
      <c r="EB240" s="100" t="str">
        <f t="shared" si="284"/>
        <v/>
      </c>
      <c r="EC240" s="100" t="str">
        <f t="shared" si="285"/>
        <v/>
      </c>
      <c r="ED240" s="100" t="str">
        <f t="shared" si="286"/>
        <v/>
      </c>
      <c r="EE240" s="100" t="str">
        <f t="shared" si="287"/>
        <v/>
      </c>
      <c r="EF240" s="100" t="str">
        <f t="shared" si="288"/>
        <v/>
      </c>
      <c r="EG240" s="100" t="str">
        <f t="shared" si="289"/>
        <v/>
      </c>
      <c r="EH240" s="100" t="str">
        <f t="shared" si="290"/>
        <v/>
      </c>
      <c r="EI240" s="100">
        <f t="shared" si="291"/>
        <v>4.17</v>
      </c>
      <c r="EJ240" s="100">
        <f t="shared" si="292"/>
        <v>3.94</v>
      </c>
      <c r="EK240" s="100" t="str">
        <f t="shared" si="293"/>
        <v/>
      </c>
      <c r="EL240" s="100">
        <f t="shared" si="294"/>
        <v>4.1030549999999995</v>
      </c>
      <c r="EM240" s="100" t="str">
        <f t="shared" si="295"/>
        <v/>
      </c>
      <c r="EN240" s="100">
        <f t="shared" si="296"/>
        <v>4.25082</v>
      </c>
      <c r="EO240" s="99">
        <f t="shared" si="297"/>
        <v>3.47</v>
      </c>
      <c r="EP240" s="99">
        <f>ROUND(EO240*(1+[3]Inflación!$G$50),2)</f>
        <v>3.51</v>
      </c>
      <c r="EQ240" s="98">
        <f t="shared" si="298"/>
        <v>-0.17015836752303581</v>
      </c>
    </row>
    <row r="241" spans="1:147" s="97" customFormat="1" ht="24.75" customHeight="1">
      <c r="A241" s="107">
        <v>234</v>
      </c>
      <c r="B241" s="106" t="s">
        <v>453</v>
      </c>
      <c r="C241" s="105" t="s">
        <v>206</v>
      </c>
      <c r="D241" s="104" t="s">
        <v>129</v>
      </c>
      <c r="E241" s="103">
        <v>4.297603435926062</v>
      </c>
      <c r="F241" s="103">
        <v>4.3341330651314331</v>
      </c>
      <c r="G241" s="102">
        <v>5.3383000000000003</v>
      </c>
      <c r="H241" s="100"/>
      <c r="I241" s="100"/>
      <c r="J241" s="100"/>
      <c r="K241" s="100" t="str">
        <f>+'[3]Contratos anteriores'!AO244</f>
        <v xml:space="preserve"> </v>
      </c>
      <c r="L241" s="100" t="str">
        <f>+'[3]Contratos anteriores'!AP244</f>
        <v xml:space="preserve"> </v>
      </c>
      <c r="M241" s="100" t="str">
        <f>+'[3]Contratos anteriores'!AQ244</f>
        <v xml:space="preserve"> </v>
      </c>
      <c r="N241" s="100"/>
      <c r="O241" s="100"/>
      <c r="P241" s="100"/>
      <c r="Q241" s="100" t="str">
        <f>+'[3]Contratos anteriores'!AR244</f>
        <v xml:space="preserve"> </v>
      </c>
      <c r="R241" s="100" t="str">
        <f>+'[3]Contratos anteriores'!AS244</f>
        <v xml:space="preserve"> </v>
      </c>
      <c r="S241" s="100" t="str">
        <f>+'[3]Contratos anteriores'!AT244</f>
        <v xml:space="preserve"> </v>
      </c>
      <c r="T241" s="100"/>
      <c r="U241" s="100"/>
      <c r="V241" s="100"/>
      <c r="W241" s="100" t="str">
        <f>+'[3]Contratos anteriores'!AU244</f>
        <v xml:space="preserve"> </v>
      </c>
      <c r="X241" s="100" t="str">
        <f>+'[3]Contratos anteriores'!AV244</f>
        <v xml:space="preserve"> </v>
      </c>
      <c r="Y241" s="100" t="str">
        <f>+'[3]Contratos anteriores'!AW244</f>
        <v xml:space="preserve"> </v>
      </c>
      <c r="Z241" s="100"/>
      <c r="AA241" s="100"/>
      <c r="AB241" s="100"/>
      <c r="AC241" s="101" t="str">
        <f>+'[3]Contratos anteriores'!AX244</f>
        <v xml:space="preserve"> </v>
      </c>
      <c r="AD241" s="101" t="str">
        <f>+'[3]Contratos anteriores'!AY244</f>
        <v xml:space="preserve"> </v>
      </c>
      <c r="AE241" s="101" t="str">
        <f>+'[3]Contratos anteriores'!AZ244</f>
        <v xml:space="preserve"> </v>
      </c>
      <c r="AF241" s="100"/>
      <c r="AG241" s="100"/>
      <c r="AH241" s="100"/>
      <c r="AI241" s="100" t="str">
        <f>+'[3]Contratos anteriores'!BA244</f>
        <v xml:space="preserve"> </v>
      </c>
      <c r="AJ241" s="100" t="str">
        <f>+'[3]Contratos anteriores'!BB244</f>
        <v xml:space="preserve"> </v>
      </c>
      <c r="AK241" s="100" t="str">
        <f>+'[3]Contratos anteriores'!BC244</f>
        <v xml:space="preserve"> </v>
      </c>
      <c r="AL241" s="100"/>
      <c r="AM241" s="100"/>
      <c r="AN241" s="100"/>
      <c r="AO241" s="100" t="str">
        <f>+'[3]Contratos anteriores'!BD244</f>
        <v xml:space="preserve"> </v>
      </c>
      <c r="AP241" s="100" t="str">
        <f>+'[3]Contratos anteriores'!BE244</f>
        <v xml:space="preserve"> </v>
      </c>
      <c r="AQ241" s="100" t="str">
        <f>+'[3]Contratos anteriores'!BF244</f>
        <v xml:space="preserve"> </v>
      </c>
      <c r="AR241" s="100"/>
      <c r="AS241" s="100"/>
      <c r="AT241" s="100"/>
      <c r="AU241" s="100" t="str">
        <f>+'[3]Contratos anteriores'!BG244</f>
        <v xml:space="preserve"> </v>
      </c>
      <c r="AV241" s="100" t="str">
        <f>+'[3]Contratos anteriores'!BH244</f>
        <v xml:space="preserve"> </v>
      </c>
      <c r="AW241" s="100" t="str">
        <f>+'[3]Contratos anteriores'!BI244</f>
        <v xml:space="preserve"> </v>
      </c>
      <c r="AX241" s="100"/>
      <c r="AY241" s="100"/>
      <c r="AZ241" s="100"/>
      <c r="BA241" s="100" t="str">
        <f>+'[3]Contratos anteriores'!BJ244</f>
        <v xml:space="preserve"> </v>
      </c>
      <c r="BB241" s="100" t="str">
        <f>+'[3]Contratos anteriores'!BK244</f>
        <v xml:space="preserve"> </v>
      </c>
      <c r="BC241" s="100" t="str">
        <f>+'[3]Contratos anteriores'!BL244</f>
        <v xml:space="preserve"> </v>
      </c>
      <c r="BD241" s="100"/>
      <c r="BE241" s="100"/>
      <c r="BF241" s="100"/>
      <c r="BG241" s="100" t="str">
        <f>+'[3]Contratos anteriores'!BM244</f>
        <v xml:space="preserve"> </v>
      </c>
      <c r="BH241" s="100" t="str">
        <f>+'[3]Contratos anteriores'!BN244</f>
        <v xml:space="preserve"> </v>
      </c>
      <c r="BI241" s="100" t="str">
        <f>+'[3]Contratos anteriores'!BO244</f>
        <v xml:space="preserve"> </v>
      </c>
      <c r="BJ241" s="100">
        <v>6.64</v>
      </c>
      <c r="BK241" s="100">
        <v>4.8600000000000003</v>
      </c>
      <c r="BL241" s="100"/>
      <c r="BM241" s="100" t="str">
        <f>+'[3]Contratos anteriores'!BP244</f>
        <v xml:space="preserve"> </v>
      </c>
      <c r="BN241" s="100" t="str">
        <f>+'[3]Contratos anteriores'!BQ244</f>
        <v xml:space="preserve"> </v>
      </c>
      <c r="BO241" s="100" t="str">
        <f>+'[3]Contratos anteriores'!BR244</f>
        <v xml:space="preserve"> </v>
      </c>
      <c r="BP241" s="100">
        <v>4.29</v>
      </c>
      <c r="BQ241" s="100"/>
      <c r="BR241" s="100">
        <v>5.86</v>
      </c>
      <c r="BS241" s="100" t="str">
        <f>+'[3]Contratos anteriores'!BS244</f>
        <v xml:space="preserve"> </v>
      </c>
      <c r="BT241" s="100" t="str">
        <f>+'[3]Contratos anteriores'!BT244</f>
        <v xml:space="preserve"> </v>
      </c>
      <c r="BU241" s="100" t="str">
        <f>+'[3]Contratos anteriores'!BU244</f>
        <v xml:space="preserve"> </v>
      </c>
      <c r="BV241" s="100">
        <f t="shared" si="227"/>
        <v>5.3976600000000001</v>
      </c>
      <c r="BW241" s="100">
        <f t="shared" si="228"/>
        <v>0.90821857192783928</v>
      </c>
      <c r="BX241" s="100">
        <f t="shared" si="302"/>
        <v>4.0353321421082411</v>
      </c>
      <c r="BY241" s="100">
        <f t="shared" si="300"/>
        <v>6.3058785719278392</v>
      </c>
      <c r="BZ241" s="100">
        <f t="shared" si="301"/>
        <v>4.7273637795186687</v>
      </c>
      <c r="CA241" s="100" t="str">
        <f t="shared" si="231"/>
        <v/>
      </c>
      <c r="CB241" s="100" t="str">
        <f t="shared" si="232"/>
        <v/>
      </c>
      <c r="CC241" s="100" t="str">
        <f t="shared" si="233"/>
        <v/>
      </c>
      <c r="CD241" s="100" t="str">
        <f t="shared" si="234"/>
        <v/>
      </c>
      <c r="CE241" s="100" t="str">
        <f t="shared" si="235"/>
        <v/>
      </c>
      <c r="CF241" s="100" t="str">
        <f t="shared" si="236"/>
        <v/>
      </c>
      <c r="CG241" s="100" t="str">
        <f t="shared" si="237"/>
        <v/>
      </c>
      <c r="CH241" s="100" t="str">
        <f t="shared" si="238"/>
        <v/>
      </c>
      <c r="CI241" s="100" t="str">
        <f t="shared" si="239"/>
        <v/>
      </c>
      <c r="CJ241" s="100" t="str">
        <f t="shared" si="240"/>
        <v/>
      </c>
      <c r="CK241" s="100" t="str">
        <f t="shared" si="241"/>
        <v/>
      </c>
      <c r="CL241" s="100" t="str">
        <f t="shared" si="242"/>
        <v/>
      </c>
      <c r="CM241" s="100" t="str">
        <f t="shared" si="243"/>
        <v/>
      </c>
      <c r="CN241" s="100" t="str">
        <f t="shared" si="244"/>
        <v/>
      </c>
      <c r="CO241" s="100" t="str">
        <f t="shared" si="245"/>
        <v/>
      </c>
      <c r="CP241" s="100" t="str">
        <f t="shared" si="246"/>
        <v/>
      </c>
      <c r="CQ241" s="100" t="str">
        <f t="shared" si="247"/>
        <v/>
      </c>
      <c r="CR241" s="100" t="str">
        <f t="shared" si="248"/>
        <v/>
      </c>
      <c r="CS241" s="100" t="str">
        <f t="shared" si="249"/>
        <v/>
      </c>
      <c r="CT241" s="100" t="str">
        <f t="shared" si="250"/>
        <v/>
      </c>
      <c r="CU241" s="100" t="str">
        <f t="shared" si="251"/>
        <v/>
      </c>
      <c r="CV241" s="100" t="str">
        <f t="shared" si="252"/>
        <v/>
      </c>
      <c r="CW241" s="100" t="str">
        <f t="shared" si="253"/>
        <v/>
      </c>
      <c r="CX241" s="100" t="str">
        <f t="shared" si="254"/>
        <v/>
      </c>
      <c r="CY241" s="100" t="str">
        <f t="shared" si="255"/>
        <v/>
      </c>
      <c r="CZ241" s="100" t="str">
        <f t="shared" si="256"/>
        <v/>
      </c>
      <c r="DA241" s="100" t="str">
        <f t="shared" si="257"/>
        <v/>
      </c>
      <c r="DB241" s="100" t="str">
        <f t="shared" si="258"/>
        <v/>
      </c>
      <c r="DC241" s="100" t="str">
        <f t="shared" si="259"/>
        <v/>
      </c>
      <c r="DD241" s="100" t="str">
        <f t="shared" si="260"/>
        <v/>
      </c>
      <c r="DE241" s="100" t="str">
        <f t="shared" si="261"/>
        <v/>
      </c>
      <c r="DF241" s="100" t="str">
        <f t="shared" si="262"/>
        <v/>
      </c>
      <c r="DG241" s="100" t="str">
        <f t="shared" si="263"/>
        <v/>
      </c>
      <c r="DH241" s="100" t="str">
        <f t="shared" si="264"/>
        <v/>
      </c>
      <c r="DI241" s="100" t="str">
        <f t="shared" si="265"/>
        <v/>
      </c>
      <c r="DJ241" s="100" t="str">
        <f t="shared" si="266"/>
        <v/>
      </c>
      <c r="DK241" s="100" t="str">
        <f t="shared" si="267"/>
        <v/>
      </c>
      <c r="DL241" s="100" t="str">
        <f t="shared" si="268"/>
        <v/>
      </c>
      <c r="DM241" s="100" t="str">
        <f t="shared" si="269"/>
        <v/>
      </c>
      <c r="DN241" s="100" t="str">
        <f t="shared" si="270"/>
        <v/>
      </c>
      <c r="DO241" s="100" t="str">
        <f t="shared" si="271"/>
        <v/>
      </c>
      <c r="DP241" s="100" t="str">
        <f t="shared" si="272"/>
        <v/>
      </c>
      <c r="DQ241" s="100" t="str">
        <f t="shared" si="273"/>
        <v/>
      </c>
      <c r="DR241" s="100" t="str">
        <f t="shared" si="274"/>
        <v/>
      </c>
      <c r="DS241" s="100" t="str">
        <f t="shared" si="275"/>
        <v/>
      </c>
      <c r="DT241" s="100" t="str">
        <f t="shared" si="276"/>
        <v/>
      </c>
      <c r="DU241" s="100" t="str">
        <f t="shared" si="277"/>
        <v/>
      </c>
      <c r="DV241" s="100" t="str">
        <f t="shared" si="278"/>
        <v/>
      </c>
      <c r="DW241" s="100" t="str">
        <f t="shared" si="279"/>
        <v/>
      </c>
      <c r="DX241" s="100" t="str">
        <f t="shared" si="280"/>
        <v/>
      </c>
      <c r="DY241" s="100" t="str">
        <f t="shared" si="281"/>
        <v/>
      </c>
      <c r="DZ241" s="100" t="str">
        <f t="shared" si="282"/>
        <v/>
      </c>
      <c r="EA241" s="100" t="str">
        <f t="shared" si="283"/>
        <v/>
      </c>
      <c r="EB241" s="100" t="str">
        <f t="shared" si="284"/>
        <v/>
      </c>
      <c r="EC241" s="100" t="str">
        <f t="shared" si="285"/>
        <v/>
      </c>
      <c r="ED241" s="100" t="str">
        <f t="shared" si="286"/>
        <v/>
      </c>
      <c r="EE241" s="100" t="str">
        <f t="shared" si="287"/>
        <v/>
      </c>
      <c r="EF241" s="100" t="str">
        <f t="shared" si="288"/>
        <v/>
      </c>
      <c r="EG241" s="100" t="str">
        <f t="shared" si="289"/>
        <v/>
      </c>
      <c r="EH241" s="100" t="str">
        <f t="shared" si="290"/>
        <v/>
      </c>
      <c r="EI241" s="100">
        <f t="shared" si="291"/>
        <v>4.29</v>
      </c>
      <c r="EJ241" s="100" t="str">
        <f t="shared" si="292"/>
        <v/>
      </c>
      <c r="EK241" s="100" t="str">
        <f t="shared" si="293"/>
        <v/>
      </c>
      <c r="EL241" s="100" t="str">
        <f t="shared" si="294"/>
        <v/>
      </c>
      <c r="EM241" s="100" t="str">
        <f t="shared" si="295"/>
        <v/>
      </c>
      <c r="EN241" s="100" t="str">
        <f t="shared" si="296"/>
        <v/>
      </c>
      <c r="EO241" s="99">
        <f t="shared" si="297"/>
        <v>5.34</v>
      </c>
      <c r="EP241" s="99">
        <f>ROUND(EO241*(1+[3]Inflación!$G$50),2)</f>
        <v>5.41</v>
      </c>
      <c r="EQ241" s="98">
        <f t="shared" si="298"/>
        <v>0.2425529901991339</v>
      </c>
    </row>
    <row r="242" spans="1:147" s="56" customFormat="1" ht="24.75" customHeight="1">
      <c r="A242" s="96">
        <v>235</v>
      </c>
      <c r="B242" s="95" t="s">
        <v>453</v>
      </c>
      <c r="C242" s="91" t="s">
        <v>458</v>
      </c>
      <c r="D242" s="90" t="s">
        <v>129</v>
      </c>
      <c r="E242" s="94">
        <v>10.37225081810038</v>
      </c>
      <c r="F242" s="94">
        <v>10.460414950054233</v>
      </c>
      <c r="G242" s="87"/>
      <c r="H242" s="82"/>
      <c r="I242" s="82"/>
      <c r="J242" s="82"/>
      <c r="K242" s="82" t="str">
        <f>+'[3]Contratos anteriores'!AO245</f>
        <v xml:space="preserve"> </v>
      </c>
      <c r="L242" s="82" t="str">
        <f>+'[3]Contratos anteriores'!AP245</f>
        <v xml:space="preserve"> </v>
      </c>
      <c r="M242" s="82" t="str">
        <f>+'[3]Contratos anteriores'!AQ245</f>
        <v xml:space="preserve"> </v>
      </c>
      <c r="N242" s="82"/>
      <c r="O242" s="82"/>
      <c r="P242" s="82"/>
      <c r="Q242" s="82" t="str">
        <f>+'[3]Contratos anteriores'!AR245</f>
        <v xml:space="preserve"> </v>
      </c>
      <c r="R242" s="82" t="str">
        <f>+'[3]Contratos anteriores'!AS245</f>
        <v xml:space="preserve"> </v>
      </c>
      <c r="S242" s="82" t="str">
        <f>+'[3]Contratos anteriores'!AT245</f>
        <v xml:space="preserve"> </v>
      </c>
      <c r="T242" s="82"/>
      <c r="U242" s="82"/>
      <c r="V242" s="82"/>
      <c r="W242" s="82" t="str">
        <f>+'[3]Contratos anteriores'!AU245</f>
        <v xml:space="preserve"> </v>
      </c>
      <c r="X242" s="82" t="str">
        <f>+'[3]Contratos anteriores'!AV245</f>
        <v xml:space="preserve"> </v>
      </c>
      <c r="Y242" s="82" t="str">
        <f>+'[3]Contratos anteriores'!AW245</f>
        <v xml:space="preserve"> </v>
      </c>
      <c r="Z242" s="82"/>
      <c r="AA242" s="82"/>
      <c r="AB242" s="82"/>
      <c r="AC242" s="86" t="str">
        <f>+'[3]Contratos anteriores'!AX245</f>
        <v xml:space="preserve"> </v>
      </c>
      <c r="AD242" s="86" t="str">
        <f>+'[3]Contratos anteriores'!AY245</f>
        <v xml:space="preserve"> </v>
      </c>
      <c r="AE242" s="86" t="str">
        <f>+'[3]Contratos anteriores'!AZ245</f>
        <v xml:space="preserve"> </v>
      </c>
      <c r="AF242" s="82"/>
      <c r="AG242" s="82"/>
      <c r="AH242" s="82"/>
      <c r="AI242" s="82" t="str">
        <f>+'[3]Contratos anteriores'!BA245</f>
        <v xml:space="preserve"> </v>
      </c>
      <c r="AJ242" s="82" t="str">
        <f>+'[3]Contratos anteriores'!BB245</f>
        <v xml:space="preserve"> </v>
      </c>
      <c r="AK242" s="82" t="str">
        <f>+'[3]Contratos anteriores'!BC245</f>
        <v xml:space="preserve"> </v>
      </c>
      <c r="AL242" s="82"/>
      <c r="AM242" s="82"/>
      <c r="AN242" s="82"/>
      <c r="AO242" s="82" t="str">
        <f>+'[3]Contratos anteriores'!BD245</f>
        <v xml:space="preserve"> </v>
      </c>
      <c r="AP242" s="82" t="str">
        <f>+'[3]Contratos anteriores'!BE245</f>
        <v xml:space="preserve"> </v>
      </c>
      <c r="AQ242" s="82" t="str">
        <f>+'[3]Contratos anteriores'!BF245</f>
        <v xml:space="preserve"> </v>
      </c>
      <c r="AR242" s="82"/>
      <c r="AS242" s="82"/>
      <c r="AT242" s="82"/>
      <c r="AU242" s="82" t="str">
        <f>+'[3]Contratos anteriores'!BG245</f>
        <v xml:space="preserve"> </v>
      </c>
      <c r="AV242" s="82" t="str">
        <f>+'[3]Contratos anteriores'!BH245</f>
        <v xml:space="preserve"> </v>
      </c>
      <c r="AW242" s="82" t="str">
        <f>+'[3]Contratos anteriores'!BI245</f>
        <v xml:space="preserve"> </v>
      </c>
      <c r="AX242" s="82"/>
      <c r="AY242" s="82"/>
      <c r="AZ242" s="82"/>
      <c r="BA242" s="82" t="str">
        <f>+'[3]Contratos anteriores'!BJ245</f>
        <v xml:space="preserve"> </v>
      </c>
      <c r="BB242" s="82" t="str">
        <f>+'[3]Contratos anteriores'!BK245</f>
        <v xml:space="preserve"> </v>
      </c>
      <c r="BC242" s="82" t="str">
        <f>+'[3]Contratos anteriores'!BL245</f>
        <v xml:space="preserve"> </v>
      </c>
      <c r="BD242" s="82"/>
      <c r="BE242" s="82"/>
      <c r="BF242" s="82"/>
      <c r="BG242" s="82" t="str">
        <f>+'[3]Contratos anteriores'!BM245</f>
        <v xml:space="preserve"> </v>
      </c>
      <c r="BH242" s="82" t="str">
        <f>+'[3]Contratos anteriores'!BN245</f>
        <v xml:space="preserve"> </v>
      </c>
      <c r="BI242" s="82" t="str">
        <f>+'[3]Contratos anteriores'!BO245</f>
        <v xml:space="preserve"> </v>
      </c>
      <c r="BJ242" s="82">
        <v>11.41</v>
      </c>
      <c r="BK242" s="82">
        <v>11.72</v>
      </c>
      <c r="BL242" s="82"/>
      <c r="BM242" s="82" t="str">
        <f>+'[3]Contratos anteriores'!BP245</f>
        <v xml:space="preserve"> </v>
      </c>
      <c r="BN242" s="82" t="str">
        <f>+'[3]Contratos anteriores'!BQ245</f>
        <v xml:space="preserve"> </v>
      </c>
      <c r="BO242" s="82" t="str">
        <f>+'[3]Contratos anteriores'!BR245</f>
        <v xml:space="preserve"> </v>
      </c>
      <c r="BP242" s="82">
        <v>10.36</v>
      </c>
      <c r="BQ242" s="82"/>
      <c r="BR242" s="82">
        <v>13.7</v>
      </c>
      <c r="BS242" s="82" t="str">
        <f>+'[3]Contratos anteriores'!BS245</f>
        <v xml:space="preserve"> </v>
      </c>
      <c r="BT242" s="82" t="str">
        <f>+'[3]Contratos anteriores'!BT245</f>
        <v xml:space="preserve"> </v>
      </c>
      <c r="BU242" s="82" t="str">
        <f>+'[3]Contratos anteriores'!BU245</f>
        <v xml:space="preserve"> </v>
      </c>
      <c r="BV242" s="84">
        <f t="shared" si="227"/>
        <v>11.797499999999999</v>
      </c>
      <c r="BW242" s="84">
        <f t="shared" si="228"/>
        <v>1.2953345714439894</v>
      </c>
      <c r="BX242" s="84">
        <f t="shared" si="302"/>
        <v>9.8544981428340144</v>
      </c>
      <c r="BY242" s="84">
        <f t="shared" si="300"/>
        <v>13.092834571443989</v>
      </c>
      <c r="BZ242" s="84">
        <f t="shared" si="301"/>
        <v>11.409475899910419</v>
      </c>
      <c r="CA242" s="82" t="str">
        <f t="shared" si="231"/>
        <v/>
      </c>
      <c r="CB242" s="82" t="str">
        <f t="shared" si="232"/>
        <v/>
      </c>
      <c r="CC242" s="82" t="str">
        <f t="shared" si="233"/>
        <v/>
      </c>
      <c r="CD242" s="82" t="str">
        <f t="shared" si="234"/>
        <v/>
      </c>
      <c r="CE242" s="82" t="str">
        <f t="shared" si="235"/>
        <v/>
      </c>
      <c r="CF242" s="82" t="str">
        <f t="shared" si="236"/>
        <v/>
      </c>
      <c r="CG242" s="82" t="str">
        <f t="shared" si="237"/>
        <v/>
      </c>
      <c r="CH242" s="82" t="str">
        <f t="shared" si="238"/>
        <v/>
      </c>
      <c r="CI242" s="82" t="str">
        <f t="shared" si="239"/>
        <v/>
      </c>
      <c r="CJ242" s="82" t="str">
        <f t="shared" si="240"/>
        <v/>
      </c>
      <c r="CK242" s="82" t="str">
        <f t="shared" si="241"/>
        <v/>
      </c>
      <c r="CL242" s="82" t="str">
        <f t="shared" si="242"/>
        <v/>
      </c>
      <c r="CM242" s="82" t="str">
        <f t="shared" si="243"/>
        <v/>
      </c>
      <c r="CN242" s="82" t="str">
        <f t="shared" si="244"/>
        <v/>
      </c>
      <c r="CO242" s="82" t="str">
        <f t="shared" si="245"/>
        <v/>
      </c>
      <c r="CP242" s="82" t="str">
        <f t="shared" si="246"/>
        <v/>
      </c>
      <c r="CQ242" s="82" t="str">
        <f t="shared" si="247"/>
        <v/>
      </c>
      <c r="CR242" s="82" t="str">
        <f t="shared" si="248"/>
        <v/>
      </c>
      <c r="CS242" s="82" t="str">
        <f t="shared" si="249"/>
        <v/>
      </c>
      <c r="CT242" s="82" t="str">
        <f t="shared" si="250"/>
        <v/>
      </c>
      <c r="CU242" s="82" t="str">
        <f t="shared" si="251"/>
        <v/>
      </c>
      <c r="CV242" s="82" t="str">
        <f t="shared" si="252"/>
        <v/>
      </c>
      <c r="CW242" s="82" t="str">
        <f t="shared" si="253"/>
        <v/>
      </c>
      <c r="CX242" s="82" t="str">
        <f t="shared" si="254"/>
        <v/>
      </c>
      <c r="CY242" s="82" t="str">
        <f t="shared" si="255"/>
        <v/>
      </c>
      <c r="CZ242" s="82" t="str">
        <f t="shared" si="256"/>
        <v/>
      </c>
      <c r="DA242" s="82" t="str">
        <f t="shared" si="257"/>
        <v/>
      </c>
      <c r="DB242" s="82" t="str">
        <f t="shared" si="258"/>
        <v/>
      </c>
      <c r="DC242" s="82" t="str">
        <f t="shared" si="259"/>
        <v/>
      </c>
      <c r="DD242" s="82" t="str">
        <f t="shared" si="260"/>
        <v/>
      </c>
      <c r="DE242" s="82" t="str">
        <f t="shared" si="261"/>
        <v/>
      </c>
      <c r="DF242" s="82" t="str">
        <f t="shared" si="262"/>
        <v/>
      </c>
      <c r="DG242" s="82" t="str">
        <f t="shared" si="263"/>
        <v/>
      </c>
      <c r="DH242" s="82" t="str">
        <f t="shared" si="264"/>
        <v/>
      </c>
      <c r="DI242" s="82" t="str">
        <f t="shared" si="265"/>
        <v/>
      </c>
      <c r="DJ242" s="82" t="str">
        <f t="shared" si="266"/>
        <v/>
      </c>
      <c r="DK242" s="82" t="str">
        <f t="shared" si="267"/>
        <v/>
      </c>
      <c r="DL242" s="82" t="str">
        <f t="shared" si="268"/>
        <v/>
      </c>
      <c r="DM242" s="82" t="str">
        <f t="shared" si="269"/>
        <v/>
      </c>
      <c r="DN242" s="82" t="str">
        <f t="shared" si="270"/>
        <v/>
      </c>
      <c r="DO242" s="82" t="str">
        <f t="shared" si="271"/>
        <v/>
      </c>
      <c r="DP242" s="82" t="str">
        <f t="shared" si="272"/>
        <v/>
      </c>
      <c r="DQ242" s="82" t="str">
        <f t="shared" si="273"/>
        <v/>
      </c>
      <c r="DR242" s="82" t="str">
        <f t="shared" si="274"/>
        <v/>
      </c>
      <c r="DS242" s="82" t="str">
        <f t="shared" si="275"/>
        <v/>
      </c>
      <c r="DT242" s="82" t="str">
        <f t="shared" si="276"/>
        <v/>
      </c>
      <c r="DU242" s="82" t="str">
        <f t="shared" si="277"/>
        <v/>
      </c>
      <c r="DV242" s="82" t="str">
        <f t="shared" si="278"/>
        <v/>
      </c>
      <c r="DW242" s="82" t="str">
        <f t="shared" si="279"/>
        <v/>
      </c>
      <c r="DX242" s="82" t="str">
        <f t="shared" si="280"/>
        <v/>
      </c>
      <c r="DY242" s="82" t="str">
        <f t="shared" si="281"/>
        <v/>
      </c>
      <c r="DZ242" s="82" t="str">
        <f t="shared" si="282"/>
        <v/>
      </c>
      <c r="EA242" s="82" t="str">
        <f t="shared" si="283"/>
        <v/>
      </c>
      <c r="EB242" s="82" t="str">
        <f t="shared" si="284"/>
        <v/>
      </c>
      <c r="EC242" s="82" t="str">
        <f t="shared" si="285"/>
        <v/>
      </c>
      <c r="ED242" s="82" t="str">
        <f t="shared" si="286"/>
        <v/>
      </c>
      <c r="EE242" s="82" t="str">
        <f t="shared" si="287"/>
        <v/>
      </c>
      <c r="EF242" s="82" t="str">
        <f t="shared" si="288"/>
        <v/>
      </c>
      <c r="EG242" s="82" t="str">
        <f t="shared" si="289"/>
        <v/>
      </c>
      <c r="EH242" s="82" t="str">
        <f t="shared" si="290"/>
        <v/>
      </c>
      <c r="EI242" s="82">
        <f t="shared" si="291"/>
        <v>10.36</v>
      </c>
      <c r="EJ242" s="82" t="str">
        <f t="shared" si="292"/>
        <v/>
      </c>
      <c r="EK242" s="82" t="str">
        <f t="shared" si="293"/>
        <v/>
      </c>
      <c r="EL242" s="82" t="str">
        <f t="shared" si="294"/>
        <v/>
      </c>
      <c r="EM242" s="82" t="str">
        <f t="shared" si="295"/>
        <v/>
      </c>
      <c r="EN242" s="82" t="str">
        <f t="shared" si="296"/>
        <v/>
      </c>
      <c r="EO242" s="71">
        <f t="shared" si="297"/>
        <v>10.36</v>
      </c>
      <c r="EP242" s="71">
        <f>ROUND(EO242*(1+[3]Inflación!$G$50),2)</f>
        <v>10.49</v>
      </c>
      <c r="EQ242" s="81">
        <f t="shared" si="298"/>
        <v>-1.1811147180322834E-3</v>
      </c>
    </row>
    <row r="243" spans="1:147" s="56" customFormat="1" ht="24.75" customHeight="1">
      <c r="A243" s="96">
        <v>236</v>
      </c>
      <c r="B243" s="95" t="s">
        <v>453</v>
      </c>
      <c r="C243" s="91" t="s">
        <v>457</v>
      </c>
      <c r="D243" s="90" t="s">
        <v>129</v>
      </c>
      <c r="E243" s="94">
        <v>13.035869040085966</v>
      </c>
      <c r="F243" s="94">
        <v>13.146673926926697</v>
      </c>
      <c r="G243" s="87"/>
      <c r="H243" s="82"/>
      <c r="I243" s="82"/>
      <c r="J243" s="82"/>
      <c r="K243" s="82" t="str">
        <f>+'[3]Contratos anteriores'!AO246</f>
        <v xml:space="preserve"> </v>
      </c>
      <c r="L243" s="82" t="str">
        <f>+'[3]Contratos anteriores'!AP246</f>
        <v xml:space="preserve"> </v>
      </c>
      <c r="M243" s="82" t="str">
        <f>+'[3]Contratos anteriores'!AQ246</f>
        <v xml:space="preserve"> </v>
      </c>
      <c r="N243" s="82"/>
      <c r="O243" s="82"/>
      <c r="P243" s="82"/>
      <c r="Q243" s="82" t="str">
        <f>+'[3]Contratos anteriores'!AR246</f>
        <v xml:space="preserve"> </v>
      </c>
      <c r="R243" s="82" t="str">
        <f>+'[3]Contratos anteriores'!AS246</f>
        <v xml:space="preserve"> </v>
      </c>
      <c r="S243" s="82" t="str">
        <f>+'[3]Contratos anteriores'!AT246</f>
        <v xml:space="preserve"> </v>
      </c>
      <c r="T243" s="82"/>
      <c r="U243" s="82"/>
      <c r="V243" s="82"/>
      <c r="W243" s="82" t="str">
        <f>+'[3]Contratos anteriores'!AU246</f>
        <v xml:space="preserve"> </v>
      </c>
      <c r="X243" s="82" t="str">
        <f>+'[3]Contratos anteriores'!AV246</f>
        <v xml:space="preserve"> </v>
      </c>
      <c r="Y243" s="82" t="str">
        <f>+'[3]Contratos anteriores'!AW246</f>
        <v xml:space="preserve"> </v>
      </c>
      <c r="Z243" s="82"/>
      <c r="AA243" s="82"/>
      <c r="AB243" s="82"/>
      <c r="AC243" s="86" t="str">
        <f>+'[3]Contratos anteriores'!AX246</f>
        <v xml:space="preserve"> </v>
      </c>
      <c r="AD243" s="86" t="str">
        <f>+'[3]Contratos anteriores'!AY246</f>
        <v xml:space="preserve"> </v>
      </c>
      <c r="AE243" s="86" t="str">
        <f>+'[3]Contratos anteriores'!AZ246</f>
        <v xml:space="preserve"> </v>
      </c>
      <c r="AF243" s="82"/>
      <c r="AG243" s="82"/>
      <c r="AH243" s="82"/>
      <c r="AI243" s="82" t="str">
        <f>+'[3]Contratos anteriores'!BA246</f>
        <v xml:space="preserve"> </v>
      </c>
      <c r="AJ243" s="82" t="str">
        <f>+'[3]Contratos anteriores'!BB246</f>
        <v xml:space="preserve"> </v>
      </c>
      <c r="AK243" s="82" t="str">
        <f>+'[3]Contratos anteriores'!BC246</f>
        <v xml:space="preserve"> </v>
      </c>
      <c r="AL243" s="82"/>
      <c r="AM243" s="82"/>
      <c r="AN243" s="82"/>
      <c r="AO243" s="82" t="str">
        <f>+'[3]Contratos anteriores'!BD246</f>
        <v xml:space="preserve"> </v>
      </c>
      <c r="AP243" s="82" t="str">
        <f>+'[3]Contratos anteriores'!BE246</f>
        <v xml:space="preserve"> </v>
      </c>
      <c r="AQ243" s="82" t="str">
        <f>+'[3]Contratos anteriores'!BF246</f>
        <v xml:space="preserve"> </v>
      </c>
      <c r="AR243" s="82"/>
      <c r="AS243" s="82"/>
      <c r="AT243" s="82"/>
      <c r="AU243" s="82" t="str">
        <f>+'[3]Contratos anteriores'!BG246</f>
        <v xml:space="preserve"> </v>
      </c>
      <c r="AV243" s="82" t="str">
        <f>+'[3]Contratos anteriores'!BH246</f>
        <v xml:space="preserve"> </v>
      </c>
      <c r="AW243" s="82" t="str">
        <f>+'[3]Contratos anteriores'!BI246</f>
        <v xml:space="preserve"> </v>
      </c>
      <c r="AX243" s="82"/>
      <c r="AY243" s="82"/>
      <c r="AZ243" s="82"/>
      <c r="BA243" s="82" t="str">
        <f>+'[3]Contratos anteriores'!BJ246</f>
        <v xml:space="preserve"> </v>
      </c>
      <c r="BB243" s="82" t="str">
        <f>+'[3]Contratos anteriores'!BK246</f>
        <v xml:space="preserve"> </v>
      </c>
      <c r="BC243" s="82" t="str">
        <f>+'[3]Contratos anteriores'!BL246</f>
        <v xml:space="preserve"> </v>
      </c>
      <c r="BD243" s="82"/>
      <c r="BE243" s="82"/>
      <c r="BF243" s="82"/>
      <c r="BG243" s="82" t="str">
        <f>+'[3]Contratos anteriores'!BM246</f>
        <v xml:space="preserve"> </v>
      </c>
      <c r="BH243" s="82" t="str">
        <f>+'[3]Contratos anteriores'!BN246</f>
        <v xml:space="preserve"> </v>
      </c>
      <c r="BI243" s="82" t="str">
        <f>+'[3]Contratos anteriores'!BO246</f>
        <v xml:space="preserve"> </v>
      </c>
      <c r="BJ243" s="82">
        <v>14.47</v>
      </c>
      <c r="BK243" s="82">
        <v>14.73</v>
      </c>
      <c r="BL243" s="82"/>
      <c r="BM243" s="82" t="str">
        <f>+'[3]Contratos anteriores'!BP246</f>
        <v xml:space="preserve"> </v>
      </c>
      <c r="BN243" s="82" t="str">
        <f>+'[3]Contratos anteriores'!BQ246</f>
        <v xml:space="preserve"> </v>
      </c>
      <c r="BO243" s="82" t="str">
        <f>+'[3]Contratos anteriores'!BR246</f>
        <v xml:space="preserve"> </v>
      </c>
      <c r="BP243" s="82">
        <v>13.02</v>
      </c>
      <c r="BQ243" s="82"/>
      <c r="BR243" s="82">
        <v>17.399999999999999</v>
      </c>
      <c r="BS243" s="82" t="str">
        <f>+'[3]Contratos anteriores'!BS246</f>
        <v xml:space="preserve"> </v>
      </c>
      <c r="BT243" s="82" t="str">
        <f>+'[3]Contratos anteriores'!BT246</f>
        <v xml:space="preserve"> </v>
      </c>
      <c r="BU243" s="82" t="str">
        <f>+'[3]Contratos anteriores'!BU246</f>
        <v xml:space="preserve"> </v>
      </c>
      <c r="BV243" s="84">
        <f t="shared" si="227"/>
        <v>14.904999999999999</v>
      </c>
      <c r="BW243" s="84">
        <f t="shared" si="228"/>
        <v>1.6964897309953473</v>
      </c>
      <c r="BX243" s="84">
        <f t="shared" si="302"/>
        <v>12.360265403506979</v>
      </c>
      <c r="BY243" s="84">
        <f t="shared" si="300"/>
        <v>16.601489730995347</v>
      </c>
      <c r="BZ243" s="84">
        <f t="shared" si="301"/>
        <v>14.339455944094563</v>
      </c>
      <c r="CA243" s="82" t="str">
        <f t="shared" si="231"/>
        <v/>
      </c>
      <c r="CB243" s="82" t="str">
        <f t="shared" si="232"/>
        <v/>
      </c>
      <c r="CC243" s="82" t="str">
        <f t="shared" si="233"/>
        <v/>
      </c>
      <c r="CD243" s="82" t="str">
        <f t="shared" si="234"/>
        <v/>
      </c>
      <c r="CE243" s="82" t="str">
        <f t="shared" si="235"/>
        <v/>
      </c>
      <c r="CF243" s="82" t="str">
        <f t="shared" si="236"/>
        <v/>
      </c>
      <c r="CG243" s="82" t="str">
        <f t="shared" si="237"/>
        <v/>
      </c>
      <c r="CH243" s="82" t="str">
        <f t="shared" si="238"/>
        <v/>
      </c>
      <c r="CI243" s="82" t="str">
        <f t="shared" si="239"/>
        <v/>
      </c>
      <c r="CJ243" s="82" t="str">
        <f t="shared" si="240"/>
        <v/>
      </c>
      <c r="CK243" s="82" t="str">
        <f t="shared" si="241"/>
        <v/>
      </c>
      <c r="CL243" s="82" t="str">
        <f t="shared" si="242"/>
        <v/>
      </c>
      <c r="CM243" s="82" t="str">
        <f t="shared" si="243"/>
        <v/>
      </c>
      <c r="CN243" s="82" t="str">
        <f t="shared" si="244"/>
        <v/>
      </c>
      <c r="CO243" s="82" t="str">
        <f t="shared" si="245"/>
        <v/>
      </c>
      <c r="CP243" s="82" t="str">
        <f t="shared" si="246"/>
        <v/>
      </c>
      <c r="CQ243" s="82" t="str">
        <f t="shared" si="247"/>
        <v/>
      </c>
      <c r="CR243" s="82" t="str">
        <f t="shared" si="248"/>
        <v/>
      </c>
      <c r="CS243" s="82" t="str">
        <f t="shared" si="249"/>
        <v/>
      </c>
      <c r="CT243" s="82" t="str">
        <f t="shared" si="250"/>
        <v/>
      </c>
      <c r="CU243" s="82" t="str">
        <f t="shared" si="251"/>
        <v/>
      </c>
      <c r="CV243" s="82" t="str">
        <f t="shared" si="252"/>
        <v/>
      </c>
      <c r="CW243" s="82" t="str">
        <f t="shared" si="253"/>
        <v/>
      </c>
      <c r="CX243" s="82" t="str">
        <f t="shared" si="254"/>
        <v/>
      </c>
      <c r="CY243" s="82" t="str">
        <f t="shared" si="255"/>
        <v/>
      </c>
      <c r="CZ243" s="82" t="str">
        <f t="shared" si="256"/>
        <v/>
      </c>
      <c r="DA243" s="82" t="str">
        <f t="shared" si="257"/>
        <v/>
      </c>
      <c r="DB243" s="82" t="str">
        <f t="shared" si="258"/>
        <v/>
      </c>
      <c r="DC243" s="82" t="str">
        <f t="shared" si="259"/>
        <v/>
      </c>
      <c r="DD243" s="82" t="str">
        <f t="shared" si="260"/>
        <v/>
      </c>
      <c r="DE243" s="82" t="str">
        <f t="shared" si="261"/>
        <v/>
      </c>
      <c r="DF243" s="82" t="str">
        <f t="shared" si="262"/>
        <v/>
      </c>
      <c r="DG243" s="82" t="str">
        <f t="shared" si="263"/>
        <v/>
      </c>
      <c r="DH243" s="82" t="str">
        <f t="shared" si="264"/>
        <v/>
      </c>
      <c r="DI243" s="82" t="str">
        <f t="shared" si="265"/>
        <v/>
      </c>
      <c r="DJ243" s="82" t="str">
        <f t="shared" si="266"/>
        <v/>
      </c>
      <c r="DK243" s="82" t="str">
        <f t="shared" si="267"/>
        <v/>
      </c>
      <c r="DL243" s="82" t="str">
        <f t="shared" si="268"/>
        <v/>
      </c>
      <c r="DM243" s="82" t="str">
        <f t="shared" si="269"/>
        <v/>
      </c>
      <c r="DN243" s="82" t="str">
        <f t="shared" si="270"/>
        <v/>
      </c>
      <c r="DO243" s="82" t="str">
        <f t="shared" si="271"/>
        <v/>
      </c>
      <c r="DP243" s="82" t="str">
        <f t="shared" si="272"/>
        <v/>
      </c>
      <c r="DQ243" s="82" t="str">
        <f t="shared" si="273"/>
        <v/>
      </c>
      <c r="DR243" s="82" t="str">
        <f t="shared" si="274"/>
        <v/>
      </c>
      <c r="DS243" s="82" t="str">
        <f t="shared" si="275"/>
        <v/>
      </c>
      <c r="DT243" s="82" t="str">
        <f t="shared" si="276"/>
        <v/>
      </c>
      <c r="DU243" s="82" t="str">
        <f t="shared" si="277"/>
        <v/>
      </c>
      <c r="DV243" s="82" t="str">
        <f t="shared" si="278"/>
        <v/>
      </c>
      <c r="DW243" s="82" t="str">
        <f t="shared" si="279"/>
        <v/>
      </c>
      <c r="DX243" s="82" t="str">
        <f t="shared" si="280"/>
        <v/>
      </c>
      <c r="DY243" s="82" t="str">
        <f t="shared" si="281"/>
        <v/>
      </c>
      <c r="DZ243" s="82" t="str">
        <f t="shared" si="282"/>
        <v/>
      </c>
      <c r="EA243" s="82" t="str">
        <f t="shared" si="283"/>
        <v/>
      </c>
      <c r="EB243" s="82" t="str">
        <f t="shared" si="284"/>
        <v/>
      </c>
      <c r="EC243" s="82" t="str">
        <f t="shared" si="285"/>
        <v/>
      </c>
      <c r="ED243" s="82" t="str">
        <f t="shared" si="286"/>
        <v/>
      </c>
      <c r="EE243" s="82" t="str">
        <f t="shared" si="287"/>
        <v/>
      </c>
      <c r="EF243" s="82" t="str">
        <f t="shared" si="288"/>
        <v/>
      </c>
      <c r="EG243" s="82" t="str">
        <f t="shared" si="289"/>
        <v/>
      </c>
      <c r="EH243" s="82" t="str">
        <f t="shared" si="290"/>
        <v/>
      </c>
      <c r="EI243" s="82">
        <f t="shared" si="291"/>
        <v>13.02</v>
      </c>
      <c r="EJ243" s="82" t="str">
        <f t="shared" si="292"/>
        <v/>
      </c>
      <c r="EK243" s="82" t="str">
        <f t="shared" si="293"/>
        <v/>
      </c>
      <c r="EL243" s="82" t="str">
        <f t="shared" si="294"/>
        <v/>
      </c>
      <c r="EM243" s="82" t="str">
        <f t="shared" si="295"/>
        <v/>
      </c>
      <c r="EN243" s="82" t="str">
        <f t="shared" si="296"/>
        <v/>
      </c>
      <c r="EO243" s="71">
        <f t="shared" si="297"/>
        <v>13.02</v>
      </c>
      <c r="EP243" s="71">
        <f>ROUND(EO243*(1+[3]Inflación!$G$50),2)</f>
        <v>13.19</v>
      </c>
      <c r="EQ243" s="81">
        <f t="shared" si="298"/>
        <v>-1.2173365685992366E-3</v>
      </c>
    </row>
    <row r="244" spans="1:147" s="56" customFormat="1" ht="24.75" customHeight="1">
      <c r="A244" s="96">
        <v>237</v>
      </c>
      <c r="B244" s="95" t="s">
        <v>453</v>
      </c>
      <c r="C244" s="91" t="s">
        <v>456</v>
      </c>
      <c r="D244" s="90" t="s">
        <v>129</v>
      </c>
      <c r="E244" s="94">
        <v>15.188460759300092</v>
      </c>
      <c r="F244" s="94">
        <v>15.317562675754143</v>
      </c>
      <c r="G244" s="87"/>
      <c r="H244" s="82"/>
      <c r="I244" s="82"/>
      <c r="J244" s="82"/>
      <c r="K244" s="82" t="str">
        <f>+'[3]Contratos anteriores'!AO247</f>
        <v xml:space="preserve"> </v>
      </c>
      <c r="L244" s="82" t="str">
        <f>+'[3]Contratos anteriores'!AP247</f>
        <v xml:space="preserve"> </v>
      </c>
      <c r="M244" s="82" t="str">
        <f>+'[3]Contratos anteriores'!AQ247</f>
        <v xml:space="preserve"> </v>
      </c>
      <c r="N244" s="82"/>
      <c r="O244" s="82"/>
      <c r="P244" s="82"/>
      <c r="Q244" s="82" t="str">
        <f>+'[3]Contratos anteriores'!AR247</f>
        <v xml:space="preserve"> </v>
      </c>
      <c r="R244" s="82" t="str">
        <f>+'[3]Contratos anteriores'!AS247</f>
        <v xml:space="preserve"> </v>
      </c>
      <c r="S244" s="82" t="str">
        <f>+'[3]Contratos anteriores'!AT247</f>
        <v xml:space="preserve"> </v>
      </c>
      <c r="T244" s="82"/>
      <c r="U244" s="82"/>
      <c r="V244" s="82"/>
      <c r="W244" s="82" t="str">
        <f>+'[3]Contratos anteriores'!AU247</f>
        <v xml:space="preserve"> </v>
      </c>
      <c r="X244" s="82" t="str">
        <f>+'[3]Contratos anteriores'!AV247</f>
        <v xml:space="preserve"> </v>
      </c>
      <c r="Y244" s="82" t="str">
        <f>+'[3]Contratos anteriores'!AW247</f>
        <v xml:space="preserve"> </v>
      </c>
      <c r="Z244" s="82"/>
      <c r="AA244" s="82"/>
      <c r="AB244" s="82"/>
      <c r="AC244" s="86" t="str">
        <f>+'[3]Contratos anteriores'!AX247</f>
        <v xml:space="preserve"> </v>
      </c>
      <c r="AD244" s="86" t="str">
        <f>+'[3]Contratos anteriores'!AY247</f>
        <v xml:space="preserve"> </v>
      </c>
      <c r="AE244" s="86" t="str">
        <f>+'[3]Contratos anteriores'!AZ247</f>
        <v xml:space="preserve"> </v>
      </c>
      <c r="AF244" s="82"/>
      <c r="AG244" s="82"/>
      <c r="AH244" s="82"/>
      <c r="AI244" s="82" t="str">
        <f>+'[3]Contratos anteriores'!BA247</f>
        <v xml:space="preserve"> </v>
      </c>
      <c r="AJ244" s="82" t="str">
        <f>+'[3]Contratos anteriores'!BB247</f>
        <v xml:space="preserve"> </v>
      </c>
      <c r="AK244" s="82" t="str">
        <f>+'[3]Contratos anteriores'!BC247</f>
        <v xml:space="preserve"> </v>
      </c>
      <c r="AL244" s="82"/>
      <c r="AM244" s="82"/>
      <c r="AN244" s="82"/>
      <c r="AO244" s="82" t="str">
        <f>+'[3]Contratos anteriores'!BD247</f>
        <v xml:space="preserve"> </v>
      </c>
      <c r="AP244" s="82" t="str">
        <f>+'[3]Contratos anteriores'!BE247</f>
        <v xml:space="preserve"> </v>
      </c>
      <c r="AQ244" s="82" t="str">
        <f>+'[3]Contratos anteriores'!BF247</f>
        <v xml:space="preserve"> </v>
      </c>
      <c r="AR244" s="82"/>
      <c r="AS244" s="82"/>
      <c r="AT244" s="82"/>
      <c r="AU244" s="82" t="str">
        <f>+'[3]Contratos anteriores'!BG247</f>
        <v xml:space="preserve"> </v>
      </c>
      <c r="AV244" s="82" t="str">
        <f>+'[3]Contratos anteriores'!BH247</f>
        <v xml:space="preserve"> </v>
      </c>
      <c r="AW244" s="82" t="str">
        <f>+'[3]Contratos anteriores'!BI247</f>
        <v xml:space="preserve"> </v>
      </c>
      <c r="AX244" s="82"/>
      <c r="AY244" s="82"/>
      <c r="AZ244" s="82"/>
      <c r="BA244" s="82" t="str">
        <f>+'[3]Contratos anteriores'!BJ247</f>
        <v xml:space="preserve"> </v>
      </c>
      <c r="BB244" s="82" t="str">
        <f>+'[3]Contratos anteriores'!BK247</f>
        <v xml:space="preserve"> </v>
      </c>
      <c r="BC244" s="82" t="str">
        <f>+'[3]Contratos anteriores'!BL247</f>
        <v xml:space="preserve"> </v>
      </c>
      <c r="BD244" s="82"/>
      <c r="BE244" s="82"/>
      <c r="BF244" s="82"/>
      <c r="BG244" s="82" t="str">
        <f>+'[3]Contratos anteriores'!BM247</f>
        <v xml:space="preserve"> </v>
      </c>
      <c r="BH244" s="82" t="str">
        <f>+'[3]Contratos anteriores'!BN247</f>
        <v xml:space="preserve"> </v>
      </c>
      <c r="BI244" s="82" t="str">
        <f>+'[3]Contratos anteriores'!BO247</f>
        <v xml:space="preserve"> </v>
      </c>
      <c r="BJ244" s="82">
        <v>17.490000000000002</v>
      </c>
      <c r="BK244" s="82">
        <v>17.16</v>
      </c>
      <c r="BL244" s="82"/>
      <c r="BM244" s="82" t="str">
        <f>+'[3]Contratos anteriores'!BP247</f>
        <v xml:space="preserve"> </v>
      </c>
      <c r="BN244" s="82" t="str">
        <f>+'[3]Contratos anteriores'!BQ247</f>
        <v xml:space="preserve"> </v>
      </c>
      <c r="BO244" s="82" t="str">
        <f>+'[3]Contratos anteriores'!BR247</f>
        <v xml:space="preserve"> </v>
      </c>
      <c r="BP244" s="82">
        <v>15.16</v>
      </c>
      <c r="BQ244" s="82"/>
      <c r="BR244" s="82">
        <v>20.11</v>
      </c>
      <c r="BS244" s="82" t="str">
        <f>+'[3]Contratos anteriores'!BS247</f>
        <v xml:space="preserve"> </v>
      </c>
      <c r="BT244" s="82" t="str">
        <f>+'[3]Contratos anteriores'!BT247</f>
        <v xml:space="preserve"> </v>
      </c>
      <c r="BU244" s="82" t="str">
        <f>+'[3]Contratos anteriores'!BU247</f>
        <v xml:space="preserve"> </v>
      </c>
      <c r="BV244" s="84">
        <f t="shared" si="227"/>
        <v>17.48</v>
      </c>
      <c r="BW244" s="84">
        <f t="shared" si="228"/>
        <v>1.9505265647739842</v>
      </c>
      <c r="BX244" s="84">
        <f t="shared" si="302"/>
        <v>14.554210152839024</v>
      </c>
      <c r="BY244" s="84">
        <f t="shared" si="300"/>
        <v>19.430526564773984</v>
      </c>
      <c r="BZ244" s="84">
        <f t="shared" si="301"/>
        <v>16.707306835230103</v>
      </c>
      <c r="CA244" s="82" t="str">
        <f t="shared" si="231"/>
        <v/>
      </c>
      <c r="CB244" s="82" t="str">
        <f t="shared" si="232"/>
        <v/>
      </c>
      <c r="CC244" s="82" t="str">
        <f t="shared" si="233"/>
        <v/>
      </c>
      <c r="CD244" s="82" t="str">
        <f t="shared" si="234"/>
        <v/>
      </c>
      <c r="CE244" s="82" t="str">
        <f t="shared" si="235"/>
        <v/>
      </c>
      <c r="CF244" s="82" t="str">
        <f t="shared" si="236"/>
        <v/>
      </c>
      <c r="CG244" s="82" t="str">
        <f t="shared" si="237"/>
        <v/>
      </c>
      <c r="CH244" s="82" t="str">
        <f t="shared" si="238"/>
        <v/>
      </c>
      <c r="CI244" s="82" t="str">
        <f t="shared" si="239"/>
        <v/>
      </c>
      <c r="CJ244" s="82" t="str">
        <f t="shared" si="240"/>
        <v/>
      </c>
      <c r="CK244" s="82" t="str">
        <f t="shared" si="241"/>
        <v/>
      </c>
      <c r="CL244" s="82" t="str">
        <f t="shared" si="242"/>
        <v/>
      </c>
      <c r="CM244" s="82" t="str">
        <f t="shared" si="243"/>
        <v/>
      </c>
      <c r="CN244" s="82" t="str">
        <f t="shared" si="244"/>
        <v/>
      </c>
      <c r="CO244" s="82" t="str">
        <f t="shared" si="245"/>
        <v/>
      </c>
      <c r="CP244" s="82" t="str">
        <f t="shared" si="246"/>
        <v/>
      </c>
      <c r="CQ244" s="82" t="str">
        <f t="shared" si="247"/>
        <v/>
      </c>
      <c r="CR244" s="82" t="str">
        <f t="shared" si="248"/>
        <v/>
      </c>
      <c r="CS244" s="82" t="str">
        <f t="shared" si="249"/>
        <v/>
      </c>
      <c r="CT244" s="82" t="str">
        <f t="shared" si="250"/>
        <v/>
      </c>
      <c r="CU244" s="82" t="str">
        <f t="shared" si="251"/>
        <v/>
      </c>
      <c r="CV244" s="82" t="str">
        <f t="shared" si="252"/>
        <v/>
      </c>
      <c r="CW244" s="82" t="str">
        <f t="shared" si="253"/>
        <v/>
      </c>
      <c r="CX244" s="82" t="str">
        <f t="shared" si="254"/>
        <v/>
      </c>
      <c r="CY244" s="82" t="str">
        <f t="shared" si="255"/>
        <v/>
      </c>
      <c r="CZ244" s="82" t="str">
        <f t="shared" si="256"/>
        <v/>
      </c>
      <c r="DA244" s="82" t="str">
        <f t="shared" si="257"/>
        <v/>
      </c>
      <c r="DB244" s="82" t="str">
        <f t="shared" si="258"/>
        <v/>
      </c>
      <c r="DC244" s="82" t="str">
        <f t="shared" si="259"/>
        <v/>
      </c>
      <c r="DD244" s="82" t="str">
        <f t="shared" si="260"/>
        <v/>
      </c>
      <c r="DE244" s="82" t="str">
        <f t="shared" si="261"/>
        <v/>
      </c>
      <c r="DF244" s="82" t="str">
        <f t="shared" si="262"/>
        <v/>
      </c>
      <c r="DG244" s="82" t="str">
        <f t="shared" si="263"/>
        <v/>
      </c>
      <c r="DH244" s="82" t="str">
        <f t="shared" si="264"/>
        <v/>
      </c>
      <c r="DI244" s="82" t="str">
        <f t="shared" si="265"/>
        <v/>
      </c>
      <c r="DJ244" s="82" t="str">
        <f t="shared" si="266"/>
        <v/>
      </c>
      <c r="DK244" s="82" t="str">
        <f t="shared" si="267"/>
        <v/>
      </c>
      <c r="DL244" s="82" t="str">
        <f t="shared" si="268"/>
        <v/>
      </c>
      <c r="DM244" s="82" t="str">
        <f t="shared" si="269"/>
        <v/>
      </c>
      <c r="DN244" s="82" t="str">
        <f t="shared" si="270"/>
        <v/>
      </c>
      <c r="DO244" s="82" t="str">
        <f t="shared" si="271"/>
        <v/>
      </c>
      <c r="DP244" s="82" t="str">
        <f t="shared" si="272"/>
        <v/>
      </c>
      <c r="DQ244" s="82" t="str">
        <f t="shared" si="273"/>
        <v/>
      </c>
      <c r="DR244" s="82" t="str">
        <f t="shared" si="274"/>
        <v/>
      </c>
      <c r="DS244" s="82" t="str">
        <f t="shared" si="275"/>
        <v/>
      </c>
      <c r="DT244" s="82" t="str">
        <f t="shared" si="276"/>
        <v/>
      </c>
      <c r="DU244" s="82" t="str">
        <f t="shared" si="277"/>
        <v/>
      </c>
      <c r="DV244" s="82" t="str">
        <f t="shared" si="278"/>
        <v/>
      </c>
      <c r="DW244" s="82" t="str">
        <f t="shared" si="279"/>
        <v/>
      </c>
      <c r="DX244" s="82" t="str">
        <f t="shared" si="280"/>
        <v/>
      </c>
      <c r="DY244" s="82" t="str">
        <f t="shared" si="281"/>
        <v/>
      </c>
      <c r="DZ244" s="82" t="str">
        <f t="shared" si="282"/>
        <v/>
      </c>
      <c r="EA244" s="82" t="str">
        <f t="shared" si="283"/>
        <v/>
      </c>
      <c r="EB244" s="82" t="str">
        <f t="shared" si="284"/>
        <v/>
      </c>
      <c r="EC244" s="82" t="str">
        <f t="shared" si="285"/>
        <v/>
      </c>
      <c r="ED244" s="82" t="str">
        <f t="shared" si="286"/>
        <v/>
      </c>
      <c r="EE244" s="82" t="str">
        <f t="shared" si="287"/>
        <v/>
      </c>
      <c r="EF244" s="82" t="str">
        <f t="shared" si="288"/>
        <v/>
      </c>
      <c r="EG244" s="82" t="str">
        <f t="shared" si="289"/>
        <v/>
      </c>
      <c r="EH244" s="82" t="str">
        <f t="shared" si="290"/>
        <v/>
      </c>
      <c r="EI244" s="82">
        <f t="shared" si="291"/>
        <v>15.16</v>
      </c>
      <c r="EJ244" s="82" t="str">
        <f t="shared" si="292"/>
        <v/>
      </c>
      <c r="EK244" s="82" t="str">
        <f t="shared" si="293"/>
        <v/>
      </c>
      <c r="EL244" s="82" t="str">
        <f t="shared" si="294"/>
        <v/>
      </c>
      <c r="EM244" s="82" t="str">
        <f t="shared" si="295"/>
        <v/>
      </c>
      <c r="EN244" s="82" t="str">
        <f t="shared" si="296"/>
        <v/>
      </c>
      <c r="EO244" s="71">
        <f t="shared" si="297"/>
        <v>15.16</v>
      </c>
      <c r="EP244" s="71">
        <f>ROUND(EO244*(1+[3]Inflación!$G$50),2)</f>
        <v>15.35</v>
      </c>
      <c r="EQ244" s="81">
        <f t="shared" si="298"/>
        <v>-1.8738409211522811E-3</v>
      </c>
    </row>
    <row r="245" spans="1:147" s="56" customFormat="1" ht="24.75" customHeight="1">
      <c r="A245" s="96">
        <v>238</v>
      </c>
      <c r="B245" s="95" t="s">
        <v>453</v>
      </c>
      <c r="C245" s="91" t="s">
        <v>455</v>
      </c>
      <c r="D245" s="90" t="s">
        <v>129</v>
      </c>
      <c r="E245" s="94">
        <v>21.207158827349609</v>
      </c>
      <c r="F245" s="94">
        <v>21.387419677382081</v>
      </c>
      <c r="G245" s="87"/>
      <c r="H245" s="82"/>
      <c r="I245" s="82"/>
      <c r="J245" s="82"/>
      <c r="K245" s="82" t="str">
        <f>+'[3]Contratos anteriores'!AO248</f>
        <v xml:space="preserve"> </v>
      </c>
      <c r="L245" s="82" t="str">
        <f>+'[3]Contratos anteriores'!AP248</f>
        <v xml:space="preserve"> </v>
      </c>
      <c r="M245" s="82" t="str">
        <f>+'[3]Contratos anteriores'!AQ248</f>
        <v xml:space="preserve"> </v>
      </c>
      <c r="N245" s="82"/>
      <c r="O245" s="82"/>
      <c r="P245" s="82"/>
      <c r="Q245" s="82" t="str">
        <f>+'[3]Contratos anteriores'!AR248</f>
        <v xml:space="preserve"> </v>
      </c>
      <c r="R245" s="82" t="str">
        <f>+'[3]Contratos anteriores'!AS248</f>
        <v xml:space="preserve"> </v>
      </c>
      <c r="S245" s="82">
        <f>+'[3]Contratos anteriores'!AT248</f>
        <v>20.443145999999995</v>
      </c>
      <c r="T245" s="82"/>
      <c r="U245" s="82"/>
      <c r="V245" s="82"/>
      <c r="W245" s="82" t="str">
        <f>+'[3]Contratos anteriores'!AU248</f>
        <v xml:space="preserve"> </v>
      </c>
      <c r="X245" s="82" t="str">
        <f>+'[3]Contratos anteriores'!AV248</f>
        <v xml:space="preserve"> </v>
      </c>
      <c r="Y245" s="82" t="str">
        <f>+'[3]Contratos anteriores'!AW248</f>
        <v xml:space="preserve"> </v>
      </c>
      <c r="Z245" s="82"/>
      <c r="AA245" s="82"/>
      <c r="AB245" s="82"/>
      <c r="AC245" s="86" t="str">
        <f>+'[3]Contratos anteriores'!AX248</f>
        <v xml:space="preserve"> </v>
      </c>
      <c r="AD245" s="86" t="str">
        <f>+'[3]Contratos anteriores'!AY248</f>
        <v xml:space="preserve"> </v>
      </c>
      <c r="AE245" s="86" t="str">
        <f>+'[3]Contratos anteriores'!AZ248</f>
        <v xml:space="preserve"> </v>
      </c>
      <c r="AF245" s="82"/>
      <c r="AG245" s="82"/>
      <c r="AH245" s="82"/>
      <c r="AI245" s="82" t="str">
        <f>+'[3]Contratos anteriores'!BA248</f>
        <v xml:space="preserve"> </v>
      </c>
      <c r="AJ245" s="82" t="str">
        <f>+'[3]Contratos anteriores'!BB248</f>
        <v xml:space="preserve"> </v>
      </c>
      <c r="AK245" s="82" t="str">
        <f>+'[3]Contratos anteriores'!BC248</f>
        <v xml:space="preserve"> </v>
      </c>
      <c r="AL245" s="82"/>
      <c r="AM245" s="82"/>
      <c r="AN245" s="82"/>
      <c r="AO245" s="82" t="str">
        <f>+'[3]Contratos anteriores'!BD248</f>
        <v xml:space="preserve"> </v>
      </c>
      <c r="AP245" s="82" t="str">
        <f>+'[3]Contratos anteriores'!BE248</f>
        <v xml:space="preserve"> </v>
      </c>
      <c r="AQ245" s="82" t="str">
        <f>+'[3]Contratos anteriores'!BF248</f>
        <v xml:space="preserve"> </v>
      </c>
      <c r="AR245" s="82"/>
      <c r="AS245" s="82"/>
      <c r="AT245" s="82"/>
      <c r="AU245" s="82" t="str">
        <f>+'[3]Contratos anteriores'!BG248</f>
        <v xml:space="preserve"> </v>
      </c>
      <c r="AV245" s="82" t="str">
        <f>+'[3]Contratos anteriores'!BH248</f>
        <v xml:space="preserve"> </v>
      </c>
      <c r="AW245" s="82" t="str">
        <f>+'[3]Contratos anteriores'!BI248</f>
        <v xml:space="preserve"> </v>
      </c>
      <c r="AX245" s="82"/>
      <c r="AY245" s="82"/>
      <c r="AZ245" s="82"/>
      <c r="BA245" s="82" t="str">
        <f>+'[3]Contratos anteriores'!BJ248</f>
        <v xml:space="preserve"> </v>
      </c>
      <c r="BB245" s="82" t="str">
        <f>+'[3]Contratos anteriores'!BK248</f>
        <v xml:space="preserve"> </v>
      </c>
      <c r="BC245" s="82" t="str">
        <f>+'[3]Contratos anteriores'!BL248</f>
        <v xml:space="preserve"> </v>
      </c>
      <c r="BD245" s="82"/>
      <c r="BE245" s="82"/>
      <c r="BF245" s="82"/>
      <c r="BG245" s="82" t="str">
        <f>+'[3]Contratos anteriores'!BM248</f>
        <v xml:space="preserve"> </v>
      </c>
      <c r="BH245" s="82" t="str">
        <f>+'[3]Contratos anteriores'!BN248</f>
        <v xml:space="preserve"> </v>
      </c>
      <c r="BI245" s="82" t="str">
        <f>+'[3]Contratos anteriores'!BO248</f>
        <v xml:space="preserve"> </v>
      </c>
      <c r="BJ245" s="82">
        <v>26.26</v>
      </c>
      <c r="BK245" s="82">
        <v>23.96</v>
      </c>
      <c r="BL245" s="82"/>
      <c r="BM245" s="82" t="str">
        <f>+'[3]Contratos anteriores'!BP248</f>
        <v xml:space="preserve"> </v>
      </c>
      <c r="BN245" s="82" t="str">
        <f>+'[3]Contratos anteriores'!BQ248</f>
        <v xml:space="preserve"> </v>
      </c>
      <c r="BO245" s="82" t="str">
        <f>+'[3]Contratos anteriores'!BR248</f>
        <v xml:space="preserve"> </v>
      </c>
      <c r="BP245" s="82">
        <v>21.17</v>
      </c>
      <c r="BQ245" s="82"/>
      <c r="BR245" s="82">
        <v>27.74</v>
      </c>
      <c r="BS245" s="82" t="str">
        <f>+'[3]Contratos anteriores'!BS248</f>
        <v xml:space="preserve"> </v>
      </c>
      <c r="BT245" s="82" t="str">
        <f>+'[3]Contratos anteriores'!BT248</f>
        <v xml:space="preserve"> </v>
      </c>
      <c r="BU245" s="82" t="str">
        <f>+'[3]Contratos anteriores'!BU248</f>
        <v xml:space="preserve"> </v>
      </c>
      <c r="BV245" s="84">
        <f t="shared" si="227"/>
        <v>23.9146292</v>
      </c>
      <c r="BW245" s="84">
        <f t="shared" si="228"/>
        <v>2.8729514419717797</v>
      </c>
      <c r="BX245" s="84">
        <f t="shared" si="302"/>
        <v>19.605202037042332</v>
      </c>
      <c r="BY245" s="84">
        <f t="shared" si="300"/>
        <v>26.787580641971779</v>
      </c>
      <c r="BZ245" s="84">
        <f t="shared" si="301"/>
        <v>23.327874710084572</v>
      </c>
      <c r="CA245" s="82" t="str">
        <f t="shared" si="231"/>
        <v/>
      </c>
      <c r="CB245" s="82" t="str">
        <f t="shared" si="232"/>
        <v/>
      </c>
      <c r="CC245" s="82" t="str">
        <f t="shared" si="233"/>
        <v/>
      </c>
      <c r="CD245" s="82" t="str">
        <f t="shared" si="234"/>
        <v/>
      </c>
      <c r="CE245" s="82" t="str">
        <f t="shared" si="235"/>
        <v/>
      </c>
      <c r="CF245" s="82" t="str">
        <f t="shared" si="236"/>
        <v/>
      </c>
      <c r="CG245" s="82" t="str">
        <f t="shared" si="237"/>
        <v/>
      </c>
      <c r="CH245" s="82" t="str">
        <f t="shared" si="238"/>
        <v/>
      </c>
      <c r="CI245" s="82" t="str">
        <f t="shared" si="239"/>
        <v/>
      </c>
      <c r="CJ245" s="82" t="str">
        <f t="shared" si="240"/>
        <v/>
      </c>
      <c r="CK245" s="82" t="str">
        <f t="shared" si="241"/>
        <v/>
      </c>
      <c r="CL245" s="82">
        <f t="shared" si="242"/>
        <v>20.443145999999995</v>
      </c>
      <c r="CM245" s="82" t="str">
        <f t="shared" si="243"/>
        <v/>
      </c>
      <c r="CN245" s="82" t="str">
        <f t="shared" si="244"/>
        <v/>
      </c>
      <c r="CO245" s="82" t="str">
        <f t="shared" si="245"/>
        <v/>
      </c>
      <c r="CP245" s="82" t="str">
        <f t="shared" si="246"/>
        <v/>
      </c>
      <c r="CQ245" s="82" t="str">
        <f t="shared" si="247"/>
        <v/>
      </c>
      <c r="CR245" s="82" t="str">
        <f t="shared" si="248"/>
        <v/>
      </c>
      <c r="CS245" s="82" t="str">
        <f t="shared" si="249"/>
        <v/>
      </c>
      <c r="CT245" s="82" t="str">
        <f t="shared" si="250"/>
        <v/>
      </c>
      <c r="CU245" s="82" t="str">
        <f t="shared" si="251"/>
        <v/>
      </c>
      <c r="CV245" s="82" t="str">
        <f t="shared" si="252"/>
        <v/>
      </c>
      <c r="CW245" s="82" t="str">
        <f t="shared" si="253"/>
        <v/>
      </c>
      <c r="CX245" s="82" t="str">
        <f t="shared" si="254"/>
        <v/>
      </c>
      <c r="CY245" s="82" t="str">
        <f t="shared" si="255"/>
        <v/>
      </c>
      <c r="CZ245" s="82" t="str">
        <f t="shared" si="256"/>
        <v/>
      </c>
      <c r="DA245" s="82" t="str">
        <f t="shared" si="257"/>
        <v/>
      </c>
      <c r="DB245" s="82" t="str">
        <f t="shared" si="258"/>
        <v/>
      </c>
      <c r="DC245" s="82" t="str">
        <f t="shared" si="259"/>
        <v/>
      </c>
      <c r="DD245" s="82" t="str">
        <f t="shared" si="260"/>
        <v/>
      </c>
      <c r="DE245" s="82" t="str">
        <f t="shared" si="261"/>
        <v/>
      </c>
      <c r="DF245" s="82" t="str">
        <f t="shared" si="262"/>
        <v/>
      </c>
      <c r="DG245" s="82" t="str">
        <f t="shared" si="263"/>
        <v/>
      </c>
      <c r="DH245" s="82" t="str">
        <f t="shared" si="264"/>
        <v/>
      </c>
      <c r="DI245" s="82" t="str">
        <f t="shared" si="265"/>
        <v/>
      </c>
      <c r="DJ245" s="82" t="str">
        <f t="shared" si="266"/>
        <v/>
      </c>
      <c r="DK245" s="82" t="str">
        <f t="shared" si="267"/>
        <v/>
      </c>
      <c r="DL245" s="82" t="str">
        <f t="shared" si="268"/>
        <v/>
      </c>
      <c r="DM245" s="82" t="str">
        <f t="shared" si="269"/>
        <v/>
      </c>
      <c r="DN245" s="82" t="str">
        <f t="shared" si="270"/>
        <v/>
      </c>
      <c r="DO245" s="82" t="str">
        <f t="shared" si="271"/>
        <v/>
      </c>
      <c r="DP245" s="82" t="str">
        <f t="shared" si="272"/>
        <v/>
      </c>
      <c r="DQ245" s="82" t="str">
        <f t="shared" si="273"/>
        <v/>
      </c>
      <c r="DR245" s="82" t="str">
        <f t="shared" si="274"/>
        <v/>
      </c>
      <c r="DS245" s="82" t="str">
        <f t="shared" si="275"/>
        <v/>
      </c>
      <c r="DT245" s="82" t="str">
        <f t="shared" si="276"/>
        <v/>
      </c>
      <c r="DU245" s="82" t="str">
        <f t="shared" si="277"/>
        <v/>
      </c>
      <c r="DV245" s="82" t="str">
        <f t="shared" si="278"/>
        <v/>
      </c>
      <c r="DW245" s="82" t="str">
        <f t="shared" si="279"/>
        <v/>
      </c>
      <c r="DX245" s="82" t="str">
        <f t="shared" si="280"/>
        <v/>
      </c>
      <c r="DY245" s="82" t="str">
        <f t="shared" si="281"/>
        <v/>
      </c>
      <c r="DZ245" s="82" t="str">
        <f t="shared" si="282"/>
        <v/>
      </c>
      <c r="EA245" s="82" t="str">
        <f t="shared" si="283"/>
        <v/>
      </c>
      <c r="EB245" s="82" t="str">
        <f t="shared" si="284"/>
        <v/>
      </c>
      <c r="EC245" s="82" t="str">
        <f t="shared" si="285"/>
        <v/>
      </c>
      <c r="ED245" s="82" t="str">
        <f t="shared" si="286"/>
        <v/>
      </c>
      <c r="EE245" s="82" t="str">
        <f t="shared" si="287"/>
        <v/>
      </c>
      <c r="EF245" s="82" t="str">
        <f t="shared" si="288"/>
        <v/>
      </c>
      <c r="EG245" s="82" t="str">
        <f t="shared" si="289"/>
        <v/>
      </c>
      <c r="EH245" s="82" t="str">
        <f t="shared" si="290"/>
        <v/>
      </c>
      <c r="EI245" s="82">
        <f t="shared" si="291"/>
        <v>21.17</v>
      </c>
      <c r="EJ245" s="82" t="str">
        <f t="shared" si="292"/>
        <v/>
      </c>
      <c r="EK245" s="82" t="str">
        <f t="shared" si="293"/>
        <v/>
      </c>
      <c r="EL245" s="82" t="str">
        <f t="shared" si="294"/>
        <v/>
      </c>
      <c r="EM245" s="82" t="str">
        <f t="shared" si="295"/>
        <v/>
      </c>
      <c r="EN245" s="82" t="str">
        <f t="shared" si="296"/>
        <v/>
      </c>
      <c r="EO245" s="71">
        <f t="shared" si="297"/>
        <v>20.81</v>
      </c>
      <c r="EP245" s="71">
        <f>ROUND(EO245*(1+[3]Inflación!$G$50),2)</f>
        <v>21.08</v>
      </c>
      <c r="EQ245" s="81">
        <f t="shared" si="298"/>
        <v>-1.8727583010196502E-2</v>
      </c>
    </row>
    <row r="246" spans="1:147" s="56" customFormat="1" ht="24.75" customHeight="1">
      <c r="A246" s="96">
        <v>239</v>
      </c>
      <c r="B246" s="95" t="s">
        <v>453</v>
      </c>
      <c r="C246" s="91" t="s">
        <v>454</v>
      </c>
      <c r="D246" s="90" t="s">
        <v>129</v>
      </c>
      <c r="E246" s="94">
        <v>21.620229663511989</v>
      </c>
      <c r="F246" s="94">
        <v>21.804001615651842</v>
      </c>
      <c r="G246" s="87"/>
      <c r="H246" s="82"/>
      <c r="I246" s="82"/>
      <c r="J246" s="82"/>
      <c r="K246" s="82" t="str">
        <f>+'[3]Contratos anteriores'!AO249</f>
        <v xml:space="preserve"> </v>
      </c>
      <c r="L246" s="82" t="str">
        <f>+'[3]Contratos anteriores'!AP249</f>
        <v xml:space="preserve"> </v>
      </c>
      <c r="M246" s="82" t="str">
        <f>+'[3]Contratos anteriores'!AQ249</f>
        <v xml:space="preserve"> </v>
      </c>
      <c r="N246" s="82"/>
      <c r="O246" s="82"/>
      <c r="P246" s="82"/>
      <c r="Q246" s="82" t="str">
        <f>+'[3]Contratos anteriores'!AR249</f>
        <v xml:space="preserve"> </v>
      </c>
      <c r="R246" s="82" t="str">
        <f>+'[3]Contratos anteriores'!AS249</f>
        <v xml:space="preserve"> </v>
      </c>
      <c r="S246" s="82" t="str">
        <f>+'[3]Contratos anteriores'!AT249</f>
        <v xml:space="preserve"> </v>
      </c>
      <c r="T246" s="82"/>
      <c r="U246" s="82"/>
      <c r="V246" s="82"/>
      <c r="W246" s="82" t="str">
        <f>+'[3]Contratos anteriores'!AU249</f>
        <v xml:space="preserve"> </v>
      </c>
      <c r="X246" s="82" t="str">
        <f>+'[3]Contratos anteriores'!AV249</f>
        <v xml:space="preserve"> </v>
      </c>
      <c r="Y246" s="82" t="str">
        <f>+'[3]Contratos anteriores'!AW249</f>
        <v xml:space="preserve"> </v>
      </c>
      <c r="Z246" s="82"/>
      <c r="AA246" s="82"/>
      <c r="AB246" s="82"/>
      <c r="AC246" s="86" t="str">
        <f>+'[3]Contratos anteriores'!AX249</f>
        <v xml:space="preserve"> </v>
      </c>
      <c r="AD246" s="86" t="str">
        <f>+'[3]Contratos anteriores'!AY249</f>
        <v xml:space="preserve"> </v>
      </c>
      <c r="AE246" s="86" t="str">
        <f>+'[3]Contratos anteriores'!AZ249</f>
        <v xml:space="preserve"> </v>
      </c>
      <c r="AF246" s="82"/>
      <c r="AG246" s="82"/>
      <c r="AH246" s="82"/>
      <c r="AI246" s="82" t="str">
        <f>+'[3]Contratos anteriores'!BA249</f>
        <v xml:space="preserve"> </v>
      </c>
      <c r="AJ246" s="82" t="str">
        <f>+'[3]Contratos anteriores'!BB249</f>
        <v xml:space="preserve"> </v>
      </c>
      <c r="AK246" s="82" t="str">
        <f>+'[3]Contratos anteriores'!BC249</f>
        <v xml:space="preserve"> </v>
      </c>
      <c r="AL246" s="82"/>
      <c r="AM246" s="82"/>
      <c r="AN246" s="82"/>
      <c r="AO246" s="82" t="str">
        <f>+'[3]Contratos anteriores'!BD249</f>
        <v xml:space="preserve"> </v>
      </c>
      <c r="AP246" s="82" t="str">
        <f>+'[3]Contratos anteriores'!BE249</f>
        <v xml:space="preserve"> </v>
      </c>
      <c r="AQ246" s="82" t="str">
        <f>+'[3]Contratos anteriores'!BF249</f>
        <v xml:space="preserve"> </v>
      </c>
      <c r="AR246" s="82"/>
      <c r="AS246" s="82"/>
      <c r="AT246" s="82"/>
      <c r="AU246" s="82" t="str">
        <f>+'[3]Contratos anteriores'!BG249</f>
        <v xml:space="preserve"> </v>
      </c>
      <c r="AV246" s="82" t="str">
        <f>+'[3]Contratos anteriores'!BH249</f>
        <v xml:space="preserve"> </v>
      </c>
      <c r="AW246" s="82" t="str">
        <f>+'[3]Contratos anteriores'!BI249</f>
        <v xml:space="preserve"> </v>
      </c>
      <c r="AX246" s="82"/>
      <c r="AY246" s="82"/>
      <c r="AZ246" s="82"/>
      <c r="BA246" s="82" t="str">
        <f>+'[3]Contratos anteriores'!BJ249</f>
        <v xml:space="preserve"> </v>
      </c>
      <c r="BB246" s="82" t="str">
        <f>+'[3]Contratos anteriores'!BK249</f>
        <v xml:space="preserve"> </v>
      </c>
      <c r="BC246" s="82" t="str">
        <f>+'[3]Contratos anteriores'!BL249</f>
        <v xml:space="preserve"> </v>
      </c>
      <c r="BD246" s="82"/>
      <c r="BE246" s="82"/>
      <c r="BF246" s="82"/>
      <c r="BG246" s="82" t="str">
        <f>+'[3]Contratos anteriores'!BM249</f>
        <v xml:space="preserve"> </v>
      </c>
      <c r="BH246" s="82" t="str">
        <f>+'[3]Contratos anteriores'!BN249</f>
        <v xml:space="preserve"> </v>
      </c>
      <c r="BI246" s="82" t="str">
        <f>+'[3]Contratos anteriores'!BO249</f>
        <v xml:space="preserve"> </v>
      </c>
      <c r="BJ246" s="82">
        <v>30.66</v>
      </c>
      <c r="BK246" s="82">
        <v>24.43</v>
      </c>
      <c r="BL246" s="82"/>
      <c r="BM246" s="82" t="str">
        <f>+'[3]Contratos anteriores'!BP249</f>
        <v xml:space="preserve"> </v>
      </c>
      <c r="BN246" s="82" t="str">
        <f>+'[3]Contratos anteriores'!BQ249</f>
        <v xml:space="preserve"> </v>
      </c>
      <c r="BO246" s="82" t="str">
        <f>+'[3]Contratos anteriores'!BR249</f>
        <v xml:space="preserve"> </v>
      </c>
      <c r="BP246" s="82">
        <v>21.59</v>
      </c>
      <c r="BQ246" s="82"/>
      <c r="BR246" s="82">
        <v>28.42</v>
      </c>
      <c r="BS246" s="82" t="str">
        <f>+'[3]Contratos anteriores'!BS249</f>
        <v xml:space="preserve"> </v>
      </c>
      <c r="BT246" s="82" t="str">
        <f>+'[3]Contratos anteriores'!BT249</f>
        <v xml:space="preserve"> </v>
      </c>
      <c r="BU246" s="82" t="str">
        <f>+'[3]Contratos anteriores'!BU249</f>
        <v xml:space="preserve"> </v>
      </c>
      <c r="BV246" s="84">
        <f t="shared" si="227"/>
        <v>26.275000000000002</v>
      </c>
      <c r="BW246" s="84">
        <f t="shared" si="228"/>
        <v>3.9232453652708288</v>
      </c>
      <c r="BX246" s="84">
        <f t="shared" si="302"/>
        <v>20.390131952093761</v>
      </c>
      <c r="BY246" s="84">
        <f t="shared" si="300"/>
        <v>30.198245365270832</v>
      </c>
      <c r="BZ246" s="84">
        <f t="shared" si="301"/>
        <v>23.782252629863191</v>
      </c>
      <c r="CA246" s="82" t="str">
        <f t="shared" si="231"/>
        <v/>
      </c>
      <c r="CB246" s="82" t="str">
        <f t="shared" si="232"/>
        <v/>
      </c>
      <c r="CC246" s="82" t="str">
        <f t="shared" si="233"/>
        <v/>
      </c>
      <c r="CD246" s="82" t="str">
        <f t="shared" si="234"/>
        <v/>
      </c>
      <c r="CE246" s="82" t="str">
        <f t="shared" si="235"/>
        <v/>
      </c>
      <c r="CF246" s="82" t="str">
        <f t="shared" si="236"/>
        <v/>
      </c>
      <c r="CG246" s="82" t="str">
        <f t="shared" si="237"/>
        <v/>
      </c>
      <c r="CH246" s="82" t="str">
        <f t="shared" si="238"/>
        <v/>
      </c>
      <c r="CI246" s="82" t="str">
        <f t="shared" si="239"/>
        <v/>
      </c>
      <c r="CJ246" s="82" t="str">
        <f t="shared" si="240"/>
        <v/>
      </c>
      <c r="CK246" s="82" t="str">
        <f t="shared" si="241"/>
        <v/>
      </c>
      <c r="CL246" s="82" t="str">
        <f t="shared" si="242"/>
        <v/>
      </c>
      <c r="CM246" s="82" t="str">
        <f t="shared" si="243"/>
        <v/>
      </c>
      <c r="CN246" s="82" t="str">
        <f t="shared" si="244"/>
        <v/>
      </c>
      <c r="CO246" s="82" t="str">
        <f t="shared" si="245"/>
        <v/>
      </c>
      <c r="CP246" s="82" t="str">
        <f t="shared" si="246"/>
        <v/>
      </c>
      <c r="CQ246" s="82" t="str">
        <f t="shared" si="247"/>
        <v/>
      </c>
      <c r="CR246" s="82" t="str">
        <f t="shared" si="248"/>
        <v/>
      </c>
      <c r="CS246" s="82" t="str">
        <f t="shared" si="249"/>
        <v/>
      </c>
      <c r="CT246" s="82" t="str">
        <f t="shared" si="250"/>
        <v/>
      </c>
      <c r="CU246" s="82" t="str">
        <f t="shared" si="251"/>
        <v/>
      </c>
      <c r="CV246" s="82" t="str">
        <f t="shared" si="252"/>
        <v/>
      </c>
      <c r="CW246" s="82" t="str">
        <f t="shared" si="253"/>
        <v/>
      </c>
      <c r="CX246" s="82" t="str">
        <f t="shared" si="254"/>
        <v/>
      </c>
      <c r="CY246" s="82" t="str">
        <f t="shared" si="255"/>
        <v/>
      </c>
      <c r="CZ246" s="82" t="str">
        <f t="shared" si="256"/>
        <v/>
      </c>
      <c r="DA246" s="82" t="str">
        <f t="shared" si="257"/>
        <v/>
      </c>
      <c r="DB246" s="82" t="str">
        <f t="shared" si="258"/>
        <v/>
      </c>
      <c r="DC246" s="82" t="str">
        <f t="shared" si="259"/>
        <v/>
      </c>
      <c r="DD246" s="82" t="str">
        <f t="shared" si="260"/>
        <v/>
      </c>
      <c r="DE246" s="82" t="str">
        <f t="shared" si="261"/>
        <v/>
      </c>
      <c r="DF246" s="82" t="str">
        <f t="shared" si="262"/>
        <v/>
      </c>
      <c r="DG246" s="82" t="str">
        <f t="shared" si="263"/>
        <v/>
      </c>
      <c r="DH246" s="82" t="str">
        <f t="shared" si="264"/>
        <v/>
      </c>
      <c r="DI246" s="82" t="str">
        <f t="shared" si="265"/>
        <v/>
      </c>
      <c r="DJ246" s="82" t="str">
        <f t="shared" si="266"/>
        <v/>
      </c>
      <c r="DK246" s="82" t="str">
        <f t="shared" si="267"/>
        <v/>
      </c>
      <c r="DL246" s="82" t="str">
        <f t="shared" si="268"/>
        <v/>
      </c>
      <c r="DM246" s="82" t="str">
        <f t="shared" si="269"/>
        <v/>
      </c>
      <c r="DN246" s="82" t="str">
        <f t="shared" si="270"/>
        <v/>
      </c>
      <c r="DO246" s="82" t="str">
        <f t="shared" si="271"/>
        <v/>
      </c>
      <c r="DP246" s="82" t="str">
        <f t="shared" si="272"/>
        <v/>
      </c>
      <c r="DQ246" s="82" t="str">
        <f t="shared" si="273"/>
        <v/>
      </c>
      <c r="DR246" s="82" t="str">
        <f t="shared" si="274"/>
        <v/>
      </c>
      <c r="DS246" s="82" t="str">
        <f t="shared" si="275"/>
        <v/>
      </c>
      <c r="DT246" s="82" t="str">
        <f t="shared" si="276"/>
        <v/>
      </c>
      <c r="DU246" s="82" t="str">
        <f t="shared" si="277"/>
        <v/>
      </c>
      <c r="DV246" s="82" t="str">
        <f t="shared" si="278"/>
        <v/>
      </c>
      <c r="DW246" s="82" t="str">
        <f t="shared" si="279"/>
        <v/>
      </c>
      <c r="DX246" s="82" t="str">
        <f t="shared" si="280"/>
        <v/>
      </c>
      <c r="DY246" s="82" t="str">
        <f t="shared" si="281"/>
        <v/>
      </c>
      <c r="DZ246" s="82" t="str">
        <f t="shared" si="282"/>
        <v/>
      </c>
      <c r="EA246" s="82" t="str">
        <f t="shared" si="283"/>
        <v/>
      </c>
      <c r="EB246" s="82" t="str">
        <f t="shared" si="284"/>
        <v/>
      </c>
      <c r="EC246" s="82" t="str">
        <f t="shared" si="285"/>
        <v/>
      </c>
      <c r="ED246" s="82" t="str">
        <f t="shared" si="286"/>
        <v/>
      </c>
      <c r="EE246" s="82" t="str">
        <f t="shared" si="287"/>
        <v/>
      </c>
      <c r="EF246" s="82" t="str">
        <f t="shared" si="288"/>
        <v/>
      </c>
      <c r="EG246" s="82" t="str">
        <f t="shared" si="289"/>
        <v/>
      </c>
      <c r="EH246" s="82" t="str">
        <f t="shared" si="290"/>
        <v/>
      </c>
      <c r="EI246" s="82">
        <f t="shared" si="291"/>
        <v>21.59</v>
      </c>
      <c r="EJ246" s="82" t="str">
        <f t="shared" si="292"/>
        <v/>
      </c>
      <c r="EK246" s="82" t="str">
        <f t="shared" si="293"/>
        <v/>
      </c>
      <c r="EL246" s="82" t="str">
        <f t="shared" si="294"/>
        <v/>
      </c>
      <c r="EM246" s="82" t="str">
        <f t="shared" si="295"/>
        <v/>
      </c>
      <c r="EN246" s="82" t="str">
        <f t="shared" si="296"/>
        <v/>
      </c>
      <c r="EO246" s="71">
        <f t="shared" si="297"/>
        <v>21.59</v>
      </c>
      <c r="EP246" s="71">
        <f>ROUND(EO246*(1+[3]Inflación!$G$50),2)</f>
        <v>21.87</v>
      </c>
      <c r="EQ246" s="81">
        <f t="shared" si="298"/>
        <v>-1.3982119516059432E-3</v>
      </c>
    </row>
    <row r="247" spans="1:147" s="56" customFormat="1" ht="24.75" customHeight="1">
      <c r="A247" s="96">
        <v>240</v>
      </c>
      <c r="B247" s="95" t="s">
        <v>453</v>
      </c>
      <c r="C247" s="91" t="s">
        <v>452</v>
      </c>
      <c r="D247" s="90" t="s">
        <v>129</v>
      </c>
      <c r="E247" s="94">
        <v>27.992841926846907</v>
      </c>
      <c r="F247" s="94">
        <v>28.230781083225107</v>
      </c>
      <c r="G247" s="87"/>
      <c r="H247" s="82"/>
      <c r="I247" s="82"/>
      <c r="J247" s="82"/>
      <c r="K247" s="82" t="str">
        <f>+'[3]Contratos anteriores'!AO250</f>
        <v xml:space="preserve"> </v>
      </c>
      <c r="L247" s="82" t="str">
        <f>+'[3]Contratos anteriores'!AP250</f>
        <v xml:space="preserve"> </v>
      </c>
      <c r="M247" s="82" t="str">
        <f>+'[3]Contratos anteriores'!AQ250</f>
        <v xml:space="preserve"> </v>
      </c>
      <c r="N247" s="82"/>
      <c r="O247" s="82"/>
      <c r="P247" s="82"/>
      <c r="Q247" s="82" t="str">
        <f>+'[3]Contratos anteriores'!AR250</f>
        <v xml:space="preserve"> </v>
      </c>
      <c r="R247" s="82" t="str">
        <f>+'[3]Contratos anteriores'!AS250</f>
        <v xml:space="preserve"> </v>
      </c>
      <c r="S247" s="82" t="str">
        <f>+'[3]Contratos anteriores'!AT250</f>
        <v xml:space="preserve"> </v>
      </c>
      <c r="T247" s="82"/>
      <c r="U247" s="82"/>
      <c r="V247" s="82"/>
      <c r="W247" s="82" t="str">
        <f>+'[3]Contratos anteriores'!AU250</f>
        <v xml:space="preserve"> </v>
      </c>
      <c r="X247" s="82" t="str">
        <f>+'[3]Contratos anteriores'!AV250</f>
        <v xml:space="preserve"> </v>
      </c>
      <c r="Y247" s="82" t="str">
        <f>+'[3]Contratos anteriores'!AW250</f>
        <v xml:space="preserve"> </v>
      </c>
      <c r="Z247" s="82"/>
      <c r="AA247" s="82"/>
      <c r="AB247" s="82"/>
      <c r="AC247" s="86" t="str">
        <f>+'[3]Contratos anteriores'!AX250</f>
        <v xml:space="preserve"> </v>
      </c>
      <c r="AD247" s="86" t="str">
        <f>+'[3]Contratos anteriores'!AY250</f>
        <v xml:space="preserve"> </v>
      </c>
      <c r="AE247" s="86" t="str">
        <f>+'[3]Contratos anteriores'!AZ250</f>
        <v xml:space="preserve"> </v>
      </c>
      <c r="AF247" s="82"/>
      <c r="AG247" s="82"/>
      <c r="AH247" s="82"/>
      <c r="AI247" s="82" t="str">
        <f>+'[3]Contratos anteriores'!BA250</f>
        <v xml:space="preserve"> </v>
      </c>
      <c r="AJ247" s="82" t="str">
        <f>+'[3]Contratos anteriores'!BB250</f>
        <v xml:space="preserve"> </v>
      </c>
      <c r="AK247" s="82" t="str">
        <f>+'[3]Contratos anteriores'!BC250</f>
        <v xml:space="preserve"> </v>
      </c>
      <c r="AL247" s="82"/>
      <c r="AM247" s="82"/>
      <c r="AN247" s="82"/>
      <c r="AO247" s="82" t="str">
        <f>+'[3]Contratos anteriores'!BD250</f>
        <v xml:space="preserve"> </v>
      </c>
      <c r="AP247" s="82" t="str">
        <f>+'[3]Contratos anteriores'!BE250</f>
        <v xml:space="preserve"> </v>
      </c>
      <c r="AQ247" s="82" t="str">
        <f>+'[3]Contratos anteriores'!BF250</f>
        <v xml:space="preserve"> </v>
      </c>
      <c r="AR247" s="82"/>
      <c r="AS247" s="82"/>
      <c r="AT247" s="82"/>
      <c r="AU247" s="82" t="str">
        <f>+'[3]Contratos anteriores'!BG250</f>
        <v xml:space="preserve"> </v>
      </c>
      <c r="AV247" s="82" t="str">
        <f>+'[3]Contratos anteriores'!BH250</f>
        <v xml:space="preserve"> </v>
      </c>
      <c r="AW247" s="82" t="str">
        <f>+'[3]Contratos anteriores'!BI250</f>
        <v xml:space="preserve"> </v>
      </c>
      <c r="AX247" s="82"/>
      <c r="AY247" s="82"/>
      <c r="AZ247" s="82"/>
      <c r="BA247" s="82" t="str">
        <f>+'[3]Contratos anteriores'!BJ250</f>
        <v xml:space="preserve"> </v>
      </c>
      <c r="BB247" s="82" t="str">
        <f>+'[3]Contratos anteriores'!BK250</f>
        <v xml:space="preserve"> </v>
      </c>
      <c r="BC247" s="82" t="str">
        <f>+'[3]Contratos anteriores'!BL250</f>
        <v xml:space="preserve"> </v>
      </c>
      <c r="BD247" s="82"/>
      <c r="BE247" s="82"/>
      <c r="BF247" s="82"/>
      <c r="BG247" s="82" t="str">
        <f>+'[3]Contratos anteriores'!BM250</f>
        <v xml:space="preserve"> </v>
      </c>
      <c r="BH247" s="82" t="str">
        <f>+'[3]Contratos anteriores'!BN250</f>
        <v xml:space="preserve"> </v>
      </c>
      <c r="BI247" s="82" t="str">
        <f>+'[3]Contratos anteriores'!BO250</f>
        <v xml:space="preserve"> </v>
      </c>
      <c r="BJ247" s="82">
        <v>42.879999999999995</v>
      </c>
      <c r="BK247" s="82">
        <v>31.63</v>
      </c>
      <c r="BL247" s="82"/>
      <c r="BM247" s="82" t="str">
        <f>+'[3]Contratos anteriores'!BP250</f>
        <v xml:space="preserve"> </v>
      </c>
      <c r="BN247" s="82" t="str">
        <f>+'[3]Contratos anteriores'!BQ250</f>
        <v xml:space="preserve"> </v>
      </c>
      <c r="BO247" s="82" t="str">
        <f>+'[3]Contratos anteriores'!BR250</f>
        <v xml:space="preserve"> </v>
      </c>
      <c r="BP247" s="82">
        <v>27.95</v>
      </c>
      <c r="BQ247" s="82"/>
      <c r="BR247" s="82">
        <v>36.799999999999997</v>
      </c>
      <c r="BS247" s="82" t="str">
        <f>+'[3]Contratos anteriores'!BS250</f>
        <v xml:space="preserve"> </v>
      </c>
      <c r="BT247" s="82" t="str">
        <f>+'[3]Contratos anteriores'!BT250</f>
        <v xml:space="preserve"> </v>
      </c>
      <c r="BU247" s="82" t="str">
        <f>+'[3]Contratos anteriores'!BU250</f>
        <v xml:space="preserve"> </v>
      </c>
      <c r="BV247" s="84">
        <f t="shared" si="227"/>
        <v>34.814999999999998</v>
      </c>
      <c r="BW247" s="84">
        <f t="shared" si="228"/>
        <v>6.1023851433095784</v>
      </c>
      <c r="BX247" s="84">
        <f t="shared" si="302"/>
        <v>25.661422285035631</v>
      </c>
      <c r="BY247" s="84">
        <f t="shared" si="300"/>
        <v>40.917385143309573</v>
      </c>
      <c r="BZ247" s="84">
        <f t="shared" si="301"/>
        <v>30.792126119531602</v>
      </c>
      <c r="CA247" s="82" t="str">
        <f t="shared" si="231"/>
        <v/>
      </c>
      <c r="CB247" s="82" t="str">
        <f t="shared" si="232"/>
        <v/>
      </c>
      <c r="CC247" s="82" t="str">
        <f t="shared" si="233"/>
        <v/>
      </c>
      <c r="CD247" s="82" t="str">
        <f t="shared" si="234"/>
        <v/>
      </c>
      <c r="CE247" s="82" t="str">
        <f t="shared" si="235"/>
        <v/>
      </c>
      <c r="CF247" s="82" t="str">
        <f t="shared" si="236"/>
        <v/>
      </c>
      <c r="CG247" s="82" t="str">
        <f t="shared" si="237"/>
        <v/>
      </c>
      <c r="CH247" s="82" t="str">
        <f t="shared" si="238"/>
        <v/>
      </c>
      <c r="CI247" s="82" t="str">
        <f t="shared" si="239"/>
        <v/>
      </c>
      <c r="CJ247" s="82" t="str">
        <f t="shared" si="240"/>
        <v/>
      </c>
      <c r="CK247" s="82" t="str">
        <f t="shared" si="241"/>
        <v/>
      </c>
      <c r="CL247" s="82" t="str">
        <f t="shared" si="242"/>
        <v/>
      </c>
      <c r="CM247" s="82" t="str">
        <f t="shared" si="243"/>
        <v/>
      </c>
      <c r="CN247" s="82" t="str">
        <f t="shared" si="244"/>
        <v/>
      </c>
      <c r="CO247" s="82" t="str">
        <f t="shared" si="245"/>
        <v/>
      </c>
      <c r="CP247" s="82" t="str">
        <f t="shared" si="246"/>
        <v/>
      </c>
      <c r="CQ247" s="82" t="str">
        <f t="shared" si="247"/>
        <v/>
      </c>
      <c r="CR247" s="82" t="str">
        <f t="shared" si="248"/>
        <v/>
      </c>
      <c r="CS247" s="82" t="str">
        <f t="shared" si="249"/>
        <v/>
      </c>
      <c r="CT247" s="82" t="str">
        <f t="shared" si="250"/>
        <v/>
      </c>
      <c r="CU247" s="82" t="str">
        <f t="shared" si="251"/>
        <v/>
      </c>
      <c r="CV247" s="82" t="str">
        <f t="shared" si="252"/>
        <v/>
      </c>
      <c r="CW247" s="82" t="str">
        <f t="shared" si="253"/>
        <v/>
      </c>
      <c r="CX247" s="82" t="str">
        <f t="shared" si="254"/>
        <v/>
      </c>
      <c r="CY247" s="82" t="str">
        <f t="shared" si="255"/>
        <v/>
      </c>
      <c r="CZ247" s="82" t="str">
        <f t="shared" si="256"/>
        <v/>
      </c>
      <c r="DA247" s="82" t="str">
        <f t="shared" si="257"/>
        <v/>
      </c>
      <c r="DB247" s="82" t="str">
        <f t="shared" si="258"/>
        <v/>
      </c>
      <c r="DC247" s="82" t="str">
        <f t="shared" si="259"/>
        <v/>
      </c>
      <c r="DD247" s="82" t="str">
        <f t="shared" si="260"/>
        <v/>
      </c>
      <c r="DE247" s="82" t="str">
        <f t="shared" si="261"/>
        <v/>
      </c>
      <c r="DF247" s="82" t="str">
        <f t="shared" si="262"/>
        <v/>
      </c>
      <c r="DG247" s="82" t="str">
        <f t="shared" si="263"/>
        <v/>
      </c>
      <c r="DH247" s="82" t="str">
        <f t="shared" si="264"/>
        <v/>
      </c>
      <c r="DI247" s="82" t="str">
        <f t="shared" si="265"/>
        <v/>
      </c>
      <c r="DJ247" s="82" t="str">
        <f t="shared" si="266"/>
        <v/>
      </c>
      <c r="DK247" s="82" t="str">
        <f t="shared" si="267"/>
        <v/>
      </c>
      <c r="DL247" s="82" t="str">
        <f t="shared" si="268"/>
        <v/>
      </c>
      <c r="DM247" s="82" t="str">
        <f t="shared" si="269"/>
        <v/>
      </c>
      <c r="DN247" s="82" t="str">
        <f t="shared" si="270"/>
        <v/>
      </c>
      <c r="DO247" s="82" t="str">
        <f t="shared" si="271"/>
        <v/>
      </c>
      <c r="DP247" s="82" t="str">
        <f t="shared" si="272"/>
        <v/>
      </c>
      <c r="DQ247" s="82" t="str">
        <f t="shared" si="273"/>
        <v/>
      </c>
      <c r="DR247" s="82" t="str">
        <f t="shared" si="274"/>
        <v/>
      </c>
      <c r="DS247" s="82" t="str">
        <f t="shared" si="275"/>
        <v/>
      </c>
      <c r="DT247" s="82" t="str">
        <f t="shared" si="276"/>
        <v/>
      </c>
      <c r="DU247" s="82" t="str">
        <f t="shared" si="277"/>
        <v/>
      </c>
      <c r="DV247" s="82" t="str">
        <f t="shared" si="278"/>
        <v/>
      </c>
      <c r="DW247" s="82" t="str">
        <f t="shared" si="279"/>
        <v/>
      </c>
      <c r="DX247" s="82" t="str">
        <f t="shared" si="280"/>
        <v/>
      </c>
      <c r="DY247" s="82" t="str">
        <f t="shared" si="281"/>
        <v/>
      </c>
      <c r="DZ247" s="82" t="str">
        <f t="shared" si="282"/>
        <v/>
      </c>
      <c r="EA247" s="82" t="str">
        <f t="shared" si="283"/>
        <v/>
      </c>
      <c r="EB247" s="82" t="str">
        <f t="shared" si="284"/>
        <v/>
      </c>
      <c r="EC247" s="82" t="str">
        <f t="shared" si="285"/>
        <v/>
      </c>
      <c r="ED247" s="82" t="str">
        <f t="shared" si="286"/>
        <v/>
      </c>
      <c r="EE247" s="82" t="str">
        <f t="shared" si="287"/>
        <v/>
      </c>
      <c r="EF247" s="82" t="str">
        <f t="shared" si="288"/>
        <v/>
      </c>
      <c r="EG247" s="82" t="str">
        <f t="shared" si="289"/>
        <v/>
      </c>
      <c r="EH247" s="82" t="str">
        <f t="shared" si="290"/>
        <v/>
      </c>
      <c r="EI247" s="82">
        <f t="shared" si="291"/>
        <v>27.95</v>
      </c>
      <c r="EJ247" s="82" t="str">
        <f t="shared" si="292"/>
        <v/>
      </c>
      <c r="EK247" s="82" t="str">
        <f t="shared" si="293"/>
        <v/>
      </c>
      <c r="EL247" s="82" t="str">
        <f t="shared" si="294"/>
        <v/>
      </c>
      <c r="EM247" s="82" t="str">
        <f t="shared" si="295"/>
        <v/>
      </c>
      <c r="EN247" s="82" t="str">
        <f t="shared" si="296"/>
        <v/>
      </c>
      <c r="EO247" s="71">
        <f t="shared" si="297"/>
        <v>27.95</v>
      </c>
      <c r="EP247" s="71">
        <f>ROUND(EO247*(1+[3]Inflación!$G$50),2)</f>
        <v>28.31</v>
      </c>
      <c r="EQ247" s="81">
        <f t="shared" si="298"/>
        <v>-1.530460071144768E-3</v>
      </c>
    </row>
    <row r="248" spans="1:147" s="115" customFormat="1" ht="24.75" customHeight="1">
      <c r="A248" s="90">
        <v>241</v>
      </c>
      <c r="B248" s="109" t="s">
        <v>430</v>
      </c>
      <c r="C248" s="91" t="s">
        <v>451</v>
      </c>
      <c r="D248" s="90" t="s">
        <v>12</v>
      </c>
      <c r="E248" s="94">
        <v>105.201059316282</v>
      </c>
      <c r="F248" s="94">
        <v>106.0952683204704</v>
      </c>
      <c r="G248" s="87"/>
      <c r="H248" s="82"/>
      <c r="I248" s="82">
        <v>117.5055</v>
      </c>
      <c r="J248" s="82"/>
      <c r="K248" s="82" t="str">
        <f>+'[3]Contratos anteriores'!AO251</f>
        <v xml:space="preserve"> </v>
      </c>
      <c r="L248" s="82" t="str">
        <f>+'[3]Contratos anteriores'!AP251</f>
        <v xml:space="preserve"> </v>
      </c>
      <c r="M248" s="82" t="str">
        <f>+'[3]Contratos anteriores'!AQ251</f>
        <v xml:space="preserve"> </v>
      </c>
      <c r="N248" s="82"/>
      <c r="O248" s="82"/>
      <c r="P248" s="82"/>
      <c r="Q248" s="82" t="str">
        <f>+'[3]Contratos anteriores'!AR251</f>
        <v xml:space="preserve"> </v>
      </c>
      <c r="R248" s="82" t="str">
        <f>+'[3]Contratos anteriores'!AS251</f>
        <v xml:space="preserve"> </v>
      </c>
      <c r="S248" s="82" t="str">
        <f>+'[3]Contratos anteriores'!AT251</f>
        <v xml:space="preserve"> </v>
      </c>
      <c r="T248" s="82"/>
      <c r="U248" s="82"/>
      <c r="V248" s="82"/>
      <c r="W248" s="82" t="str">
        <f>+'[3]Contratos anteriores'!AU251</f>
        <v xml:space="preserve"> </v>
      </c>
      <c r="X248" s="82" t="str">
        <f>+'[3]Contratos anteriores'!AV251</f>
        <v xml:space="preserve"> </v>
      </c>
      <c r="Y248" s="82" t="str">
        <f>+'[3]Contratos anteriores'!AW251</f>
        <v xml:space="preserve"> </v>
      </c>
      <c r="Z248" s="82"/>
      <c r="AA248" s="82"/>
      <c r="AB248" s="82"/>
      <c r="AC248" s="86" t="str">
        <f>+'[3]Contratos anteriores'!AX251</f>
        <v xml:space="preserve"> </v>
      </c>
      <c r="AD248" s="86" t="str">
        <f>+'[3]Contratos anteriores'!AY251</f>
        <v xml:space="preserve"> </v>
      </c>
      <c r="AE248" s="86" t="str">
        <f>+'[3]Contratos anteriores'!AZ251</f>
        <v xml:space="preserve"> </v>
      </c>
      <c r="AF248" s="82"/>
      <c r="AG248" s="82"/>
      <c r="AH248" s="82"/>
      <c r="AI248" s="82" t="str">
        <f>+'[3]Contratos anteriores'!BA251</f>
        <v xml:space="preserve"> </v>
      </c>
      <c r="AJ248" s="82" t="str">
        <f>+'[3]Contratos anteriores'!BB251</f>
        <v xml:space="preserve"> </v>
      </c>
      <c r="AK248" s="82" t="str">
        <f>+'[3]Contratos anteriores'!BC251</f>
        <v xml:space="preserve"> </v>
      </c>
      <c r="AL248" s="82"/>
      <c r="AM248" s="82"/>
      <c r="AN248" s="82"/>
      <c r="AO248" s="82" t="str">
        <f>+'[3]Contratos anteriores'!BD251</f>
        <v xml:space="preserve"> </v>
      </c>
      <c r="AP248" s="82" t="str">
        <f>+'[3]Contratos anteriores'!BE251</f>
        <v xml:space="preserve"> </v>
      </c>
      <c r="AQ248" s="82" t="str">
        <f>+'[3]Contratos anteriores'!BF251</f>
        <v xml:space="preserve"> </v>
      </c>
      <c r="AR248" s="82"/>
      <c r="AS248" s="82"/>
      <c r="AT248" s="82"/>
      <c r="AU248" s="82" t="str">
        <f>+'[3]Contratos anteriores'!BG251</f>
        <v xml:space="preserve"> </v>
      </c>
      <c r="AV248" s="82" t="str">
        <f>+'[3]Contratos anteriores'!BH251</f>
        <v xml:space="preserve"> </v>
      </c>
      <c r="AW248" s="82" t="str">
        <f>+'[3]Contratos anteriores'!BI251</f>
        <v xml:space="preserve"> </v>
      </c>
      <c r="AX248" s="82"/>
      <c r="AY248" s="82"/>
      <c r="AZ248" s="82"/>
      <c r="BA248" s="82" t="str">
        <f>+'[3]Contratos anteriores'!BJ251</f>
        <v xml:space="preserve"> </v>
      </c>
      <c r="BB248" s="82" t="str">
        <f>+'[3]Contratos anteriores'!BK251</f>
        <v xml:space="preserve"> </v>
      </c>
      <c r="BC248" s="82" t="str">
        <f>+'[3]Contratos anteriores'!BL251</f>
        <v xml:space="preserve"> </v>
      </c>
      <c r="BD248" s="82"/>
      <c r="BE248" s="82"/>
      <c r="BF248" s="82"/>
      <c r="BG248" s="82" t="str">
        <f>+'[3]Contratos anteriores'!BM251</f>
        <v xml:space="preserve"> </v>
      </c>
      <c r="BH248" s="82" t="str">
        <f>+'[3]Contratos anteriores'!BN251</f>
        <v xml:space="preserve"> </v>
      </c>
      <c r="BI248" s="82" t="str">
        <f>+'[3]Contratos anteriores'!BO251</f>
        <v xml:space="preserve"> </v>
      </c>
      <c r="BJ248" s="82">
        <v>115.72</v>
      </c>
      <c r="BK248" s="82">
        <v>118.88</v>
      </c>
      <c r="BL248" s="82"/>
      <c r="BM248" s="82" t="str">
        <f>+'[3]Contratos anteriores'!BP251</f>
        <v xml:space="preserve"> </v>
      </c>
      <c r="BN248" s="82" t="str">
        <f>+'[3]Contratos anteriores'!BQ251</f>
        <v xml:space="preserve"> </v>
      </c>
      <c r="BO248" s="82" t="str">
        <f>+'[3]Contratos anteriores'!BR251</f>
        <v xml:space="preserve"> </v>
      </c>
      <c r="BP248" s="82">
        <v>105.03</v>
      </c>
      <c r="BQ248" s="82"/>
      <c r="BR248" s="82">
        <v>113.85</v>
      </c>
      <c r="BS248" s="82" t="str">
        <f>+'[3]Contratos anteriores'!BS251</f>
        <v xml:space="preserve"> </v>
      </c>
      <c r="BT248" s="82" t="str">
        <f>+'[3]Contratos anteriores'!BT251</f>
        <v xml:space="preserve"> </v>
      </c>
      <c r="BU248" s="82" t="str">
        <f>+'[3]Contratos anteriores'!BU251</f>
        <v xml:space="preserve"> </v>
      </c>
      <c r="BV248" s="84">
        <f t="shared" si="227"/>
        <v>114.19710000000001</v>
      </c>
      <c r="BW248" s="84">
        <f t="shared" si="228"/>
        <v>6.1122343157292116</v>
      </c>
      <c r="BX248" s="84">
        <f>IFERROR(BV248-BW248*2," ")</f>
        <v>101.97263136854158</v>
      </c>
      <c r="BY248" s="84">
        <f t="shared" si="300"/>
        <v>120.30933431572922</v>
      </c>
      <c r="BZ248" s="84">
        <f t="shared" si="301"/>
        <v>115.72116524791021</v>
      </c>
      <c r="CA248" s="128" t="str">
        <f t="shared" si="231"/>
        <v/>
      </c>
      <c r="CB248" s="128" t="str">
        <f t="shared" si="232"/>
        <v/>
      </c>
      <c r="CC248" s="128" t="str">
        <f t="shared" si="233"/>
        <v/>
      </c>
      <c r="CD248" s="128" t="str">
        <f t="shared" si="234"/>
        <v/>
      </c>
      <c r="CE248" s="128" t="str">
        <f t="shared" si="235"/>
        <v/>
      </c>
      <c r="CF248" s="128" t="str">
        <f t="shared" si="236"/>
        <v/>
      </c>
      <c r="CG248" s="128" t="str">
        <f t="shared" si="237"/>
        <v/>
      </c>
      <c r="CH248" s="128" t="str">
        <f t="shared" si="238"/>
        <v/>
      </c>
      <c r="CI248" s="128" t="str">
        <f t="shared" si="239"/>
        <v/>
      </c>
      <c r="CJ248" s="128" t="str">
        <f t="shared" si="240"/>
        <v/>
      </c>
      <c r="CK248" s="128" t="str">
        <f t="shared" si="241"/>
        <v/>
      </c>
      <c r="CL248" s="128" t="str">
        <f t="shared" si="242"/>
        <v/>
      </c>
      <c r="CM248" s="128" t="str">
        <f t="shared" si="243"/>
        <v/>
      </c>
      <c r="CN248" s="128" t="str">
        <f t="shared" si="244"/>
        <v/>
      </c>
      <c r="CO248" s="128" t="str">
        <f t="shared" si="245"/>
        <v/>
      </c>
      <c r="CP248" s="128" t="str">
        <f t="shared" si="246"/>
        <v/>
      </c>
      <c r="CQ248" s="128" t="str">
        <f t="shared" si="247"/>
        <v/>
      </c>
      <c r="CR248" s="128" t="str">
        <f t="shared" si="248"/>
        <v/>
      </c>
      <c r="CS248" s="82" t="str">
        <f t="shared" si="249"/>
        <v/>
      </c>
      <c r="CT248" s="82" t="str">
        <f t="shared" si="250"/>
        <v/>
      </c>
      <c r="CU248" s="128" t="str">
        <f t="shared" si="251"/>
        <v/>
      </c>
      <c r="CV248" s="128" t="str">
        <f t="shared" si="252"/>
        <v/>
      </c>
      <c r="CW248" s="128" t="str">
        <f t="shared" si="253"/>
        <v/>
      </c>
      <c r="CX248" s="128" t="str">
        <f t="shared" si="254"/>
        <v/>
      </c>
      <c r="CY248" s="128" t="str">
        <f t="shared" si="255"/>
        <v/>
      </c>
      <c r="CZ248" s="128" t="str">
        <f t="shared" si="256"/>
        <v/>
      </c>
      <c r="DA248" s="128" t="str">
        <f t="shared" si="257"/>
        <v/>
      </c>
      <c r="DB248" s="128" t="str">
        <f t="shared" si="258"/>
        <v/>
      </c>
      <c r="DC248" s="128" t="str">
        <f t="shared" si="259"/>
        <v/>
      </c>
      <c r="DD248" s="128" t="str">
        <f t="shared" si="260"/>
        <v/>
      </c>
      <c r="DE248" s="128" t="str">
        <f t="shared" si="261"/>
        <v/>
      </c>
      <c r="DF248" s="128" t="str">
        <f t="shared" si="262"/>
        <v/>
      </c>
      <c r="DG248" s="128" t="str">
        <f t="shared" si="263"/>
        <v/>
      </c>
      <c r="DH248" s="128" t="str">
        <f t="shared" si="264"/>
        <v/>
      </c>
      <c r="DI248" s="128" t="str">
        <f t="shared" si="265"/>
        <v/>
      </c>
      <c r="DJ248" s="128" t="str">
        <f t="shared" si="266"/>
        <v/>
      </c>
      <c r="DK248" s="128" t="str">
        <f t="shared" si="267"/>
        <v/>
      </c>
      <c r="DL248" s="128" t="str">
        <f t="shared" si="268"/>
        <v/>
      </c>
      <c r="DM248" s="128" t="str">
        <f t="shared" si="269"/>
        <v/>
      </c>
      <c r="DN248" s="128" t="str">
        <f t="shared" si="270"/>
        <v/>
      </c>
      <c r="DO248" s="128" t="str">
        <f t="shared" si="271"/>
        <v/>
      </c>
      <c r="DP248" s="128" t="str">
        <f t="shared" si="272"/>
        <v/>
      </c>
      <c r="DQ248" s="128" t="str">
        <f t="shared" si="273"/>
        <v/>
      </c>
      <c r="DR248" s="128" t="str">
        <f t="shared" si="274"/>
        <v/>
      </c>
      <c r="DS248" s="128" t="str">
        <f t="shared" si="275"/>
        <v/>
      </c>
      <c r="DT248" s="128" t="str">
        <f t="shared" si="276"/>
        <v/>
      </c>
      <c r="DU248" s="128" t="str">
        <f t="shared" si="277"/>
        <v/>
      </c>
      <c r="DV248" s="128" t="str">
        <f t="shared" si="278"/>
        <v/>
      </c>
      <c r="DW248" s="128" t="str">
        <f t="shared" si="279"/>
        <v/>
      </c>
      <c r="DX248" s="128" t="str">
        <f t="shared" si="280"/>
        <v/>
      </c>
      <c r="DY248" s="128" t="str">
        <f t="shared" si="281"/>
        <v/>
      </c>
      <c r="DZ248" s="128" t="str">
        <f t="shared" si="282"/>
        <v/>
      </c>
      <c r="EA248" s="128" t="str">
        <f t="shared" si="283"/>
        <v/>
      </c>
      <c r="EB248" s="128" t="str">
        <f t="shared" si="284"/>
        <v/>
      </c>
      <c r="EC248" s="128">
        <f t="shared" si="285"/>
        <v>115.72</v>
      </c>
      <c r="ED248" s="128" t="str">
        <f t="shared" si="286"/>
        <v/>
      </c>
      <c r="EE248" s="128" t="str">
        <f t="shared" si="287"/>
        <v/>
      </c>
      <c r="EF248" s="128" t="str">
        <f t="shared" si="288"/>
        <v/>
      </c>
      <c r="EG248" s="128" t="str">
        <f t="shared" si="289"/>
        <v/>
      </c>
      <c r="EH248" s="128" t="str">
        <f t="shared" si="290"/>
        <v/>
      </c>
      <c r="EI248" s="128">
        <f t="shared" si="291"/>
        <v>105.03</v>
      </c>
      <c r="EJ248" s="128" t="str">
        <f t="shared" si="292"/>
        <v/>
      </c>
      <c r="EK248" s="128">
        <f t="shared" si="293"/>
        <v>113.85</v>
      </c>
      <c r="EL248" s="128" t="str">
        <f t="shared" si="294"/>
        <v/>
      </c>
      <c r="EM248" s="128" t="str">
        <f t="shared" si="295"/>
        <v/>
      </c>
      <c r="EN248" s="128" t="str">
        <f t="shared" si="296"/>
        <v/>
      </c>
      <c r="EO248" s="127">
        <f t="shared" si="297"/>
        <v>111.73</v>
      </c>
      <c r="EP248" s="127">
        <f>ROUND(EO248*(1+[3]Inflación!$G$50),2)</f>
        <v>113.17</v>
      </c>
      <c r="EQ248" s="116">
        <f t="shared" si="298"/>
        <v>6.2061548867954341E-2</v>
      </c>
    </row>
    <row r="249" spans="1:147" s="115" customFormat="1" ht="24.75" customHeight="1">
      <c r="A249" s="90">
        <v>242</v>
      </c>
      <c r="B249" s="109" t="s">
        <v>430</v>
      </c>
      <c r="C249" s="105" t="s">
        <v>165</v>
      </c>
      <c r="D249" s="90" t="s">
        <v>12</v>
      </c>
      <c r="E249" s="94">
        <v>124.13299175532649</v>
      </c>
      <c r="F249" s="94">
        <v>125.18812218524675</v>
      </c>
      <c r="G249" s="87"/>
      <c r="H249" s="82">
        <v>143.01</v>
      </c>
      <c r="I249" s="82">
        <v>128.00550000000001</v>
      </c>
      <c r="J249" s="82">
        <v>153.02000000000001</v>
      </c>
      <c r="K249" s="82" t="str">
        <f>+'[3]Contratos anteriores'!AO252</f>
        <v xml:space="preserve"> </v>
      </c>
      <c r="L249" s="82" t="str">
        <f>+'[3]Contratos anteriores'!AP252</f>
        <v xml:space="preserve"> </v>
      </c>
      <c r="M249" s="82" t="str">
        <f>+'[3]Contratos anteriores'!AQ252</f>
        <v xml:space="preserve"> </v>
      </c>
      <c r="N249" s="82"/>
      <c r="O249" s="82"/>
      <c r="P249" s="82"/>
      <c r="Q249" s="82" t="str">
        <f>+'[3]Contratos anteriores'!AR252</f>
        <v xml:space="preserve"> </v>
      </c>
      <c r="R249" s="82" t="str">
        <f>+'[3]Contratos anteriores'!AS252</f>
        <v xml:space="preserve"> </v>
      </c>
      <c r="S249" s="82" t="str">
        <f>+'[3]Contratos anteriores'!AT252</f>
        <v xml:space="preserve"> </v>
      </c>
      <c r="T249" s="82">
        <v>178</v>
      </c>
      <c r="U249" s="82"/>
      <c r="V249" s="82"/>
      <c r="W249" s="82">
        <f>+'[3]Contratos anteriores'!AU252</f>
        <v>158.11672799999999</v>
      </c>
      <c r="X249" s="82" t="str">
        <f>+'[3]Contratos anteriores'!AV252</f>
        <v xml:space="preserve"> </v>
      </c>
      <c r="Y249" s="82" t="str">
        <f>+'[3]Contratos anteriores'!AW252</f>
        <v xml:space="preserve"> </v>
      </c>
      <c r="Z249" s="82"/>
      <c r="AA249" s="82"/>
      <c r="AB249" s="82"/>
      <c r="AC249" s="86" t="str">
        <f>+'[3]Contratos anteriores'!AX252</f>
        <v xml:space="preserve"> </v>
      </c>
      <c r="AD249" s="86" t="str">
        <f>+'[3]Contratos anteriores'!AY252</f>
        <v xml:space="preserve"> </v>
      </c>
      <c r="AE249" s="86" t="str">
        <f>+'[3]Contratos anteriores'!AZ252</f>
        <v xml:space="preserve"> </v>
      </c>
      <c r="AF249" s="82"/>
      <c r="AG249" s="82"/>
      <c r="AH249" s="82"/>
      <c r="AI249" s="82" t="str">
        <f>+'[3]Contratos anteriores'!BA252</f>
        <v xml:space="preserve"> </v>
      </c>
      <c r="AJ249" s="82" t="str">
        <f>+'[3]Contratos anteriores'!BB252</f>
        <v xml:space="preserve"> </v>
      </c>
      <c r="AK249" s="82" t="str">
        <f>+'[3]Contratos anteriores'!BC252</f>
        <v xml:space="preserve"> </v>
      </c>
      <c r="AL249" s="82"/>
      <c r="AM249" s="82"/>
      <c r="AN249" s="82"/>
      <c r="AO249" s="82" t="str">
        <f>+'[3]Contratos anteriores'!BD252</f>
        <v xml:space="preserve"> </v>
      </c>
      <c r="AP249" s="82" t="str">
        <f>+'[3]Contratos anteriores'!BE252</f>
        <v xml:space="preserve"> </v>
      </c>
      <c r="AQ249" s="82" t="str">
        <f>+'[3]Contratos anteriores'!BF252</f>
        <v xml:space="preserve"> </v>
      </c>
      <c r="AR249" s="82"/>
      <c r="AS249" s="82"/>
      <c r="AT249" s="82"/>
      <c r="AU249" s="82" t="str">
        <f>+'[3]Contratos anteriores'!BG252</f>
        <v xml:space="preserve"> </v>
      </c>
      <c r="AV249" s="82">
        <f>+'[3]Contratos anteriores'!BH252</f>
        <v>116.1615</v>
      </c>
      <c r="AW249" s="82" t="str">
        <f>+'[3]Contratos anteriores'!BI252</f>
        <v xml:space="preserve"> </v>
      </c>
      <c r="AX249" s="82"/>
      <c r="AY249" s="82"/>
      <c r="AZ249" s="82"/>
      <c r="BA249" s="82" t="str">
        <f>+'[3]Contratos anteriores'!BJ252</f>
        <v xml:space="preserve"> </v>
      </c>
      <c r="BB249" s="82" t="str">
        <f>+'[3]Contratos anteriores'!BK252</f>
        <v xml:space="preserve"> </v>
      </c>
      <c r="BC249" s="82" t="str">
        <f>+'[3]Contratos anteriores'!BL252</f>
        <v xml:space="preserve"> </v>
      </c>
      <c r="BD249" s="82"/>
      <c r="BE249" s="82"/>
      <c r="BF249" s="82"/>
      <c r="BG249" s="82" t="str">
        <f>+'[3]Contratos anteriores'!BM252</f>
        <v xml:space="preserve"> </v>
      </c>
      <c r="BH249" s="82" t="str">
        <f>+'[3]Contratos anteriores'!BN252</f>
        <v xml:space="preserve"> </v>
      </c>
      <c r="BI249" s="82" t="str">
        <f>+'[3]Contratos anteriores'!BO252</f>
        <v xml:space="preserve"> </v>
      </c>
      <c r="BJ249" s="82">
        <v>136.54</v>
      </c>
      <c r="BK249" s="82">
        <v>140.27000000000001</v>
      </c>
      <c r="BL249" s="82"/>
      <c r="BM249" s="82" t="str">
        <f>+'[3]Contratos anteriores'!BP252</f>
        <v xml:space="preserve"> </v>
      </c>
      <c r="BN249" s="82">
        <f>+'[3]Contratos anteriores'!BQ252</f>
        <v>157.65049999999999</v>
      </c>
      <c r="BO249" s="82" t="str">
        <f>+'[3]Contratos anteriores'!BR252</f>
        <v xml:space="preserve"> </v>
      </c>
      <c r="BP249" s="82">
        <v>123.94</v>
      </c>
      <c r="BQ249" s="82">
        <v>123.2</v>
      </c>
      <c r="BR249" s="82">
        <v>134.09</v>
      </c>
      <c r="BS249" s="82" t="str">
        <f>+'[3]Contratos anteriores'!BS252</f>
        <v xml:space="preserve"> </v>
      </c>
      <c r="BT249" s="82">
        <f>+'[3]Contratos anteriores'!BT252</f>
        <v>124.23848099999998</v>
      </c>
      <c r="BU249" s="82" t="str">
        <f>+'[3]Contratos anteriores'!BU252</f>
        <v xml:space="preserve"> </v>
      </c>
      <c r="BV249" s="84">
        <f t="shared" si="227"/>
        <v>139.71097761538462</v>
      </c>
      <c r="BW249" s="84">
        <f t="shared" si="228"/>
        <v>17.324914484158988</v>
      </c>
      <c r="BX249" s="84">
        <f>IFERROR(BV249-BW249*2," ")</f>
        <v>105.06114864706664</v>
      </c>
      <c r="BY249" s="84">
        <f t="shared" si="300"/>
        <v>157.03589209954362</v>
      </c>
      <c r="BZ249" s="84">
        <f t="shared" si="301"/>
        <v>136.54629093085916</v>
      </c>
      <c r="CA249" s="128" t="str">
        <f t="shared" si="231"/>
        <v/>
      </c>
      <c r="CB249" s="128">
        <f t="shared" si="232"/>
        <v>128.00550000000001</v>
      </c>
      <c r="CC249" s="128" t="str">
        <f t="shared" si="233"/>
        <v/>
      </c>
      <c r="CD249" s="128" t="str">
        <f t="shared" si="234"/>
        <v/>
      </c>
      <c r="CE249" s="128" t="str">
        <f t="shared" si="235"/>
        <v/>
      </c>
      <c r="CF249" s="128" t="str">
        <f t="shared" si="236"/>
        <v/>
      </c>
      <c r="CG249" s="128" t="str">
        <f t="shared" si="237"/>
        <v/>
      </c>
      <c r="CH249" s="128" t="str">
        <f t="shared" si="238"/>
        <v/>
      </c>
      <c r="CI249" s="128" t="str">
        <f t="shared" si="239"/>
        <v/>
      </c>
      <c r="CJ249" s="128" t="str">
        <f t="shared" si="240"/>
        <v/>
      </c>
      <c r="CK249" s="128" t="str">
        <f t="shared" si="241"/>
        <v/>
      </c>
      <c r="CL249" s="128" t="str">
        <f t="shared" si="242"/>
        <v/>
      </c>
      <c r="CM249" s="128" t="str">
        <f t="shared" si="243"/>
        <v/>
      </c>
      <c r="CN249" s="128" t="str">
        <f t="shared" si="244"/>
        <v/>
      </c>
      <c r="CO249" s="128" t="str">
        <f t="shared" si="245"/>
        <v/>
      </c>
      <c r="CP249" s="128" t="str">
        <f t="shared" si="246"/>
        <v/>
      </c>
      <c r="CQ249" s="128" t="str">
        <f t="shared" si="247"/>
        <v/>
      </c>
      <c r="CR249" s="128" t="str">
        <f t="shared" si="248"/>
        <v/>
      </c>
      <c r="CS249" s="82" t="str">
        <f t="shared" si="249"/>
        <v/>
      </c>
      <c r="CT249" s="82" t="str">
        <f t="shared" si="250"/>
        <v/>
      </c>
      <c r="CU249" s="128" t="str">
        <f t="shared" si="251"/>
        <v/>
      </c>
      <c r="CV249" s="128" t="str">
        <f t="shared" si="252"/>
        <v/>
      </c>
      <c r="CW249" s="128" t="str">
        <f t="shared" si="253"/>
        <v/>
      </c>
      <c r="CX249" s="128" t="str">
        <f t="shared" si="254"/>
        <v/>
      </c>
      <c r="CY249" s="128" t="str">
        <f t="shared" si="255"/>
        <v/>
      </c>
      <c r="CZ249" s="128" t="str">
        <f t="shared" si="256"/>
        <v/>
      </c>
      <c r="DA249" s="128" t="str">
        <f t="shared" si="257"/>
        <v/>
      </c>
      <c r="DB249" s="128" t="str">
        <f t="shared" si="258"/>
        <v/>
      </c>
      <c r="DC249" s="128" t="str">
        <f t="shared" si="259"/>
        <v/>
      </c>
      <c r="DD249" s="128" t="str">
        <f t="shared" si="260"/>
        <v/>
      </c>
      <c r="DE249" s="128" t="str">
        <f t="shared" si="261"/>
        <v/>
      </c>
      <c r="DF249" s="128" t="str">
        <f t="shared" si="262"/>
        <v/>
      </c>
      <c r="DG249" s="128" t="str">
        <f t="shared" si="263"/>
        <v/>
      </c>
      <c r="DH249" s="128" t="str">
        <f t="shared" si="264"/>
        <v/>
      </c>
      <c r="DI249" s="128" t="str">
        <f t="shared" si="265"/>
        <v/>
      </c>
      <c r="DJ249" s="128" t="str">
        <f t="shared" si="266"/>
        <v/>
      </c>
      <c r="DK249" s="128" t="str">
        <f t="shared" si="267"/>
        <v/>
      </c>
      <c r="DL249" s="128" t="str">
        <f t="shared" si="268"/>
        <v/>
      </c>
      <c r="DM249" s="128" t="str">
        <f t="shared" si="269"/>
        <v/>
      </c>
      <c r="DN249" s="128" t="str">
        <f t="shared" si="270"/>
        <v/>
      </c>
      <c r="DO249" s="128">
        <f t="shared" si="271"/>
        <v>116.1615</v>
      </c>
      <c r="DP249" s="128" t="str">
        <f t="shared" si="272"/>
        <v/>
      </c>
      <c r="DQ249" s="128" t="str">
        <f t="shared" si="273"/>
        <v/>
      </c>
      <c r="DR249" s="128" t="str">
        <f t="shared" si="274"/>
        <v/>
      </c>
      <c r="DS249" s="128" t="str">
        <f t="shared" si="275"/>
        <v/>
      </c>
      <c r="DT249" s="128" t="str">
        <f t="shared" si="276"/>
        <v/>
      </c>
      <c r="DU249" s="128" t="str">
        <f t="shared" si="277"/>
        <v/>
      </c>
      <c r="DV249" s="128" t="str">
        <f t="shared" si="278"/>
        <v/>
      </c>
      <c r="DW249" s="128" t="str">
        <f t="shared" si="279"/>
        <v/>
      </c>
      <c r="DX249" s="128" t="str">
        <f t="shared" si="280"/>
        <v/>
      </c>
      <c r="DY249" s="128" t="str">
        <f t="shared" si="281"/>
        <v/>
      </c>
      <c r="DZ249" s="128" t="str">
        <f t="shared" si="282"/>
        <v/>
      </c>
      <c r="EA249" s="128" t="str">
        <f t="shared" si="283"/>
        <v/>
      </c>
      <c r="EB249" s="128" t="str">
        <f t="shared" si="284"/>
        <v/>
      </c>
      <c r="EC249" s="128">
        <f t="shared" si="285"/>
        <v>136.54</v>
      </c>
      <c r="ED249" s="128" t="str">
        <f t="shared" si="286"/>
        <v/>
      </c>
      <c r="EE249" s="128" t="str">
        <f t="shared" si="287"/>
        <v/>
      </c>
      <c r="EF249" s="128" t="str">
        <f t="shared" si="288"/>
        <v/>
      </c>
      <c r="EG249" s="128" t="str">
        <f t="shared" si="289"/>
        <v/>
      </c>
      <c r="EH249" s="128" t="str">
        <f t="shared" si="290"/>
        <v/>
      </c>
      <c r="EI249" s="128">
        <f t="shared" si="291"/>
        <v>123.94</v>
      </c>
      <c r="EJ249" s="128">
        <f t="shared" si="292"/>
        <v>123.2</v>
      </c>
      <c r="EK249" s="128">
        <f t="shared" si="293"/>
        <v>134.09</v>
      </c>
      <c r="EL249" s="128" t="str">
        <f t="shared" si="294"/>
        <v/>
      </c>
      <c r="EM249" s="128">
        <f t="shared" si="295"/>
        <v>124.23848099999998</v>
      </c>
      <c r="EN249" s="128" t="str">
        <f t="shared" si="296"/>
        <v/>
      </c>
      <c r="EO249" s="127">
        <f t="shared" si="297"/>
        <v>126.92</v>
      </c>
      <c r="EP249" s="127">
        <f>ROUND(EO249*(1+[3]Inflación!$G$50),2)</f>
        <v>128.55000000000001</v>
      </c>
      <c r="EQ249" s="116">
        <f t="shared" si="298"/>
        <v>2.2451793075018101E-2</v>
      </c>
    </row>
    <row r="250" spans="1:147" s="56" customFormat="1" ht="24.75" customHeight="1">
      <c r="A250" s="93">
        <v>243</v>
      </c>
      <c r="B250" s="92" t="s">
        <v>430</v>
      </c>
      <c r="C250" s="105" t="s">
        <v>164</v>
      </c>
      <c r="D250" s="90" t="s">
        <v>12</v>
      </c>
      <c r="E250" s="94">
        <v>144.16938702229504</v>
      </c>
      <c r="F250" s="94">
        <v>145.39482681198456</v>
      </c>
      <c r="G250" s="87"/>
      <c r="H250" s="82">
        <v>172.77</v>
      </c>
      <c r="I250" s="82">
        <v>155.85150000000002</v>
      </c>
      <c r="J250" s="82">
        <v>184.86</v>
      </c>
      <c r="K250" s="82" t="str">
        <f>+'[3]Contratos anteriores'!AO253</f>
        <v xml:space="preserve"> </v>
      </c>
      <c r="L250" s="82" t="str">
        <f>+'[3]Contratos anteriores'!AP253</f>
        <v xml:space="preserve"> </v>
      </c>
      <c r="M250" s="82" t="str">
        <f>+'[3]Contratos anteriores'!AQ253</f>
        <v xml:space="preserve"> </v>
      </c>
      <c r="N250" s="82"/>
      <c r="O250" s="82"/>
      <c r="P250" s="82"/>
      <c r="Q250" s="82" t="str">
        <f>+'[3]Contratos anteriores'!AR253</f>
        <v xml:space="preserve"> </v>
      </c>
      <c r="R250" s="82">
        <f>+'[3]Contratos anteriores'!AS253</f>
        <v>123.28098559499999</v>
      </c>
      <c r="S250" s="82" t="str">
        <f>+'[3]Contratos anteriores'!AT253</f>
        <v xml:space="preserve"> </v>
      </c>
      <c r="T250" s="82">
        <v>195</v>
      </c>
      <c r="U250" s="82"/>
      <c r="V250" s="82"/>
      <c r="W250" s="82">
        <f>+'[3]Contratos anteriores'!AU253</f>
        <v>163.51210399999999</v>
      </c>
      <c r="X250" s="82" t="str">
        <f>+'[3]Contratos anteriores'!AV253</f>
        <v xml:space="preserve"> </v>
      </c>
      <c r="Y250" s="82">
        <f>+'[3]Contratos anteriores'!AW253</f>
        <v>163.31078400000001</v>
      </c>
      <c r="Z250" s="82"/>
      <c r="AA250" s="82"/>
      <c r="AB250" s="82"/>
      <c r="AC250" s="86">
        <f>+'[3]Contratos anteriores'!AX253</f>
        <v>150.45648</v>
      </c>
      <c r="AD250" s="86" t="str">
        <f>+'[3]Contratos anteriores'!AY253</f>
        <v xml:space="preserve"> </v>
      </c>
      <c r="AE250" s="86" t="str">
        <f>+'[3]Contratos anteriores'!AZ253</f>
        <v xml:space="preserve"> </v>
      </c>
      <c r="AF250" s="82"/>
      <c r="AG250" s="82"/>
      <c r="AH250" s="82"/>
      <c r="AI250" s="82" t="str">
        <f>+'[3]Contratos anteriores'!BA253</f>
        <v xml:space="preserve"> </v>
      </c>
      <c r="AJ250" s="82" t="str">
        <f>+'[3]Contratos anteriores'!BB253</f>
        <v xml:space="preserve"> </v>
      </c>
      <c r="AK250" s="82" t="str">
        <f>+'[3]Contratos anteriores'!BC253</f>
        <v xml:space="preserve"> </v>
      </c>
      <c r="AL250" s="82"/>
      <c r="AM250" s="82"/>
      <c r="AN250" s="82"/>
      <c r="AO250" s="82">
        <f>+'[3]Contratos anteriores'!BD253</f>
        <v>158.93575100000001</v>
      </c>
      <c r="AP250" s="82" t="str">
        <f>+'[3]Contratos anteriores'!BE253</f>
        <v xml:space="preserve"> </v>
      </c>
      <c r="AQ250" s="82" t="str">
        <f>+'[3]Contratos anteriores'!BF253</f>
        <v xml:space="preserve"> </v>
      </c>
      <c r="AR250" s="82"/>
      <c r="AS250" s="82"/>
      <c r="AT250" s="82"/>
      <c r="AU250" s="82">
        <f>+'[3]Contratos anteriores'!BG253</f>
        <v>149.30083200000001</v>
      </c>
      <c r="AV250" s="82" t="str">
        <f>+'[3]Contratos anteriores'!BH253</f>
        <v xml:space="preserve"> </v>
      </c>
      <c r="AW250" s="82" t="str">
        <f>+'[3]Contratos anteriores'!BI253</f>
        <v xml:space="preserve"> </v>
      </c>
      <c r="AX250" s="82"/>
      <c r="AY250" s="82"/>
      <c r="AZ250" s="82"/>
      <c r="BA250" s="82" t="str">
        <f>+'[3]Contratos anteriores'!BJ253</f>
        <v xml:space="preserve"> </v>
      </c>
      <c r="BB250" s="82" t="str">
        <f>+'[3]Contratos anteriores'!BK253</f>
        <v xml:space="preserve"> </v>
      </c>
      <c r="BC250" s="82" t="str">
        <f>+'[3]Contratos anteriores'!BL253</f>
        <v xml:space="preserve"> </v>
      </c>
      <c r="BD250" s="82"/>
      <c r="BE250" s="82"/>
      <c r="BF250" s="82"/>
      <c r="BG250" s="82">
        <f>+'[3]Contratos anteriores'!BM253</f>
        <v>142.20458400000001</v>
      </c>
      <c r="BH250" s="82" t="str">
        <f>+'[3]Contratos anteriores'!BN253</f>
        <v xml:space="preserve"> </v>
      </c>
      <c r="BI250" s="82" t="str">
        <f>+'[3]Contratos anteriores'!BO253</f>
        <v xml:space="preserve"> </v>
      </c>
      <c r="BJ250" s="82">
        <v>159.5</v>
      </c>
      <c r="BK250" s="82">
        <v>162.91</v>
      </c>
      <c r="BL250" s="82"/>
      <c r="BM250" s="82">
        <f>+'[3]Contratos anteriores'!BP253</f>
        <v>131.60168999999999</v>
      </c>
      <c r="BN250" s="82" t="str">
        <f>+'[3]Contratos anteriores'!BQ253</f>
        <v xml:space="preserve"> </v>
      </c>
      <c r="BO250" s="82">
        <f>+'[3]Contratos anteriores'!BR253</f>
        <v>149.308978</v>
      </c>
      <c r="BP250" s="82">
        <v>143.94</v>
      </c>
      <c r="BQ250" s="82">
        <v>154</v>
      </c>
      <c r="BR250" s="82">
        <v>150.47999999999999</v>
      </c>
      <c r="BS250" s="82" t="str">
        <f>+'[3]Contratos anteriores'!BS253</f>
        <v xml:space="preserve"> </v>
      </c>
      <c r="BT250" s="82" t="str">
        <f>+'[3]Contratos anteriores'!BT253</f>
        <v xml:space="preserve"> </v>
      </c>
      <c r="BU250" s="82">
        <f>+'[3]Contratos anteriores'!BU253</f>
        <v>146.75450000000001</v>
      </c>
      <c r="BV250" s="84">
        <f t="shared" si="227"/>
        <v>155.68306255763159</v>
      </c>
      <c r="BW250" s="84">
        <f t="shared" si="228"/>
        <v>16.231786009346926</v>
      </c>
      <c r="BX250" s="84">
        <f t="shared" ref="BX250:BX256" si="303">IFERROR(BV250-BW250*$BX$2," ")</f>
        <v>131.33538354361119</v>
      </c>
      <c r="BY250" s="84">
        <f t="shared" si="300"/>
        <v>171.91484856697852</v>
      </c>
      <c r="BZ250" s="84">
        <f t="shared" si="301"/>
        <v>158.58632572452456</v>
      </c>
      <c r="CA250" s="82" t="str">
        <f t="shared" si="231"/>
        <v/>
      </c>
      <c r="CB250" s="82">
        <f t="shared" si="232"/>
        <v>155.85150000000002</v>
      </c>
      <c r="CC250" s="82" t="str">
        <f t="shared" si="233"/>
        <v/>
      </c>
      <c r="CD250" s="82" t="str">
        <f t="shared" si="234"/>
        <v/>
      </c>
      <c r="CE250" s="82" t="str">
        <f t="shared" si="235"/>
        <v/>
      </c>
      <c r="CF250" s="82" t="str">
        <f t="shared" si="236"/>
        <v/>
      </c>
      <c r="CG250" s="82" t="str">
        <f t="shared" si="237"/>
        <v/>
      </c>
      <c r="CH250" s="82" t="str">
        <f t="shared" si="238"/>
        <v/>
      </c>
      <c r="CI250" s="82" t="str">
        <f t="shared" si="239"/>
        <v/>
      </c>
      <c r="CJ250" s="82" t="str">
        <f t="shared" si="240"/>
        <v/>
      </c>
      <c r="CK250" s="82" t="str">
        <f t="shared" si="241"/>
        <v/>
      </c>
      <c r="CL250" s="82" t="str">
        <f t="shared" si="242"/>
        <v/>
      </c>
      <c r="CM250" s="82" t="str">
        <f t="shared" si="243"/>
        <v/>
      </c>
      <c r="CN250" s="82" t="str">
        <f t="shared" si="244"/>
        <v/>
      </c>
      <c r="CO250" s="82" t="str">
        <f t="shared" si="245"/>
        <v/>
      </c>
      <c r="CP250" s="82" t="str">
        <f t="shared" si="246"/>
        <v/>
      </c>
      <c r="CQ250" s="82" t="str">
        <f t="shared" si="247"/>
        <v/>
      </c>
      <c r="CR250" s="82" t="str">
        <f t="shared" si="248"/>
        <v/>
      </c>
      <c r="CS250" s="82" t="str">
        <f t="shared" si="249"/>
        <v/>
      </c>
      <c r="CT250" s="82" t="str">
        <f t="shared" si="250"/>
        <v/>
      </c>
      <c r="CU250" s="82" t="str">
        <f t="shared" si="251"/>
        <v/>
      </c>
      <c r="CV250" s="82">
        <f t="shared" si="252"/>
        <v>150.45648</v>
      </c>
      <c r="CW250" s="82" t="str">
        <f t="shared" si="253"/>
        <v/>
      </c>
      <c r="CX250" s="82" t="str">
        <f t="shared" si="254"/>
        <v/>
      </c>
      <c r="CY250" s="82" t="str">
        <f t="shared" si="255"/>
        <v/>
      </c>
      <c r="CZ250" s="82" t="str">
        <f t="shared" si="256"/>
        <v/>
      </c>
      <c r="DA250" s="82" t="str">
        <f t="shared" si="257"/>
        <v/>
      </c>
      <c r="DB250" s="82" t="str">
        <f t="shared" si="258"/>
        <v/>
      </c>
      <c r="DC250" s="82" t="str">
        <f t="shared" si="259"/>
        <v/>
      </c>
      <c r="DD250" s="82" t="str">
        <f t="shared" si="260"/>
        <v/>
      </c>
      <c r="DE250" s="82" t="str">
        <f t="shared" si="261"/>
        <v/>
      </c>
      <c r="DF250" s="82" t="str">
        <f t="shared" si="262"/>
        <v/>
      </c>
      <c r="DG250" s="82" t="str">
        <f t="shared" si="263"/>
        <v/>
      </c>
      <c r="DH250" s="82" t="str">
        <f t="shared" si="264"/>
        <v/>
      </c>
      <c r="DI250" s="82" t="str">
        <f t="shared" si="265"/>
        <v/>
      </c>
      <c r="DJ250" s="82" t="str">
        <f t="shared" si="266"/>
        <v/>
      </c>
      <c r="DK250" s="82" t="str">
        <f t="shared" si="267"/>
        <v/>
      </c>
      <c r="DL250" s="82" t="str">
        <f t="shared" si="268"/>
        <v/>
      </c>
      <c r="DM250" s="82" t="str">
        <f t="shared" si="269"/>
        <v/>
      </c>
      <c r="DN250" s="82">
        <f t="shared" si="270"/>
        <v>149.30083200000001</v>
      </c>
      <c r="DO250" s="82" t="str">
        <f t="shared" si="271"/>
        <v/>
      </c>
      <c r="DP250" s="82" t="str">
        <f t="shared" si="272"/>
        <v/>
      </c>
      <c r="DQ250" s="82" t="str">
        <f t="shared" si="273"/>
        <v/>
      </c>
      <c r="DR250" s="82" t="str">
        <f t="shared" si="274"/>
        <v/>
      </c>
      <c r="DS250" s="82" t="str">
        <f t="shared" si="275"/>
        <v/>
      </c>
      <c r="DT250" s="82" t="str">
        <f t="shared" si="276"/>
        <v/>
      </c>
      <c r="DU250" s="82" t="str">
        <f t="shared" si="277"/>
        <v/>
      </c>
      <c r="DV250" s="82" t="str">
        <f t="shared" si="278"/>
        <v/>
      </c>
      <c r="DW250" s="82" t="str">
        <f t="shared" si="279"/>
        <v/>
      </c>
      <c r="DX250" s="82" t="str">
        <f t="shared" si="280"/>
        <v/>
      </c>
      <c r="DY250" s="82" t="str">
        <f t="shared" si="281"/>
        <v/>
      </c>
      <c r="DZ250" s="82">
        <f t="shared" si="282"/>
        <v>142.20458400000001</v>
      </c>
      <c r="EA250" s="82" t="str">
        <f t="shared" si="283"/>
        <v/>
      </c>
      <c r="EB250" s="82" t="str">
        <f t="shared" si="284"/>
        <v/>
      </c>
      <c r="EC250" s="82" t="str">
        <f t="shared" si="285"/>
        <v/>
      </c>
      <c r="ED250" s="82" t="str">
        <f t="shared" si="286"/>
        <v/>
      </c>
      <c r="EE250" s="82" t="str">
        <f t="shared" si="287"/>
        <v/>
      </c>
      <c r="EF250" s="82">
        <f t="shared" si="288"/>
        <v>131.60168999999999</v>
      </c>
      <c r="EG250" s="82" t="str">
        <f t="shared" si="289"/>
        <v/>
      </c>
      <c r="EH250" s="82">
        <f t="shared" si="290"/>
        <v>149.308978</v>
      </c>
      <c r="EI250" s="82">
        <f t="shared" si="291"/>
        <v>143.94</v>
      </c>
      <c r="EJ250" s="82">
        <f t="shared" si="292"/>
        <v>154</v>
      </c>
      <c r="EK250" s="82">
        <f t="shared" si="293"/>
        <v>150.47999999999999</v>
      </c>
      <c r="EL250" s="82" t="str">
        <f t="shared" si="294"/>
        <v/>
      </c>
      <c r="EM250" s="82" t="str">
        <f t="shared" si="295"/>
        <v/>
      </c>
      <c r="EN250" s="82">
        <f t="shared" si="296"/>
        <v>146.75450000000001</v>
      </c>
      <c r="EO250" s="71">
        <f t="shared" si="297"/>
        <v>147.68</v>
      </c>
      <c r="EP250" s="71">
        <f>ROUND(EO250*(1+[3]Inflación!$G$50),2)</f>
        <v>149.58000000000001</v>
      </c>
      <c r="EQ250" s="81">
        <f t="shared" si="298"/>
        <v>2.435061319336862E-2</v>
      </c>
    </row>
    <row r="251" spans="1:147" s="56" customFormat="1" ht="24.75" customHeight="1">
      <c r="A251" s="93">
        <v>244</v>
      </c>
      <c r="B251" s="92" t="s">
        <v>430</v>
      </c>
      <c r="C251" s="91" t="s">
        <v>450</v>
      </c>
      <c r="D251" s="90" t="s">
        <v>12</v>
      </c>
      <c r="E251" s="94">
        <v>162.15915718186972</v>
      </c>
      <c r="F251" s="94">
        <v>163.53751001791562</v>
      </c>
      <c r="G251" s="87"/>
      <c r="H251" s="82">
        <v>181.14</v>
      </c>
      <c r="I251" s="82">
        <v>170.96100000000001</v>
      </c>
      <c r="J251" s="82">
        <v>193.82</v>
      </c>
      <c r="K251" s="82" t="str">
        <f>+'[3]Contratos anteriores'!AO254</f>
        <v xml:space="preserve"> </v>
      </c>
      <c r="L251" s="82" t="str">
        <f>+'[3]Contratos anteriores'!AP254</f>
        <v xml:space="preserve"> </v>
      </c>
      <c r="M251" s="82" t="str">
        <f>+'[3]Contratos anteriores'!AQ254</f>
        <v xml:space="preserve"> </v>
      </c>
      <c r="N251" s="82"/>
      <c r="O251" s="82"/>
      <c r="P251" s="82"/>
      <c r="Q251" s="82">
        <f>+'[3]Contratos anteriores'!AR254</f>
        <v>124.19350200000001</v>
      </c>
      <c r="R251" s="82" t="str">
        <f>+'[3]Contratos anteriores'!AS254</f>
        <v xml:space="preserve"> </v>
      </c>
      <c r="S251" s="82" t="str">
        <f>+'[3]Contratos anteriores'!AT254</f>
        <v xml:space="preserve"> </v>
      </c>
      <c r="T251" s="82">
        <v>250</v>
      </c>
      <c r="U251" s="82"/>
      <c r="V251" s="82"/>
      <c r="W251" s="82" t="str">
        <f>+'[3]Contratos anteriores'!AU254</f>
        <v xml:space="preserve"> </v>
      </c>
      <c r="X251" s="82">
        <f>+'[3]Contratos anteriores'!AV254</f>
        <v>157.64362600000001</v>
      </c>
      <c r="Y251" s="82" t="str">
        <f>+'[3]Contratos anteriores'!AW254</f>
        <v xml:space="preserve"> </v>
      </c>
      <c r="Z251" s="82"/>
      <c r="AA251" s="82"/>
      <c r="AB251" s="82"/>
      <c r="AC251" s="86" t="str">
        <f>+'[3]Contratos anteriores'!AX254</f>
        <v xml:space="preserve"> </v>
      </c>
      <c r="AD251" s="86" t="str">
        <f>+'[3]Contratos anteriores'!AY254</f>
        <v xml:space="preserve"> </v>
      </c>
      <c r="AE251" s="86" t="str">
        <f>+'[3]Contratos anteriores'!AZ254</f>
        <v xml:space="preserve"> </v>
      </c>
      <c r="AF251" s="82"/>
      <c r="AG251" s="82"/>
      <c r="AH251" s="82"/>
      <c r="AI251" s="82" t="str">
        <f>+'[3]Contratos anteriores'!BA254</f>
        <v xml:space="preserve"> </v>
      </c>
      <c r="AJ251" s="82" t="str">
        <f>+'[3]Contratos anteriores'!BB254</f>
        <v xml:space="preserve"> </v>
      </c>
      <c r="AK251" s="82" t="str">
        <f>+'[3]Contratos anteriores'!BC254</f>
        <v xml:space="preserve"> </v>
      </c>
      <c r="AL251" s="82"/>
      <c r="AM251" s="82"/>
      <c r="AN251" s="82"/>
      <c r="AO251" s="82" t="str">
        <f>+'[3]Contratos anteriores'!BD254</f>
        <v xml:space="preserve"> </v>
      </c>
      <c r="AP251" s="82" t="str">
        <f>+'[3]Contratos anteriores'!BE254</f>
        <v xml:space="preserve"> </v>
      </c>
      <c r="AQ251" s="82" t="str">
        <f>+'[3]Contratos anteriores'!BF254</f>
        <v xml:space="preserve"> </v>
      </c>
      <c r="AR251" s="82"/>
      <c r="AS251" s="82"/>
      <c r="AT251" s="82"/>
      <c r="AU251" s="82" t="str">
        <f>+'[3]Contratos anteriores'!BG254</f>
        <v xml:space="preserve"> </v>
      </c>
      <c r="AV251" s="82" t="str">
        <f>+'[3]Contratos anteriores'!BH254</f>
        <v xml:space="preserve"> </v>
      </c>
      <c r="AW251" s="82" t="str">
        <f>+'[3]Contratos anteriores'!BI254</f>
        <v xml:space="preserve"> </v>
      </c>
      <c r="AX251" s="82"/>
      <c r="AY251" s="82"/>
      <c r="AZ251" s="82"/>
      <c r="BA251" s="82" t="str">
        <f>+'[3]Contratos anteriores'!BJ254</f>
        <v xml:space="preserve"> </v>
      </c>
      <c r="BB251" s="82" t="str">
        <f>+'[3]Contratos anteriores'!BK254</f>
        <v xml:space="preserve"> </v>
      </c>
      <c r="BC251" s="82" t="str">
        <f>+'[3]Contratos anteriores'!BL254</f>
        <v xml:space="preserve"> </v>
      </c>
      <c r="BD251" s="82"/>
      <c r="BE251" s="82"/>
      <c r="BF251" s="82"/>
      <c r="BG251" s="82" t="str">
        <f>+'[3]Contratos anteriores'!BM254</f>
        <v xml:space="preserve"> </v>
      </c>
      <c r="BH251" s="82" t="str">
        <f>+'[3]Contratos anteriores'!BN254</f>
        <v xml:space="preserve"> </v>
      </c>
      <c r="BI251" s="82" t="str">
        <f>+'[3]Contratos anteriores'!BO254</f>
        <v xml:space="preserve"> </v>
      </c>
      <c r="BJ251" s="82">
        <v>178.38</v>
      </c>
      <c r="BK251" s="82">
        <v>183.24</v>
      </c>
      <c r="BL251" s="82"/>
      <c r="BM251" s="82" t="str">
        <f>+'[3]Contratos anteriores'!BP254</f>
        <v xml:space="preserve"> </v>
      </c>
      <c r="BN251" s="82" t="str">
        <f>+'[3]Contratos anteriores'!BQ254</f>
        <v xml:space="preserve"> </v>
      </c>
      <c r="BO251" s="82" t="str">
        <f>+'[3]Contratos anteriores'!BR254</f>
        <v xml:space="preserve"> </v>
      </c>
      <c r="BP251" s="82">
        <v>161.9</v>
      </c>
      <c r="BQ251" s="82">
        <v>172.48</v>
      </c>
      <c r="BR251" s="82">
        <v>169.26</v>
      </c>
      <c r="BS251" s="82">
        <f>+'[3]Contratos anteriores'!BS254</f>
        <v>159.36062999999999</v>
      </c>
      <c r="BT251" s="82" t="str">
        <f>+'[3]Contratos anteriores'!BT254</f>
        <v xml:space="preserve"> </v>
      </c>
      <c r="BU251" s="82">
        <f>+'[3]Contratos anteriores'!BU254</f>
        <v>161.93600000000001</v>
      </c>
      <c r="BV251" s="84">
        <f t="shared" si="227"/>
        <v>174.17805830769234</v>
      </c>
      <c r="BW251" s="84">
        <f t="shared" si="228"/>
        <v>26.505929298323462</v>
      </c>
      <c r="BX251" s="84">
        <f t="shared" si="303"/>
        <v>134.41916436020716</v>
      </c>
      <c r="BY251" s="84">
        <f t="shared" si="300"/>
        <v>200.68398760601579</v>
      </c>
      <c r="BZ251" s="84">
        <f t="shared" si="301"/>
        <v>178.37507290005669</v>
      </c>
      <c r="CA251" s="82" t="str">
        <f t="shared" si="231"/>
        <v/>
      </c>
      <c r="CB251" s="82">
        <f t="shared" si="232"/>
        <v>170.96100000000001</v>
      </c>
      <c r="CC251" s="82" t="str">
        <f t="shared" si="233"/>
        <v/>
      </c>
      <c r="CD251" s="82" t="str">
        <f t="shared" si="234"/>
        <v/>
      </c>
      <c r="CE251" s="82" t="str">
        <f t="shared" si="235"/>
        <v/>
      </c>
      <c r="CF251" s="82" t="str">
        <f t="shared" si="236"/>
        <v/>
      </c>
      <c r="CG251" s="82" t="str">
        <f t="shared" si="237"/>
        <v/>
      </c>
      <c r="CH251" s="82" t="str">
        <f t="shared" si="238"/>
        <v/>
      </c>
      <c r="CI251" s="82" t="str">
        <f t="shared" si="239"/>
        <v/>
      </c>
      <c r="CJ251" s="82" t="str">
        <f t="shared" si="240"/>
        <v/>
      </c>
      <c r="CK251" s="82" t="str">
        <f t="shared" si="241"/>
        <v/>
      </c>
      <c r="CL251" s="82" t="str">
        <f t="shared" si="242"/>
        <v/>
      </c>
      <c r="CM251" s="82" t="str">
        <f t="shared" si="243"/>
        <v/>
      </c>
      <c r="CN251" s="82" t="str">
        <f t="shared" si="244"/>
        <v/>
      </c>
      <c r="CO251" s="82" t="str">
        <f t="shared" si="245"/>
        <v/>
      </c>
      <c r="CP251" s="82" t="str">
        <f t="shared" si="246"/>
        <v/>
      </c>
      <c r="CQ251" s="82">
        <f t="shared" si="247"/>
        <v>157.64362600000001</v>
      </c>
      <c r="CR251" s="82" t="str">
        <f t="shared" si="248"/>
        <v/>
      </c>
      <c r="CS251" s="82" t="str">
        <f t="shared" si="249"/>
        <v/>
      </c>
      <c r="CT251" s="82" t="str">
        <f t="shared" si="250"/>
        <v/>
      </c>
      <c r="CU251" s="82" t="str">
        <f t="shared" si="251"/>
        <v/>
      </c>
      <c r="CV251" s="82" t="str">
        <f t="shared" si="252"/>
        <v/>
      </c>
      <c r="CW251" s="82" t="str">
        <f t="shared" si="253"/>
        <v/>
      </c>
      <c r="CX251" s="82" t="str">
        <f t="shared" si="254"/>
        <v/>
      </c>
      <c r="CY251" s="82" t="str">
        <f t="shared" si="255"/>
        <v/>
      </c>
      <c r="CZ251" s="82" t="str">
        <f t="shared" si="256"/>
        <v/>
      </c>
      <c r="DA251" s="82" t="str">
        <f t="shared" si="257"/>
        <v/>
      </c>
      <c r="DB251" s="82" t="str">
        <f t="shared" si="258"/>
        <v/>
      </c>
      <c r="DC251" s="82" t="str">
        <f t="shared" si="259"/>
        <v/>
      </c>
      <c r="DD251" s="82" t="str">
        <f t="shared" si="260"/>
        <v/>
      </c>
      <c r="DE251" s="82" t="str">
        <f t="shared" si="261"/>
        <v/>
      </c>
      <c r="DF251" s="82" t="str">
        <f t="shared" si="262"/>
        <v/>
      </c>
      <c r="DG251" s="82" t="str">
        <f t="shared" si="263"/>
        <v/>
      </c>
      <c r="DH251" s="82" t="str">
        <f t="shared" si="264"/>
        <v/>
      </c>
      <c r="DI251" s="82" t="str">
        <f t="shared" si="265"/>
        <v/>
      </c>
      <c r="DJ251" s="82" t="str">
        <f t="shared" si="266"/>
        <v/>
      </c>
      <c r="DK251" s="82" t="str">
        <f t="shared" si="267"/>
        <v/>
      </c>
      <c r="DL251" s="82" t="str">
        <f t="shared" si="268"/>
        <v/>
      </c>
      <c r="DM251" s="82" t="str">
        <f t="shared" si="269"/>
        <v/>
      </c>
      <c r="DN251" s="82" t="str">
        <f t="shared" si="270"/>
        <v/>
      </c>
      <c r="DO251" s="82" t="str">
        <f t="shared" si="271"/>
        <v/>
      </c>
      <c r="DP251" s="82" t="str">
        <f t="shared" si="272"/>
        <v/>
      </c>
      <c r="DQ251" s="82" t="str">
        <f t="shared" si="273"/>
        <v/>
      </c>
      <c r="DR251" s="82" t="str">
        <f t="shared" si="274"/>
        <v/>
      </c>
      <c r="DS251" s="82" t="str">
        <f t="shared" si="275"/>
        <v/>
      </c>
      <c r="DT251" s="82" t="str">
        <f t="shared" si="276"/>
        <v/>
      </c>
      <c r="DU251" s="82" t="str">
        <f t="shared" si="277"/>
        <v/>
      </c>
      <c r="DV251" s="82" t="str">
        <f t="shared" si="278"/>
        <v/>
      </c>
      <c r="DW251" s="82" t="str">
        <f t="shared" si="279"/>
        <v/>
      </c>
      <c r="DX251" s="82" t="str">
        <f t="shared" si="280"/>
        <v/>
      </c>
      <c r="DY251" s="82" t="str">
        <f t="shared" si="281"/>
        <v/>
      </c>
      <c r="DZ251" s="82" t="str">
        <f t="shared" si="282"/>
        <v/>
      </c>
      <c r="EA251" s="82" t="str">
        <f t="shared" si="283"/>
        <v/>
      </c>
      <c r="EB251" s="82" t="str">
        <f t="shared" si="284"/>
        <v/>
      </c>
      <c r="EC251" s="82" t="str">
        <f t="shared" si="285"/>
        <v/>
      </c>
      <c r="ED251" s="82" t="str">
        <f t="shared" si="286"/>
        <v/>
      </c>
      <c r="EE251" s="82" t="str">
        <f t="shared" si="287"/>
        <v/>
      </c>
      <c r="EF251" s="82" t="str">
        <f t="shared" si="288"/>
        <v/>
      </c>
      <c r="EG251" s="82" t="str">
        <f t="shared" si="289"/>
        <v/>
      </c>
      <c r="EH251" s="82" t="str">
        <f t="shared" si="290"/>
        <v/>
      </c>
      <c r="EI251" s="82">
        <f t="shared" si="291"/>
        <v>161.9</v>
      </c>
      <c r="EJ251" s="82">
        <f t="shared" si="292"/>
        <v>172.48</v>
      </c>
      <c r="EK251" s="82">
        <f t="shared" si="293"/>
        <v>169.26</v>
      </c>
      <c r="EL251" s="82">
        <f t="shared" si="294"/>
        <v>159.36062999999999</v>
      </c>
      <c r="EM251" s="82" t="str">
        <f t="shared" si="295"/>
        <v/>
      </c>
      <c r="EN251" s="82">
        <f t="shared" si="296"/>
        <v>161.93600000000001</v>
      </c>
      <c r="EO251" s="71">
        <f t="shared" si="297"/>
        <v>164.98</v>
      </c>
      <c r="EP251" s="71">
        <f>ROUND(EO251*(1+[3]Inflación!$G$50),2)</f>
        <v>167.1</v>
      </c>
      <c r="EQ251" s="81">
        <f t="shared" si="298"/>
        <v>1.7395519729832776E-2</v>
      </c>
    </row>
    <row r="252" spans="1:147" s="56" customFormat="1" ht="24.75" customHeight="1">
      <c r="A252" s="93">
        <v>245</v>
      </c>
      <c r="B252" s="92" t="s">
        <v>430</v>
      </c>
      <c r="C252" s="105" t="s">
        <v>163</v>
      </c>
      <c r="D252" s="90" t="s">
        <v>12</v>
      </c>
      <c r="E252" s="94">
        <v>183.9261090458474</v>
      </c>
      <c r="F252" s="94">
        <v>185.48948097273711</v>
      </c>
      <c r="G252" s="87"/>
      <c r="H252" s="82">
        <v>216.16</v>
      </c>
      <c r="I252" s="82">
        <v>195.9615</v>
      </c>
      <c r="J252" s="82">
        <v>231.29</v>
      </c>
      <c r="K252" s="82" t="str">
        <f>+'[3]Contratos anteriores'!AO255</f>
        <v xml:space="preserve"> </v>
      </c>
      <c r="L252" s="82" t="str">
        <f>+'[3]Contratos anteriores'!AP255</f>
        <v xml:space="preserve"> </v>
      </c>
      <c r="M252" s="82" t="str">
        <f>+'[3]Contratos anteriores'!AQ255</f>
        <v xml:space="preserve"> </v>
      </c>
      <c r="N252" s="82"/>
      <c r="O252" s="82"/>
      <c r="P252" s="82"/>
      <c r="Q252" s="82" t="str">
        <f>+'[3]Contratos anteriores'!AR255</f>
        <v xml:space="preserve"> </v>
      </c>
      <c r="R252" s="82" t="str">
        <f>+'[3]Contratos anteriores'!AS255</f>
        <v xml:space="preserve"> </v>
      </c>
      <c r="S252" s="82" t="str">
        <f>+'[3]Contratos anteriores'!AT255</f>
        <v xml:space="preserve"> </v>
      </c>
      <c r="T252" s="82">
        <v>295</v>
      </c>
      <c r="U252" s="82"/>
      <c r="V252" s="82"/>
      <c r="W252" s="82">
        <f>+'[3]Contratos anteriores'!AU255</f>
        <v>188.06307799999999</v>
      </c>
      <c r="X252" s="82">
        <f>+'[3]Contratos anteriores'!AV255</f>
        <v>180.69476599999999</v>
      </c>
      <c r="Y252" s="82">
        <f>+'[3]Contratos anteriores'!AW255</f>
        <v>187.388656</v>
      </c>
      <c r="Z252" s="82"/>
      <c r="AA252" s="82"/>
      <c r="AB252" s="82"/>
      <c r="AC252" s="86">
        <f>+'[3]Contratos anteriores'!AX255</f>
        <v>197.42335500000002</v>
      </c>
      <c r="AD252" s="86" t="str">
        <f>+'[3]Contratos anteriores'!AY255</f>
        <v xml:space="preserve"> </v>
      </c>
      <c r="AE252" s="86" t="str">
        <f>+'[3]Contratos anteriores'!AZ255</f>
        <v xml:space="preserve"> </v>
      </c>
      <c r="AF252" s="82"/>
      <c r="AG252" s="82"/>
      <c r="AH252" s="82"/>
      <c r="AI252" s="82" t="str">
        <f>+'[3]Contratos anteriores'!BA255</f>
        <v xml:space="preserve"> </v>
      </c>
      <c r="AJ252" s="82" t="str">
        <f>+'[3]Contratos anteriores'!BB255</f>
        <v xml:space="preserve"> </v>
      </c>
      <c r="AK252" s="82" t="str">
        <f>+'[3]Contratos anteriores'!BC255</f>
        <v xml:space="preserve"> </v>
      </c>
      <c r="AL252" s="82"/>
      <c r="AM252" s="82"/>
      <c r="AN252" s="82"/>
      <c r="AO252" s="82" t="str">
        <f>+'[3]Contratos anteriores'!BD255</f>
        <v xml:space="preserve"> </v>
      </c>
      <c r="AP252" s="82" t="str">
        <f>+'[3]Contratos anteriores'!BE255</f>
        <v xml:space="preserve"> </v>
      </c>
      <c r="AQ252" s="82" t="str">
        <f>+'[3]Contratos anteriores'!BF255</f>
        <v xml:space="preserve"> </v>
      </c>
      <c r="AR252" s="82"/>
      <c r="AS252" s="82"/>
      <c r="AT252" s="82"/>
      <c r="AU252" s="82">
        <f>+'[3]Contratos anteriores'!BG255</f>
        <v>195.90695700000001</v>
      </c>
      <c r="AV252" s="82">
        <f>+'[3]Contratos anteriores'!BH255</f>
        <v>174.24225000000001</v>
      </c>
      <c r="AW252" s="82" t="str">
        <f>+'[3]Contratos anteriores'!BI255</f>
        <v xml:space="preserve"> </v>
      </c>
      <c r="AX252" s="82"/>
      <c r="AY252" s="82"/>
      <c r="AZ252" s="82"/>
      <c r="BA252" s="82" t="str">
        <f>+'[3]Contratos anteriores'!BJ255</f>
        <v xml:space="preserve"> </v>
      </c>
      <c r="BB252" s="82" t="str">
        <f>+'[3]Contratos anteriores'!BK255</f>
        <v xml:space="preserve"> </v>
      </c>
      <c r="BC252" s="82" t="str">
        <f>+'[3]Contratos anteriores'!BL255</f>
        <v xml:space="preserve"> </v>
      </c>
      <c r="BD252" s="82"/>
      <c r="BE252" s="82"/>
      <c r="BF252" s="82"/>
      <c r="BG252" s="82" t="str">
        <f>+'[3]Contratos anteriores'!BM255</f>
        <v xml:space="preserve"> </v>
      </c>
      <c r="BH252" s="82" t="str">
        <f>+'[3]Contratos anteriores'!BN255</f>
        <v xml:space="preserve"> </v>
      </c>
      <c r="BI252" s="82" t="str">
        <f>+'[3]Contratos anteriores'!BO255</f>
        <v xml:space="preserve"> </v>
      </c>
      <c r="BJ252" s="82">
        <v>202.32</v>
      </c>
      <c r="BK252" s="82">
        <v>207.84</v>
      </c>
      <c r="BL252" s="82"/>
      <c r="BM252" s="82">
        <f>+'[3]Contratos anteriores'!BP255</f>
        <v>174.90158399999996</v>
      </c>
      <c r="BN252" s="82">
        <f>+'[3]Contratos anteriores'!BQ255</f>
        <v>189.82137299999997</v>
      </c>
      <c r="BO252" s="82">
        <f>+'[3]Contratos anteriores'!BR255</f>
        <v>190.78089799999998</v>
      </c>
      <c r="BP252" s="82">
        <v>183.63</v>
      </c>
      <c r="BQ252" s="82"/>
      <c r="BR252" s="82">
        <v>191.98</v>
      </c>
      <c r="BS252" s="82" t="str">
        <f>+'[3]Contratos anteriores'!BS255</f>
        <v xml:space="preserve"> </v>
      </c>
      <c r="BT252" s="82" t="str">
        <f>+'[3]Contratos anteriores'!BT255</f>
        <v xml:space="preserve"> </v>
      </c>
      <c r="BU252" s="82" t="str">
        <f>+'[3]Contratos anteriores'!BU255</f>
        <v xml:space="preserve"> </v>
      </c>
      <c r="BV252" s="84">
        <f t="shared" si="227"/>
        <v>200.20025982352942</v>
      </c>
      <c r="BW252" s="84">
        <f t="shared" si="228"/>
        <v>27.172613515314698</v>
      </c>
      <c r="BX252" s="84">
        <f t="shared" si="303"/>
        <v>159.44133955055736</v>
      </c>
      <c r="BY252" s="84">
        <f t="shared" si="300"/>
        <v>227.37287333884413</v>
      </c>
      <c r="BZ252" s="84">
        <f t="shared" si="301"/>
        <v>202.31871995043215</v>
      </c>
      <c r="CA252" s="82" t="str">
        <f t="shared" si="231"/>
        <v/>
      </c>
      <c r="CB252" s="82">
        <f t="shared" si="232"/>
        <v>195.9615</v>
      </c>
      <c r="CC252" s="82" t="str">
        <f t="shared" si="233"/>
        <v/>
      </c>
      <c r="CD252" s="82" t="str">
        <f t="shared" si="234"/>
        <v/>
      </c>
      <c r="CE252" s="82" t="str">
        <f t="shared" si="235"/>
        <v/>
      </c>
      <c r="CF252" s="82" t="str">
        <f t="shared" si="236"/>
        <v/>
      </c>
      <c r="CG252" s="82" t="str">
        <f t="shared" si="237"/>
        <v/>
      </c>
      <c r="CH252" s="82" t="str">
        <f t="shared" si="238"/>
        <v/>
      </c>
      <c r="CI252" s="82" t="str">
        <f t="shared" si="239"/>
        <v/>
      </c>
      <c r="CJ252" s="82" t="str">
        <f t="shared" si="240"/>
        <v/>
      </c>
      <c r="CK252" s="82" t="str">
        <f t="shared" si="241"/>
        <v/>
      </c>
      <c r="CL252" s="82" t="str">
        <f t="shared" si="242"/>
        <v/>
      </c>
      <c r="CM252" s="82" t="str">
        <f t="shared" si="243"/>
        <v/>
      </c>
      <c r="CN252" s="82" t="str">
        <f t="shared" si="244"/>
        <v/>
      </c>
      <c r="CO252" s="82" t="str">
        <f t="shared" si="245"/>
        <v/>
      </c>
      <c r="CP252" s="82">
        <f t="shared" si="246"/>
        <v>188.06307799999999</v>
      </c>
      <c r="CQ252" s="82">
        <f t="shared" si="247"/>
        <v>180.69476599999999</v>
      </c>
      <c r="CR252" s="82">
        <f t="shared" si="248"/>
        <v>187.388656</v>
      </c>
      <c r="CS252" s="82" t="str">
        <f t="shared" si="249"/>
        <v/>
      </c>
      <c r="CT252" s="82" t="str">
        <f t="shared" si="250"/>
        <v/>
      </c>
      <c r="CU252" s="82" t="str">
        <f t="shared" si="251"/>
        <v/>
      </c>
      <c r="CV252" s="82">
        <f t="shared" si="252"/>
        <v>197.42335500000002</v>
      </c>
      <c r="CW252" s="82" t="str">
        <f t="shared" si="253"/>
        <v/>
      </c>
      <c r="CX252" s="82" t="str">
        <f t="shared" si="254"/>
        <v/>
      </c>
      <c r="CY252" s="82" t="str">
        <f t="shared" si="255"/>
        <v/>
      </c>
      <c r="CZ252" s="82" t="str">
        <f t="shared" si="256"/>
        <v/>
      </c>
      <c r="DA252" s="82" t="str">
        <f t="shared" si="257"/>
        <v/>
      </c>
      <c r="DB252" s="82" t="str">
        <f t="shared" si="258"/>
        <v/>
      </c>
      <c r="DC252" s="82" t="str">
        <f t="shared" si="259"/>
        <v/>
      </c>
      <c r="DD252" s="82" t="str">
        <f t="shared" si="260"/>
        <v/>
      </c>
      <c r="DE252" s="82" t="str">
        <f t="shared" si="261"/>
        <v/>
      </c>
      <c r="DF252" s="82" t="str">
        <f t="shared" si="262"/>
        <v/>
      </c>
      <c r="DG252" s="82" t="str">
        <f t="shared" si="263"/>
        <v/>
      </c>
      <c r="DH252" s="82" t="str">
        <f t="shared" si="264"/>
        <v/>
      </c>
      <c r="DI252" s="82" t="str">
        <f t="shared" si="265"/>
        <v/>
      </c>
      <c r="DJ252" s="82" t="str">
        <f t="shared" si="266"/>
        <v/>
      </c>
      <c r="DK252" s="82" t="str">
        <f t="shared" si="267"/>
        <v/>
      </c>
      <c r="DL252" s="82" t="str">
        <f t="shared" si="268"/>
        <v/>
      </c>
      <c r="DM252" s="82" t="str">
        <f t="shared" si="269"/>
        <v/>
      </c>
      <c r="DN252" s="82">
        <f t="shared" si="270"/>
        <v>195.90695700000001</v>
      </c>
      <c r="DO252" s="82">
        <f t="shared" si="271"/>
        <v>174.24225000000001</v>
      </c>
      <c r="DP252" s="82" t="str">
        <f t="shared" si="272"/>
        <v/>
      </c>
      <c r="DQ252" s="82" t="str">
        <f t="shared" si="273"/>
        <v/>
      </c>
      <c r="DR252" s="82" t="str">
        <f t="shared" si="274"/>
        <v/>
      </c>
      <c r="DS252" s="82" t="str">
        <f t="shared" si="275"/>
        <v/>
      </c>
      <c r="DT252" s="82" t="str">
        <f t="shared" si="276"/>
        <v/>
      </c>
      <c r="DU252" s="82" t="str">
        <f t="shared" si="277"/>
        <v/>
      </c>
      <c r="DV252" s="82" t="str">
        <f t="shared" si="278"/>
        <v/>
      </c>
      <c r="DW252" s="82" t="str">
        <f t="shared" si="279"/>
        <v/>
      </c>
      <c r="DX252" s="82" t="str">
        <f t="shared" si="280"/>
        <v/>
      </c>
      <c r="DY252" s="82" t="str">
        <f t="shared" si="281"/>
        <v/>
      </c>
      <c r="DZ252" s="82" t="str">
        <f t="shared" si="282"/>
        <v/>
      </c>
      <c r="EA252" s="82" t="str">
        <f t="shared" si="283"/>
        <v/>
      </c>
      <c r="EB252" s="82" t="str">
        <f t="shared" si="284"/>
        <v/>
      </c>
      <c r="EC252" s="82" t="str">
        <f t="shared" si="285"/>
        <v/>
      </c>
      <c r="ED252" s="82" t="str">
        <f t="shared" si="286"/>
        <v/>
      </c>
      <c r="EE252" s="82" t="str">
        <f t="shared" si="287"/>
        <v/>
      </c>
      <c r="EF252" s="82">
        <f t="shared" si="288"/>
        <v>174.90158399999996</v>
      </c>
      <c r="EG252" s="82">
        <f t="shared" si="289"/>
        <v>189.82137299999997</v>
      </c>
      <c r="EH252" s="82">
        <f t="shared" si="290"/>
        <v>190.78089799999998</v>
      </c>
      <c r="EI252" s="82">
        <f t="shared" si="291"/>
        <v>183.63</v>
      </c>
      <c r="EJ252" s="82" t="str">
        <f t="shared" si="292"/>
        <v/>
      </c>
      <c r="EK252" s="82">
        <f t="shared" si="293"/>
        <v>191.98</v>
      </c>
      <c r="EL252" s="82" t="str">
        <f t="shared" si="294"/>
        <v/>
      </c>
      <c r="EM252" s="82" t="str">
        <f t="shared" si="295"/>
        <v/>
      </c>
      <c r="EN252" s="82" t="str">
        <f t="shared" si="296"/>
        <v/>
      </c>
      <c r="EO252" s="71">
        <f t="shared" si="297"/>
        <v>187.87</v>
      </c>
      <c r="EP252" s="71">
        <f>ROUND(EO252*(1+[3]Inflación!$G$50),2)</f>
        <v>190.28</v>
      </c>
      <c r="EQ252" s="81">
        <f t="shared" si="298"/>
        <v>2.1442800995531863E-2</v>
      </c>
    </row>
    <row r="253" spans="1:147" s="56" customFormat="1" ht="24.75" customHeight="1">
      <c r="A253" s="93">
        <v>246</v>
      </c>
      <c r="B253" s="92" t="s">
        <v>430</v>
      </c>
      <c r="C253" s="105" t="s">
        <v>162</v>
      </c>
      <c r="D253" s="90" t="s">
        <v>12</v>
      </c>
      <c r="E253" s="94">
        <v>204.77403174454821</v>
      </c>
      <c r="F253" s="94">
        <v>206.51461101437687</v>
      </c>
      <c r="G253" s="87"/>
      <c r="H253" s="82">
        <v>245.93</v>
      </c>
      <c r="I253" s="82">
        <v>219.12450000000001</v>
      </c>
      <c r="J253" s="82">
        <v>263.14999999999998</v>
      </c>
      <c r="K253" s="82" t="str">
        <f>+'[3]Contratos anteriores'!AO256</f>
        <v xml:space="preserve"> </v>
      </c>
      <c r="L253" s="82" t="str">
        <f>+'[3]Contratos anteriores'!AP256</f>
        <v xml:space="preserve"> </v>
      </c>
      <c r="M253" s="82" t="str">
        <f>+'[3]Contratos anteriores'!AQ256</f>
        <v xml:space="preserve"> </v>
      </c>
      <c r="N253" s="82"/>
      <c r="O253" s="82"/>
      <c r="P253" s="82"/>
      <c r="Q253" s="82" t="str">
        <f>+'[3]Contratos anteriores'!AR256</f>
        <v xml:space="preserve"> </v>
      </c>
      <c r="R253" s="82" t="str">
        <f>+'[3]Contratos anteriores'!AS256</f>
        <v xml:space="preserve"> </v>
      </c>
      <c r="S253" s="82" t="str">
        <f>+'[3]Contratos anteriores'!AT256</f>
        <v xml:space="preserve"> </v>
      </c>
      <c r="T253" s="82">
        <v>350</v>
      </c>
      <c r="U253" s="82"/>
      <c r="V253" s="82"/>
      <c r="W253" s="82" t="str">
        <f>+'[3]Contratos anteriores'!AU256</f>
        <v xml:space="preserve"> </v>
      </c>
      <c r="X253" s="82" t="str">
        <f>+'[3]Contratos anteriores'!AV256</f>
        <v xml:space="preserve"> </v>
      </c>
      <c r="Y253" s="82" t="str">
        <f>+'[3]Contratos anteriores'!AW256</f>
        <v xml:space="preserve"> </v>
      </c>
      <c r="Z253" s="82"/>
      <c r="AA253" s="82"/>
      <c r="AB253" s="82"/>
      <c r="AC253" s="86">
        <f>+'[3]Contratos anteriores'!AX256</f>
        <v>217.31700000000001</v>
      </c>
      <c r="AD253" s="86" t="str">
        <f>+'[3]Contratos anteriores'!AY256</f>
        <v xml:space="preserve"> </v>
      </c>
      <c r="AE253" s="86" t="str">
        <f>+'[3]Contratos anteriores'!AZ256</f>
        <v xml:space="preserve"> </v>
      </c>
      <c r="AF253" s="82"/>
      <c r="AG253" s="82"/>
      <c r="AH253" s="82"/>
      <c r="AI253" s="82" t="str">
        <f>+'[3]Contratos anteriores'!BA256</f>
        <v xml:space="preserve"> </v>
      </c>
      <c r="AJ253" s="82" t="str">
        <f>+'[3]Contratos anteriores'!BB256</f>
        <v xml:space="preserve"> </v>
      </c>
      <c r="AK253" s="82" t="str">
        <f>+'[3]Contratos anteriores'!BC256</f>
        <v xml:space="preserve"> </v>
      </c>
      <c r="AL253" s="82"/>
      <c r="AM253" s="82"/>
      <c r="AN253" s="82"/>
      <c r="AO253" s="82" t="str">
        <f>+'[3]Contratos anteriores'!BD256</f>
        <v xml:space="preserve"> </v>
      </c>
      <c r="AP253" s="82" t="str">
        <f>+'[3]Contratos anteriores'!BE256</f>
        <v xml:space="preserve"> </v>
      </c>
      <c r="AQ253" s="82" t="str">
        <f>+'[3]Contratos anteriores'!BF256</f>
        <v xml:space="preserve"> </v>
      </c>
      <c r="AR253" s="82"/>
      <c r="AS253" s="82"/>
      <c r="AT253" s="82"/>
      <c r="AU253" s="82" t="str">
        <f>+'[3]Contratos anteriores'!BG256</f>
        <v xml:space="preserve"> </v>
      </c>
      <c r="AV253" s="82" t="str">
        <f>+'[3]Contratos anteriores'!BH256</f>
        <v xml:space="preserve"> </v>
      </c>
      <c r="AW253" s="82" t="str">
        <f>+'[3]Contratos anteriores'!BI256</f>
        <v xml:space="preserve"> </v>
      </c>
      <c r="AX253" s="82"/>
      <c r="AY253" s="82"/>
      <c r="AZ253" s="82"/>
      <c r="BA253" s="82" t="str">
        <f>+'[3]Contratos anteriores'!BJ256</f>
        <v xml:space="preserve"> </v>
      </c>
      <c r="BB253" s="82" t="str">
        <f>+'[3]Contratos anteriores'!BK256</f>
        <v xml:space="preserve"> </v>
      </c>
      <c r="BC253" s="82" t="str">
        <f>+'[3]Contratos anteriores'!BL256</f>
        <v xml:space="preserve"> </v>
      </c>
      <c r="BD253" s="82"/>
      <c r="BE253" s="82"/>
      <c r="BF253" s="82"/>
      <c r="BG253" s="82" t="str">
        <f>+'[3]Contratos anteriores'!BM256</f>
        <v xml:space="preserve"> </v>
      </c>
      <c r="BH253" s="82" t="str">
        <f>+'[3]Contratos anteriores'!BN256</f>
        <v xml:space="preserve"> </v>
      </c>
      <c r="BI253" s="82" t="str">
        <f>+'[3]Contratos anteriores'!BO256</f>
        <v xml:space="preserve"> </v>
      </c>
      <c r="BJ253" s="82">
        <v>225.25</v>
      </c>
      <c r="BK253" s="82">
        <v>231.39</v>
      </c>
      <c r="BL253" s="82"/>
      <c r="BM253" s="82" t="str">
        <f>+'[3]Contratos anteriores'!BP256</f>
        <v xml:space="preserve"> </v>
      </c>
      <c r="BN253" s="82">
        <f>+'[3]Contratos anteriores'!BQ256</f>
        <v>212.25859899999998</v>
      </c>
      <c r="BO253" s="82" t="str">
        <f>+'[3]Contratos anteriores'!BR256</f>
        <v xml:space="preserve"> </v>
      </c>
      <c r="BP253" s="82">
        <v>204.45</v>
      </c>
      <c r="BQ253" s="82"/>
      <c r="BR253" s="82">
        <v>213.74</v>
      </c>
      <c r="BS253" s="82" t="str">
        <f>+'[3]Contratos anteriores'!BS256</f>
        <v xml:space="preserve"> </v>
      </c>
      <c r="BT253" s="82" t="str">
        <f>+'[3]Contratos anteriores'!BT256</f>
        <v xml:space="preserve"> </v>
      </c>
      <c r="BU253" s="82">
        <f>+'[3]Contratos anteriores'!BU256</f>
        <v>202.42</v>
      </c>
      <c r="BV253" s="84">
        <f t="shared" si="227"/>
        <v>235.00273627272733</v>
      </c>
      <c r="BW253" s="84">
        <f t="shared" si="228"/>
        <v>40.035153823329566</v>
      </c>
      <c r="BX253" s="84">
        <f t="shared" si="303"/>
        <v>174.95000553773298</v>
      </c>
      <c r="BY253" s="84">
        <f t="shared" si="300"/>
        <v>275.03789009605691</v>
      </c>
      <c r="BZ253" s="84">
        <f t="shared" si="301"/>
        <v>225.25143491900306</v>
      </c>
      <c r="CA253" s="82" t="str">
        <f t="shared" si="231"/>
        <v/>
      </c>
      <c r="CB253" s="82">
        <f t="shared" si="232"/>
        <v>219.12450000000001</v>
      </c>
      <c r="CC253" s="82" t="str">
        <f t="shared" si="233"/>
        <v/>
      </c>
      <c r="CD253" s="82" t="str">
        <f t="shared" si="234"/>
        <v/>
      </c>
      <c r="CE253" s="82" t="str">
        <f t="shared" si="235"/>
        <v/>
      </c>
      <c r="CF253" s="82" t="str">
        <f t="shared" si="236"/>
        <v/>
      </c>
      <c r="CG253" s="82" t="str">
        <f t="shared" si="237"/>
        <v/>
      </c>
      <c r="CH253" s="82" t="str">
        <f t="shared" si="238"/>
        <v/>
      </c>
      <c r="CI253" s="82" t="str">
        <f t="shared" si="239"/>
        <v/>
      </c>
      <c r="CJ253" s="82" t="str">
        <f t="shared" si="240"/>
        <v/>
      </c>
      <c r="CK253" s="82" t="str">
        <f t="shared" si="241"/>
        <v/>
      </c>
      <c r="CL253" s="82" t="str">
        <f t="shared" si="242"/>
        <v/>
      </c>
      <c r="CM253" s="82" t="str">
        <f t="shared" si="243"/>
        <v/>
      </c>
      <c r="CN253" s="82" t="str">
        <f t="shared" si="244"/>
        <v/>
      </c>
      <c r="CO253" s="82" t="str">
        <f t="shared" si="245"/>
        <v/>
      </c>
      <c r="CP253" s="82" t="str">
        <f t="shared" si="246"/>
        <v/>
      </c>
      <c r="CQ253" s="82" t="str">
        <f t="shared" si="247"/>
        <v/>
      </c>
      <c r="CR253" s="82" t="str">
        <f t="shared" si="248"/>
        <v/>
      </c>
      <c r="CS253" s="82" t="str">
        <f t="shared" si="249"/>
        <v/>
      </c>
      <c r="CT253" s="82" t="str">
        <f t="shared" si="250"/>
        <v/>
      </c>
      <c r="CU253" s="82" t="str">
        <f t="shared" si="251"/>
        <v/>
      </c>
      <c r="CV253" s="82">
        <f t="shared" si="252"/>
        <v>217.31700000000001</v>
      </c>
      <c r="CW253" s="82" t="str">
        <f t="shared" si="253"/>
        <v/>
      </c>
      <c r="CX253" s="82" t="str">
        <f t="shared" si="254"/>
        <v/>
      </c>
      <c r="CY253" s="82" t="str">
        <f t="shared" si="255"/>
        <v/>
      </c>
      <c r="CZ253" s="82" t="str">
        <f t="shared" si="256"/>
        <v/>
      </c>
      <c r="DA253" s="82" t="str">
        <f t="shared" si="257"/>
        <v/>
      </c>
      <c r="DB253" s="82" t="str">
        <f t="shared" si="258"/>
        <v/>
      </c>
      <c r="DC253" s="82" t="str">
        <f t="shared" si="259"/>
        <v/>
      </c>
      <c r="DD253" s="82" t="str">
        <f t="shared" si="260"/>
        <v/>
      </c>
      <c r="DE253" s="82" t="str">
        <f t="shared" si="261"/>
        <v/>
      </c>
      <c r="DF253" s="82" t="str">
        <f t="shared" si="262"/>
        <v/>
      </c>
      <c r="DG253" s="82" t="str">
        <f t="shared" si="263"/>
        <v/>
      </c>
      <c r="DH253" s="82" t="str">
        <f t="shared" si="264"/>
        <v/>
      </c>
      <c r="DI253" s="82" t="str">
        <f t="shared" si="265"/>
        <v/>
      </c>
      <c r="DJ253" s="82" t="str">
        <f t="shared" si="266"/>
        <v/>
      </c>
      <c r="DK253" s="82" t="str">
        <f t="shared" si="267"/>
        <v/>
      </c>
      <c r="DL253" s="82" t="str">
        <f t="shared" si="268"/>
        <v/>
      </c>
      <c r="DM253" s="82" t="str">
        <f t="shared" si="269"/>
        <v/>
      </c>
      <c r="DN253" s="82" t="str">
        <f t="shared" si="270"/>
        <v/>
      </c>
      <c r="DO253" s="82" t="str">
        <f t="shared" si="271"/>
        <v/>
      </c>
      <c r="DP253" s="82" t="str">
        <f t="shared" si="272"/>
        <v/>
      </c>
      <c r="DQ253" s="82" t="str">
        <f t="shared" si="273"/>
        <v/>
      </c>
      <c r="DR253" s="82" t="str">
        <f t="shared" si="274"/>
        <v/>
      </c>
      <c r="DS253" s="82" t="str">
        <f t="shared" si="275"/>
        <v/>
      </c>
      <c r="DT253" s="82" t="str">
        <f t="shared" si="276"/>
        <v/>
      </c>
      <c r="DU253" s="82" t="str">
        <f t="shared" si="277"/>
        <v/>
      </c>
      <c r="DV253" s="82" t="str">
        <f t="shared" si="278"/>
        <v/>
      </c>
      <c r="DW253" s="82" t="str">
        <f t="shared" si="279"/>
        <v/>
      </c>
      <c r="DX253" s="82" t="str">
        <f t="shared" si="280"/>
        <v/>
      </c>
      <c r="DY253" s="82" t="str">
        <f t="shared" si="281"/>
        <v/>
      </c>
      <c r="DZ253" s="82" t="str">
        <f t="shared" si="282"/>
        <v/>
      </c>
      <c r="EA253" s="82" t="str">
        <f t="shared" si="283"/>
        <v/>
      </c>
      <c r="EB253" s="82" t="str">
        <f t="shared" si="284"/>
        <v/>
      </c>
      <c r="EC253" s="82">
        <f t="shared" si="285"/>
        <v>225.25</v>
      </c>
      <c r="ED253" s="82" t="str">
        <f t="shared" si="286"/>
        <v/>
      </c>
      <c r="EE253" s="82" t="str">
        <f t="shared" si="287"/>
        <v/>
      </c>
      <c r="EF253" s="82" t="str">
        <f t="shared" si="288"/>
        <v/>
      </c>
      <c r="EG253" s="82">
        <f t="shared" si="289"/>
        <v>212.25859899999998</v>
      </c>
      <c r="EH253" s="82" t="str">
        <f t="shared" si="290"/>
        <v/>
      </c>
      <c r="EI253" s="82">
        <f t="shared" si="291"/>
        <v>204.45</v>
      </c>
      <c r="EJ253" s="82" t="str">
        <f t="shared" si="292"/>
        <v/>
      </c>
      <c r="EK253" s="82">
        <f t="shared" si="293"/>
        <v>213.74</v>
      </c>
      <c r="EL253" s="82" t="str">
        <f t="shared" si="294"/>
        <v/>
      </c>
      <c r="EM253" s="82" t="str">
        <f t="shared" si="295"/>
        <v/>
      </c>
      <c r="EN253" s="82">
        <f t="shared" si="296"/>
        <v>202.42</v>
      </c>
      <c r="EO253" s="71">
        <f t="shared" si="297"/>
        <v>213.77</v>
      </c>
      <c r="EP253" s="71">
        <f>ROUND(EO253*(1+[3]Inflación!$G$50),2)</f>
        <v>216.52</v>
      </c>
      <c r="EQ253" s="81">
        <f t="shared" si="298"/>
        <v>4.3931196640568659E-2</v>
      </c>
    </row>
    <row r="254" spans="1:147" s="56" customFormat="1" ht="24.75" customHeight="1">
      <c r="A254" s="93">
        <v>247</v>
      </c>
      <c r="B254" s="92" t="s">
        <v>430</v>
      </c>
      <c r="C254" s="91" t="s">
        <v>449</v>
      </c>
      <c r="D254" s="90" t="s">
        <v>12</v>
      </c>
      <c r="E254" s="94">
        <v>238.76007705924422</v>
      </c>
      <c r="F254" s="94">
        <v>240.78953771424781</v>
      </c>
      <c r="G254" s="87"/>
      <c r="H254" s="82">
        <v>288.05</v>
      </c>
      <c r="I254" s="82">
        <v>250.69800000000001</v>
      </c>
      <c r="J254" s="82">
        <v>308.20999999999998</v>
      </c>
      <c r="K254" s="82" t="str">
        <f>+'[3]Contratos anteriores'!AO257</f>
        <v xml:space="preserve"> </v>
      </c>
      <c r="L254" s="82">
        <f>+'[3]Contratos anteriores'!AP257</f>
        <v>238.84880800000002</v>
      </c>
      <c r="M254" s="82" t="str">
        <f>+'[3]Contratos anteriores'!AQ257</f>
        <v xml:space="preserve"> </v>
      </c>
      <c r="N254" s="82"/>
      <c r="O254" s="82"/>
      <c r="P254" s="82"/>
      <c r="Q254" s="82" t="str">
        <f>+'[3]Contratos anteriores'!AR257</f>
        <v xml:space="preserve"> </v>
      </c>
      <c r="R254" s="82" t="str">
        <f>+'[3]Contratos anteriores'!AS257</f>
        <v xml:space="preserve"> </v>
      </c>
      <c r="S254" s="82" t="str">
        <f>+'[3]Contratos anteriores'!AT257</f>
        <v xml:space="preserve"> </v>
      </c>
      <c r="T254" s="82">
        <v>405</v>
      </c>
      <c r="U254" s="82"/>
      <c r="V254" s="82"/>
      <c r="W254" s="82" t="str">
        <f>+'[3]Contratos anteriores'!AU257</f>
        <v xml:space="preserve"> </v>
      </c>
      <c r="X254" s="82" t="str">
        <f>+'[3]Contratos anteriores'!AV257</f>
        <v xml:space="preserve"> </v>
      </c>
      <c r="Y254" s="82" t="str">
        <f>+'[3]Contratos anteriores'!AW257</f>
        <v xml:space="preserve"> </v>
      </c>
      <c r="Z254" s="82"/>
      <c r="AA254" s="82"/>
      <c r="AB254" s="82"/>
      <c r="AC254" s="86" t="str">
        <f>+'[3]Contratos anteriores'!AX257</f>
        <v xml:space="preserve"> </v>
      </c>
      <c r="AD254" s="86" t="str">
        <f>+'[3]Contratos anteriores'!AY257</f>
        <v xml:space="preserve"> </v>
      </c>
      <c r="AE254" s="86" t="str">
        <f>+'[3]Contratos anteriores'!AZ257</f>
        <v xml:space="preserve"> </v>
      </c>
      <c r="AF254" s="82"/>
      <c r="AG254" s="82"/>
      <c r="AH254" s="82"/>
      <c r="AI254" s="82" t="str">
        <f>+'[3]Contratos anteriores'!BA257</f>
        <v xml:space="preserve"> </v>
      </c>
      <c r="AJ254" s="82" t="str">
        <f>+'[3]Contratos anteriores'!BB257</f>
        <v xml:space="preserve"> </v>
      </c>
      <c r="AK254" s="82" t="str">
        <f>+'[3]Contratos anteriores'!BC257</f>
        <v xml:space="preserve"> </v>
      </c>
      <c r="AL254" s="82"/>
      <c r="AM254" s="82"/>
      <c r="AN254" s="82"/>
      <c r="AO254" s="82" t="str">
        <f>+'[3]Contratos anteriores'!BD257</f>
        <v xml:space="preserve"> </v>
      </c>
      <c r="AP254" s="82" t="str">
        <f>+'[3]Contratos anteriores'!BE257</f>
        <v xml:space="preserve"> </v>
      </c>
      <c r="AQ254" s="82" t="str">
        <f>+'[3]Contratos anteriores'!BF257</f>
        <v xml:space="preserve"> </v>
      </c>
      <c r="AR254" s="82"/>
      <c r="AS254" s="82"/>
      <c r="AT254" s="82"/>
      <c r="AU254" s="82" t="str">
        <f>+'[3]Contratos anteriores'!BG257</f>
        <v xml:space="preserve"> </v>
      </c>
      <c r="AV254" s="82" t="str">
        <f>+'[3]Contratos anteriores'!BH257</f>
        <v xml:space="preserve"> </v>
      </c>
      <c r="AW254" s="82" t="str">
        <f>+'[3]Contratos anteriores'!BI257</f>
        <v xml:space="preserve"> </v>
      </c>
      <c r="AX254" s="82"/>
      <c r="AY254" s="82"/>
      <c r="AZ254" s="82"/>
      <c r="BA254" s="82" t="str">
        <f>+'[3]Contratos anteriores'!BJ257</f>
        <v xml:space="preserve"> </v>
      </c>
      <c r="BB254" s="82" t="str">
        <f>+'[3]Contratos anteriores'!BK257</f>
        <v xml:space="preserve"> </v>
      </c>
      <c r="BC254" s="82" t="str">
        <f>+'[3]Contratos anteriores'!BL257</f>
        <v xml:space="preserve"> </v>
      </c>
      <c r="BD254" s="82"/>
      <c r="BE254" s="82"/>
      <c r="BF254" s="82"/>
      <c r="BG254" s="82" t="str">
        <f>+'[3]Contratos anteriores'!BM257</f>
        <v xml:space="preserve"> </v>
      </c>
      <c r="BH254" s="82" t="str">
        <f>+'[3]Contratos anteriores'!BN257</f>
        <v xml:space="preserve"> </v>
      </c>
      <c r="BI254" s="82" t="str">
        <f>+'[3]Contratos anteriores'!BO257</f>
        <v xml:space="preserve"> </v>
      </c>
      <c r="BJ254" s="82">
        <v>269.5</v>
      </c>
      <c r="BK254" s="82">
        <v>269.8</v>
      </c>
      <c r="BL254" s="82"/>
      <c r="BM254" s="82" t="str">
        <f>+'[3]Contratos anteriores'!BP257</f>
        <v xml:space="preserve"> </v>
      </c>
      <c r="BN254" s="82" t="str">
        <f>+'[3]Contratos anteriores'!BQ257</f>
        <v xml:space="preserve"> </v>
      </c>
      <c r="BO254" s="82" t="str">
        <f>+'[3]Contratos anteriores'!BR257</f>
        <v xml:space="preserve"> </v>
      </c>
      <c r="BP254" s="82">
        <v>238.38</v>
      </c>
      <c r="BQ254" s="82"/>
      <c r="BR254" s="82">
        <v>249.22</v>
      </c>
      <c r="BS254" s="82" t="str">
        <f>+'[3]Contratos anteriores'!BS257</f>
        <v xml:space="preserve"> </v>
      </c>
      <c r="BT254" s="82" t="str">
        <f>+'[3]Contratos anteriores'!BT257</f>
        <v xml:space="preserve"> </v>
      </c>
      <c r="BU254" s="82" t="str">
        <f>+'[3]Contratos anteriores'!BU257</f>
        <v xml:space="preserve"> </v>
      </c>
      <c r="BV254" s="84">
        <f t="shared" si="227"/>
        <v>279.74520088888886</v>
      </c>
      <c r="BW254" s="84">
        <f t="shared" si="228"/>
        <v>49.545271976063596</v>
      </c>
      <c r="BX254" s="84">
        <f t="shared" si="303"/>
        <v>205.42729292479345</v>
      </c>
      <c r="BY254" s="84">
        <f t="shared" si="300"/>
        <v>329.29047286495245</v>
      </c>
      <c r="BZ254" s="84">
        <f t="shared" si="301"/>
        <v>262.63608476516868</v>
      </c>
      <c r="CA254" s="82" t="str">
        <f t="shared" si="231"/>
        <v/>
      </c>
      <c r="CB254" s="82">
        <f t="shared" si="232"/>
        <v>250.69800000000001</v>
      </c>
      <c r="CC254" s="82" t="str">
        <f t="shared" si="233"/>
        <v/>
      </c>
      <c r="CD254" s="82" t="str">
        <f t="shared" si="234"/>
        <v/>
      </c>
      <c r="CE254" s="82">
        <f t="shared" si="235"/>
        <v>238.84880800000002</v>
      </c>
      <c r="CF254" s="82" t="str">
        <f t="shared" si="236"/>
        <v/>
      </c>
      <c r="CG254" s="82" t="str">
        <f t="shared" si="237"/>
        <v/>
      </c>
      <c r="CH254" s="82" t="str">
        <f t="shared" si="238"/>
        <v/>
      </c>
      <c r="CI254" s="82" t="str">
        <f t="shared" si="239"/>
        <v/>
      </c>
      <c r="CJ254" s="82" t="str">
        <f t="shared" si="240"/>
        <v/>
      </c>
      <c r="CK254" s="82" t="str">
        <f t="shared" si="241"/>
        <v/>
      </c>
      <c r="CL254" s="82" t="str">
        <f t="shared" si="242"/>
        <v/>
      </c>
      <c r="CM254" s="82" t="str">
        <f t="shared" si="243"/>
        <v/>
      </c>
      <c r="CN254" s="82" t="str">
        <f t="shared" si="244"/>
        <v/>
      </c>
      <c r="CO254" s="82" t="str">
        <f t="shared" si="245"/>
        <v/>
      </c>
      <c r="CP254" s="82" t="str">
        <f t="shared" si="246"/>
        <v/>
      </c>
      <c r="CQ254" s="82" t="str">
        <f t="shared" si="247"/>
        <v/>
      </c>
      <c r="CR254" s="82" t="str">
        <f t="shared" si="248"/>
        <v/>
      </c>
      <c r="CS254" s="82" t="str">
        <f t="shared" si="249"/>
        <v/>
      </c>
      <c r="CT254" s="82" t="str">
        <f t="shared" si="250"/>
        <v/>
      </c>
      <c r="CU254" s="82" t="str">
        <f t="shared" si="251"/>
        <v/>
      </c>
      <c r="CV254" s="82" t="str">
        <f t="shared" si="252"/>
        <v/>
      </c>
      <c r="CW254" s="82" t="str">
        <f t="shared" si="253"/>
        <v/>
      </c>
      <c r="CX254" s="82" t="str">
        <f t="shared" si="254"/>
        <v/>
      </c>
      <c r="CY254" s="82" t="str">
        <f t="shared" si="255"/>
        <v/>
      </c>
      <c r="CZ254" s="82" t="str">
        <f t="shared" si="256"/>
        <v/>
      </c>
      <c r="DA254" s="82" t="str">
        <f t="shared" si="257"/>
        <v/>
      </c>
      <c r="DB254" s="82" t="str">
        <f t="shared" si="258"/>
        <v/>
      </c>
      <c r="DC254" s="82" t="str">
        <f t="shared" si="259"/>
        <v/>
      </c>
      <c r="DD254" s="82" t="str">
        <f t="shared" si="260"/>
        <v/>
      </c>
      <c r="DE254" s="82" t="str">
        <f t="shared" si="261"/>
        <v/>
      </c>
      <c r="DF254" s="82" t="str">
        <f t="shared" si="262"/>
        <v/>
      </c>
      <c r="DG254" s="82" t="str">
        <f t="shared" si="263"/>
        <v/>
      </c>
      <c r="DH254" s="82" t="str">
        <f t="shared" si="264"/>
        <v/>
      </c>
      <c r="DI254" s="82" t="str">
        <f t="shared" si="265"/>
        <v/>
      </c>
      <c r="DJ254" s="82" t="str">
        <f t="shared" si="266"/>
        <v/>
      </c>
      <c r="DK254" s="82" t="str">
        <f t="shared" si="267"/>
        <v/>
      </c>
      <c r="DL254" s="82" t="str">
        <f t="shared" si="268"/>
        <v/>
      </c>
      <c r="DM254" s="82" t="str">
        <f t="shared" si="269"/>
        <v/>
      </c>
      <c r="DN254" s="82" t="str">
        <f t="shared" si="270"/>
        <v/>
      </c>
      <c r="DO254" s="82" t="str">
        <f t="shared" si="271"/>
        <v/>
      </c>
      <c r="DP254" s="82" t="str">
        <f t="shared" si="272"/>
        <v/>
      </c>
      <c r="DQ254" s="82" t="str">
        <f t="shared" si="273"/>
        <v/>
      </c>
      <c r="DR254" s="82" t="str">
        <f t="shared" si="274"/>
        <v/>
      </c>
      <c r="DS254" s="82" t="str">
        <f t="shared" si="275"/>
        <v/>
      </c>
      <c r="DT254" s="82" t="str">
        <f t="shared" si="276"/>
        <v/>
      </c>
      <c r="DU254" s="82" t="str">
        <f t="shared" si="277"/>
        <v/>
      </c>
      <c r="DV254" s="82" t="str">
        <f t="shared" si="278"/>
        <v/>
      </c>
      <c r="DW254" s="82" t="str">
        <f t="shared" si="279"/>
        <v/>
      </c>
      <c r="DX254" s="82" t="str">
        <f t="shared" si="280"/>
        <v/>
      </c>
      <c r="DY254" s="82" t="str">
        <f t="shared" si="281"/>
        <v/>
      </c>
      <c r="DZ254" s="82" t="str">
        <f t="shared" si="282"/>
        <v/>
      </c>
      <c r="EA254" s="82" t="str">
        <f t="shared" si="283"/>
        <v/>
      </c>
      <c r="EB254" s="82" t="str">
        <f t="shared" si="284"/>
        <v/>
      </c>
      <c r="EC254" s="82" t="str">
        <f t="shared" si="285"/>
        <v/>
      </c>
      <c r="ED254" s="82" t="str">
        <f t="shared" si="286"/>
        <v/>
      </c>
      <c r="EE254" s="82" t="str">
        <f t="shared" si="287"/>
        <v/>
      </c>
      <c r="EF254" s="82" t="str">
        <f t="shared" si="288"/>
        <v/>
      </c>
      <c r="EG254" s="82" t="str">
        <f t="shared" si="289"/>
        <v/>
      </c>
      <c r="EH254" s="82" t="str">
        <f t="shared" si="290"/>
        <v/>
      </c>
      <c r="EI254" s="82">
        <f t="shared" si="291"/>
        <v>238.38</v>
      </c>
      <c r="EJ254" s="82" t="str">
        <f t="shared" si="292"/>
        <v/>
      </c>
      <c r="EK254" s="82">
        <f t="shared" si="293"/>
        <v>249.22</v>
      </c>
      <c r="EL254" s="82" t="str">
        <f t="shared" si="294"/>
        <v/>
      </c>
      <c r="EM254" s="82" t="str">
        <f t="shared" si="295"/>
        <v/>
      </c>
      <c r="EN254" s="82" t="str">
        <f t="shared" si="296"/>
        <v/>
      </c>
      <c r="EO254" s="71">
        <f t="shared" si="297"/>
        <v>244.42</v>
      </c>
      <c r="EP254" s="71">
        <f>ROUND(EO254*(1+[3]Inflación!$G$50),2)</f>
        <v>247.56</v>
      </c>
      <c r="EQ254" s="81">
        <f t="shared" si="298"/>
        <v>2.3705482970469038E-2</v>
      </c>
    </row>
    <row r="255" spans="1:147" s="115" customFormat="1" ht="24.75" customHeight="1">
      <c r="A255" s="93">
        <v>248</v>
      </c>
      <c r="B255" s="92" t="s">
        <v>430</v>
      </c>
      <c r="C255" s="91" t="s">
        <v>448</v>
      </c>
      <c r="D255" s="90" t="s">
        <v>12</v>
      </c>
      <c r="E255" s="94">
        <v>278.09100000000001</v>
      </c>
      <c r="F255" s="94">
        <v>280.45477349999999</v>
      </c>
      <c r="G255" s="87"/>
      <c r="H255" s="82">
        <v>325.85000000000002</v>
      </c>
      <c r="I255" s="82">
        <v>291.99449999999996</v>
      </c>
      <c r="J255" s="82">
        <v>348.66</v>
      </c>
      <c r="K255" s="82" t="str">
        <f>+'[3]Contratos anteriores'!AO258</f>
        <v xml:space="preserve"> </v>
      </c>
      <c r="L255" s="82" t="str">
        <f>+'[3]Contratos anteriores'!AP258</f>
        <v xml:space="preserve"> </v>
      </c>
      <c r="M255" s="82">
        <f>+'[3]Contratos anteriores'!AQ258</f>
        <v>280.35440999999997</v>
      </c>
      <c r="N255" s="82"/>
      <c r="O255" s="82"/>
      <c r="P255" s="82"/>
      <c r="Q255" s="82" t="str">
        <f>+'[3]Contratos anteriores'!AR258</f>
        <v xml:space="preserve"> </v>
      </c>
      <c r="R255" s="82" t="str">
        <f>+'[3]Contratos anteriores'!AS258</f>
        <v xml:space="preserve"> </v>
      </c>
      <c r="S255" s="82" t="str">
        <f>+'[3]Contratos anteriores'!AT258</f>
        <v xml:space="preserve"> </v>
      </c>
      <c r="T255" s="82">
        <v>500</v>
      </c>
      <c r="U255" s="82"/>
      <c r="V255" s="82"/>
      <c r="W255" s="82" t="str">
        <f>+'[3]Contratos anteriores'!AU258</f>
        <v xml:space="preserve"> </v>
      </c>
      <c r="X255" s="82" t="str">
        <f>+'[3]Contratos anteriores'!AV258</f>
        <v xml:space="preserve"> </v>
      </c>
      <c r="Y255" s="82" t="str">
        <f>+'[3]Contratos anteriores'!AW258</f>
        <v xml:space="preserve"> </v>
      </c>
      <c r="Z255" s="82"/>
      <c r="AA255" s="82"/>
      <c r="AB255" s="82"/>
      <c r="AC255" s="86" t="str">
        <f>+'[3]Contratos anteriores'!AX258</f>
        <v xml:space="preserve"> </v>
      </c>
      <c r="AD255" s="86" t="str">
        <f>+'[3]Contratos anteriores'!AY258</f>
        <v xml:space="preserve"> </v>
      </c>
      <c r="AE255" s="86" t="str">
        <f>+'[3]Contratos anteriores'!AZ258</f>
        <v xml:space="preserve"> </v>
      </c>
      <c r="AF255" s="82"/>
      <c r="AG255" s="82"/>
      <c r="AH255" s="82"/>
      <c r="AI255" s="82" t="str">
        <f>+'[3]Contratos anteriores'!BA258</f>
        <v xml:space="preserve"> </v>
      </c>
      <c r="AJ255" s="82" t="str">
        <f>+'[3]Contratos anteriores'!BB258</f>
        <v xml:space="preserve"> </v>
      </c>
      <c r="AK255" s="82" t="str">
        <f>+'[3]Contratos anteriores'!BC258</f>
        <v xml:space="preserve"> </v>
      </c>
      <c r="AL255" s="82"/>
      <c r="AM255" s="82"/>
      <c r="AN255" s="82"/>
      <c r="AO255" s="82" t="str">
        <f>+'[3]Contratos anteriores'!BD258</f>
        <v xml:space="preserve"> </v>
      </c>
      <c r="AP255" s="82" t="str">
        <f>+'[3]Contratos anteriores'!BE258</f>
        <v xml:space="preserve"> </v>
      </c>
      <c r="AQ255" s="82" t="str">
        <f>+'[3]Contratos anteriores'!BF258</f>
        <v xml:space="preserve"> </v>
      </c>
      <c r="AR255" s="82"/>
      <c r="AS255" s="82"/>
      <c r="AT255" s="82"/>
      <c r="AU255" s="82" t="str">
        <f>+'[3]Contratos anteriores'!BG258</f>
        <v xml:space="preserve"> </v>
      </c>
      <c r="AV255" s="82" t="str">
        <f>+'[3]Contratos anteriores'!BH258</f>
        <v xml:space="preserve"> </v>
      </c>
      <c r="AW255" s="82" t="str">
        <f>+'[3]Contratos anteriores'!BI258</f>
        <v xml:space="preserve"> </v>
      </c>
      <c r="AX255" s="82"/>
      <c r="AY255" s="82"/>
      <c r="AZ255" s="82"/>
      <c r="BA255" s="82" t="str">
        <f>+'[3]Contratos anteriores'!BJ258</f>
        <v xml:space="preserve"> </v>
      </c>
      <c r="BB255" s="82" t="str">
        <f>+'[3]Contratos anteriores'!BK258</f>
        <v xml:space="preserve"> </v>
      </c>
      <c r="BC255" s="82" t="str">
        <f>+'[3]Contratos anteriores'!BL258</f>
        <v xml:space="preserve"> </v>
      </c>
      <c r="BD255" s="82"/>
      <c r="BE255" s="82"/>
      <c r="BF255" s="82"/>
      <c r="BG255" s="82" t="str">
        <f>+'[3]Contratos anteriores'!BM258</f>
        <v xml:space="preserve"> </v>
      </c>
      <c r="BH255" s="82" t="str">
        <f>+'[3]Contratos anteriores'!BN258</f>
        <v xml:space="preserve"> </v>
      </c>
      <c r="BI255" s="82" t="str">
        <f>+'[3]Contratos anteriores'!BO258</f>
        <v xml:space="preserve"> </v>
      </c>
      <c r="BJ255" s="82">
        <v>319</v>
      </c>
      <c r="BK255" s="82">
        <v>314.24</v>
      </c>
      <c r="BL255" s="82"/>
      <c r="BM255" s="82" t="str">
        <f>+'[3]Contratos anteriores'!BP258</f>
        <v xml:space="preserve"> </v>
      </c>
      <c r="BN255" s="82" t="str">
        <f>+'[3]Contratos anteriores'!BQ258</f>
        <v xml:space="preserve"> </v>
      </c>
      <c r="BO255" s="82" t="str">
        <f>+'[3]Contratos anteriores'!BR258</f>
        <v xml:space="preserve"> </v>
      </c>
      <c r="BP255" s="82">
        <v>277.64999999999998</v>
      </c>
      <c r="BQ255" s="82"/>
      <c r="BR255" s="82">
        <v>290.27</v>
      </c>
      <c r="BS255" s="82" t="str">
        <f>+'[3]Contratos anteriores'!BS258</f>
        <v xml:space="preserve"> </v>
      </c>
      <c r="BT255" s="82" t="str">
        <f>+'[3]Contratos anteriores'!BT258</f>
        <v xml:space="preserve"> </v>
      </c>
      <c r="BU255" s="82" t="str">
        <f>+'[3]Contratos anteriores'!BU258</f>
        <v xml:space="preserve"> </v>
      </c>
      <c r="BV255" s="84">
        <f t="shared" si="227"/>
        <v>327.55765666666662</v>
      </c>
      <c r="BW255" s="84">
        <f t="shared" si="228"/>
        <v>64.519029257303359</v>
      </c>
      <c r="BX255" s="84">
        <f t="shared" si="303"/>
        <v>230.77911278071159</v>
      </c>
      <c r="BY255" s="84">
        <f t="shared" si="300"/>
        <v>392.07668592396999</v>
      </c>
      <c r="BZ255" s="84">
        <f t="shared" si="301"/>
        <v>305.90010000000001</v>
      </c>
      <c r="CA255" s="82" t="str">
        <f t="shared" si="231"/>
        <v/>
      </c>
      <c r="CB255" s="82">
        <f t="shared" si="232"/>
        <v>291.99449999999996</v>
      </c>
      <c r="CC255" s="82" t="str">
        <f t="shared" si="233"/>
        <v/>
      </c>
      <c r="CD255" s="82" t="str">
        <f t="shared" si="234"/>
        <v/>
      </c>
      <c r="CE255" s="82" t="str">
        <f t="shared" si="235"/>
        <v/>
      </c>
      <c r="CF255" s="82">
        <f t="shared" si="236"/>
        <v>280.35440999999997</v>
      </c>
      <c r="CG255" s="82" t="str">
        <f t="shared" si="237"/>
        <v/>
      </c>
      <c r="CH255" s="82" t="str">
        <f t="shared" si="238"/>
        <v/>
      </c>
      <c r="CI255" s="82" t="str">
        <f t="shared" si="239"/>
        <v/>
      </c>
      <c r="CJ255" s="82" t="str">
        <f t="shared" si="240"/>
        <v/>
      </c>
      <c r="CK255" s="82" t="str">
        <f t="shared" si="241"/>
        <v/>
      </c>
      <c r="CL255" s="82" t="str">
        <f t="shared" si="242"/>
        <v/>
      </c>
      <c r="CM255" s="82" t="str">
        <f t="shared" si="243"/>
        <v/>
      </c>
      <c r="CN255" s="82" t="str">
        <f t="shared" si="244"/>
        <v/>
      </c>
      <c r="CO255" s="82" t="str">
        <f t="shared" si="245"/>
        <v/>
      </c>
      <c r="CP255" s="82" t="str">
        <f t="shared" si="246"/>
        <v/>
      </c>
      <c r="CQ255" s="82" t="str">
        <f t="shared" si="247"/>
        <v/>
      </c>
      <c r="CR255" s="82" t="str">
        <f t="shared" si="248"/>
        <v/>
      </c>
      <c r="CS255" s="82" t="str">
        <f t="shared" si="249"/>
        <v/>
      </c>
      <c r="CT255" s="82" t="str">
        <f t="shared" si="250"/>
        <v/>
      </c>
      <c r="CU255" s="82" t="str">
        <f t="shared" si="251"/>
        <v/>
      </c>
      <c r="CV255" s="82" t="str">
        <f t="shared" si="252"/>
        <v/>
      </c>
      <c r="CW255" s="82" t="str">
        <f t="shared" si="253"/>
        <v/>
      </c>
      <c r="CX255" s="82" t="str">
        <f t="shared" si="254"/>
        <v/>
      </c>
      <c r="CY255" s="82" t="str">
        <f t="shared" si="255"/>
        <v/>
      </c>
      <c r="CZ255" s="82" t="str">
        <f t="shared" si="256"/>
        <v/>
      </c>
      <c r="DA255" s="82" t="str">
        <f t="shared" si="257"/>
        <v/>
      </c>
      <c r="DB255" s="82" t="str">
        <f t="shared" si="258"/>
        <v/>
      </c>
      <c r="DC255" s="82" t="str">
        <f t="shared" si="259"/>
        <v/>
      </c>
      <c r="DD255" s="82" t="str">
        <f t="shared" si="260"/>
        <v/>
      </c>
      <c r="DE255" s="82" t="str">
        <f t="shared" si="261"/>
        <v/>
      </c>
      <c r="DF255" s="82" t="str">
        <f t="shared" si="262"/>
        <v/>
      </c>
      <c r="DG255" s="82" t="str">
        <f t="shared" si="263"/>
        <v/>
      </c>
      <c r="DH255" s="82" t="str">
        <f t="shared" si="264"/>
        <v/>
      </c>
      <c r="DI255" s="82" t="str">
        <f t="shared" si="265"/>
        <v/>
      </c>
      <c r="DJ255" s="82" t="str">
        <f t="shared" si="266"/>
        <v/>
      </c>
      <c r="DK255" s="82" t="str">
        <f t="shared" si="267"/>
        <v/>
      </c>
      <c r="DL255" s="82" t="str">
        <f t="shared" si="268"/>
        <v/>
      </c>
      <c r="DM255" s="82" t="str">
        <f t="shared" si="269"/>
        <v/>
      </c>
      <c r="DN255" s="82" t="str">
        <f t="shared" si="270"/>
        <v/>
      </c>
      <c r="DO255" s="82" t="str">
        <f t="shared" si="271"/>
        <v/>
      </c>
      <c r="DP255" s="82" t="str">
        <f t="shared" si="272"/>
        <v/>
      </c>
      <c r="DQ255" s="82" t="str">
        <f t="shared" si="273"/>
        <v/>
      </c>
      <c r="DR255" s="82" t="str">
        <f t="shared" si="274"/>
        <v/>
      </c>
      <c r="DS255" s="82" t="str">
        <f t="shared" si="275"/>
        <v/>
      </c>
      <c r="DT255" s="82" t="str">
        <f t="shared" si="276"/>
        <v/>
      </c>
      <c r="DU255" s="82" t="str">
        <f t="shared" si="277"/>
        <v/>
      </c>
      <c r="DV255" s="82" t="str">
        <f t="shared" si="278"/>
        <v/>
      </c>
      <c r="DW255" s="82" t="str">
        <f t="shared" si="279"/>
        <v/>
      </c>
      <c r="DX255" s="82" t="str">
        <f t="shared" si="280"/>
        <v/>
      </c>
      <c r="DY255" s="82" t="str">
        <f t="shared" si="281"/>
        <v/>
      </c>
      <c r="DZ255" s="82" t="str">
        <f t="shared" si="282"/>
        <v/>
      </c>
      <c r="EA255" s="82" t="str">
        <f t="shared" si="283"/>
        <v/>
      </c>
      <c r="EB255" s="82" t="str">
        <f t="shared" si="284"/>
        <v/>
      </c>
      <c r="EC255" s="82" t="str">
        <f t="shared" si="285"/>
        <v/>
      </c>
      <c r="ED255" s="82" t="str">
        <f t="shared" si="286"/>
        <v/>
      </c>
      <c r="EE255" s="82" t="str">
        <f t="shared" si="287"/>
        <v/>
      </c>
      <c r="EF255" s="82" t="str">
        <f t="shared" si="288"/>
        <v/>
      </c>
      <c r="EG255" s="82" t="str">
        <f t="shared" si="289"/>
        <v/>
      </c>
      <c r="EH255" s="82" t="str">
        <f t="shared" si="290"/>
        <v/>
      </c>
      <c r="EI255" s="82">
        <f t="shared" si="291"/>
        <v>277.64999999999998</v>
      </c>
      <c r="EJ255" s="82" t="str">
        <f t="shared" si="292"/>
        <v/>
      </c>
      <c r="EK255" s="82">
        <f t="shared" si="293"/>
        <v>290.27</v>
      </c>
      <c r="EL255" s="82" t="str">
        <f t="shared" si="294"/>
        <v/>
      </c>
      <c r="EM255" s="82" t="str">
        <f t="shared" si="295"/>
        <v/>
      </c>
      <c r="EN255" s="82" t="str">
        <f t="shared" si="296"/>
        <v/>
      </c>
      <c r="EO255" s="71">
        <f t="shared" si="297"/>
        <v>285.2</v>
      </c>
      <c r="EP255" s="71">
        <f>ROUND(EO255*(1+[3]Inflación!$G$50),2)</f>
        <v>288.86</v>
      </c>
      <c r="EQ255" s="81">
        <f t="shared" si="298"/>
        <v>2.5563574513378651E-2</v>
      </c>
    </row>
    <row r="256" spans="1:147" s="115" customFormat="1" ht="24.75" customHeight="1">
      <c r="A256" s="93">
        <v>249</v>
      </c>
      <c r="B256" s="92" t="s">
        <v>430</v>
      </c>
      <c r="C256" s="91" t="s">
        <v>447</v>
      </c>
      <c r="D256" s="90" t="s">
        <v>12</v>
      </c>
      <c r="E256" s="94">
        <v>322.07843042858337</v>
      </c>
      <c r="F256" s="94">
        <v>324.81609708722635</v>
      </c>
      <c r="G256" s="87"/>
      <c r="H256" s="82">
        <v>458</v>
      </c>
      <c r="I256" s="82">
        <v>336.9135</v>
      </c>
      <c r="J256" s="82">
        <v>490.06</v>
      </c>
      <c r="K256" s="82" t="str">
        <f>+'[3]Contratos anteriores'!AO259</f>
        <v xml:space="preserve"> </v>
      </c>
      <c r="L256" s="82" t="str">
        <f>+'[3]Contratos anteriores'!AP259</f>
        <v xml:space="preserve"> </v>
      </c>
      <c r="M256" s="82" t="str">
        <f>+'[3]Contratos anteriores'!AQ259</f>
        <v xml:space="preserve"> </v>
      </c>
      <c r="N256" s="82"/>
      <c r="O256" s="82"/>
      <c r="P256" s="82"/>
      <c r="Q256" s="82" t="str">
        <f>+'[3]Contratos anteriores'!AR259</f>
        <v xml:space="preserve"> </v>
      </c>
      <c r="R256" s="82" t="str">
        <f>+'[3]Contratos anteriores'!AS259</f>
        <v xml:space="preserve"> </v>
      </c>
      <c r="S256" s="82" t="str">
        <f>+'[3]Contratos anteriores'!AT259</f>
        <v xml:space="preserve"> </v>
      </c>
      <c r="T256" s="82">
        <v>585</v>
      </c>
      <c r="U256" s="82"/>
      <c r="V256" s="82"/>
      <c r="W256" s="82" t="str">
        <f>+'[3]Contratos anteriores'!AU259</f>
        <v xml:space="preserve"> </v>
      </c>
      <c r="X256" s="82" t="str">
        <f>+'[3]Contratos anteriores'!AV259</f>
        <v xml:space="preserve"> </v>
      </c>
      <c r="Y256" s="82" t="str">
        <f>+'[3]Contratos anteriores'!AW259</f>
        <v xml:space="preserve"> </v>
      </c>
      <c r="Z256" s="82"/>
      <c r="AA256" s="82"/>
      <c r="AB256" s="82"/>
      <c r="AC256" s="86" t="str">
        <f>+'[3]Contratos anteriores'!AX259</f>
        <v xml:space="preserve"> </v>
      </c>
      <c r="AD256" s="86" t="str">
        <f>+'[3]Contratos anteriores'!AY259</f>
        <v xml:space="preserve"> </v>
      </c>
      <c r="AE256" s="86" t="str">
        <f>+'[3]Contratos anteriores'!AZ259</f>
        <v xml:space="preserve"> </v>
      </c>
      <c r="AF256" s="82"/>
      <c r="AG256" s="82"/>
      <c r="AH256" s="82"/>
      <c r="AI256" s="82" t="str">
        <f>+'[3]Contratos anteriores'!BA259</f>
        <v xml:space="preserve"> </v>
      </c>
      <c r="AJ256" s="82" t="str">
        <f>+'[3]Contratos anteriores'!BB259</f>
        <v xml:space="preserve"> </v>
      </c>
      <c r="AK256" s="82" t="str">
        <f>+'[3]Contratos anteriores'!BC259</f>
        <v xml:space="preserve"> </v>
      </c>
      <c r="AL256" s="82"/>
      <c r="AM256" s="82"/>
      <c r="AN256" s="82"/>
      <c r="AO256" s="82" t="str">
        <f>+'[3]Contratos anteriores'!BD259</f>
        <v xml:space="preserve"> </v>
      </c>
      <c r="AP256" s="82" t="str">
        <f>+'[3]Contratos anteriores'!BE259</f>
        <v xml:space="preserve"> </v>
      </c>
      <c r="AQ256" s="82" t="str">
        <f>+'[3]Contratos anteriores'!BF259</f>
        <v xml:space="preserve"> </v>
      </c>
      <c r="AR256" s="82"/>
      <c r="AS256" s="82"/>
      <c r="AT256" s="82"/>
      <c r="AU256" s="82" t="str">
        <f>+'[3]Contratos anteriores'!BG259</f>
        <v xml:space="preserve"> </v>
      </c>
      <c r="AV256" s="82" t="str">
        <f>+'[3]Contratos anteriores'!BH259</f>
        <v xml:space="preserve"> </v>
      </c>
      <c r="AW256" s="82" t="str">
        <f>+'[3]Contratos anteriores'!BI259</f>
        <v xml:space="preserve"> </v>
      </c>
      <c r="AX256" s="82"/>
      <c r="AY256" s="82"/>
      <c r="AZ256" s="82"/>
      <c r="BA256" s="82">
        <f>+'[3]Contratos anteriores'!BJ259</f>
        <v>266.52963999999997</v>
      </c>
      <c r="BB256" s="82" t="str">
        <f>+'[3]Contratos anteriores'!BK259</f>
        <v xml:space="preserve"> </v>
      </c>
      <c r="BC256" s="82" t="str">
        <f>+'[3]Contratos anteriores'!BL259</f>
        <v xml:space="preserve"> </v>
      </c>
      <c r="BD256" s="82"/>
      <c r="BE256" s="82"/>
      <c r="BF256" s="82"/>
      <c r="BG256" s="82" t="str">
        <f>+'[3]Contratos anteriores'!BM259</f>
        <v xml:space="preserve"> </v>
      </c>
      <c r="BH256" s="82" t="str">
        <f>+'[3]Contratos anteriores'!BN259</f>
        <v xml:space="preserve"> </v>
      </c>
      <c r="BI256" s="82" t="str">
        <f>+'[3]Contratos anteriores'!BO259</f>
        <v xml:space="preserve"> </v>
      </c>
      <c r="BJ256" s="82">
        <v>396</v>
      </c>
      <c r="BK256" s="82">
        <v>363.95</v>
      </c>
      <c r="BL256" s="82"/>
      <c r="BM256" s="82" t="str">
        <f>+'[3]Contratos anteriores'!BP259</f>
        <v xml:space="preserve"> </v>
      </c>
      <c r="BN256" s="82" t="str">
        <f>+'[3]Contratos anteriores'!BQ259</f>
        <v xml:space="preserve"> </v>
      </c>
      <c r="BO256" s="82" t="str">
        <f>+'[3]Contratos anteriores'!BR259</f>
        <v xml:space="preserve"> </v>
      </c>
      <c r="BP256" s="82">
        <v>321.57</v>
      </c>
      <c r="BQ256" s="82"/>
      <c r="BR256" s="82">
        <v>336.18</v>
      </c>
      <c r="BS256" s="82" t="str">
        <f>+'[3]Contratos anteriores'!BS259</f>
        <v xml:space="preserve"> </v>
      </c>
      <c r="BT256" s="82" t="str">
        <f>+'[3]Contratos anteriores'!BT259</f>
        <v xml:space="preserve"> </v>
      </c>
      <c r="BU256" s="82" t="str">
        <f>+'[3]Contratos anteriores'!BU259</f>
        <v xml:space="preserve"> </v>
      </c>
      <c r="BV256" s="84">
        <f t="shared" si="227"/>
        <v>394.91145999999998</v>
      </c>
      <c r="BW256" s="84">
        <f t="shared" si="228"/>
        <v>93.360451559791528</v>
      </c>
      <c r="BX256" s="84">
        <f t="shared" si="303"/>
        <v>254.87078266031267</v>
      </c>
      <c r="BY256" s="84">
        <f t="shared" si="300"/>
        <v>488.27191155979153</v>
      </c>
      <c r="BZ256" s="84">
        <f t="shared" si="301"/>
        <v>354.28627347144175</v>
      </c>
      <c r="CA256" s="82" t="str">
        <f t="shared" si="231"/>
        <v/>
      </c>
      <c r="CB256" s="82">
        <f t="shared" si="232"/>
        <v>336.9135</v>
      </c>
      <c r="CC256" s="82" t="str">
        <f t="shared" si="233"/>
        <v/>
      </c>
      <c r="CD256" s="82" t="str">
        <f t="shared" si="234"/>
        <v/>
      </c>
      <c r="CE256" s="82" t="str">
        <f t="shared" si="235"/>
        <v/>
      </c>
      <c r="CF256" s="82" t="str">
        <f t="shared" si="236"/>
        <v/>
      </c>
      <c r="CG256" s="82" t="str">
        <f t="shared" si="237"/>
        <v/>
      </c>
      <c r="CH256" s="82" t="str">
        <f t="shared" si="238"/>
        <v/>
      </c>
      <c r="CI256" s="82" t="str">
        <f t="shared" si="239"/>
        <v/>
      </c>
      <c r="CJ256" s="82" t="str">
        <f t="shared" si="240"/>
        <v/>
      </c>
      <c r="CK256" s="82" t="str">
        <f t="shared" si="241"/>
        <v/>
      </c>
      <c r="CL256" s="82" t="str">
        <f t="shared" si="242"/>
        <v/>
      </c>
      <c r="CM256" s="82" t="str">
        <f t="shared" si="243"/>
        <v/>
      </c>
      <c r="CN256" s="82" t="str">
        <f t="shared" si="244"/>
        <v/>
      </c>
      <c r="CO256" s="82" t="str">
        <f t="shared" si="245"/>
        <v/>
      </c>
      <c r="CP256" s="82" t="str">
        <f t="shared" si="246"/>
        <v/>
      </c>
      <c r="CQ256" s="82" t="str">
        <f t="shared" si="247"/>
        <v/>
      </c>
      <c r="CR256" s="82" t="str">
        <f t="shared" si="248"/>
        <v/>
      </c>
      <c r="CS256" s="82" t="str">
        <f t="shared" si="249"/>
        <v/>
      </c>
      <c r="CT256" s="82" t="str">
        <f t="shared" si="250"/>
        <v/>
      </c>
      <c r="CU256" s="82" t="str">
        <f t="shared" si="251"/>
        <v/>
      </c>
      <c r="CV256" s="82" t="str">
        <f t="shared" si="252"/>
        <v/>
      </c>
      <c r="CW256" s="82" t="str">
        <f t="shared" si="253"/>
        <v/>
      </c>
      <c r="CX256" s="82" t="str">
        <f t="shared" si="254"/>
        <v/>
      </c>
      <c r="CY256" s="82" t="str">
        <f t="shared" si="255"/>
        <v/>
      </c>
      <c r="CZ256" s="82" t="str">
        <f t="shared" si="256"/>
        <v/>
      </c>
      <c r="DA256" s="82" t="str">
        <f t="shared" si="257"/>
        <v/>
      </c>
      <c r="DB256" s="82" t="str">
        <f t="shared" si="258"/>
        <v/>
      </c>
      <c r="DC256" s="82" t="str">
        <f t="shared" si="259"/>
        <v/>
      </c>
      <c r="DD256" s="82" t="str">
        <f t="shared" si="260"/>
        <v/>
      </c>
      <c r="DE256" s="82" t="str">
        <f t="shared" si="261"/>
        <v/>
      </c>
      <c r="DF256" s="82" t="str">
        <f t="shared" si="262"/>
        <v/>
      </c>
      <c r="DG256" s="82" t="str">
        <f t="shared" si="263"/>
        <v/>
      </c>
      <c r="DH256" s="82" t="str">
        <f t="shared" si="264"/>
        <v/>
      </c>
      <c r="DI256" s="82" t="str">
        <f t="shared" si="265"/>
        <v/>
      </c>
      <c r="DJ256" s="82" t="str">
        <f t="shared" si="266"/>
        <v/>
      </c>
      <c r="DK256" s="82" t="str">
        <f t="shared" si="267"/>
        <v/>
      </c>
      <c r="DL256" s="82" t="str">
        <f t="shared" si="268"/>
        <v/>
      </c>
      <c r="DM256" s="82" t="str">
        <f t="shared" si="269"/>
        <v/>
      </c>
      <c r="DN256" s="82" t="str">
        <f t="shared" si="270"/>
        <v/>
      </c>
      <c r="DO256" s="82" t="str">
        <f t="shared" si="271"/>
        <v/>
      </c>
      <c r="DP256" s="82" t="str">
        <f t="shared" si="272"/>
        <v/>
      </c>
      <c r="DQ256" s="82" t="str">
        <f t="shared" si="273"/>
        <v/>
      </c>
      <c r="DR256" s="82" t="str">
        <f t="shared" si="274"/>
        <v/>
      </c>
      <c r="DS256" s="82" t="str">
        <f t="shared" si="275"/>
        <v/>
      </c>
      <c r="DT256" s="82">
        <f t="shared" si="276"/>
        <v>266.52963999999997</v>
      </c>
      <c r="DU256" s="82" t="str">
        <f t="shared" si="277"/>
        <v/>
      </c>
      <c r="DV256" s="82" t="str">
        <f t="shared" si="278"/>
        <v/>
      </c>
      <c r="DW256" s="82" t="str">
        <f t="shared" si="279"/>
        <v/>
      </c>
      <c r="DX256" s="82" t="str">
        <f t="shared" si="280"/>
        <v/>
      </c>
      <c r="DY256" s="82" t="str">
        <f t="shared" si="281"/>
        <v/>
      </c>
      <c r="DZ256" s="82" t="str">
        <f t="shared" si="282"/>
        <v/>
      </c>
      <c r="EA256" s="82" t="str">
        <f t="shared" si="283"/>
        <v/>
      </c>
      <c r="EB256" s="82" t="str">
        <f t="shared" si="284"/>
        <v/>
      </c>
      <c r="EC256" s="82" t="str">
        <f t="shared" si="285"/>
        <v/>
      </c>
      <c r="ED256" s="82" t="str">
        <f t="shared" si="286"/>
        <v/>
      </c>
      <c r="EE256" s="82" t="str">
        <f t="shared" si="287"/>
        <v/>
      </c>
      <c r="EF256" s="82" t="str">
        <f t="shared" si="288"/>
        <v/>
      </c>
      <c r="EG256" s="82" t="str">
        <f t="shared" si="289"/>
        <v/>
      </c>
      <c r="EH256" s="82" t="str">
        <f t="shared" si="290"/>
        <v/>
      </c>
      <c r="EI256" s="82">
        <f t="shared" si="291"/>
        <v>321.57</v>
      </c>
      <c r="EJ256" s="82" t="str">
        <f t="shared" si="292"/>
        <v/>
      </c>
      <c r="EK256" s="82">
        <f t="shared" si="293"/>
        <v>336.18</v>
      </c>
      <c r="EL256" s="82" t="str">
        <f t="shared" si="294"/>
        <v/>
      </c>
      <c r="EM256" s="82" t="str">
        <f t="shared" si="295"/>
        <v/>
      </c>
      <c r="EN256" s="82" t="str">
        <f t="shared" si="296"/>
        <v/>
      </c>
      <c r="EO256" s="71">
        <f t="shared" si="297"/>
        <v>317.93</v>
      </c>
      <c r="EP256" s="71">
        <f>ROUND(EO256*(1+[3]Inflación!$G$50),2)</f>
        <v>322.01</v>
      </c>
      <c r="EQ256" s="81">
        <f t="shared" si="298"/>
        <v>-1.2880187049667202E-2</v>
      </c>
    </row>
    <row r="257" spans="1:148" s="56" customFormat="1" ht="24.75" customHeight="1">
      <c r="A257" s="93">
        <v>250</v>
      </c>
      <c r="B257" s="92" t="s">
        <v>430</v>
      </c>
      <c r="C257" s="109" t="s">
        <v>446</v>
      </c>
      <c r="D257" s="90" t="s">
        <v>12</v>
      </c>
      <c r="E257" s="94">
        <v>68.468592888500368</v>
      </c>
      <c r="F257" s="94">
        <v>69.050575928052623</v>
      </c>
      <c r="G257" s="87"/>
      <c r="H257" s="82"/>
      <c r="I257" s="82">
        <v>0</v>
      </c>
      <c r="J257" s="82"/>
      <c r="K257" s="82" t="str">
        <f>+'[3]Contratos anteriores'!AO260</f>
        <v xml:space="preserve"> </v>
      </c>
      <c r="L257" s="82" t="str">
        <f>+'[3]Contratos anteriores'!AP260</f>
        <v xml:space="preserve"> </v>
      </c>
      <c r="M257" s="82" t="str">
        <f>+'[3]Contratos anteriores'!AQ260</f>
        <v xml:space="preserve"> </v>
      </c>
      <c r="N257" s="82"/>
      <c r="O257" s="82"/>
      <c r="P257" s="82"/>
      <c r="Q257" s="82" t="str">
        <f>+'[3]Contratos anteriores'!AR260</f>
        <v xml:space="preserve"> </v>
      </c>
      <c r="R257" s="82" t="str">
        <f>+'[3]Contratos anteriores'!AS260</f>
        <v xml:space="preserve"> </v>
      </c>
      <c r="S257" s="82" t="str">
        <f>+'[3]Contratos anteriores'!AT260</f>
        <v xml:space="preserve"> </v>
      </c>
      <c r="T257" s="82"/>
      <c r="U257" s="82"/>
      <c r="V257" s="82"/>
      <c r="W257" s="82" t="str">
        <f>+'[3]Contratos anteriores'!AU260</f>
        <v xml:space="preserve"> </v>
      </c>
      <c r="X257" s="82" t="str">
        <f>+'[3]Contratos anteriores'!AV260</f>
        <v xml:space="preserve"> </v>
      </c>
      <c r="Y257" s="82" t="str">
        <f>+'[3]Contratos anteriores'!AW260</f>
        <v xml:space="preserve"> </v>
      </c>
      <c r="Z257" s="82"/>
      <c r="AA257" s="82"/>
      <c r="AB257" s="82"/>
      <c r="AC257" s="86" t="str">
        <f>+'[3]Contratos anteriores'!AX260</f>
        <v xml:space="preserve"> </v>
      </c>
      <c r="AD257" s="86" t="str">
        <f>+'[3]Contratos anteriores'!AY260</f>
        <v xml:space="preserve"> </v>
      </c>
      <c r="AE257" s="86" t="str">
        <f>+'[3]Contratos anteriores'!AZ260</f>
        <v xml:space="preserve"> </v>
      </c>
      <c r="AF257" s="82"/>
      <c r="AG257" s="82"/>
      <c r="AH257" s="82"/>
      <c r="AI257" s="82" t="str">
        <f>+'[3]Contratos anteriores'!BA260</f>
        <v xml:space="preserve"> </v>
      </c>
      <c r="AJ257" s="82" t="str">
        <f>+'[3]Contratos anteriores'!BB260</f>
        <v xml:space="preserve"> </v>
      </c>
      <c r="AK257" s="82" t="str">
        <f>+'[3]Contratos anteriores'!BC260</f>
        <v xml:space="preserve"> </v>
      </c>
      <c r="AL257" s="82"/>
      <c r="AM257" s="82"/>
      <c r="AN257" s="82"/>
      <c r="AO257" s="82" t="str">
        <f>+'[3]Contratos anteriores'!BD260</f>
        <v xml:space="preserve"> </v>
      </c>
      <c r="AP257" s="82" t="str">
        <f>+'[3]Contratos anteriores'!BE260</f>
        <v xml:space="preserve"> </v>
      </c>
      <c r="AQ257" s="82" t="str">
        <f>+'[3]Contratos anteriores'!BF260</f>
        <v xml:space="preserve"> </v>
      </c>
      <c r="AR257" s="82"/>
      <c r="AS257" s="82"/>
      <c r="AT257" s="82"/>
      <c r="AU257" s="82" t="str">
        <f>+'[3]Contratos anteriores'!BG260</f>
        <v xml:space="preserve"> </v>
      </c>
      <c r="AV257" s="82" t="str">
        <f>+'[3]Contratos anteriores'!BH260</f>
        <v xml:space="preserve"> </v>
      </c>
      <c r="AW257" s="82" t="str">
        <f>+'[3]Contratos anteriores'!BI260</f>
        <v xml:space="preserve"> </v>
      </c>
      <c r="AX257" s="82"/>
      <c r="AY257" s="82"/>
      <c r="AZ257" s="82"/>
      <c r="BA257" s="82" t="str">
        <f>+'[3]Contratos anteriores'!BJ260</f>
        <v xml:space="preserve"> </v>
      </c>
      <c r="BB257" s="82" t="str">
        <f>+'[3]Contratos anteriores'!BK260</f>
        <v xml:space="preserve"> </v>
      </c>
      <c r="BC257" s="82" t="str">
        <f>+'[3]Contratos anteriores'!BL260</f>
        <v xml:space="preserve"> </v>
      </c>
      <c r="BD257" s="82"/>
      <c r="BE257" s="82"/>
      <c r="BF257" s="82"/>
      <c r="BG257" s="82" t="str">
        <f>+'[3]Contratos anteriores'!BM260</f>
        <v xml:space="preserve"> </v>
      </c>
      <c r="BH257" s="82" t="str">
        <f>+'[3]Contratos anteriores'!BN260</f>
        <v xml:space="preserve"> </v>
      </c>
      <c r="BI257" s="82" t="str">
        <f>+'[3]Contratos anteriores'!BO260</f>
        <v xml:space="preserve"> </v>
      </c>
      <c r="BJ257" s="82">
        <v>86.35</v>
      </c>
      <c r="BK257" s="82">
        <v>77.37</v>
      </c>
      <c r="BL257" s="82"/>
      <c r="BM257" s="82" t="str">
        <f>+'[3]Contratos anteriores'!BP260</f>
        <v xml:space="preserve"> </v>
      </c>
      <c r="BN257" s="82" t="str">
        <f>+'[3]Contratos anteriores'!BQ260</f>
        <v xml:space="preserve"> </v>
      </c>
      <c r="BO257" s="82">
        <f>+'[3]Contratos anteriores'!BR260</f>
        <v>70.461999999999989</v>
      </c>
      <c r="BP257" s="82">
        <v>68.36</v>
      </c>
      <c r="BQ257" s="82"/>
      <c r="BR257" s="82">
        <v>71.47</v>
      </c>
      <c r="BS257" s="82" t="str">
        <f>+'[3]Contratos anteriores'!BS260</f>
        <v xml:space="preserve"> </v>
      </c>
      <c r="BT257" s="82" t="str">
        <f>+'[3]Contratos anteriores'!BT260</f>
        <v xml:space="preserve"> </v>
      </c>
      <c r="BU257" s="82" t="str">
        <f>+'[3]Contratos anteriores'!BU260</f>
        <v xml:space="preserve"> </v>
      </c>
      <c r="BV257" s="84">
        <f t="shared" si="227"/>
        <v>74.802399999999992</v>
      </c>
      <c r="BW257" s="84">
        <f t="shared" si="228"/>
        <v>26.555323674691341</v>
      </c>
      <c r="BX257" s="84">
        <f>IFERROR(BV257-BW257*1.25," ")</f>
        <v>41.608245406635817</v>
      </c>
      <c r="BY257" s="84">
        <f t="shared" si="300"/>
        <v>101.35772367469133</v>
      </c>
      <c r="BZ257" s="84">
        <f t="shared" si="301"/>
        <v>75.315452177350409</v>
      </c>
      <c r="CA257" s="82" t="str">
        <f t="shared" si="231"/>
        <v/>
      </c>
      <c r="CB257" s="82" t="str">
        <f t="shared" si="232"/>
        <v/>
      </c>
      <c r="CC257" s="82" t="str">
        <f t="shared" si="233"/>
        <v/>
      </c>
      <c r="CD257" s="82" t="str">
        <f t="shared" si="234"/>
        <v/>
      </c>
      <c r="CE257" s="82" t="str">
        <f t="shared" si="235"/>
        <v/>
      </c>
      <c r="CF257" s="82" t="str">
        <f t="shared" si="236"/>
        <v/>
      </c>
      <c r="CG257" s="82" t="str">
        <f t="shared" si="237"/>
        <v/>
      </c>
      <c r="CH257" s="82" t="str">
        <f t="shared" si="238"/>
        <v/>
      </c>
      <c r="CI257" s="82" t="str">
        <f t="shared" si="239"/>
        <v/>
      </c>
      <c r="CJ257" s="82" t="str">
        <f t="shared" si="240"/>
        <v/>
      </c>
      <c r="CK257" s="82" t="str">
        <f t="shared" si="241"/>
        <v/>
      </c>
      <c r="CL257" s="82" t="str">
        <f t="shared" si="242"/>
        <v/>
      </c>
      <c r="CM257" s="82" t="str">
        <f t="shared" si="243"/>
        <v/>
      </c>
      <c r="CN257" s="82" t="str">
        <f t="shared" si="244"/>
        <v/>
      </c>
      <c r="CO257" s="82" t="str">
        <f t="shared" si="245"/>
        <v/>
      </c>
      <c r="CP257" s="82" t="str">
        <f t="shared" si="246"/>
        <v/>
      </c>
      <c r="CQ257" s="82" t="str">
        <f t="shared" si="247"/>
        <v/>
      </c>
      <c r="CR257" s="82" t="str">
        <f t="shared" si="248"/>
        <v/>
      </c>
      <c r="CS257" s="82" t="str">
        <f t="shared" si="249"/>
        <v/>
      </c>
      <c r="CT257" s="82" t="str">
        <f t="shared" si="250"/>
        <v/>
      </c>
      <c r="CU257" s="82" t="str">
        <f t="shared" si="251"/>
        <v/>
      </c>
      <c r="CV257" s="82" t="str">
        <f t="shared" si="252"/>
        <v/>
      </c>
      <c r="CW257" s="82" t="str">
        <f t="shared" si="253"/>
        <v/>
      </c>
      <c r="CX257" s="82" t="str">
        <f t="shared" si="254"/>
        <v/>
      </c>
      <c r="CY257" s="82" t="str">
        <f t="shared" si="255"/>
        <v/>
      </c>
      <c r="CZ257" s="82" t="str">
        <f t="shared" si="256"/>
        <v/>
      </c>
      <c r="DA257" s="82" t="str">
        <f t="shared" si="257"/>
        <v/>
      </c>
      <c r="DB257" s="82" t="str">
        <f t="shared" si="258"/>
        <v/>
      </c>
      <c r="DC257" s="82" t="str">
        <f t="shared" si="259"/>
        <v/>
      </c>
      <c r="DD257" s="82" t="str">
        <f t="shared" si="260"/>
        <v/>
      </c>
      <c r="DE257" s="82" t="str">
        <f t="shared" si="261"/>
        <v/>
      </c>
      <c r="DF257" s="82" t="str">
        <f t="shared" si="262"/>
        <v/>
      </c>
      <c r="DG257" s="82" t="str">
        <f t="shared" si="263"/>
        <v/>
      </c>
      <c r="DH257" s="82" t="str">
        <f t="shared" si="264"/>
        <v/>
      </c>
      <c r="DI257" s="82" t="str">
        <f t="shared" si="265"/>
        <v/>
      </c>
      <c r="DJ257" s="82" t="str">
        <f t="shared" si="266"/>
        <v/>
      </c>
      <c r="DK257" s="82" t="str">
        <f t="shared" si="267"/>
        <v/>
      </c>
      <c r="DL257" s="82" t="str">
        <f t="shared" si="268"/>
        <v/>
      </c>
      <c r="DM257" s="82" t="str">
        <f t="shared" si="269"/>
        <v/>
      </c>
      <c r="DN257" s="82" t="str">
        <f t="shared" si="270"/>
        <v/>
      </c>
      <c r="DO257" s="82" t="str">
        <f t="shared" si="271"/>
        <v/>
      </c>
      <c r="DP257" s="82" t="str">
        <f t="shared" si="272"/>
        <v/>
      </c>
      <c r="DQ257" s="82" t="str">
        <f t="shared" si="273"/>
        <v/>
      </c>
      <c r="DR257" s="82" t="str">
        <f t="shared" si="274"/>
        <v/>
      </c>
      <c r="DS257" s="82" t="str">
        <f t="shared" si="275"/>
        <v/>
      </c>
      <c r="DT257" s="82" t="str">
        <f t="shared" si="276"/>
        <v/>
      </c>
      <c r="DU257" s="82" t="str">
        <f t="shared" si="277"/>
        <v/>
      </c>
      <c r="DV257" s="82" t="str">
        <f t="shared" si="278"/>
        <v/>
      </c>
      <c r="DW257" s="82" t="str">
        <f t="shared" si="279"/>
        <v/>
      </c>
      <c r="DX257" s="82" t="str">
        <f t="shared" si="280"/>
        <v/>
      </c>
      <c r="DY257" s="82" t="str">
        <f t="shared" si="281"/>
        <v/>
      </c>
      <c r="DZ257" s="82" t="str">
        <f t="shared" si="282"/>
        <v/>
      </c>
      <c r="EA257" s="82" t="str">
        <f t="shared" si="283"/>
        <v/>
      </c>
      <c r="EB257" s="82" t="str">
        <f t="shared" si="284"/>
        <v/>
      </c>
      <c r="EC257" s="82" t="str">
        <f t="shared" si="285"/>
        <v/>
      </c>
      <c r="ED257" s="82" t="str">
        <f t="shared" si="286"/>
        <v/>
      </c>
      <c r="EE257" s="82" t="str">
        <f t="shared" si="287"/>
        <v/>
      </c>
      <c r="EF257" s="82" t="str">
        <f t="shared" si="288"/>
        <v/>
      </c>
      <c r="EG257" s="82" t="str">
        <f t="shared" si="289"/>
        <v/>
      </c>
      <c r="EH257" s="82">
        <f t="shared" si="290"/>
        <v>70.461999999999989</v>
      </c>
      <c r="EI257" s="82">
        <f t="shared" si="291"/>
        <v>68.36</v>
      </c>
      <c r="EJ257" s="82" t="str">
        <f t="shared" si="292"/>
        <v/>
      </c>
      <c r="EK257" s="82">
        <f t="shared" si="293"/>
        <v>71.47</v>
      </c>
      <c r="EL257" s="82" t="str">
        <f t="shared" si="294"/>
        <v/>
      </c>
      <c r="EM257" s="82" t="str">
        <f t="shared" si="295"/>
        <v/>
      </c>
      <c r="EN257" s="82" t="str">
        <f t="shared" si="296"/>
        <v/>
      </c>
      <c r="EO257" s="71">
        <f t="shared" si="297"/>
        <v>70.12</v>
      </c>
      <c r="EP257" s="71">
        <f>ROUND(EO257*(1+[3]Inflación!$G$50),2)</f>
        <v>71.02</v>
      </c>
      <c r="EQ257" s="81">
        <f t="shared" si="298"/>
        <v>2.4119191615182167E-2</v>
      </c>
    </row>
    <row r="258" spans="1:148" s="115" customFormat="1" ht="24.75" customHeight="1">
      <c r="A258" s="90">
        <v>251</v>
      </c>
      <c r="B258" s="109" t="s">
        <v>430</v>
      </c>
      <c r="C258" s="91" t="s">
        <v>445</v>
      </c>
      <c r="D258" s="90" t="s">
        <v>12</v>
      </c>
      <c r="E258" s="94">
        <v>12.198138542697759</v>
      </c>
      <c r="F258" s="94">
        <v>12.301822720310691</v>
      </c>
      <c r="G258" s="87"/>
      <c r="H258" s="82"/>
      <c r="I258" s="82">
        <v>5.88</v>
      </c>
      <c r="J258" s="82"/>
      <c r="K258" s="82" t="str">
        <f>+'[3]Contratos anteriores'!AO261</f>
        <v xml:space="preserve"> </v>
      </c>
      <c r="L258" s="82" t="str">
        <f>+'[3]Contratos anteriores'!AP261</f>
        <v xml:space="preserve"> </v>
      </c>
      <c r="M258" s="82" t="str">
        <f>+'[3]Contratos anteriores'!AQ261</f>
        <v xml:space="preserve"> </v>
      </c>
      <c r="N258" s="82"/>
      <c r="O258" s="82"/>
      <c r="P258" s="82"/>
      <c r="Q258" s="82" t="str">
        <f>+'[3]Contratos anteriores'!AR261</f>
        <v xml:space="preserve"> </v>
      </c>
      <c r="R258" s="82" t="str">
        <f>+'[3]Contratos anteriores'!AS261</f>
        <v xml:space="preserve"> </v>
      </c>
      <c r="S258" s="82" t="str">
        <f>+'[3]Contratos anteriores'!AT261</f>
        <v xml:space="preserve"> </v>
      </c>
      <c r="T258" s="82">
        <v>15</v>
      </c>
      <c r="U258" s="82"/>
      <c r="V258" s="82"/>
      <c r="W258" s="82" t="str">
        <f>+'[3]Contratos anteriores'!AU261</f>
        <v xml:space="preserve"> </v>
      </c>
      <c r="X258" s="82" t="str">
        <f>+'[3]Contratos anteriores'!AV261</f>
        <v xml:space="preserve"> </v>
      </c>
      <c r="Y258" s="82" t="str">
        <f>+'[3]Contratos anteriores'!AW261</f>
        <v xml:space="preserve"> </v>
      </c>
      <c r="Z258" s="82">
        <v>5.75</v>
      </c>
      <c r="AA258" s="82">
        <v>7.1</v>
      </c>
      <c r="AB258" s="82">
        <v>7.3</v>
      </c>
      <c r="AC258" s="86" t="str">
        <f>+'[3]Contratos anteriores'!AX261</f>
        <v xml:space="preserve"> </v>
      </c>
      <c r="AD258" s="86" t="str">
        <f>+'[3]Contratos anteriores'!AY261</f>
        <v xml:space="preserve"> </v>
      </c>
      <c r="AE258" s="86" t="str">
        <f>+'[3]Contratos anteriores'!AZ261</f>
        <v xml:space="preserve"> </v>
      </c>
      <c r="AF258" s="82"/>
      <c r="AG258" s="82"/>
      <c r="AH258" s="82"/>
      <c r="AI258" s="82" t="str">
        <f>+'[3]Contratos anteriores'!BA261</f>
        <v xml:space="preserve"> </v>
      </c>
      <c r="AJ258" s="82" t="str">
        <f>+'[3]Contratos anteriores'!BB261</f>
        <v xml:space="preserve"> </v>
      </c>
      <c r="AK258" s="82" t="str">
        <f>+'[3]Contratos anteriores'!BC261</f>
        <v xml:space="preserve"> </v>
      </c>
      <c r="AL258" s="82"/>
      <c r="AM258" s="82"/>
      <c r="AN258" s="82"/>
      <c r="AO258" s="82" t="str">
        <f>+'[3]Contratos anteriores'!BD261</f>
        <v xml:space="preserve"> </v>
      </c>
      <c r="AP258" s="82" t="str">
        <f>+'[3]Contratos anteriores'!BE261</f>
        <v xml:space="preserve"> </v>
      </c>
      <c r="AQ258" s="82" t="str">
        <f>+'[3]Contratos anteriores'!BF261</f>
        <v xml:space="preserve"> </v>
      </c>
      <c r="AR258" s="82"/>
      <c r="AS258" s="82"/>
      <c r="AT258" s="82"/>
      <c r="AU258" s="82" t="str">
        <f>+'[3]Contratos anteriores'!BG261</f>
        <v xml:space="preserve"> </v>
      </c>
      <c r="AV258" s="82" t="str">
        <f>+'[3]Contratos anteriores'!BH261</f>
        <v xml:space="preserve"> </v>
      </c>
      <c r="AW258" s="82" t="str">
        <f>+'[3]Contratos anteriores'!BI261</f>
        <v xml:space="preserve"> </v>
      </c>
      <c r="AX258" s="82"/>
      <c r="AY258" s="82"/>
      <c r="AZ258" s="82"/>
      <c r="BA258" s="82" t="str">
        <f>+'[3]Contratos anteriores'!BJ261</f>
        <v xml:space="preserve"> </v>
      </c>
      <c r="BB258" s="82" t="str">
        <f>+'[3]Contratos anteriores'!BK261</f>
        <v xml:space="preserve"> </v>
      </c>
      <c r="BC258" s="82" t="str">
        <f>+'[3]Contratos anteriores'!BL261</f>
        <v xml:space="preserve"> </v>
      </c>
      <c r="BD258" s="82"/>
      <c r="BE258" s="82"/>
      <c r="BF258" s="82"/>
      <c r="BG258" s="82" t="str">
        <f>+'[3]Contratos anteriores'!BM261</f>
        <v xml:space="preserve"> </v>
      </c>
      <c r="BH258" s="82" t="str">
        <f>+'[3]Contratos anteriores'!BN261</f>
        <v xml:space="preserve"> </v>
      </c>
      <c r="BI258" s="82" t="str">
        <f>+'[3]Contratos anteriores'!BO261</f>
        <v xml:space="preserve"> </v>
      </c>
      <c r="BJ258" s="82">
        <v>13.42</v>
      </c>
      <c r="BK258" s="82">
        <v>13.78</v>
      </c>
      <c r="BL258" s="82"/>
      <c r="BM258" s="82" t="str">
        <f>+'[3]Contratos anteriores'!BP261</f>
        <v xml:space="preserve"> </v>
      </c>
      <c r="BN258" s="82" t="str">
        <f>+'[3]Contratos anteriores'!BQ261</f>
        <v xml:space="preserve"> </v>
      </c>
      <c r="BO258" s="82">
        <f>+'[3]Contratos anteriores'!BR261</f>
        <v>13.780353999999999</v>
      </c>
      <c r="BP258" s="82">
        <v>12.18</v>
      </c>
      <c r="BQ258" s="82"/>
      <c r="BR258" s="82">
        <v>12.73</v>
      </c>
      <c r="BS258" s="82" t="str">
        <f>+'[3]Contratos anteriores'!BS261</f>
        <v xml:space="preserve"> </v>
      </c>
      <c r="BT258" s="82" t="str">
        <f>+'[3]Contratos anteriores'!BT261</f>
        <v xml:space="preserve"> </v>
      </c>
      <c r="BU258" s="82" t="str">
        <f>+'[3]Contratos anteriores'!BU261</f>
        <v xml:space="preserve"> </v>
      </c>
      <c r="BV258" s="84">
        <f t="shared" si="227"/>
        <v>10.692035399999998</v>
      </c>
      <c r="BW258" s="84">
        <f t="shared" si="228"/>
        <v>3.4042706315575662</v>
      </c>
      <c r="BX258" s="84">
        <f>IFERROR(BV258-BW258*2," ")</f>
        <v>3.8834941368848659</v>
      </c>
      <c r="BY258" s="84">
        <f t="shared" si="300"/>
        <v>14.096306031557564</v>
      </c>
      <c r="BZ258" s="84">
        <f>+IFERROR(E258*1," ")</f>
        <v>12.198138542697759</v>
      </c>
      <c r="CA258" s="128" t="str">
        <f t="shared" si="231"/>
        <v/>
      </c>
      <c r="CB258" s="128">
        <f t="shared" si="232"/>
        <v>5.88</v>
      </c>
      <c r="CC258" s="128" t="str">
        <f t="shared" si="233"/>
        <v/>
      </c>
      <c r="CD258" s="128" t="str">
        <f t="shared" si="234"/>
        <v/>
      </c>
      <c r="CE258" s="128" t="str">
        <f t="shared" si="235"/>
        <v/>
      </c>
      <c r="CF258" s="128" t="str">
        <f t="shared" si="236"/>
        <v/>
      </c>
      <c r="CG258" s="128" t="str">
        <f t="shared" si="237"/>
        <v/>
      </c>
      <c r="CH258" s="128" t="str">
        <f t="shared" si="238"/>
        <v/>
      </c>
      <c r="CI258" s="128" t="str">
        <f t="shared" si="239"/>
        <v/>
      </c>
      <c r="CJ258" s="128" t="str">
        <f t="shared" si="240"/>
        <v/>
      </c>
      <c r="CK258" s="128" t="str">
        <f t="shared" si="241"/>
        <v/>
      </c>
      <c r="CL258" s="128" t="str">
        <f t="shared" si="242"/>
        <v/>
      </c>
      <c r="CM258" s="128" t="str">
        <f t="shared" si="243"/>
        <v/>
      </c>
      <c r="CN258" s="128" t="str">
        <f t="shared" si="244"/>
        <v/>
      </c>
      <c r="CO258" s="128" t="str">
        <f t="shared" si="245"/>
        <v/>
      </c>
      <c r="CP258" s="128" t="str">
        <f t="shared" si="246"/>
        <v/>
      </c>
      <c r="CQ258" s="128" t="str">
        <f t="shared" si="247"/>
        <v/>
      </c>
      <c r="CR258" s="128" t="str">
        <f t="shared" si="248"/>
        <v/>
      </c>
      <c r="CS258" s="82">
        <f t="shared" si="249"/>
        <v>5.75</v>
      </c>
      <c r="CT258" s="82">
        <f t="shared" si="250"/>
        <v>7.1</v>
      </c>
      <c r="CU258" s="128">
        <f t="shared" si="251"/>
        <v>7.3</v>
      </c>
      <c r="CV258" s="128" t="str">
        <f t="shared" si="252"/>
        <v/>
      </c>
      <c r="CW258" s="128" t="str">
        <f t="shared" si="253"/>
        <v/>
      </c>
      <c r="CX258" s="128" t="str">
        <f t="shared" si="254"/>
        <v/>
      </c>
      <c r="CY258" s="128" t="str">
        <f t="shared" si="255"/>
        <v/>
      </c>
      <c r="CZ258" s="128" t="str">
        <f t="shared" si="256"/>
        <v/>
      </c>
      <c r="DA258" s="128" t="str">
        <f t="shared" si="257"/>
        <v/>
      </c>
      <c r="DB258" s="128" t="str">
        <f t="shared" si="258"/>
        <v/>
      </c>
      <c r="DC258" s="128" t="str">
        <f t="shared" si="259"/>
        <v/>
      </c>
      <c r="DD258" s="128" t="str">
        <f t="shared" si="260"/>
        <v/>
      </c>
      <c r="DE258" s="128" t="str">
        <f t="shared" si="261"/>
        <v/>
      </c>
      <c r="DF258" s="128" t="str">
        <f t="shared" si="262"/>
        <v/>
      </c>
      <c r="DG258" s="128" t="str">
        <f t="shared" si="263"/>
        <v/>
      </c>
      <c r="DH258" s="128" t="str">
        <f t="shared" si="264"/>
        <v/>
      </c>
      <c r="DI258" s="128" t="str">
        <f t="shared" si="265"/>
        <v/>
      </c>
      <c r="DJ258" s="128" t="str">
        <f t="shared" si="266"/>
        <v/>
      </c>
      <c r="DK258" s="128" t="str">
        <f t="shared" si="267"/>
        <v/>
      </c>
      <c r="DL258" s="128" t="str">
        <f t="shared" si="268"/>
        <v/>
      </c>
      <c r="DM258" s="128" t="str">
        <f t="shared" si="269"/>
        <v/>
      </c>
      <c r="DN258" s="128" t="str">
        <f t="shared" si="270"/>
        <v/>
      </c>
      <c r="DO258" s="128" t="str">
        <f t="shared" si="271"/>
        <v/>
      </c>
      <c r="DP258" s="128" t="str">
        <f t="shared" si="272"/>
        <v/>
      </c>
      <c r="DQ258" s="128" t="str">
        <f t="shared" si="273"/>
        <v/>
      </c>
      <c r="DR258" s="128" t="str">
        <f t="shared" si="274"/>
        <v/>
      </c>
      <c r="DS258" s="128" t="str">
        <f t="shared" si="275"/>
        <v/>
      </c>
      <c r="DT258" s="128" t="str">
        <f t="shared" si="276"/>
        <v/>
      </c>
      <c r="DU258" s="128" t="str">
        <f t="shared" si="277"/>
        <v/>
      </c>
      <c r="DV258" s="128" t="str">
        <f t="shared" si="278"/>
        <v/>
      </c>
      <c r="DW258" s="128" t="str">
        <f t="shared" si="279"/>
        <v/>
      </c>
      <c r="DX258" s="128" t="str">
        <f t="shared" si="280"/>
        <v/>
      </c>
      <c r="DY258" s="128" t="str">
        <f t="shared" si="281"/>
        <v/>
      </c>
      <c r="DZ258" s="128" t="str">
        <f t="shared" si="282"/>
        <v/>
      </c>
      <c r="EA258" s="128" t="str">
        <f t="shared" si="283"/>
        <v/>
      </c>
      <c r="EB258" s="128" t="str">
        <f t="shared" si="284"/>
        <v/>
      </c>
      <c r="EC258" s="128" t="str">
        <f t="shared" si="285"/>
        <v/>
      </c>
      <c r="ED258" s="128" t="str">
        <f t="shared" si="286"/>
        <v/>
      </c>
      <c r="EE258" s="128" t="str">
        <f t="shared" si="287"/>
        <v/>
      </c>
      <c r="EF258" s="128" t="str">
        <f t="shared" si="288"/>
        <v/>
      </c>
      <c r="EG258" s="128" t="str">
        <f t="shared" si="289"/>
        <v/>
      </c>
      <c r="EH258" s="128" t="str">
        <f t="shared" si="290"/>
        <v/>
      </c>
      <c r="EI258" s="128">
        <f t="shared" si="291"/>
        <v>12.18</v>
      </c>
      <c r="EJ258" s="128" t="str">
        <f t="shared" si="292"/>
        <v/>
      </c>
      <c r="EK258" s="128" t="str">
        <f t="shared" si="293"/>
        <v/>
      </c>
      <c r="EL258" s="128" t="str">
        <f t="shared" si="294"/>
        <v/>
      </c>
      <c r="EM258" s="128" t="str">
        <f t="shared" si="295"/>
        <v/>
      </c>
      <c r="EN258" s="128" t="str">
        <f t="shared" si="296"/>
        <v/>
      </c>
      <c r="EO258" s="127">
        <f t="shared" si="297"/>
        <v>8.3699999999999992</v>
      </c>
      <c r="EP258" s="127">
        <f>ROUND(EO258*(1+[3]Inflación!$G$50),2)</f>
        <v>8.48</v>
      </c>
      <c r="EQ258" s="116">
        <f t="shared" si="298"/>
        <v>-0.31382973142155535</v>
      </c>
    </row>
    <row r="259" spans="1:148" s="115" customFormat="1" ht="24.75" customHeight="1">
      <c r="A259" s="90">
        <v>252</v>
      </c>
      <c r="B259" s="109" t="s">
        <v>430</v>
      </c>
      <c r="C259" s="91" t="s">
        <v>444</v>
      </c>
      <c r="D259" s="90" t="s">
        <v>12</v>
      </c>
      <c r="E259" s="94">
        <v>12.948766205974138</v>
      </c>
      <c r="F259" s="94">
        <v>13.058830718724918</v>
      </c>
      <c r="G259" s="87"/>
      <c r="H259" s="82"/>
      <c r="I259" s="82">
        <v>5.88</v>
      </c>
      <c r="J259" s="82"/>
      <c r="K259" s="82" t="str">
        <f>+'[3]Contratos anteriores'!AO262</f>
        <v xml:space="preserve"> </v>
      </c>
      <c r="L259" s="82" t="str">
        <f>+'[3]Contratos anteriores'!AP262</f>
        <v xml:space="preserve"> </v>
      </c>
      <c r="M259" s="82" t="str">
        <f>+'[3]Contratos anteriores'!AQ262</f>
        <v xml:space="preserve"> </v>
      </c>
      <c r="N259" s="82"/>
      <c r="O259" s="82"/>
      <c r="P259" s="82"/>
      <c r="Q259" s="82" t="str">
        <f>+'[3]Contratos anteriores'!AR262</f>
        <v xml:space="preserve"> </v>
      </c>
      <c r="R259" s="82" t="str">
        <f>+'[3]Contratos anteriores'!AS262</f>
        <v xml:space="preserve"> </v>
      </c>
      <c r="S259" s="82" t="str">
        <f>+'[3]Contratos anteriores'!AT262</f>
        <v xml:space="preserve"> </v>
      </c>
      <c r="T259" s="82">
        <v>15</v>
      </c>
      <c r="U259" s="82"/>
      <c r="V259" s="82"/>
      <c r="W259" s="82" t="str">
        <f>+'[3]Contratos anteriores'!AU262</f>
        <v xml:space="preserve"> </v>
      </c>
      <c r="X259" s="82" t="str">
        <f>+'[3]Contratos anteriores'!AV262</f>
        <v xml:space="preserve"> </v>
      </c>
      <c r="Y259" s="82" t="str">
        <f>+'[3]Contratos anteriores'!AW262</f>
        <v xml:space="preserve"> </v>
      </c>
      <c r="Z259" s="82">
        <v>5.75</v>
      </c>
      <c r="AA259" s="82">
        <v>7.1</v>
      </c>
      <c r="AB259" s="82">
        <v>7.3</v>
      </c>
      <c r="AC259" s="86" t="str">
        <f>+'[3]Contratos anteriores'!AX262</f>
        <v xml:space="preserve"> </v>
      </c>
      <c r="AD259" s="86" t="str">
        <f>+'[3]Contratos anteriores'!AY262</f>
        <v xml:space="preserve"> </v>
      </c>
      <c r="AE259" s="86" t="str">
        <f>+'[3]Contratos anteriores'!AZ262</f>
        <v xml:space="preserve"> </v>
      </c>
      <c r="AF259" s="82"/>
      <c r="AG259" s="82"/>
      <c r="AH259" s="82"/>
      <c r="AI259" s="82" t="str">
        <f>+'[3]Contratos anteriores'!BA262</f>
        <v xml:space="preserve"> </v>
      </c>
      <c r="AJ259" s="82" t="str">
        <f>+'[3]Contratos anteriores'!BB262</f>
        <v xml:space="preserve"> </v>
      </c>
      <c r="AK259" s="82" t="str">
        <f>+'[3]Contratos anteriores'!BC262</f>
        <v xml:space="preserve"> </v>
      </c>
      <c r="AL259" s="82"/>
      <c r="AM259" s="82"/>
      <c r="AN259" s="82"/>
      <c r="AO259" s="82" t="str">
        <f>+'[3]Contratos anteriores'!BD262</f>
        <v xml:space="preserve"> </v>
      </c>
      <c r="AP259" s="82" t="str">
        <f>+'[3]Contratos anteriores'!BE262</f>
        <v xml:space="preserve"> </v>
      </c>
      <c r="AQ259" s="82" t="str">
        <f>+'[3]Contratos anteriores'!BF262</f>
        <v xml:space="preserve"> </v>
      </c>
      <c r="AR259" s="82"/>
      <c r="AS259" s="82"/>
      <c r="AT259" s="82"/>
      <c r="AU259" s="82" t="str">
        <f>+'[3]Contratos anteriores'!BG262</f>
        <v xml:space="preserve"> </v>
      </c>
      <c r="AV259" s="82" t="str">
        <f>+'[3]Contratos anteriores'!BH262</f>
        <v xml:space="preserve"> </v>
      </c>
      <c r="AW259" s="82" t="str">
        <f>+'[3]Contratos anteriores'!BI262</f>
        <v xml:space="preserve"> </v>
      </c>
      <c r="AX259" s="82"/>
      <c r="AY259" s="82"/>
      <c r="AZ259" s="82"/>
      <c r="BA259" s="82" t="str">
        <f>+'[3]Contratos anteriores'!BJ262</f>
        <v xml:space="preserve"> </v>
      </c>
      <c r="BB259" s="82" t="str">
        <f>+'[3]Contratos anteriores'!BK262</f>
        <v xml:space="preserve"> </v>
      </c>
      <c r="BC259" s="82" t="str">
        <f>+'[3]Contratos anteriores'!BL262</f>
        <v xml:space="preserve"> </v>
      </c>
      <c r="BD259" s="82"/>
      <c r="BE259" s="82"/>
      <c r="BF259" s="82"/>
      <c r="BG259" s="82" t="str">
        <f>+'[3]Contratos anteriores'!BM262</f>
        <v xml:space="preserve"> </v>
      </c>
      <c r="BH259" s="82" t="str">
        <f>+'[3]Contratos anteriores'!BN262</f>
        <v xml:space="preserve"> </v>
      </c>
      <c r="BI259" s="82" t="str">
        <f>+'[3]Contratos anteriores'!BO262</f>
        <v xml:space="preserve"> </v>
      </c>
      <c r="BJ259" s="82">
        <v>14.25</v>
      </c>
      <c r="BK259" s="82">
        <v>14.63</v>
      </c>
      <c r="BL259" s="82"/>
      <c r="BM259" s="82" t="str">
        <f>+'[3]Contratos anteriores'!BP262</f>
        <v xml:space="preserve"> </v>
      </c>
      <c r="BN259" s="82" t="str">
        <f>+'[3]Contratos anteriores'!BQ262</f>
        <v xml:space="preserve"> </v>
      </c>
      <c r="BO259" s="82" t="str">
        <f>+'[3]Contratos anteriores'!BR262</f>
        <v xml:space="preserve"> </v>
      </c>
      <c r="BP259" s="82">
        <v>12.93</v>
      </c>
      <c r="BQ259" s="82"/>
      <c r="BR259" s="82">
        <v>13.52</v>
      </c>
      <c r="BS259" s="82" t="str">
        <f>+'[3]Contratos anteriores'!BS262</f>
        <v xml:space="preserve"> </v>
      </c>
      <c r="BT259" s="82" t="str">
        <f>+'[3]Contratos anteriores'!BT262</f>
        <v xml:space="preserve"> </v>
      </c>
      <c r="BU259" s="82" t="str">
        <f>+'[3]Contratos anteriores'!BU262</f>
        <v xml:space="preserve"> </v>
      </c>
      <c r="BV259" s="84">
        <f t="shared" si="227"/>
        <v>10.706666666666667</v>
      </c>
      <c r="BW259" s="84">
        <f t="shared" si="228"/>
        <v>3.7464389016827355</v>
      </c>
      <c r="BX259" s="84">
        <f>IFERROR(BV259-BW259*2," ")</f>
        <v>3.213788863301196</v>
      </c>
      <c r="BY259" s="84">
        <f t="shared" si="300"/>
        <v>14.453105568349402</v>
      </c>
      <c r="BZ259" s="84">
        <f>+IFERROR(E259*1," ")</f>
        <v>12.948766205974138</v>
      </c>
      <c r="CA259" s="128" t="str">
        <f t="shared" si="231"/>
        <v/>
      </c>
      <c r="CB259" s="128">
        <f t="shared" si="232"/>
        <v>5.88</v>
      </c>
      <c r="CC259" s="128" t="str">
        <f t="shared" si="233"/>
        <v/>
      </c>
      <c r="CD259" s="128" t="str">
        <f t="shared" si="234"/>
        <v/>
      </c>
      <c r="CE259" s="128" t="str">
        <f t="shared" si="235"/>
        <v/>
      </c>
      <c r="CF259" s="128" t="str">
        <f t="shared" si="236"/>
        <v/>
      </c>
      <c r="CG259" s="128" t="str">
        <f t="shared" si="237"/>
        <v/>
      </c>
      <c r="CH259" s="128" t="str">
        <f t="shared" si="238"/>
        <v/>
      </c>
      <c r="CI259" s="128" t="str">
        <f t="shared" si="239"/>
        <v/>
      </c>
      <c r="CJ259" s="128" t="str">
        <f t="shared" si="240"/>
        <v/>
      </c>
      <c r="CK259" s="128" t="str">
        <f t="shared" si="241"/>
        <v/>
      </c>
      <c r="CL259" s="128" t="str">
        <f t="shared" si="242"/>
        <v/>
      </c>
      <c r="CM259" s="128" t="str">
        <f t="shared" si="243"/>
        <v/>
      </c>
      <c r="CN259" s="128" t="str">
        <f t="shared" si="244"/>
        <v/>
      </c>
      <c r="CO259" s="128" t="str">
        <f t="shared" si="245"/>
        <v/>
      </c>
      <c r="CP259" s="128" t="str">
        <f t="shared" si="246"/>
        <v/>
      </c>
      <c r="CQ259" s="128" t="str">
        <f t="shared" si="247"/>
        <v/>
      </c>
      <c r="CR259" s="128" t="str">
        <f t="shared" si="248"/>
        <v/>
      </c>
      <c r="CS259" s="82">
        <f t="shared" si="249"/>
        <v>5.75</v>
      </c>
      <c r="CT259" s="82">
        <f t="shared" si="250"/>
        <v>7.1</v>
      </c>
      <c r="CU259" s="128">
        <f t="shared" si="251"/>
        <v>7.3</v>
      </c>
      <c r="CV259" s="128" t="str">
        <f t="shared" si="252"/>
        <v/>
      </c>
      <c r="CW259" s="128" t="str">
        <f t="shared" si="253"/>
        <v/>
      </c>
      <c r="CX259" s="128" t="str">
        <f t="shared" si="254"/>
        <v/>
      </c>
      <c r="CY259" s="128" t="str">
        <f t="shared" si="255"/>
        <v/>
      </c>
      <c r="CZ259" s="128" t="str">
        <f t="shared" si="256"/>
        <v/>
      </c>
      <c r="DA259" s="128" t="str">
        <f t="shared" si="257"/>
        <v/>
      </c>
      <c r="DB259" s="128" t="str">
        <f t="shared" si="258"/>
        <v/>
      </c>
      <c r="DC259" s="128" t="str">
        <f t="shared" si="259"/>
        <v/>
      </c>
      <c r="DD259" s="128" t="str">
        <f t="shared" si="260"/>
        <v/>
      </c>
      <c r="DE259" s="128" t="str">
        <f t="shared" si="261"/>
        <v/>
      </c>
      <c r="DF259" s="128" t="str">
        <f t="shared" si="262"/>
        <v/>
      </c>
      <c r="DG259" s="128" t="str">
        <f t="shared" si="263"/>
        <v/>
      </c>
      <c r="DH259" s="128" t="str">
        <f t="shared" si="264"/>
        <v/>
      </c>
      <c r="DI259" s="128" t="str">
        <f t="shared" si="265"/>
        <v/>
      </c>
      <c r="DJ259" s="128" t="str">
        <f t="shared" si="266"/>
        <v/>
      </c>
      <c r="DK259" s="128" t="str">
        <f t="shared" si="267"/>
        <v/>
      </c>
      <c r="DL259" s="128" t="str">
        <f t="shared" si="268"/>
        <v/>
      </c>
      <c r="DM259" s="128" t="str">
        <f t="shared" si="269"/>
        <v/>
      </c>
      <c r="DN259" s="128" t="str">
        <f t="shared" si="270"/>
        <v/>
      </c>
      <c r="DO259" s="128" t="str">
        <f t="shared" si="271"/>
        <v/>
      </c>
      <c r="DP259" s="128" t="str">
        <f t="shared" si="272"/>
        <v/>
      </c>
      <c r="DQ259" s="128" t="str">
        <f t="shared" si="273"/>
        <v/>
      </c>
      <c r="DR259" s="128" t="str">
        <f t="shared" si="274"/>
        <v/>
      </c>
      <c r="DS259" s="128" t="str">
        <f t="shared" si="275"/>
        <v/>
      </c>
      <c r="DT259" s="128" t="str">
        <f t="shared" si="276"/>
        <v/>
      </c>
      <c r="DU259" s="128" t="str">
        <f t="shared" si="277"/>
        <v/>
      </c>
      <c r="DV259" s="128" t="str">
        <f t="shared" si="278"/>
        <v/>
      </c>
      <c r="DW259" s="128" t="str">
        <f t="shared" si="279"/>
        <v/>
      </c>
      <c r="DX259" s="128" t="str">
        <f t="shared" si="280"/>
        <v/>
      </c>
      <c r="DY259" s="128" t="str">
        <f t="shared" si="281"/>
        <v/>
      </c>
      <c r="DZ259" s="128" t="str">
        <f t="shared" si="282"/>
        <v/>
      </c>
      <c r="EA259" s="128" t="str">
        <f t="shared" si="283"/>
        <v/>
      </c>
      <c r="EB259" s="128" t="str">
        <f t="shared" si="284"/>
        <v/>
      </c>
      <c r="EC259" s="128" t="str">
        <f t="shared" si="285"/>
        <v/>
      </c>
      <c r="ED259" s="128" t="str">
        <f t="shared" si="286"/>
        <v/>
      </c>
      <c r="EE259" s="128" t="str">
        <f t="shared" si="287"/>
        <v/>
      </c>
      <c r="EF259" s="128" t="str">
        <f t="shared" si="288"/>
        <v/>
      </c>
      <c r="EG259" s="128" t="str">
        <f t="shared" si="289"/>
        <v/>
      </c>
      <c r="EH259" s="128" t="str">
        <f t="shared" si="290"/>
        <v/>
      </c>
      <c r="EI259" s="128">
        <f t="shared" si="291"/>
        <v>12.93</v>
      </c>
      <c r="EJ259" s="128" t="str">
        <f t="shared" si="292"/>
        <v/>
      </c>
      <c r="EK259" s="128" t="str">
        <f t="shared" si="293"/>
        <v/>
      </c>
      <c r="EL259" s="128" t="str">
        <f t="shared" si="294"/>
        <v/>
      </c>
      <c r="EM259" s="128" t="str">
        <f t="shared" si="295"/>
        <v/>
      </c>
      <c r="EN259" s="128" t="str">
        <f t="shared" si="296"/>
        <v/>
      </c>
      <c r="EO259" s="127">
        <f t="shared" si="297"/>
        <v>8.69</v>
      </c>
      <c r="EP259" s="127">
        <f>ROUND(EO259*(1+[3]Inflación!$G$50),2)</f>
        <v>8.8000000000000007</v>
      </c>
      <c r="EQ259" s="116">
        <f t="shared" si="298"/>
        <v>-0.32889359018693864</v>
      </c>
    </row>
    <row r="260" spans="1:148" s="115" customFormat="1" ht="24.75" customHeight="1">
      <c r="A260" s="90">
        <v>253</v>
      </c>
      <c r="B260" s="109" t="s">
        <v>430</v>
      </c>
      <c r="C260" s="91" t="s">
        <v>443</v>
      </c>
      <c r="D260" s="90" t="s">
        <v>12</v>
      </c>
      <c r="E260" s="94">
        <v>18.021526195481961</v>
      </c>
      <c r="F260" s="94">
        <v>18.174709168143558</v>
      </c>
      <c r="G260" s="87"/>
      <c r="H260" s="82"/>
      <c r="I260" s="82">
        <v>8.98</v>
      </c>
      <c r="J260" s="82"/>
      <c r="K260" s="82" t="str">
        <f>+'[3]Contratos anteriores'!AO263</f>
        <v xml:space="preserve"> </v>
      </c>
      <c r="L260" s="82" t="str">
        <f>+'[3]Contratos anteriores'!AP263</f>
        <v xml:space="preserve"> </v>
      </c>
      <c r="M260" s="82" t="str">
        <f>+'[3]Contratos anteriores'!AQ263</f>
        <v xml:space="preserve"> </v>
      </c>
      <c r="N260" s="82"/>
      <c r="O260" s="82"/>
      <c r="P260" s="82"/>
      <c r="Q260" s="82" t="str">
        <f>+'[3]Contratos anteriores'!AR263</f>
        <v xml:space="preserve"> </v>
      </c>
      <c r="R260" s="82" t="str">
        <f>+'[3]Contratos anteriores'!AS263</f>
        <v xml:space="preserve"> </v>
      </c>
      <c r="S260" s="82" t="str">
        <f>+'[3]Contratos anteriores'!AT263</f>
        <v xml:space="preserve"> </v>
      </c>
      <c r="T260" s="82">
        <v>10.5</v>
      </c>
      <c r="U260" s="82"/>
      <c r="V260" s="82"/>
      <c r="W260" s="82" t="str">
        <f>+'[3]Contratos anteriores'!AU263</f>
        <v xml:space="preserve"> </v>
      </c>
      <c r="X260" s="82" t="str">
        <f>+'[3]Contratos anteriores'!AV263</f>
        <v xml:space="preserve"> </v>
      </c>
      <c r="Y260" s="82" t="str">
        <f>+'[3]Contratos anteriores'!AW263</f>
        <v xml:space="preserve"> </v>
      </c>
      <c r="Z260" s="82">
        <v>6.81</v>
      </c>
      <c r="AA260" s="82">
        <v>7.15</v>
      </c>
      <c r="AB260" s="82">
        <v>11.28</v>
      </c>
      <c r="AC260" s="86" t="str">
        <f>+'[3]Contratos anteriores'!AX263</f>
        <v xml:space="preserve"> </v>
      </c>
      <c r="AD260" s="86" t="str">
        <f>+'[3]Contratos anteriores'!AY263</f>
        <v xml:space="preserve"> </v>
      </c>
      <c r="AE260" s="86" t="str">
        <f>+'[3]Contratos anteriores'!AZ263</f>
        <v xml:space="preserve"> </v>
      </c>
      <c r="AF260" s="82"/>
      <c r="AG260" s="82"/>
      <c r="AH260" s="82"/>
      <c r="AI260" s="82" t="str">
        <f>+'[3]Contratos anteriores'!BA263</f>
        <v xml:space="preserve"> </v>
      </c>
      <c r="AJ260" s="82" t="str">
        <f>+'[3]Contratos anteriores'!BB263</f>
        <v xml:space="preserve"> </v>
      </c>
      <c r="AK260" s="82" t="str">
        <f>+'[3]Contratos anteriores'!BC263</f>
        <v xml:space="preserve"> </v>
      </c>
      <c r="AL260" s="82"/>
      <c r="AM260" s="82"/>
      <c r="AN260" s="82"/>
      <c r="AO260" s="82" t="str">
        <f>+'[3]Contratos anteriores'!BD263</f>
        <v xml:space="preserve"> </v>
      </c>
      <c r="AP260" s="82" t="str">
        <f>+'[3]Contratos anteriores'!BE263</f>
        <v xml:space="preserve"> </v>
      </c>
      <c r="AQ260" s="82" t="str">
        <f>+'[3]Contratos anteriores'!BF263</f>
        <v xml:space="preserve"> </v>
      </c>
      <c r="AR260" s="82"/>
      <c r="AS260" s="82"/>
      <c r="AT260" s="82"/>
      <c r="AU260" s="82" t="str">
        <f>+'[3]Contratos anteriores'!BG263</f>
        <v xml:space="preserve"> </v>
      </c>
      <c r="AV260" s="82" t="str">
        <f>+'[3]Contratos anteriores'!BH263</f>
        <v xml:space="preserve"> </v>
      </c>
      <c r="AW260" s="82" t="str">
        <f>+'[3]Contratos anteriores'!BI263</f>
        <v xml:space="preserve"> </v>
      </c>
      <c r="AX260" s="82"/>
      <c r="AY260" s="82"/>
      <c r="AZ260" s="82"/>
      <c r="BA260" s="82" t="str">
        <f>+'[3]Contratos anteriores'!BJ263</f>
        <v xml:space="preserve"> </v>
      </c>
      <c r="BB260" s="82" t="str">
        <f>+'[3]Contratos anteriores'!BK263</f>
        <v xml:space="preserve"> </v>
      </c>
      <c r="BC260" s="82" t="str">
        <f>+'[3]Contratos anteriores'!BL263</f>
        <v xml:space="preserve"> </v>
      </c>
      <c r="BD260" s="82"/>
      <c r="BE260" s="82"/>
      <c r="BF260" s="82"/>
      <c r="BG260" s="82" t="str">
        <f>+'[3]Contratos anteriores'!BM263</f>
        <v xml:space="preserve"> </v>
      </c>
      <c r="BH260" s="82" t="str">
        <f>+'[3]Contratos anteriores'!BN263</f>
        <v xml:space="preserve"> </v>
      </c>
      <c r="BI260" s="82" t="str">
        <f>+'[3]Contratos anteriores'!BO263</f>
        <v xml:space="preserve"> </v>
      </c>
      <c r="BJ260" s="82">
        <v>19.82</v>
      </c>
      <c r="BK260" s="82">
        <v>20.36</v>
      </c>
      <c r="BL260" s="82"/>
      <c r="BM260" s="82" t="str">
        <f>+'[3]Contratos anteriores'!BP263</f>
        <v xml:space="preserve"> </v>
      </c>
      <c r="BN260" s="82" t="str">
        <f>+'[3]Contratos anteriores'!BQ263</f>
        <v xml:space="preserve"> </v>
      </c>
      <c r="BO260" s="82">
        <f>+'[3]Contratos anteriores'!BR263</f>
        <v>15.098999999999998</v>
      </c>
      <c r="BP260" s="82">
        <v>17.989999999999998</v>
      </c>
      <c r="BQ260" s="82"/>
      <c r="BR260" s="82">
        <v>18.809999999999999</v>
      </c>
      <c r="BS260" s="82" t="str">
        <f>+'[3]Contratos anteriores'!BS263</f>
        <v xml:space="preserve"> </v>
      </c>
      <c r="BT260" s="82" t="str">
        <f>+'[3]Contratos anteriores'!BT263</f>
        <v xml:space="preserve"> </v>
      </c>
      <c r="BU260" s="82" t="str">
        <f>+'[3]Contratos anteriores'!BU263</f>
        <v xml:space="preserve"> </v>
      </c>
      <c r="BV260" s="84">
        <f t="shared" si="227"/>
        <v>13.679899999999998</v>
      </c>
      <c r="BW260" s="84">
        <f t="shared" si="228"/>
        <v>5.1307885791623784</v>
      </c>
      <c r="BX260" s="84">
        <f>IFERROR(BV260-BW260*1.5," ")</f>
        <v>5.9837171312564301</v>
      </c>
      <c r="BY260" s="84">
        <f t="shared" si="300"/>
        <v>18.810688579162377</v>
      </c>
      <c r="BZ260" s="84">
        <f>+IFERROR(E260*1.1," ")</f>
        <v>19.82367881503016</v>
      </c>
      <c r="CA260" s="128" t="str">
        <f t="shared" si="231"/>
        <v/>
      </c>
      <c r="CB260" s="128">
        <f t="shared" si="232"/>
        <v>8.98</v>
      </c>
      <c r="CC260" s="128" t="str">
        <f t="shared" si="233"/>
        <v/>
      </c>
      <c r="CD260" s="128" t="str">
        <f t="shared" si="234"/>
        <v/>
      </c>
      <c r="CE260" s="128" t="str">
        <f t="shared" si="235"/>
        <v/>
      </c>
      <c r="CF260" s="128" t="str">
        <f t="shared" si="236"/>
        <v/>
      </c>
      <c r="CG260" s="128" t="str">
        <f t="shared" si="237"/>
        <v/>
      </c>
      <c r="CH260" s="128" t="str">
        <f t="shared" si="238"/>
        <v/>
      </c>
      <c r="CI260" s="128" t="str">
        <f t="shared" si="239"/>
        <v/>
      </c>
      <c r="CJ260" s="128" t="str">
        <f t="shared" si="240"/>
        <v/>
      </c>
      <c r="CK260" s="128" t="str">
        <f t="shared" si="241"/>
        <v/>
      </c>
      <c r="CL260" s="128" t="str">
        <f t="shared" si="242"/>
        <v/>
      </c>
      <c r="CM260" s="128">
        <f t="shared" si="243"/>
        <v>10.5</v>
      </c>
      <c r="CN260" s="128" t="str">
        <f t="shared" si="244"/>
        <v/>
      </c>
      <c r="CO260" s="128" t="str">
        <f t="shared" si="245"/>
        <v/>
      </c>
      <c r="CP260" s="128" t="str">
        <f t="shared" si="246"/>
        <v/>
      </c>
      <c r="CQ260" s="128" t="str">
        <f t="shared" si="247"/>
        <v/>
      </c>
      <c r="CR260" s="128" t="str">
        <f t="shared" si="248"/>
        <v/>
      </c>
      <c r="CS260" s="82">
        <f t="shared" si="249"/>
        <v>6.81</v>
      </c>
      <c r="CT260" s="82">
        <f t="shared" si="250"/>
        <v>7.15</v>
      </c>
      <c r="CU260" s="128">
        <f t="shared" si="251"/>
        <v>11.28</v>
      </c>
      <c r="CV260" s="128" t="str">
        <f t="shared" si="252"/>
        <v/>
      </c>
      <c r="CW260" s="128" t="str">
        <f t="shared" si="253"/>
        <v/>
      </c>
      <c r="CX260" s="128" t="str">
        <f t="shared" si="254"/>
        <v/>
      </c>
      <c r="CY260" s="128" t="str">
        <f t="shared" si="255"/>
        <v/>
      </c>
      <c r="CZ260" s="128" t="str">
        <f t="shared" si="256"/>
        <v/>
      </c>
      <c r="DA260" s="128" t="str">
        <f t="shared" si="257"/>
        <v/>
      </c>
      <c r="DB260" s="128" t="str">
        <f t="shared" si="258"/>
        <v/>
      </c>
      <c r="DC260" s="128" t="str">
        <f t="shared" si="259"/>
        <v/>
      </c>
      <c r="DD260" s="128" t="str">
        <f t="shared" si="260"/>
        <v/>
      </c>
      <c r="DE260" s="128" t="str">
        <f t="shared" si="261"/>
        <v/>
      </c>
      <c r="DF260" s="128" t="str">
        <f t="shared" si="262"/>
        <v/>
      </c>
      <c r="DG260" s="128" t="str">
        <f t="shared" si="263"/>
        <v/>
      </c>
      <c r="DH260" s="128" t="str">
        <f t="shared" si="264"/>
        <v/>
      </c>
      <c r="DI260" s="128" t="str">
        <f t="shared" si="265"/>
        <v/>
      </c>
      <c r="DJ260" s="128" t="str">
        <f t="shared" si="266"/>
        <v/>
      </c>
      <c r="DK260" s="128" t="str">
        <f t="shared" si="267"/>
        <v/>
      </c>
      <c r="DL260" s="128" t="str">
        <f t="shared" si="268"/>
        <v/>
      </c>
      <c r="DM260" s="128" t="str">
        <f t="shared" si="269"/>
        <v/>
      </c>
      <c r="DN260" s="128" t="str">
        <f t="shared" si="270"/>
        <v/>
      </c>
      <c r="DO260" s="128" t="str">
        <f t="shared" si="271"/>
        <v/>
      </c>
      <c r="DP260" s="128" t="str">
        <f t="shared" si="272"/>
        <v/>
      </c>
      <c r="DQ260" s="128" t="str">
        <f t="shared" si="273"/>
        <v/>
      </c>
      <c r="DR260" s="128" t="str">
        <f t="shared" si="274"/>
        <v/>
      </c>
      <c r="DS260" s="128" t="str">
        <f t="shared" si="275"/>
        <v/>
      </c>
      <c r="DT260" s="128" t="str">
        <f t="shared" si="276"/>
        <v/>
      </c>
      <c r="DU260" s="128" t="str">
        <f t="shared" si="277"/>
        <v/>
      </c>
      <c r="DV260" s="128" t="str">
        <f t="shared" si="278"/>
        <v/>
      </c>
      <c r="DW260" s="128" t="str">
        <f t="shared" si="279"/>
        <v/>
      </c>
      <c r="DX260" s="128" t="str">
        <f t="shared" si="280"/>
        <v/>
      </c>
      <c r="DY260" s="128" t="str">
        <f t="shared" si="281"/>
        <v/>
      </c>
      <c r="DZ260" s="128" t="str">
        <f t="shared" si="282"/>
        <v/>
      </c>
      <c r="EA260" s="128" t="str">
        <f t="shared" si="283"/>
        <v/>
      </c>
      <c r="EB260" s="128" t="str">
        <f t="shared" si="284"/>
        <v/>
      </c>
      <c r="EC260" s="128">
        <f t="shared" si="285"/>
        <v>19.82</v>
      </c>
      <c r="ED260" s="128" t="str">
        <f t="shared" si="286"/>
        <v/>
      </c>
      <c r="EE260" s="128" t="str">
        <f t="shared" si="287"/>
        <v/>
      </c>
      <c r="EF260" s="128" t="str">
        <f t="shared" si="288"/>
        <v/>
      </c>
      <c r="EG260" s="128" t="str">
        <f t="shared" si="289"/>
        <v/>
      </c>
      <c r="EH260" s="128">
        <f t="shared" si="290"/>
        <v>15.098999999999998</v>
      </c>
      <c r="EI260" s="128">
        <f t="shared" si="291"/>
        <v>17.989999999999998</v>
      </c>
      <c r="EJ260" s="128" t="str">
        <f t="shared" si="292"/>
        <v/>
      </c>
      <c r="EK260" s="128">
        <f t="shared" si="293"/>
        <v>18.809999999999999</v>
      </c>
      <c r="EL260" s="128" t="str">
        <f t="shared" si="294"/>
        <v/>
      </c>
      <c r="EM260" s="128" t="str">
        <f t="shared" si="295"/>
        <v/>
      </c>
      <c r="EN260" s="128" t="str">
        <f t="shared" si="296"/>
        <v/>
      </c>
      <c r="EO260" s="127">
        <f t="shared" si="297"/>
        <v>14.72</v>
      </c>
      <c r="EP260" s="127">
        <f>ROUND(EO260*(1+[3]Inflación!$G$50),2)</f>
        <v>14.91</v>
      </c>
      <c r="EQ260" s="116">
        <f t="shared" si="298"/>
        <v>-0.1831990342920935</v>
      </c>
    </row>
    <row r="261" spans="1:148" s="115" customFormat="1" ht="24.75" customHeight="1">
      <c r="A261" s="90">
        <v>254</v>
      </c>
      <c r="B261" s="109" t="s">
        <v>430</v>
      </c>
      <c r="C261" s="91" t="s">
        <v>442</v>
      </c>
      <c r="D261" s="90" t="s">
        <v>12</v>
      </c>
      <c r="E261" s="94">
        <v>12.493084576870476</v>
      </c>
      <c r="F261" s="94">
        <v>12.599275795773876</v>
      </c>
      <c r="G261" s="87"/>
      <c r="H261" s="82"/>
      <c r="I261" s="82">
        <v>7.88</v>
      </c>
      <c r="J261" s="82"/>
      <c r="K261" s="82" t="str">
        <f>+'[3]Contratos anteriores'!AO264</f>
        <v xml:space="preserve"> </v>
      </c>
      <c r="L261" s="82" t="str">
        <f>+'[3]Contratos anteriores'!AP264</f>
        <v xml:space="preserve"> </v>
      </c>
      <c r="M261" s="82" t="str">
        <f>+'[3]Contratos anteriores'!AQ264</f>
        <v xml:space="preserve"> </v>
      </c>
      <c r="N261" s="82"/>
      <c r="O261" s="82"/>
      <c r="P261" s="82"/>
      <c r="Q261" s="82" t="str">
        <f>+'[3]Contratos anteriores'!AR264</f>
        <v xml:space="preserve"> </v>
      </c>
      <c r="R261" s="82" t="str">
        <f>+'[3]Contratos anteriores'!AS264</f>
        <v xml:space="preserve"> </v>
      </c>
      <c r="S261" s="82" t="str">
        <f>+'[3]Contratos anteriores'!AT264</f>
        <v xml:space="preserve"> </v>
      </c>
      <c r="T261" s="82">
        <v>12.8</v>
      </c>
      <c r="U261" s="82"/>
      <c r="V261" s="82"/>
      <c r="W261" s="82" t="str">
        <f>+'[3]Contratos anteriores'!AU264</f>
        <v xml:space="preserve"> </v>
      </c>
      <c r="X261" s="82" t="str">
        <f>+'[3]Contratos anteriores'!AV264</f>
        <v xml:space="preserve"> </v>
      </c>
      <c r="Y261" s="82" t="str">
        <f>+'[3]Contratos anteriores'!AW264</f>
        <v xml:space="preserve"> </v>
      </c>
      <c r="Z261" s="82">
        <v>5.75</v>
      </c>
      <c r="AA261" s="82">
        <v>6.7</v>
      </c>
      <c r="AB261" s="82">
        <v>9.8000000000000007</v>
      </c>
      <c r="AC261" s="86" t="str">
        <f>+'[3]Contratos anteriores'!AX264</f>
        <v xml:space="preserve"> </v>
      </c>
      <c r="AD261" s="86" t="str">
        <f>+'[3]Contratos anteriores'!AY264</f>
        <v xml:space="preserve"> </v>
      </c>
      <c r="AE261" s="86" t="str">
        <f>+'[3]Contratos anteriores'!AZ264</f>
        <v xml:space="preserve"> </v>
      </c>
      <c r="AF261" s="82"/>
      <c r="AG261" s="82"/>
      <c r="AH261" s="82"/>
      <c r="AI261" s="82" t="str">
        <f>+'[3]Contratos anteriores'!BA264</f>
        <v xml:space="preserve"> </v>
      </c>
      <c r="AJ261" s="82" t="str">
        <f>+'[3]Contratos anteriores'!BB264</f>
        <v xml:space="preserve"> </v>
      </c>
      <c r="AK261" s="82" t="str">
        <f>+'[3]Contratos anteriores'!BC264</f>
        <v xml:space="preserve"> </v>
      </c>
      <c r="AL261" s="82"/>
      <c r="AM261" s="82"/>
      <c r="AN261" s="82"/>
      <c r="AO261" s="82" t="str">
        <f>+'[3]Contratos anteriores'!BD264</f>
        <v xml:space="preserve"> </v>
      </c>
      <c r="AP261" s="82" t="str">
        <f>+'[3]Contratos anteriores'!BE264</f>
        <v xml:space="preserve"> </v>
      </c>
      <c r="AQ261" s="82" t="str">
        <f>+'[3]Contratos anteriores'!BF264</f>
        <v xml:space="preserve"> </v>
      </c>
      <c r="AR261" s="82"/>
      <c r="AS261" s="82"/>
      <c r="AT261" s="82"/>
      <c r="AU261" s="82" t="str">
        <f>+'[3]Contratos anteriores'!BG264</f>
        <v xml:space="preserve"> </v>
      </c>
      <c r="AV261" s="82" t="str">
        <f>+'[3]Contratos anteriores'!BH264</f>
        <v xml:space="preserve"> </v>
      </c>
      <c r="AW261" s="82" t="str">
        <f>+'[3]Contratos anteriores'!BI264</f>
        <v xml:space="preserve"> </v>
      </c>
      <c r="AX261" s="82"/>
      <c r="AY261" s="82"/>
      <c r="AZ261" s="82"/>
      <c r="BA261" s="82" t="str">
        <f>+'[3]Contratos anteriores'!BJ264</f>
        <v xml:space="preserve"> </v>
      </c>
      <c r="BB261" s="82" t="str">
        <f>+'[3]Contratos anteriores'!BK264</f>
        <v xml:space="preserve"> </v>
      </c>
      <c r="BC261" s="82" t="str">
        <f>+'[3]Contratos anteriores'!BL264</f>
        <v xml:space="preserve"> </v>
      </c>
      <c r="BD261" s="82"/>
      <c r="BE261" s="82"/>
      <c r="BF261" s="82"/>
      <c r="BG261" s="82" t="str">
        <f>+'[3]Contratos anteriores'!BM264</f>
        <v xml:space="preserve"> </v>
      </c>
      <c r="BH261" s="82" t="str">
        <f>+'[3]Contratos anteriores'!BN264</f>
        <v xml:space="preserve"> </v>
      </c>
      <c r="BI261" s="82" t="str">
        <f>+'[3]Contratos anteriores'!BO264</f>
        <v xml:space="preserve"> </v>
      </c>
      <c r="BJ261" s="82">
        <v>13.74</v>
      </c>
      <c r="BK261" s="82">
        <v>14.12</v>
      </c>
      <c r="BL261" s="82"/>
      <c r="BM261" s="82" t="str">
        <f>+'[3]Contratos anteriores'!BP264</f>
        <v xml:space="preserve"> </v>
      </c>
      <c r="BN261" s="82" t="str">
        <f>+'[3]Contratos anteriores'!BQ264</f>
        <v xml:space="preserve"> </v>
      </c>
      <c r="BO261" s="82">
        <f>+'[3]Contratos anteriores'!BR264</f>
        <v>13.085799999999999</v>
      </c>
      <c r="BP261" s="82">
        <v>12.47</v>
      </c>
      <c r="BQ261" s="82"/>
      <c r="BR261" s="82">
        <v>13.04</v>
      </c>
      <c r="BS261" s="82" t="str">
        <f>+'[3]Contratos anteriores'!BS264</f>
        <v xml:space="preserve"> </v>
      </c>
      <c r="BT261" s="82" t="str">
        <f>+'[3]Contratos anteriores'!BT264</f>
        <v xml:space="preserve"> </v>
      </c>
      <c r="BU261" s="82" t="str">
        <f>+'[3]Contratos anteriores'!BU264</f>
        <v xml:space="preserve"> </v>
      </c>
      <c r="BV261" s="84">
        <f t="shared" si="227"/>
        <v>10.938579999999998</v>
      </c>
      <c r="BW261" s="84">
        <f t="shared" si="228"/>
        <v>2.9023058705511384</v>
      </c>
      <c r="BX261" s="84">
        <f>IFERROR(BV261-BW261*1.3," ")</f>
        <v>7.165582368283518</v>
      </c>
      <c r="BY261" s="84">
        <f t="shared" si="300"/>
        <v>13.840885870551137</v>
      </c>
      <c r="BZ261" s="84">
        <f>+IFERROR(E261*1.1," ")</f>
        <v>13.742393034557525</v>
      </c>
      <c r="CA261" s="128" t="str">
        <f t="shared" si="231"/>
        <v/>
      </c>
      <c r="CB261" s="128">
        <f t="shared" si="232"/>
        <v>7.88</v>
      </c>
      <c r="CC261" s="128" t="str">
        <f t="shared" si="233"/>
        <v/>
      </c>
      <c r="CD261" s="128" t="str">
        <f t="shared" si="234"/>
        <v/>
      </c>
      <c r="CE261" s="128" t="str">
        <f t="shared" si="235"/>
        <v/>
      </c>
      <c r="CF261" s="128" t="str">
        <f t="shared" si="236"/>
        <v/>
      </c>
      <c r="CG261" s="128" t="str">
        <f t="shared" si="237"/>
        <v/>
      </c>
      <c r="CH261" s="128" t="str">
        <f t="shared" si="238"/>
        <v/>
      </c>
      <c r="CI261" s="128" t="str">
        <f t="shared" si="239"/>
        <v/>
      </c>
      <c r="CJ261" s="128" t="str">
        <f t="shared" si="240"/>
        <v/>
      </c>
      <c r="CK261" s="128" t="str">
        <f t="shared" si="241"/>
        <v/>
      </c>
      <c r="CL261" s="128" t="str">
        <f t="shared" si="242"/>
        <v/>
      </c>
      <c r="CM261" s="128">
        <f t="shared" si="243"/>
        <v>12.8</v>
      </c>
      <c r="CN261" s="128" t="str">
        <f t="shared" si="244"/>
        <v/>
      </c>
      <c r="CO261" s="128" t="str">
        <f t="shared" si="245"/>
        <v/>
      </c>
      <c r="CP261" s="128" t="str">
        <f t="shared" si="246"/>
        <v/>
      </c>
      <c r="CQ261" s="128" t="str">
        <f t="shared" si="247"/>
        <v/>
      </c>
      <c r="CR261" s="128" t="str">
        <f t="shared" si="248"/>
        <v/>
      </c>
      <c r="CS261" s="82" t="str">
        <f t="shared" si="249"/>
        <v/>
      </c>
      <c r="CT261" s="82" t="str">
        <f t="shared" si="250"/>
        <v/>
      </c>
      <c r="CU261" s="128">
        <f t="shared" si="251"/>
        <v>9.8000000000000007</v>
      </c>
      <c r="CV261" s="128" t="str">
        <f t="shared" si="252"/>
        <v/>
      </c>
      <c r="CW261" s="128" t="str">
        <f t="shared" si="253"/>
        <v/>
      </c>
      <c r="CX261" s="128" t="str">
        <f t="shared" si="254"/>
        <v/>
      </c>
      <c r="CY261" s="128" t="str">
        <f t="shared" si="255"/>
        <v/>
      </c>
      <c r="CZ261" s="128" t="str">
        <f t="shared" si="256"/>
        <v/>
      </c>
      <c r="DA261" s="128" t="str">
        <f t="shared" si="257"/>
        <v/>
      </c>
      <c r="DB261" s="128" t="str">
        <f t="shared" si="258"/>
        <v/>
      </c>
      <c r="DC261" s="128" t="str">
        <f t="shared" si="259"/>
        <v/>
      </c>
      <c r="DD261" s="128" t="str">
        <f t="shared" si="260"/>
        <v/>
      </c>
      <c r="DE261" s="128" t="str">
        <f t="shared" si="261"/>
        <v/>
      </c>
      <c r="DF261" s="128" t="str">
        <f t="shared" si="262"/>
        <v/>
      </c>
      <c r="DG261" s="128" t="str">
        <f t="shared" si="263"/>
        <v/>
      </c>
      <c r="DH261" s="128" t="str">
        <f t="shared" si="264"/>
        <v/>
      </c>
      <c r="DI261" s="128" t="str">
        <f t="shared" si="265"/>
        <v/>
      </c>
      <c r="DJ261" s="128" t="str">
        <f t="shared" si="266"/>
        <v/>
      </c>
      <c r="DK261" s="128" t="str">
        <f t="shared" si="267"/>
        <v/>
      </c>
      <c r="DL261" s="128" t="str">
        <f t="shared" si="268"/>
        <v/>
      </c>
      <c r="DM261" s="128" t="str">
        <f t="shared" si="269"/>
        <v/>
      </c>
      <c r="DN261" s="128" t="str">
        <f t="shared" si="270"/>
        <v/>
      </c>
      <c r="DO261" s="128" t="str">
        <f t="shared" si="271"/>
        <v/>
      </c>
      <c r="DP261" s="128" t="str">
        <f t="shared" si="272"/>
        <v/>
      </c>
      <c r="DQ261" s="128" t="str">
        <f t="shared" si="273"/>
        <v/>
      </c>
      <c r="DR261" s="128" t="str">
        <f t="shared" si="274"/>
        <v/>
      </c>
      <c r="DS261" s="128" t="str">
        <f t="shared" si="275"/>
        <v/>
      </c>
      <c r="DT261" s="128" t="str">
        <f t="shared" si="276"/>
        <v/>
      </c>
      <c r="DU261" s="128" t="str">
        <f t="shared" si="277"/>
        <v/>
      </c>
      <c r="DV261" s="128" t="str">
        <f t="shared" si="278"/>
        <v/>
      </c>
      <c r="DW261" s="128" t="str">
        <f t="shared" si="279"/>
        <v/>
      </c>
      <c r="DX261" s="128" t="str">
        <f t="shared" si="280"/>
        <v/>
      </c>
      <c r="DY261" s="128" t="str">
        <f t="shared" si="281"/>
        <v/>
      </c>
      <c r="DZ261" s="128" t="str">
        <f t="shared" si="282"/>
        <v/>
      </c>
      <c r="EA261" s="128" t="str">
        <f t="shared" si="283"/>
        <v/>
      </c>
      <c r="EB261" s="128" t="str">
        <f t="shared" si="284"/>
        <v/>
      </c>
      <c r="EC261" s="128">
        <f t="shared" si="285"/>
        <v>13.74</v>
      </c>
      <c r="ED261" s="128" t="str">
        <f t="shared" si="286"/>
        <v/>
      </c>
      <c r="EE261" s="128" t="str">
        <f t="shared" si="287"/>
        <v/>
      </c>
      <c r="EF261" s="128" t="str">
        <f t="shared" si="288"/>
        <v/>
      </c>
      <c r="EG261" s="128" t="str">
        <f t="shared" si="289"/>
        <v/>
      </c>
      <c r="EH261" s="128">
        <f t="shared" si="290"/>
        <v>13.085799999999999</v>
      </c>
      <c r="EI261" s="128">
        <f t="shared" si="291"/>
        <v>12.47</v>
      </c>
      <c r="EJ261" s="128" t="str">
        <f t="shared" si="292"/>
        <v/>
      </c>
      <c r="EK261" s="128">
        <f t="shared" si="293"/>
        <v>13.04</v>
      </c>
      <c r="EL261" s="128" t="str">
        <f t="shared" si="294"/>
        <v/>
      </c>
      <c r="EM261" s="128" t="str">
        <f t="shared" si="295"/>
        <v/>
      </c>
      <c r="EN261" s="128" t="str">
        <f t="shared" si="296"/>
        <v/>
      </c>
      <c r="EO261" s="127">
        <f t="shared" si="297"/>
        <v>12.17</v>
      </c>
      <c r="EP261" s="127">
        <f>ROUND(EO261*(1+[3]Inflación!$G$50),2)</f>
        <v>12.33</v>
      </c>
      <c r="EQ261" s="116">
        <f t="shared" si="298"/>
        <v>-2.5861073370833543E-2</v>
      </c>
    </row>
    <row r="262" spans="1:148" s="115" customFormat="1" ht="24.75" customHeight="1">
      <c r="A262" s="90">
        <v>255</v>
      </c>
      <c r="B262" s="109" t="s">
        <v>430</v>
      </c>
      <c r="C262" s="91" t="s">
        <v>441</v>
      </c>
      <c r="D262" s="90" t="s">
        <v>12</v>
      </c>
      <c r="E262" s="94">
        <v>11.565460351643924</v>
      </c>
      <c r="F262" s="94">
        <v>11.663766764632898</v>
      </c>
      <c r="G262" s="87"/>
      <c r="H262" s="82"/>
      <c r="I262" s="82">
        <v>6.67</v>
      </c>
      <c r="J262" s="82"/>
      <c r="K262" s="82" t="str">
        <f>+'[3]Contratos anteriores'!AO265</f>
        <v xml:space="preserve"> </v>
      </c>
      <c r="L262" s="82" t="str">
        <f>+'[3]Contratos anteriores'!AP265</f>
        <v xml:space="preserve"> </v>
      </c>
      <c r="M262" s="82" t="str">
        <f>+'[3]Contratos anteriores'!AQ265</f>
        <v xml:space="preserve"> </v>
      </c>
      <c r="N262" s="82"/>
      <c r="O262" s="82"/>
      <c r="P262" s="82"/>
      <c r="Q262" s="82" t="str">
        <f>+'[3]Contratos anteriores'!AR265</f>
        <v xml:space="preserve"> </v>
      </c>
      <c r="R262" s="82" t="str">
        <f>+'[3]Contratos anteriores'!AS265</f>
        <v xml:space="preserve"> </v>
      </c>
      <c r="S262" s="82" t="str">
        <f>+'[3]Contratos anteriores'!AT265</f>
        <v xml:space="preserve"> </v>
      </c>
      <c r="T262" s="82">
        <v>14.8</v>
      </c>
      <c r="U262" s="82"/>
      <c r="V262" s="82"/>
      <c r="W262" s="82" t="str">
        <f>+'[3]Contratos anteriores'!AU265</f>
        <v xml:space="preserve"> </v>
      </c>
      <c r="X262" s="82" t="str">
        <f>+'[3]Contratos anteriores'!AV265</f>
        <v xml:space="preserve"> </v>
      </c>
      <c r="Y262" s="82" t="str">
        <f>+'[3]Contratos anteriores'!AW265</f>
        <v xml:space="preserve"> </v>
      </c>
      <c r="Z262" s="82" t="s">
        <v>440</v>
      </c>
      <c r="AA262" s="82" t="s">
        <v>440</v>
      </c>
      <c r="AB262" s="82"/>
      <c r="AC262" s="86" t="str">
        <f>+'[3]Contratos anteriores'!AX265</f>
        <v xml:space="preserve"> </v>
      </c>
      <c r="AD262" s="86" t="str">
        <f>+'[3]Contratos anteriores'!AY265</f>
        <v xml:space="preserve"> </v>
      </c>
      <c r="AE262" s="86" t="str">
        <f>+'[3]Contratos anteriores'!AZ265</f>
        <v xml:space="preserve"> </v>
      </c>
      <c r="AF262" s="82"/>
      <c r="AG262" s="82"/>
      <c r="AH262" s="82"/>
      <c r="AI262" s="82" t="str">
        <f>+'[3]Contratos anteriores'!BA265</f>
        <v xml:space="preserve"> </v>
      </c>
      <c r="AJ262" s="82" t="str">
        <f>+'[3]Contratos anteriores'!BB265</f>
        <v xml:space="preserve"> </v>
      </c>
      <c r="AK262" s="82" t="str">
        <f>+'[3]Contratos anteriores'!BC265</f>
        <v xml:space="preserve"> </v>
      </c>
      <c r="AL262" s="82"/>
      <c r="AM262" s="82"/>
      <c r="AN262" s="82"/>
      <c r="AO262" s="82" t="str">
        <f>+'[3]Contratos anteriores'!BD265</f>
        <v xml:space="preserve"> </v>
      </c>
      <c r="AP262" s="82" t="str">
        <f>+'[3]Contratos anteriores'!BE265</f>
        <v xml:space="preserve"> </v>
      </c>
      <c r="AQ262" s="82" t="str">
        <f>+'[3]Contratos anteriores'!BF265</f>
        <v xml:space="preserve"> </v>
      </c>
      <c r="AR262" s="82"/>
      <c r="AS262" s="82"/>
      <c r="AT262" s="82"/>
      <c r="AU262" s="82" t="str">
        <f>+'[3]Contratos anteriores'!BG265</f>
        <v xml:space="preserve"> </v>
      </c>
      <c r="AV262" s="82" t="str">
        <f>+'[3]Contratos anteriores'!BH265</f>
        <v xml:space="preserve"> </v>
      </c>
      <c r="AW262" s="82" t="str">
        <f>+'[3]Contratos anteriores'!BI265</f>
        <v xml:space="preserve"> </v>
      </c>
      <c r="AX262" s="82"/>
      <c r="AY262" s="82"/>
      <c r="AZ262" s="82"/>
      <c r="BA262" s="82" t="str">
        <f>+'[3]Contratos anteriores'!BJ265</f>
        <v xml:space="preserve"> </v>
      </c>
      <c r="BB262" s="82" t="str">
        <f>+'[3]Contratos anteriores'!BK265</f>
        <v xml:space="preserve"> </v>
      </c>
      <c r="BC262" s="82" t="str">
        <f>+'[3]Contratos anteriores'!BL265</f>
        <v xml:space="preserve"> </v>
      </c>
      <c r="BD262" s="82"/>
      <c r="BE262" s="82"/>
      <c r="BF262" s="82"/>
      <c r="BG262" s="82" t="str">
        <f>+'[3]Contratos anteriores'!BM265</f>
        <v xml:space="preserve"> </v>
      </c>
      <c r="BH262" s="82" t="str">
        <f>+'[3]Contratos anteriores'!BN265</f>
        <v xml:space="preserve"> </v>
      </c>
      <c r="BI262" s="82" t="str">
        <f>+'[3]Contratos anteriores'!BO265</f>
        <v xml:space="preserve"> </v>
      </c>
      <c r="BJ262" s="82">
        <v>12.73</v>
      </c>
      <c r="BK262" s="82">
        <v>13.07</v>
      </c>
      <c r="BL262" s="82"/>
      <c r="BM262" s="82" t="str">
        <f>+'[3]Contratos anteriores'!BP265</f>
        <v xml:space="preserve"> </v>
      </c>
      <c r="BN262" s="82" t="str">
        <f>+'[3]Contratos anteriores'!BQ265</f>
        <v xml:space="preserve"> </v>
      </c>
      <c r="BO262" s="82">
        <f>+'[3]Contratos anteriores'!BR265</f>
        <v>10.055933999999999</v>
      </c>
      <c r="BP262" s="82">
        <v>11.55</v>
      </c>
      <c r="BQ262" s="82"/>
      <c r="BR262" s="82">
        <v>12.07</v>
      </c>
      <c r="BS262" s="82" t="str">
        <f>+'[3]Contratos anteriores'!BS265</f>
        <v xml:space="preserve"> </v>
      </c>
      <c r="BT262" s="82" t="str">
        <f>+'[3]Contratos anteriores'!BT265</f>
        <v xml:space="preserve"> </v>
      </c>
      <c r="BU262" s="82" t="str">
        <f>+'[3]Contratos anteriores'!BU265</f>
        <v xml:space="preserve"> </v>
      </c>
      <c r="BV262" s="84">
        <f t="shared" ref="BV262:BV325" si="304">IFERROR(AVERAGEIF(G262:BU262,"&gt;"&amp;0,G262:BU262)," ")</f>
        <v>11.563704857142856</v>
      </c>
      <c r="BW262" s="84">
        <f t="shared" ref="BW262:BW325" si="305">IFERROR(_xlfn.STDEV.S(E262:BU262)," ")</f>
        <v>2.2524953399748124</v>
      </c>
      <c r="BX262" s="84">
        <f>IFERROR(BV262-BW262*1.6," ")</f>
        <v>7.9597123131831555</v>
      </c>
      <c r="BY262" s="84">
        <f t="shared" si="300"/>
        <v>13.816200197117668</v>
      </c>
      <c r="BZ262" s="84">
        <f>+IFERROR(E262*1," ")</f>
        <v>11.565460351643924</v>
      </c>
      <c r="CA262" s="128" t="str">
        <f t="shared" ref="CA262:CA325" si="306">IF(IF(H262&lt;$BZ262,IF(H262&gt;$BX262,H262,""),"")=0,"",IF(H262&lt;$BZ262,IF(H262&gt;$BX262,H262,""),""))</f>
        <v/>
      </c>
      <c r="CB262" s="128" t="str">
        <f t="shared" ref="CB262:CB325" si="307">IF(IF(I262&lt;$BZ262,IF(I262&gt;$BX262,I262,""),"")=0,"",IF(I262&lt;$BZ262,IF(I262&gt;$BX262,I262,""),""))</f>
        <v/>
      </c>
      <c r="CC262" s="128" t="str">
        <f t="shared" ref="CC262:CC325" si="308">IF(IF(J262&lt;$BZ262,IF(J262&gt;$BX262,J262,""),"")=0,"",IF(J262&lt;$BZ262,IF(J262&gt;$BX262,J262,""),""))</f>
        <v/>
      </c>
      <c r="CD262" s="128" t="str">
        <f t="shared" ref="CD262:CD325" si="309">IF(IF(K262&lt;$BZ262,IF(K262&gt;$BX262,K262,""),"")=0,"",IF(K262&lt;$BZ262,IF(K262&gt;$BX262,K262,""),""))</f>
        <v/>
      </c>
      <c r="CE262" s="128" t="str">
        <f t="shared" ref="CE262:CE325" si="310">IF(IF(L262&lt;$BZ262,IF(L262&gt;$BX262,L262,""),"")=0,"",IF(L262&lt;$BZ262,IF(L262&gt;$BX262,L262,""),""))</f>
        <v/>
      </c>
      <c r="CF262" s="128" t="str">
        <f t="shared" ref="CF262:CF325" si="311">IF(IF(M262&lt;$BZ262,IF(M262&gt;$BX262,M262,""),"")=0,"",IF(M262&lt;$BZ262,IF(M262&gt;$BX262,M262,""),""))</f>
        <v/>
      </c>
      <c r="CG262" s="128" t="str">
        <f t="shared" ref="CG262:CG325" si="312">IF(IF(N262&lt;$BZ262,IF(N262&gt;$BX262,N262,""),"")=0,"",IF(N262&lt;$BZ262,IF(N262&gt;$BX262,N262,""),""))</f>
        <v/>
      </c>
      <c r="CH262" s="128" t="str">
        <f t="shared" ref="CH262:CH325" si="313">IF(IF(O262&lt;$BZ262,IF(O262&gt;$BX262,O262,""),"")=0,"",IF(O262&lt;$BZ262,IF(O262&gt;$BX262,O262,""),""))</f>
        <v/>
      </c>
      <c r="CI262" s="128" t="str">
        <f t="shared" ref="CI262:CI325" si="314">IF(IF(P262&lt;$BZ262,IF(P262&gt;$BX262,P262,""),"")=0,"",IF(P262&lt;$BZ262,IF(P262&gt;$BX262,P262,""),""))</f>
        <v/>
      </c>
      <c r="CJ262" s="128" t="str">
        <f t="shared" ref="CJ262:CJ325" si="315">IF(IF(Q262&lt;$BZ262,IF(Q262&gt;$BX262,Q262,""),"")=0,"",IF(Q262&lt;$BZ262,IF(Q262&gt;$BX262,Q262,""),""))</f>
        <v/>
      </c>
      <c r="CK262" s="128" t="str">
        <f t="shared" ref="CK262:CK325" si="316">IF(IF(R262&lt;$BZ262,IF(R262&gt;$BX262,R262,""),"")=0,"",IF(R262&lt;$BZ262,IF(R262&gt;$BX262,R262,""),""))</f>
        <v/>
      </c>
      <c r="CL262" s="128" t="str">
        <f t="shared" ref="CL262:CL325" si="317">IF(IF(S262&lt;$BZ262,IF(S262&gt;$BX262,S262,""),"")=0,"",IF(S262&lt;$BZ262,IF(S262&gt;$BX262,S262,""),""))</f>
        <v/>
      </c>
      <c r="CM262" s="128" t="str">
        <f t="shared" ref="CM262:CM325" si="318">IF(IF(T262&lt;$BZ262,IF(T262&gt;$BX262,T262,""),"")=0,"",IF(T262&lt;$BZ262,IF(T262&gt;$BX262,T262,""),""))</f>
        <v/>
      </c>
      <c r="CN262" s="128" t="str">
        <f t="shared" ref="CN262:CN325" si="319">IF(IF(U262&lt;$BZ262,IF(U262&gt;$BX262,U262,""),"")=0,"",IF(U262&lt;$BZ262,IF(U262&gt;$BX262,U262,""),""))</f>
        <v/>
      </c>
      <c r="CO262" s="128" t="str">
        <f t="shared" ref="CO262:CO325" si="320">IF(IF(V262&lt;$BZ262,IF(V262&gt;$BX262,V262,""),"")=0,"",IF(V262&lt;$BZ262,IF(V262&gt;$BX262,V262,""),""))</f>
        <v/>
      </c>
      <c r="CP262" s="128" t="str">
        <f t="shared" ref="CP262:CP325" si="321">IF(IF(W262&lt;$BZ262,IF(W262&gt;$BX262,W262,""),"")=0,"",IF(W262&lt;$BZ262,IF(W262&gt;$BX262,W262,""),""))</f>
        <v/>
      </c>
      <c r="CQ262" s="128" t="str">
        <f t="shared" ref="CQ262:CQ325" si="322">IF(IF(X262&lt;$BZ262,IF(X262&gt;$BX262,X262,""),"")=0,"",IF(X262&lt;$BZ262,IF(X262&gt;$BX262,X262,""),""))</f>
        <v/>
      </c>
      <c r="CR262" s="128" t="str">
        <f t="shared" ref="CR262:CR325" si="323">IF(IF(Y262&lt;$BZ262,IF(Y262&gt;$BX262,Y262,""),"")=0,"",IF(Y262&lt;$BZ262,IF(Y262&gt;$BX262,Y262,""),""))</f>
        <v/>
      </c>
      <c r="CS262" s="82" t="str">
        <f t="shared" ref="CS262:CS325" si="324">IF(IF(Z262&lt;$BZ262,IF(Z262&gt;$BX262,Z262,""),"")=0,"",IF(Z262&lt;$BZ262,IF(Z262&gt;$BX262,Z262,""),""))</f>
        <v/>
      </c>
      <c r="CT262" s="82" t="str">
        <f t="shared" ref="CT262:CT325" si="325">IF(IF(AA262&lt;$BZ262,IF(AA262&gt;$BX262,AA262,""),"")=0,"",IF(AA262&lt;$BZ262,IF(AA262&gt;$BX262,AA262,""),""))</f>
        <v/>
      </c>
      <c r="CU262" s="128" t="str">
        <f t="shared" ref="CU262:CU325" si="326">IF(IF(AB262&lt;$BZ262,IF(AB262&gt;$BX262,AB262,""),"")=0,"",IF(AB262&lt;$BZ262,IF(AB262&gt;$BX262,AB262,""),""))</f>
        <v/>
      </c>
      <c r="CV262" s="128" t="str">
        <f t="shared" ref="CV262:CV325" si="327">IF(IF(AC262&lt;$BZ262,IF(AC262&gt;$BX262,AC262,""),"")=0,"",IF(AC262&lt;$BZ262,IF(AC262&gt;$BX262,AC262,""),""))</f>
        <v/>
      </c>
      <c r="CW262" s="128" t="str">
        <f t="shared" ref="CW262:CW325" si="328">IF(IF(AD262&lt;$BZ262,IF(AD262&gt;$BX262,AD262,""),"")=0,"",IF(AD262&lt;$BZ262,IF(AD262&gt;$BX262,AD262,""),""))</f>
        <v/>
      </c>
      <c r="CX262" s="128" t="str">
        <f t="shared" ref="CX262:CX325" si="329">IF(IF(AE262&lt;$BZ262,IF(AE262&gt;$BX262,AE262,""),"")=0,"",IF(AE262&lt;$BZ262,IF(AE262&gt;$BX262,AE262,""),""))</f>
        <v/>
      </c>
      <c r="CY262" s="128" t="str">
        <f t="shared" ref="CY262:CY325" si="330">IF(IF(AF262&lt;$BZ262,IF(AF262&gt;$BX262,AF262,""),"")=0,"",IF(AF262&lt;$BZ262,IF(AF262&gt;$BX262,AF262,""),""))</f>
        <v/>
      </c>
      <c r="CZ262" s="128" t="str">
        <f t="shared" ref="CZ262:CZ325" si="331">IF(IF(AG262&lt;$BZ262,IF(AG262&gt;$BX262,AG262,""),"")=0,"",IF(AG262&lt;$BZ262,IF(AG262&gt;$BX262,AG262,""),""))</f>
        <v/>
      </c>
      <c r="DA262" s="128" t="str">
        <f t="shared" ref="DA262:DA325" si="332">IF(IF(AH262&lt;$BZ262,IF(AH262&gt;$BX262,AH262,""),"")=0,"",IF(AH262&lt;$BZ262,IF(AH262&gt;$BX262,AH262,""),""))</f>
        <v/>
      </c>
      <c r="DB262" s="128" t="str">
        <f t="shared" ref="DB262:DB325" si="333">IF(IF(AI262&lt;$BZ262,IF(AI262&gt;$BX262,AI262,""),"")=0,"",IF(AI262&lt;$BZ262,IF(AI262&gt;$BX262,AI262,""),""))</f>
        <v/>
      </c>
      <c r="DC262" s="128" t="str">
        <f t="shared" ref="DC262:DC325" si="334">IF(IF(AJ262&lt;$BZ262,IF(AJ262&gt;$BX262,AJ262,""),"")=0,"",IF(AJ262&lt;$BZ262,IF(AJ262&gt;$BX262,AJ262,""),""))</f>
        <v/>
      </c>
      <c r="DD262" s="128" t="str">
        <f t="shared" ref="DD262:DD325" si="335">IF(IF(AK262&lt;$BZ262,IF(AK262&gt;$BX262,AK262,""),"")=0,"",IF(AK262&lt;$BZ262,IF(AK262&gt;$BX262,AK262,""),""))</f>
        <v/>
      </c>
      <c r="DE262" s="128" t="str">
        <f t="shared" ref="DE262:DE325" si="336">IF(IF(AL262&lt;$BZ262,IF(AL262&gt;$BX262,AL262,""),"")=0,"",IF(AL262&lt;$BZ262,IF(AL262&gt;$BX262,AL262,""),""))</f>
        <v/>
      </c>
      <c r="DF262" s="128" t="str">
        <f t="shared" ref="DF262:DF325" si="337">IF(IF(AM262&lt;$BZ262,IF(AM262&gt;$BX262,AM262,""),"")=0,"",IF(AM262&lt;$BZ262,IF(AM262&gt;$BX262,AM262,""),""))</f>
        <v/>
      </c>
      <c r="DG262" s="128" t="str">
        <f t="shared" ref="DG262:DG325" si="338">IF(IF(AN262&lt;$BZ262,IF(AN262&gt;$BX262,AN262,""),"")=0,"",IF(AN262&lt;$BZ262,IF(AN262&gt;$BX262,AN262,""),""))</f>
        <v/>
      </c>
      <c r="DH262" s="128" t="str">
        <f t="shared" ref="DH262:DH325" si="339">IF(IF(AO262&lt;$BZ262,IF(AO262&gt;$BX262,AO262,""),"")=0,"",IF(AO262&lt;$BZ262,IF(AO262&gt;$BX262,AO262,""),""))</f>
        <v/>
      </c>
      <c r="DI262" s="128" t="str">
        <f t="shared" ref="DI262:DI325" si="340">IF(IF(AP262&lt;$BZ262,IF(AP262&gt;$BX262,AP262,""),"")=0,"",IF(AP262&lt;$BZ262,IF(AP262&gt;$BX262,AP262,""),""))</f>
        <v/>
      </c>
      <c r="DJ262" s="128" t="str">
        <f t="shared" ref="DJ262:DJ325" si="341">IF(IF(AQ262&lt;$BZ262,IF(AQ262&gt;$BX262,AQ262,""),"")=0,"",IF(AQ262&lt;$BZ262,IF(AQ262&gt;$BX262,AQ262,""),""))</f>
        <v/>
      </c>
      <c r="DK262" s="128" t="str">
        <f t="shared" ref="DK262:DK325" si="342">IF(IF(AR262&lt;$BZ262,IF(AR262&gt;$BX262,AR262,""),"")=0,"",IF(AR262&lt;$BZ262,IF(AR262&gt;$BX262,AR262,""),""))</f>
        <v/>
      </c>
      <c r="DL262" s="128" t="str">
        <f t="shared" ref="DL262:DL325" si="343">IF(IF(AS262&lt;$BZ262,IF(AS262&gt;$BX262,AS262,""),"")=0,"",IF(AS262&lt;$BZ262,IF(AS262&gt;$BX262,AS262,""),""))</f>
        <v/>
      </c>
      <c r="DM262" s="128" t="str">
        <f t="shared" ref="DM262:DM325" si="344">IF(IF(AT262&lt;$BZ262,IF(AT262&gt;$BX262,AT262,""),"")=0,"",IF(AT262&lt;$BZ262,IF(AT262&gt;$BX262,AT262,""),""))</f>
        <v/>
      </c>
      <c r="DN262" s="128" t="str">
        <f t="shared" ref="DN262:DN325" si="345">IF(IF(AU262&lt;$BZ262,IF(AU262&gt;$BX262,AU262,""),"")=0,"",IF(AU262&lt;$BZ262,IF(AU262&gt;$BX262,AU262,""),""))</f>
        <v/>
      </c>
      <c r="DO262" s="128" t="str">
        <f t="shared" ref="DO262:DO325" si="346">IF(IF(AV262&lt;$BZ262,IF(AV262&gt;$BX262,AV262,""),"")=0,"",IF(AV262&lt;$BZ262,IF(AV262&gt;$BX262,AV262,""),""))</f>
        <v/>
      </c>
      <c r="DP262" s="128" t="str">
        <f t="shared" ref="DP262:DP325" si="347">IF(IF(AW262&lt;$BZ262,IF(AW262&gt;$BX262,AW262,""),"")=0,"",IF(AW262&lt;$BZ262,IF(AW262&gt;$BX262,AW262,""),""))</f>
        <v/>
      </c>
      <c r="DQ262" s="128" t="str">
        <f t="shared" ref="DQ262:DQ325" si="348">IF(IF(AX262&lt;$BZ262,IF(AX262&gt;$BX262,AX262,""),"")=0,"",IF(AX262&lt;$BZ262,IF(AX262&gt;$BX262,AX262,""),""))</f>
        <v/>
      </c>
      <c r="DR262" s="128" t="str">
        <f t="shared" ref="DR262:DR325" si="349">IF(IF(AY262&lt;$BZ262,IF(AY262&gt;$BX262,AY262,""),"")=0,"",IF(AY262&lt;$BZ262,IF(AY262&gt;$BX262,AY262,""),""))</f>
        <v/>
      </c>
      <c r="DS262" s="128" t="str">
        <f t="shared" ref="DS262:DS325" si="350">IF(IF(AZ262&lt;$BZ262,IF(AZ262&gt;$BX262,AZ262,""),"")=0,"",IF(AZ262&lt;$BZ262,IF(AZ262&gt;$BX262,AZ262,""),""))</f>
        <v/>
      </c>
      <c r="DT262" s="128" t="str">
        <f t="shared" ref="DT262:DT325" si="351">IF(IF(BA262&lt;$BZ262,IF(BA262&gt;$BX262,BA262,""),"")=0,"",IF(BA262&lt;$BZ262,IF(BA262&gt;$BX262,BA262,""),""))</f>
        <v/>
      </c>
      <c r="DU262" s="128" t="str">
        <f t="shared" ref="DU262:DU325" si="352">IF(IF(BB262&lt;$BZ262,IF(BB262&gt;$BX262,BB262,""),"")=0,"",IF(BB262&lt;$BZ262,IF(BB262&gt;$BX262,BB262,""),""))</f>
        <v/>
      </c>
      <c r="DV262" s="128" t="str">
        <f t="shared" ref="DV262:DV325" si="353">IF(IF(BC262&lt;$BZ262,IF(BC262&gt;$BX262,BC262,""),"")=0,"",IF(BC262&lt;$BZ262,IF(BC262&gt;$BX262,BC262,""),""))</f>
        <v/>
      </c>
      <c r="DW262" s="128" t="str">
        <f t="shared" ref="DW262:DW325" si="354">IF(IF(BD262&lt;$BZ262,IF(BD262&gt;$BX262,BD262,""),"")=0,"",IF(BD262&lt;$BZ262,IF(BD262&gt;$BX262,BD262,""),""))</f>
        <v/>
      </c>
      <c r="DX262" s="128" t="str">
        <f t="shared" ref="DX262:DX325" si="355">IF(IF(BE262&lt;$BZ262,IF(BE262&gt;$BX262,BE262,""),"")=0,"",IF(BE262&lt;$BZ262,IF(BE262&gt;$BX262,BE262,""),""))</f>
        <v/>
      </c>
      <c r="DY262" s="128" t="str">
        <f t="shared" ref="DY262:DY325" si="356">IF(IF(BF262&lt;$BZ262,IF(BF262&gt;$BX262,BF262,""),"")=0,"",IF(BF262&lt;$BZ262,IF(BF262&gt;$BX262,BF262,""),""))</f>
        <v/>
      </c>
      <c r="DZ262" s="128" t="str">
        <f t="shared" ref="DZ262:DZ325" si="357">IF(IF(BG262&lt;$BZ262,IF(BG262&gt;$BX262,BG262,""),"")=0,"",IF(BG262&lt;$BZ262,IF(BG262&gt;$BX262,BG262,""),""))</f>
        <v/>
      </c>
      <c r="EA262" s="128" t="str">
        <f t="shared" ref="EA262:EA325" si="358">IF(IF(BH262&lt;$BZ262,IF(BH262&gt;$BX262,BH262,""),"")=0,"",IF(BH262&lt;$BZ262,IF(BH262&gt;$BX262,BH262,""),""))</f>
        <v/>
      </c>
      <c r="EB262" s="128" t="str">
        <f t="shared" ref="EB262:EB325" si="359">IF(IF(BI262&lt;$BZ262,IF(BI262&gt;$BX262,BI262,""),"")=0,"",IF(BI262&lt;$BZ262,IF(BI262&gt;$BX262,BI262,""),""))</f>
        <v/>
      </c>
      <c r="EC262" s="128" t="str">
        <f t="shared" ref="EC262:EC325" si="360">IF(IF(BJ262&lt;$BZ262,IF(BJ262&gt;$BX262,BJ262,""),"")=0,"",IF(BJ262&lt;$BZ262,IF(BJ262&gt;$BX262,BJ262,""),""))</f>
        <v/>
      </c>
      <c r="ED262" s="128" t="str">
        <f t="shared" ref="ED262:ED325" si="361">IF(IF(BK262&lt;$BZ262,IF(BK262&gt;$BX262,BK262,""),"")=0,"",IF(BK262&lt;$BZ262,IF(BK262&gt;$BX262,BK262,""),""))</f>
        <v/>
      </c>
      <c r="EE262" s="128" t="str">
        <f t="shared" ref="EE262:EE325" si="362">IF(IF(BL262&lt;$BZ262,IF(BL262&gt;$BX262,BL262,""),"")=0,"",IF(BL262&lt;$BZ262,IF(BL262&gt;$BX262,BL262,""),""))</f>
        <v/>
      </c>
      <c r="EF262" s="128" t="str">
        <f t="shared" ref="EF262:EF325" si="363">IF(IF(BM262&lt;$BZ262,IF(BM262&gt;$BX262,BM262,""),"")=0,"",IF(BM262&lt;$BZ262,IF(BM262&gt;$BX262,BM262,""),""))</f>
        <v/>
      </c>
      <c r="EG262" s="128" t="str">
        <f t="shared" ref="EG262:EG325" si="364">IF(IF(BN262&lt;$BZ262,IF(BN262&gt;$BX262,BN262,""),"")=0,"",IF(BN262&lt;$BZ262,IF(BN262&gt;$BX262,BN262,""),""))</f>
        <v/>
      </c>
      <c r="EH262" s="128">
        <f t="shared" ref="EH262:EH325" si="365">IF(IF(BO262&lt;$BZ262,IF(BO262&gt;$BX262,BO262,""),"")=0,"",IF(BO262&lt;$BZ262,IF(BO262&gt;$BX262,BO262,""),""))</f>
        <v>10.055933999999999</v>
      </c>
      <c r="EI262" s="128">
        <f t="shared" ref="EI262:EI325" si="366">IF(IF(BP262&lt;$BZ262,IF(BP262&gt;$BX262,BP262,""),"")=0,"",IF(BP262&lt;$BZ262,IF(BP262&gt;$BX262,BP262,""),""))</f>
        <v>11.55</v>
      </c>
      <c r="EJ262" s="128" t="str">
        <f t="shared" ref="EJ262:EJ325" si="367">IF(IF(BQ262&lt;$BZ262,IF(BQ262&gt;$BX262,BQ262,""),"")=0,"",IF(BQ262&lt;$BZ262,IF(BQ262&gt;$BX262,BQ262,""),""))</f>
        <v/>
      </c>
      <c r="EK262" s="128" t="str">
        <f t="shared" ref="EK262:EK325" si="368">IF(IF(BR262&lt;$BZ262,IF(BR262&gt;$BX262,BR262,""),"")=0,"",IF(BR262&lt;$BZ262,IF(BR262&gt;$BX262,BR262,""),""))</f>
        <v/>
      </c>
      <c r="EL262" s="128" t="str">
        <f t="shared" ref="EL262:EL325" si="369">IF(IF(BS262&lt;$BZ262,IF(BS262&gt;$BX262,BS262,""),"")=0,"",IF(BS262&lt;$BZ262,IF(BS262&gt;$BX262,BS262,""),""))</f>
        <v/>
      </c>
      <c r="EM262" s="128" t="str">
        <f t="shared" ref="EM262:EM325" si="370">IF(IF(BT262&lt;$BZ262,IF(BT262&gt;$BX262,BT262,""),"")=0,"",IF(BT262&lt;$BZ262,IF(BT262&gt;$BX262,BT262,""),""))</f>
        <v/>
      </c>
      <c r="EN262" s="128" t="str">
        <f t="shared" ref="EN262:EN325" si="371">IF(IF(BU262&lt;$BZ262,IF(BU262&gt;$BX262,BU262,""),"")=0,"",IF(BU262&lt;$BZ262,IF(BU262&gt;$BX262,BU262,""),""))</f>
        <v/>
      </c>
      <c r="EO262" s="127">
        <f t="shared" ref="EO262:EO325" si="372">ROUND(IFERROR(IF(G262&gt;0,G262,SUMSQ(CA262:EN262)/SUM(CA262:EN262)),F262),2)</f>
        <v>10.85</v>
      </c>
      <c r="EP262" s="127">
        <f>ROUND(EO262*(1+[3]Inflación!$G$50),2)</f>
        <v>10.99</v>
      </c>
      <c r="EQ262" s="116">
        <f t="shared" ref="EQ262:EQ325" si="373">IFERROR(EO262/E262-1," ")</f>
        <v>-6.1861813528436782E-2</v>
      </c>
    </row>
    <row r="263" spans="1:148" s="115" customFormat="1" ht="24.75" customHeight="1">
      <c r="A263" s="90">
        <v>256</v>
      </c>
      <c r="B263" s="109" t="s">
        <v>430</v>
      </c>
      <c r="C263" s="91" t="s">
        <v>439</v>
      </c>
      <c r="D263" s="90" t="s">
        <v>12</v>
      </c>
      <c r="E263" s="94">
        <v>18.395899993447614</v>
      </c>
      <c r="F263" s="94">
        <v>18.552265143391917</v>
      </c>
      <c r="G263" s="87"/>
      <c r="H263" s="82"/>
      <c r="I263" s="82">
        <v>10.95</v>
      </c>
      <c r="J263" s="82"/>
      <c r="K263" s="82" t="str">
        <f>+'[3]Contratos anteriores'!AO266</f>
        <v xml:space="preserve"> </v>
      </c>
      <c r="L263" s="82" t="str">
        <f>+'[3]Contratos anteriores'!AP266</f>
        <v xml:space="preserve"> </v>
      </c>
      <c r="M263" s="82" t="str">
        <f>+'[3]Contratos anteriores'!AQ266</f>
        <v xml:space="preserve"> </v>
      </c>
      <c r="N263" s="82"/>
      <c r="O263" s="82"/>
      <c r="P263" s="82"/>
      <c r="Q263" s="82" t="str">
        <f>+'[3]Contratos anteriores'!AR266</f>
        <v xml:space="preserve"> </v>
      </c>
      <c r="R263" s="82" t="str">
        <f>+'[3]Contratos anteriores'!AS266</f>
        <v xml:space="preserve"> </v>
      </c>
      <c r="S263" s="82" t="str">
        <f>+'[3]Contratos anteriores'!AT266</f>
        <v xml:space="preserve"> </v>
      </c>
      <c r="T263" s="82">
        <v>16.8</v>
      </c>
      <c r="U263" s="82"/>
      <c r="V263" s="82"/>
      <c r="W263" s="82" t="str">
        <f>+'[3]Contratos anteriores'!AU266</f>
        <v xml:space="preserve"> </v>
      </c>
      <c r="X263" s="82" t="str">
        <f>+'[3]Contratos anteriores'!AV266</f>
        <v xml:space="preserve"> </v>
      </c>
      <c r="Y263" s="82" t="str">
        <f>+'[3]Contratos anteriores'!AW266</f>
        <v xml:space="preserve"> </v>
      </c>
      <c r="Z263" s="82">
        <v>7.95</v>
      </c>
      <c r="AA263" s="82">
        <v>8.4499999999999993</v>
      </c>
      <c r="AB263" s="82">
        <v>12.5</v>
      </c>
      <c r="AC263" s="86" t="str">
        <f>+'[3]Contratos anteriores'!AX266</f>
        <v xml:space="preserve"> </v>
      </c>
      <c r="AD263" s="86" t="str">
        <f>+'[3]Contratos anteriores'!AY266</f>
        <v xml:space="preserve"> </v>
      </c>
      <c r="AE263" s="86" t="str">
        <f>+'[3]Contratos anteriores'!AZ266</f>
        <v xml:space="preserve"> </v>
      </c>
      <c r="AF263" s="82"/>
      <c r="AG263" s="82"/>
      <c r="AH263" s="82"/>
      <c r="AI263" s="82" t="str">
        <f>+'[3]Contratos anteriores'!BA266</f>
        <v xml:space="preserve"> </v>
      </c>
      <c r="AJ263" s="82" t="str">
        <f>+'[3]Contratos anteriores'!BB266</f>
        <v xml:space="preserve"> </v>
      </c>
      <c r="AK263" s="82" t="str">
        <f>+'[3]Contratos anteriores'!BC266</f>
        <v xml:space="preserve"> </v>
      </c>
      <c r="AL263" s="82"/>
      <c r="AM263" s="82"/>
      <c r="AN263" s="82"/>
      <c r="AO263" s="82" t="str">
        <f>+'[3]Contratos anteriores'!BD266</f>
        <v xml:space="preserve"> </v>
      </c>
      <c r="AP263" s="82" t="str">
        <f>+'[3]Contratos anteriores'!BE266</f>
        <v xml:space="preserve"> </v>
      </c>
      <c r="AQ263" s="82" t="str">
        <f>+'[3]Contratos anteriores'!BF266</f>
        <v xml:space="preserve"> </v>
      </c>
      <c r="AR263" s="82"/>
      <c r="AS263" s="82"/>
      <c r="AT263" s="82"/>
      <c r="AU263" s="82" t="str">
        <f>+'[3]Contratos anteriores'!BG266</f>
        <v xml:space="preserve"> </v>
      </c>
      <c r="AV263" s="82" t="str">
        <f>+'[3]Contratos anteriores'!BH266</f>
        <v xml:space="preserve"> </v>
      </c>
      <c r="AW263" s="82" t="str">
        <f>+'[3]Contratos anteriores'!BI266</f>
        <v xml:space="preserve"> </v>
      </c>
      <c r="AX263" s="82"/>
      <c r="AY263" s="82"/>
      <c r="AZ263" s="82"/>
      <c r="BA263" s="82" t="str">
        <f>+'[3]Contratos anteriores'!BJ266</f>
        <v xml:space="preserve"> </v>
      </c>
      <c r="BB263" s="82" t="str">
        <f>+'[3]Contratos anteriores'!BK266</f>
        <v xml:space="preserve"> </v>
      </c>
      <c r="BC263" s="82" t="str">
        <f>+'[3]Contratos anteriores'!BL266</f>
        <v xml:space="preserve"> </v>
      </c>
      <c r="BD263" s="82"/>
      <c r="BE263" s="82"/>
      <c r="BF263" s="82"/>
      <c r="BG263" s="82" t="str">
        <f>+'[3]Contratos anteriores'!BM266</f>
        <v xml:space="preserve"> </v>
      </c>
      <c r="BH263" s="82" t="str">
        <f>+'[3]Contratos anteriores'!BN266</f>
        <v xml:space="preserve"> </v>
      </c>
      <c r="BI263" s="82" t="str">
        <f>+'[3]Contratos anteriores'!BO266</f>
        <v xml:space="preserve"> </v>
      </c>
      <c r="BJ263" s="82">
        <v>20.239999999999998</v>
      </c>
      <c r="BK263" s="82">
        <v>20.79</v>
      </c>
      <c r="BL263" s="82"/>
      <c r="BM263" s="82" t="str">
        <f>+'[3]Contratos anteriores'!BP266</f>
        <v xml:space="preserve"> </v>
      </c>
      <c r="BN263" s="82" t="str">
        <f>+'[3]Contratos anteriores'!BQ266</f>
        <v xml:space="preserve"> </v>
      </c>
      <c r="BO263" s="82" t="str">
        <f>+'[3]Contratos anteriores'!BR266</f>
        <v xml:space="preserve"> </v>
      </c>
      <c r="BP263" s="82">
        <v>18.37</v>
      </c>
      <c r="BQ263" s="82"/>
      <c r="BR263" s="82">
        <v>19.2</v>
      </c>
      <c r="BS263" s="82" t="str">
        <f>+'[3]Contratos anteriores'!BS266</f>
        <v xml:space="preserve"> </v>
      </c>
      <c r="BT263" s="82" t="str">
        <f>+'[3]Contratos anteriores'!BT266</f>
        <v xml:space="preserve"> </v>
      </c>
      <c r="BU263" s="82" t="str">
        <f>+'[3]Contratos anteriores'!BU266</f>
        <v xml:space="preserve"> </v>
      </c>
      <c r="BV263" s="84">
        <f t="shared" si="304"/>
        <v>15.027777777777779</v>
      </c>
      <c r="BW263" s="84">
        <f t="shared" si="305"/>
        <v>4.7740601047572175</v>
      </c>
      <c r="BX263" s="84">
        <f>IFERROR(BV263-BW263*1," ")</f>
        <v>10.25371767302056</v>
      </c>
      <c r="BY263" s="84">
        <f t="shared" si="300"/>
        <v>19.801837882534997</v>
      </c>
      <c r="BZ263" s="84">
        <f>+IFERROR(E263*1.1," ")</f>
        <v>20.235489992792377</v>
      </c>
      <c r="CA263" s="128" t="str">
        <f t="shared" si="306"/>
        <v/>
      </c>
      <c r="CB263" s="128">
        <f t="shared" si="307"/>
        <v>10.95</v>
      </c>
      <c r="CC263" s="128" t="str">
        <f t="shared" si="308"/>
        <v/>
      </c>
      <c r="CD263" s="128" t="str">
        <f t="shared" si="309"/>
        <v/>
      </c>
      <c r="CE263" s="128" t="str">
        <f t="shared" si="310"/>
        <v/>
      </c>
      <c r="CF263" s="128" t="str">
        <f t="shared" si="311"/>
        <v/>
      </c>
      <c r="CG263" s="128" t="str">
        <f t="shared" si="312"/>
        <v/>
      </c>
      <c r="CH263" s="128" t="str">
        <f t="shared" si="313"/>
        <v/>
      </c>
      <c r="CI263" s="128" t="str">
        <f t="shared" si="314"/>
        <v/>
      </c>
      <c r="CJ263" s="128" t="str">
        <f t="shared" si="315"/>
        <v/>
      </c>
      <c r="CK263" s="128" t="str">
        <f t="shared" si="316"/>
        <v/>
      </c>
      <c r="CL263" s="128" t="str">
        <f t="shared" si="317"/>
        <v/>
      </c>
      <c r="CM263" s="128">
        <f t="shared" si="318"/>
        <v>16.8</v>
      </c>
      <c r="CN263" s="128" t="str">
        <f t="shared" si="319"/>
        <v/>
      </c>
      <c r="CO263" s="128" t="str">
        <f t="shared" si="320"/>
        <v/>
      </c>
      <c r="CP263" s="128" t="str">
        <f t="shared" si="321"/>
        <v/>
      </c>
      <c r="CQ263" s="128" t="str">
        <f t="shared" si="322"/>
        <v/>
      </c>
      <c r="CR263" s="128" t="str">
        <f t="shared" si="323"/>
        <v/>
      </c>
      <c r="CS263" s="82" t="str">
        <f t="shared" si="324"/>
        <v/>
      </c>
      <c r="CT263" s="82" t="str">
        <f t="shared" si="325"/>
        <v/>
      </c>
      <c r="CU263" s="128">
        <f t="shared" si="326"/>
        <v>12.5</v>
      </c>
      <c r="CV263" s="128" t="str">
        <f t="shared" si="327"/>
        <v/>
      </c>
      <c r="CW263" s="128" t="str">
        <f t="shared" si="328"/>
        <v/>
      </c>
      <c r="CX263" s="128" t="str">
        <f t="shared" si="329"/>
        <v/>
      </c>
      <c r="CY263" s="128" t="str">
        <f t="shared" si="330"/>
        <v/>
      </c>
      <c r="CZ263" s="128" t="str">
        <f t="shared" si="331"/>
        <v/>
      </c>
      <c r="DA263" s="128" t="str">
        <f t="shared" si="332"/>
        <v/>
      </c>
      <c r="DB263" s="128" t="str">
        <f t="shared" si="333"/>
        <v/>
      </c>
      <c r="DC263" s="128" t="str">
        <f t="shared" si="334"/>
        <v/>
      </c>
      <c r="DD263" s="128" t="str">
        <f t="shared" si="335"/>
        <v/>
      </c>
      <c r="DE263" s="128" t="str">
        <f t="shared" si="336"/>
        <v/>
      </c>
      <c r="DF263" s="128" t="str">
        <f t="shared" si="337"/>
        <v/>
      </c>
      <c r="DG263" s="128" t="str">
        <f t="shared" si="338"/>
        <v/>
      </c>
      <c r="DH263" s="128" t="str">
        <f t="shared" si="339"/>
        <v/>
      </c>
      <c r="DI263" s="128" t="str">
        <f t="shared" si="340"/>
        <v/>
      </c>
      <c r="DJ263" s="128" t="str">
        <f t="shared" si="341"/>
        <v/>
      </c>
      <c r="DK263" s="128" t="str">
        <f t="shared" si="342"/>
        <v/>
      </c>
      <c r="DL263" s="128" t="str">
        <f t="shared" si="343"/>
        <v/>
      </c>
      <c r="DM263" s="128" t="str">
        <f t="shared" si="344"/>
        <v/>
      </c>
      <c r="DN263" s="128" t="str">
        <f t="shared" si="345"/>
        <v/>
      </c>
      <c r="DO263" s="128" t="str">
        <f t="shared" si="346"/>
        <v/>
      </c>
      <c r="DP263" s="128" t="str">
        <f t="shared" si="347"/>
        <v/>
      </c>
      <c r="DQ263" s="128" t="str">
        <f t="shared" si="348"/>
        <v/>
      </c>
      <c r="DR263" s="128" t="str">
        <f t="shared" si="349"/>
        <v/>
      </c>
      <c r="DS263" s="128" t="str">
        <f t="shared" si="350"/>
        <v/>
      </c>
      <c r="DT263" s="128" t="str">
        <f t="shared" si="351"/>
        <v/>
      </c>
      <c r="DU263" s="128" t="str">
        <f t="shared" si="352"/>
        <v/>
      </c>
      <c r="DV263" s="128" t="str">
        <f t="shared" si="353"/>
        <v/>
      </c>
      <c r="DW263" s="128" t="str">
        <f t="shared" si="354"/>
        <v/>
      </c>
      <c r="DX263" s="128" t="str">
        <f t="shared" si="355"/>
        <v/>
      </c>
      <c r="DY263" s="128" t="str">
        <f t="shared" si="356"/>
        <v/>
      </c>
      <c r="DZ263" s="128" t="str">
        <f t="shared" si="357"/>
        <v/>
      </c>
      <c r="EA263" s="128" t="str">
        <f t="shared" si="358"/>
        <v/>
      </c>
      <c r="EB263" s="128" t="str">
        <f t="shared" si="359"/>
        <v/>
      </c>
      <c r="EC263" s="128" t="str">
        <f t="shared" si="360"/>
        <v/>
      </c>
      <c r="ED263" s="128" t="str">
        <f t="shared" si="361"/>
        <v/>
      </c>
      <c r="EE263" s="128" t="str">
        <f t="shared" si="362"/>
        <v/>
      </c>
      <c r="EF263" s="128" t="str">
        <f t="shared" si="363"/>
        <v/>
      </c>
      <c r="EG263" s="128" t="str">
        <f t="shared" si="364"/>
        <v/>
      </c>
      <c r="EH263" s="128" t="str">
        <f t="shared" si="365"/>
        <v/>
      </c>
      <c r="EI263" s="128">
        <f t="shared" si="366"/>
        <v>18.37</v>
      </c>
      <c r="EJ263" s="128" t="str">
        <f t="shared" si="367"/>
        <v/>
      </c>
      <c r="EK263" s="128">
        <f t="shared" si="368"/>
        <v>19.2</v>
      </c>
      <c r="EL263" s="128" t="str">
        <f t="shared" si="369"/>
        <v/>
      </c>
      <c r="EM263" s="128" t="str">
        <f t="shared" si="370"/>
        <v/>
      </c>
      <c r="EN263" s="128" t="str">
        <f t="shared" si="371"/>
        <v/>
      </c>
      <c r="EO263" s="127">
        <f t="shared" si="372"/>
        <v>16.25</v>
      </c>
      <c r="EP263" s="127">
        <f>ROUND(EO263*(1+[3]Inflación!$G$50),2)</f>
        <v>16.46</v>
      </c>
      <c r="EQ263" s="116">
        <f t="shared" si="373"/>
        <v>-0.11665099256964628</v>
      </c>
    </row>
    <row r="264" spans="1:148" s="115" customFormat="1" ht="24.75" customHeight="1">
      <c r="A264" s="90">
        <v>257</v>
      </c>
      <c r="B264" s="109" t="s">
        <v>430</v>
      </c>
      <c r="C264" s="91" t="s">
        <v>438</v>
      </c>
      <c r="D264" s="90" t="s">
        <v>12</v>
      </c>
      <c r="E264" s="94">
        <v>66.938842744646252</v>
      </c>
      <c r="F264" s="94">
        <v>67.507822907975751</v>
      </c>
      <c r="G264" s="87"/>
      <c r="H264" s="82"/>
      <c r="I264" s="82"/>
      <c r="J264" s="82"/>
      <c r="K264" s="82" t="str">
        <f>+'[3]Contratos anteriores'!AO267</f>
        <v xml:space="preserve"> </v>
      </c>
      <c r="L264" s="82" t="str">
        <f>+'[3]Contratos anteriores'!AP267</f>
        <v xml:space="preserve"> </v>
      </c>
      <c r="M264" s="82" t="str">
        <f>+'[3]Contratos anteriores'!AQ267</f>
        <v xml:space="preserve"> </v>
      </c>
      <c r="N264" s="82"/>
      <c r="O264" s="82"/>
      <c r="P264" s="82"/>
      <c r="Q264" s="82" t="str">
        <f>+'[3]Contratos anteriores'!AR267</f>
        <v xml:space="preserve"> </v>
      </c>
      <c r="R264" s="82" t="str">
        <f>+'[3]Contratos anteriores'!AS267</f>
        <v xml:space="preserve"> </v>
      </c>
      <c r="S264" s="82" t="str">
        <f>+'[3]Contratos anteriores'!AT267</f>
        <v xml:space="preserve"> </v>
      </c>
      <c r="T264" s="82">
        <v>28</v>
      </c>
      <c r="U264" s="82"/>
      <c r="V264" s="82"/>
      <c r="W264" s="82" t="str">
        <f>+'[3]Contratos anteriores'!AU267</f>
        <v xml:space="preserve"> </v>
      </c>
      <c r="X264" s="82" t="str">
        <f>+'[3]Contratos anteriores'!AV267</f>
        <v xml:space="preserve"> </v>
      </c>
      <c r="Y264" s="82" t="str">
        <f>+'[3]Contratos anteriores'!AW267</f>
        <v xml:space="preserve"> </v>
      </c>
      <c r="Z264" s="82">
        <v>14.42</v>
      </c>
      <c r="AA264" s="82">
        <v>18.3</v>
      </c>
      <c r="AB264" s="82">
        <v>24.5</v>
      </c>
      <c r="AC264" s="86" t="str">
        <f>+'[3]Contratos anteriores'!AX267</f>
        <v xml:space="preserve"> </v>
      </c>
      <c r="AD264" s="86" t="str">
        <f>+'[3]Contratos anteriores'!AY267</f>
        <v xml:space="preserve"> </v>
      </c>
      <c r="AE264" s="86" t="str">
        <f>+'[3]Contratos anteriores'!AZ267</f>
        <v xml:space="preserve"> </v>
      </c>
      <c r="AF264" s="82"/>
      <c r="AG264" s="82"/>
      <c r="AH264" s="82"/>
      <c r="AI264" s="82" t="str">
        <f>+'[3]Contratos anteriores'!BA267</f>
        <v xml:space="preserve"> </v>
      </c>
      <c r="AJ264" s="82" t="str">
        <f>+'[3]Contratos anteriores'!BB267</f>
        <v xml:space="preserve"> </v>
      </c>
      <c r="AK264" s="82" t="str">
        <f>+'[3]Contratos anteriores'!BC267</f>
        <v xml:space="preserve"> </v>
      </c>
      <c r="AL264" s="82"/>
      <c r="AM264" s="82"/>
      <c r="AN264" s="82"/>
      <c r="AO264" s="82" t="str">
        <f>+'[3]Contratos anteriores'!BD267</f>
        <v xml:space="preserve"> </v>
      </c>
      <c r="AP264" s="82" t="str">
        <f>+'[3]Contratos anteriores'!BE267</f>
        <v xml:space="preserve"> </v>
      </c>
      <c r="AQ264" s="82" t="str">
        <f>+'[3]Contratos anteriores'!BF267</f>
        <v xml:space="preserve"> </v>
      </c>
      <c r="AR264" s="82"/>
      <c r="AS264" s="82"/>
      <c r="AT264" s="82"/>
      <c r="AU264" s="82" t="str">
        <f>+'[3]Contratos anteriores'!BG267</f>
        <v xml:space="preserve"> </v>
      </c>
      <c r="AV264" s="82" t="str">
        <f>+'[3]Contratos anteriores'!BH267</f>
        <v xml:space="preserve"> </v>
      </c>
      <c r="AW264" s="82" t="str">
        <f>+'[3]Contratos anteriores'!BI267</f>
        <v xml:space="preserve"> </v>
      </c>
      <c r="AX264" s="82"/>
      <c r="AY264" s="82"/>
      <c r="AZ264" s="82"/>
      <c r="BA264" s="82" t="str">
        <f>+'[3]Contratos anteriores'!BJ267</f>
        <v xml:space="preserve"> </v>
      </c>
      <c r="BB264" s="82" t="str">
        <f>+'[3]Contratos anteriores'!BK267</f>
        <v xml:space="preserve"> </v>
      </c>
      <c r="BC264" s="82" t="str">
        <f>+'[3]Contratos anteriores'!BL267</f>
        <v xml:space="preserve"> </v>
      </c>
      <c r="BD264" s="82"/>
      <c r="BE264" s="82"/>
      <c r="BF264" s="82"/>
      <c r="BG264" s="82" t="str">
        <f>+'[3]Contratos anteriores'!BM267</f>
        <v xml:space="preserve"> </v>
      </c>
      <c r="BH264" s="82">
        <f>+'[3]Contratos anteriores'!BN267</f>
        <v>13.784019000000002</v>
      </c>
      <c r="BI264" s="82" t="str">
        <f>+'[3]Contratos anteriores'!BO267</f>
        <v xml:space="preserve"> </v>
      </c>
      <c r="BJ264" s="82">
        <v>33.17</v>
      </c>
      <c r="BK264" s="129"/>
      <c r="BL264" s="82"/>
      <c r="BM264" s="82" t="str">
        <f>+'[3]Contratos anteriores'!BP267</f>
        <v xml:space="preserve"> </v>
      </c>
      <c r="BN264" s="82" t="str">
        <f>+'[3]Contratos anteriores'!BQ267</f>
        <v xml:space="preserve"> </v>
      </c>
      <c r="BO264" s="129"/>
      <c r="BP264" s="129"/>
      <c r="BQ264" s="82"/>
      <c r="BR264" s="129"/>
      <c r="BS264" s="82" t="str">
        <f>+'[3]Contratos anteriores'!BS267</f>
        <v xml:space="preserve"> </v>
      </c>
      <c r="BT264" s="82" t="str">
        <f>+'[3]Contratos anteriores'!BT267</f>
        <v xml:space="preserve"> </v>
      </c>
      <c r="BU264" s="82" t="str">
        <f>+'[3]Contratos anteriores'!BU267</f>
        <v xml:space="preserve"> </v>
      </c>
      <c r="BV264" s="84">
        <f t="shared" si="304"/>
        <v>22.029003166666666</v>
      </c>
      <c r="BW264" s="84">
        <f t="shared" si="305"/>
        <v>21.940229247338404</v>
      </c>
      <c r="BX264" s="84">
        <f>IFERROR(BV264-BW264*0.75," ")</f>
        <v>5.5738312311628633</v>
      </c>
      <c r="BY264" s="84">
        <f t="shared" si="300"/>
        <v>43.96923241400507</v>
      </c>
      <c r="BZ264" s="84">
        <f>BV264*1.4</f>
        <v>30.840604433333329</v>
      </c>
      <c r="CA264" s="128" t="str">
        <f t="shared" si="306"/>
        <v/>
      </c>
      <c r="CB264" s="128" t="str">
        <f t="shared" si="307"/>
        <v/>
      </c>
      <c r="CC264" s="128" t="str">
        <f t="shared" si="308"/>
        <v/>
      </c>
      <c r="CD264" s="128" t="str">
        <f t="shared" si="309"/>
        <v/>
      </c>
      <c r="CE264" s="128" t="str">
        <f t="shared" si="310"/>
        <v/>
      </c>
      <c r="CF264" s="128" t="str">
        <f t="shared" si="311"/>
        <v/>
      </c>
      <c r="CG264" s="128" t="str">
        <f t="shared" si="312"/>
        <v/>
      </c>
      <c r="CH264" s="128" t="str">
        <f t="shared" si="313"/>
        <v/>
      </c>
      <c r="CI264" s="128" t="str">
        <f t="shared" si="314"/>
        <v/>
      </c>
      <c r="CJ264" s="128" t="str">
        <f t="shared" si="315"/>
        <v/>
      </c>
      <c r="CK264" s="128" t="str">
        <f t="shared" si="316"/>
        <v/>
      </c>
      <c r="CL264" s="128" t="str">
        <f t="shared" si="317"/>
        <v/>
      </c>
      <c r="CM264" s="128">
        <f t="shared" si="318"/>
        <v>28</v>
      </c>
      <c r="CN264" s="128" t="str">
        <f t="shared" si="319"/>
        <v/>
      </c>
      <c r="CO264" s="128" t="str">
        <f t="shared" si="320"/>
        <v/>
      </c>
      <c r="CP264" s="128" t="str">
        <f t="shared" si="321"/>
        <v/>
      </c>
      <c r="CQ264" s="128" t="str">
        <f t="shared" si="322"/>
        <v/>
      </c>
      <c r="CR264" s="128" t="str">
        <f t="shared" si="323"/>
        <v/>
      </c>
      <c r="CS264" s="82">
        <f t="shared" si="324"/>
        <v>14.42</v>
      </c>
      <c r="CT264" s="82">
        <f t="shared" si="325"/>
        <v>18.3</v>
      </c>
      <c r="CU264" s="128">
        <f t="shared" si="326"/>
        <v>24.5</v>
      </c>
      <c r="CV264" s="128" t="str">
        <f t="shared" si="327"/>
        <v/>
      </c>
      <c r="CW264" s="128" t="str">
        <f t="shared" si="328"/>
        <v/>
      </c>
      <c r="CX264" s="128" t="str">
        <f t="shared" si="329"/>
        <v/>
      </c>
      <c r="CY264" s="128" t="str">
        <f t="shared" si="330"/>
        <v/>
      </c>
      <c r="CZ264" s="128" t="str">
        <f t="shared" si="331"/>
        <v/>
      </c>
      <c r="DA264" s="128" t="str">
        <f t="shared" si="332"/>
        <v/>
      </c>
      <c r="DB264" s="128" t="str">
        <f t="shared" si="333"/>
        <v/>
      </c>
      <c r="DC264" s="128" t="str">
        <f t="shared" si="334"/>
        <v/>
      </c>
      <c r="DD264" s="128" t="str">
        <f t="shared" si="335"/>
        <v/>
      </c>
      <c r="DE264" s="128" t="str">
        <f t="shared" si="336"/>
        <v/>
      </c>
      <c r="DF264" s="128" t="str">
        <f t="shared" si="337"/>
        <v/>
      </c>
      <c r="DG264" s="128" t="str">
        <f t="shared" si="338"/>
        <v/>
      </c>
      <c r="DH264" s="128" t="str">
        <f t="shared" si="339"/>
        <v/>
      </c>
      <c r="DI264" s="128" t="str">
        <f t="shared" si="340"/>
        <v/>
      </c>
      <c r="DJ264" s="128" t="str">
        <f t="shared" si="341"/>
        <v/>
      </c>
      <c r="DK264" s="128" t="str">
        <f t="shared" si="342"/>
        <v/>
      </c>
      <c r="DL264" s="128" t="str">
        <f t="shared" si="343"/>
        <v/>
      </c>
      <c r="DM264" s="128" t="str">
        <f t="shared" si="344"/>
        <v/>
      </c>
      <c r="DN264" s="128" t="str">
        <f t="shared" si="345"/>
        <v/>
      </c>
      <c r="DO264" s="128" t="str">
        <f t="shared" si="346"/>
        <v/>
      </c>
      <c r="DP264" s="128" t="str">
        <f t="shared" si="347"/>
        <v/>
      </c>
      <c r="DQ264" s="128" t="str">
        <f t="shared" si="348"/>
        <v/>
      </c>
      <c r="DR264" s="128" t="str">
        <f t="shared" si="349"/>
        <v/>
      </c>
      <c r="DS264" s="128" t="str">
        <f t="shared" si="350"/>
        <v/>
      </c>
      <c r="DT264" s="128" t="str">
        <f t="shared" si="351"/>
        <v/>
      </c>
      <c r="DU264" s="128" t="str">
        <f t="shared" si="352"/>
        <v/>
      </c>
      <c r="DV264" s="128" t="str">
        <f t="shared" si="353"/>
        <v/>
      </c>
      <c r="DW264" s="128" t="str">
        <f t="shared" si="354"/>
        <v/>
      </c>
      <c r="DX264" s="128" t="str">
        <f t="shared" si="355"/>
        <v/>
      </c>
      <c r="DY264" s="128" t="str">
        <f t="shared" si="356"/>
        <v/>
      </c>
      <c r="DZ264" s="128" t="str">
        <f t="shared" si="357"/>
        <v/>
      </c>
      <c r="EA264" s="128">
        <f t="shared" si="358"/>
        <v>13.784019000000002</v>
      </c>
      <c r="EB264" s="128" t="str">
        <f t="shared" si="359"/>
        <v/>
      </c>
      <c r="EC264" s="128" t="str">
        <f t="shared" si="360"/>
        <v/>
      </c>
      <c r="ED264" s="128" t="str">
        <f t="shared" si="361"/>
        <v/>
      </c>
      <c r="EE264" s="128" t="str">
        <f t="shared" si="362"/>
        <v/>
      </c>
      <c r="EF264" s="128" t="str">
        <f t="shared" si="363"/>
        <v/>
      </c>
      <c r="EG264" s="128" t="str">
        <f t="shared" si="364"/>
        <v/>
      </c>
      <c r="EH264" s="128" t="str">
        <f t="shared" si="365"/>
        <v/>
      </c>
      <c r="EI264" s="128" t="str">
        <f t="shared" si="366"/>
        <v/>
      </c>
      <c r="EJ264" s="128" t="str">
        <f t="shared" si="367"/>
        <v/>
      </c>
      <c r="EK264" s="128" t="str">
        <f t="shared" si="368"/>
        <v/>
      </c>
      <c r="EL264" s="128" t="str">
        <f t="shared" si="369"/>
        <v/>
      </c>
      <c r="EM264" s="128" t="str">
        <f t="shared" si="370"/>
        <v/>
      </c>
      <c r="EN264" s="128" t="str">
        <f t="shared" si="371"/>
        <v/>
      </c>
      <c r="EO264" s="127">
        <f t="shared" si="372"/>
        <v>21.38</v>
      </c>
      <c r="EP264" s="127">
        <f>ROUND(EO264*(1+[3]Inflación!$G$50),2)</f>
        <v>21.65</v>
      </c>
      <c r="EQ264" s="116">
        <f t="shared" si="373"/>
        <v>-0.68060397934336914</v>
      </c>
      <c r="ER264" s="126"/>
    </row>
    <row r="265" spans="1:148" s="115" customFormat="1" ht="24.75" customHeight="1">
      <c r="A265" s="90">
        <v>258</v>
      </c>
      <c r="B265" s="109" t="s">
        <v>430</v>
      </c>
      <c r="C265" s="91" t="s">
        <v>437</v>
      </c>
      <c r="D265" s="90" t="s">
        <v>12</v>
      </c>
      <c r="E265" s="94">
        <v>30.145254998275153</v>
      </c>
      <c r="F265" s="94">
        <v>30.40148966576049</v>
      </c>
      <c r="G265" s="87"/>
      <c r="H265" s="82"/>
      <c r="I265" s="82"/>
      <c r="J265" s="82"/>
      <c r="K265" s="82" t="str">
        <f>+'[3]Contratos anteriores'!AO268</f>
        <v xml:space="preserve"> </v>
      </c>
      <c r="L265" s="82" t="str">
        <f>+'[3]Contratos anteriores'!AP268</f>
        <v xml:space="preserve"> </v>
      </c>
      <c r="M265" s="82" t="str">
        <f>+'[3]Contratos anteriores'!AQ268</f>
        <v xml:space="preserve"> </v>
      </c>
      <c r="N265" s="82"/>
      <c r="O265" s="82"/>
      <c r="P265" s="82"/>
      <c r="Q265" s="82" t="str">
        <f>+'[3]Contratos anteriores'!AR268</f>
        <v xml:space="preserve"> </v>
      </c>
      <c r="R265" s="82" t="str">
        <f>+'[3]Contratos anteriores'!AS268</f>
        <v xml:space="preserve"> </v>
      </c>
      <c r="S265" s="82" t="str">
        <f>+'[3]Contratos anteriores'!AT268</f>
        <v xml:space="preserve"> </v>
      </c>
      <c r="T265" s="82">
        <v>35</v>
      </c>
      <c r="U265" s="82"/>
      <c r="V265" s="82"/>
      <c r="W265" s="82" t="str">
        <f>+'[3]Contratos anteriores'!AU268</f>
        <v xml:space="preserve"> </v>
      </c>
      <c r="X265" s="82" t="str">
        <f>+'[3]Contratos anteriores'!AV268</f>
        <v xml:space="preserve"> </v>
      </c>
      <c r="Y265" s="82" t="str">
        <f>+'[3]Contratos anteriores'!AW268</f>
        <v xml:space="preserve"> </v>
      </c>
      <c r="Z265" s="82">
        <v>21.75</v>
      </c>
      <c r="AA265" s="82">
        <v>29.1</v>
      </c>
      <c r="AB265" s="82">
        <v>37.5</v>
      </c>
      <c r="AC265" s="86" t="str">
        <f>+'[3]Contratos anteriores'!AX268</f>
        <v xml:space="preserve"> </v>
      </c>
      <c r="AD265" s="86" t="str">
        <f>+'[3]Contratos anteriores'!AY268</f>
        <v xml:space="preserve"> </v>
      </c>
      <c r="AE265" s="86" t="str">
        <f>+'[3]Contratos anteriores'!AZ268</f>
        <v xml:space="preserve"> </v>
      </c>
      <c r="AF265" s="82"/>
      <c r="AG265" s="82"/>
      <c r="AH265" s="82"/>
      <c r="AI265" s="82" t="str">
        <f>+'[3]Contratos anteriores'!BA268</f>
        <v xml:space="preserve"> </v>
      </c>
      <c r="AJ265" s="82" t="str">
        <f>+'[3]Contratos anteriores'!BB268</f>
        <v xml:space="preserve"> </v>
      </c>
      <c r="AK265" s="82" t="str">
        <f>+'[3]Contratos anteriores'!BC268</f>
        <v xml:space="preserve"> </v>
      </c>
      <c r="AL265" s="82"/>
      <c r="AM265" s="82"/>
      <c r="AN265" s="82"/>
      <c r="AO265" s="82" t="str">
        <f>+'[3]Contratos anteriores'!BD268</f>
        <v xml:space="preserve"> </v>
      </c>
      <c r="AP265" s="82" t="str">
        <f>+'[3]Contratos anteriores'!BE268</f>
        <v xml:space="preserve"> </v>
      </c>
      <c r="AQ265" s="82" t="str">
        <f>+'[3]Contratos anteriores'!BF268</f>
        <v xml:space="preserve"> </v>
      </c>
      <c r="AR265" s="82"/>
      <c r="AS265" s="82"/>
      <c r="AT265" s="82"/>
      <c r="AU265" s="82" t="str">
        <f>+'[3]Contratos anteriores'!BG268</f>
        <v xml:space="preserve"> </v>
      </c>
      <c r="AV265" s="82" t="str">
        <f>+'[3]Contratos anteriores'!BH268</f>
        <v xml:space="preserve"> </v>
      </c>
      <c r="AW265" s="82" t="str">
        <f>+'[3]Contratos anteriores'!BI268</f>
        <v xml:space="preserve"> </v>
      </c>
      <c r="AX265" s="82"/>
      <c r="AY265" s="82"/>
      <c r="AZ265" s="82"/>
      <c r="BA265" s="82" t="str">
        <f>+'[3]Contratos anteriores'!BJ268</f>
        <v xml:space="preserve"> </v>
      </c>
      <c r="BB265" s="82" t="str">
        <f>+'[3]Contratos anteriores'!BK268</f>
        <v xml:space="preserve"> </v>
      </c>
      <c r="BC265" s="82" t="str">
        <f>+'[3]Contratos anteriores'!BL268</f>
        <v xml:space="preserve"> </v>
      </c>
      <c r="BD265" s="82"/>
      <c r="BE265" s="82"/>
      <c r="BF265" s="82"/>
      <c r="BG265" s="82" t="str">
        <f>+'[3]Contratos anteriores'!BM268</f>
        <v xml:space="preserve"> </v>
      </c>
      <c r="BH265" s="82">
        <f>+'[3]Contratos anteriores'!BN268</f>
        <v>16.939275000000002</v>
      </c>
      <c r="BI265" s="82" t="str">
        <f>+'[3]Contratos anteriores'!BO268</f>
        <v xml:space="preserve"> </v>
      </c>
      <c r="BJ265" s="129"/>
      <c r="BK265" s="82">
        <v>34.06</v>
      </c>
      <c r="BL265" s="82"/>
      <c r="BM265" s="82" t="str">
        <f>+'[3]Contratos anteriores'!BP268</f>
        <v xml:space="preserve"> </v>
      </c>
      <c r="BN265" s="82" t="str">
        <f>+'[3]Contratos anteriores'!BQ268</f>
        <v xml:space="preserve"> </v>
      </c>
      <c r="BO265" s="82" t="str">
        <f>+'[3]Contratos anteriores'!BR268</f>
        <v xml:space="preserve"> </v>
      </c>
      <c r="BP265" s="129">
        <v>30.1</v>
      </c>
      <c r="BQ265" s="82"/>
      <c r="BR265" s="129">
        <v>31.47</v>
      </c>
      <c r="BS265" s="82" t="str">
        <f>+'[3]Contratos anteriores'!BS268</f>
        <v xml:space="preserve"> </v>
      </c>
      <c r="BT265" s="82" t="str">
        <f>+'[3]Contratos anteriores'!BT268</f>
        <v xml:space="preserve"> </v>
      </c>
      <c r="BU265" s="82" t="str">
        <f>+'[3]Contratos anteriores'!BU268</f>
        <v xml:space="preserve"> </v>
      </c>
      <c r="BV265" s="84">
        <f t="shared" si="304"/>
        <v>29.489909375</v>
      </c>
      <c r="BW265" s="84">
        <f t="shared" si="305"/>
        <v>6.1309137327913179</v>
      </c>
      <c r="BX265" s="84">
        <f>IFERROR(BV265-BW265*1.35," ")</f>
        <v>21.213175835731718</v>
      </c>
      <c r="BY265" s="84">
        <f t="shared" si="300"/>
        <v>35.620823107791317</v>
      </c>
      <c r="BZ265" s="84">
        <f>BV265*1.25</f>
        <v>36.862386718750003</v>
      </c>
      <c r="CA265" s="128" t="str">
        <f t="shared" si="306"/>
        <v/>
      </c>
      <c r="CB265" s="128" t="str">
        <f t="shared" si="307"/>
        <v/>
      </c>
      <c r="CC265" s="128" t="str">
        <f t="shared" si="308"/>
        <v/>
      </c>
      <c r="CD265" s="128" t="str">
        <f t="shared" si="309"/>
        <v/>
      </c>
      <c r="CE265" s="128" t="str">
        <f t="shared" si="310"/>
        <v/>
      </c>
      <c r="CF265" s="128" t="str">
        <f t="shared" si="311"/>
        <v/>
      </c>
      <c r="CG265" s="128" t="str">
        <f t="shared" si="312"/>
        <v/>
      </c>
      <c r="CH265" s="128" t="str">
        <f t="shared" si="313"/>
        <v/>
      </c>
      <c r="CI265" s="128" t="str">
        <f t="shared" si="314"/>
        <v/>
      </c>
      <c r="CJ265" s="128" t="str">
        <f t="shared" si="315"/>
        <v/>
      </c>
      <c r="CK265" s="128" t="str">
        <f t="shared" si="316"/>
        <v/>
      </c>
      <c r="CL265" s="128" t="str">
        <f t="shared" si="317"/>
        <v/>
      </c>
      <c r="CM265" s="128">
        <f t="shared" si="318"/>
        <v>35</v>
      </c>
      <c r="CN265" s="128" t="str">
        <f t="shared" si="319"/>
        <v/>
      </c>
      <c r="CO265" s="128" t="str">
        <f t="shared" si="320"/>
        <v/>
      </c>
      <c r="CP265" s="128" t="str">
        <f t="shared" si="321"/>
        <v/>
      </c>
      <c r="CQ265" s="128" t="str">
        <f t="shared" si="322"/>
        <v/>
      </c>
      <c r="CR265" s="128" t="str">
        <f t="shared" si="323"/>
        <v/>
      </c>
      <c r="CS265" s="82">
        <f t="shared" si="324"/>
        <v>21.75</v>
      </c>
      <c r="CT265" s="82">
        <f t="shared" si="325"/>
        <v>29.1</v>
      </c>
      <c r="CU265" s="128" t="str">
        <f t="shared" si="326"/>
        <v/>
      </c>
      <c r="CV265" s="128" t="str">
        <f t="shared" si="327"/>
        <v/>
      </c>
      <c r="CW265" s="128" t="str">
        <f t="shared" si="328"/>
        <v/>
      </c>
      <c r="CX265" s="128" t="str">
        <f t="shared" si="329"/>
        <v/>
      </c>
      <c r="CY265" s="128" t="str">
        <f t="shared" si="330"/>
        <v/>
      </c>
      <c r="CZ265" s="128" t="str">
        <f t="shared" si="331"/>
        <v/>
      </c>
      <c r="DA265" s="128" t="str">
        <f t="shared" si="332"/>
        <v/>
      </c>
      <c r="DB265" s="128" t="str">
        <f t="shared" si="333"/>
        <v/>
      </c>
      <c r="DC265" s="128" t="str">
        <f t="shared" si="334"/>
        <v/>
      </c>
      <c r="DD265" s="128" t="str">
        <f t="shared" si="335"/>
        <v/>
      </c>
      <c r="DE265" s="128" t="str">
        <f t="shared" si="336"/>
        <v/>
      </c>
      <c r="DF265" s="128" t="str">
        <f t="shared" si="337"/>
        <v/>
      </c>
      <c r="DG265" s="128" t="str">
        <f t="shared" si="338"/>
        <v/>
      </c>
      <c r="DH265" s="128" t="str">
        <f t="shared" si="339"/>
        <v/>
      </c>
      <c r="DI265" s="128" t="str">
        <f t="shared" si="340"/>
        <v/>
      </c>
      <c r="DJ265" s="128" t="str">
        <f t="shared" si="341"/>
        <v/>
      </c>
      <c r="DK265" s="128" t="str">
        <f t="shared" si="342"/>
        <v/>
      </c>
      <c r="DL265" s="128" t="str">
        <f t="shared" si="343"/>
        <v/>
      </c>
      <c r="DM265" s="128" t="str">
        <f t="shared" si="344"/>
        <v/>
      </c>
      <c r="DN265" s="128" t="str">
        <f t="shared" si="345"/>
        <v/>
      </c>
      <c r="DO265" s="128" t="str">
        <f t="shared" si="346"/>
        <v/>
      </c>
      <c r="DP265" s="128" t="str">
        <f t="shared" si="347"/>
        <v/>
      </c>
      <c r="DQ265" s="128" t="str">
        <f t="shared" si="348"/>
        <v/>
      </c>
      <c r="DR265" s="128" t="str">
        <f t="shared" si="349"/>
        <v/>
      </c>
      <c r="DS265" s="128" t="str">
        <f t="shared" si="350"/>
        <v/>
      </c>
      <c r="DT265" s="128" t="str">
        <f t="shared" si="351"/>
        <v/>
      </c>
      <c r="DU265" s="128" t="str">
        <f t="shared" si="352"/>
        <v/>
      </c>
      <c r="DV265" s="128" t="str">
        <f t="shared" si="353"/>
        <v/>
      </c>
      <c r="DW265" s="128" t="str">
        <f t="shared" si="354"/>
        <v/>
      </c>
      <c r="DX265" s="128" t="str">
        <f t="shared" si="355"/>
        <v/>
      </c>
      <c r="DY265" s="128" t="str">
        <f t="shared" si="356"/>
        <v/>
      </c>
      <c r="DZ265" s="128" t="str">
        <f t="shared" si="357"/>
        <v/>
      </c>
      <c r="EA265" s="128" t="str">
        <f t="shared" si="358"/>
        <v/>
      </c>
      <c r="EB265" s="128" t="str">
        <f t="shared" si="359"/>
        <v/>
      </c>
      <c r="EC265" s="128" t="str">
        <f t="shared" si="360"/>
        <v/>
      </c>
      <c r="ED265" s="128">
        <f t="shared" si="361"/>
        <v>34.06</v>
      </c>
      <c r="EE265" s="128" t="str">
        <f t="shared" si="362"/>
        <v/>
      </c>
      <c r="EF265" s="128" t="str">
        <f t="shared" si="363"/>
        <v/>
      </c>
      <c r="EG265" s="128" t="str">
        <f t="shared" si="364"/>
        <v/>
      </c>
      <c r="EH265" s="128" t="str">
        <f t="shared" si="365"/>
        <v/>
      </c>
      <c r="EI265" s="128">
        <f t="shared" si="366"/>
        <v>30.1</v>
      </c>
      <c r="EJ265" s="128" t="str">
        <f t="shared" si="367"/>
        <v/>
      </c>
      <c r="EK265" s="128">
        <f t="shared" si="368"/>
        <v>31.47</v>
      </c>
      <c r="EL265" s="128" t="str">
        <f t="shared" si="369"/>
        <v/>
      </c>
      <c r="EM265" s="128" t="str">
        <f t="shared" si="370"/>
        <v/>
      </c>
      <c r="EN265" s="128" t="str">
        <f t="shared" si="371"/>
        <v/>
      </c>
      <c r="EO265" s="127">
        <f t="shared" si="372"/>
        <v>30.86</v>
      </c>
      <c r="EP265" s="127">
        <f>ROUND(EO265*(1+[3]Inflación!$G$50),2)</f>
        <v>31.26</v>
      </c>
      <c r="EQ265" s="116">
        <f t="shared" si="373"/>
        <v>2.3710033362323246E-2</v>
      </c>
      <c r="ER265" s="126"/>
    </row>
    <row r="266" spans="1:148" s="115" customFormat="1" ht="24.75" customHeight="1">
      <c r="A266" s="90">
        <v>259</v>
      </c>
      <c r="B266" s="109" t="s">
        <v>430</v>
      </c>
      <c r="C266" s="91" t="s">
        <v>436</v>
      </c>
      <c r="D266" s="90" t="s">
        <v>12</v>
      </c>
      <c r="E266" s="94">
        <v>77.02109182723234</v>
      </c>
      <c r="F266" s="94">
        <v>77.675771107763808</v>
      </c>
      <c r="G266" s="87"/>
      <c r="H266" s="82"/>
      <c r="I266" s="82"/>
      <c r="J266" s="82"/>
      <c r="K266" s="82" t="str">
        <f>+'[3]Contratos anteriores'!AO269</f>
        <v xml:space="preserve"> </v>
      </c>
      <c r="L266" s="82" t="str">
        <f>+'[3]Contratos anteriores'!AP269</f>
        <v xml:space="preserve"> </v>
      </c>
      <c r="M266" s="82" t="str">
        <f>+'[3]Contratos anteriores'!AQ269</f>
        <v xml:space="preserve"> </v>
      </c>
      <c r="N266" s="82"/>
      <c r="O266" s="82"/>
      <c r="P266" s="82"/>
      <c r="Q266" s="82" t="str">
        <f>+'[3]Contratos anteriores'!AR269</f>
        <v xml:space="preserve"> </v>
      </c>
      <c r="R266" s="82" t="str">
        <f>+'[3]Contratos anteriores'!AS269</f>
        <v xml:space="preserve"> </v>
      </c>
      <c r="S266" s="82" t="str">
        <f>+'[3]Contratos anteriores'!AT269</f>
        <v xml:space="preserve"> </v>
      </c>
      <c r="T266" s="82">
        <v>49</v>
      </c>
      <c r="U266" s="82"/>
      <c r="V266" s="82"/>
      <c r="W266" s="82" t="str">
        <f>+'[3]Contratos anteriores'!AU269</f>
        <v xml:space="preserve"> </v>
      </c>
      <c r="X266" s="82" t="str">
        <f>+'[3]Contratos anteriores'!AV269</f>
        <v xml:space="preserve"> </v>
      </c>
      <c r="Y266" s="82" t="str">
        <f>+'[3]Contratos anteriores'!AW269</f>
        <v xml:space="preserve"> </v>
      </c>
      <c r="Z266" s="82">
        <v>29.6</v>
      </c>
      <c r="AA266" s="82">
        <v>40</v>
      </c>
      <c r="AB266" s="82">
        <v>56.3</v>
      </c>
      <c r="AC266" s="86" t="str">
        <f>+'[3]Contratos anteriores'!AX269</f>
        <v xml:space="preserve"> </v>
      </c>
      <c r="AD266" s="86" t="str">
        <f>+'[3]Contratos anteriores'!AY269</f>
        <v xml:space="preserve"> </v>
      </c>
      <c r="AE266" s="86" t="str">
        <f>+'[3]Contratos anteriores'!AZ269</f>
        <v xml:space="preserve"> </v>
      </c>
      <c r="AF266" s="82"/>
      <c r="AG266" s="82"/>
      <c r="AH266" s="82"/>
      <c r="AI266" s="82" t="str">
        <f>+'[3]Contratos anteriores'!BA269</f>
        <v xml:space="preserve"> </v>
      </c>
      <c r="AJ266" s="82" t="str">
        <f>+'[3]Contratos anteriores'!BB269</f>
        <v xml:space="preserve"> </v>
      </c>
      <c r="AK266" s="82" t="str">
        <f>+'[3]Contratos anteriores'!BC269</f>
        <v xml:space="preserve"> </v>
      </c>
      <c r="AL266" s="82"/>
      <c r="AM266" s="82"/>
      <c r="AN266" s="82"/>
      <c r="AO266" s="82" t="str">
        <f>+'[3]Contratos anteriores'!BD269</f>
        <v xml:space="preserve"> </v>
      </c>
      <c r="AP266" s="82" t="str">
        <f>+'[3]Contratos anteriores'!BE269</f>
        <v xml:space="preserve"> </v>
      </c>
      <c r="AQ266" s="82" t="str">
        <f>+'[3]Contratos anteriores'!BF269</f>
        <v xml:space="preserve"> </v>
      </c>
      <c r="AR266" s="82"/>
      <c r="AS266" s="82"/>
      <c r="AT266" s="82"/>
      <c r="AU266" s="82" t="str">
        <f>+'[3]Contratos anteriores'!BG269</f>
        <v xml:space="preserve"> </v>
      </c>
      <c r="AV266" s="82" t="str">
        <f>+'[3]Contratos anteriores'!BH269</f>
        <v xml:space="preserve"> </v>
      </c>
      <c r="AW266" s="82" t="str">
        <f>+'[3]Contratos anteriores'!BI269</f>
        <v xml:space="preserve"> </v>
      </c>
      <c r="AX266" s="82"/>
      <c r="AY266" s="82"/>
      <c r="AZ266" s="82"/>
      <c r="BA266" s="82" t="str">
        <f>+'[3]Contratos anteriores'!BJ269</f>
        <v xml:space="preserve"> </v>
      </c>
      <c r="BB266" s="82" t="str">
        <f>+'[3]Contratos anteriores'!BK269</f>
        <v xml:space="preserve"> </v>
      </c>
      <c r="BC266" s="82" t="str">
        <f>+'[3]Contratos anteriores'!BL269</f>
        <v xml:space="preserve"> </v>
      </c>
      <c r="BD266" s="82"/>
      <c r="BE266" s="82"/>
      <c r="BF266" s="82"/>
      <c r="BG266" s="82" t="str">
        <f>+'[3]Contratos anteriores'!BM269</f>
        <v xml:space="preserve"> </v>
      </c>
      <c r="BH266" s="82">
        <f>+'[3]Contratos anteriores'!BN269</f>
        <v>27.426456000000002</v>
      </c>
      <c r="BI266" s="82" t="str">
        <f>+'[3]Contratos anteriores'!BO269</f>
        <v xml:space="preserve"> </v>
      </c>
      <c r="BJ266" s="129"/>
      <c r="BK266" s="129"/>
      <c r="BL266" s="82"/>
      <c r="BM266" s="82" t="str">
        <f>+'[3]Contratos anteriores'!BP269</f>
        <v xml:space="preserve"> </v>
      </c>
      <c r="BN266" s="82" t="str">
        <f>+'[3]Contratos anteriores'!BQ269</f>
        <v xml:space="preserve"> </v>
      </c>
      <c r="BO266" s="82" t="str">
        <f>+'[3]Contratos anteriores'!BR269</f>
        <v xml:space="preserve"> </v>
      </c>
      <c r="BP266" s="129"/>
      <c r="BQ266" s="82"/>
      <c r="BR266" s="129"/>
      <c r="BS266" s="82" t="str">
        <f>+'[3]Contratos anteriores'!BS269</f>
        <v xml:space="preserve"> </v>
      </c>
      <c r="BT266" s="82" t="str">
        <f>+'[3]Contratos anteriores'!BT269</f>
        <v xml:space="preserve"> </v>
      </c>
      <c r="BU266" s="82" t="str">
        <f>+'[3]Contratos anteriores'!BU269</f>
        <v xml:space="preserve"> </v>
      </c>
      <c r="BV266" s="84">
        <f t="shared" si="304"/>
        <v>40.465291199999996</v>
      </c>
      <c r="BW266" s="84">
        <f t="shared" si="305"/>
        <v>20.637570444512033</v>
      </c>
      <c r="BX266" s="84">
        <f>IFERROR(BV266-BW266*0.35," ")</f>
        <v>33.242141544420782</v>
      </c>
      <c r="BY266" s="84">
        <f t="shared" si="300"/>
        <v>61.102861644512032</v>
      </c>
      <c r="BZ266" s="84">
        <f>BV266*1.35</f>
        <v>54.628143119999997</v>
      </c>
      <c r="CA266" s="128" t="str">
        <f t="shared" si="306"/>
        <v/>
      </c>
      <c r="CB266" s="128" t="str">
        <f t="shared" si="307"/>
        <v/>
      </c>
      <c r="CC266" s="128" t="str">
        <f t="shared" si="308"/>
        <v/>
      </c>
      <c r="CD266" s="128" t="str">
        <f t="shared" si="309"/>
        <v/>
      </c>
      <c r="CE266" s="128" t="str">
        <f t="shared" si="310"/>
        <v/>
      </c>
      <c r="CF266" s="128" t="str">
        <f t="shared" si="311"/>
        <v/>
      </c>
      <c r="CG266" s="128" t="str">
        <f t="shared" si="312"/>
        <v/>
      </c>
      <c r="CH266" s="128" t="str">
        <f t="shared" si="313"/>
        <v/>
      </c>
      <c r="CI266" s="128" t="str">
        <f t="shared" si="314"/>
        <v/>
      </c>
      <c r="CJ266" s="128" t="str">
        <f t="shared" si="315"/>
        <v/>
      </c>
      <c r="CK266" s="128" t="str">
        <f t="shared" si="316"/>
        <v/>
      </c>
      <c r="CL266" s="128" t="str">
        <f t="shared" si="317"/>
        <v/>
      </c>
      <c r="CM266" s="128">
        <f t="shared" si="318"/>
        <v>49</v>
      </c>
      <c r="CN266" s="128" t="str">
        <f t="shared" si="319"/>
        <v/>
      </c>
      <c r="CO266" s="128" t="str">
        <f t="shared" si="320"/>
        <v/>
      </c>
      <c r="CP266" s="128" t="str">
        <f t="shared" si="321"/>
        <v/>
      </c>
      <c r="CQ266" s="128" t="str">
        <f t="shared" si="322"/>
        <v/>
      </c>
      <c r="CR266" s="128" t="str">
        <f t="shared" si="323"/>
        <v/>
      </c>
      <c r="CS266" s="82" t="str">
        <f t="shared" si="324"/>
        <v/>
      </c>
      <c r="CT266" s="82">
        <f t="shared" si="325"/>
        <v>40</v>
      </c>
      <c r="CU266" s="128" t="str">
        <f t="shared" si="326"/>
        <v/>
      </c>
      <c r="CV266" s="128" t="str">
        <f t="shared" si="327"/>
        <v/>
      </c>
      <c r="CW266" s="128" t="str">
        <f t="shared" si="328"/>
        <v/>
      </c>
      <c r="CX266" s="128" t="str">
        <f t="shared" si="329"/>
        <v/>
      </c>
      <c r="CY266" s="128" t="str">
        <f t="shared" si="330"/>
        <v/>
      </c>
      <c r="CZ266" s="128" t="str">
        <f t="shared" si="331"/>
        <v/>
      </c>
      <c r="DA266" s="128" t="str">
        <f t="shared" si="332"/>
        <v/>
      </c>
      <c r="DB266" s="128" t="str">
        <f t="shared" si="333"/>
        <v/>
      </c>
      <c r="DC266" s="128" t="str">
        <f t="shared" si="334"/>
        <v/>
      </c>
      <c r="DD266" s="128" t="str">
        <f t="shared" si="335"/>
        <v/>
      </c>
      <c r="DE266" s="128" t="str">
        <f t="shared" si="336"/>
        <v/>
      </c>
      <c r="DF266" s="128" t="str">
        <f t="shared" si="337"/>
        <v/>
      </c>
      <c r="DG266" s="128" t="str">
        <f t="shared" si="338"/>
        <v/>
      </c>
      <c r="DH266" s="128" t="str">
        <f t="shared" si="339"/>
        <v/>
      </c>
      <c r="DI266" s="128" t="str">
        <f t="shared" si="340"/>
        <v/>
      </c>
      <c r="DJ266" s="128" t="str">
        <f t="shared" si="341"/>
        <v/>
      </c>
      <c r="DK266" s="128" t="str">
        <f t="shared" si="342"/>
        <v/>
      </c>
      <c r="DL266" s="128" t="str">
        <f t="shared" si="343"/>
        <v/>
      </c>
      <c r="DM266" s="128" t="str">
        <f t="shared" si="344"/>
        <v/>
      </c>
      <c r="DN266" s="128" t="str">
        <f t="shared" si="345"/>
        <v/>
      </c>
      <c r="DO266" s="128" t="str">
        <f t="shared" si="346"/>
        <v/>
      </c>
      <c r="DP266" s="128" t="str">
        <f t="shared" si="347"/>
        <v/>
      </c>
      <c r="DQ266" s="128" t="str">
        <f t="shared" si="348"/>
        <v/>
      </c>
      <c r="DR266" s="128" t="str">
        <f t="shared" si="349"/>
        <v/>
      </c>
      <c r="DS266" s="128" t="str">
        <f t="shared" si="350"/>
        <v/>
      </c>
      <c r="DT266" s="128" t="str">
        <f t="shared" si="351"/>
        <v/>
      </c>
      <c r="DU266" s="128" t="str">
        <f t="shared" si="352"/>
        <v/>
      </c>
      <c r="DV266" s="128" t="str">
        <f t="shared" si="353"/>
        <v/>
      </c>
      <c r="DW266" s="128" t="str">
        <f t="shared" si="354"/>
        <v/>
      </c>
      <c r="DX266" s="128" t="str">
        <f t="shared" si="355"/>
        <v/>
      </c>
      <c r="DY266" s="128" t="str">
        <f t="shared" si="356"/>
        <v/>
      </c>
      <c r="DZ266" s="128" t="str">
        <f t="shared" si="357"/>
        <v/>
      </c>
      <c r="EA266" s="128" t="str">
        <f t="shared" si="358"/>
        <v/>
      </c>
      <c r="EB266" s="128" t="str">
        <f t="shared" si="359"/>
        <v/>
      </c>
      <c r="EC266" s="128" t="str">
        <f t="shared" si="360"/>
        <v/>
      </c>
      <c r="ED266" s="128" t="str">
        <f t="shared" si="361"/>
        <v/>
      </c>
      <c r="EE266" s="128" t="str">
        <f t="shared" si="362"/>
        <v/>
      </c>
      <c r="EF266" s="128" t="str">
        <f t="shared" si="363"/>
        <v/>
      </c>
      <c r="EG266" s="128" t="str">
        <f t="shared" si="364"/>
        <v/>
      </c>
      <c r="EH266" s="128" t="str">
        <f t="shared" si="365"/>
        <v/>
      </c>
      <c r="EI266" s="128" t="str">
        <f t="shared" si="366"/>
        <v/>
      </c>
      <c r="EJ266" s="128" t="str">
        <f t="shared" si="367"/>
        <v/>
      </c>
      <c r="EK266" s="128" t="str">
        <f t="shared" si="368"/>
        <v/>
      </c>
      <c r="EL266" s="128" t="str">
        <f t="shared" si="369"/>
        <v/>
      </c>
      <c r="EM266" s="128" t="str">
        <f t="shared" si="370"/>
        <v/>
      </c>
      <c r="EN266" s="128" t="str">
        <f t="shared" si="371"/>
        <v/>
      </c>
      <c r="EO266" s="127">
        <f t="shared" si="372"/>
        <v>44.96</v>
      </c>
      <c r="EP266" s="127">
        <f>ROUND(EO266*(1+[3]Inflación!$G$50),2)</f>
        <v>45.54</v>
      </c>
      <c r="EQ266" s="116">
        <f t="shared" si="373"/>
        <v>-0.41626379302891814</v>
      </c>
      <c r="ER266" s="126"/>
    </row>
    <row r="267" spans="1:148" s="56" customFormat="1" ht="24.75" customHeight="1">
      <c r="A267" s="93">
        <v>260</v>
      </c>
      <c r="B267" s="92" t="s">
        <v>430</v>
      </c>
      <c r="C267" s="91" t="s">
        <v>435</v>
      </c>
      <c r="D267" s="90" t="s">
        <v>12</v>
      </c>
      <c r="E267" s="94">
        <v>8.6286488168586271</v>
      </c>
      <c r="F267" s="94">
        <v>8.7019923318019252</v>
      </c>
      <c r="G267" s="87"/>
      <c r="H267" s="82"/>
      <c r="I267" s="82"/>
      <c r="J267" s="82"/>
      <c r="K267" s="82" t="str">
        <f>+'[3]Contratos anteriores'!AO270</f>
        <v xml:space="preserve"> </v>
      </c>
      <c r="L267" s="82" t="str">
        <f>+'[3]Contratos anteriores'!AP270</f>
        <v xml:space="preserve"> </v>
      </c>
      <c r="M267" s="82" t="str">
        <f>+'[3]Contratos anteriores'!AQ270</f>
        <v xml:space="preserve"> </v>
      </c>
      <c r="N267" s="82"/>
      <c r="O267" s="82"/>
      <c r="P267" s="82"/>
      <c r="Q267" s="82" t="str">
        <f>+'[3]Contratos anteriores'!AR270</f>
        <v xml:space="preserve"> </v>
      </c>
      <c r="R267" s="82" t="str">
        <f>+'[3]Contratos anteriores'!AS270</f>
        <v xml:space="preserve"> </v>
      </c>
      <c r="S267" s="82" t="str">
        <f>+'[3]Contratos anteriores'!AT270</f>
        <v xml:space="preserve"> </v>
      </c>
      <c r="T267" s="82"/>
      <c r="U267" s="82"/>
      <c r="V267" s="82"/>
      <c r="W267" s="82"/>
      <c r="X267" s="82" t="str">
        <f>+'[3]Contratos anteriores'!AV270</f>
        <v xml:space="preserve"> </v>
      </c>
      <c r="Y267" s="82" t="str">
        <f>+'[3]Contratos anteriores'!AW270</f>
        <v xml:space="preserve"> </v>
      </c>
      <c r="Z267" s="82">
        <v>4.25</v>
      </c>
      <c r="AA267" s="82">
        <v>6.25</v>
      </c>
      <c r="AB267" s="82">
        <v>6.6</v>
      </c>
      <c r="AC267" s="86" t="str">
        <f>+'[3]Contratos anteriores'!AX270</f>
        <v xml:space="preserve"> </v>
      </c>
      <c r="AD267" s="86" t="str">
        <f>+'[3]Contratos anteriores'!AY270</f>
        <v xml:space="preserve"> </v>
      </c>
      <c r="AE267" s="86" t="str">
        <f>+'[3]Contratos anteriores'!AZ270</f>
        <v xml:space="preserve"> </v>
      </c>
      <c r="AF267" s="82"/>
      <c r="AG267" s="82"/>
      <c r="AH267" s="82"/>
      <c r="AI267" s="82" t="str">
        <f>+'[3]Contratos anteriores'!BA270</f>
        <v xml:space="preserve"> </v>
      </c>
      <c r="AJ267" s="82" t="str">
        <f>+'[3]Contratos anteriores'!BB270</f>
        <v xml:space="preserve"> </v>
      </c>
      <c r="AK267" s="82" t="str">
        <f>+'[3]Contratos anteriores'!BC270</f>
        <v xml:space="preserve"> </v>
      </c>
      <c r="AL267" s="82"/>
      <c r="AM267" s="82"/>
      <c r="AN267" s="82"/>
      <c r="AO267" s="82" t="str">
        <f>+'[3]Contratos anteriores'!BD270</f>
        <v xml:space="preserve"> </v>
      </c>
      <c r="AP267" s="82" t="str">
        <f>+'[3]Contratos anteriores'!BE270</f>
        <v xml:space="preserve"> </v>
      </c>
      <c r="AQ267" s="82" t="str">
        <f>+'[3]Contratos anteriores'!BF270</f>
        <v xml:space="preserve"> </v>
      </c>
      <c r="AR267" s="82"/>
      <c r="AS267" s="82"/>
      <c r="AT267" s="82"/>
      <c r="AU267" s="82" t="str">
        <f>+'[3]Contratos anteriores'!BG270</f>
        <v xml:space="preserve"> </v>
      </c>
      <c r="AV267" s="82" t="str">
        <f>+'[3]Contratos anteriores'!BH270</f>
        <v xml:space="preserve"> </v>
      </c>
      <c r="AW267" s="82" t="str">
        <f>+'[3]Contratos anteriores'!BI270</f>
        <v xml:space="preserve"> </v>
      </c>
      <c r="AX267" s="82"/>
      <c r="AY267" s="82"/>
      <c r="AZ267" s="82"/>
      <c r="BA267" s="82" t="str">
        <f>+'[3]Contratos anteriores'!BJ270</f>
        <v xml:space="preserve"> </v>
      </c>
      <c r="BB267" s="82" t="str">
        <f>+'[3]Contratos anteriores'!BK270</f>
        <v xml:space="preserve"> </v>
      </c>
      <c r="BC267" s="82" t="str">
        <f>+'[3]Contratos anteriores'!BL270</f>
        <v xml:space="preserve"> </v>
      </c>
      <c r="BD267" s="82"/>
      <c r="BE267" s="82"/>
      <c r="BF267" s="82"/>
      <c r="BG267" s="82" t="str">
        <f>+'[3]Contratos anteriores'!BM270</f>
        <v xml:space="preserve"> </v>
      </c>
      <c r="BH267" s="82" t="str">
        <f>+'[3]Contratos anteriores'!BN270</f>
        <v xml:space="preserve"> </v>
      </c>
      <c r="BI267" s="82" t="str">
        <f>+'[3]Contratos anteriores'!BO270</f>
        <v xml:space="preserve"> </v>
      </c>
      <c r="BJ267" s="82">
        <v>9.49</v>
      </c>
      <c r="BK267" s="82">
        <v>9.75</v>
      </c>
      <c r="BL267" s="82"/>
      <c r="BM267" s="82" t="str">
        <f>+'[3]Contratos anteriores'!BP270</f>
        <v xml:space="preserve"> </v>
      </c>
      <c r="BN267" s="82" t="str">
        <f>+'[3]Contratos anteriores'!BQ270</f>
        <v xml:space="preserve"> </v>
      </c>
      <c r="BO267" s="82" t="str">
        <f>+'[3]Contratos anteriores'!BR270</f>
        <v xml:space="preserve"> </v>
      </c>
      <c r="BP267" s="82">
        <v>8.61</v>
      </c>
      <c r="BQ267" s="82"/>
      <c r="BR267" s="82">
        <v>9.01</v>
      </c>
      <c r="BS267" s="82" t="str">
        <f>+'[3]Contratos anteriores'!BS270</f>
        <v xml:space="preserve"> </v>
      </c>
      <c r="BT267" s="82" t="str">
        <f>+'[3]Contratos anteriores'!BT270</f>
        <v xml:space="preserve"> </v>
      </c>
      <c r="BU267" s="82" t="str">
        <f>+'[3]Contratos anteriores'!BU270</f>
        <v xml:space="preserve"> </v>
      </c>
      <c r="BV267" s="84">
        <f t="shared" si="304"/>
        <v>7.7085714285714291</v>
      </c>
      <c r="BW267" s="84">
        <f t="shared" si="305"/>
        <v>1.8231800024638116</v>
      </c>
      <c r="BX267" s="83">
        <f>IFERROR(BV267-BW267*2," ")</f>
        <v>4.0622114236438058</v>
      </c>
      <c r="BY267" s="84">
        <f t="shared" si="300"/>
        <v>9.5317514310352411</v>
      </c>
      <c r="BZ267" s="83">
        <f>+IFERROR(E267*1," ")</f>
        <v>8.6286488168586271</v>
      </c>
      <c r="CA267" s="82" t="str">
        <f t="shared" si="306"/>
        <v/>
      </c>
      <c r="CB267" s="82" t="str">
        <f t="shared" si="307"/>
        <v/>
      </c>
      <c r="CC267" s="82" t="str">
        <f t="shared" si="308"/>
        <v/>
      </c>
      <c r="CD267" s="82" t="str">
        <f t="shared" si="309"/>
        <v/>
      </c>
      <c r="CE267" s="82" t="str">
        <f t="shared" si="310"/>
        <v/>
      </c>
      <c r="CF267" s="82" t="str">
        <f t="shared" si="311"/>
        <v/>
      </c>
      <c r="CG267" s="82" t="str">
        <f t="shared" si="312"/>
        <v/>
      </c>
      <c r="CH267" s="82" t="str">
        <f t="shared" si="313"/>
        <v/>
      </c>
      <c r="CI267" s="82" t="str">
        <f t="shared" si="314"/>
        <v/>
      </c>
      <c r="CJ267" s="82" t="str">
        <f t="shared" si="315"/>
        <v/>
      </c>
      <c r="CK267" s="82" t="str">
        <f t="shared" si="316"/>
        <v/>
      </c>
      <c r="CL267" s="82" t="str">
        <f t="shared" si="317"/>
        <v/>
      </c>
      <c r="CM267" s="82" t="str">
        <f t="shared" si="318"/>
        <v/>
      </c>
      <c r="CN267" s="82" t="str">
        <f t="shared" si="319"/>
        <v/>
      </c>
      <c r="CO267" s="82" t="str">
        <f t="shared" si="320"/>
        <v/>
      </c>
      <c r="CP267" s="82" t="str">
        <f t="shared" si="321"/>
        <v/>
      </c>
      <c r="CQ267" s="82" t="str">
        <f t="shared" si="322"/>
        <v/>
      </c>
      <c r="CR267" s="82" t="str">
        <f t="shared" si="323"/>
        <v/>
      </c>
      <c r="CS267" s="82">
        <f t="shared" si="324"/>
        <v>4.25</v>
      </c>
      <c r="CT267" s="82">
        <f t="shared" si="325"/>
        <v>6.25</v>
      </c>
      <c r="CU267" s="82">
        <f t="shared" si="326"/>
        <v>6.6</v>
      </c>
      <c r="CV267" s="82" t="str">
        <f t="shared" si="327"/>
        <v/>
      </c>
      <c r="CW267" s="82" t="str">
        <f t="shared" si="328"/>
        <v/>
      </c>
      <c r="CX267" s="82" t="str">
        <f t="shared" si="329"/>
        <v/>
      </c>
      <c r="CY267" s="82" t="str">
        <f t="shared" si="330"/>
        <v/>
      </c>
      <c r="CZ267" s="82" t="str">
        <f t="shared" si="331"/>
        <v/>
      </c>
      <c r="DA267" s="82" t="str">
        <f t="shared" si="332"/>
        <v/>
      </c>
      <c r="DB267" s="82" t="str">
        <f t="shared" si="333"/>
        <v/>
      </c>
      <c r="DC267" s="82" t="str">
        <f t="shared" si="334"/>
        <v/>
      </c>
      <c r="DD267" s="82" t="str">
        <f t="shared" si="335"/>
        <v/>
      </c>
      <c r="DE267" s="82" t="str">
        <f t="shared" si="336"/>
        <v/>
      </c>
      <c r="DF267" s="82" t="str">
        <f t="shared" si="337"/>
        <v/>
      </c>
      <c r="DG267" s="82" t="str">
        <f t="shared" si="338"/>
        <v/>
      </c>
      <c r="DH267" s="82" t="str">
        <f t="shared" si="339"/>
        <v/>
      </c>
      <c r="DI267" s="82" t="str">
        <f t="shared" si="340"/>
        <v/>
      </c>
      <c r="DJ267" s="82" t="str">
        <f t="shared" si="341"/>
        <v/>
      </c>
      <c r="DK267" s="82" t="str">
        <f t="shared" si="342"/>
        <v/>
      </c>
      <c r="DL267" s="82" t="str">
        <f t="shared" si="343"/>
        <v/>
      </c>
      <c r="DM267" s="82" t="str">
        <f t="shared" si="344"/>
        <v/>
      </c>
      <c r="DN267" s="82" t="str">
        <f t="shared" si="345"/>
        <v/>
      </c>
      <c r="DO267" s="82" t="str">
        <f t="shared" si="346"/>
        <v/>
      </c>
      <c r="DP267" s="82" t="str">
        <f t="shared" si="347"/>
        <v/>
      </c>
      <c r="DQ267" s="82" t="str">
        <f t="shared" si="348"/>
        <v/>
      </c>
      <c r="DR267" s="82" t="str">
        <f t="shared" si="349"/>
        <v/>
      </c>
      <c r="DS267" s="82" t="str">
        <f t="shared" si="350"/>
        <v/>
      </c>
      <c r="DT267" s="82" t="str">
        <f t="shared" si="351"/>
        <v/>
      </c>
      <c r="DU267" s="82" t="str">
        <f t="shared" si="352"/>
        <v/>
      </c>
      <c r="DV267" s="82" t="str">
        <f t="shared" si="353"/>
        <v/>
      </c>
      <c r="DW267" s="82" t="str">
        <f t="shared" si="354"/>
        <v/>
      </c>
      <c r="DX267" s="82" t="str">
        <f t="shared" si="355"/>
        <v/>
      </c>
      <c r="DY267" s="82" t="str">
        <f t="shared" si="356"/>
        <v/>
      </c>
      <c r="DZ267" s="82" t="str">
        <f t="shared" si="357"/>
        <v/>
      </c>
      <c r="EA267" s="82" t="str">
        <f t="shared" si="358"/>
        <v/>
      </c>
      <c r="EB267" s="82" t="str">
        <f t="shared" si="359"/>
        <v/>
      </c>
      <c r="EC267" s="82" t="str">
        <f t="shared" si="360"/>
        <v/>
      </c>
      <c r="ED267" s="82" t="str">
        <f t="shared" si="361"/>
        <v/>
      </c>
      <c r="EE267" s="82" t="str">
        <f t="shared" si="362"/>
        <v/>
      </c>
      <c r="EF267" s="82" t="str">
        <f t="shared" si="363"/>
        <v/>
      </c>
      <c r="EG267" s="82" t="str">
        <f t="shared" si="364"/>
        <v/>
      </c>
      <c r="EH267" s="82" t="str">
        <f t="shared" si="365"/>
        <v/>
      </c>
      <c r="EI267" s="82">
        <f t="shared" si="366"/>
        <v>8.61</v>
      </c>
      <c r="EJ267" s="82" t="str">
        <f t="shared" si="367"/>
        <v/>
      </c>
      <c r="EK267" s="82" t="str">
        <f t="shared" si="368"/>
        <v/>
      </c>
      <c r="EL267" s="82" t="str">
        <f t="shared" si="369"/>
        <v/>
      </c>
      <c r="EM267" s="82" t="str">
        <f t="shared" si="370"/>
        <v/>
      </c>
      <c r="EN267" s="82" t="str">
        <f t="shared" si="371"/>
        <v/>
      </c>
      <c r="EO267" s="71">
        <f t="shared" si="372"/>
        <v>6.8</v>
      </c>
      <c r="EP267" s="71">
        <f>ROUND(EO267*(1+[3]Inflación!$G$50),2)</f>
        <v>6.89</v>
      </c>
      <c r="EQ267" s="81">
        <f t="shared" si="373"/>
        <v>-0.21192759789757798</v>
      </c>
    </row>
    <row r="268" spans="1:148" s="56" customFormat="1" ht="24.75" customHeight="1">
      <c r="A268" s="93">
        <v>261</v>
      </c>
      <c r="B268" s="92" t="s">
        <v>430</v>
      </c>
      <c r="C268" s="91" t="s">
        <v>434</v>
      </c>
      <c r="D268" s="90" t="s">
        <v>12</v>
      </c>
      <c r="E268" s="94">
        <v>9.5157656837625595</v>
      </c>
      <c r="F268" s="94">
        <v>9.596649692074541</v>
      </c>
      <c r="G268" s="87"/>
      <c r="H268" s="82"/>
      <c r="I268" s="82"/>
      <c r="J268" s="82"/>
      <c r="K268" s="82" t="str">
        <f>+'[3]Contratos anteriores'!AO271</f>
        <v xml:space="preserve"> </v>
      </c>
      <c r="L268" s="82" t="str">
        <f>+'[3]Contratos anteriores'!AP271</f>
        <v xml:space="preserve"> </v>
      </c>
      <c r="M268" s="82" t="str">
        <f>+'[3]Contratos anteriores'!AQ271</f>
        <v xml:space="preserve"> </v>
      </c>
      <c r="N268" s="82"/>
      <c r="O268" s="82"/>
      <c r="P268" s="82"/>
      <c r="Q268" s="82" t="str">
        <f>+'[3]Contratos anteriores'!AR271</f>
        <v xml:space="preserve"> </v>
      </c>
      <c r="R268" s="82" t="str">
        <f>+'[3]Contratos anteriores'!AS271</f>
        <v xml:space="preserve"> </v>
      </c>
      <c r="S268" s="82" t="str">
        <f>+'[3]Contratos anteriores'!AT271</f>
        <v xml:space="preserve"> </v>
      </c>
      <c r="T268" s="82"/>
      <c r="U268" s="82"/>
      <c r="V268" s="82"/>
      <c r="W268" s="82"/>
      <c r="X268" s="82" t="str">
        <f>+'[3]Contratos anteriores'!AV271</f>
        <v xml:space="preserve"> </v>
      </c>
      <c r="Y268" s="82" t="str">
        <f>+'[3]Contratos anteriores'!AW271</f>
        <v xml:space="preserve"> </v>
      </c>
      <c r="Z268" s="82">
        <v>4.25</v>
      </c>
      <c r="AA268" s="82">
        <v>6.25</v>
      </c>
      <c r="AB268" s="82">
        <v>6.6</v>
      </c>
      <c r="AC268" s="86" t="str">
        <f>+'[3]Contratos anteriores'!AX271</f>
        <v xml:space="preserve"> </v>
      </c>
      <c r="AD268" s="86" t="str">
        <f>+'[3]Contratos anteriores'!AY271</f>
        <v xml:space="preserve"> </v>
      </c>
      <c r="AE268" s="86" t="str">
        <f>+'[3]Contratos anteriores'!AZ271</f>
        <v xml:space="preserve"> </v>
      </c>
      <c r="AF268" s="82"/>
      <c r="AG268" s="82"/>
      <c r="AH268" s="82"/>
      <c r="AI268" s="82" t="str">
        <f>+'[3]Contratos anteriores'!BA271</f>
        <v xml:space="preserve"> </v>
      </c>
      <c r="AJ268" s="82" t="str">
        <f>+'[3]Contratos anteriores'!BB271</f>
        <v xml:space="preserve"> </v>
      </c>
      <c r="AK268" s="82" t="str">
        <f>+'[3]Contratos anteriores'!BC271</f>
        <v xml:space="preserve"> </v>
      </c>
      <c r="AL268" s="82"/>
      <c r="AM268" s="82"/>
      <c r="AN268" s="82"/>
      <c r="AO268" s="82" t="str">
        <f>+'[3]Contratos anteriores'!BD271</f>
        <v xml:space="preserve"> </v>
      </c>
      <c r="AP268" s="82" t="str">
        <f>+'[3]Contratos anteriores'!BE271</f>
        <v xml:space="preserve"> </v>
      </c>
      <c r="AQ268" s="82" t="str">
        <f>+'[3]Contratos anteriores'!BF271</f>
        <v xml:space="preserve"> </v>
      </c>
      <c r="AR268" s="82"/>
      <c r="AS268" s="82"/>
      <c r="AT268" s="82"/>
      <c r="AU268" s="82" t="str">
        <f>+'[3]Contratos anteriores'!BG271</f>
        <v xml:space="preserve"> </v>
      </c>
      <c r="AV268" s="82" t="str">
        <f>+'[3]Contratos anteriores'!BH271</f>
        <v xml:space="preserve"> </v>
      </c>
      <c r="AW268" s="82" t="str">
        <f>+'[3]Contratos anteriores'!BI271</f>
        <v xml:space="preserve"> </v>
      </c>
      <c r="AX268" s="82"/>
      <c r="AY268" s="82"/>
      <c r="AZ268" s="82"/>
      <c r="BA268" s="82" t="str">
        <f>+'[3]Contratos anteriores'!BJ271</f>
        <v xml:space="preserve"> </v>
      </c>
      <c r="BB268" s="82" t="str">
        <f>+'[3]Contratos anteriores'!BK271</f>
        <v xml:space="preserve"> </v>
      </c>
      <c r="BC268" s="82" t="str">
        <f>+'[3]Contratos anteriores'!BL271</f>
        <v xml:space="preserve"> </v>
      </c>
      <c r="BD268" s="82"/>
      <c r="BE268" s="82"/>
      <c r="BF268" s="82"/>
      <c r="BG268" s="82" t="str">
        <f>+'[3]Contratos anteriores'!BM271</f>
        <v xml:space="preserve"> </v>
      </c>
      <c r="BH268" s="82" t="str">
        <f>+'[3]Contratos anteriores'!BN271</f>
        <v xml:space="preserve"> </v>
      </c>
      <c r="BI268" s="82" t="str">
        <f>+'[3]Contratos anteriores'!BO271</f>
        <v xml:space="preserve"> </v>
      </c>
      <c r="BJ268" s="82">
        <v>10.469999999999999</v>
      </c>
      <c r="BK268" s="82">
        <v>10.75</v>
      </c>
      <c r="BL268" s="82"/>
      <c r="BM268" s="82" t="str">
        <f>+'[3]Contratos anteriores'!BP271</f>
        <v xml:space="preserve"> </v>
      </c>
      <c r="BN268" s="82" t="str">
        <f>+'[3]Contratos anteriores'!BQ271</f>
        <v xml:space="preserve"> </v>
      </c>
      <c r="BO268" s="82" t="str">
        <f>+'[3]Contratos anteriores'!BR271</f>
        <v xml:space="preserve"> </v>
      </c>
      <c r="BP268" s="82">
        <v>9.5</v>
      </c>
      <c r="BQ268" s="82"/>
      <c r="BR268" s="82">
        <v>9.93</v>
      </c>
      <c r="BS268" s="82" t="str">
        <f>+'[3]Contratos anteriores'!BS271</f>
        <v xml:space="preserve"> </v>
      </c>
      <c r="BT268" s="82" t="str">
        <f>+'[3]Contratos anteriores'!BT271</f>
        <v xml:space="preserve"> </v>
      </c>
      <c r="BU268" s="82" t="str">
        <f>+'[3]Contratos anteriores'!BU271</f>
        <v xml:space="preserve"> </v>
      </c>
      <c r="BV268" s="84">
        <f t="shared" si="304"/>
        <v>8.25</v>
      </c>
      <c r="BW268" s="84">
        <f t="shared" si="305"/>
        <v>2.262275585365952</v>
      </c>
      <c r="BX268" s="83">
        <f>IFERROR(BV268-BW268*2," ")</f>
        <v>3.7254488292680961</v>
      </c>
      <c r="BY268" s="84">
        <f t="shared" si="300"/>
        <v>10.512275585365952</v>
      </c>
      <c r="BZ268" s="83">
        <f>+IFERROR(E268*1," ")</f>
        <v>9.5157656837625595</v>
      </c>
      <c r="CA268" s="82" t="str">
        <f t="shared" si="306"/>
        <v/>
      </c>
      <c r="CB268" s="82" t="str">
        <f t="shared" si="307"/>
        <v/>
      </c>
      <c r="CC268" s="82" t="str">
        <f t="shared" si="308"/>
        <v/>
      </c>
      <c r="CD268" s="82" t="str">
        <f t="shared" si="309"/>
        <v/>
      </c>
      <c r="CE268" s="82" t="str">
        <f t="shared" si="310"/>
        <v/>
      </c>
      <c r="CF268" s="82" t="str">
        <f t="shared" si="311"/>
        <v/>
      </c>
      <c r="CG268" s="82" t="str">
        <f t="shared" si="312"/>
        <v/>
      </c>
      <c r="CH268" s="82" t="str">
        <f t="shared" si="313"/>
        <v/>
      </c>
      <c r="CI268" s="82" t="str">
        <f t="shared" si="314"/>
        <v/>
      </c>
      <c r="CJ268" s="82" t="str">
        <f t="shared" si="315"/>
        <v/>
      </c>
      <c r="CK268" s="82" t="str">
        <f t="shared" si="316"/>
        <v/>
      </c>
      <c r="CL268" s="82" t="str">
        <f t="shared" si="317"/>
        <v/>
      </c>
      <c r="CM268" s="82" t="str">
        <f t="shared" si="318"/>
        <v/>
      </c>
      <c r="CN268" s="82" t="str">
        <f t="shared" si="319"/>
        <v/>
      </c>
      <c r="CO268" s="82" t="str">
        <f t="shared" si="320"/>
        <v/>
      </c>
      <c r="CP268" s="82" t="str">
        <f t="shared" si="321"/>
        <v/>
      </c>
      <c r="CQ268" s="82" t="str">
        <f t="shared" si="322"/>
        <v/>
      </c>
      <c r="CR268" s="82" t="str">
        <f t="shared" si="323"/>
        <v/>
      </c>
      <c r="CS268" s="82">
        <f t="shared" si="324"/>
        <v>4.25</v>
      </c>
      <c r="CT268" s="82">
        <f t="shared" si="325"/>
        <v>6.25</v>
      </c>
      <c r="CU268" s="82">
        <f t="shared" si="326"/>
        <v>6.6</v>
      </c>
      <c r="CV268" s="82" t="str">
        <f t="shared" si="327"/>
        <v/>
      </c>
      <c r="CW268" s="82" t="str">
        <f t="shared" si="328"/>
        <v/>
      </c>
      <c r="CX268" s="82" t="str">
        <f t="shared" si="329"/>
        <v/>
      </c>
      <c r="CY268" s="82" t="str">
        <f t="shared" si="330"/>
        <v/>
      </c>
      <c r="CZ268" s="82" t="str">
        <f t="shared" si="331"/>
        <v/>
      </c>
      <c r="DA268" s="82" t="str">
        <f t="shared" si="332"/>
        <v/>
      </c>
      <c r="DB268" s="82" t="str">
        <f t="shared" si="333"/>
        <v/>
      </c>
      <c r="DC268" s="82" t="str">
        <f t="shared" si="334"/>
        <v/>
      </c>
      <c r="DD268" s="82" t="str">
        <f t="shared" si="335"/>
        <v/>
      </c>
      <c r="DE268" s="82" t="str">
        <f t="shared" si="336"/>
        <v/>
      </c>
      <c r="DF268" s="82" t="str">
        <f t="shared" si="337"/>
        <v/>
      </c>
      <c r="DG268" s="82" t="str">
        <f t="shared" si="338"/>
        <v/>
      </c>
      <c r="DH268" s="82" t="str">
        <f t="shared" si="339"/>
        <v/>
      </c>
      <c r="DI268" s="82" t="str">
        <f t="shared" si="340"/>
        <v/>
      </c>
      <c r="DJ268" s="82" t="str">
        <f t="shared" si="341"/>
        <v/>
      </c>
      <c r="DK268" s="82" t="str">
        <f t="shared" si="342"/>
        <v/>
      </c>
      <c r="DL268" s="82" t="str">
        <f t="shared" si="343"/>
        <v/>
      </c>
      <c r="DM268" s="82" t="str">
        <f t="shared" si="344"/>
        <v/>
      </c>
      <c r="DN268" s="82" t="str">
        <f t="shared" si="345"/>
        <v/>
      </c>
      <c r="DO268" s="82" t="str">
        <f t="shared" si="346"/>
        <v/>
      </c>
      <c r="DP268" s="82" t="str">
        <f t="shared" si="347"/>
        <v/>
      </c>
      <c r="DQ268" s="82" t="str">
        <f t="shared" si="348"/>
        <v/>
      </c>
      <c r="DR268" s="82" t="str">
        <f t="shared" si="349"/>
        <v/>
      </c>
      <c r="DS268" s="82" t="str">
        <f t="shared" si="350"/>
        <v/>
      </c>
      <c r="DT268" s="82" t="str">
        <f t="shared" si="351"/>
        <v/>
      </c>
      <c r="DU268" s="82" t="str">
        <f t="shared" si="352"/>
        <v/>
      </c>
      <c r="DV268" s="82" t="str">
        <f t="shared" si="353"/>
        <v/>
      </c>
      <c r="DW268" s="82" t="str">
        <f t="shared" si="354"/>
        <v/>
      </c>
      <c r="DX268" s="82" t="str">
        <f t="shared" si="355"/>
        <v/>
      </c>
      <c r="DY268" s="82" t="str">
        <f t="shared" si="356"/>
        <v/>
      </c>
      <c r="DZ268" s="82" t="str">
        <f t="shared" si="357"/>
        <v/>
      </c>
      <c r="EA268" s="82" t="str">
        <f t="shared" si="358"/>
        <v/>
      </c>
      <c r="EB268" s="82" t="str">
        <f t="shared" si="359"/>
        <v/>
      </c>
      <c r="EC268" s="82" t="str">
        <f t="shared" si="360"/>
        <v/>
      </c>
      <c r="ED268" s="82" t="str">
        <f t="shared" si="361"/>
        <v/>
      </c>
      <c r="EE268" s="82" t="str">
        <f t="shared" si="362"/>
        <v/>
      </c>
      <c r="EF268" s="82" t="str">
        <f t="shared" si="363"/>
        <v/>
      </c>
      <c r="EG268" s="82" t="str">
        <f t="shared" si="364"/>
        <v/>
      </c>
      <c r="EH268" s="82" t="str">
        <f t="shared" si="365"/>
        <v/>
      </c>
      <c r="EI268" s="82">
        <f t="shared" si="366"/>
        <v>9.5</v>
      </c>
      <c r="EJ268" s="82" t="str">
        <f t="shared" si="367"/>
        <v/>
      </c>
      <c r="EK268" s="82" t="str">
        <f t="shared" si="368"/>
        <v/>
      </c>
      <c r="EL268" s="82" t="str">
        <f t="shared" si="369"/>
        <v/>
      </c>
      <c r="EM268" s="82" t="str">
        <f t="shared" si="370"/>
        <v/>
      </c>
      <c r="EN268" s="82" t="str">
        <f t="shared" si="371"/>
        <v/>
      </c>
      <c r="EO268" s="71">
        <f t="shared" si="372"/>
        <v>7.18</v>
      </c>
      <c r="EP268" s="71">
        <f>ROUND(EO268*(1+[3]Inflación!$G$50),2)</f>
        <v>7.27</v>
      </c>
      <c r="EQ268" s="81">
        <f t="shared" si="373"/>
        <v>-0.24546271539117925</v>
      </c>
    </row>
    <row r="269" spans="1:148" s="56" customFormat="1" ht="24.75" customHeight="1">
      <c r="A269" s="93">
        <v>262</v>
      </c>
      <c r="B269" s="92" t="s">
        <v>430</v>
      </c>
      <c r="C269" s="91" t="s">
        <v>433</v>
      </c>
      <c r="D269" s="90" t="s">
        <v>12</v>
      </c>
      <c r="E269" s="94">
        <v>14.583716973828814</v>
      </c>
      <c r="F269" s="94">
        <v>14.707678568106358</v>
      </c>
      <c r="G269" s="87"/>
      <c r="H269" s="82"/>
      <c r="I269" s="82"/>
      <c r="J269" s="82"/>
      <c r="K269" s="82" t="str">
        <f>+'[3]Contratos anteriores'!AO272</f>
        <v xml:space="preserve"> </v>
      </c>
      <c r="L269" s="82" t="str">
        <f>+'[3]Contratos anteriores'!AP272</f>
        <v xml:space="preserve"> </v>
      </c>
      <c r="M269" s="82" t="str">
        <f>+'[3]Contratos anteriores'!AQ272</f>
        <v xml:space="preserve"> </v>
      </c>
      <c r="N269" s="82"/>
      <c r="O269" s="82"/>
      <c r="P269" s="82"/>
      <c r="Q269" s="82" t="str">
        <f>+'[3]Contratos anteriores'!AR272</f>
        <v xml:space="preserve"> </v>
      </c>
      <c r="R269" s="82" t="str">
        <f>+'[3]Contratos anteriores'!AS272</f>
        <v xml:space="preserve"> </v>
      </c>
      <c r="S269" s="82" t="str">
        <f>+'[3]Contratos anteriores'!AT272</f>
        <v xml:space="preserve"> </v>
      </c>
      <c r="T269" s="82"/>
      <c r="U269" s="82"/>
      <c r="V269" s="82"/>
      <c r="W269" s="82"/>
      <c r="X269" s="82" t="str">
        <f>+'[3]Contratos anteriores'!AV272</f>
        <v xml:space="preserve"> </v>
      </c>
      <c r="Y269" s="82" t="str">
        <f>+'[3]Contratos anteriores'!AW272</f>
        <v xml:space="preserve"> </v>
      </c>
      <c r="Z269" s="82">
        <v>4.25</v>
      </c>
      <c r="AA269" s="82">
        <v>6.25</v>
      </c>
      <c r="AB269" s="82">
        <v>6.6</v>
      </c>
      <c r="AC269" s="86" t="str">
        <f>+'[3]Contratos anteriores'!AX272</f>
        <v xml:space="preserve"> </v>
      </c>
      <c r="AD269" s="86" t="str">
        <f>+'[3]Contratos anteriores'!AY272</f>
        <v xml:space="preserve"> </v>
      </c>
      <c r="AE269" s="86" t="str">
        <f>+'[3]Contratos anteriores'!AZ272</f>
        <v xml:space="preserve"> </v>
      </c>
      <c r="AF269" s="82"/>
      <c r="AG269" s="82"/>
      <c r="AH269" s="82"/>
      <c r="AI269" s="82" t="str">
        <f>+'[3]Contratos anteriores'!BA272</f>
        <v xml:space="preserve"> </v>
      </c>
      <c r="AJ269" s="82" t="str">
        <f>+'[3]Contratos anteriores'!BB272</f>
        <v xml:space="preserve"> </v>
      </c>
      <c r="AK269" s="82" t="str">
        <f>+'[3]Contratos anteriores'!BC272</f>
        <v xml:space="preserve"> </v>
      </c>
      <c r="AL269" s="82"/>
      <c r="AM269" s="82"/>
      <c r="AN269" s="82"/>
      <c r="AO269" s="82" t="str">
        <f>+'[3]Contratos anteriores'!BD272</f>
        <v xml:space="preserve"> </v>
      </c>
      <c r="AP269" s="82" t="str">
        <f>+'[3]Contratos anteriores'!BE272</f>
        <v xml:space="preserve"> </v>
      </c>
      <c r="AQ269" s="82" t="str">
        <f>+'[3]Contratos anteriores'!BF272</f>
        <v xml:space="preserve"> </v>
      </c>
      <c r="AR269" s="82"/>
      <c r="AS269" s="82"/>
      <c r="AT269" s="82"/>
      <c r="AU269" s="82" t="str">
        <f>+'[3]Contratos anteriores'!BG272</f>
        <v xml:space="preserve"> </v>
      </c>
      <c r="AV269" s="82" t="str">
        <f>+'[3]Contratos anteriores'!BH272</f>
        <v xml:space="preserve"> </v>
      </c>
      <c r="AW269" s="82" t="str">
        <f>+'[3]Contratos anteriores'!BI272</f>
        <v xml:space="preserve"> </v>
      </c>
      <c r="AX269" s="82"/>
      <c r="AY269" s="82"/>
      <c r="AZ269" s="82"/>
      <c r="BA269" s="82" t="str">
        <f>+'[3]Contratos anteriores'!BJ272</f>
        <v xml:space="preserve"> </v>
      </c>
      <c r="BB269" s="82" t="str">
        <f>+'[3]Contratos anteriores'!BK272</f>
        <v xml:space="preserve"> </v>
      </c>
      <c r="BC269" s="82" t="str">
        <f>+'[3]Contratos anteriores'!BL272</f>
        <v xml:space="preserve"> </v>
      </c>
      <c r="BD269" s="82"/>
      <c r="BE269" s="82"/>
      <c r="BF269" s="82"/>
      <c r="BG269" s="82" t="str">
        <f>+'[3]Contratos anteriores'!BM272</f>
        <v xml:space="preserve"> </v>
      </c>
      <c r="BH269" s="82" t="str">
        <f>+'[3]Contratos anteriores'!BN272</f>
        <v xml:space="preserve"> </v>
      </c>
      <c r="BI269" s="82" t="str">
        <f>+'[3]Contratos anteriores'!BO272</f>
        <v xml:space="preserve"> </v>
      </c>
      <c r="BJ269" s="82">
        <v>16.04</v>
      </c>
      <c r="BK269" s="82">
        <v>16.48</v>
      </c>
      <c r="BL269" s="82"/>
      <c r="BM269" s="82" t="str">
        <f>+'[3]Contratos anteriores'!BP272</f>
        <v xml:space="preserve"> </v>
      </c>
      <c r="BN269" s="82" t="str">
        <f>+'[3]Contratos anteriores'!BQ272</f>
        <v xml:space="preserve"> </v>
      </c>
      <c r="BO269" s="82" t="str">
        <f>+'[3]Contratos anteriores'!BR272</f>
        <v xml:space="preserve"> </v>
      </c>
      <c r="BP269" s="82">
        <v>14.56</v>
      </c>
      <c r="BQ269" s="82"/>
      <c r="BR269" s="82">
        <v>15.22</v>
      </c>
      <c r="BS269" s="82" t="str">
        <f>+'[3]Contratos anteriores'!BS272</f>
        <v xml:space="preserve"> </v>
      </c>
      <c r="BT269" s="82" t="str">
        <f>+'[3]Contratos anteriores'!BT272</f>
        <v xml:space="preserve"> </v>
      </c>
      <c r="BU269" s="82" t="str">
        <f>+'[3]Contratos anteriores'!BU272</f>
        <v xml:space="preserve"> </v>
      </c>
      <c r="BV269" s="84">
        <f t="shared" si="304"/>
        <v>11.342857142857143</v>
      </c>
      <c r="BW269" s="84">
        <f t="shared" si="305"/>
        <v>4.8676611738793989</v>
      </c>
      <c r="BX269" s="83">
        <f>IFERROR(BV269-BW269*2," ")</f>
        <v>1.6075347950983456</v>
      </c>
      <c r="BY269" s="84">
        <f t="shared" si="300"/>
        <v>16.210518316736543</v>
      </c>
      <c r="BZ269" s="83">
        <f>+IFERROR(E269*1," ")</f>
        <v>14.583716973828814</v>
      </c>
      <c r="CA269" s="82" t="str">
        <f t="shared" si="306"/>
        <v/>
      </c>
      <c r="CB269" s="82" t="str">
        <f t="shared" si="307"/>
        <v/>
      </c>
      <c r="CC269" s="82" t="str">
        <f t="shared" si="308"/>
        <v/>
      </c>
      <c r="CD269" s="82" t="str">
        <f t="shared" si="309"/>
        <v/>
      </c>
      <c r="CE269" s="82" t="str">
        <f t="shared" si="310"/>
        <v/>
      </c>
      <c r="CF269" s="82" t="str">
        <f t="shared" si="311"/>
        <v/>
      </c>
      <c r="CG269" s="82" t="str">
        <f t="shared" si="312"/>
        <v/>
      </c>
      <c r="CH269" s="82" t="str">
        <f t="shared" si="313"/>
        <v/>
      </c>
      <c r="CI269" s="82" t="str">
        <f t="shared" si="314"/>
        <v/>
      </c>
      <c r="CJ269" s="82" t="str">
        <f t="shared" si="315"/>
        <v/>
      </c>
      <c r="CK269" s="82" t="str">
        <f t="shared" si="316"/>
        <v/>
      </c>
      <c r="CL269" s="82" t="str">
        <f t="shared" si="317"/>
        <v/>
      </c>
      <c r="CM269" s="82" t="str">
        <f t="shared" si="318"/>
        <v/>
      </c>
      <c r="CN269" s="82" t="str">
        <f t="shared" si="319"/>
        <v/>
      </c>
      <c r="CO269" s="82" t="str">
        <f t="shared" si="320"/>
        <v/>
      </c>
      <c r="CP269" s="82" t="str">
        <f t="shared" si="321"/>
        <v/>
      </c>
      <c r="CQ269" s="82" t="str">
        <f t="shared" si="322"/>
        <v/>
      </c>
      <c r="CR269" s="82" t="str">
        <f t="shared" si="323"/>
        <v/>
      </c>
      <c r="CS269" s="82">
        <f t="shared" si="324"/>
        <v>4.25</v>
      </c>
      <c r="CT269" s="82">
        <f t="shared" si="325"/>
        <v>6.25</v>
      </c>
      <c r="CU269" s="82">
        <f t="shared" si="326"/>
        <v>6.6</v>
      </c>
      <c r="CV269" s="82" t="str">
        <f t="shared" si="327"/>
        <v/>
      </c>
      <c r="CW269" s="82" t="str">
        <f t="shared" si="328"/>
        <v/>
      </c>
      <c r="CX269" s="82" t="str">
        <f t="shared" si="329"/>
        <v/>
      </c>
      <c r="CY269" s="82" t="str">
        <f t="shared" si="330"/>
        <v/>
      </c>
      <c r="CZ269" s="82" t="str">
        <f t="shared" si="331"/>
        <v/>
      </c>
      <c r="DA269" s="82" t="str">
        <f t="shared" si="332"/>
        <v/>
      </c>
      <c r="DB269" s="82" t="str">
        <f t="shared" si="333"/>
        <v/>
      </c>
      <c r="DC269" s="82" t="str">
        <f t="shared" si="334"/>
        <v/>
      </c>
      <c r="DD269" s="82" t="str">
        <f t="shared" si="335"/>
        <v/>
      </c>
      <c r="DE269" s="82" t="str">
        <f t="shared" si="336"/>
        <v/>
      </c>
      <c r="DF269" s="82" t="str">
        <f t="shared" si="337"/>
        <v/>
      </c>
      <c r="DG269" s="82" t="str">
        <f t="shared" si="338"/>
        <v/>
      </c>
      <c r="DH269" s="82" t="str">
        <f t="shared" si="339"/>
        <v/>
      </c>
      <c r="DI269" s="82" t="str">
        <f t="shared" si="340"/>
        <v/>
      </c>
      <c r="DJ269" s="82" t="str">
        <f t="shared" si="341"/>
        <v/>
      </c>
      <c r="DK269" s="82" t="str">
        <f t="shared" si="342"/>
        <v/>
      </c>
      <c r="DL269" s="82" t="str">
        <f t="shared" si="343"/>
        <v/>
      </c>
      <c r="DM269" s="82" t="str">
        <f t="shared" si="344"/>
        <v/>
      </c>
      <c r="DN269" s="82" t="str">
        <f t="shared" si="345"/>
        <v/>
      </c>
      <c r="DO269" s="82" t="str">
        <f t="shared" si="346"/>
        <v/>
      </c>
      <c r="DP269" s="82" t="str">
        <f t="shared" si="347"/>
        <v/>
      </c>
      <c r="DQ269" s="82" t="str">
        <f t="shared" si="348"/>
        <v/>
      </c>
      <c r="DR269" s="82" t="str">
        <f t="shared" si="349"/>
        <v/>
      </c>
      <c r="DS269" s="82" t="str">
        <f t="shared" si="350"/>
        <v/>
      </c>
      <c r="DT269" s="82" t="str">
        <f t="shared" si="351"/>
        <v/>
      </c>
      <c r="DU269" s="82" t="str">
        <f t="shared" si="352"/>
        <v/>
      </c>
      <c r="DV269" s="82" t="str">
        <f t="shared" si="353"/>
        <v/>
      </c>
      <c r="DW269" s="82" t="str">
        <f t="shared" si="354"/>
        <v/>
      </c>
      <c r="DX269" s="82" t="str">
        <f t="shared" si="355"/>
        <v/>
      </c>
      <c r="DY269" s="82" t="str">
        <f t="shared" si="356"/>
        <v/>
      </c>
      <c r="DZ269" s="82" t="str">
        <f t="shared" si="357"/>
        <v/>
      </c>
      <c r="EA269" s="82" t="str">
        <f t="shared" si="358"/>
        <v/>
      </c>
      <c r="EB269" s="82" t="str">
        <f t="shared" si="359"/>
        <v/>
      </c>
      <c r="EC269" s="82" t="str">
        <f t="shared" si="360"/>
        <v/>
      </c>
      <c r="ED269" s="82" t="str">
        <f t="shared" si="361"/>
        <v/>
      </c>
      <c r="EE269" s="82" t="str">
        <f t="shared" si="362"/>
        <v/>
      </c>
      <c r="EF269" s="82" t="str">
        <f t="shared" si="363"/>
        <v/>
      </c>
      <c r="EG269" s="82" t="str">
        <f t="shared" si="364"/>
        <v/>
      </c>
      <c r="EH269" s="82" t="str">
        <f t="shared" si="365"/>
        <v/>
      </c>
      <c r="EI269" s="82">
        <f t="shared" si="366"/>
        <v>14.56</v>
      </c>
      <c r="EJ269" s="82" t="str">
        <f t="shared" si="367"/>
        <v/>
      </c>
      <c r="EK269" s="82" t="str">
        <f t="shared" si="368"/>
        <v/>
      </c>
      <c r="EL269" s="82" t="str">
        <f t="shared" si="369"/>
        <v/>
      </c>
      <c r="EM269" s="82" t="str">
        <f t="shared" si="370"/>
        <v/>
      </c>
      <c r="EN269" s="82" t="str">
        <f t="shared" si="371"/>
        <v/>
      </c>
      <c r="EO269" s="71">
        <f t="shared" si="372"/>
        <v>9.8800000000000008</v>
      </c>
      <c r="EP269" s="71">
        <f>ROUND(EO269*(1+[3]Inflación!$G$50),2)</f>
        <v>10.01</v>
      </c>
      <c r="EQ269" s="81">
        <f t="shared" si="373"/>
        <v>-0.32253210771093965</v>
      </c>
    </row>
    <row r="270" spans="1:148" s="115" customFormat="1" ht="24.75" customHeight="1">
      <c r="A270" s="90">
        <v>263</v>
      </c>
      <c r="B270" s="109" t="s">
        <v>430</v>
      </c>
      <c r="C270" s="91" t="s">
        <v>432</v>
      </c>
      <c r="D270" s="90" t="s">
        <v>12</v>
      </c>
      <c r="E270" s="94">
        <v>28.311617718906113</v>
      </c>
      <c r="F270" s="94">
        <v>28.552266469516816</v>
      </c>
      <c r="G270" s="87"/>
      <c r="H270" s="82"/>
      <c r="I270" s="82"/>
      <c r="J270" s="82"/>
      <c r="K270" s="82" t="str">
        <f>+'[3]Contratos anteriores'!AO273</f>
        <v xml:space="preserve"> </v>
      </c>
      <c r="L270" s="82" t="str">
        <f>+'[3]Contratos anteriores'!AP273</f>
        <v xml:space="preserve"> </v>
      </c>
      <c r="M270" s="82" t="str">
        <f>+'[3]Contratos anteriores'!AQ273</f>
        <v xml:space="preserve"> </v>
      </c>
      <c r="N270" s="82"/>
      <c r="O270" s="82"/>
      <c r="P270" s="82"/>
      <c r="Q270" s="82" t="str">
        <f>+'[3]Contratos anteriores'!AR273</f>
        <v xml:space="preserve"> </v>
      </c>
      <c r="R270" s="82" t="str">
        <f>+'[3]Contratos anteriores'!AS273</f>
        <v xml:space="preserve"> </v>
      </c>
      <c r="S270" s="82" t="str">
        <f>+'[3]Contratos anteriores'!AT273</f>
        <v xml:space="preserve"> </v>
      </c>
      <c r="T270" s="82"/>
      <c r="U270" s="82"/>
      <c r="V270" s="82"/>
      <c r="W270" s="82">
        <v>6.64</v>
      </c>
      <c r="X270" s="82" t="str">
        <f>+'[3]Contratos anteriores'!AV273</f>
        <v xml:space="preserve"> </v>
      </c>
      <c r="Y270" s="82" t="str">
        <f>+'[3]Contratos anteriores'!AW273</f>
        <v xml:space="preserve"> </v>
      </c>
      <c r="Z270" s="82">
        <v>4.25</v>
      </c>
      <c r="AA270" s="82">
        <v>6.25</v>
      </c>
      <c r="AB270" s="82">
        <v>6.6</v>
      </c>
      <c r="AC270" s="86" t="str">
        <f>+'[3]Contratos anteriores'!AX273</f>
        <v xml:space="preserve"> </v>
      </c>
      <c r="AD270" s="86" t="str">
        <f>+'[3]Contratos anteriores'!AY273</f>
        <v xml:space="preserve"> </v>
      </c>
      <c r="AE270" s="86" t="str">
        <f>+'[3]Contratos anteriores'!AZ273</f>
        <v xml:space="preserve"> </v>
      </c>
      <c r="AF270" s="82"/>
      <c r="AG270" s="82"/>
      <c r="AH270" s="82"/>
      <c r="AI270" s="82" t="str">
        <f>+'[3]Contratos anteriores'!BA273</f>
        <v xml:space="preserve"> </v>
      </c>
      <c r="AJ270" s="82" t="str">
        <f>+'[3]Contratos anteriores'!BB273</f>
        <v xml:space="preserve"> </v>
      </c>
      <c r="AK270" s="82" t="str">
        <f>+'[3]Contratos anteriores'!BC273</f>
        <v xml:space="preserve"> </v>
      </c>
      <c r="AL270" s="82"/>
      <c r="AM270" s="82"/>
      <c r="AN270" s="82"/>
      <c r="AO270" s="82" t="str">
        <f>+'[3]Contratos anteriores'!BD273</f>
        <v xml:space="preserve"> </v>
      </c>
      <c r="AP270" s="82" t="str">
        <f>+'[3]Contratos anteriores'!BE273</f>
        <v xml:space="preserve"> </v>
      </c>
      <c r="AQ270" s="82" t="str">
        <f>+'[3]Contratos anteriores'!BF273</f>
        <v xml:space="preserve"> </v>
      </c>
      <c r="AR270" s="82"/>
      <c r="AS270" s="82"/>
      <c r="AT270" s="82"/>
      <c r="AU270" s="82" t="str">
        <f>+'[3]Contratos anteriores'!BG273</f>
        <v xml:space="preserve"> </v>
      </c>
      <c r="AV270" s="82" t="str">
        <f>+'[3]Contratos anteriores'!BH273</f>
        <v xml:space="preserve"> </v>
      </c>
      <c r="AW270" s="82" t="str">
        <f>+'[3]Contratos anteriores'!BI273</f>
        <v xml:space="preserve"> </v>
      </c>
      <c r="AX270" s="82"/>
      <c r="AY270" s="82"/>
      <c r="AZ270" s="82"/>
      <c r="BA270" s="82" t="str">
        <f>+'[3]Contratos anteriores'!BJ273</f>
        <v xml:space="preserve"> </v>
      </c>
      <c r="BB270" s="82" t="str">
        <f>+'[3]Contratos anteriores'!BK273</f>
        <v xml:space="preserve"> </v>
      </c>
      <c r="BC270" s="82" t="str">
        <f>+'[3]Contratos anteriores'!BL273</f>
        <v xml:space="preserve"> </v>
      </c>
      <c r="BD270" s="82"/>
      <c r="BE270" s="82"/>
      <c r="BF270" s="82"/>
      <c r="BG270" s="82" t="str">
        <f>+'[3]Contratos anteriores'!BM273</f>
        <v xml:space="preserve"> </v>
      </c>
      <c r="BH270" s="82" t="str">
        <f>+'[3]Contratos anteriores'!BN273</f>
        <v xml:space="preserve"> </v>
      </c>
      <c r="BI270" s="82" t="str">
        <f>+'[3]Contratos anteriores'!BO273</f>
        <v xml:space="preserve"> </v>
      </c>
      <c r="BJ270" s="125"/>
      <c r="BK270" s="125"/>
      <c r="BL270" s="82"/>
      <c r="BM270" s="82" t="str">
        <f>+'[3]Contratos anteriores'!BP273</f>
        <v xml:space="preserve"> </v>
      </c>
      <c r="BN270" s="82" t="str">
        <f>+'[3]Contratos anteriores'!BQ273</f>
        <v xml:space="preserve"> </v>
      </c>
      <c r="BO270" s="82" t="str">
        <f>+'[3]Contratos anteriores'!BR273</f>
        <v xml:space="preserve"> </v>
      </c>
      <c r="BP270" s="82">
        <v>28.27</v>
      </c>
      <c r="BQ270" s="82"/>
      <c r="BR270" s="82">
        <v>29.55</v>
      </c>
      <c r="BS270" s="82" t="str">
        <f>+'[3]Contratos anteriores'!BS273</f>
        <v xml:space="preserve"> </v>
      </c>
      <c r="BT270" s="82" t="str">
        <f>+'[3]Contratos anteriores'!BT273</f>
        <v xml:space="preserve"> </v>
      </c>
      <c r="BU270" s="82" t="str">
        <f>+'[3]Contratos anteriores'!BU273</f>
        <v xml:space="preserve"> </v>
      </c>
      <c r="BV270" s="84">
        <f t="shared" si="304"/>
        <v>13.593333333333334</v>
      </c>
      <c r="BW270" s="84">
        <f t="shared" si="305"/>
        <v>12.181972360720648</v>
      </c>
      <c r="BX270" s="83">
        <f>IFERROR(BV270-BW270*1," ")</f>
        <v>1.4113609726126857</v>
      </c>
      <c r="BY270" s="84">
        <f t="shared" si="300"/>
        <v>25.775305694053984</v>
      </c>
      <c r="BZ270" s="83">
        <f>+IFERROR(E270*1," ")</f>
        <v>28.311617718906113</v>
      </c>
      <c r="CA270" s="82" t="str">
        <f t="shared" si="306"/>
        <v/>
      </c>
      <c r="CB270" s="82" t="str">
        <f t="shared" si="307"/>
        <v/>
      </c>
      <c r="CC270" s="82" t="str">
        <f t="shared" si="308"/>
        <v/>
      </c>
      <c r="CD270" s="82" t="str">
        <f t="shared" si="309"/>
        <v/>
      </c>
      <c r="CE270" s="82" t="str">
        <f t="shared" si="310"/>
        <v/>
      </c>
      <c r="CF270" s="82" t="str">
        <f t="shared" si="311"/>
        <v/>
      </c>
      <c r="CG270" s="82" t="str">
        <f t="shared" si="312"/>
        <v/>
      </c>
      <c r="CH270" s="82" t="str">
        <f t="shared" si="313"/>
        <v/>
      </c>
      <c r="CI270" s="82" t="str">
        <f t="shared" si="314"/>
        <v/>
      </c>
      <c r="CJ270" s="82" t="str">
        <f t="shared" si="315"/>
        <v/>
      </c>
      <c r="CK270" s="82" t="str">
        <f t="shared" si="316"/>
        <v/>
      </c>
      <c r="CL270" s="82" t="str">
        <f t="shared" si="317"/>
        <v/>
      </c>
      <c r="CM270" s="82" t="str">
        <f t="shared" si="318"/>
        <v/>
      </c>
      <c r="CN270" s="82" t="str">
        <f t="shared" si="319"/>
        <v/>
      </c>
      <c r="CO270" s="82" t="str">
        <f t="shared" si="320"/>
        <v/>
      </c>
      <c r="CP270" s="82">
        <f t="shared" si="321"/>
        <v>6.64</v>
      </c>
      <c r="CQ270" s="82" t="str">
        <f t="shared" si="322"/>
        <v/>
      </c>
      <c r="CR270" s="82" t="str">
        <f t="shared" si="323"/>
        <v/>
      </c>
      <c r="CS270" s="82">
        <f t="shared" si="324"/>
        <v>4.25</v>
      </c>
      <c r="CT270" s="82">
        <f t="shared" si="325"/>
        <v>6.25</v>
      </c>
      <c r="CU270" s="82">
        <f t="shared" si="326"/>
        <v>6.6</v>
      </c>
      <c r="CV270" s="82" t="str">
        <f t="shared" si="327"/>
        <v/>
      </c>
      <c r="CW270" s="82" t="str">
        <f t="shared" si="328"/>
        <v/>
      </c>
      <c r="CX270" s="82" t="str">
        <f t="shared" si="329"/>
        <v/>
      </c>
      <c r="CY270" s="82" t="str">
        <f t="shared" si="330"/>
        <v/>
      </c>
      <c r="CZ270" s="82" t="str">
        <f t="shared" si="331"/>
        <v/>
      </c>
      <c r="DA270" s="82" t="str">
        <f t="shared" si="332"/>
        <v/>
      </c>
      <c r="DB270" s="82" t="str">
        <f t="shared" si="333"/>
        <v/>
      </c>
      <c r="DC270" s="82" t="str">
        <f t="shared" si="334"/>
        <v/>
      </c>
      <c r="DD270" s="82" t="str">
        <f t="shared" si="335"/>
        <v/>
      </c>
      <c r="DE270" s="82" t="str">
        <f t="shared" si="336"/>
        <v/>
      </c>
      <c r="DF270" s="82" t="str">
        <f t="shared" si="337"/>
        <v/>
      </c>
      <c r="DG270" s="82" t="str">
        <f t="shared" si="338"/>
        <v/>
      </c>
      <c r="DH270" s="82" t="str">
        <f t="shared" si="339"/>
        <v/>
      </c>
      <c r="DI270" s="82" t="str">
        <f t="shared" si="340"/>
        <v/>
      </c>
      <c r="DJ270" s="82" t="str">
        <f t="shared" si="341"/>
        <v/>
      </c>
      <c r="DK270" s="82" t="str">
        <f t="shared" si="342"/>
        <v/>
      </c>
      <c r="DL270" s="82" t="str">
        <f t="shared" si="343"/>
        <v/>
      </c>
      <c r="DM270" s="82" t="str">
        <f t="shared" si="344"/>
        <v/>
      </c>
      <c r="DN270" s="82" t="str">
        <f t="shared" si="345"/>
        <v/>
      </c>
      <c r="DO270" s="82" t="str">
        <f t="shared" si="346"/>
        <v/>
      </c>
      <c r="DP270" s="82" t="str">
        <f t="shared" si="347"/>
        <v/>
      </c>
      <c r="DQ270" s="82" t="str">
        <f t="shared" si="348"/>
        <v/>
      </c>
      <c r="DR270" s="82" t="str">
        <f t="shared" si="349"/>
        <v/>
      </c>
      <c r="DS270" s="82" t="str">
        <f t="shared" si="350"/>
        <v/>
      </c>
      <c r="DT270" s="82" t="str">
        <f t="shared" si="351"/>
        <v/>
      </c>
      <c r="DU270" s="82" t="str">
        <f t="shared" si="352"/>
        <v/>
      </c>
      <c r="DV270" s="82" t="str">
        <f t="shared" si="353"/>
        <v/>
      </c>
      <c r="DW270" s="82" t="str">
        <f t="shared" si="354"/>
        <v/>
      </c>
      <c r="DX270" s="82" t="str">
        <f t="shared" si="355"/>
        <v/>
      </c>
      <c r="DY270" s="82" t="str">
        <f t="shared" si="356"/>
        <v/>
      </c>
      <c r="DZ270" s="82" t="str">
        <f t="shared" si="357"/>
        <v/>
      </c>
      <c r="EA270" s="82" t="str">
        <f t="shared" si="358"/>
        <v/>
      </c>
      <c r="EB270" s="82" t="str">
        <f t="shared" si="359"/>
        <v/>
      </c>
      <c r="EC270" s="82" t="str">
        <f t="shared" si="360"/>
        <v/>
      </c>
      <c r="ED270" s="82" t="str">
        <f t="shared" si="361"/>
        <v/>
      </c>
      <c r="EE270" s="82" t="str">
        <f t="shared" si="362"/>
        <v/>
      </c>
      <c r="EF270" s="82" t="str">
        <f t="shared" si="363"/>
        <v/>
      </c>
      <c r="EG270" s="82" t="str">
        <f t="shared" si="364"/>
        <v/>
      </c>
      <c r="EH270" s="82" t="str">
        <f t="shared" si="365"/>
        <v/>
      </c>
      <c r="EI270" s="82">
        <f t="shared" si="366"/>
        <v>28.27</v>
      </c>
      <c r="EJ270" s="82" t="str">
        <f t="shared" si="367"/>
        <v/>
      </c>
      <c r="EK270" s="82" t="str">
        <f t="shared" si="368"/>
        <v/>
      </c>
      <c r="EL270" s="82" t="str">
        <f t="shared" si="369"/>
        <v/>
      </c>
      <c r="EM270" s="82" t="str">
        <f t="shared" si="370"/>
        <v/>
      </c>
      <c r="EN270" s="82" t="str">
        <f t="shared" si="371"/>
        <v/>
      </c>
      <c r="EO270" s="71">
        <f t="shared" si="372"/>
        <v>18.149999999999999</v>
      </c>
      <c r="EP270" s="71">
        <f>ROUND(EO270*(1+[3]Inflación!$G$50),2)</f>
        <v>18.38</v>
      </c>
      <c r="EQ270" s="116">
        <f t="shared" si="373"/>
        <v>-0.35892041987132106</v>
      </c>
    </row>
    <row r="271" spans="1:148" s="122" customFormat="1" ht="24.75" customHeight="1">
      <c r="A271" s="77"/>
      <c r="B271" s="79" t="s">
        <v>430</v>
      </c>
      <c r="C271" s="78" t="s">
        <v>431</v>
      </c>
      <c r="D271" s="77" t="s">
        <v>12</v>
      </c>
      <c r="E271" s="76"/>
      <c r="F271" s="76"/>
      <c r="G271" s="75"/>
      <c r="H271" s="72"/>
      <c r="I271" s="72"/>
      <c r="J271" s="72"/>
      <c r="K271" s="72" t="str">
        <f>+'[3]Contratos anteriores'!AO274</f>
        <v xml:space="preserve"> </v>
      </c>
      <c r="L271" s="72" t="str">
        <f>+'[3]Contratos anteriores'!AP274</f>
        <v xml:space="preserve"> </v>
      </c>
      <c r="M271" s="72" t="str">
        <f>+'[3]Contratos anteriores'!AQ274</f>
        <v xml:space="preserve"> </v>
      </c>
      <c r="N271" s="72"/>
      <c r="O271" s="72"/>
      <c r="P271" s="72"/>
      <c r="Q271" s="72" t="str">
        <f>+'[3]Contratos anteriores'!AR274</f>
        <v xml:space="preserve"> </v>
      </c>
      <c r="R271" s="72" t="str">
        <f>+'[3]Contratos anteriores'!AS274</f>
        <v xml:space="preserve"> </v>
      </c>
      <c r="S271" s="72" t="str">
        <f>+'[3]Contratos anteriores'!AT274</f>
        <v xml:space="preserve"> </v>
      </c>
      <c r="T271" s="72"/>
      <c r="U271" s="72"/>
      <c r="V271" s="72"/>
      <c r="W271" s="72" t="str">
        <f>+'[3]Contratos anteriores'!AU274</f>
        <v xml:space="preserve"> </v>
      </c>
      <c r="X271" s="72" t="str">
        <f>+'[3]Contratos anteriores'!AV274</f>
        <v xml:space="preserve"> </v>
      </c>
      <c r="Y271" s="72" t="str">
        <f>+'[3]Contratos anteriores'!AW274</f>
        <v xml:space="preserve"> </v>
      </c>
      <c r="Z271" s="72"/>
      <c r="AA271" s="72"/>
      <c r="AB271" s="72"/>
      <c r="AC271" s="74" t="str">
        <f>+'[3]Contratos anteriores'!AX274</f>
        <v xml:space="preserve"> </v>
      </c>
      <c r="AD271" s="74" t="str">
        <f>+'[3]Contratos anteriores'!AY274</f>
        <v xml:space="preserve"> </v>
      </c>
      <c r="AE271" s="74" t="str">
        <f>+'[3]Contratos anteriores'!AZ274</f>
        <v xml:space="preserve"> </v>
      </c>
      <c r="AF271" s="72"/>
      <c r="AG271" s="72"/>
      <c r="AH271" s="72"/>
      <c r="AI271" s="72" t="str">
        <f>+'[3]Contratos anteriores'!BA274</f>
        <v xml:space="preserve"> </v>
      </c>
      <c r="AJ271" s="72" t="str">
        <f>+'[3]Contratos anteriores'!BB274</f>
        <v xml:space="preserve"> </v>
      </c>
      <c r="AK271" s="72" t="str">
        <f>+'[3]Contratos anteriores'!BC274</f>
        <v xml:space="preserve"> </v>
      </c>
      <c r="AL271" s="72"/>
      <c r="AM271" s="72"/>
      <c r="AN271" s="72"/>
      <c r="AO271" s="72" t="str">
        <f>+'[3]Contratos anteriores'!BD274</f>
        <v xml:space="preserve"> </v>
      </c>
      <c r="AP271" s="72" t="str">
        <f>+'[3]Contratos anteriores'!BE274</f>
        <v xml:space="preserve"> </v>
      </c>
      <c r="AQ271" s="72" t="str">
        <f>+'[3]Contratos anteriores'!BF274</f>
        <v xml:space="preserve"> </v>
      </c>
      <c r="AR271" s="72"/>
      <c r="AS271" s="72"/>
      <c r="AT271" s="72"/>
      <c r="AU271" s="72" t="str">
        <f>+'[3]Contratos anteriores'!BG274</f>
        <v xml:space="preserve"> </v>
      </c>
      <c r="AV271" s="72" t="str">
        <f>+'[3]Contratos anteriores'!BH274</f>
        <v xml:space="preserve"> </v>
      </c>
      <c r="AW271" s="72" t="str">
        <f>+'[3]Contratos anteriores'!BI274</f>
        <v xml:space="preserve"> </v>
      </c>
      <c r="AX271" s="72"/>
      <c r="AY271" s="72"/>
      <c r="AZ271" s="72"/>
      <c r="BA271" s="72" t="str">
        <f>+'[3]Contratos anteriores'!BJ274</f>
        <v xml:space="preserve"> </v>
      </c>
      <c r="BB271" s="72" t="str">
        <f>+'[3]Contratos anteriores'!BK274</f>
        <v xml:space="preserve"> </v>
      </c>
      <c r="BC271" s="72" t="str">
        <f>+'[3]Contratos anteriores'!BL274</f>
        <v xml:space="preserve"> </v>
      </c>
      <c r="BD271" s="72"/>
      <c r="BE271" s="72"/>
      <c r="BF271" s="72"/>
      <c r="BG271" s="72" t="str">
        <f>+'[3]Contratos anteriores'!BM274</f>
        <v xml:space="preserve"> </v>
      </c>
      <c r="BH271" s="72" t="str">
        <f>+'[3]Contratos anteriores'!BN274</f>
        <v xml:space="preserve"> </v>
      </c>
      <c r="BI271" s="72" t="str">
        <f>+'[3]Contratos anteriores'!BO274</f>
        <v xml:space="preserve"> </v>
      </c>
      <c r="BJ271" s="72"/>
      <c r="BK271" s="72"/>
      <c r="BL271" s="72"/>
      <c r="BM271" s="72" t="str">
        <f>+'[3]Contratos anteriores'!BP274</f>
        <v xml:space="preserve"> </v>
      </c>
      <c r="BN271" s="72" t="str">
        <f>+'[3]Contratos anteriores'!BQ274</f>
        <v xml:space="preserve"> </v>
      </c>
      <c r="BO271" s="72">
        <f>+'[3]Contratos anteriores'!BR274</f>
        <v>30.107405999999997</v>
      </c>
      <c r="BP271" s="72"/>
      <c r="BQ271" s="72"/>
      <c r="BR271" s="72"/>
      <c r="BS271" s="72" t="str">
        <f>+'[3]Contratos anteriores'!BS274</f>
        <v xml:space="preserve"> </v>
      </c>
      <c r="BT271" s="72" t="str">
        <f>+'[3]Contratos anteriores'!BT274</f>
        <v xml:space="preserve"> </v>
      </c>
      <c r="BU271" s="72" t="str">
        <f>+'[3]Contratos anteriores'!BU274</f>
        <v xml:space="preserve"> </v>
      </c>
      <c r="BV271" s="124">
        <f t="shared" si="304"/>
        <v>30.107405999999997</v>
      </c>
      <c r="BW271" s="124" t="str">
        <f t="shared" si="305"/>
        <v xml:space="preserve"> </v>
      </c>
      <c r="BX271" s="124" t="str">
        <f>IFERROR(BV271-BW271*$BX$2," ")</f>
        <v xml:space="preserve"> </v>
      </c>
      <c r="BY271" s="124" t="str">
        <f t="shared" si="300"/>
        <v xml:space="preserve"> </v>
      </c>
      <c r="BZ271" s="124" t="str">
        <f>+IF((E271*1.1)&gt;0,E271*1.1,BY271)</f>
        <v xml:space="preserve"> </v>
      </c>
      <c r="CA271" s="72" t="str">
        <f t="shared" si="306"/>
        <v/>
      </c>
      <c r="CB271" s="72" t="str">
        <f t="shared" si="307"/>
        <v/>
      </c>
      <c r="CC271" s="72" t="str">
        <f t="shared" si="308"/>
        <v/>
      </c>
      <c r="CD271" s="72" t="str">
        <f t="shared" si="309"/>
        <v/>
      </c>
      <c r="CE271" s="72" t="str">
        <f t="shared" si="310"/>
        <v/>
      </c>
      <c r="CF271" s="72" t="str">
        <f t="shared" si="311"/>
        <v/>
      </c>
      <c r="CG271" s="72" t="str">
        <f t="shared" si="312"/>
        <v/>
      </c>
      <c r="CH271" s="72" t="str">
        <f t="shared" si="313"/>
        <v/>
      </c>
      <c r="CI271" s="72" t="str">
        <f t="shared" si="314"/>
        <v/>
      </c>
      <c r="CJ271" s="72" t="str">
        <f t="shared" si="315"/>
        <v/>
      </c>
      <c r="CK271" s="72" t="str">
        <f t="shared" si="316"/>
        <v/>
      </c>
      <c r="CL271" s="72" t="str">
        <f t="shared" si="317"/>
        <v/>
      </c>
      <c r="CM271" s="72" t="str">
        <f t="shared" si="318"/>
        <v/>
      </c>
      <c r="CN271" s="72" t="str">
        <f t="shared" si="319"/>
        <v/>
      </c>
      <c r="CO271" s="72" t="str">
        <f t="shared" si="320"/>
        <v/>
      </c>
      <c r="CP271" s="72" t="str">
        <f t="shared" si="321"/>
        <v/>
      </c>
      <c r="CQ271" s="72" t="str">
        <f t="shared" si="322"/>
        <v/>
      </c>
      <c r="CR271" s="72" t="str">
        <f t="shared" si="323"/>
        <v/>
      </c>
      <c r="CS271" s="72" t="str">
        <f t="shared" si="324"/>
        <v/>
      </c>
      <c r="CT271" s="72" t="str">
        <f t="shared" si="325"/>
        <v/>
      </c>
      <c r="CU271" s="72" t="str">
        <f t="shared" si="326"/>
        <v/>
      </c>
      <c r="CV271" s="72" t="str">
        <f t="shared" si="327"/>
        <v/>
      </c>
      <c r="CW271" s="72" t="str">
        <f t="shared" si="328"/>
        <v/>
      </c>
      <c r="CX271" s="72" t="str">
        <f t="shared" si="329"/>
        <v/>
      </c>
      <c r="CY271" s="72" t="str">
        <f t="shared" si="330"/>
        <v/>
      </c>
      <c r="CZ271" s="72" t="str">
        <f t="shared" si="331"/>
        <v/>
      </c>
      <c r="DA271" s="72" t="str">
        <f t="shared" si="332"/>
        <v/>
      </c>
      <c r="DB271" s="72" t="str">
        <f t="shared" si="333"/>
        <v/>
      </c>
      <c r="DC271" s="72" t="str">
        <f t="shared" si="334"/>
        <v/>
      </c>
      <c r="DD271" s="72" t="str">
        <f t="shared" si="335"/>
        <v/>
      </c>
      <c r="DE271" s="72" t="str">
        <f t="shared" si="336"/>
        <v/>
      </c>
      <c r="DF271" s="72" t="str">
        <f t="shared" si="337"/>
        <v/>
      </c>
      <c r="DG271" s="72" t="str">
        <f t="shared" si="338"/>
        <v/>
      </c>
      <c r="DH271" s="72" t="str">
        <f t="shared" si="339"/>
        <v/>
      </c>
      <c r="DI271" s="72" t="str">
        <f t="shared" si="340"/>
        <v/>
      </c>
      <c r="DJ271" s="72" t="str">
        <f t="shared" si="341"/>
        <v/>
      </c>
      <c r="DK271" s="72" t="str">
        <f t="shared" si="342"/>
        <v/>
      </c>
      <c r="DL271" s="72" t="str">
        <f t="shared" si="343"/>
        <v/>
      </c>
      <c r="DM271" s="72" t="str">
        <f t="shared" si="344"/>
        <v/>
      </c>
      <c r="DN271" s="72" t="str">
        <f t="shared" si="345"/>
        <v/>
      </c>
      <c r="DO271" s="72" t="str">
        <f t="shared" si="346"/>
        <v/>
      </c>
      <c r="DP271" s="72" t="str">
        <f t="shared" si="347"/>
        <v/>
      </c>
      <c r="DQ271" s="72" t="str">
        <f t="shared" si="348"/>
        <v/>
      </c>
      <c r="DR271" s="72" t="str">
        <f t="shared" si="349"/>
        <v/>
      </c>
      <c r="DS271" s="72" t="str">
        <f t="shared" si="350"/>
        <v/>
      </c>
      <c r="DT271" s="72" t="str">
        <f t="shared" si="351"/>
        <v/>
      </c>
      <c r="DU271" s="72" t="str">
        <f t="shared" si="352"/>
        <v/>
      </c>
      <c r="DV271" s="72" t="str">
        <f t="shared" si="353"/>
        <v/>
      </c>
      <c r="DW271" s="72" t="str">
        <f t="shared" si="354"/>
        <v/>
      </c>
      <c r="DX271" s="72" t="str">
        <f t="shared" si="355"/>
        <v/>
      </c>
      <c r="DY271" s="72" t="str">
        <f t="shared" si="356"/>
        <v/>
      </c>
      <c r="DZ271" s="72" t="str">
        <f t="shared" si="357"/>
        <v/>
      </c>
      <c r="EA271" s="72" t="str">
        <f t="shared" si="358"/>
        <v/>
      </c>
      <c r="EB271" s="72" t="str">
        <f t="shared" si="359"/>
        <v/>
      </c>
      <c r="EC271" s="72" t="str">
        <f t="shared" si="360"/>
        <v/>
      </c>
      <c r="ED271" s="72" t="str">
        <f t="shared" si="361"/>
        <v/>
      </c>
      <c r="EE271" s="72" t="str">
        <f t="shared" si="362"/>
        <v/>
      </c>
      <c r="EF271" s="72" t="str">
        <f t="shared" si="363"/>
        <v/>
      </c>
      <c r="EG271" s="72" t="str">
        <f t="shared" si="364"/>
        <v/>
      </c>
      <c r="EH271" s="72" t="str">
        <f t="shared" si="365"/>
        <v/>
      </c>
      <c r="EI271" s="72" t="str">
        <f t="shared" si="366"/>
        <v/>
      </c>
      <c r="EJ271" s="72" t="str">
        <f t="shared" si="367"/>
        <v/>
      </c>
      <c r="EK271" s="72" t="str">
        <f t="shared" si="368"/>
        <v/>
      </c>
      <c r="EL271" s="72" t="str">
        <f t="shared" si="369"/>
        <v/>
      </c>
      <c r="EM271" s="72" t="str">
        <f t="shared" si="370"/>
        <v/>
      </c>
      <c r="EN271" s="72" t="str">
        <f t="shared" si="371"/>
        <v/>
      </c>
      <c r="EO271" s="71">
        <f t="shared" si="372"/>
        <v>0</v>
      </c>
      <c r="EP271" s="71">
        <f>ROUND(EO271*(1+[3]Inflación!$G$50),2)</f>
        <v>0</v>
      </c>
      <c r="EQ271" s="70" t="str">
        <f t="shared" si="373"/>
        <v xml:space="preserve"> </v>
      </c>
      <c r="ER271" s="123" t="s">
        <v>300</v>
      </c>
    </row>
    <row r="272" spans="1:148" s="56" customFormat="1" ht="24.75" customHeight="1">
      <c r="A272" s="93">
        <v>264</v>
      </c>
      <c r="B272" s="92" t="s">
        <v>430</v>
      </c>
      <c r="C272" s="91" t="s">
        <v>429</v>
      </c>
      <c r="D272" s="90" t="s">
        <v>12</v>
      </c>
      <c r="E272" s="94">
        <v>3.686814937891556</v>
      </c>
      <c r="F272" s="94">
        <v>3.7181528648636344</v>
      </c>
      <c r="G272" s="87"/>
      <c r="H272" s="82"/>
      <c r="I272" s="82"/>
      <c r="J272" s="82"/>
      <c r="K272" s="82" t="str">
        <f>+'[3]Contratos anteriores'!AO275</f>
        <v xml:space="preserve"> </v>
      </c>
      <c r="L272" s="82" t="str">
        <f>+'[3]Contratos anteriores'!AP275</f>
        <v xml:space="preserve"> </v>
      </c>
      <c r="M272" s="82" t="str">
        <f>+'[3]Contratos anteriores'!AQ275</f>
        <v xml:space="preserve"> </v>
      </c>
      <c r="N272" s="82"/>
      <c r="O272" s="82"/>
      <c r="P272" s="82"/>
      <c r="Q272" s="82" t="str">
        <f>+'[3]Contratos anteriores'!AR275</f>
        <v xml:space="preserve"> </v>
      </c>
      <c r="R272" s="82" t="str">
        <f>+'[3]Contratos anteriores'!AS275</f>
        <v xml:space="preserve"> </v>
      </c>
      <c r="S272" s="82" t="str">
        <f>+'[3]Contratos anteriores'!AT275</f>
        <v xml:space="preserve"> </v>
      </c>
      <c r="T272" s="82">
        <v>12</v>
      </c>
      <c r="U272" s="82"/>
      <c r="V272" s="82"/>
      <c r="W272" s="82" t="str">
        <f>+'[3]Contratos anteriores'!AU275</f>
        <v xml:space="preserve"> </v>
      </c>
      <c r="X272" s="82" t="str">
        <f>+'[3]Contratos anteriores'!AV275</f>
        <v xml:space="preserve"> </v>
      </c>
      <c r="Y272" s="82" t="str">
        <f>+'[3]Contratos anteriores'!AW275</f>
        <v xml:space="preserve"> </v>
      </c>
      <c r="Z272" s="82"/>
      <c r="AA272" s="82"/>
      <c r="AB272" s="82"/>
      <c r="AC272" s="86" t="str">
        <f>+'[3]Contratos anteriores'!AX275</f>
        <v xml:space="preserve"> </v>
      </c>
      <c r="AD272" s="86" t="str">
        <f>+'[3]Contratos anteriores'!AY275</f>
        <v xml:space="preserve"> </v>
      </c>
      <c r="AE272" s="86" t="str">
        <f>+'[3]Contratos anteriores'!AZ275</f>
        <v xml:space="preserve"> </v>
      </c>
      <c r="AF272" s="82"/>
      <c r="AG272" s="82"/>
      <c r="AH272" s="82"/>
      <c r="AI272" s="82" t="str">
        <f>+'[3]Contratos anteriores'!BA275</f>
        <v xml:space="preserve"> </v>
      </c>
      <c r="AJ272" s="82" t="str">
        <f>+'[3]Contratos anteriores'!BB275</f>
        <v xml:space="preserve"> </v>
      </c>
      <c r="AK272" s="82" t="str">
        <f>+'[3]Contratos anteriores'!BC275</f>
        <v xml:space="preserve"> </v>
      </c>
      <c r="AL272" s="82"/>
      <c r="AM272" s="82"/>
      <c r="AN272" s="82"/>
      <c r="AO272" s="82" t="str">
        <f>+'[3]Contratos anteriores'!BD275</f>
        <v xml:space="preserve"> </v>
      </c>
      <c r="AP272" s="82" t="str">
        <f>+'[3]Contratos anteriores'!BE275</f>
        <v xml:space="preserve"> </v>
      </c>
      <c r="AQ272" s="82" t="str">
        <f>+'[3]Contratos anteriores'!BF275</f>
        <v xml:space="preserve"> </v>
      </c>
      <c r="AR272" s="82"/>
      <c r="AS272" s="82"/>
      <c r="AT272" s="82"/>
      <c r="AU272" s="82" t="str">
        <f>+'[3]Contratos anteriores'!BG275</f>
        <v xml:space="preserve"> </v>
      </c>
      <c r="AV272" s="82" t="str">
        <f>+'[3]Contratos anteriores'!BH275</f>
        <v xml:space="preserve"> </v>
      </c>
      <c r="AW272" s="82" t="str">
        <f>+'[3]Contratos anteriores'!BI275</f>
        <v xml:space="preserve"> </v>
      </c>
      <c r="AX272" s="82"/>
      <c r="AY272" s="82"/>
      <c r="AZ272" s="82"/>
      <c r="BA272" s="82" t="str">
        <f>+'[3]Contratos anteriores'!BJ275</f>
        <v xml:space="preserve"> </v>
      </c>
      <c r="BB272" s="82" t="str">
        <f>+'[3]Contratos anteriores'!BK275</f>
        <v xml:space="preserve"> </v>
      </c>
      <c r="BC272" s="82" t="str">
        <f>+'[3]Contratos anteriores'!BL275</f>
        <v xml:space="preserve"> </v>
      </c>
      <c r="BD272" s="82"/>
      <c r="BE272" s="82"/>
      <c r="BF272" s="82"/>
      <c r="BG272" s="82" t="str">
        <f>+'[3]Contratos anteriores'!BM275</f>
        <v xml:space="preserve"> </v>
      </c>
      <c r="BH272" s="82">
        <f>+'[3]Contratos anteriores'!BN275</f>
        <v>1.9012440000000002</v>
      </c>
      <c r="BI272" s="82" t="str">
        <f>+'[3]Contratos anteriores'!BO275</f>
        <v xml:space="preserve"> </v>
      </c>
      <c r="BJ272" s="82">
        <v>4.95</v>
      </c>
      <c r="BK272" s="82">
        <v>4.17</v>
      </c>
      <c r="BL272" s="82"/>
      <c r="BM272" s="82" t="str">
        <f>+'[3]Contratos anteriores'!BP275</f>
        <v xml:space="preserve"> </v>
      </c>
      <c r="BN272" s="82" t="str">
        <f>+'[3]Contratos anteriores'!BQ275</f>
        <v xml:space="preserve"> </v>
      </c>
      <c r="BO272" s="82" t="str">
        <f>+'[3]Contratos anteriores'!BR275</f>
        <v xml:space="preserve"> </v>
      </c>
      <c r="BP272" s="82">
        <v>3.68</v>
      </c>
      <c r="BQ272" s="82"/>
      <c r="BR272" s="82">
        <v>3.85</v>
      </c>
      <c r="BS272" s="82" t="str">
        <f>+'[3]Contratos anteriores'!BS275</f>
        <v xml:space="preserve"> </v>
      </c>
      <c r="BT272" s="82" t="str">
        <f>+'[3]Contratos anteriores'!BT275</f>
        <v xml:space="preserve"> </v>
      </c>
      <c r="BU272" s="82" t="str">
        <f>+'[3]Contratos anteriores'!BU275</f>
        <v xml:space="preserve"> </v>
      </c>
      <c r="BV272" s="84">
        <f t="shared" si="304"/>
        <v>5.0918740000000007</v>
      </c>
      <c r="BW272" s="84">
        <f t="shared" si="305"/>
        <v>3.0520260731506212</v>
      </c>
      <c r="BX272" s="84">
        <f>IFERROR(BV272-BW272*1," ")</f>
        <v>2.0398479268493794</v>
      </c>
      <c r="BY272" s="84">
        <f t="shared" si="300"/>
        <v>8.1439000731506219</v>
      </c>
      <c r="BZ272" s="84">
        <f t="shared" ref="BZ272:BZ284" si="374">+IFERROR(E272*1.1," ")</f>
        <v>4.0554964316807123</v>
      </c>
      <c r="CA272" s="82" t="str">
        <f t="shared" si="306"/>
        <v/>
      </c>
      <c r="CB272" s="82" t="str">
        <f t="shared" si="307"/>
        <v/>
      </c>
      <c r="CC272" s="82" t="str">
        <f t="shared" si="308"/>
        <v/>
      </c>
      <c r="CD272" s="82" t="str">
        <f t="shared" si="309"/>
        <v/>
      </c>
      <c r="CE272" s="82" t="str">
        <f t="shared" si="310"/>
        <v/>
      </c>
      <c r="CF272" s="82" t="str">
        <f t="shared" si="311"/>
        <v/>
      </c>
      <c r="CG272" s="82" t="str">
        <f t="shared" si="312"/>
        <v/>
      </c>
      <c r="CH272" s="82" t="str">
        <f t="shared" si="313"/>
        <v/>
      </c>
      <c r="CI272" s="82" t="str">
        <f t="shared" si="314"/>
        <v/>
      </c>
      <c r="CJ272" s="82" t="str">
        <f t="shared" si="315"/>
        <v/>
      </c>
      <c r="CK272" s="82" t="str">
        <f t="shared" si="316"/>
        <v/>
      </c>
      <c r="CL272" s="82" t="str">
        <f t="shared" si="317"/>
        <v/>
      </c>
      <c r="CM272" s="82" t="str">
        <f t="shared" si="318"/>
        <v/>
      </c>
      <c r="CN272" s="82" t="str">
        <f t="shared" si="319"/>
        <v/>
      </c>
      <c r="CO272" s="82" t="str">
        <f t="shared" si="320"/>
        <v/>
      </c>
      <c r="CP272" s="82" t="str">
        <f t="shared" si="321"/>
        <v/>
      </c>
      <c r="CQ272" s="82" t="str">
        <f t="shared" si="322"/>
        <v/>
      </c>
      <c r="CR272" s="82" t="str">
        <f t="shared" si="323"/>
        <v/>
      </c>
      <c r="CS272" s="82" t="str">
        <f t="shared" si="324"/>
        <v/>
      </c>
      <c r="CT272" s="82" t="str">
        <f t="shared" si="325"/>
        <v/>
      </c>
      <c r="CU272" s="82" t="str">
        <f t="shared" si="326"/>
        <v/>
      </c>
      <c r="CV272" s="82" t="str">
        <f t="shared" si="327"/>
        <v/>
      </c>
      <c r="CW272" s="82" t="str">
        <f t="shared" si="328"/>
        <v/>
      </c>
      <c r="CX272" s="82" t="str">
        <f t="shared" si="329"/>
        <v/>
      </c>
      <c r="CY272" s="82" t="str">
        <f t="shared" si="330"/>
        <v/>
      </c>
      <c r="CZ272" s="82" t="str">
        <f t="shared" si="331"/>
        <v/>
      </c>
      <c r="DA272" s="82" t="str">
        <f t="shared" si="332"/>
        <v/>
      </c>
      <c r="DB272" s="82" t="str">
        <f t="shared" si="333"/>
        <v/>
      </c>
      <c r="DC272" s="82" t="str">
        <f t="shared" si="334"/>
        <v/>
      </c>
      <c r="DD272" s="82" t="str">
        <f t="shared" si="335"/>
        <v/>
      </c>
      <c r="DE272" s="82" t="str">
        <f t="shared" si="336"/>
        <v/>
      </c>
      <c r="DF272" s="82" t="str">
        <f t="shared" si="337"/>
        <v/>
      </c>
      <c r="DG272" s="82" t="str">
        <f t="shared" si="338"/>
        <v/>
      </c>
      <c r="DH272" s="82" t="str">
        <f t="shared" si="339"/>
        <v/>
      </c>
      <c r="DI272" s="82" t="str">
        <f t="shared" si="340"/>
        <v/>
      </c>
      <c r="DJ272" s="82" t="str">
        <f t="shared" si="341"/>
        <v/>
      </c>
      <c r="DK272" s="82" t="str">
        <f t="shared" si="342"/>
        <v/>
      </c>
      <c r="DL272" s="82" t="str">
        <f t="shared" si="343"/>
        <v/>
      </c>
      <c r="DM272" s="82" t="str">
        <f t="shared" si="344"/>
        <v/>
      </c>
      <c r="DN272" s="82" t="str">
        <f t="shared" si="345"/>
        <v/>
      </c>
      <c r="DO272" s="82" t="str">
        <f t="shared" si="346"/>
        <v/>
      </c>
      <c r="DP272" s="82" t="str">
        <f t="shared" si="347"/>
        <v/>
      </c>
      <c r="DQ272" s="82" t="str">
        <f t="shared" si="348"/>
        <v/>
      </c>
      <c r="DR272" s="82" t="str">
        <f t="shared" si="349"/>
        <v/>
      </c>
      <c r="DS272" s="82" t="str">
        <f t="shared" si="350"/>
        <v/>
      </c>
      <c r="DT272" s="82" t="str">
        <f t="shared" si="351"/>
        <v/>
      </c>
      <c r="DU272" s="82" t="str">
        <f t="shared" si="352"/>
        <v/>
      </c>
      <c r="DV272" s="82" t="str">
        <f t="shared" si="353"/>
        <v/>
      </c>
      <c r="DW272" s="82" t="str">
        <f t="shared" si="354"/>
        <v/>
      </c>
      <c r="DX272" s="82" t="str">
        <f t="shared" si="355"/>
        <v/>
      </c>
      <c r="DY272" s="82" t="str">
        <f t="shared" si="356"/>
        <v/>
      </c>
      <c r="DZ272" s="82" t="str">
        <f t="shared" si="357"/>
        <v/>
      </c>
      <c r="EA272" s="82" t="str">
        <f t="shared" si="358"/>
        <v/>
      </c>
      <c r="EB272" s="82" t="str">
        <f t="shared" si="359"/>
        <v/>
      </c>
      <c r="EC272" s="82" t="str">
        <f t="shared" si="360"/>
        <v/>
      </c>
      <c r="ED272" s="82" t="str">
        <f t="shared" si="361"/>
        <v/>
      </c>
      <c r="EE272" s="82" t="str">
        <f t="shared" si="362"/>
        <v/>
      </c>
      <c r="EF272" s="82" t="str">
        <f t="shared" si="363"/>
        <v/>
      </c>
      <c r="EG272" s="82" t="str">
        <f t="shared" si="364"/>
        <v/>
      </c>
      <c r="EH272" s="82" t="str">
        <f t="shared" si="365"/>
        <v/>
      </c>
      <c r="EI272" s="82">
        <f t="shared" si="366"/>
        <v>3.68</v>
      </c>
      <c r="EJ272" s="82" t="str">
        <f t="shared" si="367"/>
        <v/>
      </c>
      <c r="EK272" s="82">
        <f t="shared" si="368"/>
        <v>3.85</v>
      </c>
      <c r="EL272" s="82" t="str">
        <f t="shared" si="369"/>
        <v/>
      </c>
      <c r="EM272" s="82" t="str">
        <f t="shared" si="370"/>
        <v/>
      </c>
      <c r="EN272" s="82" t="str">
        <f t="shared" si="371"/>
        <v/>
      </c>
      <c r="EO272" s="71">
        <f t="shared" si="372"/>
        <v>3.77</v>
      </c>
      <c r="EP272" s="71">
        <f>ROUND(EO272*(1+[3]Inflación!$G$50),2)</f>
        <v>3.82</v>
      </c>
      <c r="EQ272" s="81">
        <f t="shared" si="373"/>
        <v>2.2562852627481256E-2</v>
      </c>
    </row>
    <row r="273" spans="1:148" s="56" customFormat="1" ht="24.75" customHeight="1">
      <c r="A273" s="96">
        <v>265</v>
      </c>
      <c r="B273" s="95" t="s">
        <v>413</v>
      </c>
      <c r="C273" s="91" t="s">
        <v>428</v>
      </c>
      <c r="D273" s="90" t="s">
        <v>12</v>
      </c>
      <c r="E273" s="94">
        <v>324.88089225122252</v>
      </c>
      <c r="F273" s="94">
        <v>327.64237983535793</v>
      </c>
      <c r="G273" s="87"/>
      <c r="H273" s="82"/>
      <c r="I273" s="82"/>
      <c r="J273" s="82"/>
      <c r="K273" s="82" t="str">
        <f>+'[3]Contratos anteriores'!AO276</f>
        <v xml:space="preserve"> </v>
      </c>
      <c r="L273" s="82" t="str">
        <f>+'[3]Contratos anteriores'!AP276</f>
        <v xml:space="preserve"> </v>
      </c>
      <c r="M273" s="82" t="str">
        <f>+'[3]Contratos anteriores'!AQ276</f>
        <v xml:space="preserve"> </v>
      </c>
      <c r="N273" s="82"/>
      <c r="O273" s="82"/>
      <c r="P273" s="82"/>
      <c r="Q273" s="82" t="str">
        <f>+'[3]Contratos anteriores'!AR276</f>
        <v xml:space="preserve"> </v>
      </c>
      <c r="R273" s="82" t="str">
        <f>+'[3]Contratos anteriores'!AS276</f>
        <v xml:space="preserve"> </v>
      </c>
      <c r="S273" s="82" t="str">
        <f>+'[3]Contratos anteriores'!AT276</f>
        <v xml:space="preserve"> </v>
      </c>
      <c r="T273" s="82"/>
      <c r="U273" s="82"/>
      <c r="V273" s="82"/>
      <c r="W273" s="82" t="str">
        <f>+'[3]Contratos anteriores'!AU276</f>
        <v xml:space="preserve"> </v>
      </c>
      <c r="X273" s="82" t="str">
        <f>+'[3]Contratos anteriores'!AV276</f>
        <v xml:space="preserve"> </v>
      </c>
      <c r="Y273" s="82" t="str">
        <f>+'[3]Contratos anteriores'!AW276</f>
        <v xml:space="preserve"> </v>
      </c>
      <c r="Z273" s="82"/>
      <c r="AA273" s="82"/>
      <c r="AB273" s="82"/>
      <c r="AC273" s="86" t="str">
        <f>+'[3]Contratos anteriores'!AX276</f>
        <v xml:space="preserve"> </v>
      </c>
      <c r="AD273" s="86" t="str">
        <f>+'[3]Contratos anteriores'!AY276</f>
        <v xml:space="preserve"> </v>
      </c>
      <c r="AE273" s="86" t="str">
        <f>+'[3]Contratos anteriores'!AZ276</f>
        <v xml:space="preserve"> </v>
      </c>
      <c r="AF273" s="82"/>
      <c r="AG273" s="82"/>
      <c r="AH273" s="82"/>
      <c r="AI273" s="82" t="str">
        <f>+'[3]Contratos anteriores'!BA276</f>
        <v xml:space="preserve"> </v>
      </c>
      <c r="AJ273" s="82" t="str">
        <f>+'[3]Contratos anteriores'!BB276</f>
        <v xml:space="preserve"> </v>
      </c>
      <c r="AK273" s="82" t="str">
        <f>+'[3]Contratos anteriores'!BC276</f>
        <v xml:space="preserve"> </v>
      </c>
      <c r="AL273" s="82"/>
      <c r="AM273" s="82"/>
      <c r="AN273" s="82"/>
      <c r="AO273" s="82" t="str">
        <f>+'[3]Contratos anteriores'!BD276</f>
        <v xml:space="preserve"> </v>
      </c>
      <c r="AP273" s="82" t="str">
        <f>+'[3]Contratos anteriores'!BE276</f>
        <v xml:space="preserve"> </v>
      </c>
      <c r="AQ273" s="82" t="str">
        <f>+'[3]Contratos anteriores'!BF276</f>
        <v xml:space="preserve"> </v>
      </c>
      <c r="AR273" s="82"/>
      <c r="AS273" s="82"/>
      <c r="AT273" s="82"/>
      <c r="AU273" s="82" t="str">
        <f>+'[3]Contratos anteriores'!BG276</f>
        <v xml:space="preserve"> </v>
      </c>
      <c r="AV273" s="82" t="str">
        <f>+'[3]Contratos anteriores'!BH276</f>
        <v xml:space="preserve"> </v>
      </c>
      <c r="AW273" s="82" t="str">
        <f>+'[3]Contratos anteriores'!BI276</f>
        <v xml:space="preserve"> </v>
      </c>
      <c r="AX273" s="82"/>
      <c r="AY273" s="82"/>
      <c r="AZ273" s="82"/>
      <c r="BA273" s="82" t="str">
        <f>+'[3]Contratos anteriores'!BJ276</f>
        <v xml:space="preserve"> </v>
      </c>
      <c r="BB273" s="82" t="str">
        <f>+'[3]Contratos anteriores'!BK276</f>
        <v xml:space="preserve"> </v>
      </c>
      <c r="BC273" s="82" t="str">
        <f>+'[3]Contratos anteriores'!BL276</f>
        <v xml:space="preserve"> </v>
      </c>
      <c r="BD273" s="82"/>
      <c r="BE273" s="82"/>
      <c r="BF273" s="82"/>
      <c r="BG273" s="82" t="str">
        <f>+'[3]Contratos anteriores'!BM276</f>
        <v xml:space="preserve"> </v>
      </c>
      <c r="BH273" s="82" t="str">
        <f>+'[3]Contratos anteriores'!BN276</f>
        <v xml:space="preserve"> </v>
      </c>
      <c r="BI273" s="82" t="str">
        <f>+'[3]Contratos anteriores'!BO276</f>
        <v xml:space="preserve"> </v>
      </c>
      <c r="BJ273" s="82">
        <v>400.26</v>
      </c>
      <c r="BK273" s="82">
        <v>367.12</v>
      </c>
      <c r="BL273" s="82"/>
      <c r="BM273" s="82" t="str">
        <f>+'[3]Contratos anteriores'!BP276</f>
        <v xml:space="preserve"> </v>
      </c>
      <c r="BN273" s="82" t="str">
        <f>+'[3]Contratos anteriores'!BQ276</f>
        <v xml:space="preserve"> </v>
      </c>
      <c r="BO273" s="82" t="str">
        <f>+'[3]Contratos anteriores'!BR276</f>
        <v xml:space="preserve"> </v>
      </c>
      <c r="BP273" s="82">
        <v>324.37</v>
      </c>
      <c r="BQ273" s="82"/>
      <c r="BR273" s="82">
        <v>330.92</v>
      </c>
      <c r="BS273" s="82" t="str">
        <f>+'[3]Contratos anteriores'!BS276</f>
        <v xml:space="preserve"> </v>
      </c>
      <c r="BT273" s="82" t="str">
        <f>+'[3]Contratos anteriores'!BT276</f>
        <v xml:space="preserve"> </v>
      </c>
      <c r="BU273" s="82" t="str">
        <f>+'[3]Contratos anteriores'!BU276</f>
        <v xml:space="preserve"> </v>
      </c>
      <c r="BV273" s="84">
        <f t="shared" si="304"/>
        <v>355.66750000000002</v>
      </c>
      <c r="BW273" s="84">
        <f t="shared" si="305"/>
        <v>31.203768240046575</v>
      </c>
      <c r="BX273" s="84">
        <f t="shared" ref="BX273:BX304" si="375">IFERROR(BV273-BW273*$BX$2," ")</f>
        <v>308.86184763993015</v>
      </c>
      <c r="BY273" s="84">
        <f t="shared" si="300"/>
        <v>386.87126824004662</v>
      </c>
      <c r="BZ273" s="84">
        <f t="shared" si="374"/>
        <v>357.3689814763448</v>
      </c>
      <c r="CA273" s="82" t="str">
        <f t="shared" si="306"/>
        <v/>
      </c>
      <c r="CB273" s="82" t="str">
        <f t="shared" si="307"/>
        <v/>
      </c>
      <c r="CC273" s="82" t="str">
        <f t="shared" si="308"/>
        <v/>
      </c>
      <c r="CD273" s="82" t="str">
        <f t="shared" si="309"/>
        <v/>
      </c>
      <c r="CE273" s="82" t="str">
        <f t="shared" si="310"/>
        <v/>
      </c>
      <c r="CF273" s="82" t="str">
        <f t="shared" si="311"/>
        <v/>
      </c>
      <c r="CG273" s="82" t="str">
        <f t="shared" si="312"/>
        <v/>
      </c>
      <c r="CH273" s="82" t="str">
        <f t="shared" si="313"/>
        <v/>
      </c>
      <c r="CI273" s="82" t="str">
        <f t="shared" si="314"/>
        <v/>
      </c>
      <c r="CJ273" s="82" t="str">
        <f t="shared" si="315"/>
        <v/>
      </c>
      <c r="CK273" s="82" t="str">
        <f t="shared" si="316"/>
        <v/>
      </c>
      <c r="CL273" s="82" t="str">
        <f t="shared" si="317"/>
        <v/>
      </c>
      <c r="CM273" s="82" t="str">
        <f t="shared" si="318"/>
        <v/>
      </c>
      <c r="CN273" s="82" t="str">
        <f t="shared" si="319"/>
        <v/>
      </c>
      <c r="CO273" s="82" t="str">
        <f t="shared" si="320"/>
        <v/>
      </c>
      <c r="CP273" s="82" t="str">
        <f t="shared" si="321"/>
        <v/>
      </c>
      <c r="CQ273" s="82" t="str">
        <f t="shared" si="322"/>
        <v/>
      </c>
      <c r="CR273" s="82" t="str">
        <f t="shared" si="323"/>
        <v/>
      </c>
      <c r="CS273" s="82" t="str">
        <f t="shared" si="324"/>
        <v/>
      </c>
      <c r="CT273" s="82" t="str">
        <f t="shared" si="325"/>
        <v/>
      </c>
      <c r="CU273" s="82" t="str">
        <f t="shared" si="326"/>
        <v/>
      </c>
      <c r="CV273" s="82" t="str">
        <f t="shared" si="327"/>
        <v/>
      </c>
      <c r="CW273" s="82" t="str">
        <f t="shared" si="328"/>
        <v/>
      </c>
      <c r="CX273" s="82" t="str">
        <f t="shared" si="329"/>
        <v/>
      </c>
      <c r="CY273" s="82" t="str">
        <f t="shared" si="330"/>
        <v/>
      </c>
      <c r="CZ273" s="82" t="str">
        <f t="shared" si="331"/>
        <v/>
      </c>
      <c r="DA273" s="82" t="str">
        <f t="shared" si="332"/>
        <v/>
      </c>
      <c r="DB273" s="82" t="str">
        <f t="shared" si="333"/>
        <v/>
      </c>
      <c r="DC273" s="82" t="str">
        <f t="shared" si="334"/>
        <v/>
      </c>
      <c r="DD273" s="82" t="str">
        <f t="shared" si="335"/>
        <v/>
      </c>
      <c r="DE273" s="82" t="str">
        <f t="shared" si="336"/>
        <v/>
      </c>
      <c r="DF273" s="82" t="str">
        <f t="shared" si="337"/>
        <v/>
      </c>
      <c r="DG273" s="82" t="str">
        <f t="shared" si="338"/>
        <v/>
      </c>
      <c r="DH273" s="82" t="str">
        <f t="shared" si="339"/>
        <v/>
      </c>
      <c r="DI273" s="82" t="str">
        <f t="shared" si="340"/>
        <v/>
      </c>
      <c r="DJ273" s="82" t="str">
        <f t="shared" si="341"/>
        <v/>
      </c>
      <c r="DK273" s="82" t="str">
        <f t="shared" si="342"/>
        <v/>
      </c>
      <c r="DL273" s="82" t="str">
        <f t="shared" si="343"/>
        <v/>
      </c>
      <c r="DM273" s="82" t="str">
        <f t="shared" si="344"/>
        <v/>
      </c>
      <c r="DN273" s="82" t="str">
        <f t="shared" si="345"/>
        <v/>
      </c>
      <c r="DO273" s="82" t="str">
        <f t="shared" si="346"/>
        <v/>
      </c>
      <c r="DP273" s="82" t="str">
        <f t="shared" si="347"/>
        <v/>
      </c>
      <c r="DQ273" s="82" t="str">
        <f t="shared" si="348"/>
        <v/>
      </c>
      <c r="DR273" s="82" t="str">
        <f t="shared" si="349"/>
        <v/>
      </c>
      <c r="DS273" s="82" t="str">
        <f t="shared" si="350"/>
        <v/>
      </c>
      <c r="DT273" s="82" t="str">
        <f t="shared" si="351"/>
        <v/>
      </c>
      <c r="DU273" s="82" t="str">
        <f t="shared" si="352"/>
        <v/>
      </c>
      <c r="DV273" s="82" t="str">
        <f t="shared" si="353"/>
        <v/>
      </c>
      <c r="DW273" s="82" t="str">
        <f t="shared" si="354"/>
        <v/>
      </c>
      <c r="DX273" s="82" t="str">
        <f t="shared" si="355"/>
        <v/>
      </c>
      <c r="DY273" s="82" t="str">
        <f t="shared" si="356"/>
        <v/>
      </c>
      <c r="DZ273" s="82" t="str">
        <f t="shared" si="357"/>
        <v/>
      </c>
      <c r="EA273" s="82" t="str">
        <f t="shared" si="358"/>
        <v/>
      </c>
      <c r="EB273" s="82" t="str">
        <f t="shared" si="359"/>
        <v/>
      </c>
      <c r="EC273" s="82" t="str">
        <f t="shared" si="360"/>
        <v/>
      </c>
      <c r="ED273" s="82" t="str">
        <f t="shared" si="361"/>
        <v/>
      </c>
      <c r="EE273" s="82" t="str">
        <f t="shared" si="362"/>
        <v/>
      </c>
      <c r="EF273" s="82" t="str">
        <f t="shared" si="363"/>
        <v/>
      </c>
      <c r="EG273" s="82" t="str">
        <f t="shared" si="364"/>
        <v/>
      </c>
      <c r="EH273" s="82" t="str">
        <f t="shared" si="365"/>
        <v/>
      </c>
      <c r="EI273" s="82">
        <f t="shared" si="366"/>
        <v>324.37</v>
      </c>
      <c r="EJ273" s="82" t="str">
        <f t="shared" si="367"/>
        <v/>
      </c>
      <c r="EK273" s="82">
        <f t="shared" si="368"/>
        <v>330.92</v>
      </c>
      <c r="EL273" s="82" t="str">
        <f t="shared" si="369"/>
        <v/>
      </c>
      <c r="EM273" s="82" t="str">
        <f t="shared" si="370"/>
        <v/>
      </c>
      <c r="EN273" s="82" t="str">
        <f t="shared" si="371"/>
        <v/>
      </c>
      <c r="EO273" s="71">
        <f t="shared" si="372"/>
        <v>327.68</v>
      </c>
      <c r="EP273" s="71">
        <f>ROUND(EO273*(1+[3]Inflación!$G$50),2)</f>
        <v>331.89</v>
      </c>
      <c r="EQ273" s="81">
        <f t="shared" si="373"/>
        <v>8.6157967905757804E-3</v>
      </c>
    </row>
    <row r="274" spans="1:148" s="56" customFormat="1" ht="24.75" customHeight="1">
      <c r="A274" s="96">
        <v>266</v>
      </c>
      <c r="B274" s="95" t="s">
        <v>413</v>
      </c>
      <c r="C274" s="91" t="s">
        <v>427</v>
      </c>
      <c r="D274" s="90" t="s">
        <v>12</v>
      </c>
      <c r="E274" s="94">
        <v>331.33336905141903</v>
      </c>
      <c r="F274" s="94">
        <v>334.14970268835611</v>
      </c>
      <c r="G274" s="87"/>
      <c r="H274" s="82"/>
      <c r="I274" s="82"/>
      <c r="J274" s="82"/>
      <c r="K274" s="82" t="str">
        <f>+'[3]Contratos anteriores'!AO277</f>
        <v xml:space="preserve"> </v>
      </c>
      <c r="L274" s="82" t="str">
        <f>+'[3]Contratos anteriores'!AP277</f>
        <v xml:space="preserve"> </v>
      </c>
      <c r="M274" s="82" t="str">
        <f>+'[3]Contratos anteriores'!AQ277</f>
        <v xml:space="preserve"> </v>
      </c>
      <c r="N274" s="82"/>
      <c r="O274" s="82"/>
      <c r="P274" s="82"/>
      <c r="Q274" s="82" t="str">
        <f>+'[3]Contratos anteriores'!AR277</f>
        <v xml:space="preserve"> </v>
      </c>
      <c r="R274" s="82" t="str">
        <f>+'[3]Contratos anteriores'!AS277</f>
        <v xml:space="preserve"> </v>
      </c>
      <c r="S274" s="82" t="str">
        <f>+'[3]Contratos anteriores'!AT277</f>
        <v xml:space="preserve"> </v>
      </c>
      <c r="T274" s="82"/>
      <c r="U274" s="82"/>
      <c r="V274" s="82"/>
      <c r="W274" s="82" t="str">
        <f>+'[3]Contratos anteriores'!AU277</f>
        <v xml:space="preserve"> </v>
      </c>
      <c r="X274" s="82" t="str">
        <f>+'[3]Contratos anteriores'!AV277</f>
        <v xml:space="preserve"> </v>
      </c>
      <c r="Y274" s="82" t="str">
        <f>+'[3]Contratos anteriores'!AW277</f>
        <v xml:space="preserve"> </v>
      </c>
      <c r="Z274" s="82"/>
      <c r="AA274" s="82"/>
      <c r="AB274" s="82"/>
      <c r="AC274" s="86" t="str">
        <f>+'[3]Contratos anteriores'!AX277</f>
        <v xml:space="preserve"> </v>
      </c>
      <c r="AD274" s="86" t="str">
        <f>+'[3]Contratos anteriores'!AY277</f>
        <v xml:space="preserve"> </v>
      </c>
      <c r="AE274" s="86" t="str">
        <f>+'[3]Contratos anteriores'!AZ277</f>
        <v xml:space="preserve"> </v>
      </c>
      <c r="AF274" s="82"/>
      <c r="AG274" s="82"/>
      <c r="AH274" s="82"/>
      <c r="AI274" s="82" t="str">
        <f>+'[3]Contratos anteriores'!BA277</f>
        <v xml:space="preserve"> </v>
      </c>
      <c r="AJ274" s="82" t="str">
        <f>+'[3]Contratos anteriores'!BB277</f>
        <v xml:space="preserve"> </v>
      </c>
      <c r="AK274" s="82" t="str">
        <f>+'[3]Contratos anteriores'!BC277</f>
        <v xml:space="preserve"> </v>
      </c>
      <c r="AL274" s="82"/>
      <c r="AM274" s="82"/>
      <c r="AN274" s="82"/>
      <c r="AO274" s="82" t="str">
        <f>+'[3]Contratos anteriores'!BD277</f>
        <v xml:space="preserve"> </v>
      </c>
      <c r="AP274" s="82" t="str">
        <f>+'[3]Contratos anteriores'!BE277</f>
        <v xml:space="preserve"> </v>
      </c>
      <c r="AQ274" s="82" t="str">
        <f>+'[3]Contratos anteriores'!BF277</f>
        <v xml:space="preserve"> </v>
      </c>
      <c r="AR274" s="82"/>
      <c r="AS274" s="82"/>
      <c r="AT274" s="82"/>
      <c r="AU274" s="82" t="str">
        <f>+'[3]Contratos anteriores'!BG277</f>
        <v xml:space="preserve"> </v>
      </c>
      <c r="AV274" s="82" t="str">
        <f>+'[3]Contratos anteriores'!BH277</f>
        <v xml:space="preserve"> </v>
      </c>
      <c r="AW274" s="82" t="str">
        <f>+'[3]Contratos anteriores'!BI277</f>
        <v xml:space="preserve"> </v>
      </c>
      <c r="AX274" s="82"/>
      <c r="AY274" s="82"/>
      <c r="AZ274" s="82"/>
      <c r="BA274" s="82" t="str">
        <f>+'[3]Contratos anteriores'!BJ277</f>
        <v xml:space="preserve"> </v>
      </c>
      <c r="BB274" s="82" t="str">
        <f>+'[3]Contratos anteriores'!BK277</f>
        <v xml:space="preserve"> </v>
      </c>
      <c r="BC274" s="82" t="str">
        <f>+'[3]Contratos anteriores'!BL277</f>
        <v xml:space="preserve"> </v>
      </c>
      <c r="BD274" s="82"/>
      <c r="BE274" s="82"/>
      <c r="BF274" s="82"/>
      <c r="BG274" s="82" t="str">
        <f>+'[3]Contratos anteriores'!BM277</f>
        <v xml:space="preserve"> </v>
      </c>
      <c r="BH274" s="82" t="str">
        <f>+'[3]Contratos anteriores'!BN277</f>
        <v xml:space="preserve"> </v>
      </c>
      <c r="BI274" s="82" t="str">
        <f>+'[3]Contratos anteriores'!BO277</f>
        <v xml:space="preserve"> </v>
      </c>
      <c r="BJ274" s="82">
        <v>408.2</v>
      </c>
      <c r="BK274" s="82">
        <v>374.41</v>
      </c>
      <c r="BL274" s="82"/>
      <c r="BM274" s="82" t="str">
        <f>+'[3]Contratos anteriores'!BP277</f>
        <v xml:space="preserve"> </v>
      </c>
      <c r="BN274" s="82" t="str">
        <f>+'[3]Contratos anteriores'!BQ277</f>
        <v xml:space="preserve"> </v>
      </c>
      <c r="BO274" s="82" t="str">
        <f>+'[3]Contratos anteriores'!BR277</f>
        <v xml:space="preserve"> </v>
      </c>
      <c r="BP274" s="82">
        <v>330.81</v>
      </c>
      <c r="BQ274" s="82"/>
      <c r="BR274" s="82">
        <v>337.49</v>
      </c>
      <c r="BS274" s="82" t="str">
        <f>+'[3]Contratos anteriores'!BS277</f>
        <v xml:space="preserve"> </v>
      </c>
      <c r="BT274" s="82" t="str">
        <f>+'[3]Contratos anteriores'!BT277</f>
        <v xml:space="preserve"> </v>
      </c>
      <c r="BU274" s="82" t="str">
        <f>+'[3]Contratos anteriores'!BU277</f>
        <v xml:space="preserve"> </v>
      </c>
      <c r="BV274" s="84">
        <f t="shared" si="304"/>
        <v>362.72750000000002</v>
      </c>
      <c r="BW274" s="84">
        <f t="shared" si="305"/>
        <v>31.820529648830348</v>
      </c>
      <c r="BX274" s="84">
        <f t="shared" si="375"/>
        <v>314.99670552675451</v>
      </c>
      <c r="BY274" s="84">
        <f t="shared" si="300"/>
        <v>394.54802964883038</v>
      </c>
      <c r="BZ274" s="84">
        <f t="shared" si="374"/>
        <v>364.46670595656099</v>
      </c>
      <c r="CA274" s="82" t="str">
        <f t="shared" si="306"/>
        <v/>
      </c>
      <c r="CB274" s="82" t="str">
        <f t="shared" si="307"/>
        <v/>
      </c>
      <c r="CC274" s="82" t="str">
        <f t="shared" si="308"/>
        <v/>
      </c>
      <c r="CD274" s="82" t="str">
        <f t="shared" si="309"/>
        <v/>
      </c>
      <c r="CE274" s="82" t="str">
        <f t="shared" si="310"/>
        <v/>
      </c>
      <c r="CF274" s="82" t="str">
        <f t="shared" si="311"/>
        <v/>
      </c>
      <c r="CG274" s="82" t="str">
        <f t="shared" si="312"/>
        <v/>
      </c>
      <c r="CH274" s="82" t="str">
        <f t="shared" si="313"/>
        <v/>
      </c>
      <c r="CI274" s="82" t="str">
        <f t="shared" si="314"/>
        <v/>
      </c>
      <c r="CJ274" s="82" t="str">
        <f t="shared" si="315"/>
        <v/>
      </c>
      <c r="CK274" s="82" t="str">
        <f t="shared" si="316"/>
        <v/>
      </c>
      <c r="CL274" s="82" t="str">
        <f t="shared" si="317"/>
        <v/>
      </c>
      <c r="CM274" s="82" t="str">
        <f t="shared" si="318"/>
        <v/>
      </c>
      <c r="CN274" s="82" t="str">
        <f t="shared" si="319"/>
        <v/>
      </c>
      <c r="CO274" s="82" t="str">
        <f t="shared" si="320"/>
        <v/>
      </c>
      <c r="CP274" s="82" t="str">
        <f t="shared" si="321"/>
        <v/>
      </c>
      <c r="CQ274" s="82" t="str">
        <f t="shared" si="322"/>
        <v/>
      </c>
      <c r="CR274" s="82" t="str">
        <f t="shared" si="323"/>
        <v/>
      </c>
      <c r="CS274" s="82" t="str">
        <f t="shared" si="324"/>
        <v/>
      </c>
      <c r="CT274" s="82" t="str">
        <f t="shared" si="325"/>
        <v/>
      </c>
      <c r="CU274" s="82" t="str">
        <f t="shared" si="326"/>
        <v/>
      </c>
      <c r="CV274" s="82" t="str">
        <f t="shared" si="327"/>
        <v/>
      </c>
      <c r="CW274" s="82" t="str">
        <f t="shared" si="328"/>
        <v/>
      </c>
      <c r="CX274" s="82" t="str">
        <f t="shared" si="329"/>
        <v/>
      </c>
      <c r="CY274" s="82" t="str">
        <f t="shared" si="330"/>
        <v/>
      </c>
      <c r="CZ274" s="82" t="str">
        <f t="shared" si="331"/>
        <v/>
      </c>
      <c r="DA274" s="82" t="str">
        <f t="shared" si="332"/>
        <v/>
      </c>
      <c r="DB274" s="82" t="str">
        <f t="shared" si="333"/>
        <v/>
      </c>
      <c r="DC274" s="82" t="str">
        <f t="shared" si="334"/>
        <v/>
      </c>
      <c r="DD274" s="82" t="str">
        <f t="shared" si="335"/>
        <v/>
      </c>
      <c r="DE274" s="82" t="str">
        <f t="shared" si="336"/>
        <v/>
      </c>
      <c r="DF274" s="82" t="str">
        <f t="shared" si="337"/>
        <v/>
      </c>
      <c r="DG274" s="82" t="str">
        <f t="shared" si="338"/>
        <v/>
      </c>
      <c r="DH274" s="82" t="str">
        <f t="shared" si="339"/>
        <v/>
      </c>
      <c r="DI274" s="82" t="str">
        <f t="shared" si="340"/>
        <v/>
      </c>
      <c r="DJ274" s="82" t="str">
        <f t="shared" si="341"/>
        <v/>
      </c>
      <c r="DK274" s="82" t="str">
        <f t="shared" si="342"/>
        <v/>
      </c>
      <c r="DL274" s="82" t="str">
        <f t="shared" si="343"/>
        <v/>
      </c>
      <c r="DM274" s="82" t="str">
        <f t="shared" si="344"/>
        <v/>
      </c>
      <c r="DN274" s="82" t="str">
        <f t="shared" si="345"/>
        <v/>
      </c>
      <c r="DO274" s="82" t="str">
        <f t="shared" si="346"/>
        <v/>
      </c>
      <c r="DP274" s="82" t="str">
        <f t="shared" si="347"/>
        <v/>
      </c>
      <c r="DQ274" s="82" t="str">
        <f t="shared" si="348"/>
        <v/>
      </c>
      <c r="DR274" s="82" t="str">
        <f t="shared" si="349"/>
        <v/>
      </c>
      <c r="DS274" s="82" t="str">
        <f t="shared" si="350"/>
        <v/>
      </c>
      <c r="DT274" s="82" t="str">
        <f t="shared" si="351"/>
        <v/>
      </c>
      <c r="DU274" s="82" t="str">
        <f t="shared" si="352"/>
        <v/>
      </c>
      <c r="DV274" s="82" t="str">
        <f t="shared" si="353"/>
        <v/>
      </c>
      <c r="DW274" s="82" t="str">
        <f t="shared" si="354"/>
        <v/>
      </c>
      <c r="DX274" s="82" t="str">
        <f t="shared" si="355"/>
        <v/>
      </c>
      <c r="DY274" s="82" t="str">
        <f t="shared" si="356"/>
        <v/>
      </c>
      <c r="DZ274" s="82" t="str">
        <f t="shared" si="357"/>
        <v/>
      </c>
      <c r="EA274" s="82" t="str">
        <f t="shared" si="358"/>
        <v/>
      </c>
      <c r="EB274" s="82" t="str">
        <f t="shared" si="359"/>
        <v/>
      </c>
      <c r="EC274" s="82" t="str">
        <f t="shared" si="360"/>
        <v/>
      </c>
      <c r="ED274" s="82" t="str">
        <f t="shared" si="361"/>
        <v/>
      </c>
      <c r="EE274" s="82" t="str">
        <f t="shared" si="362"/>
        <v/>
      </c>
      <c r="EF274" s="82" t="str">
        <f t="shared" si="363"/>
        <v/>
      </c>
      <c r="EG274" s="82" t="str">
        <f t="shared" si="364"/>
        <v/>
      </c>
      <c r="EH274" s="82" t="str">
        <f t="shared" si="365"/>
        <v/>
      </c>
      <c r="EI274" s="82">
        <f t="shared" si="366"/>
        <v>330.81</v>
      </c>
      <c r="EJ274" s="82" t="str">
        <f t="shared" si="367"/>
        <v/>
      </c>
      <c r="EK274" s="82">
        <f t="shared" si="368"/>
        <v>337.49</v>
      </c>
      <c r="EL274" s="82" t="str">
        <f t="shared" si="369"/>
        <v/>
      </c>
      <c r="EM274" s="82" t="str">
        <f t="shared" si="370"/>
        <v/>
      </c>
      <c r="EN274" s="82" t="str">
        <f t="shared" si="371"/>
        <v/>
      </c>
      <c r="EO274" s="71">
        <f t="shared" si="372"/>
        <v>334.18</v>
      </c>
      <c r="EP274" s="71">
        <f>ROUND(EO274*(1+[3]Inflación!$G$50),2)</f>
        <v>338.47</v>
      </c>
      <c r="EQ274" s="81">
        <f t="shared" si="373"/>
        <v>8.5914405685447726E-3</v>
      </c>
    </row>
    <row r="275" spans="1:148" s="56" customFormat="1" ht="24.75" customHeight="1">
      <c r="A275" s="96">
        <v>267</v>
      </c>
      <c r="B275" s="95" t="s">
        <v>413</v>
      </c>
      <c r="C275" s="91" t="s">
        <v>426</v>
      </c>
      <c r="D275" s="90" t="s">
        <v>12</v>
      </c>
      <c r="E275" s="94">
        <v>340.10824995863675</v>
      </c>
      <c r="F275" s="94">
        <v>342.99917008328515</v>
      </c>
      <c r="G275" s="87"/>
      <c r="H275" s="82"/>
      <c r="I275" s="82"/>
      <c r="J275" s="82"/>
      <c r="K275" s="82" t="str">
        <f>+'[3]Contratos anteriores'!AO278</f>
        <v xml:space="preserve"> </v>
      </c>
      <c r="L275" s="82" t="str">
        <f>+'[3]Contratos anteriores'!AP278</f>
        <v xml:space="preserve"> </v>
      </c>
      <c r="M275" s="82" t="str">
        <f>+'[3]Contratos anteriores'!AQ278</f>
        <v xml:space="preserve"> </v>
      </c>
      <c r="N275" s="82"/>
      <c r="O275" s="82"/>
      <c r="P275" s="82"/>
      <c r="Q275" s="82" t="str">
        <f>+'[3]Contratos anteriores'!AR278</f>
        <v xml:space="preserve"> </v>
      </c>
      <c r="R275" s="82" t="str">
        <f>+'[3]Contratos anteriores'!AS278</f>
        <v xml:space="preserve"> </v>
      </c>
      <c r="S275" s="82" t="str">
        <f>+'[3]Contratos anteriores'!AT278</f>
        <v xml:space="preserve"> </v>
      </c>
      <c r="T275" s="82"/>
      <c r="U275" s="82"/>
      <c r="V275" s="82"/>
      <c r="W275" s="82" t="str">
        <f>+'[3]Contratos anteriores'!AU278</f>
        <v xml:space="preserve"> </v>
      </c>
      <c r="X275" s="82" t="str">
        <f>+'[3]Contratos anteriores'!AV278</f>
        <v xml:space="preserve"> </v>
      </c>
      <c r="Y275" s="82" t="str">
        <f>+'[3]Contratos anteriores'!AW278</f>
        <v xml:space="preserve"> </v>
      </c>
      <c r="Z275" s="82"/>
      <c r="AA275" s="82"/>
      <c r="AB275" s="82"/>
      <c r="AC275" s="86" t="str">
        <f>+'[3]Contratos anteriores'!AX278</f>
        <v xml:space="preserve"> </v>
      </c>
      <c r="AD275" s="86" t="str">
        <f>+'[3]Contratos anteriores'!AY278</f>
        <v xml:space="preserve"> </v>
      </c>
      <c r="AE275" s="86" t="str">
        <f>+'[3]Contratos anteriores'!AZ278</f>
        <v xml:space="preserve"> </v>
      </c>
      <c r="AF275" s="82"/>
      <c r="AG275" s="82"/>
      <c r="AH275" s="82"/>
      <c r="AI275" s="82" t="str">
        <f>+'[3]Contratos anteriores'!BA278</f>
        <v xml:space="preserve"> </v>
      </c>
      <c r="AJ275" s="82" t="str">
        <f>+'[3]Contratos anteriores'!BB278</f>
        <v xml:space="preserve"> </v>
      </c>
      <c r="AK275" s="82" t="str">
        <f>+'[3]Contratos anteriores'!BC278</f>
        <v xml:space="preserve"> </v>
      </c>
      <c r="AL275" s="82"/>
      <c r="AM275" s="82"/>
      <c r="AN275" s="82"/>
      <c r="AO275" s="82" t="str">
        <f>+'[3]Contratos anteriores'!BD278</f>
        <v xml:space="preserve"> </v>
      </c>
      <c r="AP275" s="82" t="str">
        <f>+'[3]Contratos anteriores'!BE278</f>
        <v xml:space="preserve"> </v>
      </c>
      <c r="AQ275" s="82" t="str">
        <f>+'[3]Contratos anteriores'!BF278</f>
        <v xml:space="preserve"> </v>
      </c>
      <c r="AR275" s="82"/>
      <c r="AS275" s="82"/>
      <c r="AT275" s="82"/>
      <c r="AU275" s="82" t="str">
        <f>+'[3]Contratos anteriores'!BG278</f>
        <v xml:space="preserve"> </v>
      </c>
      <c r="AV275" s="82" t="str">
        <f>+'[3]Contratos anteriores'!BH278</f>
        <v xml:space="preserve"> </v>
      </c>
      <c r="AW275" s="82" t="str">
        <f>+'[3]Contratos anteriores'!BI278</f>
        <v xml:space="preserve"> </v>
      </c>
      <c r="AX275" s="82"/>
      <c r="AY275" s="82"/>
      <c r="AZ275" s="82"/>
      <c r="BA275" s="82" t="str">
        <f>+'[3]Contratos anteriores'!BJ278</f>
        <v xml:space="preserve"> </v>
      </c>
      <c r="BB275" s="82" t="str">
        <f>+'[3]Contratos anteriores'!BK278</f>
        <v xml:space="preserve"> </v>
      </c>
      <c r="BC275" s="82" t="str">
        <f>+'[3]Contratos anteriores'!BL278</f>
        <v xml:space="preserve"> </v>
      </c>
      <c r="BD275" s="82"/>
      <c r="BE275" s="82"/>
      <c r="BF275" s="82"/>
      <c r="BG275" s="82" t="str">
        <f>+'[3]Contratos anteriores'!BM278</f>
        <v xml:space="preserve"> </v>
      </c>
      <c r="BH275" s="82" t="str">
        <f>+'[3]Contratos anteriores'!BN278</f>
        <v xml:space="preserve"> </v>
      </c>
      <c r="BI275" s="82" t="str">
        <f>+'[3]Contratos anteriores'!BO278</f>
        <v xml:space="preserve"> </v>
      </c>
      <c r="BJ275" s="82">
        <v>419.01</v>
      </c>
      <c r="BK275" s="82">
        <v>384.32</v>
      </c>
      <c r="BL275" s="82"/>
      <c r="BM275" s="82" t="str">
        <f>+'[3]Contratos anteriores'!BP278</f>
        <v xml:space="preserve"> </v>
      </c>
      <c r="BN275" s="82" t="str">
        <f>+'[3]Contratos anteriores'!BQ278</f>
        <v xml:space="preserve"> </v>
      </c>
      <c r="BO275" s="82" t="str">
        <f>+'[3]Contratos anteriores'!BR278</f>
        <v xml:space="preserve"> </v>
      </c>
      <c r="BP275" s="82">
        <v>339.57</v>
      </c>
      <c r="BQ275" s="82"/>
      <c r="BR275" s="82">
        <v>346.43</v>
      </c>
      <c r="BS275" s="82" t="str">
        <f>+'[3]Contratos anteriores'!BS278</f>
        <v xml:space="preserve"> </v>
      </c>
      <c r="BT275" s="82" t="str">
        <f>+'[3]Contratos anteriores'!BT278</f>
        <v xml:space="preserve"> </v>
      </c>
      <c r="BU275" s="82" t="str">
        <f>+'[3]Contratos anteriores'!BU278</f>
        <v xml:space="preserve"> </v>
      </c>
      <c r="BV275" s="84">
        <f t="shared" si="304"/>
        <v>372.33249999999998</v>
      </c>
      <c r="BW275" s="84">
        <f t="shared" si="305"/>
        <v>32.66221262564823</v>
      </c>
      <c r="BX275" s="84">
        <f t="shared" si="375"/>
        <v>323.33918106152765</v>
      </c>
      <c r="BY275" s="84">
        <f t="shared" si="300"/>
        <v>404.99471262564822</v>
      </c>
      <c r="BZ275" s="84">
        <f t="shared" si="374"/>
        <v>374.11907495450043</v>
      </c>
      <c r="CA275" s="82" t="str">
        <f t="shared" si="306"/>
        <v/>
      </c>
      <c r="CB275" s="82" t="str">
        <f t="shared" si="307"/>
        <v/>
      </c>
      <c r="CC275" s="82" t="str">
        <f t="shared" si="308"/>
        <v/>
      </c>
      <c r="CD275" s="82" t="str">
        <f t="shared" si="309"/>
        <v/>
      </c>
      <c r="CE275" s="82" t="str">
        <f t="shared" si="310"/>
        <v/>
      </c>
      <c r="CF275" s="82" t="str">
        <f t="shared" si="311"/>
        <v/>
      </c>
      <c r="CG275" s="82" t="str">
        <f t="shared" si="312"/>
        <v/>
      </c>
      <c r="CH275" s="82" t="str">
        <f t="shared" si="313"/>
        <v/>
      </c>
      <c r="CI275" s="82" t="str">
        <f t="shared" si="314"/>
        <v/>
      </c>
      <c r="CJ275" s="82" t="str">
        <f t="shared" si="315"/>
        <v/>
      </c>
      <c r="CK275" s="82" t="str">
        <f t="shared" si="316"/>
        <v/>
      </c>
      <c r="CL275" s="82" t="str">
        <f t="shared" si="317"/>
        <v/>
      </c>
      <c r="CM275" s="82" t="str">
        <f t="shared" si="318"/>
        <v/>
      </c>
      <c r="CN275" s="82" t="str">
        <f t="shared" si="319"/>
        <v/>
      </c>
      <c r="CO275" s="82" t="str">
        <f t="shared" si="320"/>
        <v/>
      </c>
      <c r="CP275" s="82" t="str">
        <f t="shared" si="321"/>
        <v/>
      </c>
      <c r="CQ275" s="82" t="str">
        <f t="shared" si="322"/>
        <v/>
      </c>
      <c r="CR275" s="82" t="str">
        <f t="shared" si="323"/>
        <v/>
      </c>
      <c r="CS275" s="82" t="str">
        <f t="shared" si="324"/>
        <v/>
      </c>
      <c r="CT275" s="82" t="str">
        <f t="shared" si="325"/>
        <v/>
      </c>
      <c r="CU275" s="82" t="str">
        <f t="shared" si="326"/>
        <v/>
      </c>
      <c r="CV275" s="82" t="str">
        <f t="shared" si="327"/>
        <v/>
      </c>
      <c r="CW275" s="82" t="str">
        <f t="shared" si="328"/>
        <v/>
      </c>
      <c r="CX275" s="82" t="str">
        <f t="shared" si="329"/>
        <v/>
      </c>
      <c r="CY275" s="82" t="str">
        <f t="shared" si="330"/>
        <v/>
      </c>
      <c r="CZ275" s="82" t="str">
        <f t="shared" si="331"/>
        <v/>
      </c>
      <c r="DA275" s="82" t="str">
        <f t="shared" si="332"/>
        <v/>
      </c>
      <c r="DB275" s="82" t="str">
        <f t="shared" si="333"/>
        <v/>
      </c>
      <c r="DC275" s="82" t="str">
        <f t="shared" si="334"/>
        <v/>
      </c>
      <c r="DD275" s="82" t="str">
        <f t="shared" si="335"/>
        <v/>
      </c>
      <c r="DE275" s="82" t="str">
        <f t="shared" si="336"/>
        <v/>
      </c>
      <c r="DF275" s="82" t="str">
        <f t="shared" si="337"/>
        <v/>
      </c>
      <c r="DG275" s="82" t="str">
        <f t="shared" si="338"/>
        <v/>
      </c>
      <c r="DH275" s="82" t="str">
        <f t="shared" si="339"/>
        <v/>
      </c>
      <c r="DI275" s="82" t="str">
        <f t="shared" si="340"/>
        <v/>
      </c>
      <c r="DJ275" s="82" t="str">
        <f t="shared" si="341"/>
        <v/>
      </c>
      <c r="DK275" s="82" t="str">
        <f t="shared" si="342"/>
        <v/>
      </c>
      <c r="DL275" s="82" t="str">
        <f t="shared" si="343"/>
        <v/>
      </c>
      <c r="DM275" s="82" t="str">
        <f t="shared" si="344"/>
        <v/>
      </c>
      <c r="DN275" s="82" t="str">
        <f t="shared" si="345"/>
        <v/>
      </c>
      <c r="DO275" s="82" t="str">
        <f t="shared" si="346"/>
        <v/>
      </c>
      <c r="DP275" s="82" t="str">
        <f t="shared" si="347"/>
        <v/>
      </c>
      <c r="DQ275" s="82" t="str">
        <f t="shared" si="348"/>
        <v/>
      </c>
      <c r="DR275" s="82" t="str">
        <f t="shared" si="349"/>
        <v/>
      </c>
      <c r="DS275" s="82" t="str">
        <f t="shared" si="350"/>
        <v/>
      </c>
      <c r="DT275" s="82" t="str">
        <f t="shared" si="351"/>
        <v/>
      </c>
      <c r="DU275" s="82" t="str">
        <f t="shared" si="352"/>
        <v/>
      </c>
      <c r="DV275" s="82" t="str">
        <f t="shared" si="353"/>
        <v/>
      </c>
      <c r="DW275" s="82" t="str">
        <f t="shared" si="354"/>
        <v/>
      </c>
      <c r="DX275" s="82" t="str">
        <f t="shared" si="355"/>
        <v/>
      </c>
      <c r="DY275" s="82" t="str">
        <f t="shared" si="356"/>
        <v/>
      </c>
      <c r="DZ275" s="82" t="str">
        <f t="shared" si="357"/>
        <v/>
      </c>
      <c r="EA275" s="82" t="str">
        <f t="shared" si="358"/>
        <v/>
      </c>
      <c r="EB275" s="82" t="str">
        <f t="shared" si="359"/>
        <v/>
      </c>
      <c r="EC275" s="82" t="str">
        <f t="shared" si="360"/>
        <v/>
      </c>
      <c r="ED275" s="82" t="str">
        <f t="shared" si="361"/>
        <v/>
      </c>
      <c r="EE275" s="82" t="str">
        <f t="shared" si="362"/>
        <v/>
      </c>
      <c r="EF275" s="82" t="str">
        <f t="shared" si="363"/>
        <v/>
      </c>
      <c r="EG275" s="82" t="str">
        <f t="shared" si="364"/>
        <v/>
      </c>
      <c r="EH275" s="82" t="str">
        <f t="shared" si="365"/>
        <v/>
      </c>
      <c r="EI275" s="82">
        <f t="shared" si="366"/>
        <v>339.57</v>
      </c>
      <c r="EJ275" s="82" t="str">
        <f t="shared" si="367"/>
        <v/>
      </c>
      <c r="EK275" s="82">
        <f t="shared" si="368"/>
        <v>346.43</v>
      </c>
      <c r="EL275" s="82" t="str">
        <f t="shared" si="369"/>
        <v/>
      </c>
      <c r="EM275" s="82" t="str">
        <f t="shared" si="370"/>
        <v/>
      </c>
      <c r="EN275" s="82" t="str">
        <f t="shared" si="371"/>
        <v/>
      </c>
      <c r="EO275" s="71">
        <f t="shared" si="372"/>
        <v>343.03</v>
      </c>
      <c r="EP275" s="71">
        <f>ROUND(EO275*(1+[3]Inflación!$G$50),2)</f>
        <v>347.44</v>
      </c>
      <c r="EQ275" s="81">
        <f t="shared" si="373"/>
        <v>8.5906473651213844E-3</v>
      </c>
    </row>
    <row r="276" spans="1:148" s="56" customFormat="1" ht="24.75" customHeight="1">
      <c r="A276" s="96">
        <v>268</v>
      </c>
      <c r="B276" s="95" t="s">
        <v>413</v>
      </c>
      <c r="C276" s="91" t="s">
        <v>425</v>
      </c>
      <c r="D276" s="90" t="s">
        <v>12</v>
      </c>
      <c r="E276" s="94">
        <v>350.04332445867226</v>
      </c>
      <c r="F276" s="94">
        <v>353.01869271657097</v>
      </c>
      <c r="G276" s="87"/>
      <c r="H276" s="82"/>
      <c r="I276" s="82"/>
      <c r="J276" s="82"/>
      <c r="K276" s="82" t="str">
        <f>+'[3]Contratos anteriores'!AO279</f>
        <v xml:space="preserve"> </v>
      </c>
      <c r="L276" s="82" t="str">
        <f>+'[3]Contratos anteriores'!AP279</f>
        <v xml:space="preserve"> </v>
      </c>
      <c r="M276" s="82" t="str">
        <f>+'[3]Contratos anteriores'!AQ279</f>
        <v xml:space="preserve"> </v>
      </c>
      <c r="N276" s="82"/>
      <c r="O276" s="82"/>
      <c r="P276" s="82"/>
      <c r="Q276" s="82" t="str">
        <f>+'[3]Contratos anteriores'!AR279</f>
        <v xml:space="preserve"> </v>
      </c>
      <c r="R276" s="82" t="str">
        <f>+'[3]Contratos anteriores'!AS279</f>
        <v xml:space="preserve"> </v>
      </c>
      <c r="S276" s="82" t="str">
        <f>+'[3]Contratos anteriores'!AT279</f>
        <v xml:space="preserve"> </v>
      </c>
      <c r="T276" s="82"/>
      <c r="U276" s="82"/>
      <c r="V276" s="82"/>
      <c r="W276" s="82" t="str">
        <f>+'[3]Contratos anteriores'!AU279</f>
        <v xml:space="preserve"> </v>
      </c>
      <c r="X276" s="82" t="str">
        <f>+'[3]Contratos anteriores'!AV279</f>
        <v xml:space="preserve"> </v>
      </c>
      <c r="Y276" s="82" t="str">
        <f>+'[3]Contratos anteriores'!AW279</f>
        <v xml:space="preserve"> </v>
      </c>
      <c r="Z276" s="82"/>
      <c r="AA276" s="82"/>
      <c r="AB276" s="82"/>
      <c r="AC276" s="86" t="str">
        <f>+'[3]Contratos anteriores'!AX279</f>
        <v xml:space="preserve"> </v>
      </c>
      <c r="AD276" s="86" t="str">
        <f>+'[3]Contratos anteriores'!AY279</f>
        <v xml:space="preserve"> </v>
      </c>
      <c r="AE276" s="86" t="str">
        <f>+'[3]Contratos anteriores'!AZ279</f>
        <v xml:space="preserve"> </v>
      </c>
      <c r="AF276" s="82"/>
      <c r="AG276" s="82"/>
      <c r="AH276" s="82"/>
      <c r="AI276" s="82" t="str">
        <f>+'[3]Contratos anteriores'!BA279</f>
        <v xml:space="preserve"> </v>
      </c>
      <c r="AJ276" s="82" t="str">
        <f>+'[3]Contratos anteriores'!BB279</f>
        <v xml:space="preserve"> </v>
      </c>
      <c r="AK276" s="82" t="str">
        <f>+'[3]Contratos anteriores'!BC279</f>
        <v xml:space="preserve"> </v>
      </c>
      <c r="AL276" s="82"/>
      <c r="AM276" s="82"/>
      <c r="AN276" s="82"/>
      <c r="AO276" s="82" t="str">
        <f>+'[3]Contratos anteriores'!BD279</f>
        <v xml:space="preserve"> </v>
      </c>
      <c r="AP276" s="82" t="str">
        <f>+'[3]Contratos anteriores'!BE279</f>
        <v xml:space="preserve"> </v>
      </c>
      <c r="AQ276" s="82" t="str">
        <f>+'[3]Contratos anteriores'!BF279</f>
        <v xml:space="preserve"> </v>
      </c>
      <c r="AR276" s="82"/>
      <c r="AS276" s="82"/>
      <c r="AT276" s="82"/>
      <c r="AU276" s="82" t="str">
        <f>+'[3]Contratos anteriores'!BG279</f>
        <v xml:space="preserve"> </v>
      </c>
      <c r="AV276" s="82" t="str">
        <f>+'[3]Contratos anteriores'!BH279</f>
        <v xml:space="preserve"> </v>
      </c>
      <c r="AW276" s="82" t="str">
        <f>+'[3]Contratos anteriores'!BI279</f>
        <v xml:space="preserve"> </v>
      </c>
      <c r="AX276" s="82"/>
      <c r="AY276" s="82"/>
      <c r="AZ276" s="82"/>
      <c r="BA276" s="82" t="str">
        <f>+'[3]Contratos anteriores'!BJ279</f>
        <v xml:space="preserve"> </v>
      </c>
      <c r="BB276" s="82" t="str">
        <f>+'[3]Contratos anteriores'!BK279</f>
        <v xml:space="preserve"> </v>
      </c>
      <c r="BC276" s="82" t="str">
        <f>+'[3]Contratos anteriores'!BL279</f>
        <v xml:space="preserve"> </v>
      </c>
      <c r="BD276" s="82"/>
      <c r="BE276" s="82"/>
      <c r="BF276" s="82"/>
      <c r="BG276" s="82" t="str">
        <f>+'[3]Contratos anteriores'!BM279</f>
        <v xml:space="preserve"> </v>
      </c>
      <c r="BH276" s="82" t="str">
        <f>+'[3]Contratos anteriores'!BN279</f>
        <v xml:space="preserve"> </v>
      </c>
      <c r="BI276" s="82" t="str">
        <f>+'[3]Contratos anteriores'!BO279</f>
        <v xml:space="preserve"> </v>
      </c>
      <c r="BJ276" s="82">
        <v>431.26</v>
      </c>
      <c r="BK276" s="82">
        <v>395.55</v>
      </c>
      <c r="BL276" s="82"/>
      <c r="BM276" s="82" t="str">
        <f>+'[3]Contratos anteriores'!BP279</f>
        <v xml:space="preserve"> </v>
      </c>
      <c r="BN276" s="82" t="str">
        <f>+'[3]Contratos anteriores'!BQ279</f>
        <v xml:space="preserve"> </v>
      </c>
      <c r="BO276" s="82" t="str">
        <f>+'[3]Contratos anteriores'!BR279</f>
        <v xml:space="preserve"> </v>
      </c>
      <c r="BP276" s="82">
        <v>349.49</v>
      </c>
      <c r="BQ276" s="82"/>
      <c r="BR276" s="82">
        <v>356.55</v>
      </c>
      <c r="BS276" s="82" t="str">
        <f>+'[3]Contratos anteriores'!BS279</f>
        <v xml:space="preserve"> </v>
      </c>
      <c r="BT276" s="82" t="str">
        <f>+'[3]Contratos anteriores'!BT279</f>
        <v xml:space="preserve"> </v>
      </c>
      <c r="BU276" s="82" t="str">
        <f>+'[3]Contratos anteriores'!BU279</f>
        <v xml:space="preserve"> </v>
      </c>
      <c r="BV276" s="84">
        <f t="shared" si="304"/>
        <v>383.21249999999998</v>
      </c>
      <c r="BW276" s="84">
        <f t="shared" si="305"/>
        <v>33.620195361176975</v>
      </c>
      <c r="BX276" s="84">
        <f t="shared" si="375"/>
        <v>332.7822069582345</v>
      </c>
      <c r="BY276" s="84">
        <f t="shared" si="300"/>
        <v>416.83269536117695</v>
      </c>
      <c r="BZ276" s="84">
        <f t="shared" si="374"/>
        <v>385.04765690453951</v>
      </c>
      <c r="CA276" s="82" t="str">
        <f t="shared" si="306"/>
        <v/>
      </c>
      <c r="CB276" s="82" t="str">
        <f t="shared" si="307"/>
        <v/>
      </c>
      <c r="CC276" s="82" t="str">
        <f t="shared" si="308"/>
        <v/>
      </c>
      <c r="CD276" s="82" t="str">
        <f t="shared" si="309"/>
        <v/>
      </c>
      <c r="CE276" s="82" t="str">
        <f t="shared" si="310"/>
        <v/>
      </c>
      <c r="CF276" s="82" t="str">
        <f t="shared" si="311"/>
        <v/>
      </c>
      <c r="CG276" s="82" t="str">
        <f t="shared" si="312"/>
        <v/>
      </c>
      <c r="CH276" s="82" t="str">
        <f t="shared" si="313"/>
        <v/>
      </c>
      <c r="CI276" s="82" t="str">
        <f t="shared" si="314"/>
        <v/>
      </c>
      <c r="CJ276" s="82" t="str">
        <f t="shared" si="315"/>
        <v/>
      </c>
      <c r="CK276" s="82" t="str">
        <f t="shared" si="316"/>
        <v/>
      </c>
      <c r="CL276" s="82" t="str">
        <f t="shared" si="317"/>
        <v/>
      </c>
      <c r="CM276" s="82" t="str">
        <f t="shared" si="318"/>
        <v/>
      </c>
      <c r="CN276" s="82" t="str">
        <f t="shared" si="319"/>
        <v/>
      </c>
      <c r="CO276" s="82" t="str">
        <f t="shared" si="320"/>
        <v/>
      </c>
      <c r="CP276" s="82" t="str">
        <f t="shared" si="321"/>
        <v/>
      </c>
      <c r="CQ276" s="82" t="str">
        <f t="shared" si="322"/>
        <v/>
      </c>
      <c r="CR276" s="82" t="str">
        <f t="shared" si="323"/>
        <v/>
      </c>
      <c r="CS276" s="82" t="str">
        <f t="shared" si="324"/>
        <v/>
      </c>
      <c r="CT276" s="82" t="str">
        <f t="shared" si="325"/>
        <v/>
      </c>
      <c r="CU276" s="82" t="str">
        <f t="shared" si="326"/>
        <v/>
      </c>
      <c r="CV276" s="82" t="str">
        <f t="shared" si="327"/>
        <v/>
      </c>
      <c r="CW276" s="82" t="str">
        <f t="shared" si="328"/>
        <v/>
      </c>
      <c r="CX276" s="82" t="str">
        <f t="shared" si="329"/>
        <v/>
      </c>
      <c r="CY276" s="82" t="str">
        <f t="shared" si="330"/>
        <v/>
      </c>
      <c r="CZ276" s="82" t="str">
        <f t="shared" si="331"/>
        <v/>
      </c>
      <c r="DA276" s="82" t="str">
        <f t="shared" si="332"/>
        <v/>
      </c>
      <c r="DB276" s="82" t="str">
        <f t="shared" si="333"/>
        <v/>
      </c>
      <c r="DC276" s="82" t="str">
        <f t="shared" si="334"/>
        <v/>
      </c>
      <c r="DD276" s="82" t="str">
        <f t="shared" si="335"/>
        <v/>
      </c>
      <c r="DE276" s="82" t="str">
        <f t="shared" si="336"/>
        <v/>
      </c>
      <c r="DF276" s="82" t="str">
        <f t="shared" si="337"/>
        <v/>
      </c>
      <c r="DG276" s="82" t="str">
        <f t="shared" si="338"/>
        <v/>
      </c>
      <c r="DH276" s="82" t="str">
        <f t="shared" si="339"/>
        <v/>
      </c>
      <c r="DI276" s="82" t="str">
        <f t="shared" si="340"/>
        <v/>
      </c>
      <c r="DJ276" s="82" t="str">
        <f t="shared" si="341"/>
        <v/>
      </c>
      <c r="DK276" s="82" t="str">
        <f t="shared" si="342"/>
        <v/>
      </c>
      <c r="DL276" s="82" t="str">
        <f t="shared" si="343"/>
        <v/>
      </c>
      <c r="DM276" s="82" t="str">
        <f t="shared" si="344"/>
        <v/>
      </c>
      <c r="DN276" s="82" t="str">
        <f t="shared" si="345"/>
        <v/>
      </c>
      <c r="DO276" s="82" t="str">
        <f t="shared" si="346"/>
        <v/>
      </c>
      <c r="DP276" s="82" t="str">
        <f t="shared" si="347"/>
        <v/>
      </c>
      <c r="DQ276" s="82" t="str">
        <f t="shared" si="348"/>
        <v/>
      </c>
      <c r="DR276" s="82" t="str">
        <f t="shared" si="349"/>
        <v/>
      </c>
      <c r="DS276" s="82" t="str">
        <f t="shared" si="350"/>
        <v/>
      </c>
      <c r="DT276" s="82" t="str">
        <f t="shared" si="351"/>
        <v/>
      </c>
      <c r="DU276" s="82" t="str">
        <f t="shared" si="352"/>
        <v/>
      </c>
      <c r="DV276" s="82" t="str">
        <f t="shared" si="353"/>
        <v/>
      </c>
      <c r="DW276" s="82" t="str">
        <f t="shared" si="354"/>
        <v/>
      </c>
      <c r="DX276" s="82" t="str">
        <f t="shared" si="355"/>
        <v/>
      </c>
      <c r="DY276" s="82" t="str">
        <f t="shared" si="356"/>
        <v/>
      </c>
      <c r="DZ276" s="82" t="str">
        <f t="shared" si="357"/>
        <v/>
      </c>
      <c r="EA276" s="82" t="str">
        <f t="shared" si="358"/>
        <v/>
      </c>
      <c r="EB276" s="82" t="str">
        <f t="shared" si="359"/>
        <v/>
      </c>
      <c r="EC276" s="82" t="str">
        <f t="shared" si="360"/>
        <v/>
      </c>
      <c r="ED276" s="82" t="str">
        <f t="shared" si="361"/>
        <v/>
      </c>
      <c r="EE276" s="82" t="str">
        <f t="shared" si="362"/>
        <v/>
      </c>
      <c r="EF276" s="82" t="str">
        <f t="shared" si="363"/>
        <v/>
      </c>
      <c r="EG276" s="82" t="str">
        <f t="shared" si="364"/>
        <v/>
      </c>
      <c r="EH276" s="82" t="str">
        <f t="shared" si="365"/>
        <v/>
      </c>
      <c r="EI276" s="82">
        <f t="shared" si="366"/>
        <v>349.49</v>
      </c>
      <c r="EJ276" s="82" t="str">
        <f t="shared" si="367"/>
        <v/>
      </c>
      <c r="EK276" s="82">
        <f t="shared" si="368"/>
        <v>356.55</v>
      </c>
      <c r="EL276" s="82" t="str">
        <f t="shared" si="369"/>
        <v/>
      </c>
      <c r="EM276" s="82" t="str">
        <f t="shared" si="370"/>
        <v/>
      </c>
      <c r="EN276" s="82" t="str">
        <f t="shared" si="371"/>
        <v/>
      </c>
      <c r="EO276" s="71">
        <f t="shared" si="372"/>
        <v>353.06</v>
      </c>
      <c r="EP276" s="71">
        <f>ROUND(EO276*(1+[3]Inflación!$G$50),2)</f>
        <v>357.6</v>
      </c>
      <c r="EQ276" s="81">
        <f t="shared" si="373"/>
        <v>8.6180062024976412E-3</v>
      </c>
    </row>
    <row r="277" spans="1:148" s="56" customFormat="1" ht="24.75" customHeight="1">
      <c r="A277" s="96">
        <v>269</v>
      </c>
      <c r="B277" s="95" t="s">
        <v>413</v>
      </c>
      <c r="C277" s="91" t="s">
        <v>424</v>
      </c>
      <c r="D277" s="90" t="s">
        <v>12</v>
      </c>
      <c r="E277" s="94">
        <v>362.66526409400967</v>
      </c>
      <c r="F277" s="94">
        <v>365.74791883880874</v>
      </c>
      <c r="G277" s="87"/>
      <c r="H277" s="82"/>
      <c r="I277" s="82"/>
      <c r="J277" s="82"/>
      <c r="K277" s="82" t="str">
        <f>+'[3]Contratos anteriores'!AO280</f>
        <v xml:space="preserve"> </v>
      </c>
      <c r="L277" s="82" t="str">
        <f>+'[3]Contratos anteriores'!AP280</f>
        <v xml:space="preserve"> </v>
      </c>
      <c r="M277" s="82" t="str">
        <f>+'[3]Contratos anteriores'!AQ280</f>
        <v xml:space="preserve"> </v>
      </c>
      <c r="N277" s="82"/>
      <c r="O277" s="82"/>
      <c r="P277" s="82"/>
      <c r="Q277" s="82" t="str">
        <f>+'[3]Contratos anteriores'!AR280</f>
        <v xml:space="preserve"> </v>
      </c>
      <c r="R277" s="82" t="str">
        <f>+'[3]Contratos anteriores'!AS280</f>
        <v xml:space="preserve"> </v>
      </c>
      <c r="S277" s="82" t="str">
        <f>+'[3]Contratos anteriores'!AT280</f>
        <v xml:space="preserve"> </v>
      </c>
      <c r="T277" s="82"/>
      <c r="U277" s="82"/>
      <c r="V277" s="82"/>
      <c r="W277" s="82" t="str">
        <f>+'[3]Contratos anteriores'!AU280</f>
        <v xml:space="preserve"> </v>
      </c>
      <c r="X277" s="82" t="str">
        <f>+'[3]Contratos anteriores'!AV280</f>
        <v xml:space="preserve"> </v>
      </c>
      <c r="Y277" s="82" t="str">
        <f>+'[3]Contratos anteriores'!AW280</f>
        <v xml:space="preserve"> </v>
      </c>
      <c r="Z277" s="82"/>
      <c r="AA277" s="82"/>
      <c r="AB277" s="82"/>
      <c r="AC277" s="86" t="str">
        <f>+'[3]Contratos anteriores'!AX280</f>
        <v xml:space="preserve"> </v>
      </c>
      <c r="AD277" s="86" t="str">
        <f>+'[3]Contratos anteriores'!AY280</f>
        <v xml:space="preserve"> </v>
      </c>
      <c r="AE277" s="86" t="str">
        <f>+'[3]Contratos anteriores'!AZ280</f>
        <v xml:space="preserve"> </v>
      </c>
      <c r="AF277" s="82"/>
      <c r="AG277" s="82"/>
      <c r="AH277" s="82"/>
      <c r="AI277" s="82" t="str">
        <f>+'[3]Contratos anteriores'!BA280</f>
        <v xml:space="preserve"> </v>
      </c>
      <c r="AJ277" s="82" t="str">
        <f>+'[3]Contratos anteriores'!BB280</f>
        <v xml:space="preserve"> </v>
      </c>
      <c r="AK277" s="82" t="str">
        <f>+'[3]Contratos anteriores'!BC280</f>
        <v xml:space="preserve"> </v>
      </c>
      <c r="AL277" s="82"/>
      <c r="AM277" s="82"/>
      <c r="AN277" s="82"/>
      <c r="AO277" s="82" t="str">
        <f>+'[3]Contratos anteriores'!BD280</f>
        <v xml:space="preserve"> </v>
      </c>
      <c r="AP277" s="82" t="str">
        <f>+'[3]Contratos anteriores'!BE280</f>
        <v xml:space="preserve"> </v>
      </c>
      <c r="AQ277" s="82" t="str">
        <f>+'[3]Contratos anteriores'!BF280</f>
        <v xml:space="preserve"> </v>
      </c>
      <c r="AR277" s="82"/>
      <c r="AS277" s="82"/>
      <c r="AT277" s="82"/>
      <c r="AU277" s="82" t="str">
        <f>+'[3]Contratos anteriores'!BG280</f>
        <v xml:space="preserve"> </v>
      </c>
      <c r="AV277" s="82" t="str">
        <f>+'[3]Contratos anteriores'!BH280</f>
        <v xml:space="preserve"> </v>
      </c>
      <c r="AW277" s="82" t="str">
        <f>+'[3]Contratos anteriores'!BI280</f>
        <v xml:space="preserve"> </v>
      </c>
      <c r="AX277" s="82"/>
      <c r="AY277" s="82"/>
      <c r="AZ277" s="82"/>
      <c r="BA277" s="82" t="str">
        <f>+'[3]Contratos anteriores'!BJ280</f>
        <v xml:space="preserve"> </v>
      </c>
      <c r="BB277" s="82" t="str">
        <f>+'[3]Contratos anteriores'!BK280</f>
        <v xml:space="preserve"> </v>
      </c>
      <c r="BC277" s="82" t="str">
        <f>+'[3]Contratos anteriores'!BL280</f>
        <v xml:space="preserve"> </v>
      </c>
      <c r="BD277" s="82"/>
      <c r="BE277" s="82"/>
      <c r="BF277" s="82"/>
      <c r="BG277" s="82" t="str">
        <f>+'[3]Contratos anteriores'!BM280</f>
        <v xml:space="preserve"> </v>
      </c>
      <c r="BH277" s="82" t="str">
        <f>+'[3]Contratos anteriores'!BN280</f>
        <v xml:space="preserve"> </v>
      </c>
      <c r="BI277" s="82" t="str">
        <f>+'[3]Contratos anteriores'!BO280</f>
        <v xml:space="preserve"> </v>
      </c>
      <c r="BJ277" s="82">
        <v>446.81</v>
      </c>
      <c r="BK277" s="82">
        <v>409.81</v>
      </c>
      <c r="BL277" s="82"/>
      <c r="BM277" s="82" t="str">
        <f>+'[3]Contratos anteriores'!BP280</f>
        <v xml:space="preserve"> </v>
      </c>
      <c r="BN277" s="82" t="str">
        <f>+'[3]Contratos anteriores'!BQ280</f>
        <v xml:space="preserve"> </v>
      </c>
      <c r="BO277" s="82" t="str">
        <f>+'[3]Contratos anteriores'!BR280</f>
        <v xml:space="preserve"> </v>
      </c>
      <c r="BP277" s="82">
        <v>362.09</v>
      </c>
      <c r="BQ277" s="82"/>
      <c r="BR277" s="82">
        <v>369.41</v>
      </c>
      <c r="BS277" s="82" t="str">
        <f>+'[3]Contratos anteriores'!BS280</f>
        <v xml:space="preserve"> </v>
      </c>
      <c r="BT277" s="82" t="str">
        <f>+'[3]Contratos anteriores'!BT280</f>
        <v xml:space="preserve"> </v>
      </c>
      <c r="BU277" s="82" t="str">
        <f>+'[3]Contratos anteriores'!BU280</f>
        <v xml:space="preserve"> </v>
      </c>
      <c r="BV277" s="84">
        <f t="shared" si="304"/>
        <v>397.03000000000003</v>
      </c>
      <c r="BW277" s="84">
        <f t="shared" si="305"/>
        <v>34.83187537439948</v>
      </c>
      <c r="BX277" s="84">
        <f t="shared" si="375"/>
        <v>344.7821869384008</v>
      </c>
      <c r="BY277" s="84">
        <f t="shared" si="300"/>
        <v>431.86187537439952</v>
      </c>
      <c r="BZ277" s="84">
        <f t="shared" si="374"/>
        <v>398.9317905034107</v>
      </c>
      <c r="CA277" s="82" t="str">
        <f t="shared" si="306"/>
        <v/>
      </c>
      <c r="CB277" s="82" t="str">
        <f t="shared" si="307"/>
        <v/>
      </c>
      <c r="CC277" s="82" t="str">
        <f t="shared" si="308"/>
        <v/>
      </c>
      <c r="CD277" s="82" t="str">
        <f t="shared" si="309"/>
        <v/>
      </c>
      <c r="CE277" s="82" t="str">
        <f t="shared" si="310"/>
        <v/>
      </c>
      <c r="CF277" s="82" t="str">
        <f t="shared" si="311"/>
        <v/>
      </c>
      <c r="CG277" s="82" t="str">
        <f t="shared" si="312"/>
        <v/>
      </c>
      <c r="CH277" s="82" t="str">
        <f t="shared" si="313"/>
        <v/>
      </c>
      <c r="CI277" s="82" t="str">
        <f t="shared" si="314"/>
        <v/>
      </c>
      <c r="CJ277" s="82" t="str">
        <f t="shared" si="315"/>
        <v/>
      </c>
      <c r="CK277" s="82" t="str">
        <f t="shared" si="316"/>
        <v/>
      </c>
      <c r="CL277" s="82" t="str">
        <f t="shared" si="317"/>
        <v/>
      </c>
      <c r="CM277" s="82" t="str">
        <f t="shared" si="318"/>
        <v/>
      </c>
      <c r="CN277" s="82" t="str">
        <f t="shared" si="319"/>
        <v/>
      </c>
      <c r="CO277" s="82" t="str">
        <f t="shared" si="320"/>
        <v/>
      </c>
      <c r="CP277" s="82" t="str">
        <f t="shared" si="321"/>
        <v/>
      </c>
      <c r="CQ277" s="82" t="str">
        <f t="shared" si="322"/>
        <v/>
      </c>
      <c r="CR277" s="82" t="str">
        <f t="shared" si="323"/>
        <v/>
      </c>
      <c r="CS277" s="82" t="str">
        <f t="shared" si="324"/>
        <v/>
      </c>
      <c r="CT277" s="82" t="str">
        <f t="shared" si="325"/>
        <v/>
      </c>
      <c r="CU277" s="82" t="str">
        <f t="shared" si="326"/>
        <v/>
      </c>
      <c r="CV277" s="82" t="str">
        <f t="shared" si="327"/>
        <v/>
      </c>
      <c r="CW277" s="82" t="str">
        <f t="shared" si="328"/>
        <v/>
      </c>
      <c r="CX277" s="82" t="str">
        <f t="shared" si="329"/>
        <v/>
      </c>
      <c r="CY277" s="82" t="str">
        <f t="shared" si="330"/>
        <v/>
      </c>
      <c r="CZ277" s="82" t="str">
        <f t="shared" si="331"/>
        <v/>
      </c>
      <c r="DA277" s="82" t="str">
        <f t="shared" si="332"/>
        <v/>
      </c>
      <c r="DB277" s="82" t="str">
        <f t="shared" si="333"/>
        <v/>
      </c>
      <c r="DC277" s="82" t="str">
        <f t="shared" si="334"/>
        <v/>
      </c>
      <c r="DD277" s="82" t="str">
        <f t="shared" si="335"/>
        <v/>
      </c>
      <c r="DE277" s="82" t="str">
        <f t="shared" si="336"/>
        <v/>
      </c>
      <c r="DF277" s="82" t="str">
        <f t="shared" si="337"/>
        <v/>
      </c>
      <c r="DG277" s="82" t="str">
        <f t="shared" si="338"/>
        <v/>
      </c>
      <c r="DH277" s="82" t="str">
        <f t="shared" si="339"/>
        <v/>
      </c>
      <c r="DI277" s="82" t="str">
        <f t="shared" si="340"/>
        <v/>
      </c>
      <c r="DJ277" s="82" t="str">
        <f t="shared" si="341"/>
        <v/>
      </c>
      <c r="DK277" s="82" t="str">
        <f t="shared" si="342"/>
        <v/>
      </c>
      <c r="DL277" s="82" t="str">
        <f t="shared" si="343"/>
        <v/>
      </c>
      <c r="DM277" s="82" t="str">
        <f t="shared" si="344"/>
        <v/>
      </c>
      <c r="DN277" s="82" t="str">
        <f t="shared" si="345"/>
        <v/>
      </c>
      <c r="DO277" s="82" t="str">
        <f t="shared" si="346"/>
        <v/>
      </c>
      <c r="DP277" s="82" t="str">
        <f t="shared" si="347"/>
        <v/>
      </c>
      <c r="DQ277" s="82" t="str">
        <f t="shared" si="348"/>
        <v/>
      </c>
      <c r="DR277" s="82" t="str">
        <f t="shared" si="349"/>
        <v/>
      </c>
      <c r="DS277" s="82" t="str">
        <f t="shared" si="350"/>
        <v/>
      </c>
      <c r="DT277" s="82" t="str">
        <f t="shared" si="351"/>
        <v/>
      </c>
      <c r="DU277" s="82" t="str">
        <f t="shared" si="352"/>
        <v/>
      </c>
      <c r="DV277" s="82" t="str">
        <f t="shared" si="353"/>
        <v/>
      </c>
      <c r="DW277" s="82" t="str">
        <f t="shared" si="354"/>
        <v/>
      </c>
      <c r="DX277" s="82" t="str">
        <f t="shared" si="355"/>
        <v/>
      </c>
      <c r="DY277" s="82" t="str">
        <f t="shared" si="356"/>
        <v/>
      </c>
      <c r="DZ277" s="82" t="str">
        <f t="shared" si="357"/>
        <v/>
      </c>
      <c r="EA277" s="82" t="str">
        <f t="shared" si="358"/>
        <v/>
      </c>
      <c r="EB277" s="82" t="str">
        <f t="shared" si="359"/>
        <v/>
      </c>
      <c r="EC277" s="82" t="str">
        <f t="shared" si="360"/>
        <v/>
      </c>
      <c r="ED277" s="82" t="str">
        <f t="shared" si="361"/>
        <v/>
      </c>
      <c r="EE277" s="82" t="str">
        <f t="shared" si="362"/>
        <v/>
      </c>
      <c r="EF277" s="82" t="str">
        <f t="shared" si="363"/>
        <v/>
      </c>
      <c r="EG277" s="82" t="str">
        <f t="shared" si="364"/>
        <v/>
      </c>
      <c r="EH277" s="82" t="str">
        <f t="shared" si="365"/>
        <v/>
      </c>
      <c r="EI277" s="82">
        <f t="shared" si="366"/>
        <v>362.09</v>
      </c>
      <c r="EJ277" s="82" t="str">
        <f t="shared" si="367"/>
        <v/>
      </c>
      <c r="EK277" s="82">
        <f t="shared" si="368"/>
        <v>369.41</v>
      </c>
      <c r="EL277" s="82" t="str">
        <f t="shared" si="369"/>
        <v/>
      </c>
      <c r="EM277" s="82" t="str">
        <f t="shared" si="370"/>
        <v/>
      </c>
      <c r="EN277" s="82" t="str">
        <f t="shared" si="371"/>
        <v/>
      </c>
      <c r="EO277" s="71">
        <f t="shared" si="372"/>
        <v>365.79</v>
      </c>
      <c r="EP277" s="71">
        <f>ROUND(EO277*(1+[3]Inflación!$G$50),2)</f>
        <v>370.49</v>
      </c>
      <c r="EQ277" s="81">
        <f t="shared" si="373"/>
        <v>8.6160330623237247E-3</v>
      </c>
    </row>
    <row r="278" spans="1:148" s="56" customFormat="1" ht="24.75" customHeight="1">
      <c r="A278" s="96">
        <v>270</v>
      </c>
      <c r="B278" s="95" t="s">
        <v>413</v>
      </c>
      <c r="C278" s="91" t="s">
        <v>423</v>
      </c>
      <c r="D278" s="90" t="s">
        <v>12</v>
      </c>
      <c r="E278" s="94">
        <v>402.77642663909251</v>
      </c>
      <c r="F278" s="94">
        <v>406.2000262655248</v>
      </c>
      <c r="G278" s="87"/>
      <c r="H278" s="82"/>
      <c r="I278" s="82"/>
      <c r="J278" s="82"/>
      <c r="K278" s="82" t="str">
        <f>+'[3]Contratos anteriores'!AO281</f>
        <v xml:space="preserve"> </v>
      </c>
      <c r="L278" s="82" t="str">
        <f>+'[3]Contratos anteriores'!AP281</f>
        <v xml:space="preserve"> </v>
      </c>
      <c r="M278" s="82" t="str">
        <f>+'[3]Contratos anteriores'!AQ281</f>
        <v xml:space="preserve"> </v>
      </c>
      <c r="N278" s="82"/>
      <c r="O278" s="82"/>
      <c r="P278" s="82"/>
      <c r="Q278" s="82" t="str">
        <f>+'[3]Contratos anteriores'!AR281</f>
        <v xml:space="preserve"> </v>
      </c>
      <c r="R278" s="82" t="str">
        <f>+'[3]Contratos anteriores'!AS281</f>
        <v xml:space="preserve"> </v>
      </c>
      <c r="S278" s="82" t="str">
        <f>+'[3]Contratos anteriores'!AT281</f>
        <v xml:space="preserve"> </v>
      </c>
      <c r="T278" s="82"/>
      <c r="U278" s="82"/>
      <c r="V278" s="82"/>
      <c r="W278" s="82" t="str">
        <f>+'[3]Contratos anteriores'!AU281</f>
        <v xml:space="preserve"> </v>
      </c>
      <c r="X278" s="82" t="str">
        <f>+'[3]Contratos anteriores'!AV281</f>
        <v xml:space="preserve"> </v>
      </c>
      <c r="Y278" s="82" t="str">
        <f>+'[3]Contratos anteriores'!AW281</f>
        <v xml:space="preserve"> </v>
      </c>
      <c r="Z278" s="82"/>
      <c r="AA278" s="82"/>
      <c r="AB278" s="82"/>
      <c r="AC278" s="86" t="str">
        <f>+'[3]Contratos anteriores'!AX281</f>
        <v xml:space="preserve"> </v>
      </c>
      <c r="AD278" s="86" t="str">
        <f>+'[3]Contratos anteriores'!AY281</f>
        <v xml:space="preserve"> </v>
      </c>
      <c r="AE278" s="86" t="str">
        <f>+'[3]Contratos anteriores'!AZ281</f>
        <v xml:space="preserve"> </v>
      </c>
      <c r="AF278" s="82"/>
      <c r="AG278" s="82"/>
      <c r="AH278" s="82"/>
      <c r="AI278" s="82" t="str">
        <f>+'[3]Contratos anteriores'!BA281</f>
        <v xml:space="preserve"> </v>
      </c>
      <c r="AJ278" s="82" t="str">
        <f>+'[3]Contratos anteriores'!BB281</f>
        <v xml:space="preserve"> </v>
      </c>
      <c r="AK278" s="82" t="str">
        <f>+'[3]Contratos anteriores'!BC281</f>
        <v xml:space="preserve"> </v>
      </c>
      <c r="AL278" s="82"/>
      <c r="AM278" s="82"/>
      <c r="AN278" s="82"/>
      <c r="AO278" s="82" t="str">
        <f>+'[3]Contratos anteriores'!BD281</f>
        <v xml:space="preserve"> </v>
      </c>
      <c r="AP278" s="82" t="str">
        <f>+'[3]Contratos anteriores'!BE281</f>
        <v xml:space="preserve"> </v>
      </c>
      <c r="AQ278" s="82" t="str">
        <f>+'[3]Contratos anteriores'!BF281</f>
        <v xml:space="preserve"> </v>
      </c>
      <c r="AR278" s="82"/>
      <c r="AS278" s="82"/>
      <c r="AT278" s="82"/>
      <c r="AU278" s="82" t="str">
        <f>+'[3]Contratos anteriores'!BG281</f>
        <v xml:space="preserve"> </v>
      </c>
      <c r="AV278" s="82" t="str">
        <f>+'[3]Contratos anteriores'!BH281</f>
        <v xml:space="preserve"> </v>
      </c>
      <c r="AW278" s="82" t="str">
        <f>+'[3]Contratos anteriores'!BI281</f>
        <v xml:space="preserve"> </v>
      </c>
      <c r="AX278" s="82"/>
      <c r="AY278" s="82"/>
      <c r="AZ278" s="82"/>
      <c r="BA278" s="82" t="str">
        <f>+'[3]Contratos anteriores'!BJ281</f>
        <v xml:space="preserve"> </v>
      </c>
      <c r="BB278" s="82" t="str">
        <f>+'[3]Contratos anteriores'!BK281</f>
        <v xml:space="preserve"> </v>
      </c>
      <c r="BC278" s="82" t="str">
        <f>+'[3]Contratos anteriores'!BL281</f>
        <v xml:space="preserve"> </v>
      </c>
      <c r="BD278" s="82"/>
      <c r="BE278" s="82"/>
      <c r="BF278" s="82"/>
      <c r="BG278" s="82" t="str">
        <f>+'[3]Contratos anteriores'!BM281</f>
        <v xml:space="preserve"> </v>
      </c>
      <c r="BH278" s="82" t="str">
        <f>+'[3]Contratos anteriores'!BN281</f>
        <v xml:space="preserve"> </v>
      </c>
      <c r="BI278" s="82" t="str">
        <f>+'[3]Contratos anteriores'!BO281</f>
        <v xml:space="preserve"> </v>
      </c>
      <c r="BJ278" s="82">
        <v>496.22</v>
      </c>
      <c r="BK278" s="82">
        <v>455.14</v>
      </c>
      <c r="BL278" s="82"/>
      <c r="BM278" s="82" t="str">
        <f>+'[3]Contratos anteriores'!BP281</f>
        <v xml:space="preserve"> </v>
      </c>
      <c r="BN278" s="82" t="str">
        <f>+'[3]Contratos anteriores'!BQ281</f>
        <v xml:space="preserve"> </v>
      </c>
      <c r="BO278" s="82" t="str">
        <f>+'[3]Contratos anteriores'!BR281</f>
        <v xml:space="preserve"> </v>
      </c>
      <c r="BP278" s="82">
        <v>402.14</v>
      </c>
      <c r="BQ278" s="82"/>
      <c r="BR278" s="82">
        <v>410.26</v>
      </c>
      <c r="BS278" s="82" t="str">
        <f>+'[3]Contratos anteriores'!BS281</f>
        <v xml:space="preserve"> </v>
      </c>
      <c r="BT278" s="82" t="str">
        <f>+'[3]Contratos anteriores'!BT281</f>
        <v xml:space="preserve"> </v>
      </c>
      <c r="BU278" s="82" t="str">
        <f>+'[3]Contratos anteriores'!BU281</f>
        <v xml:space="preserve"> </v>
      </c>
      <c r="BV278" s="84">
        <f t="shared" si="304"/>
        <v>440.94</v>
      </c>
      <c r="BW278" s="84">
        <f t="shared" si="305"/>
        <v>38.682615501619381</v>
      </c>
      <c r="BX278" s="84">
        <f t="shared" si="375"/>
        <v>382.91607674757091</v>
      </c>
      <c r="BY278" s="84">
        <f t="shared" si="300"/>
        <v>479.62261550161941</v>
      </c>
      <c r="BZ278" s="84">
        <f t="shared" si="374"/>
        <v>443.05406930300177</v>
      </c>
      <c r="CA278" s="82" t="str">
        <f t="shared" si="306"/>
        <v/>
      </c>
      <c r="CB278" s="82" t="str">
        <f t="shared" si="307"/>
        <v/>
      </c>
      <c r="CC278" s="82" t="str">
        <f t="shared" si="308"/>
        <v/>
      </c>
      <c r="CD278" s="82" t="str">
        <f t="shared" si="309"/>
        <v/>
      </c>
      <c r="CE278" s="82" t="str">
        <f t="shared" si="310"/>
        <v/>
      </c>
      <c r="CF278" s="82" t="str">
        <f t="shared" si="311"/>
        <v/>
      </c>
      <c r="CG278" s="82" t="str">
        <f t="shared" si="312"/>
        <v/>
      </c>
      <c r="CH278" s="82" t="str">
        <f t="shared" si="313"/>
        <v/>
      </c>
      <c r="CI278" s="82" t="str">
        <f t="shared" si="314"/>
        <v/>
      </c>
      <c r="CJ278" s="82" t="str">
        <f t="shared" si="315"/>
        <v/>
      </c>
      <c r="CK278" s="82" t="str">
        <f t="shared" si="316"/>
        <v/>
      </c>
      <c r="CL278" s="82" t="str">
        <f t="shared" si="317"/>
        <v/>
      </c>
      <c r="CM278" s="82" t="str">
        <f t="shared" si="318"/>
        <v/>
      </c>
      <c r="CN278" s="82" t="str">
        <f t="shared" si="319"/>
        <v/>
      </c>
      <c r="CO278" s="82" t="str">
        <f t="shared" si="320"/>
        <v/>
      </c>
      <c r="CP278" s="82" t="str">
        <f t="shared" si="321"/>
        <v/>
      </c>
      <c r="CQ278" s="82" t="str">
        <f t="shared" si="322"/>
        <v/>
      </c>
      <c r="CR278" s="82" t="str">
        <f t="shared" si="323"/>
        <v/>
      </c>
      <c r="CS278" s="82" t="str">
        <f t="shared" si="324"/>
        <v/>
      </c>
      <c r="CT278" s="82" t="str">
        <f t="shared" si="325"/>
        <v/>
      </c>
      <c r="CU278" s="82" t="str">
        <f t="shared" si="326"/>
        <v/>
      </c>
      <c r="CV278" s="82" t="str">
        <f t="shared" si="327"/>
        <v/>
      </c>
      <c r="CW278" s="82" t="str">
        <f t="shared" si="328"/>
        <v/>
      </c>
      <c r="CX278" s="82" t="str">
        <f t="shared" si="329"/>
        <v/>
      </c>
      <c r="CY278" s="82" t="str">
        <f t="shared" si="330"/>
        <v/>
      </c>
      <c r="CZ278" s="82" t="str">
        <f t="shared" si="331"/>
        <v/>
      </c>
      <c r="DA278" s="82" t="str">
        <f t="shared" si="332"/>
        <v/>
      </c>
      <c r="DB278" s="82" t="str">
        <f t="shared" si="333"/>
        <v/>
      </c>
      <c r="DC278" s="82" t="str">
        <f t="shared" si="334"/>
        <v/>
      </c>
      <c r="DD278" s="82" t="str">
        <f t="shared" si="335"/>
        <v/>
      </c>
      <c r="DE278" s="82" t="str">
        <f t="shared" si="336"/>
        <v/>
      </c>
      <c r="DF278" s="82" t="str">
        <f t="shared" si="337"/>
        <v/>
      </c>
      <c r="DG278" s="82" t="str">
        <f t="shared" si="338"/>
        <v/>
      </c>
      <c r="DH278" s="82" t="str">
        <f t="shared" si="339"/>
        <v/>
      </c>
      <c r="DI278" s="82" t="str">
        <f t="shared" si="340"/>
        <v/>
      </c>
      <c r="DJ278" s="82" t="str">
        <f t="shared" si="341"/>
        <v/>
      </c>
      <c r="DK278" s="82" t="str">
        <f t="shared" si="342"/>
        <v/>
      </c>
      <c r="DL278" s="82" t="str">
        <f t="shared" si="343"/>
        <v/>
      </c>
      <c r="DM278" s="82" t="str">
        <f t="shared" si="344"/>
        <v/>
      </c>
      <c r="DN278" s="82" t="str">
        <f t="shared" si="345"/>
        <v/>
      </c>
      <c r="DO278" s="82" t="str">
        <f t="shared" si="346"/>
        <v/>
      </c>
      <c r="DP278" s="82" t="str">
        <f t="shared" si="347"/>
        <v/>
      </c>
      <c r="DQ278" s="82" t="str">
        <f t="shared" si="348"/>
        <v/>
      </c>
      <c r="DR278" s="82" t="str">
        <f t="shared" si="349"/>
        <v/>
      </c>
      <c r="DS278" s="82" t="str">
        <f t="shared" si="350"/>
        <v/>
      </c>
      <c r="DT278" s="82" t="str">
        <f t="shared" si="351"/>
        <v/>
      </c>
      <c r="DU278" s="82" t="str">
        <f t="shared" si="352"/>
        <v/>
      </c>
      <c r="DV278" s="82" t="str">
        <f t="shared" si="353"/>
        <v/>
      </c>
      <c r="DW278" s="82" t="str">
        <f t="shared" si="354"/>
        <v/>
      </c>
      <c r="DX278" s="82" t="str">
        <f t="shared" si="355"/>
        <v/>
      </c>
      <c r="DY278" s="82" t="str">
        <f t="shared" si="356"/>
        <v/>
      </c>
      <c r="DZ278" s="82" t="str">
        <f t="shared" si="357"/>
        <v/>
      </c>
      <c r="EA278" s="82" t="str">
        <f t="shared" si="358"/>
        <v/>
      </c>
      <c r="EB278" s="82" t="str">
        <f t="shared" si="359"/>
        <v/>
      </c>
      <c r="EC278" s="82" t="str">
        <f t="shared" si="360"/>
        <v/>
      </c>
      <c r="ED278" s="82" t="str">
        <f t="shared" si="361"/>
        <v/>
      </c>
      <c r="EE278" s="82" t="str">
        <f t="shared" si="362"/>
        <v/>
      </c>
      <c r="EF278" s="82" t="str">
        <f t="shared" si="363"/>
        <v/>
      </c>
      <c r="EG278" s="82" t="str">
        <f t="shared" si="364"/>
        <v/>
      </c>
      <c r="EH278" s="82" t="str">
        <f t="shared" si="365"/>
        <v/>
      </c>
      <c r="EI278" s="82">
        <f t="shared" si="366"/>
        <v>402.14</v>
      </c>
      <c r="EJ278" s="82" t="str">
        <f t="shared" si="367"/>
        <v/>
      </c>
      <c r="EK278" s="82">
        <f t="shared" si="368"/>
        <v>410.26</v>
      </c>
      <c r="EL278" s="82" t="str">
        <f t="shared" si="369"/>
        <v/>
      </c>
      <c r="EM278" s="82" t="str">
        <f t="shared" si="370"/>
        <v/>
      </c>
      <c r="EN278" s="82" t="str">
        <f t="shared" si="371"/>
        <v/>
      </c>
      <c r="EO278" s="71">
        <f t="shared" si="372"/>
        <v>406.24</v>
      </c>
      <c r="EP278" s="71">
        <f>ROUND(EO278*(1+[3]Inflación!$G$50),2)</f>
        <v>411.46</v>
      </c>
      <c r="EQ278" s="81">
        <f t="shared" si="373"/>
        <v>8.5992454667935814E-3</v>
      </c>
    </row>
    <row r="279" spans="1:148" s="56" customFormat="1" ht="24.75" customHeight="1">
      <c r="A279" s="96">
        <v>271</v>
      </c>
      <c r="B279" s="95" t="s">
        <v>413</v>
      </c>
      <c r="C279" s="91" t="s">
        <v>422</v>
      </c>
      <c r="D279" s="90" t="s">
        <v>12</v>
      </c>
      <c r="E279" s="94">
        <v>6.2538236863050063</v>
      </c>
      <c r="F279" s="94">
        <v>6.3069811876385993</v>
      </c>
      <c r="G279" s="87"/>
      <c r="H279" s="82">
        <v>7.37</v>
      </c>
      <c r="I279" s="82">
        <v>6.6254999999999997</v>
      </c>
      <c r="J279" s="82">
        <v>7.89</v>
      </c>
      <c r="K279" s="82" t="str">
        <f>+'[3]Contratos anteriores'!AO282</f>
        <v xml:space="preserve"> </v>
      </c>
      <c r="L279" s="82" t="str">
        <f>+'[3]Contratos anteriores'!AP282</f>
        <v xml:space="preserve"> </v>
      </c>
      <c r="M279" s="82" t="str">
        <f>+'[3]Contratos anteriores'!AQ282</f>
        <v xml:space="preserve"> </v>
      </c>
      <c r="N279" s="82"/>
      <c r="O279" s="82"/>
      <c r="P279" s="82"/>
      <c r="Q279" s="82" t="str">
        <f>+'[3]Contratos anteriores'!AR282</f>
        <v xml:space="preserve"> </v>
      </c>
      <c r="R279" s="82" t="str">
        <f>+'[3]Contratos anteriores'!AS282</f>
        <v xml:space="preserve"> </v>
      </c>
      <c r="S279" s="82" t="str">
        <f>+'[3]Contratos anteriores'!AT282</f>
        <v xml:space="preserve"> </v>
      </c>
      <c r="T279" s="82">
        <v>6</v>
      </c>
      <c r="U279" s="82"/>
      <c r="V279" s="82"/>
      <c r="W279" s="82" t="str">
        <f>+'[3]Contratos anteriores'!AU282</f>
        <v xml:space="preserve"> </v>
      </c>
      <c r="X279" s="82" t="str">
        <f>+'[3]Contratos anteriores'!AV282</f>
        <v xml:space="preserve"> </v>
      </c>
      <c r="Y279" s="82" t="str">
        <f>+'[3]Contratos anteriores'!AW282</f>
        <v xml:space="preserve"> </v>
      </c>
      <c r="Z279" s="82"/>
      <c r="AA279" s="82"/>
      <c r="AB279" s="82"/>
      <c r="AC279" s="86" t="str">
        <f>+'[3]Contratos anteriores'!AX282</f>
        <v xml:space="preserve"> </v>
      </c>
      <c r="AD279" s="86" t="str">
        <f>+'[3]Contratos anteriores'!AY282</f>
        <v xml:space="preserve"> </v>
      </c>
      <c r="AE279" s="86" t="str">
        <f>+'[3]Contratos anteriores'!AZ282</f>
        <v xml:space="preserve"> </v>
      </c>
      <c r="AF279" s="82"/>
      <c r="AG279" s="82"/>
      <c r="AH279" s="82"/>
      <c r="AI279" s="82" t="str">
        <f>+'[3]Contratos anteriores'!BA282</f>
        <v xml:space="preserve"> </v>
      </c>
      <c r="AJ279" s="82" t="str">
        <f>+'[3]Contratos anteriores'!BB282</f>
        <v xml:space="preserve"> </v>
      </c>
      <c r="AK279" s="82" t="str">
        <f>+'[3]Contratos anteriores'!BC282</f>
        <v xml:space="preserve"> </v>
      </c>
      <c r="AL279" s="82"/>
      <c r="AM279" s="82"/>
      <c r="AN279" s="82"/>
      <c r="AO279" s="82" t="str">
        <f>+'[3]Contratos anteriores'!BD282</f>
        <v xml:space="preserve"> </v>
      </c>
      <c r="AP279" s="82" t="str">
        <f>+'[3]Contratos anteriores'!BE282</f>
        <v xml:space="preserve"> </v>
      </c>
      <c r="AQ279" s="82" t="str">
        <f>+'[3]Contratos anteriores'!BF282</f>
        <v xml:space="preserve"> </v>
      </c>
      <c r="AR279" s="82"/>
      <c r="AS279" s="82"/>
      <c r="AT279" s="82"/>
      <c r="AU279" s="82" t="str">
        <f>+'[3]Contratos anteriores'!BG282</f>
        <v xml:space="preserve"> </v>
      </c>
      <c r="AV279" s="82" t="str">
        <f>+'[3]Contratos anteriores'!BH282</f>
        <v xml:space="preserve"> </v>
      </c>
      <c r="AW279" s="82" t="str">
        <f>+'[3]Contratos anteriores'!BI282</f>
        <v xml:space="preserve"> </v>
      </c>
      <c r="AX279" s="82"/>
      <c r="AY279" s="82"/>
      <c r="AZ279" s="82"/>
      <c r="BA279" s="82" t="str">
        <f>+'[3]Contratos anteriores'!BJ282</f>
        <v xml:space="preserve"> </v>
      </c>
      <c r="BB279" s="82" t="str">
        <f>+'[3]Contratos anteriores'!BK282</f>
        <v xml:space="preserve"> </v>
      </c>
      <c r="BC279" s="82" t="str">
        <f>+'[3]Contratos anteriores'!BL282</f>
        <v xml:space="preserve"> </v>
      </c>
      <c r="BD279" s="82"/>
      <c r="BE279" s="82"/>
      <c r="BF279" s="82"/>
      <c r="BG279" s="82" t="str">
        <f>+'[3]Contratos anteriores'!BM282</f>
        <v xml:space="preserve"> </v>
      </c>
      <c r="BH279" s="82" t="str">
        <f>+'[3]Contratos anteriores'!BN282</f>
        <v xml:space="preserve"> </v>
      </c>
      <c r="BI279" s="82" t="str">
        <f>+'[3]Contratos anteriores'!BO282</f>
        <v xml:space="preserve"> </v>
      </c>
      <c r="BJ279" s="82">
        <v>9.08</v>
      </c>
      <c r="BK279" s="82">
        <v>7.07</v>
      </c>
      <c r="BL279" s="82"/>
      <c r="BM279" s="82" t="str">
        <f>+'[3]Contratos anteriores'!BP282</f>
        <v xml:space="preserve"> </v>
      </c>
      <c r="BN279" s="82" t="str">
        <f>+'[3]Contratos anteriores'!BQ282</f>
        <v xml:space="preserve"> </v>
      </c>
      <c r="BO279" s="82">
        <f>+'[3]Contratos anteriores'!BR282</f>
        <v>6.5328340000000003</v>
      </c>
      <c r="BP279" s="82">
        <v>6.24</v>
      </c>
      <c r="BQ279" s="82">
        <v>7.52</v>
      </c>
      <c r="BR279" s="82">
        <v>6.37</v>
      </c>
      <c r="BS279" s="82">
        <f>+'[3]Contratos anteriores'!BS282</f>
        <v>6.1393859999999991</v>
      </c>
      <c r="BT279" s="82">
        <f>+'[3]Contratos anteriores'!BT282</f>
        <v>6.4305209999999988</v>
      </c>
      <c r="BU279" s="82">
        <f>+'[3]Contratos anteriores'!BU282</f>
        <v>6.3863509999999994</v>
      </c>
      <c r="BV279" s="84">
        <f t="shared" si="304"/>
        <v>6.8965070769230774</v>
      </c>
      <c r="BW279" s="84">
        <f t="shared" si="305"/>
        <v>0.83774109817316511</v>
      </c>
      <c r="BX279" s="84">
        <f t="shared" si="375"/>
        <v>5.6398954296633299</v>
      </c>
      <c r="BY279" s="84">
        <f t="shared" si="300"/>
        <v>7.7342481750962424</v>
      </c>
      <c r="BZ279" s="84">
        <f t="shared" si="374"/>
        <v>6.8792060549355076</v>
      </c>
      <c r="CA279" s="82" t="str">
        <f t="shared" si="306"/>
        <v/>
      </c>
      <c r="CB279" s="82">
        <f t="shared" si="307"/>
        <v>6.6254999999999997</v>
      </c>
      <c r="CC279" s="82" t="str">
        <f t="shared" si="308"/>
        <v/>
      </c>
      <c r="CD279" s="82" t="str">
        <f t="shared" si="309"/>
        <v/>
      </c>
      <c r="CE279" s="82" t="str">
        <f t="shared" si="310"/>
        <v/>
      </c>
      <c r="CF279" s="82" t="str">
        <f t="shared" si="311"/>
        <v/>
      </c>
      <c r="CG279" s="82" t="str">
        <f t="shared" si="312"/>
        <v/>
      </c>
      <c r="CH279" s="82" t="str">
        <f t="shared" si="313"/>
        <v/>
      </c>
      <c r="CI279" s="82" t="str">
        <f t="shared" si="314"/>
        <v/>
      </c>
      <c r="CJ279" s="82" t="str">
        <f t="shared" si="315"/>
        <v/>
      </c>
      <c r="CK279" s="82" t="str">
        <f t="shared" si="316"/>
        <v/>
      </c>
      <c r="CL279" s="82" t="str">
        <f t="shared" si="317"/>
        <v/>
      </c>
      <c r="CM279" s="82">
        <f t="shared" si="318"/>
        <v>6</v>
      </c>
      <c r="CN279" s="82" t="str">
        <f t="shared" si="319"/>
        <v/>
      </c>
      <c r="CO279" s="82" t="str">
        <f t="shared" si="320"/>
        <v/>
      </c>
      <c r="CP279" s="82" t="str">
        <f t="shared" si="321"/>
        <v/>
      </c>
      <c r="CQ279" s="82" t="str">
        <f t="shared" si="322"/>
        <v/>
      </c>
      <c r="CR279" s="82" t="str">
        <f t="shared" si="323"/>
        <v/>
      </c>
      <c r="CS279" s="82" t="str">
        <f t="shared" si="324"/>
        <v/>
      </c>
      <c r="CT279" s="82" t="str">
        <f t="shared" si="325"/>
        <v/>
      </c>
      <c r="CU279" s="82" t="str">
        <f t="shared" si="326"/>
        <v/>
      </c>
      <c r="CV279" s="82" t="str">
        <f t="shared" si="327"/>
        <v/>
      </c>
      <c r="CW279" s="82" t="str">
        <f t="shared" si="328"/>
        <v/>
      </c>
      <c r="CX279" s="82" t="str">
        <f t="shared" si="329"/>
        <v/>
      </c>
      <c r="CY279" s="82" t="str">
        <f t="shared" si="330"/>
        <v/>
      </c>
      <c r="CZ279" s="82" t="str">
        <f t="shared" si="331"/>
        <v/>
      </c>
      <c r="DA279" s="82" t="str">
        <f t="shared" si="332"/>
        <v/>
      </c>
      <c r="DB279" s="82" t="str">
        <f t="shared" si="333"/>
        <v/>
      </c>
      <c r="DC279" s="82" t="str">
        <f t="shared" si="334"/>
        <v/>
      </c>
      <c r="DD279" s="82" t="str">
        <f t="shared" si="335"/>
        <v/>
      </c>
      <c r="DE279" s="82" t="str">
        <f t="shared" si="336"/>
        <v/>
      </c>
      <c r="DF279" s="82" t="str">
        <f t="shared" si="337"/>
        <v/>
      </c>
      <c r="DG279" s="82" t="str">
        <f t="shared" si="338"/>
        <v/>
      </c>
      <c r="DH279" s="82" t="str">
        <f t="shared" si="339"/>
        <v/>
      </c>
      <c r="DI279" s="82" t="str">
        <f t="shared" si="340"/>
        <v/>
      </c>
      <c r="DJ279" s="82" t="str">
        <f t="shared" si="341"/>
        <v/>
      </c>
      <c r="DK279" s="82" t="str">
        <f t="shared" si="342"/>
        <v/>
      </c>
      <c r="DL279" s="82" t="str">
        <f t="shared" si="343"/>
        <v/>
      </c>
      <c r="DM279" s="82" t="str">
        <f t="shared" si="344"/>
        <v/>
      </c>
      <c r="DN279" s="82" t="str">
        <f t="shared" si="345"/>
        <v/>
      </c>
      <c r="DO279" s="82" t="str">
        <f t="shared" si="346"/>
        <v/>
      </c>
      <c r="DP279" s="82" t="str">
        <f t="shared" si="347"/>
        <v/>
      </c>
      <c r="DQ279" s="82" t="str">
        <f t="shared" si="348"/>
        <v/>
      </c>
      <c r="DR279" s="82" t="str">
        <f t="shared" si="349"/>
        <v/>
      </c>
      <c r="DS279" s="82" t="str">
        <f t="shared" si="350"/>
        <v/>
      </c>
      <c r="DT279" s="82" t="str">
        <f t="shared" si="351"/>
        <v/>
      </c>
      <c r="DU279" s="82" t="str">
        <f t="shared" si="352"/>
        <v/>
      </c>
      <c r="DV279" s="82" t="str">
        <f t="shared" si="353"/>
        <v/>
      </c>
      <c r="DW279" s="82" t="str">
        <f t="shared" si="354"/>
        <v/>
      </c>
      <c r="DX279" s="82" t="str">
        <f t="shared" si="355"/>
        <v/>
      </c>
      <c r="DY279" s="82" t="str">
        <f t="shared" si="356"/>
        <v/>
      </c>
      <c r="DZ279" s="82" t="str">
        <f t="shared" si="357"/>
        <v/>
      </c>
      <c r="EA279" s="82" t="str">
        <f t="shared" si="358"/>
        <v/>
      </c>
      <c r="EB279" s="82" t="str">
        <f t="shared" si="359"/>
        <v/>
      </c>
      <c r="EC279" s="82" t="str">
        <f t="shared" si="360"/>
        <v/>
      </c>
      <c r="ED279" s="82" t="str">
        <f t="shared" si="361"/>
        <v/>
      </c>
      <c r="EE279" s="82" t="str">
        <f t="shared" si="362"/>
        <v/>
      </c>
      <c r="EF279" s="82" t="str">
        <f t="shared" si="363"/>
        <v/>
      </c>
      <c r="EG279" s="82" t="str">
        <f t="shared" si="364"/>
        <v/>
      </c>
      <c r="EH279" s="82">
        <f t="shared" si="365"/>
        <v>6.5328340000000003</v>
      </c>
      <c r="EI279" s="82">
        <f t="shared" si="366"/>
        <v>6.24</v>
      </c>
      <c r="EJ279" s="82" t="str">
        <f t="shared" si="367"/>
        <v/>
      </c>
      <c r="EK279" s="82">
        <f t="shared" si="368"/>
        <v>6.37</v>
      </c>
      <c r="EL279" s="82">
        <f t="shared" si="369"/>
        <v>6.1393859999999991</v>
      </c>
      <c r="EM279" s="82">
        <f t="shared" si="370"/>
        <v>6.4305209999999988</v>
      </c>
      <c r="EN279" s="82">
        <f t="shared" si="371"/>
        <v>6.3863509999999994</v>
      </c>
      <c r="EO279" s="71">
        <f t="shared" si="372"/>
        <v>6.35</v>
      </c>
      <c r="EP279" s="71">
        <f>ROUND(EO279*(1+[3]Inflación!$G$50),2)</f>
        <v>6.43</v>
      </c>
      <c r="EQ279" s="81">
        <f t="shared" si="373"/>
        <v>1.5378801597110359E-2</v>
      </c>
    </row>
    <row r="280" spans="1:148" s="97" customFormat="1" ht="24.75" customHeight="1">
      <c r="A280" s="107">
        <v>272</v>
      </c>
      <c r="B280" s="106" t="s">
        <v>413</v>
      </c>
      <c r="C280" s="105" t="s">
        <v>243</v>
      </c>
      <c r="D280" s="104" t="s">
        <v>12</v>
      </c>
      <c r="E280" s="103">
        <v>0.81167740466852756</v>
      </c>
      <c r="F280" s="103">
        <v>0.81857666260821005</v>
      </c>
      <c r="G280" s="102"/>
      <c r="H280" s="100">
        <v>1.22</v>
      </c>
      <c r="I280" s="100">
        <v>0.86099999999999999</v>
      </c>
      <c r="J280" s="100">
        <v>1.31</v>
      </c>
      <c r="K280" s="100">
        <f>+'[3]Contratos anteriores'!AO283</f>
        <v>0.86479000000000006</v>
      </c>
      <c r="L280" s="100">
        <f>+'[3]Contratos anteriores'!AP283</f>
        <v>0.93435200000000007</v>
      </c>
      <c r="M280" s="100">
        <f>+'[3]Contratos anteriores'!AQ283</f>
        <v>0.86623499999999987</v>
      </c>
      <c r="N280" s="100"/>
      <c r="O280" s="100"/>
      <c r="P280" s="100"/>
      <c r="Q280" s="100">
        <f>+'[3]Contratos anteriores'!AR283</f>
        <v>0.591252</v>
      </c>
      <c r="R280" s="100">
        <f>+'[3]Contratos anteriores'!AS283</f>
        <v>0.70598152499999989</v>
      </c>
      <c r="S280" s="100">
        <f>+'[3]Contratos anteriores'!AT283</f>
        <v>0.79489799999999999</v>
      </c>
      <c r="T280" s="100">
        <v>1.2</v>
      </c>
      <c r="U280" s="100">
        <v>0.5</v>
      </c>
      <c r="V280" s="101">
        <v>1.01</v>
      </c>
      <c r="W280" s="100">
        <f>+'[3]Contratos anteriores'!AU283</f>
        <v>2.3353119999999996</v>
      </c>
      <c r="X280" s="100">
        <f>+'[3]Contratos anteriores'!AV283</f>
        <v>0.82541199999999992</v>
      </c>
      <c r="Y280" s="100">
        <f>+'[3]Contratos anteriores'!AW283</f>
        <v>1.2079199999999999</v>
      </c>
      <c r="Z280" s="100"/>
      <c r="AA280" s="100"/>
      <c r="AB280" s="100"/>
      <c r="AC280" s="101">
        <f>+'[3]Contratos anteriores'!AX283</f>
        <v>0.83271000000000006</v>
      </c>
      <c r="AD280" s="101">
        <f>+'[3]Contratos anteriores'!AY283</f>
        <v>0.81534600000000002</v>
      </c>
      <c r="AE280" s="101" t="str">
        <f>+'[3]Contratos anteriores'!AZ283</f>
        <v xml:space="preserve"> </v>
      </c>
      <c r="AF280" s="100"/>
      <c r="AG280" s="100"/>
      <c r="AH280" s="100"/>
      <c r="AI280" s="100" t="str">
        <f>+'[3]Contratos anteriores'!BA283</f>
        <v xml:space="preserve"> </v>
      </c>
      <c r="AJ280" s="100" t="str">
        <f>+'[3]Contratos anteriores'!BB283</f>
        <v xml:space="preserve"> </v>
      </c>
      <c r="AK280" s="100" t="str">
        <f>+'[3]Contratos anteriores'!BC283</f>
        <v xml:space="preserve"> </v>
      </c>
      <c r="AL280" s="100"/>
      <c r="AM280" s="100"/>
      <c r="AN280" s="100"/>
      <c r="AO280" s="100" t="str">
        <f>+'[3]Contratos anteriores'!BD283</f>
        <v xml:space="preserve"> </v>
      </c>
      <c r="AP280" s="100">
        <f>+'[3]Contratos anteriores'!BE283</f>
        <v>0.84444200000000003</v>
      </c>
      <c r="AQ280" s="100" t="str">
        <f>+'[3]Contratos anteriores'!BF283</f>
        <v xml:space="preserve"> </v>
      </c>
      <c r="AR280" s="100"/>
      <c r="AS280" s="100"/>
      <c r="AT280" s="100"/>
      <c r="AU280" s="100">
        <f>+'[3]Contratos anteriores'!BG283</f>
        <v>0.82631399999999999</v>
      </c>
      <c r="AV280" s="100">
        <f>+'[3]Contratos anteriores'!BH283</f>
        <v>3.484845</v>
      </c>
      <c r="AW280" s="100" t="str">
        <f>+'[3]Contratos anteriores'!BI283</f>
        <v xml:space="preserve"> </v>
      </c>
      <c r="AX280" s="100"/>
      <c r="AY280" s="100"/>
      <c r="AZ280" s="100"/>
      <c r="BA280" s="100">
        <f>+'[3]Contratos anteriores'!BJ283</f>
        <v>0.67253999999999992</v>
      </c>
      <c r="BB280" s="100" t="str">
        <f>+'[3]Contratos anteriores'!BK283</f>
        <v xml:space="preserve"> </v>
      </c>
      <c r="BC280" s="100" t="str">
        <f>+'[3]Contratos anteriores'!BL283</f>
        <v xml:space="preserve"> </v>
      </c>
      <c r="BD280" s="100"/>
      <c r="BE280" s="100"/>
      <c r="BF280" s="100"/>
      <c r="BG280" s="100" t="str">
        <f>+'[3]Contratos anteriores'!BM283</f>
        <v xml:space="preserve"> </v>
      </c>
      <c r="BH280" s="100" t="str">
        <f>+'[3]Contratos anteriores'!BN283</f>
        <v xml:space="preserve"> </v>
      </c>
      <c r="BI280" s="100" t="str">
        <f>+'[3]Contratos anteriores'!BO283</f>
        <v xml:space="preserve"> </v>
      </c>
      <c r="BJ280" s="100">
        <v>1.5100000000000002</v>
      </c>
      <c r="BK280" s="100">
        <v>0.92</v>
      </c>
      <c r="BL280" s="100"/>
      <c r="BM280" s="100">
        <f>+'[3]Contratos anteriores'!BP283</f>
        <v>0.83074199999999987</v>
      </c>
      <c r="BN280" s="100">
        <f>+'[3]Contratos anteriores'!BQ283</f>
        <v>1.0170999999999999</v>
      </c>
      <c r="BO280" s="100">
        <f>+'[3]Contratos anteriores'!BR283</f>
        <v>0.90593999999999997</v>
      </c>
      <c r="BP280" s="100">
        <v>0.81</v>
      </c>
      <c r="BQ280" s="100">
        <v>1.29</v>
      </c>
      <c r="BR280" s="100">
        <v>0.83</v>
      </c>
      <c r="BS280" s="100">
        <f>+'[3]Contratos anteriores'!BS283</f>
        <v>0.80034899999999998</v>
      </c>
      <c r="BT280" s="100">
        <f>+'[3]Contratos anteriores'!BT283</f>
        <v>0.86623499999999987</v>
      </c>
      <c r="BU280" s="100">
        <f>+'[3]Contratos anteriores'!BU283</f>
        <v>0.82992199999999994</v>
      </c>
      <c r="BV280" s="100">
        <f t="shared" si="304"/>
        <v>1.0410511726562501</v>
      </c>
      <c r="BW280" s="100">
        <f t="shared" si="305"/>
        <v>0.54012178405970201</v>
      </c>
      <c r="BX280" s="100">
        <f t="shared" si="375"/>
        <v>0.23086849656669717</v>
      </c>
      <c r="BY280" s="100">
        <f t="shared" si="300"/>
        <v>1.5811729567159523</v>
      </c>
      <c r="BZ280" s="100">
        <f t="shared" si="374"/>
        <v>0.89284514513538038</v>
      </c>
      <c r="CA280" s="100" t="str">
        <f t="shared" si="306"/>
        <v/>
      </c>
      <c r="CB280" s="100">
        <f t="shared" si="307"/>
        <v>0.86099999999999999</v>
      </c>
      <c r="CC280" s="100" t="str">
        <f t="shared" si="308"/>
        <v/>
      </c>
      <c r="CD280" s="100">
        <f t="shared" si="309"/>
        <v>0.86479000000000006</v>
      </c>
      <c r="CE280" s="100" t="str">
        <f t="shared" si="310"/>
        <v/>
      </c>
      <c r="CF280" s="100">
        <f t="shared" si="311"/>
        <v>0.86623499999999987</v>
      </c>
      <c r="CG280" s="100" t="str">
        <f t="shared" si="312"/>
        <v/>
      </c>
      <c r="CH280" s="100" t="str">
        <f t="shared" si="313"/>
        <v/>
      </c>
      <c r="CI280" s="100" t="str">
        <f t="shared" si="314"/>
        <v/>
      </c>
      <c r="CJ280" s="100">
        <f t="shared" si="315"/>
        <v>0.591252</v>
      </c>
      <c r="CK280" s="100">
        <f t="shared" si="316"/>
        <v>0.70598152499999989</v>
      </c>
      <c r="CL280" s="100">
        <f t="shared" si="317"/>
        <v>0.79489799999999999</v>
      </c>
      <c r="CM280" s="100" t="str">
        <f t="shared" si="318"/>
        <v/>
      </c>
      <c r="CN280" s="100">
        <f t="shared" si="319"/>
        <v>0.5</v>
      </c>
      <c r="CO280" s="100" t="str">
        <f t="shared" si="320"/>
        <v/>
      </c>
      <c r="CP280" s="100" t="str">
        <f t="shared" si="321"/>
        <v/>
      </c>
      <c r="CQ280" s="100">
        <f t="shared" si="322"/>
        <v>0.82541199999999992</v>
      </c>
      <c r="CR280" s="100" t="str">
        <f t="shared" si="323"/>
        <v/>
      </c>
      <c r="CS280" s="100" t="str">
        <f t="shared" si="324"/>
        <v/>
      </c>
      <c r="CT280" s="100" t="str">
        <f t="shared" si="325"/>
        <v/>
      </c>
      <c r="CU280" s="100" t="str">
        <f t="shared" si="326"/>
        <v/>
      </c>
      <c r="CV280" s="100">
        <f t="shared" si="327"/>
        <v>0.83271000000000006</v>
      </c>
      <c r="CW280" s="100">
        <f t="shared" si="328"/>
        <v>0.81534600000000002</v>
      </c>
      <c r="CX280" s="100" t="str">
        <f t="shared" si="329"/>
        <v/>
      </c>
      <c r="CY280" s="100" t="str">
        <f t="shared" si="330"/>
        <v/>
      </c>
      <c r="CZ280" s="100" t="str">
        <f t="shared" si="331"/>
        <v/>
      </c>
      <c r="DA280" s="100" t="str">
        <f t="shared" si="332"/>
        <v/>
      </c>
      <c r="DB280" s="100" t="str">
        <f t="shared" si="333"/>
        <v/>
      </c>
      <c r="DC280" s="100" t="str">
        <f t="shared" si="334"/>
        <v/>
      </c>
      <c r="DD280" s="100" t="str">
        <f t="shared" si="335"/>
        <v/>
      </c>
      <c r="DE280" s="100" t="str">
        <f t="shared" si="336"/>
        <v/>
      </c>
      <c r="DF280" s="100" t="str">
        <f t="shared" si="337"/>
        <v/>
      </c>
      <c r="DG280" s="100" t="str">
        <f t="shared" si="338"/>
        <v/>
      </c>
      <c r="DH280" s="100" t="str">
        <f t="shared" si="339"/>
        <v/>
      </c>
      <c r="DI280" s="100">
        <f t="shared" si="340"/>
        <v>0.84444200000000003</v>
      </c>
      <c r="DJ280" s="100" t="str">
        <f t="shared" si="341"/>
        <v/>
      </c>
      <c r="DK280" s="100" t="str">
        <f t="shared" si="342"/>
        <v/>
      </c>
      <c r="DL280" s="100" t="str">
        <f t="shared" si="343"/>
        <v/>
      </c>
      <c r="DM280" s="100" t="str">
        <f t="shared" si="344"/>
        <v/>
      </c>
      <c r="DN280" s="100">
        <f t="shared" si="345"/>
        <v>0.82631399999999999</v>
      </c>
      <c r="DO280" s="100" t="str">
        <f t="shared" si="346"/>
        <v/>
      </c>
      <c r="DP280" s="100" t="str">
        <f t="shared" si="347"/>
        <v/>
      </c>
      <c r="DQ280" s="100" t="str">
        <f t="shared" si="348"/>
        <v/>
      </c>
      <c r="DR280" s="100" t="str">
        <f t="shared" si="349"/>
        <v/>
      </c>
      <c r="DS280" s="100" t="str">
        <f t="shared" si="350"/>
        <v/>
      </c>
      <c r="DT280" s="100">
        <f t="shared" si="351"/>
        <v>0.67253999999999992</v>
      </c>
      <c r="DU280" s="100" t="str">
        <f t="shared" si="352"/>
        <v/>
      </c>
      <c r="DV280" s="100" t="str">
        <f t="shared" si="353"/>
        <v/>
      </c>
      <c r="DW280" s="100" t="str">
        <f t="shared" si="354"/>
        <v/>
      </c>
      <c r="DX280" s="100" t="str">
        <f t="shared" si="355"/>
        <v/>
      </c>
      <c r="DY280" s="100" t="str">
        <f t="shared" si="356"/>
        <v/>
      </c>
      <c r="DZ280" s="100" t="str">
        <f t="shared" si="357"/>
        <v/>
      </c>
      <c r="EA280" s="100" t="str">
        <f t="shared" si="358"/>
        <v/>
      </c>
      <c r="EB280" s="100" t="str">
        <f t="shared" si="359"/>
        <v/>
      </c>
      <c r="EC280" s="100" t="str">
        <f t="shared" si="360"/>
        <v/>
      </c>
      <c r="ED280" s="100" t="str">
        <f t="shared" si="361"/>
        <v/>
      </c>
      <c r="EE280" s="100" t="str">
        <f t="shared" si="362"/>
        <v/>
      </c>
      <c r="EF280" s="100">
        <f t="shared" si="363"/>
        <v>0.83074199999999987</v>
      </c>
      <c r="EG280" s="100" t="str">
        <f t="shared" si="364"/>
        <v/>
      </c>
      <c r="EH280" s="100" t="str">
        <f t="shared" si="365"/>
        <v/>
      </c>
      <c r="EI280" s="100">
        <f t="shared" si="366"/>
        <v>0.81</v>
      </c>
      <c r="EJ280" s="100" t="str">
        <f t="shared" si="367"/>
        <v/>
      </c>
      <c r="EK280" s="100">
        <f t="shared" si="368"/>
        <v>0.83</v>
      </c>
      <c r="EL280" s="100">
        <f t="shared" si="369"/>
        <v>0.80034899999999998</v>
      </c>
      <c r="EM280" s="100">
        <f t="shared" si="370"/>
        <v>0.86623499999999987</v>
      </c>
      <c r="EN280" s="100">
        <f t="shared" si="371"/>
        <v>0.82992199999999994</v>
      </c>
      <c r="EO280" s="99">
        <f t="shared" si="372"/>
        <v>0.8</v>
      </c>
      <c r="EP280" s="99">
        <f>ROUND(EO280*(1+[3]Inflación!$G$50),2)</f>
        <v>0.81</v>
      </c>
      <c r="EQ280" s="98">
        <f t="shared" si="373"/>
        <v>-1.4386755872915158E-2</v>
      </c>
    </row>
    <row r="281" spans="1:148" s="97" customFormat="1" ht="24.75" customHeight="1">
      <c r="A281" s="107">
        <v>273</v>
      </c>
      <c r="B281" s="106" t="s">
        <v>413</v>
      </c>
      <c r="C281" s="105" t="s">
        <v>244</v>
      </c>
      <c r="D281" s="104" t="s">
        <v>12</v>
      </c>
      <c r="E281" s="103">
        <v>3.0469067354782933</v>
      </c>
      <c r="F281" s="103">
        <v>3.0728054427298588</v>
      </c>
      <c r="G281" s="102"/>
      <c r="H281" s="100">
        <v>3.85</v>
      </c>
      <c r="I281" s="100">
        <v>4.3049999999999997</v>
      </c>
      <c r="J281" s="100">
        <v>4.12</v>
      </c>
      <c r="K281" s="100" t="str">
        <f>+'[3]Contratos anteriores'!AO284</f>
        <v xml:space="preserve"> </v>
      </c>
      <c r="L281" s="100" t="str">
        <f>+'[3]Contratos anteriores'!AP284</f>
        <v xml:space="preserve"> </v>
      </c>
      <c r="M281" s="100" t="str">
        <f>+'[3]Contratos anteriores'!AQ284</f>
        <v xml:space="preserve"> </v>
      </c>
      <c r="N281" s="100"/>
      <c r="O281" s="100"/>
      <c r="P281" s="100"/>
      <c r="Q281" s="100">
        <f>+'[3]Contratos anteriores'!AR284</f>
        <v>1.253862</v>
      </c>
      <c r="R281" s="100">
        <f>+'[3]Contratos anteriores'!AS284</f>
        <v>2.5498391549999999</v>
      </c>
      <c r="S281" s="100">
        <f>+'[3]Contratos anteriores'!AT284</f>
        <v>2.8840529999999998</v>
      </c>
      <c r="T281" s="100">
        <v>3</v>
      </c>
      <c r="U281" s="100">
        <v>1</v>
      </c>
      <c r="V281" s="101">
        <v>1.03</v>
      </c>
      <c r="W281" s="100">
        <f>+'[3]Contratos anteriores'!AU284</f>
        <v>3.0902619999999996</v>
      </c>
      <c r="X281" s="100">
        <f>+'[3]Contratos anteriores'!AV284</f>
        <v>2.9694699999999998</v>
      </c>
      <c r="Y281" s="100">
        <f>+'[3]Contratos anteriores'!AW284</f>
        <v>2.7580840000000002</v>
      </c>
      <c r="Z281" s="100"/>
      <c r="AA281" s="100"/>
      <c r="AB281" s="100"/>
      <c r="AC281" s="101">
        <f>+'[3]Contratos anteriores'!AX284</f>
        <v>3.2394450000000004</v>
      </c>
      <c r="AD281" s="101">
        <f>+'[3]Contratos anteriores'!AY284</f>
        <v>3.0701299999999998</v>
      </c>
      <c r="AE281" s="101" t="str">
        <f>+'[3]Contratos anteriores'!AZ284</f>
        <v xml:space="preserve"> </v>
      </c>
      <c r="AF281" s="100"/>
      <c r="AG281" s="100"/>
      <c r="AH281" s="100"/>
      <c r="AI281" s="100" t="str">
        <f>+'[3]Contratos anteriores'!BA284</f>
        <v xml:space="preserve"> </v>
      </c>
      <c r="AJ281" s="100" t="str">
        <f>+'[3]Contratos anteriores'!BB284</f>
        <v xml:space="preserve"> </v>
      </c>
      <c r="AK281" s="100" t="str">
        <f>+'[3]Contratos anteriores'!BC284</f>
        <v xml:space="preserve"> </v>
      </c>
      <c r="AL281" s="100"/>
      <c r="AM281" s="100"/>
      <c r="AN281" s="100"/>
      <c r="AO281" s="100" t="str">
        <f>+'[3]Contratos anteriores'!BD284</f>
        <v xml:space="preserve"> </v>
      </c>
      <c r="AP281" s="100">
        <f>+'[3]Contratos anteriores'!BE284</f>
        <v>3.0623740000000002</v>
      </c>
      <c r="AQ281" s="100" t="str">
        <f>+'[3]Contratos anteriores'!BF284</f>
        <v xml:space="preserve"> </v>
      </c>
      <c r="AR281" s="100"/>
      <c r="AS281" s="100"/>
      <c r="AT281" s="100"/>
      <c r="AU281" s="100">
        <f>+'[3]Contratos anteriores'!BG284</f>
        <v>3.2145630000000001</v>
      </c>
      <c r="AV281" s="100">
        <f>+'[3]Contratos anteriores'!BH284</f>
        <v>6.9696899999999999</v>
      </c>
      <c r="AW281" s="100" t="str">
        <f>+'[3]Contratos anteriores'!BI284</f>
        <v xml:space="preserve"> </v>
      </c>
      <c r="AX281" s="100"/>
      <c r="AY281" s="100"/>
      <c r="AZ281" s="100"/>
      <c r="BA281" s="100" t="str">
        <f>+'[3]Contratos anteriores'!BJ284</f>
        <v xml:space="preserve"> </v>
      </c>
      <c r="BB281" s="100" t="str">
        <f>+'[3]Contratos anteriores'!BK284</f>
        <v xml:space="preserve"> </v>
      </c>
      <c r="BC281" s="100" t="str">
        <f>+'[3]Contratos anteriores'!BL284</f>
        <v xml:space="preserve"> </v>
      </c>
      <c r="BD281" s="100"/>
      <c r="BE281" s="100"/>
      <c r="BF281" s="100"/>
      <c r="BG281" s="100" t="str">
        <f>+'[3]Contratos anteriores'!BM284</f>
        <v xml:space="preserve"> </v>
      </c>
      <c r="BH281" s="100" t="str">
        <f>+'[3]Contratos anteriores'!BN284</f>
        <v xml:space="preserve"> </v>
      </c>
      <c r="BI281" s="100" t="str">
        <f>+'[3]Contratos anteriores'!BO284</f>
        <v xml:space="preserve"> </v>
      </c>
      <c r="BJ281" s="100">
        <v>3.66</v>
      </c>
      <c r="BK281" s="100">
        <v>3.44</v>
      </c>
      <c r="BL281" s="100"/>
      <c r="BM281" s="100">
        <f>+'[3]Contratos anteriores'!BP284</f>
        <v>3.029169</v>
      </c>
      <c r="BN281" s="100">
        <f>+'[3]Contratos anteriores'!BQ284</f>
        <v>3.0512999999999995</v>
      </c>
      <c r="BO281" s="100">
        <f>+'[3]Contratos anteriores'!BR284</f>
        <v>3.1808559999999999</v>
      </c>
      <c r="BP281" s="100">
        <v>3.04</v>
      </c>
      <c r="BQ281" s="100">
        <v>3.45</v>
      </c>
      <c r="BR281" s="100">
        <v>3.1</v>
      </c>
      <c r="BS281" s="100">
        <f>+'[3]Contratos anteriores'!BS284</f>
        <v>2.9987759999999994</v>
      </c>
      <c r="BT281" s="100">
        <f>+'[3]Contratos anteriores'!BT284</f>
        <v>3.1286369999999994</v>
      </c>
      <c r="BU281" s="100">
        <f>+'[3]Contratos anteriores'!BU284</f>
        <v>3.0362999999999998</v>
      </c>
      <c r="BV281" s="100">
        <f t="shared" si="304"/>
        <v>3.1243503626785722</v>
      </c>
      <c r="BW281" s="100">
        <f t="shared" si="305"/>
        <v>1.0378463477240543</v>
      </c>
      <c r="BX281" s="100">
        <f t="shared" si="375"/>
        <v>1.5675808410924907</v>
      </c>
      <c r="BY281" s="100">
        <f t="shared" si="300"/>
        <v>4.1621967104026263</v>
      </c>
      <c r="BZ281" s="100">
        <f t="shared" si="374"/>
        <v>3.3515974090261227</v>
      </c>
      <c r="CA281" s="100" t="str">
        <f t="shared" si="306"/>
        <v/>
      </c>
      <c r="CB281" s="100" t="str">
        <f t="shared" si="307"/>
        <v/>
      </c>
      <c r="CC281" s="100" t="str">
        <f t="shared" si="308"/>
        <v/>
      </c>
      <c r="CD281" s="100" t="str">
        <f t="shared" si="309"/>
        <v/>
      </c>
      <c r="CE281" s="100" t="str">
        <f t="shared" si="310"/>
        <v/>
      </c>
      <c r="CF281" s="100" t="str">
        <f t="shared" si="311"/>
        <v/>
      </c>
      <c r="CG281" s="100" t="str">
        <f t="shared" si="312"/>
        <v/>
      </c>
      <c r="CH281" s="100" t="str">
        <f t="shared" si="313"/>
        <v/>
      </c>
      <c r="CI281" s="100" t="str">
        <f t="shared" si="314"/>
        <v/>
      </c>
      <c r="CJ281" s="100" t="str">
        <f t="shared" si="315"/>
        <v/>
      </c>
      <c r="CK281" s="100">
        <f t="shared" si="316"/>
        <v>2.5498391549999999</v>
      </c>
      <c r="CL281" s="100">
        <f t="shared" si="317"/>
        <v>2.8840529999999998</v>
      </c>
      <c r="CM281" s="100">
        <f t="shared" si="318"/>
        <v>3</v>
      </c>
      <c r="CN281" s="100" t="str">
        <f t="shared" si="319"/>
        <v/>
      </c>
      <c r="CO281" s="100" t="str">
        <f t="shared" si="320"/>
        <v/>
      </c>
      <c r="CP281" s="100">
        <f t="shared" si="321"/>
        <v>3.0902619999999996</v>
      </c>
      <c r="CQ281" s="100">
        <f t="shared" si="322"/>
        <v>2.9694699999999998</v>
      </c>
      <c r="CR281" s="100">
        <f t="shared" si="323"/>
        <v>2.7580840000000002</v>
      </c>
      <c r="CS281" s="100" t="str">
        <f t="shared" si="324"/>
        <v/>
      </c>
      <c r="CT281" s="100" t="str">
        <f t="shared" si="325"/>
        <v/>
      </c>
      <c r="CU281" s="100" t="str">
        <f t="shared" si="326"/>
        <v/>
      </c>
      <c r="CV281" s="100">
        <f t="shared" si="327"/>
        <v>3.2394450000000004</v>
      </c>
      <c r="CW281" s="100">
        <f t="shared" si="328"/>
        <v>3.0701299999999998</v>
      </c>
      <c r="CX281" s="100" t="str">
        <f t="shared" si="329"/>
        <v/>
      </c>
      <c r="CY281" s="100" t="str">
        <f t="shared" si="330"/>
        <v/>
      </c>
      <c r="CZ281" s="100" t="str">
        <f t="shared" si="331"/>
        <v/>
      </c>
      <c r="DA281" s="100" t="str">
        <f t="shared" si="332"/>
        <v/>
      </c>
      <c r="DB281" s="100" t="str">
        <f t="shared" si="333"/>
        <v/>
      </c>
      <c r="DC281" s="100" t="str">
        <f t="shared" si="334"/>
        <v/>
      </c>
      <c r="DD281" s="100" t="str">
        <f t="shared" si="335"/>
        <v/>
      </c>
      <c r="DE281" s="100" t="str">
        <f t="shared" si="336"/>
        <v/>
      </c>
      <c r="DF281" s="100" t="str">
        <f t="shared" si="337"/>
        <v/>
      </c>
      <c r="DG281" s="100" t="str">
        <f t="shared" si="338"/>
        <v/>
      </c>
      <c r="DH281" s="100" t="str">
        <f t="shared" si="339"/>
        <v/>
      </c>
      <c r="DI281" s="100">
        <f t="shared" si="340"/>
        <v>3.0623740000000002</v>
      </c>
      <c r="DJ281" s="100" t="str">
        <f t="shared" si="341"/>
        <v/>
      </c>
      <c r="DK281" s="100" t="str">
        <f t="shared" si="342"/>
        <v/>
      </c>
      <c r="DL281" s="100" t="str">
        <f t="shared" si="343"/>
        <v/>
      </c>
      <c r="DM281" s="100" t="str">
        <f t="shared" si="344"/>
        <v/>
      </c>
      <c r="DN281" s="100">
        <f t="shared" si="345"/>
        <v>3.2145630000000001</v>
      </c>
      <c r="DO281" s="100" t="str">
        <f t="shared" si="346"/>
        <v/>
      </c>
      <c r="DP281" s="100" t="str">
        <f t="shared" si="347"/>
        <v/>
      </c>
      <c r="DQ281" s="100" t="str">
        <f t="shared" si="348"/>
        <v/>
      </c>
      <c r="DR281" s="100" t="str">
        <f t="shared" si="349"/>
        <v/>
      </c>
      <c r="DS281" s="100" t="str">
        <f t="shared" si="350"/>
        <v/>
      </c>
      <c r="DT281" s="100" t="str">
        <f t="shared" si="351"/>
        <v/>
      </c>
      <c r="DU281" s="100" t="str">
        <f t="shared" si="352"/>
        <v/>
      </c>
      <c r="DV281" s="100" t="str">
        <f t="shared" si="353"/>
        <v/>
      </c>
      <c r="DW281" s="100" t="str">
        <f t="shared" si="354"/>
        <v/>
      </c>
      <c r="DX281" s="100" t="str">
        <f t="shared" si="355"/>
        <v/>
      </c>
      <c r="DY281" s="100" t="str">
        <f t="shared" si="356"/>
        <v/>
      </c>
      <c r="DZ281" s="100" t="str">
        <f t="shared" si="357"/>
        <v/>
      </c>
      <c r="EA281" s="100" t="str">
        <f t="shared" si="358"/>
        <v/>
      </c>
      <c r="EB281" s="100" t="str">
        <f t="shared" si="359"/>
        <v/>
      </c>
      <c r="EC281" s="100" t="str">
        <f t="shared" si="360"/>
        <v/>
      </c>
      <c r="ED281" s="100" t="str">
        <f t="shared" si="361"/>
        <v/>
      </c>
      <c r="EE281" s="100" t="str">
        <f t="shared" si="362"/>
        <v/>
      </c>
      <c r="EF281" s="100">
        <f t="shared" si="363"/>
        <v>3.029169</v>
      </c>
      <c r="EG281" s="100">
        <f t="shared" si="364"/>
        <v>3.0512999999999995</v>
      </c>
      <c r="EH281" s="100">
        <f t="shared" si="365"/>
        <v>3.1808559999999999</v>
      </c>
      <c r="EI281" s="100">
        <f t="shared" si="366"/>
        <v>3.04</v>
      </c>
      <c r="EJ281" s="100" t="str">
        <f t="shared" si="367"/>
        <v/>
      </c>
      <c r="EK281" s="100">
        <f t="shared" si="368"/>
        <v>3.1</v>
      </c>
      <c r="EL281" s="100">
        <f t="shared" si="369"/>
        <v>2.9987759999999994</v>
      </c>
      <c r="EM281" s="100">
        <f t="shared" si="370"/>
        <v>3.1286369999999994</v>
      </c>
      <c r="EN281" s="100">
        <f t="shared" si="371"/>
        <v>3.0362999999999998</v>
      </c>
      <c r="EO281" s="99">
        <f t="shared" si="372"/>
        <v>3.03</v>
      </c>
      <c r="EP281" s="99">
        <f>ROUND(EO281*(1+[3]Inflación!$G$50),2)</f>
        <v>3.07</v>
      </c>
      <c r="EQ281" s="98">
        <f t="shared" si="373"/>
        <v>-5.5488194900851218E-3</v>
      </c>
    </row>
    <row r="282" spans="1:148" s="56" customFormat="1" ht="24.75" customHeight="1">
      <c r="A282" s="96">
        <v>274</v>
      </c>
      <c r="B282" s="95" t="s">
        <v>413</v>
      </c>
      <c r="C282" s="91" t="s">
        <v>421</v>
      </c>
      <c r="D282" s="90" t="s">
        <v>12</v>
      </c>
      <c r="E282" s="94">
        <v>5.7185043998141047</v>
      </c>
      <c r="F282" s="94">
        <v>5.767111687212525</v>
      </c>
      <c r="G282" s="87"/>
      <c r="H282" s="82">
        <v>6.8</v>
      </c>
      <c r="I282" s="82">
        <v>6.4050000000000002</v>
      </c>
      <c r="J282" s="82">
        <v>7.28</v>
      </c>
      <c r="K282" s="82">
        <f>+'[3]Contratos anteriores'!AO285</f>
        <v>6.2061400000000004</v>
      </c>
      <c r="L282" s="82">
        <f>+'[3]Contratos anteriores'!AP285</f>
        <v>3.5038200000000006</v>
      </c>
      <c r="M282" s="82">
        <f>+'[3]Contratos anteriores'!AQ285</f>
        <v>6.2165099999999986</v>
      </c>
      <c r="N282" s="82"/>
      <c r="O282" s="82"/>
      <c r="P282" s="82"/>
      <c r="Q282" s="82" t="str">
        <f>+'[3]Contratos anteriores'!AR285</f>
        <v xml:space="preserve"> </v>
      </c>
      <c r="R282" s="82" t="str">
        <f>+'[3]Contratos anteriores'!AS285</f>
        <v xml:space="preserve"> </v>
      </c>
      <c r="S282" s="82" t="str">
        <f>+'[3]Contratos anteriores'!AT285</f>
        <v xml:space="preserve"> </v>
      </c>
      <c r="T282" s="82">
        <v>5</v>
      </c>
      <c r="U282" s="82"/>
      <c r="V282" s="86"/>
      <c r="W282" s="82" t="str">
        <f>+'[3]Contratos anteriores'!AU285</f>
        <v xml:space="preserve"> </v>
      </c>
      <c r="X282" s="82" t="str">
        <f>+'[3]Contratos anteriores'!AV285</f>
        <v xml:space="preserve"> </v>
      </c>
      <c r="Y282" s="82" t="str">
        <f>+'[3]Contratos anteriores'!AW285</f>
        <v xml:space="preserve"> </v>
      </c>
      <c r="Z282" s="82"/>
      <c r="AA282" s="82"/>
      <c r="AB282" s="82"/>
      <c r="AC282" s="86" t="str">
        <f>+'[3]Contratos anteriores'!AX285</f>
        <v xml:space="preserve"> </v>
      </c>
      <c r="AD282" s="86" t="str">
        <f>+'[3]Contratos anteriores'!AY285</f>
        <v xml:space="preserve"> </v>
      </c>
      <c r="AE282" s="86" t="str">
        <f>+'[3]Contratos anteriores'!AZ285</f>
        <v xml:space="preserve"> </v>
      </c>
      <c r="AF282" s="82"/>
      <c r="AG282" s="82"/>
      <c r="AH282" s="82"/>
      <c r="AI282" s="82" t="str">
        <f>+'[3]Contratos anteriores'!BA285</f>
        <v xml:space="preserve"> </v>
      </c>
      <c r="AJ282" s="82" t="str">
        <f>+'[3]Contratos anteriores'!BB285</f>
        <v xml:space="preserve"> </v>
      </c>
      <c r="AK282" s="82" t="str">
        <f>+'[3]Contratos anteriores'!BC285</f>
        <v xml:space="preserve"> </v>
      </c>
      <c r="AL282" s="82"/>
      <c r="AM282" s="82"/>
      <c r="AN282" s="82"/>
      <c r="AO282" s="82" t="str">
        <f>+'[3]Contratos anteriores'!BD285</f>
        <v xml:space="preserve"> </v>
      </c>
      <c r="AP282" s="82" t="str">
        <f>+'[3]Contratos anteriores'!BE285</f>
        <v xml:space="preserve"> </v>
      </c>
      <c r="AQ282" s="82" t="str">
        <f>+'[3]Contratos anteriores'!BF285</f>
        <v xml:space="preserve"> </v>
      </c>
      <c r="AR282" s="82"/>
      <c r="AS282" s="82"/>
      <c r="AT282" s="82"/>
      <c r="AU282" s="82" t="str">
        <f>+'[3]Contratos anteriores'!BG285</f>
        <v xml:space="preserve"> </v>
      </c>
      <c r="AV282" s="82" t="str">
        <f>+'[3]Contratos anteriores'!BH285</f>
        <v xml:space="preserve"> </v>
      </c>
      <c r="AW282" s="82" t="str">
        <f>+'[3]Contratos anteriores'!BI285</f>
        <v xml:space="preserve"> </v>
      </c>
      <c r="AX282" s="82"/>
      <c r="AY282" s="82"/>
      <c r="AZ282" s="82"/>
      <c r="BA282" s="82" t="str">
        <f>+'[3]Contratos anteriores'!BJ285</f>
        <v xml:space="preserve"> </v>
      </c>
      <c r="BB282" s="82" t="str">
        <f>+'[3]Contratos anteriores'!BK285</f>
        <v xml:space="preserve"> </v>
      </c>
      <c r="BC282" s="82" t="str">
        <f>+'[3]Contratos anteriores'!BL285</f>
        <v xml:space="preserve"> </v>
      </c>
      <c r="BD282" s="82"/>
      <c r="BE282" s="82"/>
      <c r="BF282" s="82"/>
      <c r="BG282" s="82" t="str">
        <f>+'[3]Contratos anteriores'!BM285</f>
        <v xml:space="preserve"> </v>
      </c>
      <c r="BH282" s="82" t="str">
        <f>+'[3]Contratos anteriores'!BN285</f>
        <v xml:space="preserve"> </v>
      </c>
      <c r="BI282" s="82" t="str">
        <f>+'[3]Contratos anteriores'!BO285</f>
        <v xml:space="preserve"> </v>
      </c>
      <c r="BJ282" s="82">
        <v>6.29</v>
      </c>
      <c r="BK282" s="82">
        <v>6.46</v>
      </c>
      <c r="BL282" s="82"/>
      <c r="BM282" s="82" t="str">
        <f>+'[3]Contratos anteriores'!BP285</f>
        <v xml:space="preserve"> </v>
      </c>
      <c r="BN282" s="82" t="str">
        <f>+'[3]Contratos anteriores'!BQ285</f>
        <v xml:space="preserve"> </v>
      </c>
      <c r="BO282" s="82" t="str">
        <f>+'[3]Contratos anteriores'!BR285</f>
        <v xml:space="preserve"> </v>
      </c>
      <c r="BP282" s="82">
        <v>5.71</v>
      </c>
      <c r="BQ282" s="82"/>
      <c r="BR282" s="82">
        <v>5.82</v>
      </c>
      <c r="BS282" s="82" t="str">
        <f>+'[3]Contratos anteriores'!BS285</f>
        <v xml:space="preserve"> </v>
      </c>
      <c r="BT282" s="82" t="str">
        <f>+'[3]Contratos anteriores'!BT285</f>
        <v xml:space="preserve"> </v>
      </c>
      <c r="BU282" s="82" t="str">
        <f>+'[3]Contratos anteriores'!BU285</f>
        <v xml:space="preserve"> </v>
      </c>
      <c r="BV282" s="84">
        <f t="shared" si="304"/>
        <v>5.971951818181819</v>
      </c>
      <c r="BW282" s="84">
        <f t="shared" si="305"/>
        <v>0.92449514510442588</v>
      </c>
      <c r="BX282" s="84">
        <f t="shared" si="375"/>
        <v>4.58520910052518</v>
      </c>
      <c r="BY282" s="84">
        <f t="shared" si="300"/>
        <v>6.8964469632862446</v>
      </c>
      <c r="BZ282" s="84">
        <f t="shared" si="374"/>
        <v>6.2903548397955156</v>
      </c>
      <c r="CA282" s="82" t="str">
        <f t="shared" si="306"/>
        <v/>
      </c>
      <c r="CB282" s="82" t="str">
        <f t="shared" si="307"/>
        <v/>
      </c>
      <c r="CC282" s="82" t="str">
        <f t="shared" si="308"/>
        <v/>
      </c>
      <c r="CD282" s="82">
        <f t="shared" si="309"/>
        <v>6.2061400000000004</v>
      </c>
      <c r="CE282" s="82" t="str">
        <f t="shared" si="310"/>
        <v/>
      </c>
      <c r="CF282" s="82">
        <f t="shared" si="311"/>
        <v>6.2165099999999986</v>
      </c>
      <c r="CG282" s="82" t="str">
        <f t="shared" si="312"/>
        <v/>
      </c>
      <c r="CH282" s="82" t="str">
        <f t="shared" si="313"/>
        <v/>
      </c>
      <c r="CI282" s="82" t="str">
        <f t="shared" si="314"/>
        <v/>
      </c>
      <c r="CJ282" s="82" t="str">
        <f t="shared" si="315"/>
        <v/>
      </c>
      <c r="CK282" s="82" t="str">
        <f t="shared" si="316"/>
        <v/>
      </c>
      <c r="CL282" s="82" t="str">
        <f t="shared" si="317"/>
        <v/>
      </c>
      <c r="CM282" s="82">
        <f t="shared" si="318"/>
        <v>5</v>
      </c>
      <c r="CN282" s="82" t="str">
        <f t="shared" si="319"/>
        <v/>
      </c>
      <c r="CO282" s="82" t="str">
        <f t="shared" si="320"/>
        <v/>
      </c>
      <c r="CP282" s="82" t="str">
        <f t="shared" si="321"/>
        <v/>
      </c>
      <c r="CQ282" s="82" t="str">
        <f t="shared" si="322"/>
        <v/>
      </c>
      <c r="CR282" s="82" t="str">
        <f t="shared" si="323"/>
        <v/>
      </c>
      <c r="CS282" s="82" t="str">
        <f t="shared" si="324"/>
        <v/>
      </c>
      <c r="CT282" s="82" t="str">
        <f t="shared" si="325"/>
        <v/>
      </c>
      <c r="CU282" s="82" t="str">
        <f t="shared" si="326"/>
        <v/>
      </c>
      <c r="CV282" s="82" t="str">
        <f t="shared" si="327"/>
        <v/>
      </c>
      <c r="CW282" s="82" t="str">
        <f t="shared" si="328"/>
        <v/>
      </c>
      <c r="CX282" s="82" t="str">
        <f t="shared" si="329"/>
        <v/>
      </c>
      <c r="CY282" s="82" t="str">
        <f t="shared" si="330"/>
        <v/>
      </c>
      <c r="CZ282" s="82" t="str">
        <f t="shared" si="331"/>
        <v/>
      </c>
      <c r="DA282" s="82" t="str">
        <f t="shared" si="332"/>
        <v/>
      </c>
      <c r="DB282" s="82" t="str">
        <f t="shared" si="333"/>
        <v/>
      </c>
      <c r="DC282" s="82" t="str">
        <f t="shared" si="334"/>
        <v/>
      </c>
      <c r="DD282" s="82" t="str">
        <f t="shared" si="335"/>
        <v/>
      </c>
      <c r="DE282" s="82" t="str">
        <f t="shared" si="336"/>
        <v/>
      </c>
      <c r="DF282" s="82" t="str">
        <f t="shared" si="337"/>
        <v/>
      </c>
      <c r="DG282" s="82" t="str">
        <f t="shared" si="338"/>
        <v/>
      </c>
      <c r="DH282" s="82" t="str">
        <f t="shared" si="339"/>
        <v/>
      </c>
      <c r="DI282" s="82" t="str">
        <f t="shared" si="340"/>
        <v/>
      </c>
      <c r="DJ282" s="82" t="str">
        <f t="shared" si="341"/>
        <v/>
      </c>
      <c r="DK282" s="82" t="str">
        <f t="shared" si="342"/>
        <v/>
      </c>
      <c r="DL282" s="82" t="str">
        <f t="shared" si="343"/>
        <v/>
      </c>
      <c r="DM282" s="82" t="str">
        <f t="shared" si="344"/>
        <v/>
      </c>
      <c r="DN282" s="82" t="str">
        <f t="shared" si="345"/>
        <v/>
      </c>
      <c r="DO282" s="82" t="str">
        <f t="shared" si="346"/>
        <v/>
      </c>
      <c r="DP282" s="82" t="str">
        <f t="shared" si="347"/>
        <v/>
      </c>
      <c r="DQ282" s="82" t="str">
        <f t="shared" si="348"/>
        <v/>
      </c>
      <c r="DR282" s="82" t="str">
        <f t="shared" si="349"/>
        <v/>
      </c>
      <c r="DS282" s="82" t="str">
        <f t="shared" si="350"/>
        <v/>
      </c>
      <c r="DT282" s="82" t="str">
        <f t="shared" si="351"/>
        <v/>
      </c>
      <c r="DU282" s="82" t="str">
        <f t="shared" si="352"/>
        <v/>
      </c>
      <c r="DV282" s="82" t="str">
        <f t="shared" si="353"/>
        <v/>
      </c>
      <c r="DW282" s="82" t="str">
        <f t="shared" si="354"/>
        <v/>
      </c>
      <c r="DX282" s="82" t="str">
        <f t="shared" si="355"/>
        <v/>
      </c>
      <c r="DY282" s="82" t="str">
        <f t="shared" si="356"/>
        <v/>
      </c>
      <c r="DZ282" s="82" t="str">
        <f t="shared" si="357"/>
        <v/>
      </c>
      <c r="EA282" s="82" t="str">
        <f t="shared" si="358"/>
        <v/>
      </c>
      <c r="EB282" s="82" t="str">
        <f t="shared" si="359"/>
        <v/>
      </c>
      <c r="EC282" s="82">
        <f t="shared" si="360"/>
        <v>6.29</v>
      </c>
      <c r="ED282" s="82" t="str">
        <f t="shared" si="361"/>
        <v/>
      </c>
      <c r="EE282" s="82" t="str">
        <f t="shared" si="362"/>
        <v/>
      </c>
      <c r="EF282" s="82" t="str">
        <f t="shared" si="363"/>
        <v/>
      </c>
      <c r="EG282" s="82" t="str">
        <f t="shared" si="364"/>
        <v/>
      </c>
      <c r="EH282" s="82" t="str">
        <f t="shared" si="365"/>
        <v/>
      </c>
      <c r="EI282" s="82">
        <f t="shared" si="366"/>
        <v>5.71</v>
      </c>
      <c r="EJ282" s="82" t="str">
        <f t="shared" si="367"/>
        <v/>
      </c>
      <c r="EK282" s="82">
        <f t="shared" si="368"/>
        <v>5.82</v>
      </c>
      <c r="EL282" s="82" t="str">
        <f t="shared" si="369"/>
        <v/>
      </c>
      <c r="EM282" s="82" t="str">
        <f t="shared" si="370"/>
        <v/>
      </c>
      <c r="EN282" s="82" t="str">
        <f t="shared" si="371"/>
        <v/>
      </c>
      <c r="EO282" s="71">
        <f t="shared" si="372"/>
        <v>5.91</v>
      </c>
      <c r="EP282" s="71">
        <f>ROUND(EO282*(1+[3]Inflación!$G$50),2)</f>
        <v>5.99</v>
      </c>
      <c r="EQ282" s="81">
        <f t="shared" si="373"/>
        <v>3.3487007580534689E-2</v>
      </c>
    </row>
    <row r="283" spans="1:148" s="97" customFormat="1" ht="24.75" customHeight="1">
      <c r="A283" s="107">
        <v>275</v>
      </c>
      <c r="B283" s="106" t="s">
        <v>413</v>
      </c>
      <c r="C283" s="105" t="s">
        <v>247</v>
      </c>
      <c r="D283" s="104" t="s">
        <v>12</v>
      </c>
      <c r="E283" s="103">
        <v>12.046148794124685</v>
      </c>
      <c r="F283" s="103">
        <v>12.148541058874745</v>
      </c>
      <c r="G283" s="102"/>
      <c r="H283" s="100">
        <v>14.73</v>
      </c>
      <c r="I283" s="100">
        <v>12.652500000000002</v>
      </c>
      <c r="J283" s="100">
        <v>15.76</v>
      </c>
      <c r="K283" s="100">
        <f>+'[3]Contratos anteriores'!AO286</f>
        <v>12.839588000000001</v>
      </c>
      <c r="L283" s="100">
        <f>+'[3]Contratos anteriores'!AP286</f>
        <v>9.9325679999999998</v>
      </c>
      <c r="M283" s="100">
        <f>+'[3]Contratos anteriores'!AQ286</f>
        <v>12.861041999999998</v>
      </c>
      <c r="N283" s="100"/>
      <c r="O283" s="100"/>
      <c r="P283" s="100"/>
      <c r="Q283" s="100">
        <f>+'[3]Contratos anteriores'!AR286</f>
        <v>9.4702260000000003</v>
      </c>
      <c r="R283" s="100">
        <f>+'[3]Contratos anteriores'!AS286</f>
        <v>10.323941594999999</v>
      </c>
      <c r="S283" s="100">
        <f>+'[3]Contratos anteriores'!AT286</f>
        <v>11.811368999999999</v>
      </c>
      <c r="T283" s="100">
        <v>12</v>
      </c>
      <c r="U283" s="100">
        <v>5.8</v>
      </c>
      <c r="V283" s="101">
        <v>6.4</v>
      </c>
      <c r="W283" s="100">
        <f>+'[3]Contratos anteriores'!AU286</f>
        <v>8.2742520000000006</v>
      </c>
      <c r="X283" s="100">
        <f>+'[3]Contratos anteriores'!AV286</f>
        <v>12.220124</v>
      </c>
      <c r="Y283" s="100">
        <f>+'[3]Contratos anteriores'!AW286</f>
        <v>10.549168</v>
      </c>
      <c r="Z283" s="100"/>
      <c r="AA283" s="100"/>
      <c r="AB283" s="100"/>
      <c r="AC283" s="101">
        <f>+'[3]Contratos anteriores'!AX286</f>
        <v>12.419565</v>
      </c>
      <c r="AD283" s="101">
        <f>+'[3]Contratos anteriores'!AY286</f>
        <v>12.129530000000001</v>
      </c>
      <c r="AE283" s="101" t="str">
        <f>+'[3]Contratos anteriores'!AZ286</f>
        <v xml:space="preserve"> </v>
      </c>
      <c r="AF283" s="100"/>
      <c r="AG283" s="100"/>
      <c r="AH283" s="100"/>
      <c r="AI283" s="100" t="str">
        <f>+'[3]Contratos anteriores'!BA286</f>
        <v xml:space="preserve"> </v>
      </c>
      <c r="AJ283" s="100" t="str">
        <f>+'[3]Contratos anteriores'!BB286</f>
        <v xml:space="preserve"> </v>
      </c>
      <c r="AK283" s="100" t="str">
        <f>+'[3]Contratos anteriores'!BC286</f>
        <v xml:space="preserve"> </v>
      </c>
      <c r="AL283" s="100"/>
      <c r="AM283" s="100"/>
      <c r="AN283" s="100"/>
      <c r="AO283" s="100" t="str">
        <f>+'[3]Contratos anteriores'!BD286</f>
        <v xml:space="preserve"> </v>
      </c>
      <c r="AP283" s="100">
        <f>+'[3]Contratos anteriores'!BE286</f>
        <v>12.585238</v>
      </c>
      <c r="AQ283" s="100" t="str">
        <f>+'[3]Contratos anteriores'!BF286</f>
        <v xml:space="preserve"> </v>
      </c>
      <c r="AR283" s="100"/>
      <c r="AS283" s="100"/>
      <c r="AT283" s="100"/>
      <c r="AU283" s="100">
        <f>+'[3]Contratos anteriores'!BG286</f>
        <v>12.324171000000002</v>
      </c>
      <c r="AV283" s="100">
        <f>+'[3]Contratos anteriores'!BH286</f>
        <v>11.616149999999999</v>
      </c>
      <c r="AW283" s="100" t="str">
        <f>+'[3]Contratos anteriores'!BI286</f>
        <v xml:space="preserve"> </v>
      </c>
      <c r="AX283" s="100"/>
      <c r="AY283" s="100"/>
      <c r="AZ283" s="100"/>
      <c r="BA283" s="100" t="str">
        <f>+'[3]Contratos anteriores'!BJ286</f>
        <v xml:space="preserve"> </v>
      </c>
      <c r="BB283" s="100" t="str">
        <f>+'[3]Contratos anteriores'!BK286</f>
        <v xml:space="preserve"> </v>
      </c>
      <c r="BC283" s="100" t="str">
        <f>+'[3]Contratos anteriores'!BL286</f>
        <v xml:space="preserve"> </v>
      </c>
      <c r="BD283" s="100"/>
      <c r="BE283" s="100"/>
      <c r="BF283" s="100"/>
      <c r="BG283" s="100">
        <f>+'[3]Contratos anteriores'!BM286</f>
        <v>11.746284000000001</v>
      </c>
      <c r="BH283" s="100" t="str">
        <f>+'[3]Contratos anteriores'!BN286</f>
        <v xml:space="preserve"> </v>
      </c>
      <c r="BI283" s="100" t="str">
        <f>+'[3]Contratos anteriores'!BO286</f>
        <v xml:space="preserve"> </v>
      </c>
      <c r="BJ283" s="100">
        <v>13.260000000000002</v>
      </c>
      <c r="BK283" s="100">
        <v>13.61</v>
      </c>
      <c r="BL283" s="100"/>
      <c r="BM283" s="100">
        <f>+'[3]Contratos anteriores'!BP286</f>
        <v>12.359819999999997</v>
      </c>
      <c r="BN283" s="100">
        <f>+'[3]Contratos anteriores'!BQ286</f>
        <v>12.835801999999997</v>
      </c>
      <c r="BO283" s="100" t="str">
        <f>+'[3]Contratos anteriores'!BR286</f>
        <v xml:space="preserve"> </v>
      </c>
      <c r="BP283" s="100">
        <v>12.03</v>
      </c>
      <c r="BQ283" s="100"/>
      <c r="BR283" s="100">
        <v>12.27</v>
      </c>
      <c r="BS283" s="100" t="str">
        <f>+'[3]Contratos anteriores'!BS286</f>
        <v xml:space="preserve"> </v>
      </c>
      <c r="BT283" s="100" t="str">
        <f>+'[3]Contratos anteriores'!BT286</f>
        <v xml:space="preserve"> </v>
      </c>
      <c r="BU283" s="100" t="str">
        <f>+'[3]Contratos anteriores'!BU286</f>
        <v xml:space="preserve"> </v>
      </c>
      <c r="BV283" s="100">
        <f t="shared" si="304"/>
        <v>11.65967920722222</v>
      </c>
      <c r="BW283" s="100">
        <f t="shared" si="305"/>
        <v>2.1211889461829116</v>
      </c>
      <c r="BX283" s="100">
        <f t="shared" si="375"/>
        <v>8.4778957879478529</v>
      </c>
      <c r="BY283" s="100">
        <f t="shared" si="300"/>
        <v>13.780868153405132</v>
      </c>
      <c r="BZ283" s="100">
        <f t="shared" si="374"/>
        <v>13.250763673537154</v>
      </c>
      <c r="CA283" s="100" t="str">
        <f t="shared" si="306"/>
        <v/>
      </c>
      <c r="CB283" s="100">
        <f t="shared" si="307"/>
        <v>12.652500000000002</v>
      </c>
      <c r="CC283" s="100" t="str">
        <f t="shared" si="308"/>
        <v/>
      </c>
      <c r="CD283" s="100">
        <f t="shared" si="309"/>
        <v>12.839588000000001</v>
      </c>
      <c r="CE283" s="100">
        <f t="shared" si="310"/>
        <v>9.9325679999999998</v>
      </c>
      <c r="CF283" s="100">
        <f t="shared" si="311"/>
        <v>12.861041999999998</v>
      </c>
      <c r="CG283" s="100" t="str">
        <f t="shared" si="312"/>
        <v/>
      </c>
      <c r="CH283" s="100" t="str">
        <f t="shared" si="313"/>
        <v/>
      </c>
      <c r="CI283" s="100" t="str">
        <f t="shared" si="314"/>
        <v/>
      </c>
      <c r="CJ283" s="100">
        <f t="shared" si="315"/>
        <v>9.4702260000000003</v>
      </c>
      <c r="CK283" s="100">
        <f t="shared" si="316"/>
        <v>10.323941594999999</v>
      </c>
      <c r="CL283" s="100">
        <f t="shared" si="317"/>
        <v>11.811368999999999</v>
      </c>
      <c r="CM283" s="100">
        <f t="shared" si="318"/>
        <v>12</v>
      </c>
      <c r="CN283" s="100" t="str">
        <f t="shared" si="319"/>
        <v/>
      </c>
      <c r="CO283" s="100" t="str">
        <f t="shared" si="320"/>
        <v/>
      </c>
      <c r="CP283" s="100" t="str">
        <f t="shared" si="321"/>
        <v/>
      </c>
      <c r="CQ283" s="100">
        <f t="shared" si="322"/>
        <v>12.220124</v>
      </c>
      <c r="CR283" s="100">
        <f t="shared" si="323"/>
        <v>10.549168</v>
      </c>
      <c r="CS283" s="100" t="str">
        <f t="shared" si="324"/>
        <v/>
      </c>
      <c r="CT283" s="100" t="str">
        <f t="shared" si="325"/>
        <v/>
      </c>
      <c r="CU283" s="100" t="str">
        <f t="shared" si="326"/>
        <v/>
      </c>
      <c r="CV283" s="100">
        <f t="shared" si="327"/>
        <v>12.419565</v>
      </c>
      <c r="CW283" s="100">
        <f t="shared" si="328"/>
        <v>12.129530000000001</v>
      </c>
      <c r="CX283" s="100" t="str">
        <f t="shared" si="329"/>
        <v/>
      </c>
      <c r="CY283" s="100" t="str">
        <f t="shared" si="330"/>
        <v/>
      </c>
      <c r="CZ283" s="100" t="str">
        <f t="shared" si="331"/>
        <v/>
      </c>
      <c r="DA283" s="100" t="str">
        <f t="shared" si="332"/>
        <v/>
      </c>
      <c r="DB283" s="100" t="str">
        <f t="shared" si="333"/>
        <v/>
      </c>
      <c r="DC283" s="100" t="str">
        <f t="shared" si="334"/>
        <v/>
      </c>
      <c r="DD283" s="100" t="str">
        <f t="shared" si="335"/>
        <v/>
      </c>
      <c r="DE283" s="100" t="str">
        <f t="shared" si="336"/>
        <v/>
      </c>
      <c r="DF283" s="100" t="str">
        <f t="shared" si="337"/>
        <v/>
      </c>
      <c r="DG283" s="100" t="str">
        <f t="shared" si="338"/>
        <v/>
      </c>
      <c r="DH283" s="100" t="str">
        <f t="shared" si="339"/>
        <v/>
      </c>
      <c r="DI283" s="100">
        <f t="shared" si="340"/>
        <v>12.585238</v>
      </c>
      <c r="DJ283" s="100" t="str">
        <f t="shared" si="341"/>
        <v/>
      </c>
      <c r="DK283" s="100" t="str">
        <f t="shared" si="342"/>
        <v/>
      </c>
      <c r="DL283" s="100" t="str">
        <f t="shared" si="343"/>
        <v/>
      </c>
      <c r="DM283" s="100" t="str">
        <f t="shared" si="344"/>
        <v/>
      </c>
      <c r="DN283" s="100">
        <f t="shared" si="345"/>
        <v>12.324171000000002</v>
      </c>
      <c r="DO283" s="100">
        <f t="shared" si="346"/>
        <v>11.616149999999999</v>
      </c>
      <c r="DP283" s="100" t="str">
        <f t="shared" si="347"/>
        <v/>
      </c>
      <c r="DQ283" s="100" t="str">
        <f t="shared" si="348"/>
        <v/>
      </c>
      <c r="DR283" s="100" t="str">
        <f t="shared" si="349"/>
        <v/>
      </c>
      <c r="DS283" s="100" t="str">
        <f t="shared" si="350"/>
        <v/>
      </c>
      <c r="DT283" s="100" t="str">
        <f t="shared" si="351"/>
        <v/>
      </c>
      <c r="DU283" s="100" t="str">
        <f t="shared" si="352"/>
        <v/>
      </c>
      <c r="DV283" s="100" t="str">
        <f t="shared" si="353"/>
        <v/>
      </c>
      <c r="DW283" s="100" t="str">
        <f t="shared" si="354"/>
        <v/>
      </c>
      <c r="DX283" s="100" t="str">
        <f t="shared" si="355"/>
        <v/>
      </c>
      <c r="DY283" s="100" t="str">
        <f t="shared" si="356"/>
        <v/>
      </c>
      <c r="DZ283" s="100">
        <f t="shared" si="357"/>
        <v>11.746284000000001</v>
      </c>
      <c r="EA283" s="100" t="str">
        <f t="shared" si="358"/>
        <v/>
      </c>
      <c r="EB283" s="100" t="str">
        <f t="shared" si="359"/>
        <v/>
      </c>
      <c r="EC283" s="100" t="str">
        <f t="shared" si="360"/>
        <v/>
      </c>
      <c r="ED283" s="100" t="str">
        <f t="shared" si="361"/>
        <v/>
      </c>
      <c r="EE283" s="100" t="str">
        <f t="shared" si="362"/>
        <v/>
      </c>
      <c r="EF283" s="100">
        <f t="shared" si="363"/>
        <v>12.359819999999997</v>
      </c>
      <c r="EG283" s="100">
        <f t="shared" si="364"/>
        <v>12.835801999999997</v>
      </c>
      <c r="EH283" s="100" t="str">
        <f t="shared" si="365"/>
        <v/>
      </c>
      <c r="EI283" s="100">
        <f t="shared" si="366"/>
        <v>12.03</v>
      </c>
      <c r="EJ283" s="100" t="str">
        <f t="shared" si="367"/>
        <v/>
      </c>
      <c r="EK283" s="100">
        <f t="shared" si="368"/>
        <v>12.27</v>
      </c>
      <c r="EL283" s="100" t="str">
        <f t="shared" si="369"/>
        <v/>
      </c>
      <c r="EM283" s="100" t="str">
        <f t="shared" si="370"/>
        <v/>
      </c>
      <c r="EN283" s="100" t="str">
        <f t="shared" si="371"/>
        <v/>
      </c>
      <c r="EO283" s="99">
        <f t="shared" si="372"/>
        <v>11.93</v>
      </c>
      <c r="EP283" s="99">
        <f>ROUND(EO283*(1+[3]Inflación!$G$50),2)</f>
        <v>12.08</v>
      </c>
      <c r="EQ283" s="98">
        <f t="shared" si="373"/>
        <v>-9.6419856760638911E-3</v>
      </c>
    </row>
    <row r="284" spans="1:148" s="56" customFormat="1" ht="24.75" customHeight="1">
      <c r="A284" s="96">
        <v>276</v>
      </c>
      <c r="B284" s="95" t="s">
        <v>413</v>
      </c>
      <c r="C284" s="91" t="s">
        <v>420</v>
      </c>
      <c r="D284" s="90" t="s">
        <v>12</v>
      </c>
      <c r="E284" s="94">
        <v>16.982600110569365</v>
      </c>
      <c r="F284" s="94">
        <v>17.126952211509206</v>
      </c>
      <c r="G284" s="87"/>
      <c r="H284" s="82"/>
      <c r="I284" s="82"/>
      <c r="J284" s="82"/>
      <c r="K284" s="82" t="str">
        <f>+'[3]Contratos anteriores'!AO287</f>
        <v xml:space="preserve"> </v>
      </c>
      <c r="L284" s="82" t="str">
        <f>+'[3]Contratos anteriores'!AP287</f>
        <v xml:space="preserve"> </v>
      </c>
      <c r="M284" s="82" t="str">
        <f>+'[3]Contratos anteriores'!AQ287</f>
        <v xml:space="preserve"> </v>
      </c>
      <c r="N284" s="82"/>
      <c r="O284" s="82"/>
      <c r="P284" s="82"/>
      <c r="Q284" s="82" t="str">
        <f>+'[3]Contratos anteriores'!AR287</f>
        <v xml:space="preserve"> </v>
      </c>
      <c r="R284" s="82" t="str">
        <f>+'[3]Contratos anteriores'!AS287</f>
        <v xml:space="preserve"> </v>
      </c>
      <c r="S284" s="82" t="str">
        <f>+'[3]Contratos anteriores'!AT287</f>
        <v xml:space="preserve"> </v>
      </c>
      <c r="T284" s="82">
        <v>15</v>
      </c>
      <c r="U284" s="82"/>
      <c r="V284" s="86"/>
      <c r="W284" s="82" t="str">
        <f>+'[3]Contratos anteriores'!AU287</f>
        <v xml:space="preserve"> </v>
      </c>
      <c r="X284" s="82" t="str">
        <f>+'[3]Contratos anteriores'!AV287</f>
        <v xml:space="preserve"> </v>
      </c>
      <c r="Y284" s="82" t="str">
        <f>+'[3]Contratos anteriores'!AW287</f>
        <v xml:space="preserve"> </v>
      </c>
      <c r="Z284" s="82"/>
      <c r="AA284" s="82"/>
      <c r="AB284" s="82"/>
      <c r="AC284" s="86" t="str">
        <f>+'[3]Contratos anteriores'!AX287</f>
        <v xml:space="preserve"> </v>
      </c>
      <c r="AD284" s="86" t="str">
        <f>+'[3]Contratos anteriores'!AY287</f>
        <v xml:space="preserve"> </v>
      </c>
      <c r="AE284" s="86" t="str">
        <f>+'[3]Contratos anteriores'!AZ287</f>
        <v xml:space="preserve"> </v>
      </c>
      <c r="AF284" s="82"/>
      <c r="AG284" s="82"/>
      <c r="AH284" s="82"/>
      <c r="AI284" s="82" t="str">
        <f>+'[3]Contratos anteriores'!BA287</f>
        <v xml:space="preserve"> </v>
      </c>
      <c r="AJ284" s="82" t="str">
        <f>+'[3]Contratos anteriores'!BB287</f>
        <v xml:space="preserve"> </v>
      </c>
      <c r="AK284" s="82" t="str">
        <f>+'[3]Contratos anteriores'!BC287</f>
        <v xml:space="preserve"> </v>
      </c>
      <c r="AL284" s="82"/>
      <c r="AM284" s="82"/>
      <c r="AN284" s="82"/>
      <c r="AO284" s="82" t="str">
        <f>+'[3]Contratos anteriores'!BD287</f>
        <v xml:space="preserve"> </v>
      </c>
      <c r="AP284" s="82" t="str">
        <f>+'[3]Contratos anteriores'!BE287</f>
        <v xml:space="preserve"> </v>
      </c>
      <c r="AQ284" s="82" t="str">
        <f>+'[3]Contratos anteriores'!BF287</f>
        <v xml:space="preserve"> </v>
      </c>
      <c r="AR284" s="82"/>
      <c r="AS284" s="82"/>
      <c r="AT284" s="82"/>
      <c r="AU284" s="82" t="str">
        <f>+'[3]Contratos anteriores'!BG287</f>
        <v xml:space="preserve"> </v>
      </c>
      <c r="AV284" s="82" t="str">
        <f>+'[3]Contratos anteriores'!BH287</f>
        <v xml:space="preserve"> </v>
      </c>
      <c r="AW284" s="82" t="str">
        <f>+'[3]Contratos anteriores'!BI287</f>
        <v xml:space="preserve"> </v>
      </c>
      <c r="AX284" s="82"/>
      <c r="AY284" s="82"/>
      <c r="AZ284" s="82"/>
      <c r="BA284" s="82" t="str">
        <f>+'[3]Contratos anteriores'!BJ287</f>
        <v xml:space="preserve"> </v>
      </c>
      <c r="BB284" s="82" t="str">
        <f>+'[3]Contratos anteriores'!BK287</f>
        <v xml:space="preserve"> </v>
      </c>
      <c r="BC284" s="82" t="str">
        <f>+'[3]Contratos anteriores'!BL287</f>
        <v xml:space="preserve"> </v>
      </c>
      <c r="BD284" s="82"/>
      <c r="BE284" s="82"/>
      <c r="BF284" s="82"/>
      <c r="BG284" s="82" t="str">
        <f>+'[3]Contratos anteriores'!BM287</f>
        <v xml:space="preserve"> </v>
      </c>
      <c r="BH284" s="82" t="str">
        <f>+'[3]Contratos anteriores'!BN287</f>
        <v xml:space="preserve"> </v>
      </c>
      <c r="BI284" s="82" t="str">
        <f>+'[3]Contratos anteriores'!BO287</f>
        <v xml:space="preserve"> </v>
      </c>
      <c r="BJ284" s="82">
        <v>18.68</v>
      </c>
      <c r="BK284" s="82">
        <v>19.190000000000001</v>
      </c>
      <c r="BL284" s="82"/>
      <c r="BM284" s="82" t="str">
        <f>+'[3]Contratos anteriores'!BP287</f>
        <v xml:space="preserve"> </v>
      </c>
      <c r="BN284" s="82" t="str">
        <f>+'[3]Contratos anteriores'!BQ287</f>
        <v xml:space="preserve"> </v>
      </c>
      <c r="BO284" s="82" t="str">
        <f>+'[3]Contratos anteriores'!BR287</f>
        <v xml:space="preserve"> </v>
      </c>
      <c r="BP284" s="82">
        <v>16.96</v>
      </c>
      <c r="BQ284" s="82"/>
      <c r="BR284" s="82">
        <v>17.3</v>
      </c>
      <c r="BS284" s="82" t="str">
        <f>+'[3]Contratos anteriores'!BS287</f>
        <v xml:space="preserve"> </v>
      </c>
      <c r="BT284" s="82" t="str">
        <f>+'[3]Contratos anteriores'!BT287</f>
        <v xml:space="preserve"> </v>
      </c>
      <c r="BU284" s="82" t="str">
        <f>+'[3]Contratos anteriores'!BU287</f>
        <v xml:space="preserve"> </v>
      </c>
      <c r="BV284" s="84">
        <f t="shared" si="304"/>
        <v>17.426000000000002</v>
      </c>
      <c r="BW284" s="84">
        <f t="shared" si="305"/>
        <v>1.3546220940049543</v>
      </c>
      <c r="BX284" s="84">
        <f t="shared" si="375"/>
        <v>15.39406685899257</v>
      </c>
      <c r="BY284" s="84">
        <f t="shared" si="300"/>
        <v>18.780622094004958</v>
      </c>
      <c r="BZ284" s="84">
        <f t="shared" si="374"/>
        <v>18.680860121626303</v>
      </c>
      <c r="CA284" s="82" t="str">
        <f t="shared" si="306"/>
        <v/>
      </c>
      <c r="CB284" s="82" t="str">
        <f t="shared" si="307"/>
        <v/>
      </c>
      <c r="CC284" s="82" t="str">
        <f t="shared" si="308"/>
        <v/>
      </c>
      <c r="CD284" s="82" t="str">
        <f t="shared" si="309"/>
        <v/>
      </c>
      <c r="CE284" s="82" t="str">
        <f t="shared" si="310"/>
        <v/>
      </c>
      <c r="CF284" s="82" t="str">
        <f t="shared" si="311"/>
        <v/>
      </c>
      <c r="CG284" s="82" t="str">
        <f t="shared" si="312"/>
        <v/>
      </c>
      <c r="CH284" s="82" t="str">
        <f t="shared" si="313"/>
        <v/>
      </c>
      <c r="CI284" s="82" t="str">
        <f t="shared" si="314"/>
        <v/>
      </c>
      <c r="CJ284" s="82" t="str">
        <f t="shared" si="315"/>
        <v/>
      </c>
      <c r="CK284" s="82" t="str">
        <f t="shared" si="316"/>
        <v/>
      </c>
      <c r="CL284" s="82" t="str">
        <f t="shared" si="317"/>
        <v/>
      </c>
      <c r="CM284" s="82" t="str">
        <f t="shared" si="318"/>
        <v/>
      </c>
      <c r="CN284" s="82" t="str">
        <f t="shared" si="319"/>
        <v/>
      </c>
      <c r="CO284" s="82" t="str">
        <f t="shared" si="320"/>
        <v/>
      </c>
      <c r="CP284" s="82" t="str">
        <f t="shared" si="321"/>
        <v/>
      </c>
      <c r="CQ284" s="82" t="str">
        <f t="shared" si="322"/>
        <v/>
      </c>
      <c r="CR284" s="82" t="str">
        <f t="shared" si="323"/>
        <v/>
      </c>
      <c r="CS284" s="82" t="str">
        <f t="shared" si="324"/>
        <v/>
      </c>
      <c r="CT284" s="82" t="str">
        <f t="shared" si="325"/>
        <v/>
      </c>
      <c r="CU284" s="82" t="str">
        <f t="shared" si="326"/>
        <v/>
      </c>
      <c r="CV284" s="82" t="str">
        <f t="shared" si="327"/>
        <v/>
      </c>
      <c r="CW284" s="82" t="str">
        <f t="shared" si="328"/>
        <v/>
      </c>
      <c r="CX284" s="82" t="str">
        <f t="shared" si="329"/>
        <v/>
      </c>
      <c r="CY284" s="82" t="str">
        <f t="shared" si="330"/>
        <v/>
      </c>
      <c r="CZ284" s="82" t="str">
        <f t="shared" si="331"/>
        <v/>
      </c>
      <c r="DA284" s="82" t="str">
        <f t="shared" si="332"/>
        <v/>
      </c>
      <c r="DB284" s="82" t="str">
        <f t="shared" si="333"/>
        <v/>
      </c>
      <c r="DC284" s="82" t="str">
        <f t="shared" si="334"/>
        <v/>
      </c>
      <c r="DD284" s="82" t="str">
        <f t="shared" si="335"/>
        <v/>
      </c>
      <c r="DE284" s="82" t="str">
        <f t="shared" si="336"/>
        <v/>
      </c>
      <c r="DF284" s="82" t="str">
        <f t="shared" si="337"/>
        <v/>
      </c>
      <c r="DG284" s="82" t="str">
        <f t="shared" si="338"/>
        <v/>
      </c>
      <c r="DH284" s="82" t="str">
        <f t="shared" si="339"/>
        <v/>
      </c>
      <c r="DI284" s="82" t="str">
        <f t="shared" si="340"/>
        <v/>
      </c>
      <c r="DJ284" s="82" t="str">
        <f t="shared" si="341"/>
        <v/>
      </c>
      <c r="DK284" s="82" t="str">
        <f t="shared" si="342"/>
        <v/>
      </c>
      <c r="DL284" s="82" t="str">
        <f t="shared" si="343"/>
        <v/>
      </c>
      <c r="DM284" s="82" t="str">
        <f t="shared" si="344"/>
        <v/>
      </c>
      <c r="DN284" s="82" t="str">
        <f t="shared" si="345"/>
        <v/>
      </c>
      <c r="DO284" s="82" t="str">
        <f t="shared" si="346"/>
        <v/>
      </c>
      <c r="DP284" s="82" t="str">
        <f t="shared" si="347"/>
        <v/>
      </c>
      <c r="DQ284" s="82" t="str">
        <f t="shared" si="348"/>
        <v/>
      </c>
      <c r="DR284" s="82" t="str">
        <f t="shared" si="349"/>
        <v/>
      </c>
      <c r="DS284" s="82" t="str">
        <f t="shared" si="350"/>
        <v/>
      </c>
      <c r="DT284" s="82" t="str">
        <f t="shared" si="351"/>
        <v/>
      </c>
      <c r="DU284" s="82" t="str">
        <f t="shared" si="352"/>
        <v/>
      </c>
      <c r="DV284" s="82" t="str">
        <f t="shared" si="353"/>
        <v/>
      </c>
      <c r="DW284" s="82" t="str">
        <f t="shared" si="354"/>
        <v/>
      </c>
      <c r="DX284" s="82" t="str">
        <f t="shared" si="355"/>
        <v/>
      </c>
      <c r="DY284" s="82" t="str">
        <f t="shared" si="356"/>
        <v/>
      </c>
      <c r="DZ284" s="82" t="str">
        <f t="shared" si="357"/>
        <v/>
      </c>
      <c r="EA284" s="82" t="str">
        <f t="shared" si="358"/>
        <v/>
      </c>
      <c r="EB284" s="82" t="str">
        <f t="shared" si="359"/>
        <v/>
      </c>
      <c r="EC284" s="82">
        <f t="shared" si="360"/>
        <v>18.68</v>
      </c>
      <c r="ED284" s="82" t="str">
        <f t="shared" si="361"/>
        <v/>
      </c>
      <c r="EE284" s="82" t="str">
        <f t="shared" si="362"/>
        <v/>
      </c>
      <c r="EF284" s="82" t="str">
        <f t="shared" si="363"/>
        <v/>
      </c>
      <c r="EG284" s="82" t="str">
        <f t="shared" si="364"/>
        <v/>
      </c>
      <c r="EH284" s="82" t="str">
        <f t="shared" si="365"/>
        <v/>
      </c>
      <c r="EI284" s="82">
        <f t="shared" si="366"/>
        <v>16.96</v>
      </c>
      <c r="EJ284" s="82" t="str">
        <f t="shared" si="367"/>
        <v/>
      </c>
      <c r="EK284" s="82">
        <f t="shared" si="368"/>
        <v>17.3</v>
      </c>
      <c r="EL284" s="82" t="str">
        <f t="shared" si="369"/>
        <v/>
      </c>
      <c r="EM284" s="82" t="str">
        <f t="shared" si="370"/>
        <v/>
      </c>
      <c r="EN284" s="82" t="str">
        <f t="shared" si="371"/>
        <v/>
      </c>
      <c r="EO284" s="71">
        <f t="shared" si="372"/>
        <v>17.68</v>
      </c>
      <c r="EP284" s="71">
        <f>ROUND(EO284*(1+[3]Inflación!$G$50),2)</f>
        <v>17.91</v>
      </c>
      <c r="EQ284" s="81">
        <f t="shared" si="373"/>
        <v>4.1065554443374008E-2</v>
      </c>
    </row>
    <row r="285" spans="1:148" s="56" customFormat="1" ht="24.75" customHeight="1">
      <c r="A285" s="96">
        <v>277</v>
      </c>
      <c r="B285" s="95" t="s">
        <v>413</v>
      </c>
      <c r="C285" s="91" t="s">
        <v>419</v>
      </c>
      <c r="D285" s="90" t="s">
        <v>12</v>
      </c>
      <c r="E285" s="121"/>
      <c r="F285" s="121"/>
      <c r="G285" s="87"/>
      <c r="H285" s="82"/>
      <c r="I285" s="82"/>
      <c r="J285" s="82"/>
      <c r="K285" s="82" t="str">
        <f>+'[3]Contratos anteriores'!AO288</f>
        <v xml:space="preserve"> </v>
      </c>
      <c r="L285" s="82" t="str">
        <f>+'[3]Contratos anteriores'!AP288</f>
        <v xml:space="preserve"> </v>
      </c>
      <c r="M285" s="82" t="str">
        <f>+'[3]Contratos anteriores'!AQ288</f>
        <v xml:space="preserve"> </v>
      </c>
      <c r="N285" s="82"/>
      <c r="O285" s="82"/>
      <c r="P285" s="82"/>
      <c r="Q285" s="82" t="str">
        <f>+'[3]Contratos anteriores'!AR288</f>
        <v xml:space="preserve"> </v>
      </c>
      <c r="R285" s="82" t="str">
        <f>+'[3]Contratos anteriores'!AS288</f>
        <v xml:space="preserve"> </v>
      </c>
      <c r="S285" s="82" t="str">
        <f>+'[3]Contratos anteriores'!AT288</f>
        <v xml:space="preserve"> </v>
      </c>
      <c r="T285" s="82"/>
      <c r="U285" s="82"/>
      <c r="V285" s="86"/>
      <c r="W285" s="82" t="str">
        <f>+'[3]Contratos anteriores'!AU288</f>
        <v xml:space="preserve"> </v>
      </c>
      <c r="X285" s="82" t="str">
        <f>+'[3]Contratos anteriores'!AV288</f>
        <v xml:space="preserve"> </v>
      </c>
      <c r="Y285" s="82" t="str">
        <f>+'[3]Contratos anteriores'!AW288</f>
        <v xml:space="preserve"> </v>
      </c>
      <c r="Z285" s="82"/>
      <c r="AA285" s="82"/>
      <c r="AB285" s="82"/>
      <c r="AC285" s="86" t="str">
        <f>+'[3]Contratos anteriores'!AX288</f>
        <v xml:space="preserve"> </v>
      </c>
      <c r="AD285" s="86" t="str">
        <f>+'[3]Contratos anteriores'!AY288</f>
        <v xml:space="preserve"> </v>
      </c>
      <c r="AE285" s="86" t="str">
        <f>+'[3]Contratos anteriores'!AZ288</f>
        <v xml:space="preserve"> </v>
      </c>
      <c r="AF285" s="82"/>
      <c r="AG285" s="82"/>
      <c r="AH285" s="82"/>
      <c r="AI285" s="82" t="str">
        <f>+'[3]Contratos anteriores'!BA288</f>
        <v xml:space="preserve"> </v>
      </c>
      <c r="AJ285" s="82" t="str">
        <f>+'[3]Contratos anteriores'!BB288</f>
        <v xml:space="preserve"> </v>
      </c>
      <c r="AK285" s="82" t="str">
        <f>+'[3]Contratos anteriores'!BC288</f>
        <v xml:space="preserve"> </v>
      </c>
      <c r="AL285" s="82"/>
      <c r="AM285" s="82"/>
      <c r="AN285" s="82"/>
      <c r="AO285" s="82" t="str">
        <f>+'[3]Contratos anteriores'!BD288</f>
        <v xml:space="preserve"> </v>
      </c>
      <c r="AP285" s="82" t="str">
        <f>+'[3]Contratos anteriores'!BE288</f>
        <v xml:space="preserve"> </v>
      </c>
      <c r="AQ285" s="82" t="str">
        <f>+'[3]Contratos anteriores'!BF288</f>
        <v xml:space="preserve"> </v>
      </c>
      <c r="AR285" s="82"/>
      <c r="AS285" s="82"/>
      <c r="AT285" s="82"/>
      <c r="AU285" s="82" t="str">
        <f>+'[3]Contratos anteriores'!BG288</f>
        <v xml:space="preserve"> </v>
      </c>
      <c r="AV285" s="82" t="str">
        <f>+'[3]Contratos anteriores'!BH288</f>
        <v xml:space="preserve"> </v>
      </c>
      <c r="AW285" s="82" t="str">
        <f>+'[3]Contratos anteriores'!BI288</f>
        <v xml:space="preserve"> </v>
      </c>
      <c r="AX285" s="82"/>
      <c r="AY285" s="82"/>
      <c r="AZ285" s="82"/>
      <c r="BA285" s="82" t="str">
        <f>+'[3]Contratos anteriores'!BJ288</f>
        <v xml:space="preserve"> </v>
      </c>
      <c r="BB285" s="82" t="str">
        <f>+'[3]Contratos anteriores'!BK288</f>
        <v xml:space="preserve"> </v>
      </c>
      <c r="BC285" s="82" t="str">
        <f>+'[3]Contratos anteriores'!BL288</f>
        <v xml:space="preserve"> </v>
      </c>
      <c r="BD285" s="82"/>
      <c r="BE285" s="82"/>
      <c r="BF285" s="82"/>
      <c r="BG285" s="82" t="str">
        <f>+'[3]Contratos anteriores'!BM288</f>
        <v xml:space="preserve"> </v>
      </c>
      <c r="BH285" s="82" t="str">
        <f>+'[3]Contratos anteriores'!BN288</f>
        <v xml:space="preserve"> </v>
      </c>
      <c r="BI285" s="82" t="str">
        <f>+'[3]Contratos anteriores'!BO288</f>
        <v xml:space="preserve"> </v>
      </c>
      <c r="BJ285" s="82"/>
      <c r="BK285" s="82"/>
      <c r="BL285" s="82"/>
      <c r="BM285" s="82">
        <f>+'[3]Contratos anteriores'!BP288</f>
        <v>20.657108999999998</v>
      </c>
      <c r="BN285" s="82" t="str">
        <f>+'[3]Contratos anteriores'!BQ288</f>
        <v xml:space="preserve"> </v>
      </c>
      <c r="BO285" s="82">
        <f>+'[3]Contratos anteriores'!BR288</f>
        <v>7.4991699999999994</v>
      </c>
      <c r="BP285" s="82"/>
      <c r="BQ285" s="82"/>
      <c r="BR285" s="82"/>
      <c r="BS285" s="82" t="str">
        <f>+'[3]Contratos anteriores'!BS288</f>
        <v xml:space="preserve"> </v>
      </c>
      <c r="BT285" s="82" t="str">
        <f>+'[3]Contratos anteriores'!BT288</f>
        <v xml:space="preserve"> </v>
      </c>
      <c r="BU285" s="82" t="str">
        <f>+'[3]Contratos anteriores'!BU288</f>
        <v xml:space="preserve"> </v>
      </c>
      <c r="BV285" s="84">
        <f t="shared" si="304"/>
        <v>14.078139499999999</v>
      </c>
      <c r="BW285" s="84">
        <f t="shared" si="305"/>
        <v>9.3040678933389369</v>
      </c>
      <c r="BX285" s="84">
        <f t="shared" si="375"/>
        <v>0.12203765999159444</v>
      </c>
      <c r="BY285" s="84">
        <f t="shared" si="300"/>
        <v>23.382207393338938</v>
      </c>
      <c r="BZ285" s="83">
        <f>+IF((E285*1.1)&gt;0,E285*1.1,BY285)</f>
        <v>23.382207393338938</v>
      </c>
      <c r="CA285" s="82" t="str">
        <f t="shared" si="306"/>
        <v/>
      </c>
      <c r="CB285" s="82" t="str">
        <f t="shared" si="307"/>
        <v/>
      </c>
      <c r="CC285" s="82" t="str">
        <f t="shared" si="308"/>
        <v/>
      </c>
      <c r="CD285" s="82" t="str">
        <f t="shared" si="309"/>
        <v/>
      </c>
      <c r="CE285" s="82" t="str">
        <f t="shared" si="310"/>
        <v/>
      </c>
      <c r="CF285" s="82" t="str">
        <f t="shared" si="311"/>
        <v/>
      </c>
      <c r="CG285" s="82" t="str">
        <f t="shared" si="312"/>
        <v/>
      </c>
      <c r="CH285" s="82" t="str">
        <f t="shared" si="313"/>
        <v/>
      </c>
      <c r="CI285" s="82" t="str">
        <f t="shared" si="314"/>
        <v/>
      </c>
      <c r="CJ285" s="82" t="str">
        <f t="shared" si="315"/>
        <v/>
      </c>
      <c r="CK285" s="82" t="str">
        <f t="shared" si="316"/>
        <v/>
      </c>
      <c r="CL285" s="82" t="str">
        <f t="shared" si="317"/>
        <v/>
      </c>
      <c r="CM285" s="82" t="str">
        <f t="shared" si="318"/>
        <v/>
      </c>
      <c r="CN285" s="82" t="str">
        <f t="shared" si="319"/>
        <v/>
      </c>
      <c r="CO285" s="82" t="str">
        <f t="shared" si="320"/>
        <v/>
      </c>
      <c r="CP285" s="82" t="str">
        <f t="shared" si="321"/>
        <v/>
      </c>
      <c r="CQ285" s="82" t="str">
        <f t="shared" si="322"/>
        <v/>
      </c>
      <c r="CR285" s="82" t="str">
        <f t="shared" si="323"/>
        <v/>
      </c>
      <c r="CS285" s="82" t="str">
        <f t="shared" si="324"/>
        <v/>
      </c>
      <c r="CT285" s="82" t="str">
        <f t="shared" si="325"/>
        <v/>
      </c>
      <c r="CU285" s="82" t="str">
        <f t="shared" si="326"/>
        <v/>
      </c>
      <c r="CV285" s="82" t="str">
        <f t="shared" si="327"/>
        <v/>
      </c>
      <c r="CW285" s="82" t="str">
        <f t="shared" si="328"/>
        <v/>
      </c>
      <c r="CX285" s="82" t="str">
        <f t="shared" si="329"/>
        <v/>
      </c>
      <c r="CY285" s="82" t="str">
        <f t="shared" si="330"/>
        <v/>
      </c>
      <c r="CZ285" s="82" t="str">
        <f t="shared" si="331"/>
        <v/>
      </c>
      <c r="DA285" s="82" t="str">
        <f t="shared" si="332"/>
        <v/>
      </c>
      <c r="DB285" s="82" t="str">
        <f t="shared" si="333"/>
        <v/>
      </c>
      <c r="DC285" s="82" t="str">
        <f t="shared" si="334"/>
        <v/>
      </c>
      <c r="DD285" s="82" t="str">
        <f t="shared" si="335"/>
        <v/>
      </c>
      <c r="DE285" s="82" t="str">
        <f t="shared" si="336"/>
        <v/>
      </c>
      <c r="DF285" s="82" t="str">
        <f t="shared" si="337"/>
        <v/>
      </c>
      <c r="DG285" s="82" t="str">
        <f t="shared" si="338"/>
        <v/>
      </c>
      <c r="DH285" s="82" t="str">
        <f t="shared" si="339"/>
        <v/>
      </c>
      <c r="DI285" s="82" t="str">
        <f t="shared" si="340"/>
        <v/>
      </c>
      <c r="DJ285" s="82" t="str">
        <f t="shared" si="341"/>
        <v/>
      </c>
      <c r="DK285" s="82" t="str">
        <f t="shared" si="342"/>
        <v/>
      </c>
      <c r="DL285" s="82" t="str">
        <f t="shared" si="343"/>
        <v/>
      </c>
      <c r="DM285" s="82" t="str">
        <f t="shared" si="344"/>
        <v/>
      </c>
      <c r="DN285" s="82" t="str">
        <f t="shared" si="345"/>
        <v/>
      </c>
      <c r="DO285" s="82" t="str">
        <f t="shared" si="346"/>
        <v/>
      </c>
      <c r="DP285" s="82" t="str">
        <f t="shared" si="347"/>
        <v/>
      </c>
      <c r="DQ285" s="82" t="str">
        <f t="shared" si="348"/>
        <v/>
      </c>
      <c r="DR285" s="82" t="str">
        <f t="shared" si="349"/>
        <v/>
      </c>
      <c r="DS285" s="82" t="str">
        <f t="shared" si="350"/>
        <v/>
      </c>
      <c r="DT285" s="82" t="str">
        <f t="shared" si="351"/>
        <v/>
      </c>
      <c r="DU285" s="82" t="str">
        <f t="shared" si="352"/>
        <v/>
      </c>
      <c r="DV285" s="82" t="str">
        <f t="shared" si="353"/>
        <v/>
      </c>
      <c r="DW285" s="82" t="str">
        <f t="shared" si="354"/>
        <v/>
      </c>
      <c r="DX285" s="82" t="str">
        <f t="shared" si="355"/>
        <v/>
      </c>
      <c r="DY285" s="82" t="str">
        <f t="shared" si="356"/>
        <v/>
      </c>
      <c r="DZ285" s="82" t="str">
        <f t="shared" si="357"/>
        <v/>
      </c>
      <c r="EA285" s="82" t="str">
        <f t="shared" si="358"/>
        <v/>
      </c>
      <c r="EB285" s="82" t="str">
        <f t="shared" si="359"/>
        <v/>
      </c>
      <c r="EC285" s="82" t="str">
        <f t="shared" si="360"/>
        <v/>
      </c>
      <c r="ED285" s="82" t="str">
        <f t="shared" si="361"/>
        <v/>
      </c>
      <c r="EE285" s="82" t="str">
        <f t="shared" si="362"/>
        <v/>
      </c>
      <c r="EF285" s="82">
        <f t="shared" si="363"/>
        <v>20.657108999999998</v>
      </c>
      <c r="EG285" s="82" t="str">
        <f t="shared" si="364"/>
        <v/>
      </c>
      <c r="EH285" s="82">
        <f t="shared" si="365"/>
        <v>7.4991699999999994</v>
      </c>
      <c r="EI285" s="82" t="str">
        <f t="shared" si="366"/>
        <v/>
      </c>
      <c r="EJ285" s="82" t="str">
        <f t="shared" si="367"/>
        <v/>
      </c>
      <c r="EK285" s="82" t="str">
        <f t="shared" si="368"/>
        <v/>
      </c>
      <c r="EL285" s="82" t="str">
        <f t="shared" si="369"/>
        <v/>
      </c>
      <c r="EM285" s="82" t="str">
        <f t="shared" si="370"/>
        <v/>
      </c>
      <c r="EN285" s="82" t="str">
        <f t="shared" si="371"/>
        <v/>
      </c>
      <c r="EO285" s="71">
        <f t="shared" si="372"/>
        <v>17.149999999999999</v>
      </c>
      <c r="EP285" s="71">
        <f>ROUND(EO285*(1+[3]Inflación!$G$50),2)</f>
        <v>17.37</v>
      </c>
      <c r="EQ285" s="81" t="str">
        <f t="shared" si="373"/>
        <v xml:space="preserve"> </v>
      </c>
      <c r="ER285" s="67" t="s">
        <v>300</v>
      </c>
    </row>
    <row r="286" spans="1:148" s="56" customFormat="1" ht="24.75" customHeight="1">
      <c r="A286" s="96">
        <v>278</v>
      </c>
      <c r="B286" s="95" t="s">
        <v>413</v>
      </c>
      <c r="C286" s="91" t="s">
        <v>418</v>
      </c>
      <c r="D286" s="90" t="s">
        <v>12</v>
      </c>
      <c r="E286" s="94">
        <v>16.800851032142646</v>
      </c>
      <c r="F286" s="94">
        <v>16.943658265915857</v>
      </c>
      <c r="G286" s="87"/>
      <c r="H286" s="82"/>
      <c r="I286" s="82"/>
      <c r="J286" s="82"/>
      <c r="K286" s="82" t="str">
        <f>+'[3]Contratos anteriores'!AO289</f>
        <v xml:space="preserve"> </v>
      </c>
      <c r="L286" s="82" t="str">
        <f>+'[3]Contratos anteriores'!AP289</f>
        <v xml:space="preserve"> </v>
      </c>
      <c r="M286" s="82" t="str">
        <f>+'[3]Contratos anteriores'!AQ289</f>
        <v xml:space="preserve"> </v>
      </c>
      <c r="N286" s="82"/>
      <c r="O286" s="82"/>
      <c r="P286" s="82"/>
      <c r="Q286" s="82" t="str">
        <f>+'[3]Contratos anteriores'!AR289</f>
        <v xml:space="preserve"> </v>
      </c>
      <c r="R286" s="82" t="str">
        <f>+'[3]Contratos anteriores'!AS289</f>
        <v xml:space="preserve"> </v>
      </c>
      <c r="S286" s="82" t="str">
        <f>+'[3]Contratos anteriores'!AT289</f>
        <v xml:space="preserve"> </v>
      </c>
      <c r="T286" s="82">
        <v>20</v>
      </c>
      <c r="U286" s="82"/>
      <c r="V286" s="86"/>
      <c r="W286" s="82" t="str">
        <f>+'[3]Contratos anteriores'!AU289</f>
        <v xml:space="preserve"> </v>
      </c>
      <c r="X286" s="82" t="str">
        <f>+'[3]Contratos anteriores'!AV289</f>
        <v xml:space="preserve"> </v>
      </c>
      <c r="Y286" s="82" t="str">
        <f>+'[3]Contratos anteriores'!AW289</f>
        <v xml:space="preserve"> </v>
      </c>
      <c r="Z286" s="82"/>
      <c r="AA286" s="82"/>
      <c r="AB286" s="82"/>
      <c r="AC286" s="86" t="str">
        <f>+'[3]Contratos anteriores'!AX289</f>
        <v xml:space="preserve"> </v>
      </c>
      <c r="AD286" s="86" t="str">
        <f>+'[3]Contratos anteriores'!AY289</f>
        <v xml:space="preserve"> </v>
      </c>
      <c r="AE286" s="86" t="str">
        <f>+'[3]Contratos anteriores'!AZ289</f>
        <v xml:space="preserve"> </v>
      </c>
      <c r="AF286" s="82"/>
      <c r="AG286" s="82"/>
      <c r="AH286" s="82"/>
      <c r="AI286" s="82" t="str">
        <f>+'[3]Contratos anteriores'!BA289</f>
        <v xml:space="preserve"> </v>
      </c>
      <c r="AJ286" s="82" t="str">
        <f>+'[3]Contratos anteriores'!BB289</f>
        <v xml:space="preserve"> </v>
      </c>
      <c r="AK286" s="82" t="str">
        <f>+'[3]Contratos anteriores'!BC289</f>
        <v xml:space="preserve"> </v>
      </c>
      <c r="AL286" s="82"/>
      <c r="AM286" s="82"/>
      <c r="AN286" s="82"/>
      <c r="AO286" s="82" t="str">
        <f>+'[3]Contratos anteriores'!BD289</f>
        <v xml:space="preserve"> </v>
      </c>
      <c r="AP286" s="82" t="str">
        <f>+'[3]Contratos anteriores'!BE289</f>
        <v xml:space="preserve"> </v>
      </c>
      <c r="AQ286" s="82" t="str">
        <f>+'[3]Contratos anteriores'!BF289</f>
        <v xml:space="preserve"> </v>
      </c>
      <c r="AR286" s="82"/>
      <c r="AS286" s="82"/>
      <c r="AT286" s="82"/>
      <c r="AU286" s="82" t="str">
        <f>+'[3]Contratos anteriores'!BG289</f>
        <v xml:space="preserve"> </v>
      </c>
      <c r="AV286" s="82" t="str">
        <f>+'[3]Contratos anteriores'!BH289</f>
        <v xml:space="preserve"> </v>
      </c>
      <c r="AW286" s="82" t="str">
        <f>+'[3]Contratos anteriores'!BI289</f>
        <v xml:space="preserve"> </v>
      </c>
      <c r="AX286" s="82"/>
      <c r="AY286" s="82"/>
      <c r="AZ286" s="82"/>
      <c r="BA286" s="82" t="str">
        <f>+'[3]Contratos anteriores'!BJ289</f>
        <v xml:space="preserve"> </v>
      </c>
      <c r="BB286" s="82" t="str">
        <f>+'[3]Contratos anteriores'!BK289</f>
        <v xml:space="preserve"> </v>
      </c>
      <c r="BC286" s="82" t="str">
        <f>+'[3]Contratos anteriores'!BL289</f>
        <v xml:space="preserve"> </v>
      </c>
      <c r="BD286" s="82"/>
      <c r="BE286" s="82"/>
      <c r="BF286" s="82"/>
      <c r="BG286" s="82" t="str">
        <f>+'[3]Contratos anteriores'!BM289</f>
        <v xml:space="preserve"> </v>
      </c>
      <c r="BH286" s="82" t="str">
        <f>+'[3]Contratos anteriores'!BN289</f>
        <v xml:space="preserve"> </v>
      </c>
      <c r="BI286" s="82" t="str">
        <f>+'[3]Contratos anteriores'!BO289</f>
        <v xml:space="preserve"> </v>
      </c>
      <c r="BJ286" s="82">
        <v>18.7</v>
      </c>
      <c r="BK286" s="82">
        <v>18.98</v>
      </c>
      <c r="BL286" s="82"/>
      <c r="BM286" s="82" t="str">
        <f>+'[3]Contratos anteriores'!BP289</f>
        <v xml:space="preserve"> </v>
      </c>
      <c r="BN286" s="82" t="str">
        <f>+'[3]Contratos anteriores'!BQ289</f>
        <v xml:space="preserve"> </v>
      </c>
      <c r="BO286" s="82" t="str">
        <f>+'[3]Contratos anteriores'!BR289</f>
        <v xml:space="preserve"> </v>
      </c>
      <c r="BP286" s="82">
        <v>16.77</v>
      </c>
      <c r="BQ286" s="82"/>
      <c r="BR286" s="82">
        <v>17.11</v>
      </c>
      <c r="BS286" s="82" t="str">
        <f>+'[3]Contratos anteriores'!BS289</f>
        <v xml:space="preserve"> </v>
      </c>
      <c r="BT286" s="82" t="str">
        <f>+'[3]Contratos anteriores'!BT289</f>
        <v xml:space="preserve"> </v>
      </c>
      <c r="BU286" s="82" t="str">
        <f>+'[3]Contratos anteriores'!BU289</f>
        <v xml:space="preserve"> </v>
      </c>
      <c r="BV286" s="84">
        <f t="shared" si="304"/>
        <v>18.312000000000001</v>
      </c>
      <c r="BW286" s="84">
        <f t="shared" si="305"/>
        <v>1.3064018690707193</v>
      </c>
      <c r="BX286" s="84">
        <f t="shared" si="375"/>
        <v>16.352397196393923</v>
      </c>
      <c r="BY286" s="84">
        <f t="shared" si="300"/>
        <v>19.61840186907072</v>
      </c>
      <c r="BZ286" s="84">
        <f>+IFERROR(E286*1.1," ")</f>
        <v>18.480936135356913</v>
      </c>
      <c r="CA286" s="82" t="str">
        <f t="shared" si="306"/>
        <v/>
      </c>
      <c r="CB286" s="82" t="str">
        <f t="shared" si="307"/>
        <v/>
      </c>
      <c r="CC286" s="82" t="str">
        <f t="shared" si="308"/>
        <v/>
      </c>
      <c r="CD286" s="82" t="str">
        <f t="shared" si="309"/>
        <v/>
      </c>
      <c r="CE286" s="82" t="str">
        <f t="shared" si="310"/>
        <v/>
      </c>
      <c r="CF286" s="82" t="str">
        <f t="shared" si="311"/>
        <v/>
      </c>
      <c r="CG286" s="82" t="str">
        <f t="shared" si="312"/>
        <v/>
      </c>
      <c r="CH286" s="82" t="str">
        <f t="shared" si="313"/>
        <v/>
      </c>
      <c r="CI286" s="82" t="str">
        <f t="shared" si="314"/>
        <v/>
      </c>
      <c r="CJ286" s="82" t="str">
        <f t="shared" si="315"/>
        <v/>
      </c>
      <c r="CK286" s="82" t="str">
        <f t="shared" si="316"/>
        <v/>
      </c>
      <c r="CL286" s="82" t="str">
        <f t="shared" si="317"/>
        <v/>
      </c>
      <c r="CM286" s="82" t="str">
        <f t="shared" si="318"/>
        <v/>
      </c>
      <c r="CN286" s="82" t="str">
        <f t="shared" si="319"/>
        <v/>
      </c>
      <c r="CO286" s="82" t="str">
        <f t="shared" si="320"/>
        <v/>
      </c>
      <c r="CP286" s="82" t="str">
        <f t="shared" si="321"/>
        <v/>
      </c>
      <c r="CQ286" s="82" t="str">
        <f t="shared" si="322"/>
        <v/>
      </c>
      <c r="CR286" s="82" t="str">
        <f t="shared" si="323"/>
        <v/>
      </c>
      <c r="CS286" s="82" t="str">
        <f t="shared" si="324"/>
        <v/>
      </c>
      <c r="CT286" s="82" t="str">
        <f t="shared" si="325"/>
        <v/>
      </c>
      <c r="CU286" s="82" t="str">
        <f t="shared" si="326"/>
        <v/>
      </c>
      <c r="CV286" s="82" t="str">
        <f t="shared" si="327"/>
        <v/>
      </c>
      <c r="CW286" s="82" t="str">
        <f t="shared" si="328"/>
        <v/>
      </c>
      <c r="CX286" s="82" t="str">
        <f t="shared" si="329"/>
        <v/>
      </c>
      <c r="CY286" s="82" t="str">
        <f t="shared" si="330"/>
        <v/>
      </c>
      <c r="CZ286" s="82" t="str">
        <f t="shared" si="331"/>
        <v/>
      </c>
      <c r="DA286" s="82" t="str">
        <f t="shared" si="332"/>
        <v/>
      </c>
      <c r="DB286" s="82" t="str">
        <f t="shared" si="333"/>
        <v/>
      </c>
      <c r="DC286" s="82" t="str">
        <f t="shared" si="334"/>
        <v/>
      </c>
      <c r="DD286" s="82" t="str">
        <f t="shared" si="335"/>
        <v/>
      </c>
      <c r="DE286" s="82" t="str">
        <f t="shared" si="336"/>
        <v/>
      </c>
      <c r="DF286" s="82" t="str">
        <f t="shared" si="337"/>
        <v/>
      </c>
      <c r="DG286" s="82" t="str">
        <f t="shared" si="338"/>
        <v/>
      </c>
      <c r="DH286" s="82" t="str">
        <f t="shared" si="339"/>
        <v/>
      </c>
      <c r="DI286" s="82" t="str">
        <f t="shared" si="340"/>
        <v/>
      </c>
      <c r="DJ286" s="82" t="str">
        <f t="shared" si="341"/>
        <v/>
      </c>
      <c r="DK286" s="82" t="str">
        <f t="shared" si="342"/>
        <v/>
      </c>
      <c r="DL286" s="82" t="str">
        <f t="shared" si="343"/>
        <v/>
      </c>
      <c r="DM286" s="82" t="str">
        <f t="shared" si="344"/>
        <v/>
      </c>
      <c r="DN286" s="82" t="str">
        <f t="shared" si="345"/>
        <v/>
      </c>
      <c r="DO286" s="82" t="str">
        <f t="shared" si="346"/>
        <v/>
      </c>
      <c r="DP286" s="82" t="str">
        <f t="shared" si="347"/>
        <v/>
      </c>
      <c r="DQ286" s="82" t="str">
        <f t="shared" si="348"/>
        <v/>
      </c>
      <c r="DR286" s="82" t="str">
        <f t="shared" si="349"/>
        <v/>
      </c>
      <c r="DS286" s="82" t="str">
        <f t="shared" si="350"/>
        <v/>
      </c>
      <c r="DT286" s="82" t="str">
        <f t="shared" si="351"/>
        <v/>
      </c>
      <c r="DU286" s="82" t="str">
        <f t="shared" si="352"/>
        <v/>
      </c>
      <c r="DV286" s="82" t="str">
        <f t="shared" si="353"/>
        <v/>
      </c>
      <c r="DW286" s="82" t="str">
        <f t="shared" si="354"/>
        <v/>
      </c>
      <c r="DX286" s="82" t="str">
        <f t="shared" si="355"/>
        <v/>
      </c>
      <c r="DY286" s="82" t="str">
        <f t="shared" si="356"/>
        <v/>
      </c>
      <c r="DZ286" s="82" t="str">
        <f t="shared" si="357"/>
        <v/>
      </c>
      <c r="EA286" s="82" t="str">
        <f t="shared" si="358"/>
        <v/>
      </c>
      <c r="EB286" s="82" t="str">
        <f t="shared" si="359"/>
        <v/>
      </c>
      <c r="EC286" s="82" t="str">
        <f t="shared" si="360"/>
        <v/>
      </c>
      <c r="ED286" s="82" t="str">
        <f t="shared" si="361"/>
        <v/>
      </c>
      <c r="EE286" s="82" t="str">
        <f t="shared" si="362"/>
        <v/>
      </c>
      <c r="EF286" s="82" t="str">
        <f t="shared" si="363"/>
        <v/>
      </c>
      <c r="EG286" s="82" t="str">
        <f t="shared" si="364"/>
        <v/>
      </c>
      <c r="EH286" s="82" t="str">
        <f t="shared" si="365"/>
        <v/>
      </c>
      <c r="EI286" s="82">
        <f t="shared" si="366"/>
        <v>16.77</v>
      </c>
      <c r="EJ286" s="82" t="str">
        <f t="shared" si="367"/>
        <v/>
      </c>
      <c r="EK286" s="82">
        <f t="shared" si="368"/>
        <v>17.11</v>
      </c>
      <c r="EL286" s="82" t="str">
        <f t="shared" si="369"/>
        <v/>
      </c>
      <c r="EM286" s="82" t="str">
        <f t="shared" si="370"/>
        <v/>
      </c>
      <c r="EN286" s="82" t="str">
        <f t="shared" si="371"/>
        <v/>
      </c>
      <c r="EO286" s="71">
        <f t="shared" si="372"/>
        <v>16.940000000000001</v>
      </c>
      <c r="EP286" s="71">
        <f>ROUND(EO286*(1+[3]Inflación!$G$50),2)</f>
        <v>17.16</v>
      </c>
      <c r="EQ286" s="81">
        <f t="shared" si="373"/>
        <v>8.2822571065681583E-3</v>
      </c>
    </row>
    <row r="287" spans="1:148" s="56" customFormat="1" ht="24.75" customHeight="1">
      <c r="A287" s="96">
        <v>279</v>
      </c>
      <c r="B287" s="95" t="s">
        <v>413</v>
      </c>
      <c r="C287" s="91" t="s">
        <v>417</v>
      </c>
      <c r="D287" s="90" t="s">
        <v>12</v>
      </c>
      <c r="E287" s="94">
        <v>11.36124803817208</v>
      </c>
      <c r="F287" s="94">
        <v>11.457818646496543</v>
      </c>
      <c r="G287" s="87"/>
      <c r="H287" s="82">
        <v>12.39</v>
      </c>
      <c r="I287" s="82">
        <v>11.8545</v>
      </c>
      <c r="J287" s="82">
        <v>13.26</v>
      </c>
      <c r="K287" s="82" t="str">
        <f>+'[3]Contratos anteriores'!AO290</f>
        <v xml:space="preserve"> </v>
      </c>
      <c r="L287" s="82" t="str">
        <f>+'[3]Contratos anteriores'!AP290</f>
        <v xml:space="preserve"> </v>
      </c>
      <c r="M287" s="82" t="str">
        <f>+'[3]Contratos anteriores'!AQ290</f>
        <v xml:space="preserve"> </v>
      </c>
      <c r="N287" s="82"/>
      <c r="O287" s="82"/>
      <c r="P287" s="82"/>
      <c r="Q287" s="82" t="str">
        <f>+'[3]Contratos anteriores'!AR290</f>
        <v xml:space="preserve"> </v>
      </c>
      <c r="R287" s="82" t="str">
        <f>+'[3]Contratos anteriores'!AS290</f>
        <v xml:space="preserve"> </v>
      </c>
      <c r="S287" s="82" t="str">
        <f>+'[3]Contratos anteriores'!AT290</f>
        <v xml:space="preserve"> </v>
      </c>
      <c r="T287" s="82"/>
      <c r="U287" s="82">
        <v>9.8000000000000007</v>
      </c>
      <c r="V287" s="82">
        <v>12</v>
      </c>
      <c r="W287" s="82">
        <f>+'[3]Contratos anteriores'!AU290</f>
        <v>11.364513999999998</v>
      </c>
      <c r="X287" s="82">
        <f>+'[3]Contratos anteriores'!AV290</f>
        <v>10.921609999999999</v>
      </c>
      <c r="Y287" s="82">
        <f>+'[3]Contratos anteriores'!AW290</f>
        <v>15.320452</v>
      </c>
      <c r="Z287" s="82"/>
      <c r="AA287" s="82"/>
      <c r="AB287" s="82"/>
      <c r="AC287" s="86">
        <f>+'[3]Contratos anteriores'!AX290</f>
        <v>11.94228</v>
      </c>
      <c r="AD287" s="86">
        <f>+'[3]Contratos anteriores'!AY290</f>
        <v>11.434975999999999</v>
      </c>
      <c r="AE287" s="86" t="str">
        <f>+'[3]Contratos anteriores'!AZ290</f>
        <v xml:space="preserve"> </v>
      </c>
      <c r="AF287" s="82"/>
      <c r="AG287" s="82"/>
      <c r="AH287" s="82"/>
      <c r="AI287" s="82" t="str">
        <f>+'[3]Contratos anteriores'!BA290</f>
        <v xml:space="preserve"> </v>
      </c>
      <c r="AJ287" s="82" t="str">
        <f>+'[3]Contratos anteriores'!BB290</f>
        <v xml:space="preserve"> </v>
      </c>
      <c r="AK287" s="82" t="str">
        <f>+'[3]Contratos anteriores'!BC290</f>
        <v xml:space="preserve"> </v>
      </c>
      <c r="AL287" s="82"/>
      <c r="AM287" s="82"/>
      <c r="AN287" s="82"/>
      <c r="AO287" s="82" t="str">
        <f>+'[3]Contratos anteriores'!BD290</f>
        <v xml:space="preserve"> </v>
      </c>
      <c r="AP287" s="82">
        <f>+'[3]Contratos anteriores'!BE290</f>
        <v>11.252444000000001</v>
      </c>
      <c r="AQ287" s="82" t="str">
        <f>+'[3]Contratos anteriores'!BF290</f>
        <v xml:space="preserve"> </v>
      </c>
      <c r="AR287" s="82"/>
      <c r="AS287" s="82"/>
      <c r="AT287" s="82"/>
      <c r="AU287" s="82" t="str">
        <f>+'[3]Contratos anteriores'!BG290</f>
        <v xml:space="preserve"> </v>
      </c>
      <c r="AV287" s="82" t="str">
        <f>+'[3]Contratos anteriores'!BH290</f>
        <v xml:space="preserve"> </v>
      </c>
      <c r="AW287" s="82" t="str">
        <f>+'[3]Contratos anteriores'!BI290</f>
        <v xml:space="preserve"> </v>
      </c>
      <c r="AX287" s="82"/>
      <c r="AY287" s="82"/>
      <c r="AZ287" s="82"/>
      <c r="BA287" s="82" t="str">
        <f>+'[3]Contratos anteriores'!BJ290</f>
        <v xml:space="preserve"> </v>
      </c>
      <c r="BB287" s="82" t="str">
        <f>+'[3]Contratos anteriores'!BK290</f>
        <v xml:space="preserve"> </v>
      </c>
      <c r="BC287" s="82" t="str">
        <f>+'[3]Contratos anteriores'!BL290</f>
        <v xml:space="preserve"> </v>
      </c>
      <c r="BD287" s="82"/>
      <c r="BE287" s="82"/>
      <c r="BF287" s="82"/>
      <c r="BG287" s="82" t="str">
        <f>+'[3]Contratos anteriores'!BM290</f>
        <v xml:space="preserve"> </v>
      </c>
      <c r="BH287" s="82" t="str">
        <f>+'[3]Contratos anteriores'!BN290</f>
        <v xml:space="preserve"> </v>
      </c>
      <c r="BI287" s="82" t="str">
        <f>+'[3]Contratos anteriores'!BO290</f>
        <v xml:space="preserve"> </v>
      </c>
      <c r="BJ287" s="82">
        <v>18.689999999999998</v>
      </c>
      <c r="BK287" s="82">
        <v>12.84</v>
      </c>
      <c r="BL287" s="82"/>
      <c r="BM287" s="82">
        <f>+'[3]Contratos anteriores'!BP290</f>
        <v>11.073182999999998</v>
      </c>
      <c r="BN287" s="82">
        <f>+'[3]Contratos anteriores'!BQ290</f>
        <v>11.483058999999997</v>
      </c>
      <c r="BO287" s="82">
        <f>+'[3]Contratos anteriores'!BR290</f>
        <v>11.716823999999999</v>
      </c>
      <c r="BP287" s="82">
        <v>11.34</v>
      </c>
      <c r="BQ287" s="82">
        <v>13.55</v>
      </c>
      <c r="BR287" s="82">
        <v>11.57</v>
      </c>
      <c r="BS287" s="82">
        <f>+'[3]Contratos anteriores'!BS290</f>
        <v>11.164361999999999</v>
      </c>
      <c r="BT287" s="82">
        <f>+'[3]Contratos anteriores'!BT290</f>
        <v>11.505638999999999</v>
      </c>
      <c r="BU287" s="82">
        <f>+'[3]Contratos anteriores'!BU290</f>
        <v>11.416487999999999</v>
      </c>
      <c r="BV287" s="84">
        <f t="shared" si="304"/>
        <v>12.176833227272727</v>
      </c>
      <c r="BW287" s="84">
        <f t="shared" si="305"/>
        <v>1.7624690650395094</v>
      </c>
      <c r="BX287" s="84">
        <f t="shared" si="375"/>
        <v>9.5331296297134624</v>
      </c>
      <c r="BY287" s="84">
        <f t="shared" si="300"/>
        <v>13.939302292312236</v>
      </c>
      <c r="BZ287" s="84">
        <f>+IFERROR(E287*1.1," ")</f>
        <v>12.497372841989289</v>
      </c>
      <c r="CA287" s="82">
        <f t="shared" si="306"/>
        <v>12.39</v>
      </c>
      <c r="CB287" s="82">
        <f t="shared" si="307"/>
        <v>11.8545</v>
      </c>
      <c r="CC287" s="82" t="str">
        <f t="shared" si="308"/>
        <v/>
      </c>
      <c r="CD287" s="82" t="str">
        <f t="shared" si="309"/>
        <v/>
      </c>
      <c r="CE287" s="82" t="str">
        <f t="shared" si="310"/>
        <v/>
      </c>
      <c r="CF287" s="82" t="str">
        <f t="shared" si="311"/>
        <v/>
      </c>
      <c r="CG287" s="82" t="str">
        <f t="shared" si="312"/>
        <v/>
      </c>
      <c r="CH287" s="82" t="str">
        <f t="shared" si="313"/>
        <v/>
      </c>
      <c r="CI287" s="82" t="str">
        <f t="shared" si="314"/>
        <v/>
      </c>
      <c r="CJ287" s="82" t="str">
        <f t="shared" si="315"/>
        <v/>
      </c>
      <c r="CK287" s="82" t="str">
        <f t="shared" si="316"/>
        <v/>
      </c>
      <c r="CL287" s="82" t="str">
        <f t="shared" si="317"/>
        <v/>
      </c>
      <c r="CM287" s="82" t="str">
        <f t="shared" si="318"/>
        <v/>
      </c>
      <c r="CN287" s="82">
        <f t="shared" si="319"/>
        <v>9.8000000000000007</v>
      </c>
      <c r="CO287" s="82">
        <f t="shared" si="320"/>
        <v>12</v>
      </c>
      <c r="CP287" s="82">
        <f t="shared" si="321"/>
        <v>11.364513999999998</v>
      </c>
      <c r="CQ287" s="82">
        <f t="shared" si="322"/>
        <v>10.921609999999999</v>
      </c>
      <c r="CR287" s="82" t="str">
        <f t="shared" si="323"/>
        <v/>
      </c>
      <c r="CS287" s="82" t="str">
        <f t="shared" si="324"/>
        <v/>
      </c>
      <c r="CT287" s="82" t="str">
        <f t="shared" si="325"/>
        <v/>
      </c>
      <c r="CU287" s="82" t="str">
        <f t="shared" si="326"/>
        <v/>
      </c>
      <c r="CV287" s="82">
        <f t="shared" si="327"/>
        <v>11.94228</v>
      </c>
      <c r="CW287" s="82">
        <f t="shared" si="328"/>
        <v>11.434975999999999</v>
      </c>
      <c r="CX287" s="82" t="str">
        <f t="shared" si="329"/>
        <v/>
      </c>
      <c r="CY287" s="82" t="str">
        <f t="shared" si="330"/>
        <v/>
      </c>
      <c r="CZ287" s="82" t="str">
        <f t="shared" si="331"/>
        <v/>
      </c>
      <c r="DA287" s="82" t="str">
        <f t="shared" si="332"/>
        <v/>
      </c>
      <c r="DB287" s="82" t="str">
        <f t="shared" si="333"/>
        <v/>
      </c>
      <c r="DC287" s="82" t="str">
        <f t="shared" si="334"/>
        <v/>
      </c>
      <c r="DD287" s="82" t="str">
        <f t="shared" si="335"/>
        <v/>
      </c>
      <c r="DE287" s="82" t="str">
        <f t="shared" si="336"/>
        <v/>
      </c>
      <c r="DF287" s="82" t="str">
        <f t="shared" si="337"/>
        <v/>
      </c>
      <c r="DG287" s="82" t="str">
        <f t="shared" si="338"/>
        <v/>
      </c>
      <c r="DH287" s="82" t="str">
        <f t="shared" si="339"/>
        <v/>
      </c>
      <c r="DI287" s="82">
        <f t="shared" si="340"/>
        <v>11.252444000000001</v>
      </c>
      <c r="DJ287" s="82" t="str">
        <f t="shared" si="341"/>
        <v/>
      </c>
      <c r="DK287" s="82" t="str">
        <f t="shared" si="342"/>
        <v/>
      </c>
      <c r="DL287" s="82" t="str">
        <f t="shared" si="343"/>
        <v/>
      </c>
      <c r="DM287" s="82" t="str">
        <f t="shared" si="344"/>
        <v/>
      </c>
      <c r="DN287" s="82" t="str">
        <f t="shared" si="345"/>
        <v/>
      </c>
      <c r="DO287" s="82" t="str">
        <f t="shared" si="346"/>
        <v/>
      </c>
      <c r="DP287" s="82" t="str">
        <f t="shared" si="347"/>
        <v/>
      </c>
      <c r="DQ287" s="82" t="str">
        <f t="shared" si="348"/>
        <v/>
      </c>
      <c r="DR287" s="82" t="str">
        <f t="shared" si="349"/>
        <v/>
      </c>
      <c r="DS287" s="82" t="str">
        <f t="shared" si="350"/>
        <v/>
      </c>
      <c r="DT287" s="82" t="str">
        <f t="shared" si="351"/>
        <v/>
      </c>
      <c r="DU287" s="82" t="str">
        <f t="shared" si="352"/>
        <v/>
      </c>
      <c r="DV287" s="82" t="str">
        <f t="shared" si="353"/>
        <v/>
      </c>
      <c r="DW287" s="82" t="str">
        <f t="shared" si="354"/>
        <v/>
      </c>
      <c r="DX287" s="82" t="str">
        <f t="shared" si="355"/>
        <v/>
      </c>
      <c r="DY287" s="82" t="str">
        <f t="shared" si="356"/>
        <v/>
      </c>
      <c r="DZ287" s="82" t="str">
        <f t="shared" si="357"/>
        <v/>
      </c>
      <c r="EA287" s="82" t="str">
        <f t="shared" si="358"/>
        <v/>
      </c>
      <c r="EB287" s="82" t="str">
        <f t="shared" si="359"/>
        <v/>
      </c>
      <c r="EC287" s="82" t="str">
        <f t="shared" si="360"/>
        <v/>
      </c>
      <c r="ED287" s="82" t="str">
        <f t="shared" si="361"/>
        <v/>
      </c>
      <c r="EE287" s="82" t="str">
        <f t="shared" si="362"/>
        <v/>
      </c>
      <c r="EF287" s="82">
        <f t="shared" si="363"/>
        <v>11.073182999999998</v>
      </c>
      <c r="EG287" s="82">
        <f t="shared" si="364"/>
        <v>11.483058999999997</v>
      </c>
      <c r="EH287" s="82">
        <f t="shared" si="365"/>
        <v>11.716823999999999</v>
      </c>
      <c r="EI287" s="82">
        <f t="shared" si="366"/>
        <v>11.34</v>
      </c>
      <c r="EJ287" s="82" t="str">
        <f t="shared" si="367"/>
        <v/>
      </c>
      <c r="EK287" s="82">
        <f t="shared" si="368"/>
        <v>11.57</v>
      </c>
      <c r="EL287" s="82">
        <f t="shared" si="369"/>
        <v>11.164361999999999</v>
      </c>
      <c r="EM287" s="82">
        <f t="shared" si="370"/>
        <v>11.505638999999999</v>
      </c>
      <c r="EN287" s="82">
        <f t="shared" si="371"/>
        <v>11.416487999999999</v>
      </c>
      <c r="EO287" s="71">
        <f t="shared" si="372"/>
        <v>11.45</v>
      </c>
      <c r="EP287" s="71">
        <f>ROUND(EO287*(1+[3]Inflación!$G$50),2)</f>
        <v>11.6</v>
      </c>
      <c r="EQ287" s="81">
        <f t="shared" si="373"/>
        <v>7.8118144705339176E-3</v>
      </c>
    </row>
    <row r="288" spans="1:148" s="56" customFormat="1" ht="24.75" customHeight="1">
      <c r="A288" s="96">
        <v>280</v>
      </c>
      <c r="B288" s="95" t="s">
        <v>413</v>
      </c>
      <c r="C288" s="91" t="s">
        <v>416</v>
      </c>
      <c r="D288" s="90" t="s">
        <v>12</v>
      </c>
      <c r="E288" s="121"/>
      <c r="F288" s="121"/>
      <c r="G288" s="87"/>
      <c r="H288" s="82"/>
      <c r="I288" s="82"/>
      <c r="J288" s="82"/>
      <c r="K288" s="82" t="str">
        <f>+'[3]Contratos anteriores'!AO291</f>
        <v xml:space="preserve"> </v>
      </c>
      <c r="L288" s="82" t="str">
        <f>+'[3]Contratos anteriores'!AP291</f>
        <v xml:space="preserve"> </v>
      </c>
      <c r="M288" s="82" t="str">
        <f>+'[3]Contratos anteriores'!AQ291</f>
        <v xml:space="preserve"> </v>
      </c>
      <c r="N288" s="82"/>
      <c r="O288" s="82"/>
      <c r="P288" s="82"/>
      <c r="Q288" s="82" t="str">
        <f>+'[3]Contratos anteriores'!AR291</f>
        <v xml:space="preserve"> </v>
      </c>
      <c r="R288" s="82" t="str">
        <f>+'[3]Contratos anteriores'!AS291</f>
        <v xml:space="preserve"> </v>
      </c>
      <c r="S288" s="82" t="str">
        <f>+'[3]Contratos anteriores'!AT291</f>
        <v xml:space="preserve"> </v>
      </c>
      <c r="T288" s="82"/>
      <c r="U288" s="82"/>
      <c r="V288" s="82"/>
      <c r="W288" s="82" t="str">
        <f>+'[3]Contratos anteriores'!AU291</f>
        <v xml:space="preserve"> </v>
      </c>
      <c r="X288" s="82" t="str">
        <f>+'[3]Contratos anteriores'!AV291</f>
        <v xml:space="preserve"> </v>
      </c>
      <c r="Y288" s="82" t="str">
        <f>+'[3]Contratos anteriores'!AW291</f>
        <v xml:space="preserve"> </v>
      </c>
      <c r="Z288" s="82"/>
      <c r="AA288" s="82"/>
      <c r="AB288" s="82"/>
      <c r="AC288" s="86" t="str">
        <f>+'[3]Contratos anteriores'!AX291</f>
        <v xml:space="preserve"> </v>
      </c>
      <c r="AD288" s="86" t="str">
        <f>+'[3]Contratos anteriores'!AY291</f>
        <v xml:space="preserve"> </v>
      </c>
      <c r="AE288" s="86" t="str">
        <f>+'[3]Contratos anteriores'!AZ291</f>
        <v xml:space="preserve"> </v>
      </c>
      <c r="AF288" s="82"/>
      <c r="AG288" s="82"/>
      <c r="AH288" s="82"/>
      <c r="AI288" s="82" t="str">
        <f>+'[3]Contratos anteriores'!BA291</f>
        <v xml:space="preserve"> </v>
      </c>
      <c r="AJ288" s="82" t="str">
        <f>+'[3]Contratos anteriores'!BB291</f>
        <v xml:space="preserve"> </v>
      </c>
      <c r="AK288" s="82" t="str">
        <f>+'[3]Contratos anteriores'!BC291</f>
        <v xml:space="preserve"> </v>
      </c>
      <c r="AL288" s="82"/>
      <c r="AM288" s="82"/>
      <c r="AN288" s="82"/>
      <c r="AO288" s="82" t="str">
        <f>+'[3]Contratos anteriores'!BD291</f>
        <v xml:space="preserve"> </v>
      </c>
      <c r="AP288" s="82" t="str">
        <f>+'[3]Contratos anteriores'!BE291</f>
        <v xml:space="preserve"> </v>
      </c>
      <c r="AQ288" s="82" t="str">
        <f>+'[3]Contratos anteriores'!BF291</f>
        <v xml:space="preserve"> </v>
      </c>
      <c r="AR288" s="82"/>
      <c r="AS288" s="82"/>
      <c r="AT288" s="82"/>
      <c r="AU288" s="82" t="str">
        <f>+'[3]Contratos anteriores'!BG291</f>
        <v xml:space="preserve"> </v>
      </c>
      <c r="AV288" s="82" t="str">
        <f>+'[3]Contratos anteriores'!BH291</f>
        <v xml:space="preserve"> </v>
      </c>
      <c r="AW288" s="82" t="str">
        <f>+'[3]Contratos anteriores'!BI291</f>
        <v xml:space="preserve"> </v>
      </c>
      <c r="AX288" s="82"/>
      <c r="AY288" s="82"/>
      <c r="AZ288" s="82"/>
      <c r="BA288" s="82" t="str">
        <f>+'[3]Contratos anteriores'!BJ291</f>
        <v xml:space="preserve"> </v>
      </c>
      <c r="BB288" s="82" t="str">
        <f>+'[3]Contratos anteriores'!BK291</f>
        <v xml:space="preserve"> </v>
      </c>
      <c r="BC288" s="82" t="str">
        <f>+'[3]Contratos anteriores'!BL291</f>
        <v xml:space="preserve"> </v>
      </c>
      <c r="BD288" s="82"/>
      <c r="BE288" s="82"/>
      <c r="BF288" s="82"/>
      <c r="BG288" s="82" t="str">
        <f>+'[3]Contratos anteriores'!BM291</f>
        <v xml:space="preserve"> </v>
      </c>
      <c r="BH288" s="82" t="str">
        <f>+'[3]Contratos anteriores'!BN291</f>
        <v xml:space="preserve"> </v>
      </c>
      <c r="BI288" s="82" t="str">
        <f>+'[3]Contratos anteriores'!BO291</f>
        <v xml:space="preserve"> </v>
      </c>
      <c r="BJ288" s="82"/>
      <c r="BK288" s="82"/>
      <c r="BL288" s="82"/>
      <c r="BM288" s="82">
        <f>+'[3]Contratos anteriores'!BP291</f>
        <v>18.965231999999997</v>
      </c>
      <c r="BN288" s="82" t="str">
        <f>+'[3]Contratos anteriores'!BQ291</f>
        <v xml:space="preserve"> </v>
      </c>
      <c r="BO288" s="82" t="str">
        <f>+'[3]Contratos anteriores'!BR291</f>
        <v xml:space="preserve"> </v>
      </c>
      <c r="BP288" s="82"/>
      <c r="BQ288" s="82"/>
      <c r="BR288" s="82"/>
      <c r="BS288" s="82" t="str">
        <f>+'[3]Contratos anteriores'!BS291</f>
        <v xml:space="preserve"> </v>
      </c>
      <c r="BT288" s="82" t="str">
        <f>+'[3]Contratos anteriores'!BT291</f>
        <v xml:space="preserve"> </v>
      </c>
      <c r="BU288" s="82" t="str">
        <f>+'[3]Contratos anteriores'!BU291</f>
        <v xml:space="preserve"> </v>
      </c>
      <c r="BV288" s="84">
        <f t="shared" si="304"/>
        <v>18.965231999999997</v>
      </c>
      <c r="BW288" s="84" t="str">
        <f t="shared" si="305"/>
        <v xml:space="preserve"> </v>
      </c>
      <c r="BX288" s="84" t="str">
        <f t="shared" si="375"/>
        <v xml:space="preserve"> </v>
      </c>
      <c r="BY288" s="84" t="str">
        <f t="shared" ref="BY288:BY351" si="376">IFERROR(BV288+BW288*$BY$2," ")</f>
        <v xml:space="preserve"> </v>
      </c>
      <c r="BZ288" s="83" t="str">
        <f>+IF((E288*1.1)&gt;0,E288*1.1,BY288)</f>
        <v xml:space="preserve"> </v>
      </c>
      <c r="CA288" s="82" t="str">
        <f t="shared" si="306"/>
        <v/>
      </c>
      <c r="CB288" s="82" t="str">
        <f t="shared" si="307"/>
        <v/>
      </c>
      <c r="CC288" s="82" t="str">
        <f t="shared" si="308"/>
        <v/>
      </c>
      <c r="CD288" s="82" t="str">
        <f t="shared" si="309"/>
        <v/>
      </c>
      <c r="CE288" s="82" t="str">
        <f t="shared" si="310"/>
        <v/>
      </c>
      <c r="CF288" s="82" t="str">
        <f t="shared" si="311"/>
        <v/>
      </c>
      <c r="CG288" s="82" t="str">
        <f t="shared" si="312"/>
        <v/>
      </c>
      <c r="CH288" s="82" t="str">
        <f t="shared" si="313"/>
        <v/>
      </c>
      <c r="CI288" s="82" t="str">
        <f t="shared" si="314"/>
        <v/>
      </c>
      <c r="CJ288" s="82" t="str">
        <f t="shared" si="315"/>
        <v/>
      </c>
      <c r="CK288" s="82" t="str">
        <f t="shared" si="316"/>
        <v/>
      </c>
      <c r="CL288" s="82" t="str">
        <f t="shared" si="317"/>
        <v/>
      </c>
      <c r="CM288" s="82" t="str">
        <f t="shared" si="318"/>
        <v/>
      </c>
      <c r="CN288" s="82" t="str">
        <f t="shared" si="319"/>
        <v/>
      </c>
      <c r="CO288" s="82" t="str">
        <f t="shared" si="320"/>
        <v/>
      </c>
      <c r="CP288" s="82" t="str">
        <f t="shared" si="321"/>
        <v/>
      </c>
      <c r="CQ288" s="82" t="str">
        <f t="shared" si="322"/>
        <v/>
      </c>
      <c r="CR288" s="82" t="str">
        <f t="shared" si="323"/>
        <v/>
      </c>
      <c r="CS288" s="82" t="str">
        <f t="shared" si="324"/>
        <v/>
      </c>
      <c r="CT288" s="82" t="str">
        <f t="shared" si="325"/>
        <v/>
      </c>
      <c r="CU288" s="82" t="str">
        <f t="shared" si="326"/>
        <v/>
      </c>
      <c r="CV288" s="82" t="str">
        <f t="shared" si="327"/>
        <v/>
      </c>
      <c r="CW288" s="82" t="str">
        <f t="shared" si="328"/>
        <v/>
      </c>
      <c r="CX288" s="82" t="str">
        <f t="shared" si="329"/>
        <v/>
      </c>
      <c r="CY288" s="82" t="str">
        <f t="shared" si="330"/>
        <v/>
      </c>
      <c r="CZ288" s="82" t="str">
        <f t="shared" si="331"/>
        <v/>
      </c>
      <c r="DA288" s="82" t="str">
        <f t="shared" si="332"/>
        <v/>
      </c>
      <c r="DB288" s="82" t="str">
        <f t="shared" si="333"/>
        <v/>
      </c>
      <c r="DC288" s="82" t="str">
        <f t="shared" si="334"/>
        <v/>
      </c>
      <c r="DD288" s="82" t="str">
        <f t="shared" si="335"/>
        <v/>
      </c>
      <c r="DE288" s="82" t="str">
        <f t="shared" si="336"/>
        <v/>
      </c>
      <c r="DF288" s="82" t="str">
        <f t="shared" si="337"/>
        <v/>
      </c>
      <c r="DG288" s="82" t="str">
        <f t="shared" si="338"/>
        <v/>
      </c>
      <c r="DH288" s="82" t="str">
        <f t="shared" si="339"/>
        <v/>
      </c>
      <c r="DI288" s="82" t="str">
        <f t="shared" si="340"/>
        <v/>
      </c>
      <c r="DJ288" s="82" t="str">
        <f t="shared" si="341"/>
        <v/>
      </c>
      <c r="DK288" s="82" t="str">
        <f t="shared" si="342"/>
        <v/>
      </c>
      <c r="DL288" s="82" t="str">
        <f t="shared" si="343"/>
        <v/>
      </c>
      <c r="DM288" s="82" t="str">
        <f t="shared" si="344"/>
        <v/>
      </c>
      <c r="DN288" s="82" t="str">
        <f t="shared" si="345"/>
        <v/>
      </c>
      <c r="DO288" s="82" t="str">
        <f t="shared" si="346"/>
        <v/>
      </c>
      <c r="DP288" s="82" t="str">
        <f t="shared" si="347"/>
        <v/>
      </c>
      <c r="DQ288" s="82" t="str">
        <f t="shared" si="348"/>
        <v/>
      </c>
      <c r="DR288" s="82" t="str">
        <f t="shared" si="349"/>
        <v/>
      </c>
      <c r="DS288" s="82" t="str">
        <f t="shared" si="350"/>
        <v/>
      </c>
      <c r="DT288" s="82" t="str">
        <f t="shared" si="351"/>
        <v/>
      </c>
      <c r="DU288" s="82" t="str">
        <f t="shared" si="352"/>
        <v/>
      </c>
      <c r="DV288" s="82" t="str">
        <f t="shared" si="353"/>
        <v/>
      </c>
      <c r="DW288" s="82" t="str">
        <f t="shared" si="354"/>
        <v/>
      </c>
      <c r="DX288" s="82" t="str">
        <f t="shared" si="355"/>
        <v/>
      </c>
      <c r="DY288" s="82" t="str">
        <f t="shared" si="356"/>
        <v/>
      </c>
      <c r="DZ288" s="82" t="str">
        <f t="shared" si="357"/>
        <v/>
      </c>
      <c r="EA288" s="82" t="str">
        <f t="shared" si="358"/>
        <v/>
      </c>
      <c r="EB288" s="82" t="str">
        <f t="shared" si="359"/>
        <v/>
      </c>
      <c r="EC288" s="82" t="str">
        <f t="shared" si="360"/>
        <v/>
      </c>
      <c r="ED288" s="82" t="str">
        <f t="shared" si="361"/>
        <v/>
      </c>
      <c r="EE288" s="82" t="str">
        <f t="shared" si="362"/>
        <v/>
      </c>
      <c r="EF288" s="82" t="str">
        <f t="shared" si="363"/>
        <v/>
      </c>
      <c r="EG288" s="82" t="str">
        <f t="shared" si="364"/>
        <v/>
      </c>
      <c r="EH288" s="82" t="str">
        <f t="shared" si="365"/>
        <v/>
      </c>
      <c r="EI288" s="82" t="str">
        <f t="shared" si="366"/>
        <v/>
      </c>
      <c r="EJ288" s="82" t="str">
        <f t="shared" si="367"/>
        <v/>
      </c>
      <c r="EK288" s="82" t="str">
        <f t="shared" si="368"/>
        <v/>
      </c>
      <c r="EL288" s="82" t="str">
        <f t="shared" si="369"/>
        <v/>
      </c>
      <c r="EM288" s="82" t="str">
        <f t="shared" si="370"/>
        <v/>
      </c>
      <c r="EN288" s="82" t="str">
        <f t="shared" si="371"/>
        <v/>
      </c>
      <c r="EO288" s="71">
        <f t="shared" si="372"/>
        <v>0</v>
      </c>
      <c r="EP288" s="71">
        <f>ROUND(EO288*(1+[3]Inflación!$G$50),2)</f>
        <v>0</v>
      </c>
      <c r="EQ288" s="81" t="str">
        <f t="shared" si="373"/>
        <v xml:space="preserve"> </v>
      </c>
      <c r="ER288" s="67" t="s">
        <v>300</v>
      </c>
    </row>
    <row r="289" spans="1:147" s="97" customFormat="1" ht="24.75" customHeight="1">
      <c r="A289" s="107">
        <v>281</v>
      </c>
      <c r="B289" s="106" t="s">
        <v>413</v>
      </c>
      <c r="C289" s="105" t="s">
        <v>246</v>
      </c>
      <c r="D289" s="104" t="s">
        <v>12</v>
      </c>
      <c r="E289" s="103">
        <v>9.5894949262745932</v>
      </c>
      <c r="F289" s="103">
        <v>9.6710056331479279</v>
      </c>
      <c r="G289" s="102"/>
      <c r="H289" s="100"/>
      <c r="I289" s="100">
        <v>9.891</v>
      </c>
      <c r="J289" s="100"/>
      <c r="K289" s="100" t="str">
        <f>+'[3]Contratos anteriores'!AO292</f>
        <v xml:space="preserve"> </v>
      </c>
      <c r="L289" s="100" t="str">
        <f>+'[3]Contratos anteriores'!AP292</f>
        <v xml:space="preserve"> </v>
      </c>
      <c r="M289" s="100" t="str">
        <f>+'[3]Contratos anteriores'!AQ292</f>
        <v xml:space="preserve"> </v>
      </c>
      <c r="N289" s="100"/>
      <c r="O289" s="100"/>
      <c r="P289" s="100"/>
      <c r="Q289" s="100" t="str">
        <f>+'[3]Contratos anteriores'!AR292</f>
        <v xml:space="preserve"> </v>
      </c>
      <c r="R289" s="100">
        <f>+'[3]Contratos anteriores'!AS292</f>
        <v>7.9734383999999991</v>
      </c>
      <c r="S289" s="100" t="str">
        <f>+'[3]Contratos anteriores'!AT292</f>
        <v xml:space="preserve"> </v>
      </c>
      <c r="T289" s="100"/>
      <c r="U289" s="100"/>
      <c r="V289" s="100"/>
      <c r="W289" s="100" t="str">
        <f>+'[3]Contratos anteriores'!AU292</f>
        <v xml:space="preserve"> </v>
      </c>
      <c r="X289" s="100" t="str">
        <f>+'[3]Contratos anteriores'!AV292</f>
        <v xml:space="preserve"> </v>
      </c>
      <c r="Y289" s="100" t="str">
        <f>+'[3]Contratos anteriores'!AW292</f>
        <v xml:space="preserve"> </v>
      </c>
      <c r="Z289" s="100"/>
      <c r="AA289" s="100"/>
      <c r="AB289" s="100"/>
      <c r="AC289" s="101" t="str">
        <f>+'[3]Contratos anteriores'!AX292</f>
        <v xml:space="preserve"> </v>
      </c>
      <c r="AD289" s="101" t="str">
        <f>+'[3]Contratos anteriores'!AY292</f>
        <v xml:space="preserve"> </v>
      </c>
      <c r="AE289" s="101" t="str">
        <f>+'[3]Contratos anteriores'!AZ292</f>
        <v xml:space="preserve"> </v>
      </c>
      <c r="AF289" s="100"/>
      <c r="AG289" s="100"/>
      <c r="AH289" s="100"/>
      <c r="AI289" s="100" t="str">
        <f>+'[3]Contratos anteriores'!BA292</f>
        <v xml:space="preserve"> </v>
      </c>
      <c r="AJ289" s="100" t="str">
        <f>+'[3]Contratos anteriores'!BB292</f>
        <v xml:space="preserve"> </v>
      </c>
      <c r="AK289" s="100" t="str">
        <f>+'[3]Contratos anteriores'!BC292</f>
        <v xml:space="preserve"> </v>
      </c>
      <c r="AL289" s="100"/>
      <c r="AM289" s="100"/>
      <c r="AN289" s="100"/>
      <c r="AO289" s="100" t="str">
        <f>+'[3]Contratos anteriores'!BD292</f>
        <v xml:space="preserve"> </v>
      </c>
      <c r="AP289" s="100" t="str">
        <f>+'[3]Contratos anteriores'!BE292</f>
        <v xml:space="preserve"> </v>
      </c>
      <c r="AQ289" s="100" t="str">
        <f>+'[3]Contratos anteriores'!BF292</f>
        <v xml:space="preserve"> </v>
      </c>
      <c r="AR289" s="100"/>
      <c r="AS289" s="100"/>
      <c r="AT289" s="100"/>
      <c r="AU289" s="100">
        <f>+'[3]Contratos anteriores'!BG292</f>
        <v>9.8049210000000002</v>
      </c>
      <c r="AV289" s="100">
        <f>+'[3]Contratos anteriores'!BH292</f>
        <v>11.616149999999999</v>
      </c>
      <c r="AW289" s="100" t="str">
        <f>+'[3]Contratos anteriores'!BI292</f>
        <v xml:space="preserve"> </v>
      </c>
      <c r="AX289" s="100"/>
      <c r="AY289" s="100"/>
      <c r="AZ289" s="100"/>
      <c r="BA289" s="100">
        <f>+'[3]Contratos anteriores'!BJ292</f>
        <v>7.5304099999999989</v>
      </c>
      <c r="BB289" s="100" t="str">
        <f>+'[3]Contratos anteriores'!BK292</f>
        <v xml:space="preserve"> </v>
      </c>
      <c r="BC289" s="100" t="str">
        <f>+'[3]Contratos anteriores'!BL292</f>
        <v xml:space="preserve"> </v>
      </c>
      <c r="BD289" s="100"/>
      <c r="BE289" s="100"/>
      <c r="BF289" s="100"/>
      <c r="BG289" s="100" t="str">
        <f>+'[3]Contratos anteriores'!BM292</f>
        <v xml:space="preserve"> </v>
      </c>
      <c r="BH289" s="100" t="str">
        <f>+'[3]Contratos anteriores'!BN292</f>
        <v xml:space="preserve"> </v>
      </c>
      <c r="BI289" s="100" t="str">
        <f>+'[3]Contratos anteriores'!BO292</f>
        <v xml:space="preserve"> </v>
      </c>
      <c r="BJ289" s="100">
        <v>12.65</v>
      </c>
      <c r="BK289" s="100">
        <v>10.84</v>
      </c>
      <c r="BL289" s="100"/>
      <c r="BM289" s="100" t="str">
        <f>+'[3]Contratos anteriores'!BP292</f>
        <v xml:space="preserve"> </v>
      </c>
      <c r="BN289" s="100" t="str">
        <f>+'[3]Contratos anteriores'!BQ292</f>
        <v xml:space="preserve"> </v>
      </c>
      <c r="BO289" s="100" t="str">
        <f>+'[3]Contratos anteriores'!BR292</f>
        <v xml:space="preserve"> </v>
      </c>
      <c r="BP289" s="100">
        <v>9.57</v>
      </c>
      <c r="BQ289" s="100"/>
      <c r="BR289" s="100">
        <v>9.77</v>
      </c>
      <c r="BS289" s="100" t="str">
        <f>+'[3]Contratos anteriores'!BS292</f>
        <v xml:space="preserve"> </v>
      </c>
      <c r="BT289" s="100" t="str">
        <f>+'[3]Contratos anteriores'!BT292</f>
        <v xml:space="preserve"> </v>
      </c>
      <c r="BU289" s="100" t="str">
        <f>+'[3]Contratos anteriores'!BU292</f>
        <v xml:space="preserve"> </v>
      </c>
      <c r="BV289" s="100">
        <f t="shared" si="304"/>
        <v>9.960657711111109</v>
      </c>
      <c r="BW289" s="100">
        <f t="shared" si="305"/>
        <v>1.4491941305220732</v>
      </c>
      <c r="BX289" s="100">
        <f t="shared" si="375"/>
        <v>7.7868665153279988</v>
      </c>
      <c r="BY289" s="100">
        <f t="shared" si="376"/>
        <v>11.409851841633182</v>
      </c>
      <c r="BZ289" s="100">
        <f t="shared" ref="BZ289:BZ320" si="377">+IFERROR(E289*1.1," ")</f>
        <v>10.548444418902053</v>
      </c>
      <c r="CA289" s="100" t="str">
        <f t="shared" si="306"/>
        <v/>
      </c>
      <c r="CB289" s="100">
        <f t="shared" si="307"/>
        <v>9.891</v>
      </c>
      <c r="CC289" s="100" t="str">
        <f t="shared" si="308"/>
        <v/>
      </c>
      <c r="CD289" s="100" t="str">
        <f t="shared" si="309"/>
        <v/>
      </c>
      <c r="CE289" s="100" t="str">
        <f t="shared" si="310"/>
        <v/>
      </c>
      <c r="CF289" s="100" t="str">
        <f t="shared" si="311"/>
        <v/>
      </c>
      <c r="CG289" s="100" t="str">
        <f t="shared" si="312"/>
        <v/>
      </c>
      <c r="CH289" s="100" t="str">
        <f t="shared" si="313"/>
        <v/>
      </c>
      <c r="CI289" s="100" t="str">
        <f t="shared" si="314"/>
        <v/>
      </c>
      <c r="CJ289" s="100" t="str">
        <f t="shared" si="315"/>
        <v/>
      </c>
      <c r="CK289" s="100">
        <f t="shared" si="316"/>
        <v>7.9734383999999991</v>
      </c>
      <c r="CL289" s="100" t="str">
        <f t="shared" si="317"/>
        <v/>
      </c>
      <c r="CM289" s="100" t="str">
        <f t="shared" si="318"/>
        <v/>
      </c>
      <c r="CN289" s="100" t="str">
        <f t="shared" si="319"/>
        <v/>
      </c>
      <c r="CO289" s="100" t="str">
        <f t="shared" si="320"/>
        <v/>
      </c>
      <c r="CP289" s="100" t="str">
        <f t="shared" si="321"/>
        <v/>
      </c>
      <c r="CQ289" s="100" t="str">
        <f t="shared" si="322"/>
        <v/>
      </c>
      <c r="CR289" s="100" t="str">
        <f t="shared" si="323"/>
        <v/>
      </c>
      <c r="CS289" s="100" t="str">
        <f t="shared" si="324"/>
        <v/>
      </c>
      <c r="CT289" s="100" t="str">
        <f t="shared" si="325"/>
        <v/>
      </c>
      <c r="CU289" s="100" t="str">
        <f t="shared" si="326"/>
        <v/>
      </c>
      <c r="CV289" s="100" t="str">
        <f t="shared" si="327"/>
        <v/>
      </c>
      <c r="CW289" s="100" t="str">
        <f t="shared" si="328"/>
        <v/>
      </c>
      <c r="CX289" s="100" t="str">
        <f t="shared" si="329"/>
        <v/>
      </c>
      <c r="CY289" s="100" t="str">
        <f t="shared" si="330"/>
        <v/>
      </c>
      <c r="CZ289" s="100" t="str">
        <f t="shared" si="331"/>
        <v/>
      </c>
      <c r="DA289" s="100" t="str">
        <f t="shared" si="332"/>
        <v/>
      </c>
      <c r="DB289" s="100" t="str">
        <f t="shared" si="333"/>
        <v/>
      </c>
      <c r="DC289" s="100" t="str">
        <f t="shared" si="334"/>
        <v/>
      </c>
      <c r="DD289" s="100" t="str">
        <f t="shared" si="335"/>
        <v/>
      </c>
      <c r="DE289" s="100" t="str">
        <f t="shared" si="336"/>
        <v/>
      </c>
      <c r="DF289" s="100" t="str">
        <f t="shared" si="337"/>
        <v/>
      </c>
      <c r="DG289" s="100" t="str">
        <f t="shared" si="338"/>
        <v/>
      </c>
      <c r="DH289" s="100" t="str">
        <f t="shared" si="339"/>
        <v/>
      </c>
      <c r="DI289" s="100" t="str">
        <f t="shared" si="340"/>
        <v/>
      </c>
      <c r="DJ289" s="100" t="str">
        <f t="shared" si="341"/>
        <v/>
      </c>
      <c r="DK289" s="100" t="str">
        <f t="shared" si="342"/>
        <v/>
      </c>
      <c r="DL289" s="100" t="str">
        <f t="shared" si="343"/>
        <v/>
      </c>
      <c r="DM289" s="100" t="str">
        <f t="shared" si="344"/>
        <v/>
      </c>
      <c r="DN289" s="100">
        <f t="shared" si="345"/>
        <v>9.8049210000000002</v>
      </c>
      <c r="DO289" s="100" t="str">
        <f t="shared" si="346"/>
        <v/>
      </c>
      <c r="DP289" s="100" t="str">
        <f t="shared" si="347"/>
        <v/>
      </c>
      <c r="DQ289" s="100" t="str">
        <f t="shared" si="348"/>
        <v/>
      </c>
      <c r="DR289" s="100" t="str">
        <f t="shared" si="349"/>
        <v/>
      </c>
      <c r="DS289" s="100" t="str">
        <f t="shared" si="350"/>
        <v/>
      </c>
      <c r="DT289" s="100" t="str">
        <f t="shared" si="351"/>
        <v/>
      </c>
      <c r="DU289" s="100" t="str">
        <f t="shared" si="352"/>
        <v/>
      </c>
      <c r="DV289" s="100" t="str">
        <f t="shared" si="353"/>
        <v/>
      </c>
      <c r="DW289" s="100" t="str">
        <f t="shared" si="354"/>
        <v/>
      </c>
      <c r="DX289" s="100" t="str">
        <f t="shared" si="355"/>
        <v/>
      </c>
      <c r="DY289" s="100" t="str">
        <f t="shared" si="356"/>
        <v/>
      </c>
      <c r="DZ289" s="100" t="str">
        <f t="shared" si="357"/>
        <v/>
      </c>
      <c r="EA289" s="100" t="str">
        <f t="shared" si="358"/>
        <v/>
      </c>
      <c r="EB289" s="100" t="str">
        <f t="shared" si="359"/>
        <v/>
      </c>
      <c r="EC289" s="100" t="str">
        <f t="shared" si="360"/>
        <v/>
      </c>
      <c r="ED289" s="100" t="str">
        <f t="shared" si="361"/>
        <v/>
      </c>
      <c r="EE289" s="100" t="str">
        <f t="shared" si="362"/>
        <v/>
      </c>
      <c r="EF289" s="100" t="str">
        <f t="shared" si="363"/>
        <v/>
      </c>
      <c r="EG289" s="100" t="str">
        <f t="shared" si="364"/>
        <v/>
      </c>
      <c r="EH289" s="100" t="str">
        <f t="shared" si="365"/>
        <v/>
      </c>
      <c r="EI289" s="100">
        <f t="shared" si="366"/>
        <v>9.57</v>
      </c>
      <c r="EJ289" s="100" t="str">
        <f t="shared" si="367"/>
        <v/>
      </c>
      <c r="EK289" s="100">
        <f t="shared" si="368"/>
        <v>9.77</v>
      </c>
      <c r="EL289" s="100" t="str">
        <f t="shared" si="369"/>
        <v/>
      </c>
      <c r="EM289" s="100" t="str">
        <f t="shared" si="370"/>
        <v/>
      </c>
      <c r="EN289" s="100" t="str">
        <f t="shared" si="371"/>
        <v/>
      </c>
      <c r="EO289" s="99">
        <f t="shared" si="372"/>
        <v>9.4600000000000009</v>
      </c>
      <c r="EP289" s="99">
        <f>ROUND(EO289*(1+[3]Inflación!$G$50),2)</f>
        <v>9.58</v>
      </c>
      <c r="EQ289" s="98">
        <f t="shared" si="373"/>
        <v>-1.3503831773223451E-2</v>
      </c>
    </row>
    <row r="290" spans="1:147" s="69" customFormat="1" ht="24.75" customHeight="1">
      <c r="A290" s="80">
        <v>282</v>
      </c>
      <c r="B290" s="120" t="s">
        <v>413</v>
      </c>
      <c r="C290" s="78" t="s">
        <v>415</v>
      </c>
      <c r="D290" s="77" t="s">
        <v>12</v>
      </c>
      <c r="E290" s="76">
        <v>9.1990058927847791</v>
      </c>
      <c r="F290" s="76">
        <v>9.2771974428734492</v>
      </c>
      <c r="G290" s="75"/>
      <c r="H290" s="72"/>
      <c r="I290" s="72">
        <v>9.891</v>
      </c>
      <c r="J290" s="72"/>
      <c r="K290" s="72" t="str">
        <f>+'[3]Contratos anteriores'!AO293</f>
        <v xml:space="preserve"> </v>
      </c>
      <c r="L290" s="72" t="str">
        <f>+'[3]Contratos anteriores'!AP293</f>
        <v xml:space="preserve"> </v>
      </c>
      <c r="M290" s="72" t="str">
        <f>+'[3]Contratos anteriores'!AQ293</f>
        <v xml:space="preserve"> </v>
      </c>
      <c r="N290" s="72"/>
      <c r="O290" s="72"/>
      <c r="P290" s="72"/>
      <c r="Q290" s="72">
        <f>+'[3]Contratos anteriores'!AR293</f>
        <v>9.8168220000000019</v>
      </c>
      <c r="R290" s="72" t="str">
        <f>+'[3]Contratos anteriores'!AS293</f>
        <v xml:space="preserve"> </v>
      </c>
      <c r="S290" s="72">
        <f>+'[3]Contratos anteriores'!AT293</f>
        <v>8.8254059999999992</v>
      </c>
      <c r="T290" s="72"/>
      <c r="U290" s="72"/>
      <c r="V290" s="72"/>
      <c r="W290" s="72" t="str">
        <f>+'[3]Contratos anteriores'!AU293</f>
        <v xml:space="preserve"> </v>
      </c>
      <c r="X290" s="72" t="str">
        <f>+'[3]Contratos anteriores'!AV293</f>
        <v xml:space="preserve"> </v>
      </c>
      <c r="Y290" s="72" t="str">
        <f>+'[3]Contratos anteriores'!AW293</f>
        <v xml:space="preserve"> </v>
      </c>
      <c r="Z290" s="72"/>
      <c r="AA290" s="72"/>
      <c r="AB290" s="72"/>
      <c r="AC290" s="74" t="str">
        <f>+'[3]Contratos anteriores'!AX293</f>
        <v xml:space="preserve"> </v>
      </c>
      <c r="AD290" s="74">
        <f>+'[3]Contratos anteriores'!AY293</f>
        <v>9.2607199999999992</v>
      </c>
      <c r="AE290" s="74" t="str">
        <f>+'[3]Contratos anteriores'!AZ293</f>
        <v xml:space="preserve"> </v>
      </c>
      <c r="AF290" s="72"/>
      <c r="AG290" s="72"/>
      <c r="AH290" s="72"/>
      <c r="AI290" s="72" t="str">
        <f>+'[3]Contratos anteriores'!BA293</f>
        <v xml:space="preserve"> </v>
      </c>
      <c r="AJ290" s="72" t="str">
        <f>+'[3]Contratos anteriores'!BB293</f>
        <v xml:space="preserve"> </v>
      </c>
      <c r="AK290" s="72" t="str">
        <f>+'[3]Contratos anteriores'!BC293</f>
        <v xml:space="preserve"> </v>
      </c>
      <c r="AL290" s="72"/>
      <c r="AM290" s="72"/>
      <c r="AN290" s="72"/>
      <c r="AO290" s="72" t="str">
        <f>+'[3]Contratos anteriores'!BD293</f>
        <v xml:space="preserve"> </v>
      </c>
      <c r="AP290" s="72" t="str">
        <f>+'[3]Contratos anteriores'!BE293</f>
        <v xml:space="preserve"> </v>
      </c>
      <c r="AQ290" s="72" t="str">
        <f>+'[3]Contratos anteriores'!BF293</f>
        <v xml:space="preserve"> </v>
      </c>
      <c r="AR290" s="72"/>
      <c r="AS290" s="72"/>
      <c r="AT290" s="72"/>
      <c r="AU290" s="72" t="str">
        <f>+'[3]Contratos anteriores'!BG293</f>
        <v xml:space="preserve"> </v>
      </c>
      <c r="AV290" s="72" t="str">
        <f>+'[3]Contratos anteriores'!BH293</f>
        <v xml:space="preserve"> </v>
      </c>
      <c r="AW290" s="72" t="str">
        <f>+'[3]Contratos anteriores'!BI293</f>
        <v xml:space="preserve"> </v>
      </c>
      <c r="AX290" s="72"/>
      <c r="AY290" s="72"/>
      <c r="AZ290" s="72"/>
      <c r="BA290" s="72" t="str">
        <f>+'[3]Contratos anteriores'!BJ293</f>
        <v xml:space="preserve"> </v>
      </c>
      <c r="BB290" s="72" t="str">
        <f>+'[3]Contratos anteriores'!BK293</f>
        <v xml:space="preserve"> </v>
      </c>
      <c r="BC290" s="72" t="str">
        <f>+'[3]Contratos anteriores'!BL293</f>
        <v xml:space="preserve"> </v>
      </c>
      <c r="BD290" s="72"/>
      <c r="BE290" s="72"/>
      <c r="BF290" s="72"/>
      <c r="BG290" s="72" t="str">
        <f>+'[3]Contratos anteriores'!BM293</f>
        <v xml:space="preserve"> </v>
      </c>
      <c r="BH290" s="72" t="str">
        <f>+'[3]Contratos anteriores'!BN293</f>
        <v xml:space="preserve"> </v>
      </c>
      <c r="BI290" s="72" t="str">
        <f>+'[3]Contratos anteriores'!BO293</f>
        <v xml:space="preserve"> </v>
      </c>
      <c r="BJ290" s="72">
        <v>13.09</v>
      </c>
      <c r="BK290" s="72">
        <v>10.39</v>
      </c>
      <c r="BL290" s="72"/>
      <c r="BM290" s="72" t="str">
        <f>+'[3]Contratos anteriores'!BP293</f>
        <v xml:space="preserve"> </v>
      </c>
      <c r="BN290" s="72" t="str">
        <f>+'[3]Contratos anteriores'!BQ293</f>
        <v xml:space="preserve"> </v>
      </c>
      <c r="BO290" s="72" t="str">
        <f>+'[3]Contratos anteriores'!BR293</f>
        <v xml:space="preserve"> </v>
      </c>
      <c r="BP290" s="72">
        <v>9.18</v>
      </c>
      <c r="BQ290" s="72"/>
      <c r="BR290" s="72">
        <v>9.3699999999999992</v>
      </c>
      <c r="BS290" s="72" t="str">
        <f>+'[3]Contratos anteriores'!BS293</f>
        <v xml:space="preserve"> </v>
      </c>
      <c r="BT290" s="72" t="str">
        <f>+'[3]Contratos anteriores'!BT293</f>
        <v xml:space="preserve"> </v>
      </c>
      <c r="BU290" s="72" t="str">
        <f>+'[3]Contratos anteriores'!BU293</f>
        <v xml:space="preserve"> </v>
      </c>
      <c r="BV290" s="73">
        <f t="shared" si="304"/>
        <v>9.9779935000000002</v>
      </c>
      <c r="BW290" s="73">
        <f t="shared" si="305"/>
        <v>1.2300057683304486</v>
      </c>
      <c r="BX290" s="73">
        <f t="shared" si="375"/>
        <v>8.1329848475043267</v>
      </c>
      <c r="BY290" s="73">
        <f t="shared" si="376"/>
        <v>11.207999268330449</v>
      </c>
      <c r="BZ290" s="73">
        <f t="shared" si="377"/>
        <v>10.118906482063258</v>
      </c>
      <c r="CA290" s="72" t="str">
        <f t="shared" si="306"/>
        <v/>
      </c>
      <c r="CB290" s="72">
        <f t="shared" si="307"/>
        <v>9.891</v>
      </c>
      <c r="CC290" s="72" t="str">
        <f t="shared" si="308"/>
        <v/>
      </c>
      <c r="CD290" s="72" t="str">
        <f t="shared" si="309"/>
        <v/>
      </c>
      <c r="CE290" s="72" t="str">
        <f t="shared" si="310"/>
        <v/>
      </c>
      <c r="CF290" s="72" t="str">
        <f t="shared" si="311"/>
        <v/>
      </c>
      <c r="CG290" s="72" t="str">
        <f t="shared" si="312"/>
        <v/>
      </c>
      <c r="CH290" s="72" t="str">
        <f t="shared" si="313"/>
        <v/>
      </c>
      <c r="CI290" s="72" t="str">
        <f t="shared" si="314"/>
        <v/>
      </c>
      <c r="CJ290" s="72">
        <f t="shared" si="315"/>
        <v>9.8168220000000019</v>
      </c>
      <c r="CK290" s="72" t="str">
        <f t="shared" si="316"/>
        <v/>
      </c>
      <c r="CL290" s="72">
        <f t="shared" si="317"/>
        <v>8.8254059999999992</v>
      </c>
      <c r="CM290" s="72" t="str">
        <f t="shared" si="318"/>
        <v/>
      </c>
      <c r="CN290" s="72" t="str">
        <f t="shared" si="319"/>
        <v/>
      </c>
      <c r="CO290" s="72" t="str">
        <f t="shared" si="320"/>
        <v/>
      </c>
      <c r="CP290" s="72" t="str">
        <f t="shared" si="321"/>
        <v/>
      </c>
      <c r="CQ290" s="72" t="str">
        <f t="shared" si="322"/>
        <v/>
      </c>
      <c r="CR290" s="72" t="str">
        <f t="shared" si="323"/>
        <v/>
      </c>
      <c r="CS290" s="72" t="str">
        <f t="shared" si="324"/>
        <v/>
      </c>
      <c r="CT290" s="72" t="str">
        <f t="shared" si="325"/>
        <v/>
      </c>
      <c r="CU290" s="72" t="str">
        <f t="shared" si="326"/>
        <v/>
      </c>
      <c r="CV290" s="72" t="str">
        <f t="shared" si="327"/>
        <v/>
      </c>
      <c r="CW290" s="72">
        <f t="shared" si="328"/>
        <v>9.2607199999999992</v>
      </c>
      <c r="CX290" s="72" t="str">
        <f t="shared" si="329"/>
        <v/>
      </c>
      <c r="CY290" s="72" t="str">
        <f t="shared" si="330"/>
        <v/>
      </c>
      <c r="CZ290" s="72" t="str">
        <f t="shared" si="331"/>
        <v/>
      </c>
      <c r="DA290" s="72" t="str">
        <f t="shared" si="332"/>
        <v/>
      </c>
      <c r="DB290" s="72" t="str">
        <f t="shared" si="333"/>
        <v/>
      </c>
      <c r="DC290" s="72" t="str">
        <f t="shared" si="334"/>
        <v/>
      </c>
      <c r="DD290" s="72" t="str">
        <f t="shared" si="335"/>
        <v/>
      </c>
      <c r="DE290" s="72" t="str">
        <f t="shared" si="336"/>
        <v/>
      </c>
      <c r="DF290" s="72" t="str">
        <f t="shared" si="337"/>
        <v/>
      </c>
      <c r="DG290" s="72" t="str">
        <f t="shared" si="338"/>
        <v/>
      </c>
      <c r="DH290" s="72" t="str">
        <f t="shared" si="339"/>
        <v/>
      </c>
      <c r="DI290" s="72" t="str">
        <f t="shared" si="340"/>
        <v/>
      </c>
      <c r="DJ290" s="72" t="str">
        <f t="shared" si="341"/>
        <v/>
      </c>
      <c r="DK290" s="72" t="str">
        <f t="shared" si="342"/>
        <v/>
      </c>
      <c r="DL290" s="72" t="str">
        <f t="shared" si="343"/>
        <v/>
      </c>
      <c r="DM290" s="72" t="str">
        <f t="shared" si="344"/>
        <v/>
      </c>
      <c r="DN290" s="72" t="str">
        <f t="shared" si="345"/>
        <v/>
      </c>
      <c r="DO290" s="72" t="str">
        <f t="shared" si="346"/>
        <v/>
      </c>
      <c r="DP290" s="72" t="str">
        <f t="shared" si="347"/>
        <v/>
      </c>
      <c r="DQ290" s="72" t="str">
        <f t="shared" si="348"/>
        <v/>
      </c>
      <c r="DR290" s="72" t="str">
        <f t="shared" si="349"/>
        <v/>
      </c>
      <c r="DS290" s="72" t="str">
        <f t="shared" si="350"/>
        <v/>
      </c>
      <c r="DT290" s="72" t="str">
        <f t="shared" si="351"/>
        <v/>
      </c>
      <c r="DU290" s="72" t="str">
        <f t="shared" si="352"/>
        <v/>
      </c>
      <c r="DV290" s="72" t="str">
        <f t="shared" si="353"/>
        <v/>
      </c>
      <c r="DW290" s="72" t="str">
        <f t="shared" si="354"/>
        <v/>
      </c>
      <c r="DX290" s="72" t="str">
        <f t="shared" si="355"/>
        <v/>
      </c>
      <c r="DY290" s="72" t="str">
        <f t="shared" si="356"/>
        <v/>
      </c>
      <c r="DZ290" s="72" t="str">
        <f t="shared" si="357"/>
        <v/>
      </c>
      <c r="EA290" s="72" t="str">
        <f t="shared" si="358"/>
        <v/>
      </c>
      <c r="EB290" s="72" t="str">
        <f t="shared" si="359"/>
        <v/>
      </c>
      <c r="EC290" s="72" t="str">
        <f t="shared" si="360"/>
        <v/>
      </c>
      <c r="ED290" s="72" t="str">
        <f t="shared" si="361"/>
        <v/>
      </c>
      <c r="EE290" s="72" t="str">
        <f t="shared" si="362"/>
        <v/>
      </c>
      <c r="EF290" s="72" t="str">
        <f t="shared" si="363"/>
        <v/>
      </c>
      <c r="EG290" s="72" t="str">
        <f t="shared" si="364"/>
        <v/>
      </c>
      <c r="EH290" s="72" t="str">
        <f t="shared" si="365"/>
        <v/>
      </c>
      <c r="EI290" s="72">
        <f t="shared" si="366"/>
        <v>9.18</v>
      </c>
      <c r="EJ290" s="72" t="str">
        <f t="shared" si="367"/>
        <v/>
      </c>
      <c r="EK290" s="72">
        <f t="shared" si="368"/>
        <v>9.3699999999999992</v>
      </c>
      <c r="EL290" s="72" t="str">
        <f t="shared" si="369"/>
        <v/>
      </c>
      <c r="EM290" s="72" t="str">
        <f t="shared" si="370"/>
        <v/>
      </c>
      <c r="EN290" s="72" t="str">
        <f t="shared" si="371"/>
        <v/>
      </c>
      <c r="EO290" s="71">
        <f t="shared" si="372"/>
        <v>9.41</v>
      </c>
      <c r="EP290" s="71">
        <f>ROUND(EO290*(1+[3]Inflación!$G$50),2)</f>
        <v>9.5299999999999994</v>
      </c>
      <c r="EQ290" s="70">
        <f t="shared" si="373"/>
        <v>2.2936620508169581E-2</v>
      </c>
    </row>
    <row r="291" spans="1:147" s="108" customFormat="1" ht="24.75" customHeight="1">
      <c r="A291" s="96">
        <v>283</v>
      </c>
      <c r="B291" s="95" t="s">
        <v>413</v>
      </c>
      <c r="C291" s="91" t="s">
        <v>414</v>
      </c>
      <c r="D291" s="90" t="s">
        <v>12</v>
      </c>
      <c r="E291" s="94">
        <v>27.978205655206438</v>
      </c>
      <c r="F291" s="94">
        <v>28.216020403275692</v>
      </c>
      <c r="G291" s="87"/>
      <c r="H291" s="82"/>
      <c r="I291" s="82"/>
      <c r="J291" s="82"/>
      <c r="K291" s="82" t="str">
        <f>+'[3]Contratos anteriores'!AO294</f>
        <v xml:space="preserve"> </v>
      </c>
      <c r="L291" s="82" t="str">
        <f>+'[3]Contratos anteriores'!AP294</f>
        <v xml:space="preserve"> </v>
      </c>
      <c r="M291" s="82" t="str">
        <f>+'[3]Contratos anteriores'!AQ294</f>
        <v xml:space="preserve"> </v>
      </c>
      <c r="N291" s="82"/>
      <c r="O291" s="82"/>
      <c r="P291" s="82"/>
      <c r="Q291" s="82" t="str">
        <f>+'[3]Contratos anteriores'!AR294</f>
        <v xml:space="preserve"> </v>
      </c>
      <c r="R291" s="82" t="str">
        <f>+'[3]Contratos anteriores'!AS294</f>
        <v xml:space="preserve"> </v>
      </c>
      <c r="S291" s="82" t="str">
        <f>+'[3]Contratos anteriores'!AT294</f>
        <v xml:space="preserve"> </v>
      </c>
      <c r="T291" s="82">
        <v>20</v>
      </c>
      <c r="U291" s="82"/>
      <c r="V291" s="82"/>
      <c r="W291" s="82" t="str">
        <f>+'[3]Contratos anteriores'!AU294</f>
        <v xml:space="preserve"> </v>
      </c>
      <c r="X291" s="82" t="str">
        <f>+'[3]Contratos anteriores'!AV294</f>
        <v xml:space="preserve"> </v>
      </c>
      <c r="Y291" s="82" t="str">
        <f>+'[3]Contratos anteriores'!AW294</f>
        <v xml:space="preserve"> </v>
      </c>
      <c r="Z291" s="82"/>
      <c r="AA291" s="82"/>
      <c r="AB291" s="82"/>
      <c r="AC291" s="86" t="str">
        <f>+'[3]Contratos anteriores'!AX294</f>
        <v xml:space="preserve"> </v>
      </c>
      <c r="AD291" s="86" t="str">
        <f>+'[3]Contratos anteriores'!AY294</f>
        <v xml:space="preserve"> </v>
      </c>
      <c r="AE291" s="86" t="str">
        <f>+'[3]Contratos anteriores'!AZ294</f>
        <v xml:space="preserve"> </v>
      </c>
      <c r="AF291" s="82"/>
      <c r="AG291" s="82"/>
      <c r="AH291" s="82"/>
      <c r="AI291" s="82" t="str">
        <f>+'[3]Contratos anteriores'!BA294</f>
        <v xml:space="preserve"> </v>
      </c>
      <c r="AJ291" s="82" t="str">
        <f>+'[3]Contratos anteriores'!BB294</f>
        <v xml:space="preserve"> </v>
      </c>
      <c r="AK291" s="82" t="str">
        <f>+'[3]Contratos anteriores'!BC294</f>
        <v xml:space="preserve"> </v>
      </c>
      <c r="AL291" s="82"/>
      <c r="AM291" s="82"/>
      <c r="AN291" s="82"/>
      <c r="AO291" s="82" t="str">
        <f>+'[3]Contratos anteriores'!BD294</f>
        <v xml:space="preserve"> </v>
      </c>
      <c r="AP291" s="82" t="str">
        <f>+'[3]Contratos anteriores'!BE294</f>
        <v xml:space="preserve"> </v>
      </c>
      <c r="AQ291" s="82" t="str">
        <f>+'[3]Contratos anteriores'!BF294</f>
        <v xml:space="preserve"> </v>
      </c>
      <c r="AR291" s="82"/>
      <c r="AS291" s="82"/>
      <c r="AT291" s="82"/>
      <c r="AU291" s="82" t="str">
        <f>+'[3]Contratos anteriores'!BG294</f>
        <v xml:space="preserve"> </v>
      </c>
      <c r="AV291" s="82" t="str">
        <f>+'[3]Contratos anteriores'!BH294</f>
        <v xml:space="preserve"> </v>
      </c>
      <c r="AW291" s="82" t="str">
        <f>+'[3]Contratos anteriores'!BI294</f>
        <v xml:space="preserve"> </v>
      </c>
      <c r="AX291" s="82"/>
      <c r="AY291" s="82"/>
      <c r="AZ291" s="82"/>
      <c r="BA291" s="82" t="str">
        <f>+'[3]Contratos anteriores'!BJ294</f>
        <v xml:space="preserve"> </v>
      </c>
      <c r="BB291" s="82" t="str">
        <f>+'[3]Contratos anteriores'!BK294</f>
        <v xml:space="preserve"> </v>
      </c>
      <c r="BC291" s="82" t="str">
        <f>+'[3]Contratos anteriores'!BL294</f>
        <v xml:space="preserve"> </v>
      </c>
      <c r="BD291" s="82"/>
      <c r="BE291" s="82"/>
      <c r="BF291" s="82"/>
      <c r="BG291" s="82" t="str">
        <f>+'[3]Contratos anteriores'!BM294</f>
        <v xml:space="preserve"> </v>
      </c>
      <c r="BH291" s="82" t="str">
        <f>+'[3]Contratos anteriores'!BN294</f>
        <v xml:space="preserve"> </v>
      </c>
      <c r="BI291" s="82" t="str">
        <f>+'[3]Contratos anteriores'!BO294</f>
        <v xml:space="preserve"> </v>
      </c>
      <c r="BJ291" s="82">
        <v>31.79</v>
      </c>
      <c r="BK291" s="82">
        <v>31.62</v>
      </c>
      <c r="BL291" s="82"/>
      <c r="BM291" s="82" t="str">
        <f>+'[3]Contratos anteriores'!BP294</f>
        <v xml:space="preserve"> </v>
      </c>
      <c r="BN291" s="82" t="str">
        <f>+'[3]Contratos anteriores'!BQ294</f>
        <v xml:space="preserve"> </v>
      </c>
      <c r="BO291" s="82" t="str">
        <f>+'[3]Contratos anteriores'!BR294</f>
        <v xml:space="preserve"> </v>
      </c>
      <c r="BP291" s="82">
        <v>27.93</v>
      </c>
      <c r="BQ291" s="82"/>
      <c r="BR291" s="82">
        <v>28.5</v>
      </c>
      <c r="BS291" s="82" t="str">
        <f>+'[3]Contratos anteriores'!BS294</f>
        <v xml:space="preserve"> </v>
      </c>
      <c r="BT291" s="82" t="str">
        <f>+'[3]Contratos anteriores'!BT294</f>
        <v xml:space="preserve"> </v>
      </c>
      <c r="BU291" s="82" t="str">
        <f>+'[3]Contratos anteriores'!BU294</f>
        <v xml:space="preserve"> </v>
      </c>
      <c r="BV291" s="84">
        <f t="shared" si="304"/>
        <v>27.968</v>
      </c>
      <c r="BW291" s="84">
        <f t="shared" si="305"/>
        <v>3.9108901898404453</v>
      </c>
      <c r="BX291" s="84">
        <f t="shared" si="375"/>
        <v>22.10166471523933</v>
      </c>
      <c r="BY291" s="84">
        <f t="shared" si="376"/>
        <v>31.878890189840444</v>
      </c>
      <c r="BZ291" s="84">
        <f t="shared" si="377"/>
        <v>30.776026220727083</v>
      </c>
      <c r="CA291" s="82" t="str">
        <f t="shared" si="306"/>
        <v/>
      </c>
      <c r="CB291" s="82" t="str">
        <f t="shared" si="307"/>
        <v/>
      </c>
      <c r="CC291" s="82" t="str">
        <f t="shared" si="308"/>
        <v/>
      </c>
      <c r="CD291" s="82" t="str">
        <f t="shared" si="309"/>
        <v/>
      </c>
      <c r="CE291" s="82" t="str">
        <f t="shared" si="310"/>
        <v/>
      </c>
      <c r="CF291" s="82" t="str">
        <f t="shared" si="311"/>
        <v/>
      </c>
      <c r="CG291" s="82" t="str">
        <f t="shared" si="312"/>
        <v/>
      </c>
      <c r="CH291" s="82" t="str">
        <f t="shared" si="313"/>
        <v/>
      </c>
      <c r="CI291" s="82" t="str">
        <f t="shared" si="314"/>
        <v/>
      </c>
      <c r="CJ291" s="82" t="str">
        <f t="shared" si="315"/>
        <v/>
      </c>
      <c r="CK291" s="82" t="str">
        <f t="shared" si="316"/>
        <v/>
      </c>
      <c r="CL291" s="82" t="str">
        <f t="shared" si="317"/>
        <v/>
      </c>
      <c r="CM291" s="82" t="str">
        <f t="shared" si="318"/>
        <v/>
      </c>
      <c r="CN291" s="82" t="str">
        <f t="shared" si="319"/>
        <v/>
      </c>
      <c r="CO291" s="82" t="str">
        <f t="shared" si="320"/>
        <v/>
      </c>
      <c r="CP291" s="82" t="str">
        <f t="shared" si="321"/>
        <v/>
      </c>
      <c r="CQ291" s="82" t="str">
        <f t="shared" si="322"/>
        <v/>
      </c>
      <c r="CR291" s="82" t="str">
        <f t="shared" si="323"/>
        <v/>
      </c>
      <c r="CS291" s="82" t="str">
        <f t="shared" si="324"/>
        <v/>
      </c>
      <c r="CT291" s="82" t="str">
        <f t="shared" si="325"/>
        <v/>
      </c>
      <c r="CU291" s="82" t="str">
        <f t="shared" si="326"/>
        <v/>
      </c>
      <c r="CV291" s="82" t="str">
        <f t="shared" si="327"/>
        <v/>
      </c>
      <c r="CW291" s="82" t="str">
        <f t="shared" si="328"/>
        <v/>
      </c>
      <c r="CX291" s="82" t="str">
        <f t="shared" si="329"/>
        <v/>
      </c>
      <c r="CY291" s="82" t="str">
        <f t="shared" si="330"/>
        <v/>
      </c>
      <c r="CZ291" s="82" t="str">
        <f t="shared" si="331"/>
        <v/>
      </c>
      <c r="DA291" s="82" t="str">
        <f t="shared" si="332"/>
        <v/>
      </c>
      <c r="DB291" s="82" t="str">
        <f t="shared" si="333"/>
        <v/>
      </c>
      <c r="DC291" s="82" t="str">
        <f t="shared" si="334"/>
        <v/>
      </c>
      <c r="DD291" s="82" t="str">
        <f t="shared" si="335"/>
        <v/>
      </c>
      <c r="DE291" s="82" t="str">
        <f t="shared" si="336"/>
        <v/>
      </c>
      <c r="DF291" s="82" t="str">
        <f t="shared" si="337"/>
        <v/>
      </c>
      <c r="DG291" s="82" t="str">
        <f t="shared" si="338"/>
        <v/>
      </c>
      <c r="DH291" s="82" t="str">
        <f t="shared" si="339"/>
        <v/>
      </c>
      <c r="DI291" s="82" t="str">
        <f t="shared" si="340"/>
        <v/>
      </c>
      <c r="DJ291" s="82" t="str">
        <f t="shared" si="341"/>
        <v/>
      </c>
      <c r="DK291" s="82" t="str">
        <f t="shared" si="342"/>
        <v/>
      </c>
      <c r="DL291" s="82" t="str">
        <f t="shared" si="343"/>
        <v/>
      </c>
      <c r="DM291" s="82" t="str">
        <f t="shared" si="344"/>
        <v/>
      </c>
      <c r="DN291" s="82" t="str">
        <f t="shared" si="345"/>
        <v/>
      </c>
      <c r="DO291" s="82" t="str">
        <f t="shared" si="346"/>
        <v/>
      </c>
      <c r="DP291" s="82" t="str">
        <f t="shared" si="347"/>
        <v/>
      </c>
      <c r="DQ291" s="82" t="str">
        <f t="shared" si="348"/>
        <v/>
      </c>
      <c r="DR291" s="82" t="str">
        <f t="shared" si="349"/>
        <v/>
      </c>
      <c r="DS291" s="82" t="str">
        <f t="shared" si="350"/>
        <v/>
      </c>
      <c r="DT291" s="82" t="str">
        <f t="shared" si="351"/>
        <v/>
      </c>
      <c r="DU291" s="82" t="str">
        <f t="shared" si="352"/>
        <v/>
      </c>
      <c r="DV291" s="82" t="str">
        <f t="shared" si="353"/>
        <v/>
      </c>
      <c r="DW291" s="82" t="str">
        <f t="shared" si="354"/>
        <v/>
      </c>
      <c r="DX291" s="82" t="str">
        <f t="shared" si="355"/>
        <v/>
      </c>
      <c r="DY291" s="82" t="str">
        <f t="shared" si="356"/>
        <v/>
      </c>
      <c r="DZ291" s="82" t="str">
        <f t="shared" si="357"/>
        <v/>
      </c>
      <c r="EA291" s="82" t="str">
        <f t="shared" si="358"/>
        <v/>
      </c>
      <c r="EB291" s="82" t="str">
        <f t="shared" si="359"/>
        <v/>
      </c>
      <c r="EC291" s="82" t="str">
        <f t="shared" si="360"/>
        <v/>
      </c>
      <c r="ED291" s="82" t="str">
        <f t="shared" si="361"/>
        <v/>
      </c>
      <c r="EE291" s="82" t="str">
        <f t="shared" si="362"/>
        <v/>
      </c>
      <c r="EF291" s="82" t="str">
        <f t="shared" si="363"/>
        <v/>
      </c>
      <c r="EG291" s="82" t="str">
        <f t="shared" si="364"/>
        <v/>
      </c>
      <c r="EH291" s="82" t="str">
        <f t="shared" si="365"/>
        <v/>
      </c>
      <c r="EI291" s="82">
        <f t="shared" si="366"/>
        <v>27.93</v>
      </c>
      <c r="EJ291" s="82" t="str">
        <f t="shared" si="367"/>
        <v/>
      </c>
      <c r="EK291" s="82">
        <f t="shared" si="368"/>
        <v>28.5</v>
      </c>
      <c r="EL291" s="82" t="str">
        <f t="shared" si="369"/>
        <v/>
      </c>
      <c r="EM291" s="82" t="str">
        <f t="shared" si="370"/>
        <v/>
      </c>
      <c r="EN291" s="82" t="str">
        <f t="shared" si="371"/>
        <v/>
      </c>
      <c r="EO291" s="71">
        <f t="shared" si="372"/>
        <v>28.22</v>
      </c>
      <c r="EP291" s="71">
        <f>ROUND(EO291*(1+[3]Inflación!$G$50),2)</f>
        <v>28.58</v>
      </c>
      <c r="EQ291" s="81">
        <f t="shared" si="373"/>
        <v>8.6422391690643696E-3</v>
      </c>
    </row>
    <row r="292" spans="1:147" s="97" customFormat="1" ht="24.75" customHeight="1">
      <c r="A292" s="107">
        <v>284</v>
      </c>
      <c r="B292" s="106" t="s">
        <v>413</v>
      </c>
      <c r="C292" s="167" t="s">
        <v>245</v>
      </c>
      <c r="D292" s="104" t="s">
        <v>12</v>
      </c>
      <c r="E292" s="103">
        <v>15.393854549399723</v>
      </c>
      <c r="F292" s="103">
        <v>15.524702313069621</v>
      </c>
      <c r="G292" s="102"/>
      <c r="H292" s="100"/>
      <c r="I292" s="100">
        <v>16.170000000000002</v>
      </c>
      <c r="J292" s="100"/>
      <c r="K292" s="100">
        <f>+'[3]Contratos anteriores'!AO295</f>
        <v>16.410662000000002</v>
      </c>
      <c r="L292" s="100">
        <f>+'[3]Contratos anteriores'!AP295</f>
        <v>14.015280000000002</v>
      </c>
      <c r="M292" s="100">
        <f>+'[3]Contratos anteriores'!AQ295</f>
        <v>16.458464999999997</v>
      </c>
      <c r="N292" s="100"/>
      <c r="O292" s="100"/>
      <c r="P292" s="100"/>
      <c r="Q292" s="100" t="str">
        <f>+'[3]Contratos anteriores'!AR295</f>
        <v xml:space="preserve"> </v>
      </c>
      <c r="R292" s="100" t="str">
        <f>+'[3]Contratos anteriores'!AS295</f>
        <v xml:space="preserve"> </v>
      </c>
      <c r="S292" s="100" t="str">
        <f>+'[3]Contratos anteriores'!AT295</f>
        <v xml:space="preserve"> </v>
      </c>
      <c r="T292" s="100">
        <v>16</v>
      </c>
      <c r="U292" s="100"/>
      <c r="V292" s="100"/>
      <c r="W292" s="100" t="str">
        <f>+'[3]Contratos anteriores'!AU295</f>
        <v xml:space="preserve"> </v>
      </c>
      <c r="X292" s="100" t="str">
        <f>+'[3]Contratos anteriores'!AV295</f>
        <v xml:space="preserve"> </v>
      </c>
      <c r="Y292" s="100" t="str">
        <f>+'[3]Contratos anteriores'!AW295</f>
        <v xml:space="preserve"> </v>
      </c>
      <c r="Z292" s="100"/>
      <c r="AA292" s="100"/>
      <c r="AB292" s="100"/>
      <c r="AC292" s="101" t="str">
        <f>+'[3]Contratos anteriores'!AX295</f>
        <v xml:space="preserve"> </v>
      </c>
      <c r="AD292" s="101" t="str">
        <f>+'[3]Contratos anteriores'!AY295</f>
        <v xml:space="preserve"> </v>
      </c>
      <c r="AE292" s="101" t="str">
        <f>+'[3]Contratos anteriores'!AZ295</f>
        <v xml:space="preserve"> </v>
      </c>
      <c r="AF292" s="100"/>
      <c r="AG292" s="100"/>
      <c r="AH292" s="100"/>
      <c r="AI292" s="100" t="str">
        <f>+'[3]Contratos anteriores'!BA295</f>
        <v xml:space="preserve"> </v>
      </c>
      <c r="AJ292" s="100" t="str">
        <f>+'[3]Contratos anteriores'!BB295</f>
        <v xml:space="preserve"> </v>
      </c>
      <c r="AK292" s="100" t="str">
        <f>+'[3]Contratos anteriores'!BC295</f>
        <v xml:space="preserve"> </v>
      </c>
      <c r="AL292" s="100"/>
      <c r="AM292" s="100"/>
      <c r="AN292" s="100"/>
      <c r="AO292" s="100" t="str">
        <f>+'[3]Contratos anteriores'!BD295</f>
        <v xml:space="preserve"> </v>
      </c>
      <c r="AP292" s="100" t="str">
        <f>+'[3]Contratos anteriores'!BE295</f>
        <v xml:space="preserve"> </v>
      </c>
      <c r="AQ292" s="100" t="str">
        <f>+'[3]Contratos anteriores'!BF295</f>
        <v xml:space="preserve"> </v>
      </c>
      <c r="AR292" s="100"/>
      <c r="AS292" s="100"/>
      <c r="AT292" s="100"/>
      <c r="AU292" s="100" t="str">
        <f>+'[3]Contratos anteriores'!BG295</f>
        <v xml:space="preserve"> </v>
      </c>
      <c r="AV292" s="100" t="str">
        <f>+'[3]Contratos anteriores'!BH295</f>
        <v xml:space="preserve"> </v>
      </c>
      <c r="AW292" s="100" t="str">
        <f>+'[3]Contratos anteriores'!BI295</f>
        <v xml:space="preserve"> </v>
      </c>
      <c r="AX292" s="100"/>
      <c r="AY292" s="100"/>
      <c r="AZ292" s="100"/>
      <c r="BA292" s="100" t="str">
        <f>+'[3]Contratos anteriores'!BJ295</f>
        <v xml:space="preserve"> </v>
      </c>
      <c r="BB292" s="100" t="str">
        <f>+'[3]Contratos anteriores'!BK295</f>
        <v xml:space="preserve"> </v>
      </c>
      <c r="BC292" s="100" t="str">
        <f>+'[3]Contratos anteriores'!BL295</f>
        <v xml:space="preserve"> </v>
      </c>
      <c r="BD292" s="100"/>
      <c r="BE292" s="100"/>
      <c r="BF292" s="100"/>
      <c r="BG292" s="100">
        <f>+'[3]Contratos anteriores'!BM295</f>
        <v>16.692618000000003</v>
      </c>
      <c r="BH292" s="100" t="str">
        <f>+'[3]Contratos anteriores'!BN295</f>
        <v xml:space="preserve"> </v>
      </c>
      <c r="BI292" s="100" t="str">
        <f>+'[3]Contratos anteriores'!BO295</f>
        <v xml:space="preserve"> </v>
      </c>
      <c r="BJ292" s="100">
        <v>19.25</v>
      </c>
      <c r="BK292" s="100">
        <v>17.399999999999999</v>
      </c>
      <c r="BL292" s="100"/>
      <c r="BM292" s="100" t="str">
        <f>+'[3]Contratos anteriores'!BP295</f>
        <v xml:space="preserve"> </v>
      </c>
      <c r="BN292" s="100" t="str">
        <f>+'[3]Contratos anteriores'!BQ295</f>
        <v xml:space="preserve"> </v>
      </c>
      <c r="BO292" s="100" t="str">
        <f>+'[3]Contratos anteriores'!BR295</f>
        <v xml:space="preserve"> </v>
      </c>
      <c r="BP292" s="100">
        <v>15.37</v>
      </c>
      <c r="BQ292" s="100"/>
      <c r="BR292" s="100">
        <v>15.68</v>
      </c>
      <c r="BS292" s="100" t="str">
        <f>+'[3]Contratos anteriores'!BS295</f>
        <v xml:space="preserve"> </v>
      </c>
      <c r="BT292" s="100" t="str">
        <f>+'[3]Contratos anteriores'!BT295</f>
        <v xml:space="preserve"> </v>
      </c>
      <c r="BU292" s="100" t="str">
        <f>+'[3]Contratos anteriores'!BU295</f>
        <v xml:space="preserve"> </v>
      </c>
      <c r="BV292" s="100">
        <f t="shared" si="304"/>
        <v>16.344702500000004</v>
      </c>
      <c r="BW292" s="100">
        <f t="shared" si="305"/>
        <v>1.2783282884277483</v>
      </c>
      <c r="BX292" s="100">
        <f t="shared" si="375"/>
        <v>14.427210067358381</v>
      </c>
      <c r="BY292" s="100">
        <f t="shared" si="376"/>
        <v>17.623030788427752</v>
      </c>
      <c r="BZ292" s="100">
        <f t="shared" si="377"/>
        <v>16.933240004339698</v>
      </c>
      <c r="CA292" s="100" t="str">
        <f t="shared" si="306"/>
        <v/>
      </c>
      <c r="CB292" s="100">
        <f t="shared" si="307"/>
        <v>16.170000000000002</v>
      </c>
      <c r="CC292" s="100" t="str">
        <f t="shared" si="308"/>
        <v/>
      </c>
      <c r="CD292" s="100">
        <f t="shared" si="309"/>
        <v>16.410662000000002</v>
      </c>
      <c r="CE292" s="100" t="str">
        <f t="shared" si="310"/>
        <v/>
      </c>
      <c r="CF292" s="100">
        <f t="shared" si="311"/>
        <v>16.458464999999997</v>
      </c>
      <c r="CG292" s="100" t="str">
        <f t="shared" si="312"/>
        <v/>
      </c>
      <c r="CH292" s="100" t="str">
        <f t="shared" si="313"/>
        <v/>
      </c>
      <c r="CI292" s="100" t="str">
        <f t="shared" si="314"/>
        <v/>
      </c>
      <c r="CJ292" s="100" t="str">
        <f t="shared" si="315"/>
        <v/>
      </c>
      <c r="CK292" s="100" t="str">
        <f t="shared" si="316"/>
        <v/>
      </c>
      <c r="CL292" s="100" t="str">
        <f t="shared" si="317"/>
        <v/>
      </c>
      <c r="CM292" s="100">
        <f t="shared" si="318"/>
        <v>16</v>
      </c>
      <c r="CN292" s="100" t="str">
        <f t="shared" si="319"/>
        <v/>
      </c>
      <c r="CO292" s="100" t="str">
        <f t="shared" si="320"/>
        <v/>
      </c>
      <c r="CP292" s="100" t="str">
        <f t="shared" si="321"/>
        <v/>
      </c>
      <c r="CQ292" s="100" t="str">
        <f t="shared" si="322"/>
        <v/>
      </c>
      <c r="CR292" s="100" t="str">
        <f t="shared" si="323"/>
        <v/>
      </c>
      <c r="CS292" s="100" t="str">
        <f t="shared" si="324"/>
        <v/>
      </c>
      <c r="CT292" s="100" t="str">
        <f t="shared" si="325"/>
        <v/>
      </c>
      <c r="CU292" s="100" t="str">
        <f t="shared" si="326"/>
        <v/>
      </c>
      <c r="CV292" s="100" t="str">
        <f t="shared" si="327"/>
        <v/>
      </c>
      <c r="CW292" s="100" t="str">
        <f t="shared" si="328"/>
        <v/>
      </c>
      <c r="CX292" s="100" t="str">
        <f t="shared" si="329"/>
        <v/>
      </c>
      <c r="CY292" s="100" t="str">
        <f t="shared" si="330"/>
        <v/>
      </c>
      <c r="CZ292" s="100" t="str">
        <f t="shared" si="331"/>
        <v/>
      </c>
      <c r="DA292" s="100" t="str">
        <f t="shared" si="332"/>
        <v/>
      </c>
      <c r="DB292" s="100" t="str">
        <f t="shared" si="333"/>
        <v/>
      </c>
      <c r="DC292" s="100" t="str">
        <f t="shared" si="334"/>
        <v/>
      </c>
      <c r="DD292" s="100" t="str">
        <f t="shared" si="335"/>
        <v/>
      </c>
      <c r="DE292" s="100" t="str">
        <f t="shared" si="336"/>
        <v/>
      </c>
      <c r="DF292" s="100" t="str">
        <f t="shared" si="337"/>
        <v/>
      </c>
      <c r="DG292" s="100" t="str">
        <f t="shared" si="338"/>
        <v/>
      </c>
      <c r="DH292" s="100" t="str">
        <f t="shared" si="339"/>
        <v/>
      </c>
      <c r="DI292" s="100" t="str">
        <f t="shared" si="340"/>
        <v/>
      </c>
      <c r="DJ292" s="100" t="str">
        <f t="shared" si="341"/>
        <v/>
      </c>
      <c r="DK292" s="100" t="str">
        <f t="shared" si="342"/>
        <v/>
      </c>
      <c r="DL292" s="100" t="str">
        <f t="shared" si="343"/>
        <v/>
      </c>
      <c r="DM292" s="100" t="str">
        <f t="shared" si="344"/>
        <v/>
      </c>
      <c r="DN292" s="100" t="str">
        <f t="shared" si="345"/>
        <v/>
      </c>
      <c r="DO292" s="100" t="str">
        <f t="shared" si="346"/>
        <v/>
      </c>
      <c r="DP292" s="100" t="str">
        <f t="shared" si="347"/>
        <v/>
      </c>
      <c r="DQ292" s="100" t="str">
        <f t="shared" si="348"/>
        <v/>
      </c>
      <c r="DR292" s="100" t="str">
        <f t="shared" si="349"/>
        <v/>
      </c>
      <c r="DS292" s="100" t="str">
        <f t="shared" si="350"/>
        <v/>
      </c>
      <c r="DT292" s="100" t="str">
        <f t="shared" si="351"/>
        <v/>
      </c>
      <c r="DU292" s="100" t="str">
        <f t="shared" si="352"/>
        <v/>
      </c>
      <c r="DV292" s="100" t="str">
        <f t="shared" si="353"/>
        <v/>
      </c>
      <c r="DW292" s="100" t="str">
        <f t="shared" si="354"/>
        <v/>
      </c>
      <c r="DX292" s="100" t="str">
        <f t="shared" si="355"/>
        <v/>
      </c>
      <c r="DY292" s="100" t="str">
        <f t="shared" si="356"/>
        <v/>
      </c>
      <c r="DZ292" s="100">
        <f t="shared" si="357"/>
        <v>16.692618000000003</v>
      </c>
      <c r="EA292" s="100" t="str">
        <f t="shared" si="358"/>
        <v/>
      </c>
      <c r="EB292" s="100" t="str">
        <f t="shared" si="359"/>
        <v/>
      </c>
      <c r="EC292" s="100" t="str">
        <f t="shared" si="360"/>
        <v/>
      </c>
      <c r="ED292" s="100" t="str">
        <f t="shared" si="361"/>
        <v/>
      </c>
      <c r="EE292" s="100" t="str">
        <f t="shared" si="362"/>
        <v/>
      </c>
      <c r="EF292" s="100" t="str">
        <f t="shared" si="363"/>
        <v/>
      </c>
      <c r="EG292" s="100" t="str">
        <f t="shared" si="364"/>
        <v/>
      </c>
      <c r="EH292" s="100" t="str">
        <f t="shared" si="365"/>
        <v/>
      </c>
      <c r="EI292" s="100">
        <f t="shared" si="366"/>
        <v>15.37</v>
      </c>
      <c r="EJ292" s="100" t="str">
        <f t="shared" si="367"/>
        <v/>
      </c>
      <c r="EK292" s="100">
        <f t="shared" si="368"/>
        <v>15.68</v>
      </c>
      <c r="EL292" s="100" t="str">
        <f t="shared" si="369"/>
        <v/>
      </c>
      <c r="EM292" s="100" t="str">
        <f t="shared" si="370"/>
        <v/>
      </c>
      <c r="EN292" s="100" t="str">
        <f t="shared" si="371"/>
        <v/>
      </c>
      <c r="EO292" s="99">
        <f t="shared" si="372"/>
        <v>16.12</v>
      </c>
      <c r="EP292" s="99">
        <f>ROUND(EO292*(1+[3]Inflación!$G$50),2)</f>
        <v>16.329999999999998</v>
      </c>
      <c r="EQ292" s="98">
        <f t="shared" si="373"/>
        <v>4.7171125871693587E-2</v>
      </c>
    </row>
    <row r="293" spans="1:147" s="56" customFormat="1" ht="24.75" customHeight="1">
      <c r="A293" s="93">
        <v>285</v>
      </c>
      <c r="B293" s="92" t="s">
        <v>408</v>
      </c>
      <c r="C293" s="91" t="s">
        <v>412</v>
      </c>
      <c r="D293" s="90" t="s">
        <v>12</v>
      </c>
      <c r="E293" s="94">
        <v>2.0707693128552336</v>
      </c>
      <c r="F293" s="94">
        <v>2.0883708520145032</v>
      </c>
      <c r="G293" s="87"/>
      <c r="H293" s="82">
        <v>2.57</v>
      </c>
      <c r="I293" s="82">
        <v>3.528</v>
      </c>
      <c r="J293" s="82">
        <v>2.75</v>
      </c>
      <c r="K293" s="82" t="str">
        <f>+'[3]Contratos anteriores'!AO296</f>
        <v xml:space="preserve"> </v>
      </c>
      <c r="L293" s="82" t="str">
        <f>+'[3]Contratos anteriores'!AP296</f>
        <v xml:space="preserve"> </v>
      </c>
      <c r="M293" s="82" t="str">
        <f>+'[3]Contratos anteriores'!AQ296</f>
        <v xml:space="preserve"> </v>
      </c>
      <c r="N293" s="82"/>
      <c r="O293" s="82"/>
      <c r="P293" s="82"/>
      <c r="Q293" s="82" t="str">
        <f>+'[3]Contratos anteriores'!AR296</f>
        <v xml:space="preserve"> </v>
      </c>
      <c r="R293" s="82" t="str">
        <f>+'[3]Contratos anteriores'!AS296</f>
        <v xml:space="preserve"> </v>
      </c>
      <c r="S293" s="82" t="str">
        <f>+'[3]Contratos anteriores'!AT296</f>
        <v xml:space="preserve"> </v>
      </c>
      <c r="T293" s="82">
        <v>4</v>
      </c>
      <c r="U293" s="82">
        <v>3.8</v>
      </c>
      <c r="V293" s="82">
        <v>3.5</v>
      </c>
      <c r="W293" s="82" t="str">
        <f>+'[3]Contratos anteriores'!AU296</f>
        <v xml:space="preserve"> </v>
      </c>
      <c r="X293" s="82" t="str">
        <f>+'[3]Contratos anteriores'!AV296</f>
        <v xml:space="preserve"> </v>
      </c>
      <c r="Y293" s="82" t="str">
        <f>+'[3]Contratos anteriores'!AW296</f>
        <v xml:space="preserve"> </v>
      </c>
      <c r="Z293" s="82"/>
      <c r="AA293" s="82"/>
      <c r="AB293" s="82"/>
      <c r="AC293" s="86" t="str">
        <f>+'[3]Contratos anteriores'!AX296</f>
        <v xml:space="preserve"> </v>
      </c>
      <c r="AD293" s="86" t="str">
        <f>+'[3]Contratos anteriores'!AY296</f>
        <v xml:space="preserve"> </v>
      </c>
      <c r="AE293" s="86" t="str">
        <f>+'[3]Contratos anteriores'!AZ296</f>
        <v xml:space="preserve"> </v>
      </c>
      <c r="AF293" s="82"/>
      <c r="AG293" s="82"/>
      <c r="AH293" s="82"/>
      <c r="AI293" s="82" t="str">
        <f>+'[3]Contratos anteriores'!BA296</f>
        <v xml:space="preserve"> </v>
      </c>
      <c r="AJ293" s="82" t="str">
        <f>+'[3]Contratos anteriores'!BB296</f>
        <v xml:space="preserve"> </v>
      </c>
      <c r="AK293" s="82" t="str">
        <f>+'[3]Contratos anteriores'!BC296</f>
        <v xml:space="preserve"> </v>
      </c>
      <c r="AL293" s="82"/>
      <c r="AM293" s="82"/>
      <c r="AN293" s="82"/>
      <c r="AO293" s="82">
        <f>+'[3]Contratos anteriores'!BD296</f>
        <v>2.0964320000000001</v>
      </c>
      <c r="AP293" s="82" t="str">
        <f>+'[3]Contratos anteriores'!BE296</f>
        <v xml:space="preserve"> </v>
      </c>
      <c r="AQ293" s="82" t="str">
        <f>+'[3]Contratos anteriores'!BF296</f>
        <v xml:space="preserve"> </v>
      </c>
      <c r="AR293" s="82"/>
      <c r="AS293" s="82"/>
      <c r="AT293" s="82"/>
      <c r="AU293" s="82" t="str">
        <f>+'[3]Contratos anteriores'!BG296</f>
        <v xml:space="preserve"> </v>
      </c>
      <c r="AV293" s="82" t="str">
        <f>+'[3]Contratos anteriores'!BH296</f>
        <v xml:space="preserve"> </v>
      </c>
      <c r="AW293" s="82" t="str">
        <f>+'[3]Contratos anteriores'!BI296</f>
        <v xml:space="preserve"> </v>
      </c>
      <c r="AX293" s="82"/>
      <c r="AY293" s="82"/>
      <c r="AZ293" s="82"/>
      <c r="BA293" s="82" t="str">
        <f>+'[3]Contratos anteriores'!BJ296</f>
        <v xml:space="preserve"> </v>
      </c>
      <c r="BB293" s="82" t="str">
        <f>+'[3]Contratos anteriores'!BK296</f>
        <v xml:space="preserve"> </v>
      </c>
      <c r="BC293" s="82" t="str">
        <f>+'[3]Contratos anteriores'!BL296</f>
        <v xml:space="preserve"> </v>
      </c>
      <c r="BD293" s="82"/>
      <c r="BE293" s="82"/>
      <c r="BF293" s="82"/>
      <c r="BG293" s="82" t="str">
        <f>+'[3]Contratos anteriores'!BM296</f>
        <v xml:space="preserve"> </v>
      </c>
      <c r="BH293" s="82" t="str">
        <f>+'[3]Contratos anteriores'!BN296</f>
        <v xml:space="preserve"> </v>
      </c>
      <c r="BI293" s="82" t="str">
        <f>+'[3]Contratos anteriores'!BO296</f>
        <v xml:space="preserve"> </v>
      </c>
      <c r="BJ293" s="82">
        <v>2.2799999999999998</v>
      </c>
      <c r="BK293" s="82">
        <v>2.34</v>
      </c>
      <c r="BL293" s="82">
        <v>4.5</v>
      </c>
      <c r="BM293" s="82" t="str">
        <f>+'[3]Contratos anteriores'!BP296</f>
        <v xml:space="preserve"> </v>
      </c>
      <c r="BN293" s="82" t="str">
        <f>+'[3]Contratos anteriores'!BQ296</f>
        <v xml:space="preserve"> </v>
      </c>
      <c r="BO293" s="82" t="str">
        <f>+'[3]Contratos anteriores'!BR296</f>
        <v xml:space="preserve"> </v>
      </c>
      <c r="BP293" s="82" t="s">
        <v>411</v>
      </c>
      <c r="BQ293" s="82"/>
      <c r="BR293" s="82">
        <v>2.11</v>
      </c>
      <c r="BS293" s="82" t="str">
        <f>+'[3]Contratos anteriores'!BS296</f>
        <v xml:space="preserve"> </v>
      </c>
      <c r="BT293" s="82" t="str">
        <f>+'[3]Contratos anteriores'!BT296</f>
        <v xml:space="preserve"> </v>
      </c>
      <c r="BU293" s="82" t="str">
        <f>+'[3]Contratos anteriores'!BU296</f>
        <v xml:space="preserve"> </v>
      </c>
      <c r="BV293" s="84">
        <f t="shared" si="304"/>
        <v>3.043130181818182</v>
      </c>
      <c r="BW293" s="84">
        <f t="shared" si="305"/>
        <v>0.85535721104357132</v>
      </c>
      <c r="BX293" s="84">
        <f t="shared" si="375"/>
        <v>1.7600943652528249</v>
      </c>
      <c r="BY293" s="84">
        <f t="shared" si="376"/>
        <v>3.8984873928617532</v>
      </c>
      <c r="BZ293" s="84">
        <f t="shared" si="377"/>
        <v>2.2778462441407572</v>
      </c>
      <c r="CA293" s="82" t="str">
        <f t="shared" si="306"/>
        <v/>
      </c>
      <c r="CB293" s="82" t="str">
        <f t="shared" si="307"/>
        <v/>
      </c>
      <c r="CC293" s="82" t="str">
        <f t="shared" si="308"/>
        <v/>
      </c>
      <c r="CD293" s="82" t="str">
        <f t="shared" si="309"/>
        <v/>
      </c>
      <c r="CE293" s="82" t="str">
        <f t="shared" si="310"/>
        <v/>
      </c>
      <c r="CF293" s="82" t="str">
        <f t="shared" si="311"/>
        <v/>
      </c>
      <c r="CG293" s="82" t="str">
        <f t="shared" si="312"/>
        <v/>
      </c>
      <c r="CH293" s="82" t="str">
        <f t="shared" si="313"/>
        <v/>
      </c>
      <c r="CI293" s="82" t="str">
        <f t="shared" si="314"/>
        <v/>
      </c>
      <c r="CJ293" s="82" t="str">
        <f t="shared" si="315"/>
        <v/>
      </c>
      <c r="CK293" s="82" t="str">
        <f t="shared" si="316"/>
        <v/>
      </c>
      <c r="CL293" s="82" t="str">
        <f t="shared" si="317"/>
        <v/>
      </c>
      <c r="CM293" s="82" t="str">
        <f t="shared" si="318"/>
        <v/>
      </c>
      <c r="CN293" s="82" t="str">
        <f t="shared" si="319"/>
        <v/>
      </c>
      <c r="CO293" s="82" t="str">
        <f t="shared" si="320"/>
        <v/>
      </c>
      <c r="CP293" s="82" t="str">
        <f t="shared" si="321"/>
        <v/>
      </c>
      <c r="CQ293" s="82" t="str">
        <f t="shared" si="322"/>
        <v/>
      </c>
      <c r="CR293" s="82" t="str">
        <f t="shared" si="323"/>
        <v/>
      </c>
      <c r="CS293" s="82" t="str">
        <f t="shared" si="324"/>
        <v/>
      </c>
      <c r="CT293" s="82" t="str">
        <f t="shared" si="325"/>
        <v/>
      </c>
      <c r="CU293" s="82" t="str">
        <f t="shared" si="326"/>
        <v/>
      </c>
      <c r="CV293" s="82" t="str">
        <f t="shared" si="327"/>
        <v/>
      </c>
      <c r="CW293" s="82" t="str">
        <f t="shared" si="328"/>
        <v/>
      </c>
      <c r="CX293" s="82" t="str">
        <f t="shared" si="329"/>
        <v/>
      </c>
      <c r="CY293" s="82" t="str">
        <f t="shared" si="330"/>
        <v/>
      </c>
      <c r="CZ293" s="82" t="str">
        <f t="shared" si="331"/>
        <v/>
      </c>
      <c r="DA293" s="82" t="str">
        <f t="shared" si="332"/>
        <v/>
      </c>
      <c r="DB293" s="82" t="str">
        <f t="shared" si="333"/>
        <v/>
      </c>
      <c r="DC293" s="82" t="str">
        <f t="shared" si="334"/>
        <v/>
      </c>
      <c r="DD293" s="82" t="str">
        <f t="shared" si="335"/>
        <v/>
      </c>
      <c r="DE293" s="82" t="str">
        <f t="shared" si="336"/>
        <v/>
      </c>
      <c r="DF293" s="82" t="str">
        <f t="shared" si="337"/>
        <v/>
      </c>
      <c r="DG293" s="82" t="str">
        <f t="shared" si="338"/>
        <v/>
      </c>
      <c r="DH293" s="82">
        <f t="shared" si="339"/>
        <v>2.0964320000000001</v>
      </c>
      <c r="DI293" s="82" t="str">
        <f t="shared" si="340"/>
        <v/>
      </c>
      <c r="DJ293" s="82" t="str">
        <f t="shared" si="341"/>
        <v/>
      </c>
      <c r="DK293" s="82" t="str">
        <f t="shared" si="342"/>
        <v/>
      </c>
      <c r="DL293" s="82" t="str">
        <f t="shared" si="343"/>
        <v/>
      </c>
      <c r="DM293" s="82" t="str">
        <f t="shared" si="344"/>
        <v/>
      </c>
      <c r="DN293" s="82" t="str">
        <f t="shared" si="345"/>
        <v/>
      </c>
      <c r="DO293" s="82" t="str">
        <f t="shared" si="346"/>
        <v/>
      </c>
      <c r="DP293" s="82" t="str">
        <f t="shared" si="347"/>
        <v/>
      </c>
      <c r="DQ293" s="82" t="str">
        <f t="shared" si="348"/>
        <v/>
      </c>
      <c r="DR293" s="82" t="str">
        <f t="shared" si="349"/>
        <v/>
      </c>
      <c r="DS293" s="82" t="str">
        <f t="shared" si="350"/>
        <v/>
      </c>
      <c r="DT293" s="82" t="str">
        <f t="shared" si="351"/>
        <v/>
      </c>
      <c r="DU293" s="82" t="str">
        <f t="shared" si="352"/>
        <v/>
      </c>
      <c r="DV293" s="82" t="str">
        <f t="shared" si="353"/>
        <v/>
      </c>
      <c r="DW293" s="82" t="str">
        <f t="shared" si="354"/>
        <v/>
      </c>
      <c r="DX293" s="82" t="str">
        <f t="shared" si="355"/>
        <v/>
      </c>
      <c r="DY293" s="82" t="str">
        <f t="shared" si="356"/>
        <v/>
      </c>
      <c r="DZ293" s="82" t="str">
        <f t="shared" si="357"/>
        <v/>
      </c>
      <c r="EA293" s="82" t="str">
        <f t="shared" si="358"/>
        <v/>
      </c>
      <c r="EB293" s="82" t="str">
        <f t="shared" si="359"/>
        <v/>
      </c>
      <c r="EC293" s="82" t="str">
        <f t="shared" si="360"/>
        <v/>
      </c>
      <c r="ED293" s="82" t="str">
        <f t="shared" si="361"/>
        <v/>
      </c>
      <c r="EE293" s="82" t="str">
        <f t="shared" si="362"/>
        <v/>
      </c>
      <c r="EF293" s="82" t="str">
        <f t="shared" si="363"/>
        <v/>
      </c>
      <c r="EG293" s="82" t="str">
        <f t="shared" si="364"/>
        <v/>
      </c>
      <c r="EH293" s="82" t="str">
        <f t="shared" si="365"/>
        <v/>
      </c>
      <c r="EI293" s="82" t="str">
        <f t="shared" si="366"/>
        <v/>
      </c>
      <c r="EJ293" s="82" t="str">
        <f t="shared" si="367"/>
        <v/>
      </c>
      <c r="EK293" s="82">
        <f t="shared" si="368"/>
        <v>2.11</v>
      </c>
      <c r="EL293" s="82" t="str">
        <f t="shared" si="369"/>
        <v/>
      </c>
      <c r="EM293" s="82" t="str">
        <f t="shared" si="370"/>
        <v/>
      </c>
      <c r="EN293" s="82" t="str">
        <f t="shared" si="371"/>
        <v/>
      </c>
      <c r="EO293" s="71">
        <f t="shared" si="372"/>
        <v>2.1</v>
      </c>
      <c r="EP293" s="71">
        <f>ROUND(EO293*(1+[3]Inflación!$G$50),2)</f>
        <v>2.13</v>
      </c>
      <c r="EQ293" s="81">
        <f t="shared" si="373"/>
        <v>1.411585875998056E-2</v>
      </c>
    </row>
    <row r="294" spans="1:147" s="97" customFormat="1" ht="24.75" customHeight="1">
      <c r="A294" s="107">
        <v>286</v>
      </c>
      <c r="B294" s="106" t="s">
        <v>408</v>
      </c>
      <c r="C294" s="105" t="s">
        <v>280</v>
      </c>
      <c r="D294" s="104" t="s">
        <v>12</v>
      </c>
      <c r="E294" s="103">
        <v>2.4245458947038463</v>
      </c>
      <c r="F294" s="103">
        <v>2.4451545348088288</v>
      </c>
      <c r="G294" s="102">
        <v>2.78</v>
      </c>
      <c r="H294" s="100">
        <v>2.87</v>
      </c>
      <c r="I294" s="100">
        <v>3.3494999999999999</v>
      </c>
      <c r="J294" s="100">
        <v>3.07</v>
      </c>
      <c r="K294" s="100">
        <f>+'[3]Contratos anteriores'!AO297</f>
        <v>2.4926300000000006</v>
      </c>
      <c r="L294" s="100">
        <f>+'[3]Contratos anteriores'!AP297</f>
        <v>2.924928</v>
      </c>
      <c r="M294" s="100">
        <f>+'[3]Contratos anteriores'!AQ297</f>
        <v>2.4967950000000001</v>
      </c>
      <c r="N294" s="100"/>
      <c r="O294" s="100"/>
      <c r="P294" s="100"/>
      <c r="Q294" s="100">
        <f>+'[3]Contratos anteriores'!AR297</f>
        <v>2.7116040000000003</v>
      </c>
      <c r="R294" s="100">
        <f>+'[3]Contratos anteriores'!AS297</f>
        <v>2.0348879249999996</v>
      </c>
      <c r="S294" s="100">
        <f>+'[3]Contratos anteriores'!AT297</f>
        <v>2.2929749999999998</v>
      </c>
      <c r="T294" s="100">
        <v>5</v>
      </c>
      <c r="U294" s="100">
        <v>2.15</v>
      </c>
      <c r="V294" s="100">
        <v>1.85</v>
      </c>
      <c r="W294" s="100">
        <f>+'[3]Contratos anteriores'!AU297</f>
        <v>3.8250799999999994</v>
      </c>
      <c r="X294" s="100">
        <f>+'[3]Contratos anteriores'!AV297</f>
        <v>2.3755759999999997</v>
      </c>
      <c r="Y294" s="100">
        <f>+'[3]Contratos anteriores'!AW297</f>
        <v>2.2346520000000001</v>
      </c>
      <c r="Z294" s="100"/>
      <c r="AA294" s="100"/>
      <c r="AB294" s="100"/>
      <c r="AC294" s="101">
        <f>+'[3]Contratos anteriores'!AX297</f>
        <v>2.4270450000000001</v>
      </c>
      <c r="AD294" s="101">
        <f>+'[3]Contratos anteriores'!AY297</f>
        <v>2.4359719999999996</v>
      </c>
      <c r="AE294" s="101" t="str">
        <f>+'[3]Contratos anteriores'!AZ297</f>
        <v xml:space="preserve"> </v>
      </c>
      <c r="AF294" s="100"/>
      <c r="AG294" s="100"/>
      <c r="AH294" s="100"/>
      <c r="AI294" s="100" t="str">
        <f>+'[3]Contratos anteriores'!BA297</f>
        <v xml:space="preserve"> </v>
      </c>
      <c r="AJ294" s="100" t="str">
        <f>+'[3]Contratos anteriores'!BB297</f>
        <v xml:space="preserve"> </v>
      </c>
      <c r="AK294" s="100" t="str">
        <f>+'[3]Contratos anteriores'!BC297</f>
        <v xml:space="preserve"> </v>
      </c>
      <c r="AL294" s="100"/>
      <c r="AM294" s="100"/>
      <c r="AN294" s="100"/>
      <c r="AO294" s="100">
        <f>+'[3]Contratos anteriores'!BD297</f>
        <v>2.4895130000000001</v>
      </c>
      <c r="AP294" s="100">
        <f>+'[3]Contratos anteriores'!BE297</f>
        <v>2.4417599999999999</v>
      </c>
      <c r="AQ294" s="100" t="str">
        <f>+'[3]Contratos anteriores'!BF297</f>
        <v xml:space="preserve"> </v>
      </c>
      <c r="AR294" s="100"/>
      <c r="AS294" s="100"/>
      <c r="AT294" s="100"/>
      <c r="AU294" s="100">
        <f>+'[3]Contratos anteriores'!BG297</f>
        <v>2.4084030000000003</v>
      </c>
      <c r="AV294" s="100">
        <f>+'[3]Contratos anteriores'!BH297</f>
        <v>3.484845</v>
      </c>
      <c r="AW294" s="100" t="str">
        <f>+'[3]Contratos anteriores'!BI297</f>
        <v xml:space="preserve"> </v>
      </c>
      <c r="AX294" s="100"/>
      <c r="AY294" s="100"/>
      <c r="AZ294" s="100"/>
      <c r="BA294" s="100">
        <f>+'[3]Contratos anteriores'!BJ297</f>
        <v>1.9157199999999996</v>
      </c>
      <c r="BB294" s="100" t="str">
        <f>+'[3]Contratos anteriores'!BK297</f>
        <v xml:space="preserve"> </v>
      </c>
      <c r="BC294" s="100" t="str">
        <f>+'[3]Contratos anteriores'!BL297</f>
        <v xml:space="preserve"> </v>
      </c>
      <c r="BD294" s="100"/>
      <c r="BE294" s="100"/>
      <c r="BF294" s="100"/>
      <c r="BG294" s="100" t="str">
        <f>+'[3]Contratos anteriores'!BM297</f>
        <v xml:space="preserve"> </v>
      </c>
      <c r="BH294" s="100" t="str">
        <f>+'[3]Contratos anteriores'!BN297</f>
        <v xml:space="preserve"> </v>
      </c>
      <c r="BI294" s="100" t="str">
        <f>+'[3]Contratos anteriores'!BO297</f>
        <v xml:space="preserve"> </v>
      </c>
      <c r="BJ294" s="100">
        <v>2.97</v>
      </c>
      <c r="BK294" s="100">
        <v>2.74</v>
      </c>
      <c r="BL294" s="100"/>
      <c r="BM294" s="100">
        <f>+'[3]Contratos anteriores'!BP297</f>
        <v>2.4010469999999997</v>
      </c>
      <c r="BN294" s="100" t="str">
        <f>+'[3]Contratos anteriores'!BQ297</f>
        <v xml:space="preserve"> </v>
      </c>
      <c r="BO294" s="100" t="str">
        <f>+'[3]Contratos anteriores'!BR297</f>
        <v xml:space="preserve"> </v>
      </c>
      <c r="BP294" s="100">
        <v>2.42</v>
      </c>
      <c r="BQ294" s="100">
        <v>2.71</v>
      </c>
      <c r="BR294" s="100">
        <v>2.4700000000000002</v>
      </c>
      <c r="BS294" s="100">
        <f>+'[3]Contratos anteriores'!BS297</f>
        <v>2.3807849999999999</v>
      </c>
      <c r="BT294" s="100">
        <f>+'[3]Contratos anteriores'!BT297</f>
        <v>2.4967950000000001</v>
      </c>
      <c r="BU294" s="100">
        <f>+'[3]Contratos anteriores'!BU297</f>
        <v>2.4189190000000003</v>
      </c>
      <c r="BV294" s="100">
        <f t="shared" si="304"/>
        <v>2.6584197476562501</v>
      </c>
      <c r="BW294" s="100">
        <f t="shared" si="305"/>
        <v>0.58691481256533962</v>
      </c>
      <c r="BX294" s="100">
        <f t="shared" si="375"/>
        <v>1.7780475288082407</v>
      </c>
      <c r="BY294" s="100">
        <f t="shared" si="376"/>
        <v>3.2453345602215897</v>
      </c>
      <c r="BZ294" s="100">
        <f t="shared" si="377"/>
        <v>2.6670004841742312</v>
      </c>
      <c r="CA294" s="100" t="str">
        <f t="shared" si="306"/>
        <v/>
      </c>
      <c r="CB294" s="100" t="str">
        <f t="shared" si="307"/>
        <v/>
      </c>
      <c r="CC294" s="100" t="str">
        <f t="shared" si="308"/>
        <v/>
      </c>
      <c r="CD294" s="100">
        <f t="shared" si="309"/>
        <v>2.4926300000000006</v>
      </c>
      <c r="CE294" s="100" t="str">
        <f t="shared" si="310"/>
        <v/>
      </c>
      <c r="CF294" s="100">
        <f t="shared" si="311"/>
        <v>2.4967950000000001</v>
      </c>
      <c r="CG294" s="100" t="str">
        <f t="shared" si="312"/>
        <v/>
      </c>
      <c r="CH294" s="100" t="str">
        <f t="shared" si="313"/>
        <v/>
      </c>
      <c r="CI294" s="100" t="str">
        <f t="shared" si="314"/>
        <v/>
      </c>
      <c r="CJ294" s="100" t="str">
        <f t="shared" si="315"/>
        <v/>
      </c>
      <c r="CK294" s="100">
        <f t="shared" si="316"/>
        <v>2.0348879249999996</v>
      </c>
      <c r="CL294" s="100">
        <f t="shared" si="317"/>
        <v>2.2929749999999998</v>
      </c>
      <c r="CM294" s="100" t="str">
        <f t="shared" si="318"/>
        <v/>
      </c>
      <c r="CN294" s="100">
        <f t="shared" si="319"/>
        <v>2.15</v>
      </c>
      <c r="CO294" s="100">
        <f t="shared" si="320"/>
        <v>1.85</v>
      </c>
      <c r="CP294" s="100" t="str">
        <f t="shared" si="321"/>
        <v/>
      </c>
      <c r="CQ294" s="100">
        <f t="shared" si="322"/>
        <v>2.3755759999999997</v>
      </c>
      <c r="CR294" s="100">
        <f t="shared" si="323"/>
        <v>2.2346520000000001</v>
      </c>
      <c r="CS294" s="100" t="str">
        <f t="shared" si="324"/>
        <v/>
      </c>
      <c r="CT294" s="100" t="str">
        <f t="shared" si="325"/>
        <v/>
      </c>
      <c r="CU294" s="100" t="str">
        <f t="shared" si="326"/>
        <v/>
      </c>
      <c r="CV294" s="100">
        <f t="shared" si="327"/>
        <v>2.4270450000000001</v>
      </c>
      <c r="CW294" s="100">
        <f t="shared" si="328"/>
        <v>2.4359719999999996</v>
      </c>
      <c r="CX294" s="100" t="str">
        <f t="shared" si="329"/>
        <v/>
      </c>
      <c r="CY294" s="100" t="str">
        <f t="shared" si="330"/>
        <v/>
      </c>
      <c r="CZ294" s="100" t="str">
        <f t="shared" si="331"/>
        <v/>
      </c>
      <c r="DA294" s="100" t="str">
        <f t="shared" si="332"/>
        <v/>
      </c>
      <c r="DB294" s="100" t="str">
        <f t="shared" si="333"/>
        <v/>
      </c>
      <c r="DC294" s="100" t="str">
        <f t="shared" si="334"/>
        <v/>
      </c>
      <c r="DD294" s="100" t="str">
        <f t="shared" si="335"/>
        <v/>
      </c>
      <c r="DE294" s="100" t="str">
        <f t="shared" si="336"/>
        <v/>
      </c>
      <c r="DF294" s="100" t="str">
        <f t="shared" si="337"/>
        <v/>
      </c>
      <c r="DG294" s="100" t="str">
        <f t="shared" si="338"/>
        <v/>
      </c>
      <c r="DH294" s="100">
        <f t="shared" si="339"/>
        <v>2.4895130000000001</v>
      </c>
      <c r="DI294" s="100">
        <f t="shared" si="340"/>
        <v>2.4417599999999999</v>
      </c>
      <c r="DJ294" s="100" t="str">
        <f t="shared" si="341"/>
        <v/>
      </c>
      <c r="DK294" s="100" t="str">
        <f t="shared" si="342"/>
        <v/>
      </c>
      <c r="DL294" s="100" t="str">
        <f t="shared" si="343"/>
        <v/>
      </c>
      <c r="DM294" s="100" t="str">
        <f t="shared" si="344"/>
        <v/>
      </c>
      <c r="DN294" s="100">
        <f t="shared" si="345"/>
        <v>2.4084030000000003</v>
      </c>
      <c r="DO294" s="100" t="str">
        <f t="shared" si="346"/>
        <v/>
      </c>
      <c r="DP294" s="100" t="str">
        <f t="shared" si="347"/>
        <v/>
      </c>
      <c r="DQ294" s="100" t="str">
        <f t="shared" si="348"/>
        <v/>
      </c>
      <c r="DR294" s="100" t="str">
        <f t="shared" si="349"/>
        <v/>
      </c>
      <c r="DS294" s="100" t="str">
        <f t="shared" si="350"/>
        <v/>
      </c>
      <c r="DT294" s="100">
        <f t="shared" si="351"/>
        <v>1.9157199999999996</v>
      </c>
      <c r="DU294" s="100" t="str">
        <f t="shared" si="352"/>
        <v/>
      </c>
      <c r="DV294" s="100" t="str">
        <f t="shared" si="353"/>
        <v/>
      </c>
      <c r="DW294" s="100" t="str">
        <f t="shared" si="354"/>
        <v/>
      </c>
      <c r="DX294" s="100" t="str">
        <f t="shared" si="355"/>
        <v/>
      </c>
      <c r="DY294" s="100" t="str">
        <f t="shared" si="356"/>
        <v/>
      </c>
      <c r="DZ294" s="100" t="str">
        <f t="shared" si="357"/>
        <v/>
      </c>
      <c r="EA294" s="100" t="str">
        <f t="shared" si="358"/>
        <v/>
      </c>
      <c r="EB294" s="100" t="str">
        <f t="shared" si="359"/>
        <v/>
      </c>
      <c r="EC294" s="100" t="str">
        <f t="shared" si="360"/>
        <v/>
      </c>
      <c r="ED294" s="100" t="str">
        <f t="shared" si="361"/>
        <v/>
      </c>
      <c r="EE294" s="100" t="str">
        <f t="shared" si="362"/>
        <v/>
      </c>
      <c r="EF294" s="100">
        <f t="shared" si="363"/>
        <v>2.4010469999999997</v>
      </c>
      <c r="EG294" s="100" t="str">
        <f t="shared" si="364"/>
        <v/>
      </c>
      <c r="EH294" s="100" t="str">
        <f t="shared" si="365"/>
        <v/>
      </c>
      <c r="EI294" s="100">
        <f t="shared" si="366"/>
        <v>2.42</v>
      </c>
      <c r="EJ294" s="100" t="str">
        <f t="shared" si="367"/>
        <v/>
      </c>
      <c r="EK294" s="100">
        <f t="shared" si="368"/>
        <v>2.4700000000000002</v>
      </c>
      <c r="EL294" s="100">
        <f t="shared" si="369"/>
        <v>2.3807849999999999</v>
      </c>
      <c r="EM294" s="100">
        <f t="shared" si="370"/>
        <v>2.4967950000000001</v>
      </c>
      <c r="EN294" s="100">
        <f t="shared" si="371"/>
        <v>2.4189190000000003</v>
      </c>
      <c r="EO294" s="99">
        <f t="shared" si="372"/>
        <v>2.78</v>
      </c>
      <c r="EP294" s="99">
        <f>ROUND(EO294*(1+[3]Inflación!$G$50),2)</f>
        <v>2.82</v>
      </c>
      <c r="EQ294" s="98">
        <f t="shared" si="373"/>
        <v>0.14660646600775995</v>
      </c>
    </row>
    <row r="295" spans="1:147" s="97" customFormat="1" ht="24.75" customHeight="1">
      <c r="A295" s="107">
        <v>287</v>
      </c>
      <c r="B295" s="106" t="s">
        <v>408</v>
      </c>
      <c r="C295" s="105" t="s">
        <v>279</v>
      </c>
      <c r="D295" s="104" t="s">
        <v>12</v>
      </c>
      <c r="E295" s="103">
        <v>4.4223246601622854</v>
      </c>
      <c r="F295" s="103">
        <v>4.4599144197736651</v>
      </c>
      <c r="G295" s="102">
        <v>5.25</v>
      </c>
      <c r="H295" s="100">
        <v>4.9000000000000004</v>
      </c>
      <c r="I295" s="100">
        <v>4.6829999999999998</v>
      </c>
      <c r="J295" s="100">
        <v>5.24</v>
      </c>
      <c r="K295" s="100" t="str">
        <f>+'[3]Contratos anteriores'!AO298</f>
        <v xml:space="preserve"> </v>
      </c>
      <c r="L295" s="100" t="str">
        <f>+'[3]Contratos anteriores'!AP298</f>
        <v xml:space="preserve"> </v>
      </c>
      <c r="M295" s="100" t="str">
        <f>+'[3]Contratos anteriores'!AQ298</f>
        <v xml:space="preserve"> </v>
      </c>
      <c r="N295" s="100"/>
      <c r="O295" s="100"/>
      <c r="P295" s="100"/>
      <c r="Q295" s="100" t="str">
        <f>+'[3]Contratos anteriores'!AR298</f>
        <v xml:space="preserve"> </v>
      </c>
      <c r="R295" s="100" t="str">
        <f>+'[3]Contratos anteriores'!AS298</f>
        <v xml:space="preserve"> </v>
      </c>
      <c r="S295" s="100" t="str">
        <f>+'[3]Contratos anteriores'!AT298</f>
        <v xml:space="preserve"> </v>
      </c>
      <c r="T295" s="100">
        <v>10</v>
      </c>
      <c r="U295" s="100">
        <v>4.5</v>
      </c>
      <c r="V295" s="100"/>
      <c r="W295" s="100" t="str">
        <f>+'[3]Contratos anteriores'!AU298</f>
        <v xml:space="preserve"> </v>
      </c>
      <c r="X295" s="100" t="str">
        <f>+'[3]Contratos anteriores'!AV298</f>
        <v xml:space="preserve"> </v>
      </c>
      <c r="Y295" s="100" t="str">
        <f>+'[3]Contratos anteriores'!AW298</f>
        <v xml:space="preserve"> </v>
      </c>
      <c r="Z295" s="100"/>
      <c r="AA295" s="100"/>
      <c r="AB295" s="100"/>
      <c r="AC295" s="101" t="str">
        <f>+'[3]Contratos anteriores'!AX298</f>
        <v xml:space="preserve"> </v>
      </c>
      <c r="AD295" s="101" t="str">
        <f>+'[3]Contratos anteriores'!AY298</f>
        <v xml:space="preserve"> </v>
      </c>
      <c r="AE295" s="101" t="str">
        <f>+'[3]Contratos anteriores'!AZ298</f>
        <v xml:space="preserve"> </v>
      </c>
      <c r="AF295" s="100"/>
      <c r="AG295" s="100"/>
      <c r="AH295" s="100"/>
      <c r="AI295" s="100" t="str">
        <f>+'[3]Contratos anteriores'!BA298</f>
        <v xml:space="preserve"> </v>
      </c>
      <c r="AJ295" s="100" t="str">
        <f>+'[3]Contratos anteriores'!BB298</f>
        <v xml:space="preserve"> </v>
      </c>
      <c r="AK295" s="100" t="str">
        <f>+'[3]Contratos anteriores'!BC298</f>
        <v xml:space="preserve"> </v>
      </c>
      <c r="AL295" s="100"/>
      <c r="AM295" s="100"/>
      <c r="AN295" s="100"/>
      <c r="AO295" s="100">
        <f>+'[3]Contratos anteriores'!BD298</f>
        <v>4.495234</v>
      </c>
      <c r="AP295" s="100" t="str">
        <f>+'[3]Contratos anteriores'!BE298</f>
        <v xml:space="preserve"> </v>
      </c>
      <c r="AQ295" s="100" t="str">
        <f>+'[3]Contratos anteriores'!BF298</f>
        <v xml:space="preserve"> </v>
      </c>
      <c r="AR295" s="100"/>
      <c r="AS295" s="100"/>
      <c r="AT295" s="100"/>
      <c r="AU295" s="100" t="str">
        <f>+'[3]Contratos anteriores'!BG298</f>
        <v xml:space="preserve"> </v>
      </c>
      <c r="AV295" s="100" t="str">
        <f>+'[3]Contratos anteriores'!BH298</f>
        <v xml:space="preserve"> </v>
      </c>
      <c r="AW295" s="100" t="str">
        <f>+'[3]Contratos anteriores'!BI298</f>
        <v xml:space="preserve"> </v>
      </c>
      <c r="AX295" s="100"/>
      <c r="AY295" s="100"/>
      <c r="AZ295" s="100"/>
      <c r="BA295" s="100" t="str">
        <f>+'[3]Contratos anteriores'!BJ298</f>
        <v xml:space="preserve"> </v>
      </c>
      <c r="BB295" s="100" t="str">
        <f>+'[3]Contratos anteriores'!BK298</f>
        <v xml:space="preserve"> </v>
      </c>
      <c r="BC295" s="100" t="str">
        <f>+'[3]Contratos anteriores'!BL298</f>
        <v xml:space="preserve"> </v>
      </c>
      <c r="BD295" s="100"/>
      <c r="BE295" s="100"/>
      <c r="BF295" s="100"/>
      <c r="BG295" s="100" t="str">
        <f>+'[3]Contratos anteriores'!BM298</f>
        <v xml:space="preserve"> </v>
      </c>
      <c r="BH295" s="100" t="str">
        <f>+'[3]Contratos anteriores'!BN298</f>
        <v xml:space="preserve"> </v>
      </c>
      <c r="BI295" s="100" t="str">
        <f>+'[3]Contratos anteriores'!BO298</f>
        <v xml:space="preserve"> </v>
      </c>
      <c r="BJ295" s="100">
        <v>4.95</v>
      </c>
      <c r="BK295" s="100">
        <v>5</v>
      </c>
      <c r="BL295" s="100"/>
      <c r="BM295" s="100" t="str">
        <f>+'[3]Contratos anteriores'!BP298</f>
        <v xml:space="preserve"> </v>
      </c>
      <c r="BN295" s="100" t="str">
        <f>+'[3]Contratos anteriores'!BQ298</f>
        <v xml:space="preserve"> </v>
      </c>
      <c r="BO295" s="100" t="str">
        <f>+'[3]Contratos anteriores'!BR298</f>
        <v xml:space="preserve"> </v>
      </c>
      <c r="BP295" s="100">
        <v>4.42</v>
      </c>
      <c r="BQ295" s="100">
        <v>5.54</v>
      </c>
      <c r="BR295" s="100">
        <v>4.5</v>
      </c>
      <c r="BS295" s="100" t="str">
        <f>+'[3]Contratos anteriores'!BS298</f>
        <v xml:space="preserve"> </v>
      </c>
      <c r="BT295" s="100" t="str">
        <f>+'[3]Contratos anteriores'!BT298</f>
        <v xml:space="preserve"> </v>
      </c>
      <c r="BU295" s="100" t="str">
        <f>+'[3]Contratos anteriores'!BU298</f>
        <v xml:space="preserve"> </v>
      </c>
      <c r="BV295" s="100">
        <f t="shared" si="304"/>
        <v>5.2898528333333337</v>
      </c>
      <c r="BW295" s="100">
        <f t="shared" si="305"/>
        <v>1.4369650406337191</v>
      </c>
      <c r="BX295" s="100">
        <f t="shared" si="375"/>
        <v>3.1344052723827551</v>
      </c>
      <c r="BY295" s="100">
        <f t="shared" si="376"/>
        <v>6.726817873967053</v>
      </c>
      <c r="BZ295" s="100">
        <f t="shared" si="377"/>
        <v>4.8645571261785143</v>
      </c>
      <c r="CA295" s="100" t="str">
        <f t="shared" si="306"/>
        <v/>
      </c>
      <c r="CB295" s="100">
        <f t="shared" si="307"/>
        <v>4.6829999999999998</v>
      </c>
      <c r="CC295" s="100" t="str">
        <f t="shared" si="308"/>
        <v/>
      </c>
      <c r="CD295" s="100" t="str">
        <f t="shared" si="309"/>
        <v/>
      </c>
      <c r="CE295" s="100" t="str">
        <f t="shared" si="310"/>
        <v/>
      </c>
      <c r="CF295" s="100" t="str">
        <f t="shared" si="311"/>
        <v/>
      </c>
      <c r="CG295" s="100" t="str">
        <f t="shared" si="312"/>
        <v/>
      </c>
      <c r="CH295" s="100" t="str">
        <f t="shared" si="313"/>
        <v/>
      </c>
      <c r="CI295" s="100" t="str">
        <f t="shared" si="314"/>
        <v/>
      </c>
      <c r="CJ295" s="100" t="str">
        <f t="shared" si="315"/>
        <v/>
      </c>
      <c r="CK295" s="100" t="str">
        <f t="shared" si="316"/>
        <v/>
      </c>
      <c r="CL295" s="100" t="str">
        <f t="shared" si="317"/>
        <v/>
      </c>
      <c r="CM295" s="100" t="str">
        <f t="shared" si="318"/>
        <v/>
      </c>
      <c r="CN295" s="100">
        <f t="shared" si="319"/>
        <v>4.5</v>
      </c>
      <c r="CO295" s="100" t="str">
        <f t="shared" si="320"/>
        <v/>
      </c>
      <c r="CP295" s="100" t="str">
        <f t="shared" si="321"/>
        <v/>
      </c>
      <c r="CQ295" s="100" t="str">
        <f t="shared" si="322"/>
        <v/>
      </c>
      <c r="CR295" s="100" t="str">
        <f t="shared" si="323"/>
        <v/>
      </c>
      <c r="CS295" s="100" t="str">
        <f t="shared" si="324"/>
        <v/>
      </c>
      <c r="CT295" s="100" t="str">
        <f t="shared" si="325"/>
        <v/>
      </c>
      <c r="CU295" s="100" t="str">
        <f t="shared" si="326"/>
        <v/>
      </c>
      <c r="CV295" s="100" t="str">
        <f t="shared" si="327"/>
        <v/>
      </c>
      <c r="CW295" s="100" t="str">
        <f t="shared" si="328"/>
        <v/>
      </c>
      <c r="CX295" s="100" t="str">
        <f t="shared" si="329"/>
        <v/>
      </c>
      <c r="CY295" s="100" t="str">
        <f t="shared" si="330"/>
        <v/>
      </c>
      <c r="CZ295" s="100" t="str">
        <f t="shared" si="331"/>
        <v/>
      </c>
      <c r="DA295" s="100" t="str">
        <f t="shared" si="332"/>
        <v/>
      </c>
      <c r="DB295" s="100" t="str">
        <f t="shared" si="333"/>
        <v/>
      </c>
      <c r="DC295" s="100" t="str">
        <f t="shared" si="334"/>
        <v/>
      </c>
      <c r="DD295" s="100" t="str">
        <f t="shared" si="335"/>
        <v/>
      </c>
      <c r="DE295" s="100" t="str">
        <f t="shared" si="336"/>
        <v/>
      </c>
      <c r="DF295" s="100" t="str">
        <f t="shared" si="337"/>
        <v/>
      </c>
      <c r="DG295" s="100" t="str">
        <f t="shared" si="338"/>
        <v/>
      </c>
      <c r="DH295" s="100">
        <f t="shared" si="339"/>
        <v>4.495234</v>
      </c>
      <c r="DI295" s="100" t="str">
        <f t="shared" si="340"/>
        <v/>
      </c>
      <c r="DJ295" s="100" t="str">
        <f t="shared" si="341"/>
        <v/>
      </c>
      <c r="DK295" s="100" t="str">
        <f t="shared" si="342"/>
        <v/>
      </c>
      <c r="DL295" s="100" t="str">
        <f t="shared" si="343"/>
        <v/>
      </c>
      <c r="DM295" s="100" t="str">
        <f t="shared" si="344"/>
        <v/>
      </c>
      <c r="DN295" s="100" t="str">
        <f t="shared" si="345"/>
        <v/>
      </c>
      <c r="DO295" s="100" t="str">
        <f t="shared" si="346"/>
        <v/>
      </c>
      <c r="DP295" s="100" t="str">
        <f t="shared" si="347"/>
        <v/>
      </c>
      <c r="DQ295" s="100" t="str">
        <f t="shared" si="348"/>
        <v/>
      </c>
      <c r="DR295" s="100" t="str">
        <f t="shared" si="349"/>
        <v/>
      </c>
      <c r="DS295" s="100" t="str">
        <f t="shared" si="350"/>
        <v/>
      </c>
      <c r="DT295" s="100" t="str">
        <f t="shared" si="351"/>
        <v/>
      </c>
      <c r="DU295" s="100" t="str">
        <f t="shared" si="352"/>
        <v/>
      </c>
      <c r="DV295" s="100" t="str">
        <f t="shared" si="353"/>
        <v/>
      </c>
      <c r="DW295" s="100" t="str">
        <f t="shared" si="354"/>
        <v/>
      </c>
      <c r="DX295" s="100" t="str">
        <f t="shared" si="355"/>
        <v/>
      </c>
      <c r="DY295" s="100" t="str">
        <f t="shared" si="356"/>
        <v/>
      </c>
      <c r="DZ295" s="100" t="str">
        <f t="shared" si="357"/>
        <v/>
      </c>
      <c r="EA295" s="100" t="str">
        <f t="shared" si="358"/>
        <v/>
      </c>
      <c r="EB295" s="100" t="str">
        <f t="shared" si="359"/>
        <v/>
      </c>
      <c r="EC295" s="100" t="str">
        <f t="shared" si="360"/>
        <v/>
      </c>
      <c r="ED295" s="100" t="str">
        <f t="shared" si="361"/>
        <v/>
      </c>
      <c r="EE295" s="100" t="str">
        <f t="shared" si="362"/>
        <v/>
      </c>
      <c r="EF295" s="100" t="str">
        <f t="shared" si="363"/>
        <v/>
      </c>
      <c r="EG295" s="100" t="str">
        <f t="shared" si="364"/>
        <v/>
      </c>
      <c r="EH295" s="100" t="str">
        <f t="shared" si="365"/>
        <v/>
      </c>
      <c r="EI295" s="100">
        <f t="shared" si="366"/>
        <v>4.42</v>
      </c>
      <c r="EJ295" s="100" t="str">
        <f t="shared" si="367"/>
        <v/>
      </c>
      <c r="EK295" s="100">
        <f t="shared" si="368"/>
        <v>4.5</v>
      </c>
      <c r="EL295" s="100" t="str">
        <f t="shared" si="369"/>
        <v/>
      </c>
      <c r="EM295" s="100" t="str">
        <f t="shared" si="370"/>
        <v/>
      </c>
      <c r="EN295" s="100" t="str">
        <f t="shared" si="371"/>
        <v/>
      </c>
      <c r="EO295" s="99">
        <f t="shared" si="372"/>
        <v>5.25</v>
      </c>
      <c r="EP295" s="99">
        <f>ROUND(EO295*(1+[3]Inflación!$G$50),2)</f>
        <v>5.32</v>
      </c>
      <c r="EQ295" s="98">
        <f t="shared" si="373"/>
        <v>0.18715842988500575</v>
      </c>
    </row>
    <row r="296" spans="1:147" s="97" customFormat="1" ht="24.75" customHeight="1">
      <c r="A296" s="107">
        <v>288</v>
      </c>
      <c r="B296" s="106" t="s">
        <v>408</v>
      </c>
      <c r="C296" s="105" t="s">
        <v>278</v>
      </c>
      <c r="D296" s="104" t="s">
        <v>12</v>
      </c>
      <c r="E296" s="103">
        <v>10.090915056800311</v>
      </c>
      <c r="F296" s="103">
        <v>10.176687834783113</v>
      </c>
      <c r="G296" s="102">
        <v>7.5</v>
      </c>
      <c r="H296" s="100">
        <v>9.8699999999999992</v>
      </c>
      <c r="I296" s="100">
        <v>10.5945</v>
      </c>
      <c r="J296" s="100">
        <v>10.56</v>
      </c>
      <c r="K296" s="100" t="str">
        <f>+'[3]Contratos anteriores'!AO299</f>
        <v xml:space="preserve"> </v>
      </c>
      <c r="L296" s="100" t="str">
        <f>+'[3]Contratos anteriores'!AP299</f>
        <v xml:space="preserve"> </v>
      </c>
      <c r="M296" s="100" t="str">
        <f>+'[3]Contratos anteriores'!AQ299</f>
        <v xml:space="preserve"> </v>
      </c>
      <c r="N296" s="100"/>
      <c r="O296" s="100"/>
      <c r="P296" s="100"/>
      <c r="Q296" s="100">
        <f>+'[3]Contratos anteriores'!AR299</f>
        <v>8.9605259999999998</v>
      </c>
      <c r="R296" s="100">
        <f>+'[3]Contratos anteriores'!AS299</f>
        <v>8.1229403699999985</v>
      </c>
      <c r="S296" s="100" t="str">
        <f>+'[3]Contratos anteriores'!AT299</f>
        <v xml:space="preserve"> </v>
      </c>
      <c r="T296" s="100">
        <v>15</v>
      </c>
      <c r="U296" s="100">
        <v>7.35</v>
      </c>
      <c r="V296" s="100"/>
      <c r="W296" s="100" t="str">
        <f>+'[3]Contratos anteriores'!AU299</f>
        <v xml:space="preserve"> </v>
      </c>
      <c r="X296" s="100" t="str">
        <f>+'[3]Contratos anteriores'!AV299</f>
        <v xml:space="preserve"> </v>
      </c>
      <c r="Y296" s="100" t="str">
        <f>+'[3]Contratos anteriores'!AW299</f>
        <v xml:space="preserve"> </v>
      </c>
      <c r="Z296" s="100"/>
      <c r="AA296" s="100"/>
      <c r="AB296" s="100"/>
      <c r="AC296" s="101" t="str">
        <f>+'[3]Contratos anteriores'!AX299</f>
        <v xml:space="preserve"> </v>
      </c>
      <c r="AD296" s="101" t="str">
        <f>+'[3]Contratos anteriores'!AY299</f>
        <v xml:space="preserve"> </v>
      </c>
      <c r="AE296" s="101" t="str">
        <f>+'[3]Contratos anteriores'!AZ299</f>
        <v xml:space="preserve"> </v>
      </c>
      <c r="AF296" s="100"/>
      <c r="AG296" s="100"/>
      <c r="AH296" s="100"/>
      <c r="AI296" s="100" t="str">
        <f>+'[3]Contratos anteriores'!BA299</f>
        <v xml:space="preserve"> </v>
      </c>
      <c r="AJ296" s="100" t="str">
        <f>+'[3]Contratos anteriores'!BB299</f>
        <v xml:space="preserve"> </v>
      </c>
      <c r="AK296" s="100" t="str">
        <f>+'[3]Contratos anteriores'!BC299</f>
        <v xml:space="preserve"> </v>
      </c>
      <c r="AL296" s="100"/>
      <c r="AM296" s="100"/>
      <c r="AN296" s="100"/>
      <c r="AO296" s="100">
        <f>+'[3]Contratos anteriores'!BD299</f>
        <v>9.8572620000000004</v>
      </c>
      <c r="AP296" s="100" t="str">
        <f>+'[3]Contratos anteriores'!BE299</f>
        <v xml:space="preserve"> </v>
      </c>
      <c r="AQ296" s="100" t="str">
        <f>+'[3]Contratos anteriores'!BF299</f>
        <v xml:space="preserve"> </v>
      </c>
      <c r="AR296" s="100"/>
      <c r="AS296" s="100"/>
      <c r="AT296" s="100"/>
      <c r="AU296" s="100" t="str">
        <f>+'[3]Contratos anteriores'!BG299</f>
        <v xml:space="preserve"> </v>
      </c>
      <c r="AV296" s="100" t="str">
        <f>+'[3]Contratos anteriores'!BH299</f>
        <v xml:space="preserve"> </v>
      </c>
      <c r="AW296" s="100" t="str">
        <f>+'[3]Contratos anteriores'!BI299</f>
        <v xml:space="preserve"> </v>
      </c>
      <c r="AX296" s="100"/>
      <c r="AY296" s="100"/>
      <c r="AZ296" s="100"/>
      <c r="BA296" s="100" t="str">
        <f>+'[3]Contratos anteriores'!BJ299</f>
        <v xml:space="preserve"> </v>
      </c>
      <c r="BB296" s="100" t="str">
        <f>+'[3]Contratos anteriores'!BK299</f>
        <v xml:space="preserve"> </v>
      </c>
      <c r="BC296" s="100" t="str">
        <f>+'[3]Contratos anteriores'!BL299</f>
        <v xml:space="preserve"> </v>
      </c>
      <c r="BD296" s="100"/>
      <c r="BE296" s="100"/>
      <c r="BF296" s="100"/>
      <c r="BG296" s="100" t="str">
        <f>+'[3]Contratos anteriores'!BM299</f>
        <v xml:space="preserve"> </v>
      </c>
      <c r="BH296" s="100" t="str">
        <f>+'[3]Contratos anteriores'!BN299</f>
        <v xml:space="preserve"> </v>
      </c>
      <c r="BI296" s="100" t="str">
        <f>+'[3]Contratos anteriores'!BO299</f>
        <v xml:space="preserve"> </v>
      </c>
      <c r="BJ296" s="100">
        <v>11.1</v>
      </c>
      <c r="BK296" s="100">
        <v>11.4</v>
      </c>
      <c r="BL296" s="100"/>
      <c r="BM296" s="100" t="str">
        <f>+'[3]Contratos anteriores'!BP299</f>
        <v xml:space="preserve"> </v>
      </c>
      <c r="BN296" s="100" t="str">
        <f>+'[3]Contratos anteriores'!BQ299</f>
        <v xml:space="preserve"> </v>
      </c>
      <c r="BO296" s="100" t="str">
        <f>+'[3]Contratos anteriores'!BR299</f>
        <v xml:space="preserve"> </v>
      </c>
      <c r="BP296" s="100">
        <v>10.07</v>
      </c>
      <c r="BQ296" s="100"/>
      <c r="BR296" s="100">
        <v>10.28</v>
      </c>
      <c r="BS296" s="100" t="str">
        <f>+'[3]Contratos anteriores'!BS299</f>
        <v xml:space="preserve"> </v>
      </c>
      <c r="BT296" s="100" t="str">
        <f>+'[3]Contratos anteriores'!BT299</f>
        <v xml:space="preserve"> </v>
      </c>
      <c r="BU296" s="100" t="str">
        <f>+'[3]Contratos anteriores'!BU299</f>
        <v xml:space="preserve"> </v>
      </c>
      <c r="BV296" s="100">
        <f t="shared" si="304"/>
        <v>10.051171413076922</v>
      </c>
      <c r="BW296" s="100">
        <f t="shared" si="305"/>
        <v>1.828649696313233</v>
      </c>
      <c r="BX296" s="100">
        <f t="shared" si="375"/>
        <v>7.3081968686070731</v>
      </c>
      <c r="BY296" s="100">
        <f t="shared" si="376"/>
        <v>11.879821109390155</v>
      </c>
      <c r="BZ296" s="100">
        <f t="shared" si="377"/>
        <v>11.100006562480344</v>
      </c>
      <c r="CA296" s="100">
        <f t="shared" si="306"/>
        <v>9.8699999999999992</v>
      </c>
      <c r="CB296" s="100">
        <f t="shared" si="307"/>
        <v>10.5945</v>
      </c>
      <c r="CC296" s="100">
        <f t="shared" si="308"/>
        <v>10.56</v>
      </c>
      <c r="CD296" s="100" t="str">
        <f t="shared" si="309"/>
        <v/>
      </c>
      <c r="CE296" s="100" t="str">
        <f t="shared" si="310"/>
        <v/>
      </c>
      <c r="CF296" s="100" t="str">
        <f t="shared" si="311"/>
        <v/>
      </c>
      <c r="CG296" s="100" t="str">
        <f t="shared" si="312"/>
        <v/>
      </c>
      <c r="CH296" s="100" t="str">
        <f t="shared" si="313"/>
        <v/>
      </c>
      <c r="CI296" s="100" t="str">
        <f t="shared" si="314"/>
        <v/>
      </c>
      <c r="CJ296" s="100">
        <f t="shared" si="315"/>
        <v>8.9605259999999998</v>
      </c>
      <c r="CK296" s="100">
        <f t="shared" si="316"/>
        <v>8.1229403699999985</v>
      </c>
      <c r="CL296" s="100" t="str">
        <f t="shared" si="317"/>
        <v/>
      </c>
      <c r="CM296" s="100" t="str">
        <f t="shared" si="318"/>
        <v/>
      </c>
      <c r="CN296" s="100">
        <f t="shared" si="319"/>
        <v>7.35</v>
      </c>
      <c r="CO296" s="100" t="str">
        <f t="shared" si="320"/>
        <v/>
      </c>
      <c r="CP296" s="100" t="str">
        <f t="shared" si="321"/>
        <v/>
      </c>
      <c r="CQ296" s="100" t="str">
        <f t="shared" si="322"/>
        <v/>
      </c>
      <c r="CR296" s="100" t="str">
        <f t="shared" si="323"/>
        <v/>
      </c>
      <c r="CS296" s="100" t="str">
        <f t="shared" si="324"/>
        <v/>
      </c>
      <c r="CT296" s="100" t="str">
        <f t="shared" si="325"/>
        <v/>
      </c>
      <c r="CU296" s="100" t="str">
        <f t="shared" si="326"/>
        <v/>
      </c>
      <c r="CV296" s="100" t="str">
        <f t="shared" si="327"/>
        <v/>
      </c>
      <c r="CW296" s="100" t="str">
        <f t="shared" si="328"/>
        <v/>
      </c>
      <c r="CX296" s="100" t="str">
        <f t="shared" si="329"/>
        <v/>
      </c>
      <c r="CY296" s="100" t="str">
        <f t="shared" si="330"/>
        <v/>
      </c>
      <c r="CZ296" s="100" t="str">
        <f t="shared" si="331"/>
        <v/>
      </c>
      <c r="DA296" s="100" t="str">
        <f t="shared" si="332"/>
        <v/>
      </c>
      <c r="DB296" s="100" t="str">
        <f t="shared" si="333"/>
        <v/>
      </c>
      <c r="DC296" s="100" t="str">
        <f t="shared" si="334"/>
        <v/>
      </c>
      <c r="DD296" s="100" t="str">
        <f t="shared" si="335"/>
        <v/>
      </c>
      <c r="DE296" s="100" t="str">
        <f t="shared" si="336"/>
        <v/>
      </c>
      <c r="DF296" s="100" t="str">
        <f t="shared" si="337"/>
        <v/>
      </c>
      <c r="DG296" s="100" t="str">
        <f t="shared" si="338"/>
        <v/>
      </c>
      <c r="DH296" s="100">
        <f t="shared" si="339"/>
        <v>9.8572620000000004</v>
      </c>
      <c r="DI296" s="100" t="str">
        <f t="shared" si="340"/>
        <v/>
      </c>
      <c r="DJ296" s="100" t="str">
        <f t="shared" si="341"/>
        <v/>
      </c>
      <c r="DK296" s="100" t="str">
        <f t="shared" si="342"/>
        <v/>
      </c>
      <c r="DL296" s="100" t="str">
        <f t="shared" si="343"/>
        <v/>
      </c>
      <c r="DM296" s="100" t="str">
        <f t="shared" si="344"/>
        <v/>
      </c>
      <c r="DN296" s="100" t="str">
        <f t="shared" si="345"/>
        <v/>
      </c>
      <c r="DO296" s="100" t="str">
        <f t="shared" si="346"/>
        <v/>
      </c>
      <c r="DP296" s="100" t="str">
        <f t="shared" si="347"/>
        <v/>
      </c>
      <c r="DQ296" s="100" t="str">
        <f t="shared" si="348"/>
        <v/>
      </c>
      <c r="DR296" s="100" t="str">
        <f t="shared" si="349"/>
        <v/>
      </c>
      <c r="DS296" s="100" t="str">
        <f t="shared" si="350"/>
        <v/>
      </c>
      <c r="DT296" s="100" t="str">
        <f t="shared" si="351"/>
        <v/>
      </c>
      <c r="DU296" s="100" t="str">
        <f t="shared" si="352"/>
        <v/>
      </c>
      <c r="DV296" s="100" t="str">
        <f t="shared" si="353"/>
        <v/>
      </c>
      <c r="DW296" s="100" t="str">
        <f t="shared" si="354"/>
        <v/>
      </c>
      <c r="DX296" s="100" t="str">
        <f t="shared" si="355"/>
        <v/>
      </c>
      <c r="DY296" s="100" t="str">
        <f t="shared" si="356"/>
        <v/>
      </c>
      <c r="DZ296" s="100" t="str">
        <f t="shared" si="357"/>
        <v/>
      </c>
      <c r="EA296" s="100" t="str">
        <f t="shared" si="358"/>
        <v/>
      </c>
      <c r="EB296" s="100" t="str">
        <f t="shared" si="359"/>
        <v/>
      </c>
      <c r="EC296" s="100">
        <f t="shared" si="360"/>
        <v>11.1</v>
      </c>
      <c r="ED296" s="100" t="str">
        <f t="shared" si="361"/>
        <v/>
      </c>
      <c r="EE296" s="100" t="str">
        <f t="shared" si="362"/>
        <v/>
      </c>
      <c r="EF296" s="100" t="str">
        <f t="shared" si="363"/>
        <v/>
      </c>
      <c r="EG296" s="100" t="str">
        <f t="shared" si="364"/>
        <v/>
      </c>
      <c r="EH296" s="100" t="str">
        <f t="shared" si="365"/>
        <v/>
      </c>
      <c r="EI296" s="100">
        <f t="shared" si="366"/>
        <v>10.07</v>
      </c>
      <c r="EJ296" s="100" t="str">
        <f t="shared" si="367"/>
        <v/>
      </c>
      <c r="EK296" s="100">
        <f t="shared" si="368"/>
        <v>10.28</v>
      </c>
      <c r="EL296" s="100" t="str">
        <f t="shared" si="369"/>
        <v/>
      </c>
      <c r="EM296" s="100" t="str">
        <f t="shared" si="370"/>
        <v/>
      </c>
      <c r="EN296" s="100" t="str">
        <f t="shared" si="371"/>
        <v/>
      </c>
      <c r="EO296" s="99">
        <f t="shared" si="372"/>
        <v>7.5</v>
      </c>
      <c r="EP296" s="99">
        <f>ROUND(EO296*(1+[3]Inflación!$G$50),2)</f>
        <v>7.6</v>
      </c>
      <c r="EQ296" s="98">
        <f t="shared" si="373"/>
        <v>-0.2567571961726387</v>
      </c>
    </row>
    <row r="297" spans="1:147" s="56" customFormat="1" ht="24.75" customHeight="1">
      <c r="A297" s="93">
        <v>289</v>
      </c>
      <c r="B297" s="92" t="s">
        <v>408</v>
      </c>
      <c r="C297" s="91" t="s">
        <v>410</v>
      </c>
      <c r="D297" s="90" t="s">
        <v>12</v>
      </c>
      <c r="E297" s="94">
        <v>14.011149934162351</v>
      </c>
      <c r="F297" s="94">
        <v>14.130244708602731</v>
      </c>
      <c r="G297" s="87">
        <v>12.49</v>
      </c>
      <c r="H297" s="82">
        <v>13.74</v>
      </c>
      <c r="I297" s="82">
        <v>14.301</v>
      </c>
      <c r="J297" s="82">
        <v>14.7</v>
      </c>
      <c r="K297" s="82" t="str">
        <f>+'[3]Contratos anteriores'!AO300</f>
        <v xml:space="preserve"> </v>
      </c>
      <c r="L297" s="82" t="str">
        <f>+'[3]Contratos anteriores'!AP300</f>
        <v xml:space="preserve"> </v>
      </c>
      <c r="M297" s="82" t="str">
        <f>+'[3]Contratos anteriores'!AQ300</f>
        <v xml:space="preserve"> </v>
      </c>
      <c r="N297" s="82"/>
      <c r="O297" s="82"/>
      <c r="P297" s="82"/>
      <c r="Q297" s="82" t="str">
        <f>+'[3]Contratos anteriores'!AR300</f>
        <v xml:space="preserve"> </v>
      </c>
      <c r="R297" s="82" t="str">
        <f>+'[3]Contratos anteriores'!AS300</f>
        <v xml:space="preserve"> </v>
      </c>
      <c r="S297" s="82" t="str">
        <f>+'[3]Contratos anteriores'!AT300</f>
        <v xml:space="preserve"> </v>
      </c>
      <c r="T297" s="82">
        <v>20</v>
      </c>
      <c r="U297" s="82">
        <v>11.5</v>
      </c>
      <c r="V297" s="82"/>
      <c r="W297" s="82" t="str">
        <f>+'[3]Contratos anteriores'!AU300</f>
        <v xml:space="preserve"> </v>
      </c>
      <c r="X297" s="82" t="str">
        <f>+'[3]Contratos anteriores'!AV300</f>
        <v xml:space="preserve"> </v>
      </c>
      <c r="Y297" s="82" t="str">
        <f>+'[3]Contratos anteriores'!AW300</f>
        <v xml:space="preserve"> </v>
      </c>
      <c r="Z297" s="82"/>
      <c r="AA297" s="82"/>
      <c r="AB297" s="82"/>
      <c r="AC297" s="86" t="str">
        <f>+'[3]Contratos anteriores'!AX300</f>
        <v xml:space="preserve"> </v>
      </c>
      <c r="AD297" s="86" t="str">
        <f>+'[3]Contratos anteriores'!AY300</f>
        <v xml:space="preserve"> </v>
      </c>
      <c r="AE297" s="86" t="str">
        <f>+'[3]Contratos anteriores'!AZ300</f>
        <v xml:space="preserve"> </v>
      </c>
      <c r="AF297" s="82"/>
      <c r="AG297" s="82"/>
      <c r="AH297" s="82"/>
      <c r="AI297" s="82" t="str">
        <f>+'[3]Contratos anteriores'!BA300</f>
        <v xml:space="preserve"> </v>
      </c>
      <c r="AJ297" s="82" t="str">
        <f>+'[3]Contratos anteriores'!BB300</f>
        <v xml:space="preserve"> </v>
      </c>
      <c r="AK297" s="82" t="str">
        <f>+'[3]Contratos anteriores'!BC300</f>
        <v xml:space="preserve"> </v>
      </c>
      <c r="AL297" s="82"/>
      <c r="AM297" s="82"/>
      <c r="AN297" s="82"/>
      <c r="AO297" s="82">
        <f>+'[3]Contratos anteriores'!BD300</f>
        <v>13.848546000000001</v>
      </c>
      <c r="AP297" s="82" t="str">
        <f>+'[3]Contratos anteriores'!BE300</f>
        <v xml:space="preserve"> </v>
      </c>
      <c r="AQ297" s="82" t="str">
        <f>+'[3]Contratos anteriores'!BF300</f>
        <v xml:space="preserve"> </v>
      </c>
      <c r="AR297" s="82"/>
      <c r="AS297" s="82"/>
      <c r="AT297" s="82"/>
      <c r="AU297" s="82" t="str">
        <f>+'[3]Contratos anteriores'!BG300</f>
        <v xml:space="preserve"> </v>
      </c>
      <c r="AV297" s="82" t="str">
        <f>+'[3]Contratos anteriores'!BH300</f>
        <v xml:space="preserve"> </v>
      </c>
      <c r="AW297" s="82" t="str">
        <f>+'[3]Contratos anteriores'!BI300</f>
        <v xml:space="preserve"> </v>
      </c>
      <c r="AX297" s="82"/>
      <c r="AY297" s="82"/>
      <c r="AZ297" s="82"/>
      <c r="BA297" s="82" t="str">
        <f>+'[3]Contratos anteriores'!BJ300</f>
        <v xml:space="preserve"> </v>
      </c>
      <c r="BB297" s="82" t="str">
        <f>+'[3]Contratos anteriores'!BK300</f>
        <v xml:space="preserve"> </v>
      </c>
      <c r="BC297" s="82" t="str">
        <f>+'[3]Contratos anteriores'!BL300</f>
        <v xml:space="preserve"> </v>
      </c>
      <c r="BD297" s="82"/>
      <c r="BE297" s="82"/>
      <c r="BF297" s="82"/>
      <c r="BG297" s="82" t="str">
        <f>+'[3]Contratos anteriores'!BM300</f>
        <v xml:space="preserve"> </v>
      </c>
      <c r="BH297" s="82" t="str">
        <f>+'[3]Contratos anteriores'!BN300</f>
        <v xml:space="preserve"> </v>
      </c>
      <c r="BI297" s="82" t="str">
        <f>+'[3]Contratos anteriores'!BO300</f>
        <v xml:space="preserve"> </v>
      </c>
      <c r="BJ297" s="82">
        <v>15.46</v>
      </c>
      <c r="BK297" s="82">
        <v>15.83</v>
      </c>
      <c r="BL297" s="82"/>
      <c r="BM297" s="82" t="str">
        <f>+'[3]Contratos anteriores'!BP300</f>
        <v xml:space="preserve"> </v>
      </c>
      <c r="BN297" s="82" t="str">
        <f>+'[3]Contratos anteriores'!BQ300</f>
        <v xml:space="preserve"> </v>
      </c>
      <c r="BO297" s="82" t="str">
        <f>+'[3]Contratos anteriores'!BR300</f>
        <v xml:space="preserve"> </v>
      </c>
      <c r="BP297" s="82">
        <v>13.99</v>
      </c>
      <c r="BQ297" s="82"/>
      <c r="BR297" s="82">
        <v>14.27</v>
      </c>
      <c r="BS297" s="82" t="str">
        <f>+'[3]Contratos anteriores'!BS300</f>
        <v xml:space="preserve"> </v>
      </c>
      <c r="BT297" s="82" t="str">
        <f>+'[3]Contratos anteriores'!BT300</f>
        <v xml:space="preserve"> </v>
      </c>
      <c r="BU297" s="82" t="str">
        <f>+'[3]Contratos anteriores'!BU300</f>
        <v xml:space="preserve"> </v>
      </c>
      <c r="BV297" s="84">
        <f t="shared" si="304"/>
        <v>14.557231454545457</v>
      </c>
      <c r="BW297" s="84">
        <f t="shared" si="305"/>
        <v>1.9947190834373805</v>
      </c>
      <c r="BX297" s="84">
        <f t="shared" si="375"/>
        <v>11.565152829389387</v>
      </c>
      <c r="BY297" s="84">
        <f t="shared" si="376"/>
        <v>16.551950537982837</v>
      </c>
      <c r="BZ297" s="84">
        <f t="shared" si="377"/>
        <v>15.412264927578587</v>
      </c>
      <c r="CA297" s="82">
        <f t="shared" si="306"/>
        <v>13.74</v>
      </c>
      <c r="CB297" s="82">
        <f t="shared" si="307"/>
        <v>14.301</v>
      </c>
      <c r="CC297" s="82">
        <f t="shared" si="308"/>
        <v>14.7</v>
      </c>
      <c r="CD297" s="82" t="str">
        <f t="shared" si="309"/>
        <v/>
      </c>
      <c r="CE297" s="82" t="str">
        <f t="shared" si="310"/>
        <v/>
      </c>
      <c r="CF297" s="82" t="str">
        <f t="shared" si="311"/>
        <v/>
      </c>
      <c r="CG297" s="82" t="str">
        <f t="shared" si="312"/>
        <v/>
      </c>
      <c r="CH297" s="82" t="str">
        <f t="shared" si="313"/>
        <v/>
      </c>
      <c r="CI297" s="82" t="str">
        <f t="shared" si="314"/>
        <v/>
      </c>
      <c r="CJ297" s="82" t="str">
        <f t="shared" si="315"/>
        <v/>
      </c>
      <c r="CK297" s="82" t="str">
        <f t="shared" si="316"/>
        <v/>
      </c>
      <c r="CL297" s="82" t="str">
        <f t="shared" si="317"/>
        <v/>
      </c>
      <c r="CM297" s="82" t="str">
        <f t="shared" si="318"/>
        <v/>
      </c>
      <c r="CN297" s="82" t="str">
        <f t="shared" si="319"/>
        <v/>
      </c>
      <c r="CO297" s="82" t="str">
        <f t="shared" si="320"/>
        <v/>
      </c>
      <c r="CP297" s="82" t="str">
        <f t="shared" si="321"/>
        <v/>
      </c>
      <c r="CQ297" s="82" t="str">
        <f t="shared" si="322"/>
        <v/>
      </c>
      <c r="CR297" s="82" t="str">
        <f t="shared" si="323"/>
        <v/>
      </c>
      <c r="CS297" s="82" t="str">
        <f t="shared" si="324"/>
        <v/>
      </c>
      <c r="CT297" s="82" t="str">
        <f t="shared" si="325"/>
        <v/>
      </c>
      <c r="CU297" s="82" t="str">
        <f t="shared" si="326"/>
        <v/>
      </c>
      <c r="CV297" s="82" t="str">
        <f t="shared" si="327"/>
        <v/>
      </c>
      <c r="CW297" s="82" t="str">
        <f t="shared" si="328"/>
        <v/>
      </c>
      <c r="CX297" s="82" t="str">
        <f t="shared" si="329"/>
        <v/>
      </c>
      <c r="CY297" s="82" t="str">
        <f t="shared" si="330"/>
        <v/>
      </c>
      <c r="CZ297" s="82" t="str">
        <f t="shared" si="331"/>
        <v/>
      </c>
      <c r="DA297" s="82" t="str">
        <f t="shared" si="332"/>
        <v/>
      </c>
      <c r="DB297" s="82" t="str">
        <f t="shared" si="333"/>
        <v/>
      </c>
      <c r="DC297" s="82" t="str">
        <f t="shared" si="334"/>
        <v/>
      </c>
      <c r="DD297" s="82" t="str">
        <f t="shared" si="335"/>
        <v/>
      </c>
      <c r="DE297" s="82" t="str">
        <f t="shared" si="336"/>
        <v/>
      </c>
      <c r="DF297" s="82" t="str">
        <f t="shared" si="337"/>
        <v/>
      </c>
      <c r="DG297" s="82" t="str">
        <f t="shared" si="338"/>
        <v/>
      </c>
      <c r="DH297" s="82">
        <f t="shared" si="339"/>
        <v>13.848546000000001</v>
      </c>
      <c r="DI297" s="82" t="str">
        <f t="shared" si="340"/>
        <v/>
      </c>
      <c r="DJ297" s="82" t="str">
        <f t="shared" si="341"/>
        <v/>
      </c>
      <c r="DK297" s="82" t="str">
        <f t="shared" si="342"/>
        <v/>
      </c>
      <c r="DL297" s="82" t="str">
        <f t="shared" si="343"/>
        <v/>
      </c>
      <c r="DM297" s="82" t="str">
        <f t="shared" si="344"/>
        <v/>
      </c>
      <c r="DN297" s="82" t="str">
        <f t="shared" si="345"/>
        <v/>
      </c>
      <c r="DO297" s="82" t="str">
        <f t="shared" si="346"/>
        <v/>
      </c>
      <c r="DP297" s="82" t="str">
        <f t="shared" si="347"/>
        <v/>
      </c>
      <c r="DQ297" s="82" t="str">
        <f t="shared" si="348"/>
        <v/>
      </c>
      <c r="DR297" s="82" t="str">
        <f t="shared" si="349"/>
        <v/>
      </c>
      <c r="DS297" s="82" t="str">
        <f t="shared" si="350"/>
        <v/>
      </c>
      <c r="DT297" s="82" t="str">
        <f t="shared" si="351"/>
        <v/>
      </c>
      <c r="DU297" s="82" t="str">
        <f t="shared" si="352"/>
        <v/>
      </c>
      <c r="DV297" s="82" t="str">
        <f t="shared" si="353"/>
        <v/>
      </c>
      <c r="DW297" s="82" t="str">
        <f t="shared" si="354"/>
        <v/>
      </c>
      <c r="DX297" s="82" t="str">
        <f t="shared" si="355"/>
        <v/>
      </c>
      <c r="DY297" s="82" t="str">
        <f t="shared" si="356"/>
        <v/>
      </c>
      <c r="DZ297" s="82" t="str">
        <f t="shared" si="357"/>
        <v/>
      </c>
      <c r="EA297" s="82" t="str">
        <f t="shared" si="358"/>
        <v/>
      </c>
      <c r="EB297" s="82" t="str">
        <f t="shared" si="359"/>
        <v/>
      </c>
      <c r="EC297" s="82" t="str">
        <f t="shared" si="360"/>
        <v/>
      </c>
      <c r="ED297" s="82" t="str">
        <f t="shared" si="361"/>
        <v/>
      </c>
      <c r="EE297" s="82" t="str">
        <f t="shared" si="362"/>
        <v/>
      </c>
      <c r="EF297" s="82" t="str">
        <f t="shared" si="363"/>
        <v/>
      </c>
      <c r="EG297" s="82" t="str">
        <f t="shared" si="364"/>
        <v/>
      </c>
      <c r="EH297" s="82" t="str">
        <f t="shared" si="365"/>
        <v/>
      </c>
      <c r="EI297" s="82">
        <f t="shared" si="366"/>
        <v>13.99</v>
      </c>
      <c r="EJ297" s="82" t="str">
        <f t="shared" si="367"/>
        <v/>
      </c>
      <c r="EK297" s="82">
        <f t="shared" si="368"/>
        <v>14.27</v>
      </c>
      <c r="EL297" s="82" t="str">
        <f t="shared" si="369"/>
        <v/>
      </c>
      <c r="EM297" s="82" t="str">
        <f t="shared" si="370"/>
        <v/>
      </c>
      <c r="EN297" s="82" t="str">
        <f t="shared" si="371"/>
        <v/>
      </c>
      <c r="EO297" s="71">
        <f t="shared" si="372"/>
        <v>12.49</v>
      </c>
      <c r="EP297" s="71">
        <f>ROUND(EO297*(1+[3]Inflación!$G$50),2)</f>
        <v>12.65</v>
      </c>
      <c r="EQ297" s="81">
        <f t="shared" si="373"/>
        <v>-0.10856710129505098</v>
      </c>
    </row>
    <row r="298" spans="1:147" s="56" customFormat="1" ht="24.75" customHeight="1">
      <c r="A298" s="93">
        <v>290</v>
      </c>
      <c r="B298" s="92" t="s">
        <v>408</v>
      </c>
      <c r="C298" s="91" t="s">
        <v>409</v>
      </c>
      <c r="D298" s="90" t="s">
        <v>12</v>
      </c>
      <c r="E298" s="94">
        <v>14.788494702474694</v>
      </c>
      <c r="F298" s="94">
        <v>14.914196907445728</v>
      </c>
      <c r="G298" s="87">
        <v>14.2</v>
      </c>
      <c r="H298" s="82">
        <v>15.5</v>
      </c>
      <c r="I298" s="82">
        <v>16.128</v>
      </c>
      <c r="J298" s="82">
        <v>16.59</v>
      </c>
      <c r="K298" s="82" t="str">
        <f>+'[3]Contratos anteriores'!AO301</f>
        <v xml:space="preserve"> </v>
      </c>
      <c r="L298" s="82" t="str">
        <f>+'[3]Contratos anteriores'!AP301</f>
        <v xml:space="preserve"> </v>
      </c>
      <c r="M298" s="82" t="str">
        <f>+'[3]Contratos anteriores'!AQ301</f>
        <v xml:space="preserve"> </v>
      </c>
      <c r="N298" s="82"/>
      <c r="O298" s="82"/>
      <c r="P298" s="82"/>
      <c r="Q298" s="82" t="str">
        <f>+'[3]Contratos anteriores'!AR301</f>
        <v xml:space="preserve"> </v>
      </c>
      <c r="R298" s="82" t="str">
        <f>+'[3]Contratos anteriores'!AS301</f>
        <v xml:space="preserve"> </v>
      </c>
      <c r="S298" s="82" t="str">
        <f>+'[3]Contratos anteriores'!AT301</f>
        <v xml:space="preserve"> </v>
      </c>
      <c r="T298" s="82">
        <v>25</v>
      </c>
      <c r="U298" s="82">
        <v>14.5</v>
      </c>
      <c r="V298" s="82"/>
      <c r="W298" s="82" t="str">
        <f>+'[3]Contratos anteriores'!AU301</f>
        <v xml:space="preserve"> </v>
      </c>
      <c r="X298" s="82" t="str">
        <f>+'[3]Contratos anteriores'!AV301</f>
        <v xml:space="preserve"> </v>
      </c>
      <c r="Y298" s="82" t="str">
        <f>+'[3]Contratos anteriores'!AW301</f>
        <v xml:space="preserve"> </v>
      </c>
      <c r="Z298" s="82"/>
      <c r="AA298" s="82"/>
      <c r="AB298" s="82"/>
      <c r="AC298" s="86" t="str">
        <f>+'[3]Contratos anteriores'!AX301</f>
        <v xml:space="preserve"> </v>
      </c>
      <c r="AD298" s="86" t="str">
        <f>+'[3]Contratos anteriores'!AY301</f>
        <v xml:space="preserve"> </v>
      </c>
      <c r="AE298" s="86" t="str">
        <f>+'[3]Contratos anteriores'!AZ301</f>
        <v xml:space="preserve"> </v>
      </c>
      <c r="AF298" s="82"/>
      <c r="AG298" s="82"/>
      <c r="AH298" s="82"/>
      <c r="AI298" s="82" t="str">
        <f>+'[3]Contratos anteriores'!BA301</f>
        <v xml:space="preserve"> </v>
      </c>
      <c r="AJ298" s="82" t="str">
        <f>+'[3]Contratos anteriores'!BB301</f>
        <v xml:space="preserve"> </v>
      </c>
      <c r="AK298" s="82" t="str">
        <f>+'[3]Contratos anteriores'!BC301</f>
        <v xml:space="preserve"> </v>
      </c>
      <c r="AL298" s="82"/>
      <c r="AM298" s="82"/>
      <c r="AN298" s="82"/>
      <c r="AO298" s="82">
        <f>+'[3]Contratos anteriores'!BD301</f>
        <v>17.779356</v>
      </c>
      <c r="AP298" s="82" t="str">
        <f>+'[3]Contratos anteriores'!BE301</f>
        <v xml:space="preserve"> </v>
      </c>
      <c r="AQ298" s="82" t="str">
        <f>+'[3]Contratos anteriores'!BF301</f>
        <v xml:space="preserve"> </v>
      </c>
      <c r="AR298" s="82"/>
      <c r="AS298" s="82"/>
      <c r="AT298" s="82"/>
      <c r="AU298" s="82" t="str">
        <f>+'[3]Contratos anteriores'!BG301</f>
        <v xml:space="preserve"> </v>
      </c>
      <c r="AV298" s="82" t="str">
        <f>+'[3]Contratos anteriores'!BH301</f>
        <v xml:space="preserve"> </v>
      </c>
      <c r="AW298" s="82" t="str">
        <f>+'[3]Contratos anteriores'!BI301</f>
        <v xml:space="preserve"> </v>
      </c>
      <c r="AX298" s="82"/>
      <c r="AY298" s="82"/>
      <c r="AZ298" s="82"/>
      <c r="BA298" s="82" t="str">
        <f>+'[3]Contratos anteriores'!BJ301</f>
        <v xml:space="preserve"> </v>
      </c>
      <c r="BB298" s="82" t="str">
        <f>+'[3]Contratos anteriores'!BK301</f>
        <v xml:space="preserve"> </v>
      </c>
      <c r="BC298" s="82" t="str">
        <f>+'[3]Contratos anteriores'!BL301</f>
        <v xml:space="preserve"> </v>
      </c>
      <c r="BD298" s="82"/>
      <c r="BE298" s="82"/>
      <c r="BF298" s="82"/>
      <c r="BG298" s="82" t="str">
        <f>+'[3]Contratos anteriores'!BM301</f>
        <v xml:space="preserve"> </v>
      </c>
      <c r="BH298" s="82" t="str">
        <f>+'[3]Contratos anteriores'!BN301</f>
        <v xml:space="preserve"> </v>
      </c>
      <c r="BI298" s="82" t="str">
        <f>+'[3]Contratos anteriores'!BO301</f>
        <v xml:space="preserve"> </v>
      </c>
      <c r="BJ298" s="82">
        <v>17.600000000000001</v>
      </c>
      <c r="BK298" s="82">
        <v>16.71</v>
      </c>
      <c r="BL298" s="82"/>
      <c r="BM298" s="82" t="str">
        <f>+'[3]Contratos anteriores'!BP301</f>
        <v xml:space="preserve"> </v>
      </c>
      <c r="BN298" s="82" t="str">
        <f>+'[3]Contratos anteriores'!BQ301</f>
        <v xml:space="preserve"> </v>
      </c>
      <c r="BO298" s="82" t="str">
        <f>+'[3]Contratos anteriores'!BR301</f>
        <v xml:space="preserve"> </v>
      </c>
      <c r="BP298" s="82">
        <v>14.77</v>
      </c>
      <c r="BQ298" s="82"/>
      <c r="BR298" s="82">
        <v>15.06</v>
      </c>
      <c r="BS298" s="82" t="str">
        <f>+'[3]Contratos anteriores'!BS301</f>
        <v xml:space="preserve"> </v>
      </c>
      <c r="BT298" s="82" t="str">
        <f>+'[3]Contratos anteriores'!BT301</f>
        <v xml:space="preserve"> </v>
      </c>
      <c r="BU298" s="82" t="str">
        <f>+'[3]Contratos anteriores'!BU301</f>
        <v xml:space="preserve"> </v>
      </c>
      <c r="BV298" s="84">
        <f t="shared" si="304"/>
        <v>16.712486909090913</v>
      </c>
      <c r="BW298" s="84">
        <f t="shared" si="305"/>
        <v>2.8286771397348107</v>
      </c>
      <c r="BX298" s="84">
        <f t="shared" si="375"/>
        <v>12.469471199488698</v>
      </c>
      <c r="BY298" s="84">
        <f t="shared" si="376"/>
        <v>19.541164048825724</v>
      </c>
      <c r="BZ298" s="84">
        <f t="shared" si="377"/>
        <v>16.267344172722165</v>
      </c>
      <c r="CA298" s="82">
        <f t="shared" si="306"/>
        <v>15.5</v>
      </c>
      <c r="CB298" s="82">
        <f t="shared" si="307"/>
        <v>16.128</v>
      </c>
      <c r="CC298" s="82" t="str">
        <f t="shared" si="308"/>
        <v/>
      </c>
      <c r="CD298" s="82" t="str">
        <f t="shared" si="309"/>
        <v/>
      </c>
      <c r="CE298" s="82" t="str">
        <f t="shared" si="310"/>
        <v/>
      </c>
      <c r="CF298" s="82" t="str">
        <f t="shared" si="311"/>
        <v/>
      </c>
      <c r="CG298" s="82" t="str">
        <f t="shared" si="312"/>
        <v/>
      </c>
      <c r="CH298" s="82" t="str">
        <f t="shared" si="313"/>
        <v/>
      </c>
      <c r="CI298" s="82" t="str">
        <f t="shared" si="314"/>
        <v/>
      </c>
      <c r="CJ298" s="82" t="str">
        <f t="shared" si="315"/>
        <v/>
      </c>
      <c r="CK298" s="82" t="str">
        <f t="shared" si="316"/>
        <v/>
      </c>
      <c r="CL298" s="82" t="str">
        <f t="shared" si="317"/>
        <v/>
      </c>
      <c r="CM298" s="82" t="str">
        <f t="shared" si="318"/>
        <v/>
      </c>
      <c r="CN298" s="82">
        <f t="shared" si="319"/>
        <v>14.5</v>
      </c>
      <c r="CO298" s="82" t="str">
        <f t="shared" si="320"/>
        <v/>
      </c>
      <c r="CP298" s="82" t="str">
        <f t="shared" si="321"/>
        <v/>
      </c>
      <c r="CQ298" s="82" t="str">
        <f t="shared" si="322"/>
        <v/>
      </c>
      <c r="CR298" s="82" t="str">
        <f t="shared" si="323"/>
        <v/>
      </c>
      <c r="CS298" s="82" t="str">
        <f t="shared" si="324"/>
        <v/>
      </c>
      <c r="CT298" s="82" t="str">
        <f t="shared" si="325"/>
        <v/>
      </c>
      <c r="CU298" s="82" t="str">
        <f t="shared" si="326"/>
        <v/>
      </c>
      <c r="CV298" s="82" t="str">
        <f t="shared" si="327"/>
        <v/>
      </c>
      <c r="CW298" s="82" t="str">
        <f t="shared" si="328"/>
        <v/>
      </c>
      <c r="CX298" s="82" t="str">
        <f t="shared" si="329"/>
        <v/>
      </c>
      <c r="CY298" s="82" t="str">
        <f t="shared" si="330"/>
        <v/>
      </c>
      <c r="CZ298" s="82" t="str">
        <f t="shared" si="331"/>
        <v/>
      </c>
      <c r="DA298" s="82" t="str">
        <f t="shared" si="332"/>
        <v/>
      </c>
      <c r="DB298" s="82" t="str">
        <f t="shared" si="333"/>
        <v/>
      </c>
      <c r="DC298" s="82" t="str">
        <f t="shared" si="334"/>
        <v/>
      </c>
      <c r="DD298" s="82" t="str">
        <f t="shared" si="335"/>
        <v/>
      </c>
      <c r="DE298" s="82" t="str">
        <f t="shared" si="336"/>
        <v/>
      </c>
      <c r="DF298" s="82" t="str">
        <f t="shared" si="337"/>
        <v/>
      </c>
      <c r="DG298" s="82" t="str">
        <f t="shared" si="338"/>
        <v/>
      </c>
      <c r="DH298" s="82" t="str">
        <f t="shared" si="339"/>
        <v/>
      </c>
      <c r="DI298" s="82" t="str">
        <f t="shared" si="340"/>
        <v/>
      </c>
      <c r="DJ298" s="82" t="str">
        <f t="shared" si="341"/>
        <v/>
      </c>
      <c r="DK298" s="82" t="str">
        <f t="shared" si="342"/>
        <v/>
      </c>
      <c r="DL298" s="82" t="str">
        <f t="shared" si="343"/>
        <v/>
      </c>
      <c r="DM298" s="82" t="str">
        <f t="shared" si="344"/>
        <v/>
      </c>
      <c r="DN298" s="82" t="str">
        <f t="shared" si="345"/>
        <v/>
      </c>
      <c r="DO298" s="82" t="str">
        <f t="shared" si="346"/>
        <v/>
      </c>
      <c r="DP298" s="82" t="str">
        <f t="shared" si="347"/>
        <v/>
      </c>
      <c r="DQ298" s="82" t="str">
        <f t="shared" si="348"/>
        <v/>
      </c>
      <c r="DR298" s="82" t="str">
        <f t="shared" si="349"/>
        <v/>
      </c>
      <c r="DS298" s="82" t="str">
        <f t="shared" si="350"/>
        <v/>
      </c>
      <c r="DT298" s="82" t="str">
        <f t="shared" si="351"/>
        <v/>
      </c>
      <c r="DU298" s="82" t="str">
        <f t="shared" si="352"/>
        <v/>
      </c>
      <c r="DV298" s="82" t="str">
        <f t="shared" si="353"/>
        <v/>
      </c>
      <c r="DW298" s="82" t="str">
        <f t="shared" si="354"/>
        <v/>
      </c>
      <c r="DX298" s="82" t="str">
        <f t="shared" si="355"/>
        <v/>
      </c>
      <c r="DY298" s="82" t="str">
        <f t="shared" si="356"/>
        <v/>
      </c>
      <c r="DZ298" s="82" t="str">
        <f t="shared" si="357"/>
        <v/>
      </c>
      <c r="EA298" s="82" t="str">
        <f t="shared" si="358"/>
        <v/>
      </c>
      <c r="EB298" s="82" t="str">
        <f t="shared" si="359"/>
        <v/>
      </c>
      <c r="EC298" s="82" t="str">
        <f t="shared" si="360"/>
        <v/>
      </c>
      <c r="ED298" s="82" t="str">
        <f t="shared" si="361"/>
        <v/>
      </c>
      <c r="EE298" s="82" t="str">
        <f t="shared" si="362"/>
        <v/>
      </c>
      <c r="EF298" s="82" t="str">
        <f t="shared" si="363"/>
        <v/>
      </c>
      <c r="EG298" s="82" t="str">
        <f t="shared" si="364"/>
        <v/>
      </c>
      <c r="EH298" s="82" t="str">
        <f t="shared" si="365"/>
        <v/>
      </c>
      <c r="EI298" s="82">
        <f t="shared" si="366"/>
        <v>14.77</v>
      </c>
      <c r="EJ298" s="82" t="str">
        <f t="shared" si="367"/>
        <v/>
      </c>
      <c r="EK298" s="82">
        <f t="shared" si="368"/>
        <v>15.06</v>
      </c>
      <c r="EL298" s="82" t="str">
        <f t="shared" si="369"/>
        <v/>
      </c>
      <c r="EM298" s="82" t="str">
        <f t="shared" si="370"/>
        <v/>
      </c>
      <c r="EN298" s="82" t="str">
        <f t="shared" si="371"/>
        <v/>
      </c>
      <c r="EO298" s="71">
        <f t="shared" si="372"/>
        <v>14.2</v>
      </c>
      <c r="EP298" s="71">
        <f>ROUND(EO298*(1+[3]Inflación!$G$50),2)</f>
        <v>14.38</v>
      </c>
      <c r="EQ298" s="81">
        <f t="shared" si="373"/>
        <v>-3.9794090900692969E-2</v>
      </c>
    </row>
    <row r="299" spans="1:147" s="56" customFormat="1" ht="24.75" customHeight="1">
      <c r="A299" s="93">
        <v>291</v>
      </c>
      <c r="B299" s="92" t="s">
        <v>408</v>
      </c>
      <c r="C299" s="91" t="s">
        <v>407</v>
      </c>
      <c r="D299" s="90" t="s">
        <v>12</v>
      </c>
      <c r="E299" s="94">
        <v>19.692114062751216</v>
      </c>
      <c r="F299" s="94">
        <v>19.859497032284601</v>
      </c>
      <c r="G299" s="87"/>
      <c r="H299" s="82">
        <v>20.38</v>
      </c>
      <c r="I299" s="82">
        <v>21.21</v>
      </c>
      <c r="J299" s="82">
        <v>21.81</v>
      </c>
      <c r="K299" s="82" t="str">
        <f>+'[3]Contratos anteriores'!AO302</f>
        <v xml:space="preserve"> </v>
      </c>
      <c r="L299" s="82" t="str">
        <f>+'[3]Contratos anteriores'!AP302</f>
        <v xml:space="preserve"> </v>
      </c>
      <c r="M299" s="82" t="str">
        <f>+'[3]Contratos anteriores'!AQ302</f>
        <v xml:space="preserve"> </v>
      </c>
      <c r="N299" s="82"/>
      <c r="O299" s="82"/>
      <c r="P299" s="82"/>
      <c r="Q299" s="82" t="str">
        <f>+'[3]Contratos anteriores'!AR302</f>
        <v xml:space="preserve"> </v>
      </c>
      <c r="R299" s="82" t="str">
        <f>+'[3]Contratos anteriores'!AS302</f>
        <v xml:space="preserve"> </v>
      </c>
      <c r="S299" s="82" t="str">
        <f>+'[3]Contratos anteriores'!AT302</f>
        <v xml:space="preserve"> </v>
      </c>
      <c r="T299" s="82">
        <v>50</v>
      </c>
      <c r="U299" s="82"/>
      <c r="V299" s="82"/>
      <c r="W299" s="82" t="str">
        <f>+'[3]Contratos anteriores'!AU302</f>
        <v xml:space="preserve"> </v>
      </c>
      <c r="X299" s="82" t="str">
        <f>+'[3]Contratos anteriores'!AV302</f>
        <v xml:space="preserve"> </v>
      </c>
      <c r="Y299" s="82" t="str">
        <f>+'[3]Contratos anteriores'!AW302</f>
        <v xml:space="preserve"> </v>
      </c>
      <c r="Z299" s="82"/>
      <c r="AA299" s="82"/>
      <c r="AB299" s="82"/>
      <c r="AC299" s="86" t="str">
        <f>+'[3]Contratos anteriores'!AX302</f>
        <v xml:space="preserve"> </v>
      </c>
      <c r="AD299" s="86" t="str">
        <f>+'[3]Contratos anteriores'!AY302</f>
        <v xml:space="preserve"> </v>
      </c>
      <c r="AE299" s="86" t="str">
        <f>+'[3]Contratos anteriores'!AZ302</f>
        <v xml:space="preserve"> </v>
      </c>
      <c r="AF299" s="82"/>
      <c r="AG299" s="82"/>
      <c r="AH299" s="82"/>
      <c r="AI299" s="82" t="str">
        <f>+'[3]Contratos anteriores'!BA302</f>
        <v xml:space="preserve"> </v>
      </c>
      <c r="AJ299" s="82" t="str">
        <f>+'[3]Contratos anteriores'!BB302</f>
        <v xml:space="preserve"> </v>
      </c>
      <c r="AK299" s="82" t="str">
        <f>+'[3]Contratos anteriores'!BC302</f>
        <v xml:space="preserve"> </v>
      </c>
      <c r="AL299" s="82"/>
      <c r="AM299" s="82"/>
      <c r="AN299" s="82"/>
      <c r="AO299" s="82">
        <f>+'[3]Contratos anteriores'!BD302</f>
        <v>20.541001999999999</v>
      </c>
      <c r="AP299" s="82" t="str">
        <f>+'[3]Contratos anteriores'!BE302</f>
        <v xml:space="preserve"> </v>
      </c>
      <c r="AQ299" s="82" t="str">
        <f>+'[3]Contratos anteriores'!BF302</f>
        <v xml:space="preserve"> </v>
      </c>
      <c r="AR299" s="82"/>
      <c r="AS299" s="82"/>
      <c r="AT299" s="82"/>
      <c r="AU299" s="82" t="str">
        <f>+'[3]Contratos anteriores'!BG302</f>
        <v xml:space="preserve"> </v>
      </c>
      <c r="AV299" s="82" t="str">
        <f>+'[3]Contratos anteriores'!BH302</f>
        <v xml:space="preserve"> </v>
      </c>
      <c r="AW299" s="82" t="str">
        <f>+'[3]Contratos anteriores'!BI302</f>
        <v xml:space="preserve"> </v>
      </c>
      <c r="AX299" s="82"/>
      <c r="AY299" s="82"/>
      <c r="AZ299" s="82"/>
      <c r="BA299" s="82" t="str">
        <f>+'[3]Contratos anteriores'!BJ302</f>
        <v xml:space="preserve"> </v>
      </c>
      <c r="BB299" s="82" t="str">
        <f>+'[3]Contratos anteriores'!BK302</f>
        <v xml:space="preserve"> </v>
      </c>
      <c r="BC299" s="82" t="str">
        <f>+'[3]Contratos anteriores'!BL302</f>
        <v xml:space="preserve"> </v>
      </c>
      <c r="BD299" s="82"/>
      <c r="BE299" s="82"/>
      <c r="BF299" s="82"/>
      <c r="BG299" s="82" t="str">
        <f>+'[3]Contratos anteriores'!BM302</f>
        <v xml:space="preserve"> </v>
      </c>
      <c r="BH299" s="82" t="str">
        <f>+'[3]Contratos anteriores'!BN302</f>
        <v xml:space="preserve"> </v>
      </c>
      <c r="BI299" s="82" t="str">
        <f>+'[3]Contratos anteriores'!BO302</f>
        <v xml:space="preserve"> </v>
      </c>
      <c r="BJ299" s="82">
        <v>22</v>
      </c>
      <c r="BK299" s="82">
        <v>22.25</v>
      </c>
      <c r="BL299" s="82"/>
      <c r="BM299" s="82" t="str">
        <f>+'[3]Contratos anteriores'!BP302</f>
        <v xml:space="preserve"> </v>
      </c>
      <c r="BN299" s="82" t="str">
        <f>+'[3]Contratos anteriores'!BQ302</f>
        <v xml:space="preserve"> </v>
      </c>
      <c r="BO299" s="82" t="str">
        <f>+'[3]Contratos anteriores'!BR302</f>
        <v xml:space="preserve"> </v>
      </c>
      <c r="BP299" s="82">
        <v>19.66</v>
      </c>
      <c r="BQ299" s="82"/>
      <c r="BR299" s="82">
        <v>20.059999999999999</v>
      </c>
      <c r="BS299" s="82" t="str">
        <f>+'[3]Contratos anteriores'!BS302</f>
        <v xml:space="preserve"> </v>
      </c>
      <c r="BT299" s="82" t="str">
        <f>+'[3]Contratos anteriores'!BT302</f>
        <v xml:space="preserve"> </v>
      </c>
      <c r="BU299" s="82" t="str">
        <f>+'[3]Contratos anteriores'!BU302</f>
        <v xml:space="preserve"> </v>
      </c>
      <c r="BV299" s="84">
        <f t="shared" si="304"/>
        <v>24.212333555555556</v>
      </c>
      <c r="BW299" s="84">
        <f t="shared" si="305"/>
        <v>8.8706673511753493</v>
      </c>
      <c r="BX299" s="84">
        <f t="shared" si="375"/>
        <v>10.906332528792532</v>
      </c>
      <c r="BY299" s="84">
        <f t="shared" si="376"/>
        <v>33.083000906730902</v>
      </c>
      <c r="BZ299" s="84">
        <f t="shared" si="377"/>
        <v>21.661325469026337</v>
      </c>
      <c r="CA299" s="82">
        <f t="shared" si="306"/>
        <v>20.38</v>
      </c>
      <c r="CB299" s="82">
        <f t="shared" si="307"/>
        <v>21.21</v>
      </c>
      <c r="CC299" s="82" t="str">
        <f t="shared" si="308"/>
        <v/>
      </c>
      <c r="CD299" s="82" t="str">
        <f t="shared" si="309"/>
        <v/>
      </c>
      <c r="CE299" s="82" t="str">
        <f t="shared" si="310"/>
        <v/>
      </c>
      <c r="CF299" s="82" t="str">
        <f t="shared" si="311"/>
        <v/>
      </c>
      <c r="CG299" s="82" t="str">
        <f t="shared" si="312"/>
        <v/>
      </c>
      <c r="CH299" s="82" t="str">
        <f t="shared" si="313"/>
        <v/>
      </c>
      <c r="CI299" s="82" t="str">
        <f t="shared" si="314"/>
        <v/>
      </c>
      <c r="CJ299" s="82" t="str">
        <f t="shared" si="315"/>
        <v/>
      </c>
      <c r="CK299" s="82" t="str">
        <f t="shared" si="316"/>
        <v/>
      </c>
      <c r="CL299" s="82" t="str">
        <f t="shared" si="317"/>
        <v/>
      </c>
      <c r="CM299" s="82" t="str">
        <f t="shared" si="318"/>
        <v/>
      </c>
      <c r="CN299" s="82" t="str">
        <f t="shared" si="319"/>
        <v/>
      </c>
      <c r="CO299" s="82" t="str">
        <f t="shared" si="320"/>
        <v/>
      </c>
      <c r="CP299" s="82" t="str">
        <f t="shared" si="321"/>
        <v/>
      </c>
      <c r="CQ299" s="82" t="str">
        <f t="shared" si="322"/>
        <v/>
      </c>
      <c r="CR299" s="82" t="str">
        <f t="shared" si="323"/>
        <v/>
      </c>
      <c r="CS299" s="82" t="str">
        <f t="shared" si="324"/>
        <v/>
      </c>
      <c r="CT299" s="82" t="str">
        <f t="shared" si="325"/>
        <v/>
      </c>
      <c r="CU299" s="82" t="str">
        <f t="shared" si="326"/>
        <v/>
      </c>
      <c r="CV299" s="82" t="str">
        <f t="shared" si="327"/>
        <v/>
      </c>
      <c r="CW299" s="82" t="str">
        <f t="shared" si="328"/>
        <v/>
      </c>
      <c r="CX299" s="82" t="str">
        <f t="shared" si="329"/>
        <v/>
      </c>
      <c r="CY299" s="82" t="str">
        <f t="shared" si="330"/>
        <v/>
      </c>
      <c r="CZ299" s="82" t="str">
        <f t="shared" si="331"/>
        <v/>
      </c>
      <c r="DA299" s="82" t="str">
        <f t="shared" si="332"/>
        <v/>
      </c>
      <c r="DB299" s="82" t="str">
        <f t="shared" si="333"/>
        <v/>
      </c>
      <c r="DC299" s="82" t="str">
        <f t="shared" si="334"/>
        <v/>
      </c>
      <c r="DD299" s="82" t="str">
        <f t="shared" si="335"/>
        <v/>
      </c>
      <c r="DE299" s="82" t="str">
        <f t="shared" si="336"/>
        <v/>
      </c>
      <c r="DF299" s="82" t="str">
        <f t="shared" si="337"/>
        <v/>
      </c>
      <c r="DG299" s="82" t="str">
        <f t="shared" si="338"/>
        <v/>
      </c>
      <c r="DH299" s="82">
        <f t="shared" si="339"/>
        <v>20.541001999999999</v>
      </c>
      <c r="DI299" s="82" t="str">
        <f t="shared" si="340"/>
        <v/>
      </c>
      <c r="DJ299" s="82" t="str">
        <f t="shared" si="341"/>
        <v/>
      </c>
      <c r="DK299" s="82" t="str">
        <f t="shared" si="342"/>
        <v/>
      </c>
      <c r="DL299" s="82" t="str">
        <f t="shared" si="343"/>
        <v/>
      </c>
      <c r="DM299" s="82" t="str">
        <f t="shared" si="344"/>
        <v/>
      </c>
      <c r="DN299" s="82" t="str">
        <f t="shared" si="345"/>
        <v/>
      </c>
      <c r="DO299" s="82" t="str">
        <f t="shared" si="346"/>
        <v/>
      </c>
      <c r="DP299" s="82" t="str">
        <f t="shared" si="347"/>
        <v/>
      </c>
      <c r="DQ299" s="82" t="str">
        <f t="shared" si="348"/>
        <v/>
      </c>
      <c r="DR299" s="82" t="str">
        <f t="shared" si="349"/>
        <v/>
      </c>
      <c r="DS299" s="82" t="str">
        <f t="shared" si="350"/>
        <v/>
      </c>
      <c r="DT299" s="82" t="str">
        <f t="shared" si="351"/>
        <v/>
      </c>
      <c r="DU299" s="82" t="str">
        <f t="shared" si="352"/>
        <v/>
      </c>
      <c r="DV299" s="82" t="str">
        <f t="shared" si="353"/>
        <v/>
      </c>
      <c r="DW299" s="82" t="str">
        <f t="shared" si="354"/>
        <v/>
      </c>
      <c r="DX299" s="82" t="str">
        <f t="shared" si="355"/>
        <v/>
      </c>
      <c r="DY299" s="82" t="str">
        <f t="shared" si="356"/>
        <v/>
      </c>
      <c r="DZ299" s="82" t="str">
        <f t="shared" si="357"/>
        <v/>
      </c>
      <c r="EA299" s="82" t="str">
        <f t="shared" si="358"/>
        <v/>
      </c>
      <c r="EB299" s="82" t="str">
        <f t="shared" si="359"/>
        <v/>
      </c>
      <c r="EC299" s="82" t="str">
        <f t="shared" si="360"/>
        <v/>
      </c>
      <c r="ED299" s="82" t="str">
        <f t="shared" si="361"/>
        <v/>
      </c>
      <c r="EE299" s="82" t="str">
        <f t="shared" si="362"/>
        <v/>
      </c>
      <c r="EF299" s="82" t="str">
        <f t="shared" si="363"/>
        <v/>
      </c>
      <c r="EG299" s="82" t="str">
        <f t="shared" si="364"/>
        <v/>
      </c>
      <c r="EH299" s="82" t="str">
        <f t="shared" si="365"/>
        <v/>
      </c>
      <c r="EI299" s="82">
        <f t="shared" si="366"/>
        <v>19.66</v>
      </c>
      <c r="EJ299" s="82" t="str">
        <f t="shared" si="367"/>
        <v/>
      </c>
      <c r="EK299" s="82">
        <f t="shared" si="368"/>
        <v>20.059999999999999</v>
      </c>
      <c r="EL299" s="82" t="str">
        <f t="shared" si="369"/>
        <v/>
      </c>
      <c r="EM299" s="82" t="str">
        <f t="shared" si="370"/>
        <v/>
      </c>
      <c r="EN299" s="82" t="str">
        <f t="shared" si="371"/>
        <v/>
      </c>
      <c r="EO299" s="71">
        <f t="shared" si="372"/>
        <v>20.38</v>
      </c>
      <c r="EP299" s="71">
        <f>ROUND(EO299*(1+[3]Inflación!$G$50),2)</f>
        <v>20.64</v>
      </c>
      <c r="EQ299" s="81">
        <f t="shared" si="373"/>
        <v>3.4932051229073391E-2</v>
      </c>
    </row>
    <row r="300" spans="1:147" s="97" customFormat="1" ht="24.75" customHeight="1">
      <c r="A300" s="107">
        <v>292</v>
      </c>
      <c r="B300" s="106" t="s">
        <v>404</v>
      </c>
      <c r="C300" s="105" t="s">
        <v>169</v>
      </c>
      <c r="D300" s="104" t="s">
        <v>12</v>
      </c>
      <c r="E300" s="103">
        <v>8.0160040744577223</v>
      </c>
      <c r="F300" s="103">
        <v>8.0841401090906135</v>
      </c>
      <c r="G300" s="102"/>
      <c r="H300" s="100">
        <v>9.17</v>
      </c>
      <c r="I300" s="100">
        <v>10.195500000000001</v>
      </c>
      <c r="J300" s="100">
        <v>9.81</v>
      </c>
      <c r="K300" s="100">
        <f>+'[3]Contratos anteriores'!AO303</f>
        <v>8.2307660000000009</v>
      </c>
      <c r="L300" s="100">
        <f>+'[3]Contratos anteriores'!AP303</f>
        <v>10.51146</v>
      </c>
      <c r="M300" s="100">
        <f>+'[3]Contratos anteriores'!AQ303</f>
        <v>8.2547099999999993</v>
      </c>
      <c r="N300" s="100"/>
      <c r="O300" s="100"/>
      <c r="P300" s="100"/>
      <c r="Q300" s="100" t="str">
        <f>+'[3]Contratos anteriores'!AR303</f>
        <v xml:space="preserve"> </v>
      </c>
      <c r="R300" s="100" t="str">
        <f>+'[3]Contratos anteriores'!AS303</f>
        <v xml:space="preserve"> </v>
      </c>
      <c r="S300" s="100">
        <f>+'[3]Contratos anteriores'!AT303</f>
        <v>7.5922949999999991</v>
      </c>
      <c r="T300" s="100">
        <v>7</v>
      </c>
      <c r="U300" s="100"/>
      <c r="V300" s="100"/>
      <c r="W300" s="100">
        <f>+'[3]Contratos anteriores'!AU303</f>
        <v>11.525569999999998</v>
      </c>
      <c r="X300" s="100" t="str">
        <f>+'[3]Contratos anteriores'!AV303</f>
        <v xml:space="preserve"> </v>
      </c>
      <c r="Y300" s="100">
        <f>+'[3]Contratos anteriores'!AW303</f>
        <v>18.601967999999999</v>
      </c>
      <c r="Z300" s="100"/>
      <c r="AA300" s="100"/>
      <c r="AB300" s="100"/>
      <c r="AC300" s="101" t="str">
        <f>+'[3]Contratos anteriores'!AX303</f>
        <v xml:space="preserve"> </v>
      </c>
      <c r="AD300" s="101">
        <f>+'[3]Contratos anteriores'!AY303</f>
        <v>8.0729319999999998</v>
      </c>
      <c r="AE300" s="101" t="str">
        <f>+'[3]Contratos anteriores'!AZ303</f>
        <v xml:space="preserve"> </v>
      </c>
      <c r="AF300" s="100"/>
      <c r="AG300" s="100"/>
      <c r="AH300" s="100"/>
      <c r="AI300" s="100" t="str">
        <f>+'[3]Contratos anteriores'!BA303</f>
        <v xml:space="preserve"> </v>
      </c>
      <c r="AJ300" s="100" t="str">
        <f>+'[3]Contratos anteriores'!BB303</f>
        <v xml:space="preserve"> </v>
      </c>
      <c r="AK300" s="100" t="str">
        <f>+'[3]Contratos anteriores'!BC303</f>
        <v xml:space="preserve"> </v>
      </c>
      <c r="AL300" s="100"/>
      <c r="AM300" s="100"/>
      <c r="AN300" s="100"/>
      <c r="AO300" s="100" t="str">
        <f>+'[3]Contratos anteriores'!BD303</f>
        <v xml:space="preserve"> </v>
      </c>
      <c r="AP300" s="100" t="str">
        <f>+'[3]Contratos anteriores'!BE303</f>
        <v xml:space="preserve"> </v>
      </c>
      <c r="AQ300" s="100" t="str">
        <f>+'[3]Contratos anteriores'!BF303</f>
        <v xml:space="preserve"> </v>
      </c>
      <c r="AR300" s="100"/>
      <c r="AS300" s="100"/>
      <c r="AT300" s="100"/>
      <c r="AU300" s="100">
        <f>+'[3]Contratos anteriores'!BG303</f>
        <v>10.510311</v>
      </c>
      <c r="AV300" s="100">
        <f>+'[3]Contratos anteriores'!BH303</f>
        <v>11.616149999999999</v>
      </c>
      <c r="AW300" s="100" t="str">
        <f>+'[3]Contratos anteriores'!BI303</f>
        <v xml:space="preserve"> </v>
      </c>
      <c r="AX300" s="100"/>
      <c r="AY300" s="100"/>
      <c r="AZ300" s="100"/>
      <c r="BA300" s="100">
        <f>+'[3]Contratos anteriores'!BJ303</f>
        <v>6.3585599999999998</v>
      </c>
      <c r="BB300" s="100" t="str">
        <f>+'[3]Contratos anteriores'!BK303</f>
        <v xml:space="preserve"> </v>
      </c>
      <c r="BC300" s="100" t="str">
        <f>+'[3]Contratos anteriores'!BL303</f>
        <v xml:space="preserve"> </v>
      </c>
      <c r="BD300" s="100"/>
      <c r="BE300" s="100"/>
      <c r="BF300" s="100"/>
      <c r="BG300" s="100" t="str">
        <f>+'[3]Contratos anteriores'!BM303</f>
        <v xml:space="preserve"> </v>
      </c>
      <c r="BH300" s="100" t="str">
        <f>+'[3]Contratos anteriores'!BN303</f>
        <v xml:space="preserve"> </v>
      </c>
      <c r="BI300" s="100" t="str">
        <f>+'[3]Contratos anteriores'!BO303</f>
        <v xml:space="preserve"> </v>
      </c>
      <c r="BJ300" s="100">
        <v>11.55</v>
      </c>
      <c r="BK300" s="100">
        <v>9.06</v>
      </c>
      <c r="BL300" s="100"/>
      <c r="BM300" s="100" t="str">
        <f>+'[3]Contratos anteriores'!BP303</f>
        <v xml:space="preserve"> </v>
      </c>
      <c r="BN300" s="100" t="str">
        <f>+'[3]Contratos anteriores'!BQ303</f>
        <v xml:space="preserve"> </v>
      </c>
      <c r="BO300" s="100" t="str">
        <f>+'[3]Contratos anteriores'!BR303</f>
        <v xml:space="preserve"> </v>
      </c>
      <c r="BP300" s="100">
        <v>8</v>
      </c>
      <c r="BQ300" s="100">
        <v>10.9</v>
      </c>
      <c r="BR300" s="100">
        <v>8.2100000000000009</v>
      </c>
      <c r="BS300" s="100" t="str">
        <f>+'[3]Contratos anteriores'!BS303</f>
        <v xml:space="preserve"> </v>
      </c>
      <c r="BT300" s="100" t="str">
        <f>+'[3]Contratos anteriores'!BT303</f>
        <v xml:space="preserve"> </v>
      </c>
      <c r="BU300" s="100" t="str">
        <f>+'[3]Contratos anteriores'!BU303</f>
        <v xml:space="preserve"> </v>
      </c>
      <c r="BV300" s="100">
        <f t="shared" si="304"/>
        <v>9.7458011578947392</v>
      </c>
      <c r="BW300" s="100">
        <f t="shared" si="305"/>
        <v>2.5830544957066426</v>
      </c>
      <c r="BX300" s="100">
        <f t="shared" si="375"/>
        <v>5.8712194143347753</v>
      </c>
      <c r="BY300" s="100">
        <f t="shared" si="376"/>
        <v>12.328855653601382</v>
      </c>
      <c r="BZ300" s="100">
        <f t="shared" si="377"/>
        <v>8.817604481903496</v>
      </c>
      <c r="CA300" s="100" t="str">
        <f t="shared" si="306"/>
        <v/>
      </c>
      <c r="CB300" s="100" t="str">
        <f t="shared" si="307"/>
        <v/>
      </c>
      <c r="CC300" s="100" t="str">
        <f t="shared" si="308"/>
        <v/>
      </c>
      <c r="CD300" s="100">
        <f t="shared" si="309"/>
        <v>8.2307660000000009</v>
      </c>
      <c r="CE300" s="100" t="str">
        <f t="shared" si="310"/>
        <v/>
      </c>
      <c r="CF300" s="100">
        <f t="shared" si="311"/>
        <v>8.2547099999999993</v>
      </c>
      <c r="CG300" s="100" t="str">
        <f t="shared" si="312"/>
        <v/>
      </c>
      <c r="CH300" s="100" t="str">
        <f t="shared" si="313"/>
        <v/>
      </c>
      <c r="CI300" s="100" t="str">
        <f t="shared" si="314"/>
        <v/>
      </c>
      <c r="CJ300" s="100" t="str">
        <f t="shared" si="315"/>
        <v/>
      </c>
      <c r="CK300" s="100" t="str">
        <f t="shared" si="316"/>
        <v/>
      </c>
      <c r="CL300" s="100">
        <f t="shared" si="317"/>
        <v>7.5922949999999991</v>
      </c>
      <c r="CM300" s="100">
        <f t="shared" si="318"/>
        <v>7</v>
      </c>
      <c r="CN300" s="100" t="str">
        <f t="shared" si="319"/>
        <v/>
      </c>
      <c r="CO300" s="100" t="str">
        <f t="shared" si="320"/>
        <v/>
      </c>
      <c r="CP300" s="100" t="str">
        <f t="shared" si="321"/>
        <v/>
      </c>
      <c r="CQ300" s="100" t="str">
        <f t="shared" si="322"/>
        <v/>
      </c>
      <c r="CR300" s="100" t="str">
        <f t="shared" si="323"/>
        <v/>
      </c>
      <c r="CS300" s="100" t="str">
        <f t="shared" si="324"/>
        <v/>
      </c>
      <c r="CT300" s="100" t="str">
        <f t="shared" si="325"/>
        <v/>
      </c>
      <c r="CU300" s="100" t="str">
        <f t="shared" si="326"/>
        <v/>
      </c>
      <c r="CV300" s="100" t="str">
        <f t="shared" si="327"/>
        <v/>
      </c>
      <c r="CW300" s="100">
        <f t="shared" si="328"/>
        <v>8.0729319999999998</v>
      </c>
      <c r="CX300" s="100" t="str">
        <f t="shared" si="329"/>
        <v/>
      </c>
      <c r="CY300" s="100" t="str">
        <f t="shared" si="330"/>
        <v/>
      </c>
      <c r="CZ300" s="100" t="str">
        <f t="shared" si="331"/>
        <v/>
      </c>
      <c r="DA300" s="100" t="str">
        <f t="shared" si="332"/>
        <v/>
      </c>
      <c r="DB300" s="100" t="str">
        <f t="shared" si="333"/>
        <v/>
      </c>
      <c r="DC300" s="100" t="str">
        <f t="shared" si="334"/>
        <v/>
      </c>
      <c r="DD300" s="100" t="str">
        <f t="shared" si="335"/>
        <v/>
      </c>
      <c r="DE300" s="100" t="str">
        <f t="shared" si="336"/>
        <v/>
      </c>
      <c r="DF300" s="100" t="str">
        <f t="shared" si="337"/>
        <v/>
      </c>
      <c r="DG300" s="100" t="str">
        <f t="shared" si="338"/>
        <v/>
      </c>
      <c r="DH300" s="100" t="str">
        <f t="shared" si="339"/>
        <v/>
      </c>
      <c r="DI300" s="100" t="str">
        <f t="shared" si="340"/>
        <v/>
      </c>
      <c r="DJ300" s="100" t="str">
        <f t="shared" si="341"/>
        <v/>
      </c>
      <c r="DK300" s="100" t="str">
        <f t="shared" si="342"/>
        <v/>
      </c>
      <c r="DL300" s="100" t="str">
        <f t="shared" si="343"/>
        <v/>
      </c>
      <c r="DM300" s="100" t="str">
        <f t="shared" si="344"/>
        <v/>
      </c>
      <c r="DN300" s="100" t="str">
        <f t="shared" si="345"/>
        <v/>
      </c>
      <c r="DO300" s="100" t="str">
        <f t="shared" si="346"/>
        <v/>
      </c>
      <c r="DP300" s="100" t="str">
        <f t="shared" si="347"/>
        <v/>
      </c>
      <c r="DQ300" s="100" t="str">
        <f t="shared" si="348"/>
        <v/>
      </c>
      <c r="DR300" s="100" t="str">
        <f t="shared" si="349"/>
        <v/>
      </c>
      <c r="DS300" s="100" t="str">
        <f t="shared" si="350"/>
        <v/>
      </c>
      <c r="DT300" s="100">
        <f t="shared" si="351"/>
        <v>6.3585599999999998</v>
      </c>
      <c r="DU300" s="100" t="str">
        <f t="shared" si="352"/>
        <v/>
      </c>
      <c r="DV300" s="100" t="str">
        <f t="shared" si="353"/>
        <v/>
      </c>
      <c r="DW300" s="100" t="str">
        <f t="shared" si="354"/>
        <v/>
      </c>
      <c r="DX300" s="100" t="str">
        <f t="shared" si="355"/>
        <v/>
      </c>
      <c r="DY300" s="100" t="str">
        <f t="shared" si="356"/>
        <v/>
      </c>
      <c r="DZ300" s="100" t="str">
        <f t="shared" si="357"/>
        <v/>
      </c>
      <c r="EA300" s="100" t="str">
        <f t="shared" si="358"/>
        <v/>
      </c>
      <c r="EB300" s="100" t="str">
        <f t="shared" si="359"/>
        <v/>
      </c>
      <c r="EC300" s="100" t="str">
        <f t="shared" si="360"/>
        <v/>
      </c>
      <c r="ED300" s="100" t="str">
        <f t="shared" si="361"/>
        <v/>
      </c>
      <c r="EE300" s="100" t="str">
        <f t="shared" si="362"/>
        <v/>
      </c>
      <c r="EF300" s="100" t="str">
        <f t="shared" si="363"/>
        <v/>
      </c>
      <c r="EG300" s="100" t="str">
        <f t="shared" si="364"/>
        <v/>
      </c>
      <c r="EH300" s="100" t="str">
        <f t="shared" si="365"/>
        <v/>
      </c>
      <c r="EI300" s="100">
        <f t="shared" si="366"/>
        <v>8</v>
      </c>
      <c r="EJ300" s="100" t="str">
        <f t="shared" si="367"/>
        <v/>
      </c>
      <c r="EK300" s="100">
        <f t="shared" si="368"/>
        <v>8.2100000000000009</v>
      </c>
      <c r="EL300" s="100" t="str">
        <f t="shared" si="369"/>
        <v/>
      </c>
      <c r="EM300" s="100" t="str">
        <f t="shared" si="370"/>
        <v/>
      </c>
      <c r="EN300" s="100" t="str">
        <f t="shared" si="371"/>
        <v/>
      </c>
      <c r="EO300" s="99">
        <f t="shared" si="372"/>
        <v>7.77</v>
      </c>
      <c r="EP300" s="99">
        <f>ROUND(EO300*(1+[3]Inflación!$G$50),2)</f>
        <v>7.87</v>
      </c>
      <c r="EQ300" s="98">
        <f t="shared" si="373"/>
        <v>-3.0689115446135173E-2</v>
      </c>
    </row>
    <row r="301" spans="1:147" s="97" customFormat="1" ht="24.75" customHeight="1">
      <c r="A301" s="107">
        <v>293</v>
      </c>
      <c r="B301" s="106" t="s">
        <v>404</v>
      </c>
      <c r="C301" s="105" t="s">
        <v>406</v>
      </c>
      <c r="D301" s="104" t="s">
        <v>12</v>
      </c>
      <c r="E301" s="103">
        <v>10.389861707958474</v>
      </c>
      <c r="F301" s="103">
        <v>10.47817553247612</v>
      </c>
      <c r="G301" s="102"/>
      <c r="H301" s="100">
        <v>15.62</v>
      </c>
      <c r="I301" s="100">
        <v>13.923</v>
      </c>
      <c r="J301" s="100">
        <v>16.71</v>
      </c>
      <c r="K301" s="100" t="str">
        <f>+'[3]Contratos anteriores'!AO304</f>
        <v xml:space="preserve"> </v>
      </c>
      <c r="L301" s="100" t="str">
        <f>+'[3]Contratos anteriores'!AP304</f>
        <v xml:space="preserve"> </v>
      </c>
      <c r="M301" s="100" t="str">
        <f>+'[3]Contratos anteriores'!AQ304</f>
        <v xml:space="preserve"> </v>
      </c>
      <c r="N301" s="100"/>
      <c r="O301" s="100"/>
      <c r="P301" s="100"/>
      <c r="Q301" s="100">
        <f>+'[3]Contratos anteriores'!AR304</f>
        <v>10.826028000000001</v>
      </c>
      <c r="R301" s="100">
        <f>+'[3]Contratos anteriores'!AS304</f>
        <v>9.0116465249999997</v>
      </c>
      <c r="S301" s="100" t="str">
        <f>+'[3]Contratos anteriores'!AT304</f>
        <v xml:space="preserve"> </v>
      </c>
      <c r="T301" s="100">
        <v>12</v>
      </c>
      <c r="U301" s="100"/>
      <c r="V301" s="100"/>
      <c r="W301" s="100" t="str">
        <f>+'[3]Contratos anteriores'!AU304</f>
        <v xml:space="preserve"> </v>
      </c>
      <c r="X301" s="100">
        <f>+'[3]Contratos anteriores'!AV304</f>
        <v>10.498837999999999</v>
      </c>
      <c r="Y301" s="100" t="str">
        <f>+'[3]Contratos anteriores'!AW304</f>
        <v xml:space="preserve"> </v>
      </c>
      <c r="Z301" s="100"/>
      <c r="AA301" s="100"/>
      <c r="AB301" s="100"/>
      <c r="AC301" s="101" t="str">
        <f>+'[3]Contratos anteriores'!AX304</f>
        <v xml:space="preserve"> </v>
      </c>
      <c r="AD301" s="101" t="str">
        <f>+'[3]Contratos anteriores'!AY304</f>
        <v xml:space="preserve"> </v>
      </c>
      <c r="AE301" s="101" t="str">
        <f>+'[3]Contratos anteriores'!AZ304</f>
        <v xml:space="preserve"> </v>
      </c>
      <c r="AF301" s="100"/>
      <c r="AG301" s="100"/>
      <c r="AH301" s="100"/>
      <c r="AI301" s="100" t="str">
        <f>+'[3]Contratos anteriores'!BA304</f>
        <v xml:space="preserve"> </v>
      </c>
      <c r="AJ301" s="100" t="str">
        <f>+'[3]Contratos anteriores'!BB304</f>
        <v xml:space="preserve"> </v>
      </c>
      <c r="AK301" s="100" t="str">
        <f>+'[3]Contratos anteriores'!BC304</f>
        <v xml:space="preserve"> </v>
      </c>
      <c r="AL301" s="100"/>
      <c r="AM301" s="100"/>
      <c r="AN301" s="100"/>
      <c r="AO301" s="100">
        <f>+'[3]Contratos anteriores'!BD304</f>
        <v>11.036505</v>
      </c>
      <c r="AP301" s="100">
        <f>+'[3]Contratos anteriores'!BE304</f>
        <v>11.425402000000002</v>
      </c>
      <c r="AQ301" s="100" t="str">
        <f>+'[3]Contratos anteriores'!BF304</f>
        <v xml:space="preserve"> </v>
      </c>
      <c r="AR301" s="100"/>
      <c r="AS301" s="100"/>
      <c r="AT301" s="100"/>
      <c r="AU301" s="100" t="str">
        <f>+'[3]Contratos anteriores'!BG304</f>
        <v xml:space="preserve"> </v>
      </c>
      <c r="AV301" s="100" t="str">
        <f>+'[3]Contratos anteriores'!BH304</f>
        <v xml:space="preserve"> </v>
      </c>
      <c r="AW301" s="100" t="str">
        <f>+'[3]Contratos anteriores'!BI304</f>
        <v xml:space="preserve"> </v>
      </c>
      <c r="AX301" s="100"/>
      <c r="AY301" s="100"/>
      <c r="AZ301" s="100"/>
      <c r="BA301" s="100" t="str">
        <f>+'[3]Contratos anteriores'!BJ304</f>
        <v xml:space="preserve"> </v>
      </c>
      <c r="BB301" s="100" t="str">
        <f>+'[3]Contratos anteriores'!BK304</f>
        <v xml:space="preserve"> </v>
      </c>
      <c r="BC301" s="100" t="str">
        <f>+'[3]Contratos anteriores'!BL304</f>
        <v xml:space="preserve"> </v>
      </c>
      <c r="BD301" s="100"/>
      <c r="BE301" s="100"/>
      <c r="BF301" s="100"/>
      <c r="BG301" s="100">
        <f>+'[3]Contratos anteriores'!BM304</f>
        <v>9.4594860000000018</v>
      </c>
      <c r="BH301" s="100" t="str">
        <f>+'[3]Contratos anteriores'!BN304</f>
        <v xml:space="preserve"> </v>
      </c>
      <c r="BI301" s="100" t="str">
        <f>+'[3]Contratos anteriores'!BO304</f>
        <v xml:space="preserve"> </v>
      </c>
      <c r="BJ301" s="100">
        <v>13.75</v>
      </c>
      <c r="BK301" s="100">
        <v>11.74</v>
      </c>
      <c r="BL301" s="100"/>
      <c r="BM301" s="100">
        <f>+'[3]Contratos anteriores'!BP304</f>
        <v>10.657811999999998</v>
      </c>
      <c r="BN301" s="100">
        <f>+'[3]Contratos anteriores'!BQ304</f>
        <v>11.035534999999998</v>
      </c>
      <c r="BO301" s="100">
        <f>+'[3]Contratos anteriores'!BR304</f>
        <v>8.3849780000000003</v>
      </c>
      <c r="BP301" s="100">
        <v>10.37</v>
      </c>
      <c r="BQ301" s="100">
        <v>14.78</v>
      </c>
      <c r="BR301" s="100">
        <v>10.64</v>
      </c>
      <c r="BS301" s="100">
        <f>+'[3]Contratos anteriores'!BS304</f>
        <v>10.212047999999999</v>
      </c>
      <c r="BT301" s="100">
        <f>+'[3]Contratos anteriores'!BT304</f>
        <v>11.057234999999999</v>
      </c>
      <c r="BU301" s="100">
        <f>+'[3]Contratos anteriores'!BU304</f>
        <v>10.556203</v>
      </c>
      <c r="BV301" s="100">
        <f t="shared" si="304"/>
        <v>11.604510310714288</v>
      </c>
      <c r="BW301" s="100">
        <f t="shared" si="305"/>
        <v>2.0869435125011955</v>
      </c>
      <c r="BX301" s="100">
        <f t="shared" si="375"/>
        <v>8.4740950419624941</v>
      </c>
      <c r="BY301" s="100">
        <f t="shared" si="376"/>
        <v>13.691453823215483</v>
      </c>
      <c r="BZ301" s="100">
        <f t="shared" si="377"/>
        <v>11.428847878754322</v>
      </c>
      <c r="CA301" s="100" t="str">
        <f t="shared" si="306"/>
        <v/>
      </c>
      <c r="CB301" s="100" t="str">
        <f t="shared" si="307"/>
        <v/>
      </c>
      <c r="CC301" s="100" t="str">
        <f t="shared" si="308"/>
        <v/>
      </c>
      <c r="CD301" s="100" t="str">
        <f t="shared" si="309"/>
        <v/>
      </c>
      <c r="CE301" s="100" t="str">
        <f t="shared" si="310"/>
        <v/>
      </c>
      <c r="CF301" s="100" t="str">
        <f t="shared" si="311"/>
        <v/>
      </c>
      <c r="CG301" s="100" t="str">
        <f t="shared" si="312"/>
        <v/>
      </c>
      <c r="CH301" s="100" t="str">
        <f t="shared" si="313"/>
        <v/>
      </c>
      <c r="CI301" s="100" t="str">
        <f t="shared" si="314"/>
        <v/>
      </c>
      <c r="CJ301" s="100">
        <f t="shared" si="315"/>
        <v>10.826028000000001</v>
      </c>
      <c r="CK301" s="100">
        <f t="shared" si="316"/>
        <v>9.0116465249999997</v>
      </c>
      <c r="CL301" s="100" t="str">
        <f t="shared" si="317"/>
        <v/>
      </c>
      <c r="CM301" s="100" t="str">
        <f t="shared" si="318"/>
        <v/>
      </c>
      <c r="CN301" s="100" t="str">
        <f t="shared" si="319"/>
        <v/>
      </c>
      <c r="CO301" s="100" t="str">
        <f t="shared" si="320"/>
        <v/>
      </c>
      <c r="CP301" s="100" t="str">
        <f t="shared" si="321"/>
        <v/>
      </c>
      <c r="CQ301" s="100">
        <f t="shared" si="322"/>
        <v>10.498837999999999</v>
      </c>
      <c r="CR301" s="100" t="str">
        <f t="shared" si="323"/>
        <v/>
      </c>
      <c r="CS301" s="100" t="str">
        <f t="shared" si="324"/>
        <v/>
      </c>
      <c r="CT301" s="100" t="str">
        <f t="shared" si="325"/>
        <v/>
      </c>
      <c r="CU301" s="100" t="str">
        <f t="shared" si="326"/>
        <v/>
      </c>
      <c r="CV301" s="100" t="str">
        <f t="shared" si="327"/>
        <v/>
      </c>
      <c r="CW301" s="100" t="str">
        <f t="shared" si="328"/>
        <v/>
      </c>
      <c r="CX301" s="100" t="str">
        <f t="shared" si="329"/>
        <v/>
      </c>
      <c r="CY301" s="100" t="str">
        <f t="shared" si="330"/>
        <v/>
      </c>
      <c r="CZ301" s="100" t="str">
        <f t="shared" si="331"/>
        <v/>
      </c>
      <c r="DA301" s="100" t="str">
        <f t="shared" si="332"/>
        <v/>
      </c>
      <c r="DB301" s="100" t="str">
        <f t="shared" si="333"/>
        <v/>
      </c>
      <c r="DC301" s="100" t="str">
        <f t="shared" si="334"/>
        <v/>
      </c>
      <c r="DD301" s="100" t="str">
        <f t="shared" si="335"/>
        <v/>
      </c>
      <c r="DE301" s="100" t="str">
        <f t="shared" si="336"/>
        <v/>
      </c>
      <c r="DF301" s="100" t="str">
        <f t="shared" si="337"/>
        <v/>
      </c>
      <c r="DG301" s="100" t="str">
        <f t="shared" si="338"/>
        <v/>
      </c>
      <c r="DH301" s="100">
        <f t="shared" si="339"/>
        <v>11.036505</v>
      </c>
      <c r="DI301" s="100">
        <f t="shared" si="340"/>
        <v>11.425402000000002</v>
      </c>
      <c r="DJ301" s="100" t="str">
        <f t="shared" si="341"/>
        <v/>
      </c>
      <c r="DK301" s="100" t="str">
        <f t="shared" si="342"/>
        <v/>
      </c>
      <c r="DL301" s="100" t="str">
        <f t="shared" si="343"/>
        <v/>
      </c>
      <c r="DM301" s="100" t="str">
        <f t="shared" si="344"/>
        <v/>
      </c>
      <c r="DN301" s="100" t="str">
        <f t="shared" si="345"/>
        <v/>
      </c>
      <c r="DO301" s="100" t="str">
        <f t="shared" si="346"/>
        <v/>
      </c>
      <c r="DP301" s="100" t="str">
        <f t="shared" si="347"/>
        <v/>
      </c>
      <c r="DQ301" s="100" t="str">
        <f t="shared" si="348"/>
        <v/>
      </c>
      <c r="DR301" s="100" t="str">
        <f t="shared" si="349"/>
        <v/>
      </c>
      <c r="DS301" s="100" t="str">
        <f t="shared" si="350"/>
        <v/>
      </c>
      <c r="DT301" s="100" t="str">
        <f t="shared" si="351"/>
        <v/>
      </c>
      <c r="DU301" s="100" t="str">
        <f t="shared" si="352"/>
        <v/>
      </c>
      <c r="DV301" s="100" t="str">
        <f t="shared" si="353"/>
        <v/>
      </c>
      <c r="DW301" s="100" t="str">
        <f t="shared" si="354"/>
        <v/>
      </c>
      <c r="DX301" s="100" t="str">
        <f t="shared" si="355"/>
        <v/>
      </c>
      <c r="DY301" s="100" t="str">
        <f t="shared" si="356"/>
        <v/>
      </c>
      <c r="DZ301" s="100">
        <f t="shared" si="357"/>
        <v>9.4594860000000018</v>
      </c>
      <c r="EA301" s="100" t="str">
        <f t="shared" si="358"/>
        <v/>
      </c>
      <c r="EB301" s="100" t="str">
        <f t="shared" si="359"/>
        <v/>
      </c>
      <c r="EC301" s="100" t="str">
        <f t="shared" si="360"/>
        <v/>
      </c>
      <c r="ED301" s="100" t="str">
        <f t="shared" si="361"/>
        <v/>
      </c>
      <c r="EE301" s="100" t="str">
        <f t="shared" si="362"/>
        <v/>
      </c>
      <c r="EF301" s="100">
        <f t="shared" si="363"/>
        <v>10.657811999999998</v>
      </c>
      <c r="EG301" s="100">
        <f t="shared" si="364"/>
        <v>11.035534999999998</v>
      </c>
      <c r="EH301" s="100" t="str">
        <f t="shared" si="365"/>
        <v/>
      </c>
      <c r="EI301" s="100">
        <f t="shared" si="366"/>
        <v>10.37</v>
      </c>
      <c r="EJ301" s="100" t="str">
        <f t="shared" si="367"/>
        <v/>
      </c>
      <c r="EK301" s="100">
        <f t="shared" si="368"/>
        <v>10.64</v>
      </c>
      <c r="EL301" s="100">
        <f t="shared" si="369"/>
        <v>10.212047999999999</v>
      </c>
      <c r="EM301" s="100">
        <f t="shared" si="370"/>
        <v>11.057234999999999</v>
      </c>
      <c r="EN301" s="100">
        <f t="shared" si="371"/>
        <v>10.556203</v>
      </c>
      <c r="EO301" s="99">
        <f t="shared" si="372"/>
        <v>10.56</v>
      </c>
      <c r="EP301" s="99">
        <f>ROUND(EO301*(1+[3]Inflación!$G$50),2)</f>
        <v>10.7</v>
      </c>
      <c r="EQ301" s="98">
        <f t="shared" si="373"/>
        <v>1.6375414497692864E-2</v>
      </c>
    </row>
    <row r="302" spans="1:147" s="97" customFormat="1" ht="24.75" customHeight="1">
      <c r="A302" s="107">
        <v>294</v>
      </c>
      <c r="B302" s="106" t="s">
        <v>404</v>
      </c>
      <c r="C302" s="105" t="s">
        <v>167</v>
      </c>
      <c r="D302" s="104" t="s">
        <v>12</v>
      </c>
      <c r="E302" s="103">
        <v>2.4590077180594943</v>
      </c>
      <c r="F302" s="103">
        <v>2.4799092836629999</v>
      </c>
      <c r="G302" s="102"/>
      <c r="H302" s="100">
        <v>1.99</v>
      </c>
      <c r="I302" s="100">
        <v>2.5830000000000002</v>
      </c>
      <c r="J302" s="100">
        <v>2.13</v>
      </c>
      <c r="K302" s="100">
        <f>+'[3]Contratos anteriores'!AO305</f>
        <v>2.4926300000000006</v>
      </c>
      <c r="L302" s="100" t="str">
        <f>+'[3]Contratos anteriores'!AP305</f>
        <v xml:space="preserve"> </v>
      </c>
      <c r="M302" s="100" t="str">
        <f>+'[3]Contratos anteriores'!AQ305</f>
        <v xml:space="preserve"> </v>
      </c>
      <c r="N302" s="100"/>
      <c r="O302" s="100"/>
      <c r="P302" s="100"/>
      <c r="Q302" s="100" t="str">
        <f>+'[3]Contratos anteriores'!AR305</f>
        <v xml:space="preserve"> </v>
      </c>
      <c r="R302" s="100" t="str">
        <f>+'[3]Contratos anteriores'!AS305</f>
        <v xml:space="preserve"> </v>
      </c>
      <c r="S302" s="100" t="str">
        <f>+'[3]Contratos anteriores'!AT305</f>
        <v xml:space="preserve"> </v>
      </c>
      <c r="T302" s="100">
        <v>1.8</v>
      </c>
      <c r="U302" s="100"/>
      <c r="V302" s="100"/>
      <c r="W302" s="100" t="str">
        <f>+'[3]Contratos anteriores'!AU305</f>
        <v xml:space="preserve"> </v>
      </c>
      <c r="X302" s="100" t="str">
        <f>+'[3]Contratos anteriores'!AV305</f>
        <v xml:space="preserve"> </v>
      </c>
      <c r="Y302" s="100" t="str">
        <f>+'[3]Contratos anteriores'!AW305</f>
        <v xml:space="preserve"> </v>
      </c>
      <c r="Z302" s="100"/>
      <c r="AA302" s="100"/>
      <c r="AB302" s="100"/>
      <c r="AC302" s="101" t="str">
        <f>+'[3]Contratos anteriores'!AX305</f>
        <v xml:space="preserve"> </v>
      </c>
      <c r="AD302" s="101" t="str">
        <f>+'[3]Contratos anteriores'!AY305</f>
        <v xml:space="preserve"> </v>
      </c>
      <c r="AE302" s="101" t="str">
        <f>+'[3]Contratos anteriores'!AZ305</f>
        <v xml:space="preserve"> </v>
      </c>
      <c r="AF302" s="100"/>
      <c r="AG302" s="100"/>
      <c r="AH302" s="100"/>
      <c r="AI302" s="100" t="str">
        <f>+'[3]Contratos anteriores'!BA305</f>
        <v xml:space="preserve"> </v>
      </c>
      <c r="AJ302" s="100" t="str">
        <f>+'[3]Contratos anteriores'!BB305</f>
        <v xml:space="preserve"> </v>
      </c>
      <c r="AK302" s="100" t="str">
        <f>+'[3]Contratos anteriores'!BC305</f>
        <v xml:space="preserve"> </v>
      </c>
      <c r="AL302" s="100"/>
      <c r="AM302" s="100"/>
      <c r="AN302" s="100"/>
      <c r="AO302" s="100">
        <f>+'[3]Contratos anteriores'!BD305</f>
        <v>2.4895130000000001</v>
      </c>
      <c r="AP302" s="100" t="str">
        <f>+'[3]Contratos anteriores'!BE305</f>
        <v xml:space="preserve"> </v>
      </c>
      <c r="AQ302" s="100" t="str">
        <f>+'[3]Contratos anteriores'!BF305</f>
        <v xml:space="preserve"> </v>
      </c>
      <c r="AR302" s="100"/>
      <c r="AS302" s="100"/>
      <c r="AT302" s="100"/>
      <c r="AU302" s="100" t="str">
        <f>+'[3]Contratos anteriores'!BG305</f>
        <v xml:space="preserve"> </v>
      </c>
      <c r="AV302" s="100" t="str">
        <f>+'[3]Contratos anteriores'!BH305</f>
        <v xml:space="preserve"> </v>
      </c>
      <c r="AW302" s="100" t="str">
        <f>+'[3]Contratos anteriores'!BI305</f>
        <v xml:space="preserve"> </v>
      </c>
      <c r="AX302" s="100"/>
      <c r="AY302" s="100"/>
      <c r="AZ302" s="100"/>
      <c r="BA302" s="100" t="str">
        <f>+'[3]Contratos anteriores'!BJ305</f>
        <v xml:space="preserve"> </v>
      </c>
      <c r="BB302" s="100" t="str">
        <f>+'[3]Contratos anteriores'!BK305</f>
        <v xml:space="preserve"> </v>
      </c>
      <c r="BC302" s="100" t="str">
        <f>+'[3]Contratos anteriores'!BL305</f>
        <v xml:space="preserve"> </v>
      </c>
      <c r="BD302" s="100"/>
      <c r="BE302" s="100"/>
      <c r="BF302" s="100"/>
      <c r="BG302" s="100" t="str">
        <f>+'[3]Contratos anteriores'!BM305</f>
        <v xml:space="preserve"> </v>
      </c>
      <c r="BH302" s="100" t="str">
        <f>+'[3]Contratos anteriores'!BN305</f>
        <v xml:space="preserve"> </v>
      </c>
      <c r="BI302" s="100" t="str">
        <f>+'[3]Contratos anteriores'!BO305</f>
        <v xml:space="preserve"> </v>
      </c>
      <c r="BJ302" s="100">
        <v>3.3</v>
      </c>
      <c r="BK302" s="100">
        <v>2.78</v>
      </c>
      <c r="BL302" s="100"/>
      <c r="BM302" s="100" t="str">
        <f>+'[3]Contratos anteriores'!BP305</f>
        <v xml:space="preserve"> </v>
      </c>
      <c r="BN302" s="100" t="str">
        <f>+'[3]Contratos anteriores'!BQ305</f>
        <v xml:space="preserve"> </v>
      </c>
      <c r="BO302" s="100" t="str">
        <f>+'[3]Contratos anteriores'!BR305</f>
        <v xml:space="preserve"> </v>
      </c>
      <c r="BP302" s="100">
        <v>2.46</v>
      </c>
      <c r="BQ302" s="100"/>
      <c r="BR302" s="100">
        <v>2.52</v>
      </c>
      <c r="BS302" s="100" t="str">
        <f>+'[3]Contratos anteriores'!BS305</f>
        <v xml:space="preserve"> </v>
      </c>
      <c r="BT302" s="100" t="str">
        <f>+'[3]Contratos anteriores'!BT305</f>
        <v xml:space="preserve"> </v>
      </c>
      <c r="BU302" s="100" t="str">
        <f>+'[3]Contratos anteriores'!BU305</f>
        <v xml:space="preserve"> </v>
      </c>
      <c r="BV302" s="100">
        <f t="shared" si="304"/>
        <v>2.4545143000000005</v>
      </c>
      <c r="BW302" s="100">
        <f t="shared" si="305"/>
        <v>0.38071158947647432</v>
      </c>
      <c r="BX302" s="100">
        <f t="shared" si="375"/>
        <v>1.8834469157852891</v>
      </c>
      <c r="BY302" s="100">
        <f t="shared" si="376"/>
        <v>2.835225889476475</v>
      </c>
      <c r="BZ302" s="100">
        <f t="shared" si="377"/>
        <v>2.7049084898654439</v>
      </c>
      <c r="CA302" s="100">
        <f t="shared" si="306"/>
        <v>1.99</v>
      </c>
      <c r="CB302" s="100">
        <f t="shared" si="307"/>
        <v>2.5830000000000002</v>
      </c>
      <c r="CC302" s="100">
        <f t="shared" si="308"/>
        <v>2.13</v>
      </c>
      <c r="CD302" s="100">
        <f t="shared" si="309"/>
        <v>2.4926300000000006</v>
      </c>
      <c r="CE302" s="100" t="str">
        <f t="shared" si="310"/>
        <v/>
      </c>
      <c r="CF302" s="100" t="str">
        <f t="shared" si="311"/>
        <v/>
      </c>
      <c r="CG302" s="100" t="str">
        <f t="shared" si="312"/>
        <v/>
      </c>
      <c r="CH302" s="100" t="str">
        <f t="shared" si="313"/>
        <v/>
      </c>
      <c r="CI302" s="100" t="str">
        <f t="shared" si="314"/>
        <v/>
      </c>
      <c r="CJ302" s="100" t="str">
        <f t="shared" si="315"/>
        <v/>
      </c>
      <c r="CK302" s="100" t="str">
        <f t="shared" si="316"/>
        <v/>
      </c>
      <c r="CL302" s="100" t="str">
        <f t="shared" si="317"/>
        <v/>
      </c>
      <c r="CM302" s="100" t="str">
        <f t="shared" si="318"/>
        <v/>
      </c>
      <c r="CN302" s="100" t="str">
        <f t="shared" si="319"/>
        <v/>
      </c>
      <c r="CO302" s="100" t="str">
        <f t="shared" si="320"/>
        <v/>
      </c>
      <c r="CP302" s="100" t="str">
        <f t="shared" si="321"/>
        <v/>
      </c>
      <c r="CQ302" s="100" t="str">
        <f t="shared" si="322"/>
        <v/>
      </c>
      <c r="CR302" s="100" t="str">
        <f t="shared" si="323"/>
        <v/>
      </c>
      <c r="CS302" s="100" t="str">
        <f t="shared" si="324"/>
        <v/>
      </c>
      <c r="CT302" s="100" t="str">
        <f t="shared" si="325"/>
        <v/>
      </c>
      <c r="CU302" s="100" t="str">
        <f t="shared" si="326"/>
        <v/>
      </c>
      <c r="CV302" s="100" t="str">
        <f t="shared" si="327"/>
        <v/>
      </c>
      <c r="CW302" s="100" t="str">
        <f t="shared" si="328"/>
        <v/>
      </c>
      <c r="CX302" s="100" t="str">
        <f t="shared" si="329"/>
        <v/>
      </c>
      <c r="CY302" s="100" t="str">
        <f t="shared" si="330"/>
        <v/>
      </c>
      <c r="CZ302" s="100" t="str">
        <f t="shared" si="331"/>
        <v/>
      </c>
      <c r="DA302" s="100" t="str">
        <f t="shared" si="332"/>
        <v/>
      </c>
      <c r="DB302" s="100" t="str">
        <f t="shared" si="333"/>
        <v/>
      </c>
      <c r="DC302" s="100" t="str">
        <f t="shared" si="334"/>
        <v/>
      </c>
      <c r="DD302" s="100" t="str">
        <f t="shared" si="335"/>
        <v/>
      </c>
      <c r="DE302" s="100" t="str">
        <f t="shared" si="336"/>
        <v/>
      </c>
      <c r="DF302" s="100" t="str">
        <f t="shared" si="337"/>
        <v/>
      </c>
      <c r="DG302" s="100" t="str">
        <f t="shared" si="338"/>
        <v/>
      </c>
      <c r="DH302" s="100">
        <f t="shared" si="339"/>
        <v>2.4895130000000001</v>
      </c>
      <c r="DI302" s="100" t="str">
        <f t="shared" si="340"/>
        <v/>
      </c>
      <c r="DJ302" s="100" t="str">
        <f t="shared" si="341"/>
        <v/>
      </c>
      <c r="DK302" s="100" t="str">
        <f t="shared" si="342"/>
        <v/>
      </c>
      <c r="DL302" s="100" t="str">
        <f t="shared" si="343"/>
        <v/>
      </c>
      <c r="DM302" s="100" t="str">
        <f t="shared" si="344"/>
        <v/>
      </c>
      <c r="DN302" s="100" t="str">
        <f t="shared" si="345"/>
        <v/>
      </c>
      <c r="DO302" s="100" t="str">
        <f t="shared" si="346"/>
        <v/>
      </c>
      <c r="DP302" s="100" t="str">
        <f t="shared" si="347"/>
        <v/>
      </c>
      <c r="DQ302" s="100" t="str">
        <f t="shared" si="348"/>
        <v/>
      </c>
      <c r="DR302" s="100" t="str">
        <f t="shared" si="349"/>
        <v/>
      </c>
      <c r="DS302" s="100" t="str">
        <f t="shared" si="350"/>
        <v/>
      </c>
      <c r="DT302" s="100" t="str">
        <f t="shared" si="351"/>
        <v/>
      </c>
      <c r="DU302" s="100" t="str">
        <f t="shared" si="352"/>
        <v/>
      </c>
      <c r="DV302" s="100" t="str">
        <f t="shared" si="353"/>
        <v/>
      </c>
      <c r="DW302" s="100" t="str">
        <f t="shared" si="354"/>
        <v/>
      </c>
      <c r="DX302" s="100" t="str">
        <f t="shared" si="355"/>
        <v/>
      </c>
      <c r="DY302" s="100" t="str">
        <f t="shared" si="356"/>
        <v/>
      </c>
      <c r="DZ302" s="100" t="str">
        <f t="shared" si="357"/>
        <v/>
      </c>
      <c r="EA302" s="100" t="str">
        <f t="shared" si="358"/>
        <v/>
      </c>
      <c r="EB302" s="100" t="str">
        <f t="shared" si="359"/>
        <v/>
      </c>
      <c r="EC302" s="100" t="str">
        <f t="shared" si="360"/>
        <v/>
      </c>
      <c r="ED302" s="100" t="str">
        <f t="shared" si="361"/>
        <v/>
      </c>
      <c r="EE302" s="100" t="str">
        <f t="shared" si="362"/>
        <v/>
      </c>
      <c r="EF302" s="100" t="str">
        <f t="shared" si="363"/>
        <v/>
      </c>
      <c r="EG302" s="100" t="str">
        <f t="shared" si="364"/>
        <v/>
      </c>
      <c r="EH302" s="100" t="str">
        <f t="shared" si="365"/>
        <v/>
      </c>
      <c r="EI302" s="100">
        <f t="shared" si="366"/>
        <v>2.46</v>
      </c>
      <c r="EJ302" s="100" t="str">
        <f t="shared" si="367"/>
        <v/>
      </c>
      <c r="EK302" s="100">
        <f t="shared" si="368"/>
        <v>2.52</v>
      </c>
      <c r="EL302" s="100" t="str">
        <f t="shared" si="369"/>
        <v/>
      </c>
      <c r="EM302" s="100" t="str">
        <f t="shared" si="370"/>
        <v/>
      </c>
      <c r="EN302" s="100" t="str">
        <f t="shared" si="371"/>
        <v/>
      </c>
      <c r="EO302" s="99">
        <f t="shared" si="372"/>
        <v>2.4</v>
      </c>
      <c r="EP302" s="99">
        <f>ROUND(EO302*(1+[3]Inflación!$G$50),2)</f>
        <v>2.4300000000000002</v>
      </c>
      <c r="EQ302" s="98">
        <f t="shared" si="373"/>
        <v>-2.3996556670452307E-2</v>
      </c>
    </row>
    <row r="303" spans="1:147" s="97" customFormat="1" ht="24.75" customHeight="1">
      <c r="A303" s="107">
        <v>295</v>
      </c>
      <c r="B303" s="106" t="s">
        <v>404</v>
      </c>
      <c r="C303" s="105" t="s">
        <v>405</v>
      </c>
      <c r="D303" s="104" t="s">
        <v>12</v>
      </c>
      <c r="E303" s="103">
        <v>8.1895991876078593</v>
      </c>
      <c r="F303" s="103">
        <v>8.2592107807025261</v>
      </c>
      <c r="G303" s="102"/>
      <c r="H303" s="100">
        <v>8.4700000000000006</v>
      </c>
      <c r="I303" s="100">
        <v>3.8115000000000001</v>
      </c>
      <c r="J303" s="100">
        <v>9.06</v>
      </c>
      <c r="K303" s="100" t="str">
        <f>+'[3]Contratos anteriores'!AO306</f>
        <v xml:space="preserve"> </v>
      </c>
      <c r="L303" s="100" t="str">
        <f>+'[3]Contratos anteriores'!AP306</f>
        <v xml:space="preserve"> </v>
      </c>
      <c r="M303" s="100" t="str">
        <f>+'[3]Contratos anteriores'!AQ306</f>
        <v xml:space="preserve"> </v>
      </c>
      <c r="N303" s="100"/>
      <c r="O303" s="100"/>
      <c r="P303" s="100"/>
      <c r="Q303" s="100" t="str">
        <f>+'[3]Contratos anteriores'!AR306</f>
        <v xml:space="preserve"> </v>
      </c>
      <c r="R303" s="100" t="str">
        <f>+'[3]Contratos anteriores'!AS306</f>
        <v xml:space="preserve"> </v>
      </c>
      <c r="S303" s="100" t="str">
        <f>+'[3]Contratos anteriores'!AT306</f>
        <v xml:space="preserve"> </v>
      </c>
      <c r="T303" s="100">
        <v>7</v>
      </c>
      <c r="U303" s="100"/>
      <c r="V303" s="100"/>
      <c r="W303" s="100">
        <f>+'[3]Contratos anteriores'!AU306</f>
        <v>8.5057699999999983</v>
      </c>
      <c r="X303" s="100">
        <f>+'[3]Contratos anteriores'!AV306</f>
        <v>8.1232620000000004</v>
      </c>
      <c r="Y303" s="100">
        <f>+'[3]Contratos anteriores'!AW306</f>
        <v>8.4353080000000009</v>
      </c>
      <c r="Z303" s="100"/>
      <c r="AA303" s="100"/>
      <c r="AB303" s="100"/>
      <c r="AC303" s="101" t="str">
        <f>+'[3]Contratos anteriores'!AX306</f>
        <v xml:space="preserve"> </v>
      </c>
      <c r="AD303" s="101" t="str">
        <f>+'[3]Contratos anteriores'!AY306</f>
        <v xml:space="preserve"> </v>
      </c>
      <c r="AE303" s="101" t="str">
        <f>+'[3]Contratos anteriores'!AZ306</f>
        <v xml:space="preserve"> </v>
      </c>
      <c r="AF303" s="100"/>
      <c r="AG303" s="100"/>
      <c r="AH303" s="100"/>
      <c r="AI303" s="100" t="str">
        <f>+'[3]Contratos anteriores'!BA306</f>
        <v xml:space="preserve"> </v>
      </c>
      <c r="AJ303" s="100" t="str">
        <f>+'[3]Contratos anteriores'!BB306</f>
        <v xml:space="preserve"> </v>
      </c>
      <c r="AK303" s="100" t="str">
        <f>+'[3]Contratos anteriores'!BC306</f>
        <v xml:space="preserve"> </v>
      </c>
      <c r="AL303" s="100"/>
      <c r="AM303" s="100"/>
      <c r="AN303" s="100"/>
      <c r="AO303" s="100" t="str">
        <f>+'[3]Contratos anteriores'!BD306</f>
        <v xml:space="preserve"> </v>
      </c>
      <c r="AP303" s="100">
        <f>+'[3]Contratos anteriores'!BE306</f>
        <v>11.425402000000002</v>
      </c>
      <c r="AQ303" s="100" t="str">
        <f>+'[3]Contratos anteriores'!BF306</f>
        <v xml:space="preserve"> </v>
      </c>
      <c r="AR303" s="100"/>
      <c r="AS303" s="100"/>
      <c r="AT303" s="100"/>
      <c r="AU303" s="100">
        <f>+'[3]Contratos anteriores'!BG306</f>
        <v>8.4546030000000005</v>
      </c>
      <c r="AV303" s="100">
        <f>+'[3]Contratos anteriores'!BH306</f>
        <v>11.616149999999999</v>
      </c>
      <c r="AW303" s="100" t="str">
        <f>+'[3]Contratos anteriores'!BI306</f>
        <v xml:space="preserve"> </v>
      </c>
      <c r="AX303" s="100"/>
      <c r="AY303" s="100"/>
      <c r="AZ303" s="100"/>
      <c r="BA303" s="100" t="str">
        <f>+'[3]Contratos anteriores'!BJ306</f>
        <v xml:space="preserve"> </v>
      </c>
      <c r="BB303" s="100" t="str">
        <f>+'[3]Contratos anteriores'!BK306</f>
        <v xml:space="preserve"> </v>
      </c>
      <c r="BC303" s="100" t="str">
        <f>+'[3]Contratos anteriores'!BL306</f>
        <v xml:space="preserve"> </v>
      </c>
      <c r="BD303" s="100"/>
      <c r="BE303" s="100"/>
      <c r="BF303" s="100"/>
      <c r="BG303" s="100" t="str">
        <f>+'[3]Contratos anteriores'!BM306</f>
        <v xml:space="preserve"> </v>
      </c>
      <c r="BH303" s="100" t="str">
        <f>+'[3]Contratos anteriores'!BN306</f>
        <v xml:space="preserve"> </v>
      </c>
      <c r="BI303" s="100" t="str">
        <f>+'[3]Contratos anteriores'!BO306</f>
        <v xml:space="preserve"> </v>
      </c>
      <c r="BJ303" s="100">
        <v>9.35</v>
      </c>
      <c r="BK303" s="100">
        <v>9.25</v>
      </c>
      <c r="BL303" s="100">
        <v>7.2</v>
      </c>
      <c r="BM303" s="100">
        <f>+'[3]Contratos anteriores'!BP306</f>
        <v>8.6417429999999982</v>
      </c>
      <c r="BN303" s="100" t="str">
        <f>+'[3]Contratos anteriores'!BQ306</f>
        <v xml:space="preserve"> </v>
      </c>
      <c r="BO303" s="100" t="str">
        <f>+'[3]Contratos anteriores'!BR306</f>
        <v xml:space="preserve"> </v>
      </c>
      <c r="BP303" s="100">
        <v>8.18</v>
      </c>
      <c r="BQ303" s="100">
        <v>9.98</v>
      </c>
      <c r="BR303" s="100">
        <v>8.3800000000000008</v>
      </c>
      <c r="BS303" s="100" t="str">
        <f>+'[3]Contratos anteriores'!BS306</f>
        <v xml:space="preserve"> </v>
      </c>
      <c r="BT303" s="100">
        <f>+'[3]Contratos anteriores'!BT306</f>
        <v>8.5400580000000001</v>
      </c>
      <c r="BU303" s="100">
        <f>+'[3]Contratos anteriores'!BU306</f>
        <v>8.19801</v>
      </c>
      <c r="BV303" s="100">
        <f t="shared" si="304"/>
        <v>8.5590424210526308</v>
      </c>
      <c r="BW303" s="100">
        <f t="shared" si="305"/>
        <v>1.5571934304892743</v>
      </c>
      <c r="BX303" s="100">
        <f t="shared" si="375"/>
        <v>6.2232522753187194</v>
      </c>
      <c r="BY303" s="100">
        <f t="shared" si="376"/>
        <v>10.116235851541905</v>
      </c>
      <c r="BZ303" s="100">
        <f t="shared" si="377"/>
        <v>9.0085591063686454</v>
      </c>
      <c r="CA303" s="100">
        <f t="shared" si="306"/>
        <v>8.4700000000000006</v>
      </c>
      <c r="CB303" s="100" t="str">
        <f t="shared" si="307"/>
        <v/>
      </c>
      <c r="CC303" s="100" t="str">
        <f t="shared" si="308"/>
        <v/>
      </c>
      <c r="CD303" s="100" t="str">
        <f t="shared" si="309"/>
        <v/>
      </c>
      <c r="CE303" s="100" t="str">
        <f t="shared" si="310"/>
        <v/>
      </c>
      <c r="CF303" s="100" t="str">
        <f t="shared" si="311"/>
        <v/>
      </c>
      <c r="CG303" s="100" t="str">
        <f t="shared" si="312"/>
        <v/>
      </c>
      <c r="CH303" s="100" t="str">
        <f t="shared" si="313"/>
        <v/>
      </c>
      <c r="CI303" s="100" t="str">
        <f t="shared" si="314"/>
        <v/>
      </c>
      <c r="CJ303" s="100" t="str">
        <f t="shared" si="315"/>
        <v/>
      </c>
      <c r="CK303" s="100" t="str">
        <f t="shared" si="316"/>
        <v/>
      </c>
      <c r="CL303" s="100" t="str">
        <f t="shared" si="317"/>
        <v/>
      </c>
      <c r="CM303" s="100">
        <f t="shared" si="318"/>
        <v>7</v>
      </c>
      <c r="CN303" s="100" t="str">
        <f t="shared" si="319"/>
        <v/>
      </c>
      <c r="CO303" s="100" t="str">
        <f t="shared" si="320"/>
        <v/>
      </c>
      <c r="CP303" s="100">
        <f t="shared" si="321"/>
        <v>8.5057699999999983</v>
      </c>
      <c r="CQ303" s="100">
        <f t="shared" si="322"/>
        <v>8.1232620000000004</v>
      </c>
      <c r="CR303" s="100">
        <f t="shared" si="323"/>
        <v>8.4353080000000009</v>
      </c>
      <c r="CS303" s="100" t="str">
        <f t="shared" si="324"/>
        <v/>
      </c>
      <c r="CT303" s="100" t="str">
        <f t="shared" si="325"/>
        <v/>
      </c>
      <c r="CU303" s="100" t="str">
        <f t="shared" si="326"/>
        <v/>
      </c>
      <c r="CV303" s="100" t="str">
        <f t="shared" si="327"/>
        <v/>
      </c>
      <c r="CW303" s="100" t="str">
        <f t="shared" si="328"/>
        <v/>
      </c>
      <c r="CX303" s="100" t="str">
        <f t="shared" si="329"/>
        <v/>
      </c>
      <c r="CY303" s="100" t="str">
        <f t="shared" si="330"/>
        <v/>
      </c>
      <c r="CZ303" s="100" t="str">
        <f t="shared" si="331"/>
        <v/>
      </c>
      <c r="DA303" s="100" t="str">
        <f t="shared" si="332"/>
        <v/>
      </c>
      <c r="DB303" s="100" t="str">
        <f t="shared" si="333"/>
        <v/>
      </c>
      <c r="DC303" s="100" t="str">
        <f t="shared" si="334"/>
        <v/>
      </c>
      <c r="DD303" s="100" t="str">
        <f t="shared" si="335"/>
        <v/>
      </c>
      <c r="DE303" s="100" t="str">
        <f t="shared" si="336"/>
        <v/>
      </c>
      <c r="DF303" s="100" t="str">
        <f t="shared" si="337"/>
        <v/>
      </c>
      <c r="DG303" s="100" t="str">
        <f t="shared" si="338"/>
        <v/>
      </c>
      <c r="DH303" s="100" t="str">
        <f t="shared" si="339"/>
        <v/>
      </c>
      <c r="DI303" s="100" t="str">
        <f t="shared" si="340"/>
        <v/>
      </c>
      <c r="DJ303" s="100" t="str">
        <f t="shared" si="341"/>
        <v/>
      </c>
      <c r="DK303" s="100" t="str">
        <f t="shared" si="342"/>
        <v/>
      </c>
      <c r="DL303" s="100" t="str">
        <f t="shared" si="343"/>
        <v/>
      </c>
      <c r="DM303" s="100" t="str">
        <f t="shared" si="344"/>
        <v/>
      </c>
      <c r="DN303" s="100">
        <f t="shared" si="345"/>
        <v>8.4546030000000005</v>
      </c>
      <c r="DO303" s="100" t="str">
        <f t="shared" si="346"/>
        <v/>
      </c>
      <c r="DP303" s="100" t="str">
        <f t="shared" si="347"/>
        <v/>
      </c>
      <c r="DQ303" s="100" t="str">
        <f t="shared" si="348"/>
        <v/>
      </c>
      <c r="DR303" s="100" t="str">
        <f t="shared" si="349"/>
        <v/>
      </c>
      <c r="DS303" s="100" t="str">
        <f t="shared" si="350"/>
        <v/>
      </c>
      <c r="DT303" s="100" t="str">
        <f t="shared" si="351"/>
        <v/>
      </c>
      <c r="DU303" s="100" t="str">
        <f t="shared" si="352"/>
        <v/>
      </c>
      <c r="DV303" s="100" t="str">
        <f t="shared" si="353"/>
        <v/>
      </c>
      <c r="DW303" s="100" t="str">
        <f t="shared" si="354"/>
        <v/>
      </c>
      <c r="DX303" s="100" t="str">
        <f t="shared" si="355"/>
        <v/>
      </c>
      <c r="DY303" s="100" t="str">
        <f t="shared" si="356"/>
        <v/>
      </c>
      <c r="DZ303" s="100" t="str">
        <f t="shared" si="357"/>
        <v/>
      </c>
      <c r="EA303" s="100" t="str">
        <f t="shared" si="358"/>
        <v/>
      </c>
      <c r="EB303" s="100" t="str">
        <f t="shared" si="359"/>
        <v/>
      </c>
      <c r="EC303" s="100" t="str">
        <f t="shared" si="360"/>
        <v/>
      </c>
      <c r="ED303" s="100" t="str">
        <f t="shared" si="361"/>
        <v/>
      </c>
      <c r="EE303" s="100">
        <f t="shared" si="362"/>
        <v>7.2</v>
      </c>
      <c r="EF303" s="100">
        <f t="shared" si="363"/>
        <v>8.6417429999999982</v>
      </c>
      <c r="EG303" s="100" t="str">
        <f t="shared" si="364"/>
        <v/>
      </c>
      <c r="EH303" s="100" t="str">
        <f t="shared" si="365"/>
        <v/>
      </c>
      <c r="EI303" s="100">
        <f t="shared" si="366"/>
        <v>8.18</v>
      </c>
      <c r="EJ303" s="100" t="str">
        <f t="shared" si="367"/>
        <v/>
      </c>
      <c r="EK303" s="100">
        <f t="shared" si="368"/>
        <v>8.3800000000000008</v>
      </c>
      <c r="EL303" s="100" t="str">
        <f t="shared" si="369"/>
        <v/>
      </c>
      <c r="EM303" s="100">
        <f t="shared" si="370"/>
        <v>8.5400580000000001</v>
      </c>
      <c r="EN303" s="100">
        <f t="shared" si="371"/>
        <v>8.19801</v>
      </c>
      <c r="EO303" s="99">
        <f t="shared" si="372"/>
        <v>8.2100000000000009</v>
      </c>
      <c r="EP303" s="99">
        <f>ROUND(EO303*(1+[3]Inflación!$G$50),2)</f>
        <v>8.32</v>
      </c>
      <c r="EQ303" s="98">
        <f t="shared" si="373"/>
        <v>2.4910635947863469E-3</v>
      </c>
    </row>
    <row r="304" spans="1:147" s="115" customFormat="1" ht="24.75" customHeight="1">
      <c r="A304" s="96">
        <v>296</v>
      </c>
      <c r="B304" s="95" t="s">
        <v>404</v>
      </c>
      <c r="C304" s="109" t="s">
        <v>403</v>
      </c>
      <c r="D304" s="90" t="s">
        <v>12</v>
      </c>
      <c r="E304" s="94">
        <v>12.763683285015075</v>
      </c>
      <c r="F304" s="94">
        <v>12.872174592937704</v>
      </c>
      <c r="G304" s="87"/>
      <c r="H304" s="82">
        <v>13.93</v>
      </c>
      <c r="I304" s="82">
        <v>13.398</v>
      </c>
      <c r="J304" s="82">
        <v>14.91</v>
      </c>
      <c r="K304" s="82">
        <f>+'[3]Contratos anteriores'!AO307</f>
        <v>14.050294000000001</v>
      </c>
      <c r="L304" s="82">
        <f>+'[3]Contratos anteriores'!AP307</f>
        <v>8.1755800000000018</v>
      </c>
      <c r="M304" s="82">
        <f>+'[3]Contratos anteriores'!AQ307</f>
        <v>14.073770999999999</v>
      </c>
      <c r="N304" s="82"/>
      <c r="O304" s="82"/>
      <c r="P304" s="82"/>
      <c r="Q304" s="82">
        <f>+'[3]Contratos anteriores'!AR307</f>
        <v>12.650754000000001</v>
      </c>
      <c r="R304" s="82">
        <f>+'[3]Contratos anteriores'!AS307</f>
        <v>11.470123364999999</v>
      </c>
      <c r="S304" s="82">
        <f>+'[3]Contratos anteriores'!AT307</f>
        <v>12.932378999999997</v>
      </c>
      <c r="T304" s="82">
        <v>7</v>
      </c>
      <c r="U304" s="82"/>
      <c r="V304" s="82"/>
      <c r="W304" s="82">
        <f>+'[3]Contratos anteriores'!AU307</f>
        <v>13.891080000000001</v>
      </c>
      <c r="X304" s="82">
        <f>+'[3]Contratos anteriores'!AV307</f>
        <v>13.357581999999999</v>
      </c>
      <c r="Y304" s="82">
        <f>+'[3]Contratos anteriores'!AW307</f>
        <v>13.901145999999999</v>
      </c>
      <c r="Z304" s="82"/>
      <c r="AA304" s="82"/>
      <c r="AB304" s="82"/>
      <c r="AC304" s="86">
        <f>+'[3]Contratos anteriores'!AX307</f>
        <v>12.013365</v>
      </c>
      <c r="AD304" s="86" t="str">
        <f>+'[3]Contratos anteriores'!AY307</f>
        <v xml:space="preserve"> </v>
      </c>
      <c r="AE304" s="86" t="str">
        <f>+'[3]Contratos anteriores'!AZ307</f>
        <v xml:space="preserve"> </v>
      </c>
      <c r="AF304" s="82"/>
      <c r="AG304" s="82"/>
      <c r="AH304" s="82"/>
      <c r="AI304" s="82" t="str">
        <f>+'[3]Contratos anteriores'!BA307</f>
        <v xml:space="preserve"> </v>
      </c>
      <c r="AJ304" s="82" t="str">
        <f>+'[3]Contratos anteriores'!BB307</f>
        <v xml:space="preserve"> </v>
      </c>
      <c r="AK304" s="82" t="str">
        <f>+'[3]Contratos anteriores'!BC307</f>
        <v xml:space="preserve"> </v>
      </c>
      <c r="AL304" s="82"/>
      <c r="AM304" s="82"/>
      <c r="AN304" s="82"/>
      <c r="AO304" s="82" t="str">
        <f>+'[3]Contratos anteriores'!BD307</f>
        <v xml:space="preserve"> </v>
      </c>
      <c r="AP304" s="82" t="str">
        <f>+'[3]Contratos anteriores'!BE307</f>
        <v xml:space="preserve"> </v>
      </c>
      <c r="AQ304" s="82" t="str">
        <f>+'[3]Contratos anteriores'!BF307</f>
        <v xml:space="preserve"> </v>
      </c>
      <c r="AR304" s="82"/>
      <c r="AS304" s="82"/>
      <c r="AT304" s="82"/>
      <c r="AU304" s="82">
        <f>+'[3]Contratos anteriores'!BG307</f>
        <v>11.921091000000001</v>
      </c>
      <c r="AV304" s="82">
        <f>+'[3]Contratos anteriores'!BH307</f>
        <v>11.616149999999999</v>
      </c>
      <c r="AW304" s="82" t="str">
        <f>+'[3]Contratos anteriores'!BI307</f>
        <v xml:space="preserve"> </v>
      </c>
      <c r="AX304" s="82"/>
      <c r="AY304" s="82"/>
      <c r="AZ304" s="82"/>
      <c r="BA304" s="82" t="str">
        <f>+'[3]Contratos anteriores'!BJ307</f>
        <v xml:space="preserve"> </v>
      </c>
      <c r="BB304" s="82" t="str">
        <f>+'[3]Contratos anteriores'!BK307</f>
        <v xml:space="preserve"> </v>
      </c>
      <c r="BC304" s="82" t="str">
        <f>+'[3]Contratos anteriores'!BL307</f>
        <v xml:space="preserve"> </v>
      </c>
      <c r="BD304" s="82"/>
      <c r="BE304" s="82"/>
      <c r="BF304" s="82"/>
      <c r="BG304" s="82" t="str">
        <f>+'[3]Contratos anteriores'!BM307</f>
        <v xml:space="preserve"> </v>
      </c>
      <c r="BH304" s="82" t="str">
        <f>+'[3]Contratos anteriores'!BN307</f>
        <v xml:space="preserve"> </v>
      </c>
      <c r="BI304" s="82" t="str">
        <f>+'[3]Contratos anteriores'!BO307</f>
        <v xml:space="preserve"> </v>
      </c>
      <c r="BJ304" s="82">
        <v>14.04</v>
      </c>
      <c r="BK304" s="82">
        <v>14.42</v>
      </c>
      <c r="BL304" s="82"/>
      <c r="BM304" s="82">
        <f>+'[3]Contratos anteriores'!BP307</f>
        <v>12.167330999999999</v>
      </c>
      <c r="BN304" s="82" t="str">
        <f>+'[3]Contratos anteriores'!BQ307</f>
        <v xml:space="preserve"> </v>
      </c>
      <c r="BO304" s="82">
        <f>+'[3]Contratos anteriores'!BR307</f>
        <v>14.303786000000001</v>
      </c>
      <c r="BP304" s="82">
        <v>12.74</v>
      </c>
      <c r="BQ304" s="82">
        <v>13.55</v>
      </c>
      <c r="BR304" s="82">
        <v>13.07</v>
      </c>
      <c r="BS304" s="82">
        <f>+'[3]Contratos anteriores'!BS307</f>
        <v>12.542178</v>
      </c>
      <c r="BT304" s="82">
        <f>+'[3]Contratos anteriores'!BT307</f>
        <v>14.073770999999999</v>
      </c>
      <c r="BU304" s="82">
        <f>+'[3]Contratos anteriores'!BU307</f>
        <v>12.145199999999999</v>
      </c>
      <c r="BV304" s="84">
        <f t="shared" si="304"/>
        <v>12.782445437115383</v>
      </c>
      <c r="BW304" s="84">
        <f t="shared" si="305"/>
        <v>1.7341151664240615</v>
      </c>
      <c r="BX304" s="84">
        <f t="shared" si="375"/>
        <v>10.181272687479291</v>
      </c>
      <c r="BY304" s="84">
        <f t="shared" si="376"/>
        <v>14.516560603539444</v>
      </c>
      <c r="BZ304" s="84">
        <f t="shared" si="377"/>
        <v>14.040051613516583</v>
      </c>
      <c r="CA304" s="82">
        <f t="shared" si="306"/>
        <v>13.93</v>
      </c>
      <c r="CB304" s="82">
        <f t="shared" si="307"/>
        <v>13.398</v>
      </c>
      <c r="CC304" s="82" t="str">
        <f t="shared" si="308"/>
        <v/>
      </c>
      <c r="CD304" s="82" t="str">
        <f t="shared" si="309"/>
        <v/>
      </c>
      <c r="CE304" s="82" t="str">
        <f t="shared" si="310"/>
        <v/>
      </c>
      <c r="CF304" s="82" t="str">
        <f t="shared" si="311"/>
        <v/>
      </c>
      <c r="CG304" s="82" t="str">
        <f t="shared" si="312"/>
        <v/>
      </c>
      <c r="CH304" s="82" t="str">
        <f t="shared" si="313"/>
        <v/>
      </c>
      <c r="CI304" s="82" t="str">
        <f t="shared" si="314"/>
        <v/>
      </c>
      <c r="CJ304" s="82">
        <f t="shared" si="315"/>
        <v>12.650754000000001</v>
      </c>
      <c r="CK304" s="82">
        <f t="shared" si="316"/>
        <v>11.470123364999999</v>
      </c>
      <c r="CL304" s="82">
        <f t="shared" si="317"/>
        <v>12.932378999999997</v>
      </c>
      <c r="CM304" s="82" t="str">
        <f t="shared" si="318"/>
        <v/>
      </c>
      <c r="CN304" s="82" t="str">
        <f t="shared" si="319"/>
        <v/>
      </c>
      <c r="CO304" s="82" t="str">
        <f t="shared" si="320"/>
        <v/>
      </c>
      <c r="CP304" s="82">
        <f t="shared" si="321"/>
        <v>13.891080000000001</v>
      </c>
      <c r="CQ304" s="82">
        <f t="shared" si="322"/>
        <v>13.357581999999999</v>
      </c>
      <c r="CR304" s="82">
        <f t="shared" si="323"/>
        <v>13.901145999999999</v>
      </c>
      <c r="CS304" s="82" t="str">
        <f t="shared" si="324"/>
        <v/>
      </c>
      <c r="CT304" s="82" t="str">
        <f t="shared" si="325"/>
        <v/>
      </c>
      <c r="CU304" s="82" t="str">
        <f t="shared" si="326"/>
        <v/>
      </c>
      <c r="CV304" s="82">
        <f t="shared" si="327"/>
        <v>12.013365</v>
      </c>
      <c r="CW304" s="82" t="str">
        <f t="shared" si="328"/>
        <v/>
      </c>
      <c r="CX304" s="82" t="str">
        <f t="shared" si="329"/>
        <v/>
      </c>
      <c r="CY304" s="82" t="str">
        <f t="shared" si="330"/>
        <v/>
      </c>
      <c r="CZ304" s="82" t="str">
        <f t="shared" si="331"/>
        <v/>
      </c>
      <c r="DA304" s="82" t="str">
        <f t="shared" si="332"/>
        <v/>
      </c>
      <c r="DB304" s="82" t="str">
        <f t="shared" si="333"/>
        <v/>
      </c>
      <c r="DC304" s="82" t="str">
        <f t="shared" si="334"/>
        <v/>
      </c>
      <c r="DD304" s="82" t="str">
        <f t="shared" si="335"/>
        <v/>
      </c>
      <c r="DE304" s="82" t="str">
        <f t="shared" si="336"/>
        <v/>
      </c>
      <c r="DF304" s="82" t="str">
        <f t="shared" si="337"/>
        <v/>
      </c>
      <c r="DG304" s="82" t="str">
        <f t="shared" si="338"/>
        <v/>
      </c>
      <c r="DH304" s="82" t="str">
        <f t="shared" si="339"/>
        <v/>
      </c>
      <c r="DI304" s="82" t="str">
        <f t="shared" si="340"/>
        <v/>
      </c>
      <c r="DJ304" s="82" t="str">
        <f t="shared" si="341"/>
        <v/>
      </c>
      <c r="DK304" s="82" t="str">
        <f t="shared" si="342"/>
        <v/>
      </c>
      <c r="DL304" s="82" t="str">
        <f t="shared" si="343"/>
        <v/>
      </c>
      <c r="DM304" s="82" t="str">
        <f t="shared" si="344"/>
        <v/>
      </c>
      <c r="DN304" s="82">
        <f t="shared" si="345"/>
        <v>11.921091000000001</v>
      </c>
      <c r="DO304" s="82">
        <f t="shared" si="346"/>
        <v>11.616149999999999</v>
      </c>
      <c r="DP304" s="82" t="str">
        <f t="shared" si="347"/>
        <v/>
      </c>
      <c r="DQ304" s="82" t="str">
        <f t="shared" si="348"/>
        <v/>
      </c>
      <c r="DR304" s="82" t="str">
        <f t="shared" si="349"/>
        <v/>
      </c>
      <c r="DS304" s="82" t="str">
        <f t="shared" si="350"/>
        <v/>
      </c>
      <c r="DT304" s="82" t="str">
        <f t="shared" si="351"/>
        <v/>
      </c>
      <c r="DU304" s="82" t="str">
        <f t="shared" si="352"/>
        <v/>
      </c>
      <c r="DV304" s="82" t="str">
        <f t="shared" si="353"/>
        <v/>
      </c>
      <c r="DW304" s="82" t="str">
        <f t="shared" si="354"/>
        <v/>
      </c>
      <c r="DX304" s="82" t="str">
        <f t="shared" si="355"/>
        <v/>
      </c>
      <c r="DY304" s="82" t="str">
        <f t="shared" si="356"/>
        <v/>
      </c>
      <c r="DZ304" s="82" t="str">
        <f t="shared" si="357"/>
        <v/>
      </c>
      <c r="EA304" s="82" t="str">
        <f t="shared" si="358"/>
        <v/>
      </c>
      <c r="EB304" s="82" t="str">
        <f t="shared" si="359"/>
        <v/>
      </c>
      <c r="EC304" s="82">
        <f t="shared" si="360"/>
        <v>14.04</v>
      </c>
      <c r="ED304" s="82" t="str">
        <f t="shared" si="361"/>
        <v/>
      </c>
      <c r="EE304" s="82" t="str">
        <f t="shared" si="362"/>
        <v/>
      </c>
      <c r="EF304" s="82">
        <f t="shared" si="363"/>
        <v>12.167330999999999</v>
      </c>
      <c r="EG304" s="82" t="str">
        <f t="shared" si="364"/>
        <v/>
      </c>
      <c r="EH304" s="82" t="str">
        <f t="shared" si="365"/>
        <v/>
      </c>
      <c r="EI304" s="82">
        <f t="shared" si="366"/>
        <v>12.74</v>
      </c>
      <c r="EJ304" s="82">
        <f t="shared" si="367"/>
        <v>13.55</v>
      </c>
      <c r="EK304" s="82">
        <f t="shared" si="368"/>
        <v>13.07</v>
      </c>
      <c r="EL304" s="82">
        <f t="shared" si="369"/>
        <v>12.542178</v>
      </c>
      <c r="EM304" s="82" t="str">
        <f t="shared" si="370"/>
        <v/>
      </c>
      <c r="EN304" s="82">
        <f t="shared" si="371"/>
        <v>12.145199999999999</v>
      </c>
      <c r="EO304" s="71">
        <f t="shared" si="372"/>
        <v>12.9</v>
      </c>
      <c r="EP304" s="71">
        <f>ROUND(EO304*(1+[3]Inflación!$G$50),2)</f>
        <v>13.07</v>
      </c>
      <c r="EQ304" s="81">
        <f t="shared" si="373"/>
        <v>1.0680045245635705E-2</v>
      </c>
    </row>
    <row r="305" spans="1:147" s="97" customFormat="1" ht="24.75" customHeight="1">
      <c r="A305" s="107">
        <v>297</v>
      </c>
      <c r="B305" s="106" t="s">
        <v>392</v>
      </c>
      <c r="C305" s="105" t="s">
        <v>402</v>
      </c>
      <c r="D305" s="104" t="s">
        <v>12</v>
      </c>
      <c r="E305" s="103">
        <v>4.8338445241874268</v>
      </c>
      <c r="F305" s="103">
        <v>4.87493220264302</v>
      </c>
      <c r="G305" s="102"/>
      <c r="H305" s="100">
        <v>13.83</v>
      </c>
      <c r="I305" s="100">
        <v>9.9330000000000016</v>
      </c>
      <c r="J305" s="100">
        <v>14.8</v>
      </c>
      <c r="K305" s="100" t="str">
        <f>+'[3]Contratos anteriores'!AO308</f>
        <v xml:space="preserve"> </v>
      </c>
      <c r="L305" s="100">
        <f>+'[3]Contratos anteriores'!AP308</f>
        <v>14.015280000000002</v>
      </c>
      <c r="M305" s="100">
        <f>+'[3]Contratos anteriores'!AQ308</f>
        <v>5.0853089999999996</v>
      </c>
      <c r="N305" s="100"/>
      <c r="O305" s="100"/>
      <c r="P305" s="100"/>
      <c r="Q305" s="100">
        <f>+'[3]Contratos anteriores'!AR308</f>
        <v>7.3906500000000008</v>
      </c>
      <c r="R305" s="100">
        <f>+'[3]Contratos anteriores'!AS308</f>
        <v>4.1445268349999989</v>
      </c>
      <c r="S305" s="100" t="str">
        <f>+'[3]Contratos anteriores'!AT308</f>
        <v xml:space="preserve"> </v>
      </c>
      <c r="T305" s="100">
        <v>16</v>
      </c>
      <c r="U305" s="100"/>
      <c r="V305" s="100"/>
      <c r="W305" s="100">
        <f>+'[3]Contratos anteriores'!AU308</f>
        <v>5.0229340000000002</v>
      </c>
      <c r="X305" s="100">
        <f>+'[3]Contratos anteriores'!AV308</f>
        <v>4.8316799999999995</v>
      </c>
      <c r="Y305" s="100">
        <f>+'[3]Contratos anteriores'!AW308</f>
        <v>18.873749999999998</v>
      </c>
      <c r="Z305" s="100"/>
      <c r="AA305" s="100"/>
      <c r="AB305" s="100"/>
      <c r="AC305" s="101">
        <f>+'[3]Contratos anteriores'!AX308</f>
        <v>5.0673450000000004</v>
      </c>
      <c r="AD305" s="101" t="str">
        <f>+'[3]Contratos anteriores'!AY308</f>
        <v xml:space="preserve"> </v>
      </c>
      <c r="AE305" s="101" t="str">
        <f>+'[3]Contratos anteriores'!AZ308</f>
        <v xml:space="preserve"> </v>
      </c>
      <c r="AF305" s="100"/>
      <c r="AG305" s="100"/>
      <c r="AH305" s="100"/>
      <c r="AI305" s="100" t="str">
        <f>+'[3]Contratos anteriores'!BA308</f>
        <v xml:space="preserve"> </v>
      </c>
      <c r="AJ305" s="100" t="str">
        <f>+'[3]Contratos anteriores'!BB308</f>
        <v xml:space="preserve"> </v>
      </c>
      <c r="AK305" s="100" t="str">
        <f>+'[3]Contratos anteriores'!BC308</f>
        <v xml:space="preserve"> </v>
      </c>
      <c r="AL305" s="100"/>
      <c r="AM305" s="100"/>
      <c r="AN305" s="100"/>
      <c r="AO305" s="100" t="str">
        <f>+'[3]Contratos anteriores'!BD308</f>
        <v xml:space="preserve"> </v>
      </c>
      <c r="AP305" s="100" t="str">
        <f>+'[3]Contratos anteriores'!BE308</f>
        <v xml:space="preserve"> </v>
      </c>
      <c r="AQ305" s="100" t="str">
        <f>+'[3]Contratos anteriores'!BF308</f>
        <v xml:space="preserve"> </v>
      </c>
      <c r="AR305" s="100"/>
      <c r="AS305" s="100"/>
      <c r="AT305" s="100"/>
      <c r="AU305" s="100">
        <f>+'[3]Contratos anteriores'!BG308</f>
        <v>5.0284230000000001</v>
      </c>
      <c r="AV305" s="100">
        <f>+'[3]Contratos anteriores'!BH308</f>
        <v>6.9696899999999999</v>
      </c>
      <c r="AW305" s="100" t="str">
        <f>+'[3]Contratos anteriores'!BI308</f>
        <v xml:space="preserve"> </v>
      </c>
      <c r="AX305" s="100"/>
      <c r="AY305" s="100"/>
      <c r="AZ305" s="100"/>
      <c r="BA305" s="100" t="str">
        <f>+'[3]Contratos anteriores'!BJ308</f>
        <v xml:space="preserve"> </v>
      </c>
      <c r="BB305" s="100" t="str">
        <f>+'[3]Contratos anteriores'!BK308</f>
        <v xml:space="preserve"> </v>
      </c>
      <c r="BC305" s="100" t="str">
        <f>+'[3]Contratos anteriores'!BL308</f>
        <v xml:space="preserve"> </v>
      </c>
      <c r="BD305" s="100"/>
      <c r="BE305" s="100"/>
      <c r="BF305" s="100"/>
      <c r="BG305" s="100">
        <f>+'[3]Contratos anteriores'!BM308</f>
        <v>6.7999500000000008</v>
      </c>
      <c r="BH305" s="100" t="str">
        <f>+'[3]Contratos anteriores'!BN308</f>
        <v xml:space="preserve"> </v>
      </c>
      <c r="BI305" s="100" t="str">
        <f>+'[3]Contratos anteriores'!BO308</f>
        <v xml:space="preserve"> </v>
      </c>
      <c r="BJ305" s="100">
        <v>13.75</v>
      </c>
      <c r="BK305" s="100">
        <v>5.46</v>
      </c>
      <c r="BL305" s="100"/>
      <c r="BM305" s="100">
        <f>+'[3]Contratos anteriores'!BP308</f>
        <v>4.9034039999999992</v>
      </c>
      <c r="BN305" s="100">
        <f>+'[3]Contratos anteriores'!BQ308</f>
        <v>15.256499999999999</v>
      </c>
      <c r="BO305" s="100">
        <f>+'[3]Contratos anteriores'!BR308</f>
        <v>13.488439999999999</v>
      </c>
      <c r="BP305" s="100">
        <v>4.83</v>
      </c>
      <c r="BQ305" s="100"/>
      <c r="BR305" s="100">
        <v>4.95</v>
      </c>
      <c r="BS305" s="100" t="str">
        <f>+'[3]Contratos anteriores'!BS308</f>
        <v xml:space="preserve"> </v>
      </c>
      <c r="BT305" s="100" t="str">
        <f>+'[3]Contratos anteriores'!BT308</f>
        <v xml:space="preserve"> </v>
      </c>
      <c r="BU305" s="100" t="str">
        <f>+'[3]Contratos anteriores'!BU308</f>
        <v xml:space="preserve"> </v>
      </c>
      <c r="BV305" s="100">
        <f t="shared" si="304"/>
        <v>9.1104946288636359</v>
      </c>
      <c r="BW305" s="100">
        <f t="shared" si="305"/>
        <v>4.7652129602272719</v>
      </c>
      <c r="BX305" s="100">
        <f t="shared" ref="BX305:BX336" si="378">IFERROR(BV305-BW305*$BX$2," ")</f>
        <v>1.962675188522728</v>
      </c>
      <c r="BY305" s="100">
        <f t="shared" si="376"/>
        <v>13.875707589090908</v>
      </c>
      <c r="BZ305" s="100">
        <f t="shared" si="377"/>
        <v>5.3172289766061702</v>
      </c>
      <c r="CA305" s="100" t="str">
        <f t="shared" si="306"/>
        <v/>
      </c>
      <c r="CB305" s="100" t="str">
        <f t="shared" si="307"/>
        <v/>
      </c>
      <c r="CC305" s="100" t="str">
        <f t="shared" si="308"/>
        <v/>
      </c>
      <c r="CD305" s="100" t="str">
        <f t="shared" si="309"/>
        <v/>
      </c>
      <c r="CE305" s="100" t="str">
        <f t="shared" si="310"/>
        <v/>
      </c>
      <c r="CF305" s="100">
        <f t="shared" si="311"/>
        <v>5.0853089999999996</v>
      </c>
      <c r="CG305" s="100" t="str">
        <f t="shared" si="312"/>
        <v/>
      </c>
      <c r="CH305" s="100" t="str">
        <f t="shared" si="313"/>
        <v/>
      </c>
      <c r="CI305" s="100" t="str">
        <f t="shared" si="314"/>
        <v/>
      </c>
      <c r="CJ305" s="100" t="str">
        <f t="shared" si="315"/>
        <v/>
      </c>
      <c r="CK305" s="100">
        <f t="shared" si="316"/>
        <v>4.1445268349999989</v>
      </c>
      <c r="CL305" s="100" t="str">
        <f t="shared" si="317"/>
        <v/>
      </c>
      <c r="CM305" s="100" t="str">
        <f t="shared" si="318"/>
        <v/>
      </c>
      <c r="CN305" s="100" t="str">
        <f t="shared" si="319"/>
        <v/>
      </c>
      <c r="CO305" s="100" t="str">
        <f t="shared" si="320"/>
        <v/>
      </c>
      <c r="CP305" s="100">
        <f t="shared" si="321"/>
        <v>5.0229340000000002</v>
      </c>
      <c r="CQ305" s="100">
        <f t="shared" si="322"/>
        <v>4.8316799999999995</v>
      </c>
      <c r="CR305" s="100" t="str">
        <f t="shared" si="323"/>
        <v/>
      </c>
      <c r="CS305" s="100" t="str">
        <f t="shared" si="324"/>
        <v/>
      </c>
      <c r="CT305" s="100" t="str">
        <f t="shared" si="325"/>
        <v/>
      </c>
      <c r="CU305" s="100" t="str">
        <f t="shared" si="326"/>
        <v/>
      </c>
      <c r="CV305" s="100">
        <f t="shared" si="327"/>
        <v>5.0673450000000004</v>
      </c>
      <c r="CW305" s="100" t="str">
        <f t="shared" si="328"/>
        <v/>
      </c>
      <c r="CX305" s="100" t="str">
        <f t="shared" si="329"/>
        <v/>
      </c>
      <c r="CY305" s="100" t="str">
        <f t="shared" si="330"/>
        <v/>
      </c>
      <c r="CZ305" s="100" t="str">
        <f t="shared" si="331"/>
        <v/>
      </c>
      <c r="DA305" s="100" t="str">
        <f t="shared" si="332"/>
        <v/>
      </c>
      <c r="DB305" s="100" t="str">
        <f t="shared" si="333"/>
        <v/>
      </c>
      <c r="DC305" s="100" t="str">
        <f t="shared" si="334"/>
        <v/>
      </c>
      <c r="DD305" s="100" t="str">
        <f t="shared" si="335"/>
        <v/>
      </c>
      <c r="DE305" s="100" t="str">
        <f t="shared" si="336"/>
        <v/>
      </c>
      <c r="DF305" s="100" t="str">
        <f t="shared" si="337"/>
        <v/>
      </c>
      <c r="DG305" s="100" t="str">
        <f t="shared" si="338"/>
        <v/>
      </c>
      <c r="DH305" s="100" t="str">
        <f t="shared" si="339"/>
        <v/>
      </c>
      <c r="DI305" s="100" t="str">
        <f t="shared" si="340"/>
        <v/>
      </c>
      <c r="DJ305" s="100" t="str">
        <f t="shared" si="341"/>
        <v/>
      </c>
      <c r="DK305" s="100" t="str">
        <f t="shared" si="342"/>
        <v/>
      </c>
      <c r="DL305" s="100" t="str">
        <f t="shared" si="343"/>
        <v/>
      </c>
      <c r="DM305" s="100" t="str">
        <f t="shared" si="344"/>
        <v/>
      </c>
      <c r="DN305" s="100">
        <f t="shared" si="345"/>
        <v>5.0284230000000001</v>
      </c>
      <c r="DO305" s="100" t="str">
        <f t="shared" si="346"/>
        <v/>
      </c>
      <c r="DP305" s="100" t="str">
        <f t="shared" si="347"/>
        <v/>
      </c>
      <c r="DQ305" s="100" t="str">
        <f t="shared" si="348"/>
        <v/>
      </c>
      <c r="DR305" s="100" t="str">
        <f t="shared" si="349"/>
        <v/>
      </c>
      <c r="DS305" s="100" t="str">
        <f t="shared" si="350"/>
        <v/>
      </c>
      <c r="DT305" s="100" t="str">
        <f t="shared" si="351"/>
        <v/>
      </c>
      <c r="DU305" s="100" t="str">
        <f t="shared" si="352"/>
        <v/>
      </c>
      <c r="DV305" s="100" t="str">
        <f t="shared" si="353"/>
        <v/>
      </c>
      <c r="DW305" s="100" t="str">
        <f t="shared" si="354"/>
        <v/>
      </c>
      <c r="DX305" s="100" t="str">
        <f t="shared" si="355"/>
        <v/>
      </c>
      <c r="DY305" s="100" t="str">
        <f t="shared" si="356"/>
        <v/>
      </c>
      <c r="DZ305" s="100" t="str">
        <f t="shared" si="357"/>
        <v/>
      </c>
      <c r="EA305" s="100" t="str">
        <f t="shared" si="358"/>
        <v/>
      </c>
      <c r="EB305" s="100" t="str">
        <f t="shared" si="359"/>
        <v/>
      </c>
      <c r="EC305" s="100" t="str">
        <f t="shared" si="360"/>
        <v/>
      </c>
      <c r="ED305" s="100" t="str">
        <f t="shared" si="361"/>
        <v/>
      </c>
      <c r="EE305" s="100" t="str">
        <f t="shared" si="362"/>
        <v/>
      </c>
      <c r="EF305" s="100">
        <f t="shared" si="363"/>
        <v>4.9034039999999992</v>
      </c>
      <c r="EG305" s="100" t="str">
        <f t="shared" si="364"/>
        <v/>
      </c>
      <c r="EH305" s="100" t="str">
        <f t="shared" si="365"/>
        <v/>
      </c>
      <c r="EI305" s="100">
        <f t="shared" si="366"/>
        <v>4.83</v>
      </c>
      <c r="EJ305" s="100" t="str">
        <f t="shared" si="367"/>
        <v/>
      </c>
      <c r="EK305" s="100">
        <f t="shared" si="368"/>
        <v>4.95</v>
      </c>
      <c r="EL305" s="100" t="str">
        <f t="shared" si="369"/>
        <v/>
      </c>
      <c r="EM305" s="100" t="str">
        <f t="shared" si="370"/>
        <v/>
      </c>
      <c r="EN305" s="100" t="str">
        <f t="shared" si="371"/>
        <v/>
      </c>
      <c r="EO305" s="99">
        <f t="shared" si="372"/>
        <v>4.8899999999999997</v>
      </c>
      <c r="EP305" s="99">
        <f>ROUND(EO305*(1+[3]Inflación!$G$50),2)</f>
        <v>4.95</v>
      </c>
      <c r="EQ305" s="98">
        <f t="shared" si="373"/>
        <v>1.1617145634615245E-2</v>
      </c>
    </row>
    <row r="306" spans="1:147" s="56" customFormat="1" ht="24.75" customHeight="1">
      <c r="A306" s="93">
        <v>298</v>
      </c>
      <c r="B306" s="92" t="s">
        <v>392</v>
      </c>
      <c r="C306" s="91" t="s">
        <v>401</v>
      </c>
      <c r="D306" s="90" t="s">
        <v>12</v>
      </c>
      <c r="E306" s="94">
        <v>1.3292352564608008</v>
      </c>
      <c r="F306" s="94">
        <v>1.3405337561407176</v>
      </c>
      <c r="G306" s="87"/>
      <c r="H306" s="82">
        <v>1.58</v>
      </c>
      <c r="I306" s="82">
        <v>1.7429999999999999</v>
      </c>
      <c r="J306" s="82">
        <v>1.69</v>
      </c>
      <c r="K306" s="82" t="str">
        <f>+'[3]Contratos anteriores'!AO309</f>
        <v xml:space="preserve"> </v>
      </c>
      <c r="L306" s="82" t="str">
        <f>+'[3]Contratos anteriores'!AP309</f>
        <v xml:space="preserve"> </v>
      </c>
      <c r="M306" s="82" t="str">
        <f>+'[3]Contratos anteriores'!AQ309</f>
        <v xml:space="preserve"> </v>
      </c>
      <c r="N306" s="82"/>
      <c r="O306" s="82"/>
      <c r="P306" s="82"/>
      <c r="Q306" s="82" t="str">
        <f>+'[3]Contratos anteriores'!AR309</f>
        <v xml:space="preserve"> </v>
      </c>
      <c r="R306" s="82" t="str">
        <f>+'[3]Contratos anteriores'!AS309</f>
        <v xml:space="preserve"> </v>
      </c>
      <c r="S306" s="82" t="str">
        <f>+'[3]Contratos anteriores'!AT309</f>
        <v xml:space="preserve"> </v>
      </c>
      <c r="T306" s="82">
        <v>2</v>
      </c>
      <c r="U306" s="82"/>
      <c r="V306" s="82"/>
      <c r="W306" s="82" t="str">
        <f>+'[3]Contratos anteriores'!AU309</f>
        <v xml:space="preserve"> </v>
      </c>
      <c r="X306" s="82" t="str">
        <f>+'[3]Contratos anteriores'!AV309</f>
        <v xml:space="preserve"> </v>
      </c>
      <c r="Y306" s="82" t="str">
        <f>+'[3]Contratos anteriores'!AW309</f>
        <v xml:space="preserve"> </v>
      </c>
      <c r="Z306" s="82"/>
      <c r="AA306" s="82"/>
      <c r="AB306" s="82"/>
      <c r="AC306" s="86" t="str">
        <f>+'[3]Contratos anteriores'!AX309</f>
        <v xml:space="preserve"> </v>
      </c>
      <c r="AD306" s="86" t="str">
        <f>+'[3]Contratos anteriores'!AY309</f>
        <v xml:space="preserve"> </v>
      </c>
      <c r="AE306" s="86" t="str">
        <f>+'[3]Contratos anteriores'!AZ309</f>
        <v xml:space="preserve"> </v>
      </c>
      <c r="AF306" s="82"/>
      <c r="AG306" s="82"/>
      <c r="AH306" s="82"/>
      <c r="AI306" s="82" t="str">
        <f>+'[3]Contratos anteriores'!BA309</f>
        <v xml:space="preserve"> </v>
      </c>
      <c r="AJ306" s="82" t="str">
        <f>+'[3]Contratos anteriores'!BB309</f>
        <v xml:space="preserve"> </v>
      </c>
      <c r="AK306" s="82" t="str">
        <f>+'[3]Contratos anteriores'!BC309</f>
        <v xml:space="preserve"> </v>
      </c>
      <c r="AL306" s="82"/>
      <c r="AM306" s="82"/>
      <c r="AN306" s="82"/>
      <c r="AO306" s="82" t="str">
        <f>+'[3]Contratos anteriores'!BD309</f>
        <v xml:space="preserve"> </v>
      </c>
      <c r="AP306" s="82" t="str">
        <f>+'[3]Contratos anteriores'!BE309</f>
        <v xml:space="preserve"> </v>
      </c>
      <c r="AQ306" s="82" t="str">
        <f>+'[3]Contratos anteriores'!BF309</f>
        <v xml:space="preserve"> </v>
      </c>
      <c r="AR306" s="82"/>
      <c r="AS306" s="82"/>
      <c r="AT306" s="82"/>
      <c r="AU306" s="82" t="str">
        <f>+'[3]Contratos anteriores'!BG309</f>
        <v xml:space="preserve"> </v>
      </c>
      <c r="AV306" s="82">
        <f>+'[3]Contratos anteriores'!BH309</f>
        <v>3.484845</v>
      </c>
      <c r="AW306" s="82" t="str">
        <f>+'[3]Contratos anteriores'!BI309</f>
        <v xml:space="preserve"> </v>
      </c>
      <c r="AX306" s="82"/>
      <c r="AY306" s="82"/>
      <c r="AZ306" s="82"/>
      <c r="BA306" s="82" t="str">
        <f>+'[3]Contratos anteriores'!BJ309</f>
        <v xml:space="preserve"> </v>
      </c>
      <c r="BB306" s="82" t="str">
        <f>+'[3]Contratos anteriores'!BK309</f>
        <v xml:space="preserve"> </v>
      </c>
      <c r="BC306" s="82" t="str">
        <f>+'[3]Contratos anteriores'!BL309</f>
        <v xml:space="preserve"> </v>
      </c>
      <c r="BD306" s="82"/>
      <c r="BE306" s="82"/>
      <c r="BF306" s="82"/>
      <c r="BG306" s="82" t="str">
        <f>+'[3]Contratos anteriores'!BM309</f>
        <v xml:space="preserve"> </v>
      </c>
      <c r="BH306" s="82" t="str">
        <f>+'[3]Contratos anteriores'!BN309</f>
        <v xml:space="preserve"> </v>
      </c>
      <c r="BI306" s="82" t="str">
        <f>+'[3]Contratos anteriores'!BO309</f>
        <v xml:space="preserve"> </v>
      </c>
      <c r="BJ306" s="82">
        <v>1.54</v>
      </c>
      <c r="BK306" s="82">
        <v>1.5</v>
      </c>
      <c r="BL306" s="82"/>
      <c r="BM306" s="82">
        <f>+'[3]Contratos anteriores'!BP309</f>
        <v>2.5834049999999995</v>
      </c>
      <c r="BN306" s="82">
        <f>+'[3]Contratos anteriores'!BQ309</f>
        <v>0.61025999999999991</v>
      </c>
      <c r="BO306" s="82" t="str">
        <f>+'[3]Contratos anteriores'!BR309</f>
        <v xml:space="preserve"> </v>
      </c>
      <c r="BP306" s="82">
        <v>1.33</v>
      </c>
      <c r="BQ306" s="82">
        <v>1.36</v>
      </c>
      <c r="BR306" s="82">
        <v>1.36</v>
      </c>
      <c r="BS306" s="82">
        <f>+'[3]Contratos anteriores'!BS309</f>
        <v>1.2765059999999999</v>
      </c>
      <c r="BT306" s="82" t="str">
        <f>+'[3]Contratos anteriores'!BT309</f>
        <v xml:space="preserve"> </v>
      </c>
      <c r="BU306" s="82" t="str">
        <f>+'[3]Contratos anteriores'!BU309</f>
        <v xml:space="preserve"> </v>
      </c>
      <c r="BV306" s="84">
        <f t="shared" si="304"/>
        <v>1.6967704615384613</v>
      </c>
      <c r="BW306" s="84">
        <f t="shared" si="305"/>
        <v>0.66008298071933269</v>
      </c>
      <c r="BX306" s="84">
        <f t="shared" si="378"/>
        <v>0.7066459904594623</v>
      </c>
      <c r="BY306" s="84">
        <f t="shared" si="376"/>
        <v>2.356853442257794</v>
      </c>
      <c r="BZ306" s="84">
        <f t="shared" si="377"/>
        <v>1.4621587821068809</v>
      </c>
      <c r="CA306" s="82" t="str">
        <f t="shared" si="306"/>
        <v/>
      </c>
      <c r="CB306" s="82" t="str">
        <f t="shared" si="307"/>
        <v/>
      </c>
      <c r="CC306" s="82" t="str">
        <f t="shared" si="308"/>
        <v/>
      </c>
      <c r="CD306" s="82" t="str">
        <f t="shared" si="309"/>
        <v/>
      </c>
      <c r="CE306" s="82" t="str">
        <f t="shared" si="310"/>
        <v/>
      </c>
      <c r="CF306" s="82" t="str">
        <f t="shared" si="311"/>
        <v/>
      </c>
      <c r="CG306" s="82" t="str">
        <f t="shared" si="312"/>
        <v/>
      </c>
      <c r="CH306" s="82" t="str">
        <f t="shared" si="313"/>
        <v/>
      </c>
      <c r="CI306" s="82" t="str">
        <f t="shared" si="314"/>
        <v/>
      </c>
      <c r="CJ306" s="82" t="str">
        <f t="shared" si="315"/>
        <v/>
      </c>
      <c r="CK306" s="82" t="str">
        <f t="shared" si="316"/>
        <v/>
      </c>
      <c r="CL306" s="82" t="str">
        <f t="shared" si="317"/>
        <v/>
      </c>
      <c r="CM306" s="82" t="str">
        <f t="shared" si="318"/>
        <v/>
      </c>
      <c r="CN306" s="82" t="str">
        <f t="shared" si="319"/>
        <v/>
      </c>
      <c r="CO306" s="82" t="str">
        <f t="shared" si="320"/>
        <v/>
      </c>
      <c r="CP306" s="82" t="str">
        <f t="shared" si="321"/>
        <v/>
      </c>
      <c r="CQ306" s="82" t="str">
        <f t="shared" si="322"/>
        <v/>
      </c>
      <c r="CR306" s="82" t="str">
        <f t="shared" si="323"/>
        <v/>
      </c>
      <c r="CS306" s="82" t="str">
        <f t="shared" si="324"/>
        <v/>
      </c>
      <c r="CT306" s="82" t="str">
        <f t="shared" si="325"/>
        <v/>
      </c>
      <c r="CU306" s="82" t="str">
        <f t="shared" si="326"/>
        <v/>
      </c>
      <c r="CV306" s="82" t="str">
        <f t="shared" si="327"/>
        <v/>
      </c>
      <c r="CW306" s="82" t="str">
        <f t="shared" si="328"/>
        <v/>
      </c>
      <c r="CX306" s="82" t="str">
        <f t="shared" si="329"/>
        <v/>
      </c>
      <c r="CY306" s="82" t="str">
        <f t="shared" si="330"/>
        <v/>
      </c>
      <c r="CZ306" s="82" t="str">
        <f t="shared" si="331"/>
        <v/>
      </c>
      <c r="DA306" s="82" t="str">
        <f t="shared" si="332"/>
        <v/>
      </c>
      <c r="DB306" s="82" t="str">
        <f t="shared" si="333"/>
        <v/>
      </c>
      <c r="DC306" s="82" t="str">
        <f t="shared" si="334"/>
        <v/>
      </c>
      <c r="DD306" s="82" t="str">
        <f t="shared" si="335"/>
        <v/>
      </c>
      <c r="DE306" s="82" t="str">
        <f t="shared" si="336"/>
        <v/>
      </c>
      <c r="DF306" s="82" t="str">
        <f t="shared" si="337"/>
        <v/>
      </c>
      <c r="DG306" s="82" t="str">
        <f t="shared" si="338"/>
        <v/>
      </c>
      <c r="DH306" s="82" t="str">
        <f t="shared" si="339"/>
        <v/>
      </c>
      <c r="DI306" s="82" t="str">
        <f t="shared" si="340"/>
        <v/>
      </c>
      <c r="DJ306" s="82" t="str">
        <f t="shared" si="341"/>
        <v/>
      </c>
      <c r="DK306" s="82" t="str">
        <f t="shared" si="342"/>
        <v/>
      </c>
      <c r="DL306" s="82" t="str">
        <f t="shared" si="343"/>
        <v/>
      </c>
      <c r="DM306" s="82" t="str">
        <f t="shared" si="344"/>
        <v/>
      </c>
      <c r="DN306" s="82" t="str">
        <f t="shared" si="345"/>
        <v/>
      </c>
      <c r="DO306" s="82" t="str">
        <f t="shared" si="346"/>
        <v/>
      </c>
      <c r="DP306" s="82" t="str">
        <f t="shared" si="347"/>
        <v/>
      </c>
      <c r="DQ306" s="82" t="str">
        <f t="shared" si="348"/>
        <v/>
      </c>
      <c r="DR306" s="82" t="str">
        <f t="shared" si="349"/>
        <v/>
      </c>
      <c r="DS306" s="82" t="str">
        <f t="shared" si="350"/>
        <v/>
      </c>
      <c r="DT306" s="82" t="str">
        <f t="shared" si="351"/>
        <v/>
      </c>
      <c r="DU306" s="82" t="str">
        <f t="shared" si="352"/>
        <v/>
      </c>
      <c r="DV306" s="82" t="str">
        <f t="shared" si="353"/>
        <v/>
      </c>
      <c r="DW306" s="82" t="str">
        <f t="shared" si="354"/>
        <v/>
      </c>
      <c r="DX306" s="82" t="str">
        <f t="shared" si="355"/>
        <v/>
      </c>
      <c r="DY306" s="82" t="str">
        <f t="shared" si="356"/>
        <v/>
      </c>
      <c r="DZ306" s="82" t="str">
        <f t="shared" si="357"/>
        <v/>
      </c>
      <c r="EA306" s="82" t="str">
        <f t="shared" si="358"/>
        <v/>
      </c>
      <c r="EB306" s="82" t="str">
        <f t="shared" si="359"/>
        <v/>
      </c>
      <c r="EC306" s="82" t="str">
        <f t="shared" si="360"/>
        <v/>
      </c>
      <c r="ED306" s="82" t="str">
        <f t="shared" si="361"/>
        <v/>
      </c>
      <c r="EE306" s="82" t="str">
        <f t="shared" si="362"/>
        <v/>
      </c>
      <c r="EF306" s="82" t="str">
        <f t="shared" si="363"/>
        <v/>
      </c>
      <c r="EG306" s="82" t="str">
        <f t="shared" si="364"/>
        <v/>
      </c>
      <c r="EH306" s="82" t="str">
        <f t="shared" si="365"/>
        <v/>
      </c>
      <c r="EI306" s="82">
        <f t="shared" si="366"/>
        <v>1.33</v>
      </c>
      <c r="EJ306" s="82">
        <f t="shared" si="367"/>
        <v>1.36</v>
      </c>
      <c r="EK306" s="82">
        <f t="shared" si="368"/>
        <v>1.36</v>
      </c>
      <c r="EL306" s="82">
        <f t="shared" si="369"/>
        <v>1.2765059999999999</v>
      </c>
      <c r="EM306" s="82" t="str">
        <f t="shared" si="370"/>
        <v/>
      </c>
      <c r="EN306" s="82" t="str">
        <f t="shared" si="371"/>
        <v/>
      </c>
      <c r="EO306" s="71">
        <f t="shared" si="372"/>
        <v>1.33</v>
      </c>
      <c r="EP306" s="71">
        <f>ROUND(EO306*(1+[3]Inflación!$G$50),2)</f>
        <v>1.35</v>
      </c>
      <c r="EQ306" s="81">
        <f t="shared" si="373"/>
        <v>5.7532595188258817E-4</v>
      </c>
    </row>
    <row r="307" spans="1:147" s="56" customFormat="1" ht="24.75" customHeight="1">
      <c r="A307" s="93">
        <v>299</v>
      </c>
      <c r="B307" s="92" t="s">
        <v>392</v>
      </c>
      <c r="C307" s="368" t="s">
        <v>139</v>
      </c>
      <c r="D307" s="90" t="s">
        <v>12</v>
      </c>
      <c r="E307" s="94">
        <v>0.58519999999999994</v>
      </c>
      <c r="F307" s="94">
        <v>0.59017419999999998</v>
      </c>
      <c r="G307" s="87"/>
      <c r="H307" s="82">
        <v>0.75</v>
      </c>
      <c r="I307" s="82">
        <v>0.61949999999999994</v>
      </c>
      <c r="J307" s="82">
        <v>0.8</v>
      </c>
      <c r="K307" s="82">
        <f>+'[3]Contratos anteriores'!AO310</f>
        <v>0.61043999999999998</v>
      </c>
      <c r="L307" s="82" t="str">
        <f>+'[3]Contratos anteriores'!AP310</f>
        <v xml:space="preserve"> </v>
      </c>
      <c r="M307" s="82" t="str">
        <f>+'[3]Contratos anteriores'!AQ310</f>
        <v xml:space="preserve"> </v>
      </c>
      <c r="N307" s="82"/>
      <c r="O307" s="82"/>
      <c r="P307" s="82"/>
      <c r="Q307" s="82">
        <f>+'[3]Contratos anteriores'!AR310</f>
        <v>0.89707200000000009</v>
      </c>
      <c r="R307" s="82">
        <f>+'[3]Contratos anteriores'!AS310</f>
        <v>0.49833989999999995</v>
      </c>
      <c r="S307" s="82" t="str">
        <f>+'[3]Contratos anteriores'!AT310</f>
        <v xml:space="preserve"> </v>
      </c>
      <c r="T307" s="82"/>
      <c r="U307" s="82"/>
      <c r="V307" s="82"/>
      <c r="W307" s="82">
        <f>+'[3]Contratos anteriores'!AU310</f>
        <v>0.62409199999999998</v>
      </c>
      <c r="X307" s="82">
        <f>+'[3]Contratos anteriores'!AV310</f>
        <v>0.5838279999999999</v>
      </c>
      <c r="Y307" s="82">
        <f>+'[3]Contratos anteriores'!AW310</f>
        <v>0.89587399999999995</v>
      </c>
      <c r="Z307" s="82"/>
      <c r="AA307" s="82"/>
      <c r="AB307" s="82"/>
      <c r="AC307" s="86" t="str">
        <f>+'[3]Contratos anteriores'!AX310</f>
        <v xml:space="preserve"> </v>
      </c>
      <c r="AD307" s="86" t="str">
        <f>+'[3]Contratos anteriores'!AY310</f>
        <v xml:space="preserve"> </v>
      </c>
      <c r="AE307" s="86" t="str">
        <f>+'[3]Contratos anteriores'!AZ310</f>
        <v xml:space="preserve"> </v>
      </c>
      <c r="AF307" s="82"/>
      <c r="AG307" s="82"/>
      <c r="AH307" s="82"/>
      <c r="AI307" s="82" t="str">
        <f>+'[3]Contratos anteriores'!BA310</f>
        <v xml:space="preserve"> </v>
      </c>
      <c r="AJ307" s="82" t="str">
        <f>+'[3]Contratos anteriores'!BB310</f>
        <v xml:space="preserve"> </v>
      </c>
      <c r="AK307" s="82" t="str">
        <f>+'[3]Contratos anteriores'!BC310</f>
        <v xml:space="preserve"> </v>
      </c>
      <c r="AL307" s="82"/>
      <c r="AM307" s="82"/>
      <c r="AN307" s="82"/>
      <c r="AO307" s="82" t="str">
        <f>+'[3]Contratos anteriores'!BD310</f>
        <v xml:space="preserve"> </v>
      </c>
      <c r="AP307" s="82">
        <f>+'[3]Contratos anteriores'!BE310</f>
        <v>0.60026599999999997</v>
      </c>
      <c r="AQ307" s="82" t="str">
        <f>+'[3]Contratos anteriores'!BF310</f>
        <v xml:space="preserve"> </v>
      </c>
      <c r="AR307" s="82"/>
      <c r="AS307" s="82"/>
      <c r="AT307" s="82"/>
      <c r="AU307" s="82" t="str">
        <f>+'[3]Contratos anteriores'!BG310</f>
        <v xml:space="preserve"> </v>
      </c>
      <c r="AV307" s="82">
        <f>+'[3]Contratos anteriores'!BH310</f>
        <v>1.1616149999999998</v>
      </c>
      <c r="AW307" s="82" t="str">
        <f>+'[3]Contratos anteriores'!BI310</f>
        <v xml:space="preserve"> </v>
      </c>
      <c r="AX307" s="82"/>
      <c r="AY307" s="82"/>
      <c r="AZ307" s="82"/>
      <c r="BA307" s="82" t="str">
        <f>+'[3]Contratos anteriores'!BJ310</f>
        <v xml:space="preserve"> </v>
      </c>
      <c r="BB307" s="82" t="str">
        <f>+'[3]Contratos anteriores'!BK310</f>
        <v xml:space="preserve"> </v>
      </c>
      <c r="BC307" s="82" t="str">
        <f>+'[3]Contratos anteriores'!BL310</f>
        <v xml:space="preserve"> </v>
      </c>
      <c r="BD307" s="82"/>
      <c r="BE307" s="82"/>
      <c r="BF307" s="82"/>
      <c r="BG307" s="82">
        <f>+'[3]Contratos anteriores'!BM310</f>
        <v>0.92680800000000008</v>
      </c>
      <c r="BH307" s="82" t="str">
        <f>+'[3]Contratos anteriores'!BN310</f>
        <v xml:space="preserve"> </v>
      </c>
      <c r="BI307" s="82" t="str">
        <f>+'[3]Contratos anteriores'!BO310</f>
        <v xml:space="preserve"> </v>
      </c>
      <c r="BJ307" s="82">
        <v>0.86</v>
      </c>
      <c r="BK307" s="82">
        <v>0.66</v>
      </c>
      <c r="BL307" s="82"/>
      <c r="BM307" s="82">
        <f>+'[3]Contratos anteriores'!BP310</f>
        <v>0.63825299999999996</v>
      </c>
      <c r="BN307" s="82" t="str">
        <f>+'[3]Contratos anteriores'!BQ310</f>
        <v xml:space="preserve"> </v>
      </c>
      <c r="BO307" s="82">
        <f>+'[3]Contratos anteriores'!BR310</f>
        <v>0.59389399999999992</v>
      </c>
      <c r="BP307" s="82">
        <v>0.57999999999999996</v>
      </c>
      <c r="BQ307" s="82">
        <v>1.08</v>
      </c>
      <c r="BR307" s="82">
        <v>0.6</v>
      </c>
      <c r="BS307" s="82">
        <f>+'[3]Contratos anteriores'!BS310</f>
        <v>0.62812199999999996</v>
      </c>
      <c r="BT307" s="82">
        <f>+'[3]Contratos anteriores'!BT310</f>
        <v>0.64203299999999996</v>
      </c>
      <c r="BU307" s="82">
        <f>+'[3]Contratos anteriores'!BU310</f>
        <v>0.63762300000000005</v>
      </c>
      <c r="BV307" s="84">
        <f t="shared" si="304"/>
        <v>0.72217090454545452</v>
      </c>
      <c r="BW307" s="84">
        <f t="shared" si="305"/>
        <v>0.17250728941582605</v>
      </c>
      <c r="BX307" s="84">
        <f t="shared" si="378"/>
        <v>0.46340997042171544</v>
      </c>
      <c r="BY307" s="84">
        <f t="shared" si="376"/>
        <v>0.89467819396128057</v>
      </c>
      <c r="BZ307" s="84">
        <f t="shared" si="377"/>
        <v>0.64371999999999996</v>
      </c>
      <c r="CA307" s="82" t="str">
        <f t="shared" si="306"/>
        <v/>
      </c>
      <c r="CB307" s="82">
        <f t="shared" si="307"/>
        <v>0.61949999999999994</v>
      </c>
      <c r="CC307" s="82" t="str">
        <f t="shared" si="308"/>
        <v/>
      </c>
      <c r="CD307" s="82">
        <f t="shared" si="309"/>
        <v>0.61043999999999998</v>
      </c>
      <c r="CE307" s="82" t="str">
        <f t="shared" si="310"/>
        <v/>
      </c>
      <c r="CF307" s="82" t="str">
        <f t="shared" si="311"/>
        <v/>
      </c>
      <c r="CG307" s="82" t="str">
        <f t="shared" si="312"/>
        <v/>
      </c>
      <c r="CH307" s="82" t="str">
        <f t="shared" si="313"/>
        <v/>
      </c>
      <c r="CI307" s="82" t="str">
        <f t="shared" si="314"/>
        <v/>
      </c>
      <c r="CJ307" s="82" t="str">
        <f t="shared" si="315"/>
        <v/>
      </c>
      <c r="CK307" s="82">
        <f t="shared" si="316"/>
        <v>0.49833989999999995</v>
      </c>
      <c r="CL307" s="82" t="str">
        <f t="shared" si="317"/>
        <v/>
      </c>
      <c r="CM307" s="82" t="str">
        <f t="shared" si="318"/>
        <v/>
      </c>
      <c r="CN307" s="82" t="str">
        <f t="shared" si="319"/>
        <v/>
      </c>
      <c r="CO307" s="82" t="str">
        <f t="shared" si="320"/>
        <v/>
      </c>
      <c r="CP307" s="82">
        <f t="shared" si="321"/>
        <v>0.62409199999999998</v>
      </c>
      <c r="CQ307" s="82">
        <f t="shared" si="322"/>
        <v>0.5838279999999999</v>
      </c>
      <c r="CR307" s="82" t="str">
        <f t="shared" si="323"/>
        <v/>
      </c>
      <c r="CS307" s="82" t="str">
        <f t="shared" si="324"/>
        <v/>
      </c>
      <c r="CT307" s="82" t="str">
        <f t="shared" si="325"/>
        <v/>
      </c>
      <c r="CU307" s="82" t="str">
        <f t="shared" si="326"/>
        <v/>
      </c>
      <c r="CV307" s="82" t="str">
        <f t="shared" si="327"/>
        <v/>
      </c>
      <c r="CW307" s="82" t="str">
        <f t="shared" si="328"/>
        <v/>
      </c>
      <c r="CX307" s="82" t="str">
        <f t="shared" si="329"/>
        <v/>
      </c>
      <c r="CY307" s="82" t="str">
        <f t="shared" si="330"/>
        <v/>
      </c>
      <c r="CZ307" s="82" t="str">
        <f t="shared" si="331"/>
        <v/>
      </c>
      <c r="DA307" s="82" t="str">
        <f t="shared" si="332"/>
        <v/>
      </c>
      <c r="DB307" s="82" t="str">
        <f t="shared" si="333"/>
        <v/>
      </c>
      <c r="DC307" s="82" t="str">
        <f t="shared" si="334"/>
        <v/>
      </c>
      <c r="DD307" s="82" t="str">
        <f t="shared" si="335"/>
        <v/>
      </c>
      <c r="DE307" s="82" t="str">
        <f t="shared" si="336"/>
        <v/>
      </c>
      <c r="DF307" s="82" t="str">
        <f t="shared" si="337"/>
        <v/>
      </c>
      <c r="DG307" s="82" t="str">
        <f t="shared" si="338"/>
        <v/>
      </c>
      <c r="DH307" s="82" t="str">
        <f t="shared" si="339"/>
        <v/>
      </c>
      <c r="DI307" s="82">
        <f t="shared" si="340"/>
        <v>0.60026599999999997</v>
      </c>
      <c r="DJ307" s="82" t="str">
        <f t="shared" si="341"/>
        <v/>
      </c>
      <c r="DK307" s="82" t="str">
        <f t="shared" si="342"/>
        <v/>
      </c>
      <c r="DL307" s="82" t="str">
        <f t="shared" si="343"/>
        <v/>
      </c>
      <c r="DM307" s="82" t="str">
        <f t="shared" si="344"/>
        <v/>
      </c>
      <c r="DN307" s="82" t="str">
        <f t="shared" si="345"/>
        <v/>
      </c>
      <c r="DO307" s="82" t="str">
        <f t="shared" si="346"/>
        <v/>
      </c>
      <c r="DP307" s="82" t="str">
        <f t="shared" si="347"/>
        <v/>
      </c>
      <c r="DQ307" s="82" t="str">
        <f t="shared" si="348"/>
        <v/>
      </c>
      <c r="DR307" s="82" t="str">
        <f t="shared" si="349"/>
        <v/>
      </c>
      <c r="DS307" s="82" t="str">
        <f t="shared" si="350"/>
        <v/>
      </c>
      <c r="DT307" s="82" t="str">
        <f t="shared" si="351"/>
        <v/>
      </c>
      <c r="DU307" s="82" t="str">
        <f t="shared" si="352"/>
        <v/>
      </c>
      <c r="DV307" s="82" t="str">
        <f t="shared" si="353"/>
        <v/>
      </c>
      <c r="DW307" s="82" t="str">
        <f t="shared" si="354"/>
        <v/>
      </c>
      <c r="DX307" s="82" t="str">
        <f t="shared" si="355"/>
        <v/>
      </c>
      <c r="DY307" s="82" t="str">
        <f t="shared" si="356"/>
        <v/>
      </c>
      <c r="DZ307" s="82" t="str">
        <f t="shared" si="357"/>
        <v/>
      </c>
      <c r="EA307" s="82" t="str">
        <f t="shared" si="358"/>
        <v/>
      </c>
      <c r="EB307" s="82" t="str">
        <f t="shared" si="359"/>
        <v/>
      </c>
      <c r="EC307" s="82" t="str">
        <f t="shared" si="360"/>
        <v/>
      </c>
      <c r="ED307" s="82" t="str">
        <f t="shared" si="361"/>
        <v/>
      </c>
      <c r="EE307" s="82" t="str">
        <f t="shared" si="362"/>
        <v/>
      </c>
      <c r="EF307" s="82">
        <f t="shared" si="363"/>
        <v>0.63825299999999996</v>
      </c>
      <c r="EG307" s="82" t="str">
        <f t="shared" si="364"/>
        <v/>
      </c>
      <c r="EH307" s="82">
        <f t="shared" si="365"/>
        <v>0.59389399999999992</v>
      </c>
      <c r="EI307" s="82">
        <f t="shared" si="366"/>
        <v>0.57999999999999996</v>
      </c>
      <c r="EJ307" s="82" t="str">
        <f t="shared" si="367"/>
        <v/>
      </c>
      <c r="EK307" s="82">
        <f t="shared" si="368"/>
        <v>0.6</v>
      </c>
      <c r="EL307" s="82">
        <f t="shared" si="369"/>
        <v>0.62812199999999996</v>
      </c>
      <c r="EM307" s="82">
        <f t="shared" si="370"/>
        <v>0.64203299999999996</v>
      </c>
      <c r="EN307" s="82">
        <f t="shared" si="371"/>
        <v>0.63762300000000005</v>
      </c>
      <c r="EO307" s="71">
        <f t="shared" si="372"/>
        <v>0.61</v>
      </c>
      <c r="EP307" s="71">
        <f>ROUND(EO307*(1+[3]Inflación!$G$50),2)</f>
        <v>0.62</v>
      </c>
      <c r="EQ307" s="81">
        <f t="shared" si="373"/>
        <v>4.2378673957621515E-2</v>
      </c>
    </row>
    <row r="308" spans="1:147" s="97" customFormat="1" ht="24.75" customHeight="1">
      <c r="A308" s="107">
        <v>300</v>
      </c>
      <c r="B308" s="106" t="s">
        <v>392</v>
      </c>
      <c r="C308" s="105" t="s">
        <v>241</v>
      </c>
      <c r="D308" s="104" t="s">
        <v>12</v>
      </c>
      <c r="E308" s="103">
        <v>1.9160670555627881</v>
      </c>
      <c r="F308" s="103">
        <v>1.9323536255350717</v>
      </c>
      <c r="G308" s="102"/>
      <c r="H308" s="100"/>
      <c r="I308" s="100">
        <v>2.23</v>
      </c>
      <c r="J308" s="100">
        <v>0</v>
      </c>
      <c r="K308" s="100" t="str">
        <f>+'[3]Contratos anteriores'!AO311</f>
        <v xml:space="preserve"> </v>
      </c>
      <c r="L308" s="100" t="str">
        <f>+'[3]Contratos anteriores'!AP311</f>
        <v xml:space="preserve"> </v>
      </c>
      <c r="M308" s="100" t="str">
        <f>+'[3]Contratos anteriores'!AQ311</f>
        <v xml:space="preserve"> </v>
      </c>
      <c r="N308" s="100"/>
      <c r="O308" s="100"/>
      <c r="P308" s="100"/>
      <c r="Q308" s="100" t="str">
        <f>+'[3]Contratos anteriores'!AR311</f>
        <v xml:space="preserve"> </v>
      </c>
      <c r="R308" s="100" t="str">
        <f>+'[3]Contratos anteriores'!AS311</f>
        <v xml:space="preserve"> </v>
      </c>
      <c r="S308" s="100" t="str">
        <f>+'[3]Contratos anteriores'!AT311</f>
        <v xml:space="preserve"> </v>
      </c>
      <c r="T308" s="100">
        <v>2</v>
      </c>
      <c r="U308" s="100"/>
      <c r="V308" s="100"/>
      <c r="W308" s="100" t="str">
        <f>+'[3]Contratos anteriores'!AU311</f>
        <v xml:space="preserve"> </v>
      </c>
      <c r="X308" s="100" t="str">
        <f>+'[3]Contratos anteriores'!AV311</f>
        <v xml:space="preserve"> </v>
      </c>
      <c r="Y308" s="100" t="str">
        <f>+'[3]Contratos anteriores'!AW311</f>
        <v xml:space="preserve"> </v>
      </c>
      <c r="Z308" s="100"/>
      <c r="AA308" s="100"/>
      <c r="AB308" s="100"/>
      <c r="AC308" s="101">
        <f>+'[3]Contratos anteriores'!AX311</f>
        <v>1.9599150000000001</v>
      </c>
      <c r="AD308" s="101" t="str">
        <f>+'[3]Contratos anteriores'!AY311</f>
        <v xml:space="preserve"> </v>
      </c>
      <c r="AE308" s="101" t="str">
        <f>+'[3]Contratos anteriores'!AZ311</f>
        <v xml:space="preserve"> </v>
      </c>
      <c r="AF308" s="100"/>
      <c r="AG308" s="100"/>
      <c r="AH308" s="100"/>
      <c r="AI308" s="100" t="str">
        <f>+'[3]Contratos anteriores'!BA311</f>
        <v xml:space="preserve"> </v>
      </c>
      <c r="AJ308" s="100" t="str">
        <f>+'[3]Contratos anteriores'!BB311</f>
        <v xml:space="preserve"> </v>
      </c>
      <c r="AK308" s="100" t="str">
        <f>+'[3]Contratos anteriores'!BC311</f>
        <v xml:space="preserve"> </v>
      </c>
      <c r="AL308" s="100"/>
      <c r="AM308" s="100"/>
      <c r="AN308" s="100"/>
      <c r="AO308" s="100" t="str">
        <f>+'[3]Contratos anteriores'!BD311</f>
        <v xml:space="preserve"> </v>
      </c>
      <c r="AP308" s="100" t="str">
        <f>+'[3]Contratos anteriores'!BE311</f>
        <v xml:space="preserve"> </v>
      </c>
      <c r="AQ308" s="100" t="str">
        <f>+'[3]Contratos anteriores'!BF311</f>
        <v xml:space="preserve"> </v>
      </c>
      <c r="AR308" s="100"/>
      <c r="AS308" s="100"/>
      <c r="AT308" s="100"/>
      <c r="AU308" s="100" t="str">
        <f>+'[3]Contratos anteriores'!BG311</f>
        <v xml:space="preserve"> </v>
      </c>
      <c r="AV308" s="100" t="str">
        <f>+'[3]Contratos anteriores'!BH311</f>
        <v xml:space="preserve"> </v>
      </c>
      <c r="AW308" s="100" t="str">
        <f>+'[3]Contratos anteriores'!BI311</f>
        <v xml:space="preserve"> </v>
      </c>
      <c r="AX308" s="100"/>
      <c r="AY308" s="100"/>
      <c r="AZ308" s="100"/>
      <c r="BA308" s="100" t="str">
        <f>+'[3]Contratos anteriores'!BJ311</f>
        <v xml:space="preserve"> </v>
      </c>
      <c r="BB308" s="100" t="str">
        <f>+'[3]Contratos anteriores'!BK311</f>
        <v xml:space="preserve"> </v>
      </c>
      <c r="BC308" s="100" t="str">
        <f>+'[3]Contratos anteriores'!BL311</f>
        <v xml:space="preserve"> </v>
      </c>
      <c r="BD308" s="100"/>
      <c r="BE308" s="100"/>
      <c r="BF308" s="100"/>
      <c r="BG308" s="100" t="str">
        <f>+'[3]Contratos anteriores'!BM311</f>
        <v xml:space="preserve"> </v>
      </c>
      <c r="BH308" s="100" t="str">
        <f>+'[3]Contratos anteriores'!BN311</f>
        <v xml:space="preserve"> </v>
      </c>
      <c r="BI308" s="100" t="str">
        <f>+'[3]Contratos anteriores'!BO311</f>
        <v xml:space="preserve"> </v>
      </c>
      <c r="BJ308" s="100">
        <v>2.97</v>
      </c>
      <c r="BK308" s="100">
        <v>2.17</v>
      </c>
      <c r="BL308" s="100"/>
      <c r="BM308" s="100" t="str">
        <f>+'[3]Contratos anteriores'!BP311</f>
        <v xml:space="preserve"> </v>
      </c>
      <c r="BN308" s="100" t="str">
        <f>+'[3]Contratos anteriores'!BQ311</f>
        <v xml:space="preserve"> </v>
      </c>
      <c r="BO308" s="100" t="str">
        <f>+'[3]Contratos anteriores'!BR311</f>
        <v xml:space="preserve"> </v>
      </c>
      <c r="BP308" s="100">
        <v>1.91</v>
      </c>
      <c r="BQ308" s="100"/>
      <c r="BR308" s="100">
        <v>1.96</v>
      </c>
      <c r="BS308" s="100" t="str">
        <f>+'[3]Contratos anteriores'!BS311</f>
        <v xml:space="preserve"> </v>
      </c>
      <c r="BT308" s="100" t="str">
        <f>+'[3]Contratos anteriores'!BT311</f>
        <v xml:space="preserve"> </v>
      </c>
      <c r="BU308" s="100" t="str">
        <f>+'[3]Contratos anteriores'!BU311</f>
        <v xml:space="preserve"> </v>
      </c>
      <c r="BV308" s="100">
        <f t="shared" si="304"/>
        <v>2.1714164285714288</v>
      </c>
      <c r="BW308" s="100">
        <f t="shared" si="305"/>
        <v>0.74199888295648186</v>
      </c>
      <c r="BX308" s="100">
        <f t="shared" si="378"/>
        <v>1.058418104136706</v>
      </c>
      <c r="BY308" s="100">
        <f t="shared" si="376"/>
        <v>2.9134153115279107</v>
      </c>
      <c r="BZ308" s="100">
        <f t="shared" si="377"/>
        <v>2.107673761119067</v>
      </c>
      <c r="CA308" s="100" t="str">
        <f t="shared" si="306"/>
        <v/>
      </c>
      <c r="CB308" s="100" t="str">
        <f t="shared" si="307"/>
        <v/>
      </c>
      <c r="CC308" s="100" t="str">
        <f t="shared" si="308"/>
        <v/>
      </c>
      <c r="CD308" s="100" t="str">
        <f t="shared" si="309"/>
        <v/>
      </c>
      <c r="CE308" s="100" t="str">
        <f t="shared" si="310"/>
        <v/>
      </c>
      <c r="CF308" s="100" t="str">
        <f t="shared" si="311"/>
        <v/>
      </c>
      <c r="CG308" s="100" t="str">
        <f t="shared" si="312"/>
        <v/>
      </c>
      <c r="CH308" s="100" t="str">
        <f t="shared" si="313"/>
        <v/>
      </c>
      <c r="CI308" s="100" t="str">
        <f t="shared" si="314"/>
        <v/>
      </c>
      <c r="CJ308" s="100" t="str">
        <f t="shared" si="315"/>
        <v/>
      </c>
      <c r="CK308" s="100" t="str">
        <f t="shared" si="316"/>
        <v/>
      </c>
      <c r="CL308" s="100" t="str">
        <f t="shared" si="317"/>
        <v/>
      </c>
      <c r="CM308" s="100">
        <f t="shared" si="318"/>
        <v>2</v>
      </c>
      <c r="CN308" s="100" t="str">
        <f t="shared" si="319"/>
        <v/>
      </c>
      <c r="CO308" s="100" t="str">
        <f t="shared" si="320"/>
        <v/>
      </c>
      <c r="CP308" s="100" t="str">
        <f t="shared" si="321"/>
        <v/>
      </c>
      <c r="CQ308" s="100" t="str">
        <f t="shared" si="322"/>
        <v/>
      </c>
      <c r="CR308" s="100" t="str">
        <f t="shared" si="323"/>
        <v/>
      </c>
      <c r="CS308" s="100" t="str">
        <f t="shared" si="324"/>
        <v/>
      </c>
      <c r="CT308" s="100" t="str">
        <f t="shared" si="325"/>
        <v/>
      </c>
      <c r="CU308" s="100" t="str">
        <f t="shared" si="326"/>
        <v/>
      </c>
      <c r="CV308" s="100">
        <f t="shared" si="327"/>
        <v>1.9599150000000001</v>
      </c>
      <c r="CW308" s="100" t="str">
        <f t="shared" si="328"/>
        <v/>
      </c>
      <c r="CX308" s="100" t="str">
        <f t="shared" si="329"/>
        <v/>
      </c>
      <c r="CY308" s="100" t="str">
        <f t="shared" si="330"/>
        <v/>
      </c>
      <c r="CZ308" s="100" t="str">
        <f t="shared" si="331"/>
        <v/>
      </c>
      <c r="DA308" s="100" t="str">
        <f t="shared" si="332"/>
        <v/>
      </c>
      <c r="DB308" s="100" t="str">
        <f t="shared" si="333"/>
        <v/>
      </c>
      <c r="DC308" s="100" t="str">
        <f t="shared" si="334"/>
        <v/>
      </c>
      <c r="DD308" s="100" t="str">
        <f t="shared" si="335"/>
        <v/>
      </c>
      <c r="DE308" s="100" t="str">
        <f t="shared" si="336"/>
        <v/>
      </c>
      <c r="DF308" s="100" t="str">
        <f t="shared" si="337"/>
        <v/>
      </c>
      <c r="DG308" s="100" t="str">
        <f t="shared" si="338"/>
        <v/>
      </c>
      <c r="DH308" s="100" t="str">
        <f t="shared" si="339"/>
        <v/>
      </c>
      <c r="DI308" s="100" t="str">
        <f t="shared" si="340"/>
        <v/>
      </c>
      <c r="DJ308" s="100" t="str">
        <f t="shared" si="341"/>
        <v/>
      </c>
      <c r="DK308" s="100" t="str">
        <f t="shared" si="342"/>
        <v/>
      </c>
      <c r="DL308" s="100" t="str">
        <f t="shared" si="343"/>
        <v/>
      </c>
      <c r="DM308" s="100" t="str">
        <f t="shared" si="344"/>
        <v/>
      </c>
      <c r="DN308" s="100" t="str">
        <f t="shared" si="345"/>
        <v/>
      </c>
      <c r="DO308" s="100" t="str">
        <f t="shared" si="346"/>
        <v/>
      </c>
      <c r="DP308" s="100" t="str">
        <f t="shared" si="347"/>
        <v/>
      </c>
      <c r="DQ308" s="100" t="str">
        <f t="shared" si="348"/>
        <v/>
      </c>
      <c r="DR308" s="100" t="str">
        <f t="shared" si="349"/>
        <v/>
      </c>
      <c r="DS308" s="100" t="str">
        <f t="shared" si="350"/>
        <v/>
      </c>
      <c r="DT308" s="100" t="str">
        <f t="shared" si="351"/>
        <v/>
      </c>
      <c r="DU308" s="100" t="str">
        <f t="shared" si="352"/>
        <v/>
      </c>
      <c r="DV308" s="100" t="str">
        <f t="shared" si="353"/>
        <v/>
      </c>
      <c r="DW308" s="100" t="str">
        <f t="shared" si="354"/>
        <v/>
      </c>
      <c r="DX308" s="100" t="str">
        <f t="shared" si="355"/>
        <v/>
      </c>
      <c r="DY308" s="100" t="str">
        <f t="shared" si="356"/>
        <v/>
      </c>
      <c r="DZ308" s="100" t="str">
        <f t="shared" si="357"/>
        <v/>
      </c>
      <c r="EA308" s="100" t="str">
        <f t="shared" si="358"/>
        <v/>
      </c>
      <c r="EB308" s="100" t="str">
        <f t="shared" si="359"/>
        <v/>
      </c>
      <c r="EC308" s="100" t="str">
        <f t="shared" si="360"/>
        <v/>
      </c>
      <c r="ED308" s="100" t="str">
        <f t="shared" si="361"/>
        <v/>
      </c>
      <c r="EE308" s="100" t="str">
        <f t="shared" si="362"/>
        <v/>
      </c>
      <c r="EF308" s="100" t="str">
        <f t="shared" si="363"/>
        <v/>
      </c>
      <c r="EG308" s="100" t="str">
        <f t="shared" si="364"/>
        <v/>
      </c>
      <c r="EH308" s="100" t="str">
        <f t="shared" si="365"/>
        <v/>
      </c>
      <c r="EI308" s="100">
        <f t="shared" si="366"/>
        <v>1.91</v>
      </c>
      <c r="EJ308" s="100" t="str">
        <f t="shared" si="367"/>
        <v/>
      </c>
      <c r="EK308" s="100">
        <f t="shared" si="368"/>
        <v>1.96</v>
      </c>
      <c r="EL308" s="100" t="str">
        <f t="shared" si="369"/>
        <v/>
      </c>
      <c r="EM308" s="100" t="str">
        <f t="shared" si="370"/>
        <v/>
      </c>
      <c r="EN308" s="100" t="str">
        <f t="shared" si="371"/>
        <v/>
      </c>
      <c r="EO308" s="99">
        <f t="shared" si="372"/>
        <v>1.96</v>
      </c>
      <c r="EP308" s="99">
        <f>ROUND(EO308*(1+[3]Inflación!$G$50),2)</f>
        <v>1.99</v>
      </c>
      <c r="EQ308" s="98">
        <f t="shared" si="373"/>
        <v>2.2928709258720481E-2</v>
      </c>
    </row>
    <row r="309" spans="1:147" s="97" customFormat="1" ht="24.75" customHeight="1">
      <c r="A309" s="107">
        <v>301</v>
      </c>
      <c r="B309" s="106" t="s">
        <v>392</v>
      </c>
      <c r="C309" s="105" t="s">
        <v>240</v>
      </c>
      <c r="D309" s="104" t="s">
        <v>12</v>
      </c>
      <c r="E309" s="103">
        <v>2.453572629510103</v>
      </c>
      <c r="F309" s="103">
        <v>2.4744279968609391</v>
      </c>
      <c r="G309" s="102"/>
      <c r="H309" s="100">
        <v>3.75</v>
      </c>
      <c r="I309" s="100">
        <v>2.78</v>
      </c>
      <c r="J309" s="100">
        <v>4.01</v>
      </c>
      <c r="K309" s="100" t="str">
        <f>+'[3]Contratos anteriores'!AO312</f>
        <v xml:space="preserve"> </v>
      </c>
      <c r="L309" s="100" t="str">
        <f>+'[3]Contratos anteriores'!AP312</f>
        <v xml:space="preserve"> </v>
      </c>
      <c r="M309" s="100" t="str">
        <f>+'[3]Contratos anteriores'!AQ312</f>
        <v xml:space="preserve"> </v>
      </c>
      <c r="N309" s="100"/>
      <c r="O309" s="100"/>
      <c r="P309" s="100"/>
      <c r="Q309" s="100">
        <f>+'[3]Contratos anteriores'!AR312</f>
        <v>2.0082180000000003</v>
      </c>
      <c r="R309" s="100" t="str">
        <f>+'[3]Contratos anteriores'!AS312</f>
        <v xml:space="preserve"> </v>
      </c>
      <c r="S309" s="100" t="str">
        <f>+'[3]Contratos anteriores'!AT312</f>
        <v xml:space="preserve"> </v>
      </c>
      <c r="T309" s="100">
        <v>2.5</v>
      </c>
      <c r="U309" s="100"/>
      <c r="V309" s="100"/>
      <c r="W309" s="100">
        <f>+'[3]Contratos anteriores'!AU312</f>
        <v>10.518969999999999</v>
      </c>
      <c r="X309" s="100" t="str">
        <f>+'[3]Contratos anteriores'!AV312</f>
        <v xml:space="preserve"> </v>
      </c>
      <c r="Y309" s="100" t="str">
        <f>+'[3]Contratos anteriores'!AW312</f>
        <v xml:space="preserve"> </v>
      </c>
      <c r="Z309" s="100"/>
      <c r="AA309" s="100"/>
      <c r="AB309" s="100"/>
      <c r="AC309" s="101" t="str">
        <f>+'[3]Contratos anteriores'!AX312</f>
        <v xml:space="preserve"> </v>
      </c>
      <c r="AD309" s="101" t="str">
        <f>+'[3]Contratos anteriores'!AY312</f>
        <v xml:space="preserve"> </v>
      </c>
      <c r="AE309" s="101" t="str">
        <f>+'[3]Contratos anteriores'!AZ312</f>
        <v xml:space="preserve"> </v>
      </c>
      <c r="AF309" s="100"/>
      <c r="AG309" s="100"/>
      <c r="AH309" s="100"/>
      <c r="AI309" s="100" t="str">
        <f>+'[3]Contratos anteriores'!BA312</f>
        <v xml:space="preserve"> </v>
      </c>
      <c r="AJ309" s="100" t="str">
        <f>+'[3]Contratos anteriores'!BB312</f>
        <v xml:space="preserve"> </v>
      </c>
      <c r="AK309" s="100" t="str">
        <f>+'[3]Contratos anteriores'!BC312</f>
        <v xml:space="preserve"> </v>
      </c>
      <c r="AL309" s="100"/>
      <c r="AM309" s="100"/>
      <c r="AN309" s="100"/>
      <c r="AO309" s="100" t="str">
        <f>+'[3]Contratos anteriores'!BD312</f>
        <v xml:space="preserve"> </v>
      </c>
      <c r="AP309" s="100" t="str">
        <f>+'[3]Contratos anteriores'!BE312</f>
        <v xml:space="preserve"> </v>
      </c>
      <c r="AQ309" s="100" t="str">
        <f>+'[3]Contratos anteriores'!BF312</f>
        <v xml:space="preserve"> </v>
      </c>
      <c r="AR309" s="100"/>
      <c r="AS309" s="100"/>
      <c r="AT309" s="100"/>
      <c r="AU309" s="100" t="str">
        <f>+'[3]Contratos anteriores'!BG312</f>
        <v xml:space="preserve"> </v>
      </c>
      <c r="AV309" s="100" t="str">
        <f>+'[3]Contratos anteriores'!BH312</f>
        <v xml:space="preserve"> </v>
      </c>
      <c r="AW309" s="100" t="str">
        <f>+'[3]Contratos anteriores'!BI312</f>
        <v xml:space="preserve"> </v>
      </c>
      <c r="AX309" s="100"/>
      <c r="AY309" s="100"/>
      <c r="AZ309" s="100"/>
      <c r="BA309" s="100" t="str">
        <f>+'[3]Contratos anteriores'!BJ312</f>
        <v xml:space="preserve"> </v>
      </c>
      <c r="BB309" s="100" t="str">
        <f>+'[3]Contratos anteriores'!BK312</f>
        <v xml:space="preserve"> </v>
      </c>
      <c r="BC309" s="100" t="str">
        <f>+'[3]Contratos anteriores'!BL312</f>
        <v xml:space="preserve"> </v>
      </c>
      <c r="BD309" s="100"/>
      <c r="BE309" s="100"/>
      <c r="BF309" s="100"/>
      <c r="BG309" s="100" t="str">
        <f>+'[3]Contratos anteriores'!BM312</f>
        <v xml:space="preserve"> </v>
      </c>
      <c r="BH309" s="100" t="str">
        <f>+'[3]Contratos anteriores'!BN312</f>
        <v xml:space="preserve"> </v>
      </c>
      <c r="BI309" s="100" t="str">
        <f>+'[3]Contratos anteriores'!BO312</f>
        <v xml:space="preserve"> </v>
      </c>
      <c r="BJ309" s="100">
        <v>3.85</v>
      </c>
      <c r="BK309" s="100">
        <v>2.77</v>
      </c>
      <c r="BL309" s="100"/>
      <c r="BM309" s="100" t="str">
        <f>+'[3]Contratos anteriores'!BP312</f>
        <v xml:space="preserve"> </v>
      </c>
      <c r="BN309" s="100" t="str">
        <f>+'[3]Contratos anteriores'!BQ312</f>
        <v xml:space="preserve"> </v>
      </c>
      <c r="BO309" s="100" t="str">
        <f>+'[3]Contratos anteriores'!BR312</f>
        <v xml:space="preserve"> </v>
      </c>
      <c r="BP309" s="100">
        <v>2.4500000000000002</v>
      </c>
      <c r="BQ309" s="100"/>
      <c r="BR309" s="100">
        <v>2.5099999999999998</v>
      </c>
      <c r="BS309" s="100" t="str">
        <f>+'[3]Contratos anteriores'!BS312</f>
        <v xml:space="preserve"> </v>
      </c>
      <c r="BT309" s="100" t="str">
        <f>+'[3]Contratos anteriores'!BT312</f>
        <v xml:space="preserve"> </v>
      </c>
      <c r="BU309" s="100" t="str">
        <f>+'[3]Contratos anteriores'!BU312</f>
        <v xml:space="preserve"> </v>
      </c>
      <c r="BV309" s="100">
        <f t="shared" si="304"/>
        <v>3.7147188</v>
      </c>
      <c r="BW309" s="100">
        <f t="shared" si="305"/>
        <v>2.300527418993747</v>
      </c>
      <c r="BX309" s="100">
        <f t="shared" si="378"/>
        <v>0.26392767150937946</v>
      </c>
      <c r="BY309" s="100">
        <f t="shared" si="376"/>
        <v>6.015246218993747</v>
      </c>
      <c r="BZ309" s="100">
        <f t="shared" si="377"/>
        <v>2.6989298924611136</v>
      </c>
      <c r="CA309" s="100" t="str">
        <f t="shared" si="306"/>
        <v/>
      </c>
      <c r="CB309" s="100" t="str">
        <f t="shared" si="307"/>
        <v/>
      </c>
      <c r="CC309" s="100" t="str">
        <f t="shared" si="308"/>
        <v/>
      </c>
      <c r="CD309" s="100" t="str">
        <f t="shared" si="309"/>
        <v/>
      </c>
      <c r="CE309" s="100" t="str">
        <f t="shared" si="310"/>
        <v/>
      </c>
      <c r="CF309" s="100" t="str">
        <f t="shared" si="311"/>
        <v/>
      </c>
      <c r="CG309" s="100" t="str">
        <f t="shared" si="312"/>
        <v/>
      </c>
      <c r="CH309" s="100" t="str">
        <f t="shared" si="313"/>
        <v/>
      </c>
      <c r="CI309" s="100" t="str">
        <f t="shared" si="314"/>
        <v/>
      </c>
      <c r="CJ309" s="100">
        <f t="shared" si="315"/>
        <v>2.0082180000000003</v>
      </c>
      <c r="CK309" s="100" t="str">
        <f t="shared" si="316"/>
        <v/>
      </c>
      <c r="CL309" s="100" t="str">
        <f t="shared" si="317"/>
        <v/>
      </c>
      <c r="CM309" s="100">
        <f t="shared" si="318"/>
        <v>2.5</v>
      </c>
      <c r="CN309" s="100" t="str">
        <f t="shared" si="319"/>
        <v/>
      </c>
      <c r="CO309" s="100" t="str">
        <f t="shared" si="320"/>
        <v/>
      </c>
      <c r="CP309" s="100" t="str">
        <f t="shared" si="321"/>
        <v/>
      </c>
      <c r="CQ309" s="100" t="str">
        <f t="shared" si="322"/>
        <v/>
      </c>
      <c r="CR309" s="100" t="str">
        <f t="shared" si="323"/>
        <v/>
      </c>
      <c r="CS309" s="100" t="str">
        <f t="shared" si="324"/>
        <v/>
      </c>
      <c r="CT309" s="100" t="str">
        <f t="shared" si="325"/>
        <v/>
      </c>
      <c r="CU309" s="100" t="str">
        <f t="shared" si="326"/>
        <v/>
      </c>
      <c r="CV309" s="100" t="str">
        <f t="shared" si="327"/>
        <v/>
      </c>
      <c r="CW309" s="100" t="str">
        <f t="shared" si="328"/>
        <v/>
      </c>
      <c r="CX309" s="100" t="str">
        <f t="shared" si="329"/>
        <v/>
      </c>
      <c r="CY309" s="100" t="str">
        <f t="shared" si="330"/>
        <v/>
      </c>
      <c r="CZ309" s="100" t="str">
        <f t="shared" si="331"/>
        <v/>
      </c>
      <c r="DA309" s="100" t="str">
        <f t="shared" si="332"/>
        <v/>
      </c>
      <c r="DB309" s="100" t="str">
        <f t="shared" si="333"/>
        <v/>
      </c>
      <c r="DC309" s="100" t="str">
        <f t="shared" si="334"/>
        <v/>
      </c>
      <c r="DD309" s="100" t="str">
        <f t="shared" si="335"/>
        <v/>
      </c>
      <c r="DE309" s="100" t="str">
        <f t="shared" si="336"/>
        <v/>
      </c>
      <c r="DF309" s="100" t="str">
        <f t="shared" si="337"/>
        <v/>
      </c>
      <c r="DG309" s="100" t="str">
        <f t="shared" si="338"/>
        <v/>
      </c>
      <c r="DH309" s="100" t="str">
        <f t="shared" si="339"/>
        <v/>
      </c>
      <c r="DI309" s="100" t="str">
        <f t="shared" si="340"/>
        <v/>
      </c>
      <c r="DJ309" s="100" t="str">
        <f t="shared" si="341"/>
        <v/>
      </c>
      <c r="DK309" s="100" t="str">
        <f t="shared" si="342"/>
        <v/>
      </c>
      <c r="DL309" s="100" t="str">
        <f t="shared" si="343"/>
        <v/>
      </c>
      <c r="DM309" s="100" t="str">
        <f t="shared" si="344"/>
        <v/>
      </c>
      <c r="DN309" s="100" t="str">
        <f t="shared" si="345"/>
        <v/>
      </c>
      <c r="DO309" s="100" t="str">
        <f t="shared" si="346"/>
        <v/>
      </c>
      <c r="DP309" s="100" t="str">
        <f t="shared" si="347"/>
        <v/>
      </c>
      <c r="DQ309" s="100" t="str">
        <f t="shared" si="348"/>
        <v/>
      </c>
      <c r="DR309" s="100" t="str">
        <f t="shared" si="349"/>
        <v/>
      </c>
      <c r="DS309" s="100" t="str">
        <f t="shared" si="350"/>
        <v/>
      </c>
      <c r="DT309" s="100" t="str">
        <f t="shared" si="351"/>
        <v/>
      </c>
      <c r="DU309" s="100" t="str">
        <f t="shared" si="352"/>
        <v/>
      </c>
      <c r="DV309" s="100" t="str">
        <f t="shared" si="353"/>
        <v/>
      </c>
      <c r="DW309" s="100" t="str">
        <f t="shared" si="354"/>
        <v/>
      </c>
      <c r="DX309" s="100" t="str">
        <f t="shared" si="355"/>
        <v/>
      </c>
      <c r="DY309" s="100" t="str">
        <f t="shared" si="356"/>
        <v/>
      </c>
      <c r="DZ309" s="100" t="str">
        <f t="shared" si="357"/>
        <v/>
      </c>
      <c r="EA309" s="100" t="str">
        <f t="shared" si="358"/>
        <v/>
      </c>
      <c r="EB309" s="100" t="str">
        <f t="shared" si="359"/>
        <v/>
      </c>
      <c r="EC309" s="100" t="str">
        <f t="shared" si="360"/>
        <v/>
      </c>
      <c r="ED309" s="100" t="str">
        <f t="shared" si="361"/>
        <v/>
      </c>
      <c r="EE309" s="100" t="str">
        <f t="shared" si="362"/>
        <v/>
      </c>
      <c r="EF309" s="100" t="str">
        <f t="shared" si="363"/>
        <v/>
      </c>
      <c r="EG309" s="100" t="str">
        <f t="shared" si="364"/>
        <v/>
      </c>
      <c r="EH309" s="100" t="str">
        <f t="shared" si="365"/>
        <v/>
      </c>
      <c r="EI309" s="100">
        <f t="shared" si="366"/>
        <v>2.4500000000000002</v>
      </c>
      <c r="EJ309" s="100" t="str">
        <f t="shared" si="367"/>
        <v/>
      </c>
      <c r="EK309" s="100">
        <f t="shared" si="368"/>
        <v>2.5099999999999998</v>
      </c>
      <c r="EL309" s="100" t="str">
        <f t="shared" si="369"/>
        <v/>
      </c>
      <c r="EM309" s="100" t="str">
        <f t="shared" si="370"/>
        <v/>
      </c>
      <c r="EN309" s="100" t="str">
        <f t="shared" si="371"/>
        <v/>
      </c>
      <c r="EO309" s="99">
        <f t="shared" si="372"/>
        <v>2.39</v>
      </c>
      <c r="EP309" s="99">
        <f>ROUND(EO309*(1+[3]Inflación!$G$50),2)</f>
        <v>2.42</v>
      </c>
      <c r="EQ309" s="98">
        <f t="shared" si="373"/>
        <v>-2.5910229330686763E-2</v>
      </c>
    </row>
    <row r="310" spans="1:147" s="97" customFormat="1" ht="24.75" customHeight="1">
      <c r="A310" s="107">
        <v>302</v>
      </c>
      <c r="B310" s="106" t="s">
        <v>392</v>
      </c>
      <c r="C310" s="105" t="s">
        <v>239</v>
      </c>
      <c r="D310" s="104" t="s">
        <v>12</v>
      </c>
      <c r="E310" s="103">
        <v>3.0767524020202917</v>
      </c>
      <c r="F310" s="103">
        <v>3.1029047974374642</v>
      </c>
      <c r="G310" s="102"/>
      <c r="H310" s="100">
        <v>3.99</v>
      </c>
      <c r="I310" s="100">
        <v>3.2340000000000004</v>
      </c>
      <c r="J310" s="100">
        <v>4.2699999999999996</v>
      </c>
      <c r="K310" s="100">
        <f>+'[3]Contratos anteriores'!AO313</f>
        <v>4.1001220000000007</v>
      </c>
      <c r="L310" s="100" t="str">
        <f>+'[3]Contratos anteriores'!AP313</f>
        <v xml:space="preserve"> </v>
      </c>
      <c r="M310" s="100">
        <f>+'[3]Contratos anteriores'!AQ313</f>
        <v>3.3222659999999995</v>
      </c>
      <c r="N310" s="100"/>
      <c r="O310" s="100"/>
      <c r="P310" s="100"/>
      <c r="Q310" s="100" t="str">
        <f>+'[3]Contratos anteriores'!AR313</f>
        <v xml:space="preserve"> </v>
      </c>
      <c r="R310" s="100" t="str">
        <f>+'[3]Contratos anteriores'!AS313</f>
        <v xml:space="preserve"> </v>
      </c>
      <c r="S310" s="100" t="str">
        <f>+'[3]Contratos anteriores'!AT313</f>
        <v xml:space="preserve"> </v>
      </c>
      <c r="T310" s="100">
        <v>3.5030000000000001</v>
      </c>
      <c r="U310" s="100"/>
      <c r="V310" s="100"/>
      <c r="W310" s="100">
        <f>+'[3]Contratos anteriores'!AU313</f>
        <v>9.9150099999999988</v>
      </c>
      <c r="X310" s="100">
        <f>+'[3]Contratos anteriores'!AV313</f>
        <v>3.1607240000000001</v>
      </c>
      <c r="Y310" s="100">
        <f>+'[3]Contratos anteriores'!AW313</f>
        <v>1.580362</v>
      </c>
      <c r="Z310" s="100"/>
      <c r="AA310" s="100"/>
      <c r="AB310" s="100"/>
      <c r="AC310" s="101" t="str">
        <f>+'[3]Contratos anteriores'!AX313</f>
        <v xml:space="preserve"> </v>
      </c>
      <c r="AD310" s="101" t="str">
        <f>+'[3]Contratos anteriores'!AY313</f>
        <v xml:space="preserve"> </v>
      </c>
      <c r="AE310" s="101" t="str">
        <f>+'[3]Contratos anteriores'!AZ313</f>
        <v xml:space="preserve"> </v>
      </c>
      <c r="AF310" s="100"/>
      <c r="AG310" s="100"/>
      <c r="AH310" s="100"/>
      <c r="AI310" s="100" t="str">
        <f>+'[3]Contratos anteriores'!BA313</f>
        <v xml:space="preserve"> </v>
      </c>
      <c r="AJ310" s="100" t="str">
        <f>+'[3]Contratos anteriores'!BB313</f>
        <v xml:space="preserve"> </v>
      </c>
      <c r="AK310" s="100" t="str">
        <f>+'[3]Contratos anteriores'!BC313</f>
        <v xml:space="preserve"> </v>
      </c>
      <c r="AL310" s="100"/>
      <c r="AM310" s="100"/>
      <c r="AN310" s="100"/>
      <c r="AO310" s="100" t="str">
        <f>+'[3]Contratos anteriores'!BD313</f>
        <v xml:space="preserve"> </v>
      </c>
      <c r="AP310" s="100" t="str">
        <f>+'[3]Contratos anteriores'!BE313</f>
        <v xml:space="preserve"> </v>
      </c>
      <c r="AQ310" s="100" t="str">
        <f>+'[3]Contratos anteriores'!BF313</f>
        <v xml:space="preserve"> </v>
      </c>
      <c r="AR310" s="100"/>
      <c r="AS310" s="100"/>
      <c r="AT310" s="100"/>
      <c r="AU310" s="100" t="str">
        <f>+'[3]Contratos anteriores'!BG313</f>
        <v xml:space="preserve"> </v>
      </c>
      <c r="AV310" s="100" t="str">
        <f>+'[3]Contratos anteriores'!BH313</f>
        <v xml:space="preserve"> </v>
      </c>
      <c r="AW310" s="100" t="str">
        <f>+'[3]Contratos anteriores'!BI313</f>
        <v xml:space="preserve"> </v>
      </c>
      <c r="AX310" s="100"/>
      <c r="AY310" s="100"/>
      <c r="AZ310" s="100"/>
      <c r="BA310" s="100" t="str">
        <f>+'[3]Contratos anteriores'!BJ313</f>
        <v xml:space="preserve"> </v>
      </c>
      <c r="BB310" s="100" t="str">
        <f>+'[3]Contratos anteriores'!BK313</f>
        <v xml:space="preserve"> </v>
      </c>
      <c r="BC310" s="100" t="str">
        <f>+'[3]Contratos anteriores'!BL313</f>
        <v xml:space="preserve"> </v>
      </c>
      <c r="BD310" s="100"/>
      <c r="BE310" s="100"/>
      <c r="BF310" s="100"/>
      <c r="BG310" s="100" t="str">
        <f>+'[3]Contratos anteriores'!BM313</f>
        <v xml:space="preserve"> </v>
      </c>
      <c r="BH310" s="100" t="str">
        <f>+'[3]Contratos anteriores'!BN313</f>
        <v xml:space="preserve"> </v>
      </c>
      <c r="BI310" s="100" t="str">
        <f>+'[3]Contratos anteriores'!BO313</f>
        <v xml:space="preserve"> </v>
      </c>
      <c r="BJ310" s="100">
        <v>4.29</v>
      </c>
      <c r="BK310" s="100">
        <v>3.48</v>
      </c>
      <c r="BL310" s="100"/>
      <c r="BM310" s="100" t="str">
        <f>+'[3]Contratos anteriores'!BP313</f>
        <v xml:space="preserve"> </v>
      </c>
      <c r="BN310" s="100" t="str">
        <f>+'[3]Contratos anteriores'!BQ313</f>
        <v xml:space="preserve"> </v>
      </c>
      <c r="BO310" s="100" t="str">
        <f>+'[3]Contratos anteriores'!BR313</f>
        <v xml:space="preserve"> </v>
      </c>
      <c r="BP310" s="100">
        <v>3.07</v>
      </c>
      <c r="BQ310" s="100">
        <v>1.6</v>
      </c>
      <c r="BR310" s="100">
        <v>3.15</v>
      </c>
      <c r="BS310" s="100">
        <f>+'[3]Contratos anteriores'!BS313</f>
        <v>3.029169</v>
      </c>
      <c r="BT310" s="100">
        <f>+'[3]Contratos anteriores'!BT313</f>
        <v>3.3222659999999995</v>
      </c>
      <c r="BU310" s="100">
        <f>+'[3]Contratos anteriores'!BU313</f>
        <v>3.1678729999999997</v>
      </c>
      <c r="BV310" s="100">
        <f t="shared" si="304"/>
        <v>3.6579289411764706</v>
      </c>
      <c r="BW310" s="100">
        <f t="shared" si="305"/>
        <v>1.6883147196191997</v>
      </c>
      <c r="BX310" s="100">
        <f t="shared" si="378"/>
        <v>1.1254568617476712</v>
      </c>
      <c r="BY310" s="100">
        <f t="shared" si="376"/>
        <v>5.34624366079567</v>
      </c>
      <c r="BZ310" s="100">
        <f t="shared" si="377"/>
        <v>3.3844276422223212</v>
      </c>
      <c r="CA310" s="100" t="str">
        <f t="shared" si="306"/>
        <v/>
      </c>
      <c r="CB310" s="100">
        <f t="shared" si="307"/>
        <v>3.2340000000000004</v>
      </c>
      <c r="CC310" s="100" t="str">
        <f t="shared" si="308"/>
        <v/>
      </c>
      <c r="CD310" s="100" t="str">
        <f t="shared" si="309"/>
        <v/>
      </c>
      <c r="CE310" s="100" t="str">
        <f t="shared" si="310"/>
        <v/>
      </c>
      <c r="CF310" s="100">
        <f t="shared" si="311"/>
        <v>3.3222659999999995</v>
      </c>
      <c r="CG310" s="100" t="str">
        <f t="shared" si="312"/>
        <v/>
      </c>
      <c r="CH310" s="100" t="str">
        <f t="shared" si="313"/>
        <v/>
      </c>
      <c r="CI310" s="100" t="str">
        <f t="shared" si="314"/>
        <v/>
      </c>
      <c r="CJ310" s="100" t="str">
        <f t="shared" si="315"/>
        <v/>
      </c>
      <c r="CK310" s="100" t="str">
        <f t="shared" si="316"/>
        <v/>
      </c>
      <c r="CL310" s="100" t="str">
        <f t="shared" si="317"/>
        <v/>
      </c>
      <c r="CM310" s="100" t="str">
        <f t="shared" si="318"/>
        <v/>
      </c>
      <c r="CN310" s="100" t="str">
        <f t="shared" si="319"/>
        <v/>
      </c>
      <c r="CO310" s="100" t="str">
        <f t="shared" si="320"/>
        <v/>
      </c>
      <c r="CP310" s="100" t="str">
        <f t="shared" si="321"/>
        <v/>
      </c>
      <c r="CQ310" s="100">
        <f t="shared" si="322"/>
        <v>3.1607240000000001</v>
      </c>
      <c r="CR310" s="100">
        <f t="shared" si="323"/>
        <v>1.580362</v>
      </c>
      <c r="CS310" s="100" t="str">
        <f t="shared" si="324"/>
        <v/>
      </c>
      <c r="CT310" s="100" t="str">
        <f t="shared" si="325"/>
        <v/>
      </c>
      <c r="CU310" s="100" t="str">
        <f t="shared" si="326"/>
        <v/>
      </c>
      <c r="CV310" s="100" t="str">
        <f t="shared" si="327"/>
        <v/>
      </c>
      <c r="CW310" s="100" t="str">
        <f t="shared" si="328"/>
        <v/>
      </c>
      <c r="CX310" s="100" t="str">
        <f t="shared" si="329"/>
        <v/>
      </c>
      <c r="CY310" s="100" t="str">
        <f t="shared" si="330"/>
        <v/>
      </c>
      <c r="CZ310" s="100" t="str">
        <f t="shared" si="331"/>
        <v/>
      </c>
      <c r="DA310" s="100" t="str">
        <f t="shared" si="332"/>
        <v/>
      </c>
      <c r="DB310" s="100" t="str">
        <f t="shared" si="333"/>
        <v/>
      </c>
      <c r="DC310" s="100" t="str">
        <f t="shared" si="334"/>
        <v/>
      </c>
      <c r="DD310" s="100" t="str">
        <f t="shared" si="335"/>
        <v/>
      </c>
      <c r="DE310" s="100" t="str">
        <f t="shared" si="336"/>
        <v/>
      </c>
      <c r="DF310" s="100" t="str">
        <f t="shared" si="337"/>
        <v/>
      </c>
      <c r="DG310" s="100" t="str">
        <f t="shared" si="338"/>
        <v/>
      </c>
      <c r="DH310" s="100" t="str">
        <f t="shared" si="339"/>
        <v/>
      </c>
      <c r="DI310" s="100" t="str">
        <f t="shared" si="340"/>
        <v/>
      </c>
      <c r="DJ310" s="100" t="str">
        <f t="shared" si="341"/>
        <v/>
      </c>
      <c r="DK310" s="100" t="str">
        <f t="shared" si="342"/>
        <v/>
      </c>
      <c r="DL310" s="100" t="str">
        <f t="shared" si="343"/>
        <v/>
      </c>
      <c r="DM310" s="100" t="str">
        <f t="shared" si="344"/>
        <v/>
      </c>
      <c r="DN310" s="100" t="str">
        <f t="shared" si="345"/>
        <v/>
      </c>
      <c r="DO310" s="100" t="str">
        <f t="shared" si="346"/>
        <v/>
      </c>
      <c r="DP310" s="100" t="str">
        <f t="shared" si="347"/>
        <v/>
      </c>
      <c r="DQ310" s="100" t="str">
        <f t="shared" si="348"/>
        <v/>
      </c>
      <c r="DR310" s="100" t="str">
        <f t="shared" si="349"/>
        <v/>
      </c>
      <c r="DS310" s="100" t="str">
        <f t="shared" si="350"/>
        <v/>
      </c>
      <c r="DT310" s="100" t="str">
        <f t="shared" si="351"/>
        <v/>
      </c>
      <c r="DU310" s="100" t="str">
        <f t="shared" si="352"/>
        <v/>
      </c>
      <c r="DV310" s="100" t="str">
        <f t="shared" si="353"/>
        <v/>
      </c>
      <c r="DW310" s="100" t="str">
        <f t="shared" si="354"/>
        <v/>
      </c>
      <c r="DX310" s="100" t="str">
        <f t="shared" si="355"/>
        <v/>
      </c>
      <c r="DY310" s="100" t="str">
        <f t="shared" si="356"/>
        <v/>
      </c>
      <c r="DZ310" s="100" t="str">
        <f t="shared" si="357"/>
        <v/>
      </c>
      <c r="EA310" s="100" t="str">
        <f t="shared" si="358"/>
        <v/>
      </c>
      <c r="EB310" s="100" t="str">
        <f t="shared" si="359"/>
        <v/>
      </c>
      <c r="EC310" s="100" t="str">
        <f t="shared" si="360"/>
        <v/>
      </c>
      <c r="ED310" s="100" t="str">
        <f t="shared" si="361"/>
        <v/>
      </c>
      <c r="EE310" s="100" t="str">
        <f t="shared" si="362"/>
        <v/>
      </c>
      <c r="EF310" s="100" t="str">
        <f t="shared" si="363"/>
        <v/>
      </c>
      <c r="EG310" s="100" t="str">
        <f t="shared" si="364"/>
        <v/>
      </c>
      <c r="EH310" s="100" t="str">
        <f t="shared" si="365"/>
        <v/>
      </c>
      <c r="EI310" s="100">
        <f t="shared" si="366"/>
        <v>3.07</v>
      </c>
      <c r="EJ310" s="100">
        <f t="shared" si="367"/>
        <v>1.6</v>
      </c>
      <c r="EK310" s="100">
        <f t="shared" si="368"/>
        <v>3.15</v>
      </c>
      <c r="EL310" s="100">
        <f t="shared" si="369"/>
        <v>3.029169</v>
      </c>
      <c r="EM310" s="100">
        <f t="shared" si="370"/>
        <v>3.3222659999999995</v>
      </c>
      <c r="EN310" s="100">
        <f t="shared" si="371"/>
        <v>3.1678729999999997</v>
      </c>
      <c r="EO310" s="99">
        <f t="shared" si="372"/>
        <v>3.01</v>
      </c>
      <c r="EP310" s="99">
        <f>ROUND(EO310*(1+[3]Inflación!$G$50),2)</f>
        <v>3.05</v>
      </c>
      <c r="EQ310" s="98">
        <f t="shared" si="373"/>
        <v>-2.1695734104720366E-2</v>
      </c>
    </row>
    <row r="311" spans="1:147" s="97" customFormat="1" ht="24.75" customHeight="1">
      <c r="A311" s="107">
        <v>303</v>
      </c>
      <c r="B311" s="106" t="s">
        <v>392</v>
      </c>
      <c r="C311" s="105" t="s">
        <v>238</v>
      </c>
      <c r="D311" s="104" t="s">
        <v>12</v>
      </c>
      <c r="E311" s="103">
        <v>3.765311200633815</v>
      </c>
      <c r="F311" s="103">
        <v>3.7973163458392025</v>
      </c>
      <c r="G311" s="102"/>
      <c r="H311" s="100">
        <v>4.8600000000000003</v>
      </c>
      <c r="I311" s="100">
        <v>4.2300000000000004</v>
      </c>
      <c r="J311" s="100">
        <v>5.2</v>
      </c>
      <c r="K311" s="100" t="str">
        <f>+'[3]Contratos anteriores'!AO314</f>
        <v xml:space="preserve"> </v>
      </c>
      <c r="L311" s="100" t="str">
        <f>+'[3]Contratos anteriores'!AP314</f>
        <v xml:space="preserve"> </v>
      </c>
      <c r="M311" s="100" t="str">
        <f>+'[3]Contratos anteriores'!AQ314</f>
        <v xml:space="preserve"> </v>
      </c>
      <c r="N311" s="100"/>
      <c r="O311" s="100"/>
      <c r="P311" s="100"/>
      <c r="Q311" s="100" t="str">
        <f>+'[3]Contratos anteriores'!AR314</f>
        <v xml:space="preserve"> </v>
      </c>
      <c r="R311" s="100">
        <f>+'[3]Contratos anteriores'!AS314</f>
        <v>2.0681105849999999</v>
      </c>
      <c r="S311" s="100">
        <f>+'[3]Contratos anteriores'!AT314</f>
        <v>3.4445579999999993</v>
      </c>
      <c r="T311" s="100">
        <v>3.5</v>
      </c>
      <c r="U311" s="100"/>
      <c r="V311" s="100"/>
      <c r="W311" s="100" t="str">
        <f>+'[3]Contratos anteriores'!AU314</f>
        <v xml:space="preserve"> </v>
      </c>
      <c r="X311" s="100" t="str">
        <f>+'[3]Contratos anteriores'!AV314</f>
        <v xml:space="preserve"> </v>
      </c>
      <c r="Y311" s="100" t="str">
        <f>+'[3]Contratos anteriores'!AW314</f>
        <v xml:space="preserve"> </v>
      </c>
      <c r="Z311" s="100"/>
      <c r="AA311" s="100"/>
      <c r="AB311" s="100"/>
      <c r="AC311" s="101" t="str">
        <f>+'[3]Contratos anteriores'!AX314</f>
        <v xml:space="preserve"> </v>
      </c>
      <c r="AD311" s="101" t="str">
        <f>+'[3]Contratos anteriores'!AY314</f>
        <v xml:space="preserve"> </v>
      </c>
      <c r="AE311" s="101" t="str">
        <f>+'[3]Contratos anteriores'!AZ314</f>
        <v xml:space="preserve"> </v>
      </c>
      <c r="AF311" s="100"/>
      <c r="AG311" s="100"/>
      <c r="AH311" s="100"/>
      <c r="AI311" s="100" t="str">
        <f>+'[3]Contratos anteriores'!BA314</f>
        <v xml:space="preserve"> </v>
      </c>
      <c r="AJ311" s="100" t="str">
        <f>+'[3]Contratos anteriores'!BB314</f>
        <v xml:space="preserve"> </v>
      </c>
      <c r="AK311" s="100" t="str">
        <f>+'[3]Contratos anteriores'!BC314</f>
        <v xml:space="preserve"> </v>
      </c>
      <c r="AL311" s="100"/>
      <c r="AM311" s="100"/>
      <c r="AN311" s="100"/>
      <c r="AO311" s="100" t="str">
        <f>+'[3]Contratos anteriores'!BD314</f>
        <v xml:space="preserve"> </v>
      </c>
      <c r="AP311" s="100" t="str">
        <f>+'[3]Contratos anteriores'!BE314</f>
        <v xml:space="preserve"> </v>
      </c>
      <c r="AQ311" s="100" t="str">
        <f>+'[3]Contratos anteriores'!BF314</f>
        <v xml:space="preserve"> </v>
      </c>
      <c r="AR311" s="100"/>
      <c r="AS311" s="100"/>
      <c r="AT311" s="100"/>
      <c r="AU311" s="100" t="str">
        <f>+'[3]Contratos anteriores'!BG314</f>
        <v xml:space="preserve"> </v>
      </c>
      <c r="AV311" s="100" t="str">
        <f>+'[3]Contratos anteriores'!BH314</f>
        <v xml:space="preserve"> </v>
      </c>
      <c r="AW311" s="100" t="str">
        <f>+'[3]Contratos anteriores'!BI314</f>
        <v xml:space="preserve"> </v>
      </c>
      <c r="AX311" s="100"/>
      <c r="AY311" s="100"/>
      <c r="AZ311" s="100"/>
      <c r="BA311" s="100" t="str">
        <f>+'[3]Contratos anteriores'!BJ314</f>
        <v xml:space="preserve"> </v>
      </c>
      <c r="BB311" s="100" t="str">
        <f>+'[3]Contratos anteriores'!BK314</f>
        <v xml:space="preserve"> </v>
      </c>
      <c r="BC311" s="100" t="str">
        <f>+'[3]Contratos anteriores'!BL314</f>
        <v xml:space="preserve"> </v>
      </c>
      <c r="BD311" s="100"/>
      <c r="BE311" s="100"/>
      <c r="BF311" s="100"/>
      <c r="BG311" s="100" t="str">
        <f>+'[3]Contratos anteriores'!BM314</f>
        <v xml:space="preserve"> </v>
      </c>
      <c r="BH311" s="100" t="str">
        <f>+'[3]Contratos anteriores'!BN314</f>
        <v xml:space="preserve"> </v>
      </c>
      <c r="BI311" s="100" t="str">
        <f>+'[3]Contratos anteriores'!BO314</f>
        <v xml:space="preserve"> </v>
      </c>
      <c r="BJ311" s="100">
        <v>4.62</v>
      </c>
      <c r="BK311" s="100">
        <v>4.25</v>
      </c>
      <c r="BL311" s="100"/>
      <c r="BM311" s="100" t="str">
        <f>+'[3]Contratos anteriores'!BP314</f>
        <v xml:space="preserve"> </v>
      </c>
      <c r="BN311" s="100" t="str">
        <f>+'[3]Contratos anteriores'!BQ314</f>
        <v xml:space="preserve"> </v>
      </c>
      <c r="BO311" s="100" t="str">
        <f>+'[3]Contratos anteriores'!BR314</f>
        <v xml:space="preserve"> </v>
      </c>
      <c r="BP311" s="100">
        <v>3.76</v>
      </c>
      <c r="BQ311" s="100"/>
      <c r="BR311" s="100">
        <v>3.85</v>
      </c>
      <c r="BS311" s="100" t="str">
        <f>+'[3]Contratos anteriores'!BS314</f>
        <v xml:space="preserve"> </v>
      </c>
      <c r="BT311" s="100" t="str">
        <f>+'[3]Contratos anteriores'!BT314</f>
        <v xml:space="preserve"> </v>
      </c>
      <c r="BU311" s="100" t="str">
        <f>+'[3]Contratos anteriores'!BU314</f>
        <v xml:space="preserve"> </v>
      </c>
      <c r="BV311" s="100">
        <f t="shared" si="304"/>
        <v>3.9782668584999996</v>
      </c>
      <c r="BW311" s="100">
        <f t="shared" si="305"/>
        <v>0.80400431140915529</v>
      </c>
      <c r="BX311" s="100">
        <f t="shared" si="378"/>
        <v>2.7722603913862667</v>
      </c>
      <c r="BY311" s="100">
        <f t="shared" si="376"/>
        <v>4.7822711699091549</v>
      </c>
      <c r="BZ311" s="100">
        <f t="shared" si="377"/>
        <v>4.1418423206971964</v>
      </c>
      <c r="CA311" s="100" t="str">
        <f t="shared" si="306"/>
        <v/>
      </c>
      <c r="CB311" s="100" t="str">
        <f t="shared" si="307"/>
        <v/>
      </c>
      <c r="CC311" s="100" t="str">
        <f t="shared" si="308"/>
        <v/>
      </c>
      <c r="CD311" s="100" t="str">
        <f t="shared" si="309"/>
        <v/>
      </c>
      <c r="CE311" s="100" t="str">
        <f t="shared" si="310"/>
        <v/>
      </c>
      <c r="CF311" s="100" t="str">
        <f t="shared" si="311"/>
        <v/>
      </c>
      <c r="CG311" s="100" t="str">
        <f t="shared" si="312"/>
        <v/>
      </c>
      <c r="CH311" s="100" t="str">
        <f t="shared" si="313"/>
        <v/>
      </c>
      <c r="CI311" s="100" t="str">
        <f t="shared" si="314"/>
        <v/>
      </c>
      <c r="CJ311" s="100" t="str">
        <f t="shared" si="315"/>
        <v/>
      </c>
      <c r="CK311" s="100" t="str">
        <f t="shared" si="316"/>
        <v/>
      </c>
      <c r="CL311" s="100">
        <f t="shared" si="317"/>
        <v>3.4445579999999993</v>
      </c>
      <c r="CM311" s="100">
        <f t="shared" si="318"/>
        <v>3.5</v>
      </c>
      <c r="CN311" s="100" t="str">
        <f t="shared" si="319"/>
        <v/>
      </c>
      <c r="CO311" s="100" t="str">
        <f t="shared" si="320"/>
        <v/>
      </c>
      <c r="CP311" s="100" t="str">
        <f t="shared" si="321"/>
        <v/>
      </c>
      <c r="CQ311" s="100" t="str">
        <f t="shared" si="322"/>
        <v/>
      </c>
      <c r="CR311" s="100" t="str">
        <f t="shared" si="323"/>
        <v/>
      </c>
      <c r="CS311" s="100" t="str">
        <f t="shared" si="324"/>
        <v/>
      </c>
      <c r="CT311" s="100" t="str">
        <f t="shared" si="325"/>
        <v/>
      </c>
      <c r="CU311" s="100" t="str">
        <f t="shared" si="326"/>
        <v/>
      </c>
      <c r="CV311" s="100" t="str">
        <f t="shared" si="327"/>
        <v/>
      </c>
      <c r="CW311" s="100" t="str">
        <f t="shared" si="328"/>
        <v/>
      </c>
      <c r="CX311" s="100" t="str">
        <f t="shared" si="329"/>
        <v/>
      </c>
      <c r="CY311" s="100" t="str">
        <f t="shared" si="330"/>
        <v/>
      </c>
      <c r="CZ311" s="100" t="str">
        <f t="shared" si="331"/>
        <v/>
      </c>
      <c r="DA311" s="100" t="str">
        <f t="shared" si="332"/>
        <v/>
      </c>
      <c r="DB311" s="100" t="str">
        <f t="shared" si="333"/>
        <v/>
      </c>
      <c r="DC311" s="100" t="str">
        <f t="shared" si="334"/>
        <v/>
      </c>
      <c r="DD311" s="100" t="str">
        <f t="shared" si="335"/>
        <v/>
      </c>
      <c r="DE311" s="100" t="str">
        <f t="shared" si="336"/>
        <v/>
      </c>
      <c r="DF311" s="100" t="str">
        <f t="shared" si="337"/>
        <v/>
      </c>
      <c r="DG311" s="100" t="str">
        <f t="shared" si="338"/>
        <v/>
      </c>
      <c r="DH311" s="100" t="str">
        <f t="shared" si="339"/>
        <v/>
      </c>
      <c r="DI311" s="100" t="str">
        <f t="shared" si="340"/>
        <v/>
      </c>
      <c r="DJ311" s="100" t="str">
        <f t="shared" si="341"/>
        <v/>
      </c>
      <c r="DK311" s="100" t="str">
        <f t="shared" si="342"/>
        <v/>
      </c>
      <c r="DL311" s="100" t="str">
        <f t="shared" si="343"/>
        <v/>
      </c>
      <c r="DM311" s="100" t="str">
        <f t="shared" si="344"/>
        <v/>
      </c>
      <c r="DN311" s="100" t="str">
        <f t="shared" si="345"/>
        <v/>
      </c>
      <c r="DO311" s="100" t="str">
        <f t="shared" si="346"/>
        <v/>
      </c>
      <c r="DP311" s="100" t="str">
        <f t="shared" si="347"/>
        <v/>
      </c>
      <c r="DQ311" s="100" t="str">
        <f t="shared" si="348"/>
        <v/>
      </c>
      <c r="DR311" s="100" t="str">
        <f t="shared" si="349"/>
        <v/>
      </c>
      <c r="DS311" s="100" t="str">
        <f t="shared" si="350"/>
        <v/>
      </c>
      <c r="DT311" s="100" t="str">
        <f t="shared" si="351"/>
        <v/>
      </c>
      <c r="DU311" s="100" t="str">
        <f t="shared" si="352"/>
        <v/>
      </c>
      <c r="DV311" s="100" t="str">
        <f t="shared" si="353"/>
        <v/>
      </c>
      <c r="DW311" s="100" t="str">
        <f t="shared" si="354"/>
        <v/>
      </c>
      <c r="DX311" s="100" t="str">
        <f t="shared" si="355"/>
        <v/>
      </c>
      <c r="DY311" s="100" t="str">
        <f t="shared" si="356"/>
        <v/>
      </c>
      <c r="DZ311" s="100" t="str">
        <f t="shared" si="357"/>
        <v/>
      </c>
      <c r="EA311" s="100" t="str">
        <f t="shared" si="358"/>
        <v/>
      </c>
      <c r="EB311" s="100" t="str">
        <f t="shared" si="359"/>
        <v/>
      </c>
      <c r="EC311" s="100" t="str">
        <f t="shared" si="360"/>
        <v/>
      </c>
      <c r="ED311" s="100" t="str">
        <f t="shared" si="361"/>
        <v/>
      </c>
      <c r="EE311" s="100" t="str">
        <f t="shared" si="362"/>
        <v/>
      </c>
      <c r="EF311" s="100" t="str">
        <f t="shared" si="363"/>
        <v/>
      </c>
      <c r="EG311" s="100" t="str">
        <f t="shared" si="364"/>
        <v/>
      </c>
      <c r="EH311" s="100" t="str">
        <f t="shared" si="365"/>
        <v/>
      </c>
      <c r="EI311" s="100">
        <f t="shared" si="366"/>
        <v>3.76</v>
      </c>
      <c r="EJ311" s="100" t="str">
        <f t="shared" si="367"/>
        <v/>
      </c>
      <c r="EK311" s="100">
        <f t="shared" si="368"/>
        <v>3.85</v>
      </c>
      <c r="EL311" s="100" t="str">
        <f t="shared" si="369"/>
        <v/>
      </c>
      <c r="EM311" s="100" t="str">
        <f t="shared" si="370"/>
        <v/>
      </c>
      <c r="EN311" s="100" t="str">
        <f t="shared" si="371"/>
        <v/>
      </c>
      <c r="EO311" s="99">
        <f t="shared" si="372"/>
        <v>3.65</v>
      </c>
      <c r="EP311" s="99">
        <f>ROUND(EO311*(1+[3]Inflación!$G$50),2)</f>
        <v>3.7</v>
      </c>
      <c r="EQ311" s="98">
        <f t="shared" si="373"/>
        <v>-3.0624613608140727E-2</v>
      </c>
    </row>
    <row r="312" spans="1:147" s="97" customFormat="1" ht="24.75" customHeight="1">
      <c r="A312" s="107">
        <v>304</v>
      </c>
      <c r="B312" s="106" t="s">
        <v>392</v>
      </c>
      <c r="C312" s="105" t="s">
        <v>237</v>
      </c>
      <c r="D312" s="104" t="s">
        <v>12</v>
      </c>
      <c r="E312" s="103">
        <v>4.4888772995981627</v>
      </c>
      <c r="F312" s="103">
        <v>4.527032756644747</v>
      </c>
      <c r="G312" s="102"/>
      <c r="H312" s="100"/>
      <c r="I312" s="100">
        <v>4.99</v>
      </c>
      <c r="J312" s="100"/>
      <c r="K312" s="100" t="str">
        <f>+'[3]Contratos anteriores'!AO315</f>
        <v xml:space="preserve"> </v>
      </c>
      <c r="L312" s="100" t="str">
        <f>+'[3]Contratos anteriores'!AP315</f>
        <v xml:space="preserve"> </v>
      </c>
      <c r="M312" s="100" t="str">
        <f>+'[3]Contratos anteriores'!AQ315</f>
        <v xml:space="preserve"> </v>
      </c>
      <c r="N312" s="100"/>
      <c r="O312" s="100"/>
      <c r="P312" s="100"/>
      <c r="Q312" s="100" t="str">
        <f>+'[3]Contratos anteriores'!AR315</f>
        <v xml:space="preserve"> </v>
      </c>
      <c r="R312" s="100" t="str">
        <f>+'[3]Contratos anteriores'!AS315</f>
        <v xml:space="preserve"> </v>
      </c>
      <c r="S312" s="100" t="str">
        <f>+'[3]Contratos anteriores'!AT315</f>
        <v xml:space="preserve"> </v>
      </c>
      <c r="T312" s="100">
        <v>4.5</v>
      </c>
      <c r="U312" s="100">
        <v>3.8</v>
      </c>
      <c r="V312" s="101"/>
      <c r="W312" s="100" t="str">
        <f>+'[3]Contratos anteriores'!AU315</f>
        <v xml:space="preserve"> </v>
      </c>
      <c r="X312" s="100" t="str">
        <f>+'[3]Contratos anteriores'!AV315</f>
        <v xml:space="preserve"> </v>
      </c>
      <c r="Y312" s="100" t="str">
        <f>+'[3]Contratos anteriores'!AW315</f>
        <v xml:space="preserve"> </v>
      </c>
      <c r="Z312" s="100"/>
      <c r="AA312" s="100"/>
      <c r="AB312" s="100"/>
      <c r="AC312" s="101" t="str">
        <f>+'[3]Contratos anteriores'!AX315</f>
        <v xml:space="preserve"> </v>
      </c>
      <c r="AD312" s="101">
        <f>+'[3]Contratos anteriores'!AY315</f>
        <v>4.5196339999999999</v>
      </c>
      <c r="AE312" s="101" t="str">
        <f>+'[3]Contratos anteriores'!AZ315</f>
        <v xml:space="preserve"> </v>
      </c>
      <c r="AF312" s="100"/>
      <c r="AG312" s="100"/>
      <c r="AH312" s="100"/>
      <c r="AI312" s="100" t="str">
        <f>+'[3]Contratos anteriores'!BA315</f>
        <v xml:space="preserve"> </v>
      </c>
      <c r="AJ312" s="100" t="str">
        <f>+'[3]Contratos anteriores'!BB315</f>
        <v xml:space="preserve"> </v>
      </c>
      <c r="AK312" s="100" t="str">
        <f>+'[3]Contratos anteriores'!BC315</f>
        <v xml:space="preserve"> </v>
      </c>
      <c r="AL312" s="100"/>
      <c r="AM312" s="100"/>
      <c r="AN312" s="100"/>
      <c r="AO312" s="100" t="str">
        <f>+'[3]Contratos anteriores'!BD315</f>
        <v xml:space="preserve"> </v>
      </c>
      <c r="AP312" s="100" t="str">
        <f>+'[3]Contratos anteriores'!BE315</f>
        <v xml:space="preserve"> </v>
      </c>
      <c r="AQ312" s="100" t="str">
        <f>+'[3]Contratos anteriores'!BF315</f>
        <v xml:space="preserve"> </v>
      </c>
      <c r="AR312" s="100"/>
      <c r="AS312" s="100"/>
      <c r="AT312" s="100"/>
      <c r="AU312" s="100" t="str">
        <f>+'[3]Contratos anteriores'!BG315</f>
        <v xml:space="preserve"> </v>
      </c>
      <c r="AV312" s="100" t="str">
        <f>+'[3]Contratos anteriores'!BH315</f>
        <v xml:space="preserve"> </v>
      </c>
      <c r="AW312" s="100" t="str">
        <f>+'[3]Contratos anteriores'!BI315</f>
        <v xml:space="preserve"> </v>
      </c>
      <c r="AX312" s="100"/>
      <c r="AY312" s="100"/>
      <c r="AZ312" s="100"/>
      <c r="BA312" s="100" t="str">
        <f>+'[3]Contratos anteriores'!BJ315</f>
        <v xml:space="preserve"> </v>
      </c>
      <c r="BB312" s="100" t="str">
        <f>+'[3]Contratos anteriores'!BK315</f>
        <v xml:space="preserve"> </v>
      </c>
      <c r="BC312" s="100" t="str">
        <f>+'[3]Contratos anteriores'!BL315</f>
        <v xml:space="preserve"> </v>
      </c>
      <c r="BD312" s="100"/>
      <c r="BE312" s="100"/>
      <c r="BF312" s="100"/>
      <c r="BG312" s="100" t="str">
        <f>+'[3]Contratos anteriores'!BM315</f>
        <v xml:space="preserve"> </v>
      </c>
      <c r="BH312" s="100" t="str">
        <f>+'[3]Contratos anteriores'!BN315</f>
        <v xml:space="preserve"> </v>
      </c>
      <c r="BI312" s="100" t="str">
        <f>+'[3]Contratos anteriores'!BO315</f>
        <v xml:space="preserve"> </v>
      </c>
      <c r="BJ312" s="100">
        <v>5.2799999999999994</v>
      </c>
      <c r="BK312" s="100">
        <v>5.07</v>
      </c>
      <c r="BL312" s="100"/>
      <c r="BM312" s="100" t="str">
        <f>+'[3]Contratos anteriores'!BP315</f>
        <v xml:space="preserve"> </v>
      </c>
      <c r="BN312" s="100" t="str">
        <f>+'[3]Contratos anteriores'!BQ315</f>
        <v xml:space="preserve"> </v>
      </c>
      <c r="BO312" s="100" t="str">
        <f>+'[3]Contratos anteriores'!BR315</f>
        <v xml:space="preserve"> </v>
      </c>
      <c r="BP312" s="100">
        <v>4.4800000000000004</v>
      </c>
      <c r="BQ312" s="100"/>
      <c r="BR312" s="100">
        <v>4.59</v>
      </c>
      <c r="BS312" s="100" t="str">
        <f>+'[3]Contratos anteriores'!BS315</f>
        <v xml:space="preserve"> </v>
      </c>
      <c r="BT312" s="100" t="str">
        <f>+'[3]Contratos anteriores'!BT315</f>
        <v xml:space="preserve"> </v>
      </c>
      <c r="BU312" s="100" t="str">
        <f>+'[3]Contratos anteriores'!BU315</f>
        <v xml:space="preserve"> </v>
      </c>
      <c r="BV312" s="100">
        <f t="shared" si="304"/>
        <v>4.6537042500000005</v>
      </c>
      <c r="BW312" s="100">
        <f t="shared" si="305"/>
        <v>0.41069074317244797</v>
      </c>
      <c r="BX312" s="100">
        <f t="shared" si="378"/>
        <v>4.0376681352413284</v>
      </c>
      <c r="BY312" s="100">
        <f t="shared" si="376"/>
        <v>5.0643949931724483</v>
      </c>
      <c r="BZ312" s="100">
        <f t="shared" si="377"/>
        <v>4.9377650295579798</v>
      </c>
      <c r="CA312" s="100" t="str">
        <f t="shared" si="306"/>
        <v/>
      </c>
      <c r="CB312" s="100" t="str">
        <f t="shared" si="307"/>
        <v/>
      </c>
      <c r="CC312" s="100" t="str">
        <f t="shared" si="308"/>
        <v/>
      </c>
      <c r="CD312" s="100" t="str">
        <f t="shared" si="309"/>
        <v/>
      </c>
      <c r="CE312" s="100" t="str">
        <f t="shared" si="310"/>
        <v/>
      </c>
      <c r="CF312" s="100" t="str">
        <f t="shared" si="311"/>
        <v/>
      </c>
      <c r="CG312" s="100" t="str">
        <f t="shared" si="312"/>
        <v/>
      </c>
      <c r="CH312" s="100" t="str">
        <f t="shared" si="313"/>
        <v/>
      </c>
      <c r="CI312" s="100" t="str">
        <f t="shared" si="314"/>
        <v/>
      </c>
      <c r="CJ312" s="100" t="str">
        <f t="shared" si="315"/>
        <v/>
      </c>
      <c r="CK312" s="100" t="str">
        <f t="shared" si="316"/>
        <v/>
      </c>
      <c r="CL312" s="100" t="str">
        <f t="shared" si="317"/>
        <v/>
      </c>
      <c r="CM312" s="100">
        <f t="shared" si="318"/>
        <v>4.5</v>
      </c>
      <c r="CN312" s="100" t="str">
        <f t="shared" si="319"/>
        <v/>
      </c>
      <c r="CO312" s="100" t="str">
        <f t="shared" si="320"/>
        <v/>
      </c>
      <c r="CP312" s="100" t="str">
        <f t="shared" si="321"/>
        <v/>
      </c>
      <c r="CQ312" s="100" t="str">
        <f t="shared" si="322"/>
        <v/>
      </c>
      <c r="CR312" s="100" t="str">
        <f t="shared" si="323"/>
        <v/>
      </c>
      <c r="CS312" s="100" t="str">
        <f t="shared" si="324"/>
        <v/>
      </c>
      <c r="CT312" s="100" t="str">
        <f t="shared" si="325"/>
        <v/>
      </c>
      <c r="CU312" s="100" t="str">
        <f t="shared" si="326"/>
        <v/>
      </c>
      <c r="CV312" s="100" t="str">
        <f t="shared" si="327"/>
        <v/>
      </c>
      <c r="CW312" s="100">
        <f t="shared" si="328"/>
        <v>4.5196339999999999</v>
      </c>
      <c r="CX312" s="100" t="str">
        <f t="shared" si="329"/>
        <v/>
      </c>
      <c r="CY312" s="100" t="str">
        <f t="shared" si="330"/>
        <v/>
      </c>
      <c r="CZ312" s="100" t="str">
        <f t="shared" si="331"/>
        <v/>
      </c>
      <c r="DA312" s="100" t="str">
        <f t="shared" si="332"/>
        <v/>
      </c>
      <c r="DB312" s="100" t="str">
        <f t="shared" si="333"/>
        <v/>
      </c>
      <c r="DC312" s="100" t="str">
        <f t="shared" si="334"/>
        <v/>
      </c>
      <c r="DD312" s="100" t="str">
        <f t="shared" si="335"/>
        <v/>
      </c>
      <c r="DE312" s="100" t="str">
        <f t="shared" si="336"/>
        <v/>
      </c>
      <c r="DF312" s="100" t="str">
        <f t="shared" si="337"/>
        <v/>
      </c>
      <c r="DG312" s="100" t="str">
        <f t="shared" si="338"/>
        <v/>
      </c>
      <c r="DH312" s="100" t="str">
        <f t="shared" si="339"/>
        <v/>
      </c>
      <c r="DI312" s="100" t="str">
        <f t="shared" si="340"/>
        <v/>
      </c>
      <c r="DJ312" s="100" t="str">
        <f t="shared" si="341"/>
        <v/>
      </c>
      <c r="DK312" s="100" t="str">
        <f t="shared" si="342"/>
        <v/>
      </c>
      <c r="DL312" s="100" t="str">
        <f t="shared" si="343"/>
        <v/>
      </c>
      <c r="DM312" s="100" t="str">
        <f t="shared" si="344"/>
        <v/>
      </c>
      <c r="DN312" s="100" t="str">
        <f t="shared" si="345"/>
        <v/>
      </c>
      <c r="DO312" s="100" t="str">
        <f t="shared" si="346"/>
        <v/>
      </c>
      <c r="DP312" s="100" t="str">
        <f t="shared" si="347"/>
        <v/>
      </c>
      <c r="DQ312" s="100" t="str">
        <f t="shared" si="348"/>
        <v/>
      </c>
      <c r="DR312" s="100" t="str">
        <f t="shared" si="349"/>
        <v/>
      </c>
      <c r="DS312" s="100" t="str">
        <f t="shared" si="350"/>
        <v/>
      </c>
      <c r="DT312" s="100" t="str">
        <f t="shared" si="351"/>
        <v/>
      </c>
      <c r="DU312" s="100" t="str">
        <f t="shared" si="352"/>
        <v/>
      </c>
      <c r="DV312" s="100" t="str">
        <f t="shared" si="353"/>
        <v/>
      </c>
      <c r="DW312" s="100" t="str">
        <f t="shared" si="354"/>
        <v/>
      </c>
      <c r="DX312" s="100" t="str">
        <f t="shared" si="355"/>
        <v/>
      </c>
      <c r="DY312" s="100" t="str">
        <f t="shared" si="356"/>
        <v/>
      </c>
      <c r="DZ312" s="100" t="str">
        <f t="shared" si="357"/>
        <v/>
      </c>
      <c r="EA312" s="100" t="str">
        <f t="shared" si="358"/>
        <v/>
      </c>
      <c r="EB312" s="100" t="str">
        <f t="shared" si="359"/>
        <v/>
      </c>
      <c r="EC312" s="100" t="str">
        <f t="shared" si="360"/>
        <v/>
      </c>
      <c r="ED312" s="100" t="str">
        <f t="shared" si="361"/>
        <v/>
      </c>
      <c r="EE312" s="100" t="str">
        <f t="shared" si="362"/>
        <v/>
      </c>
      <c r="EF312" s="100" t="str">
        <f t="shared" si="363"/>
        <v/>
      </c>
      <c r="EG312" s="100" t="str">
        <f t="shared" si="364"/>
        <v/>
      </c>
      <c r="EH312" s="100" t="str">
        <f t="shared" si="365"/>
        <v/>
      </c>
      <c r="EI312" s="100">
        <f t="shared" si="366"/>
        <v>4.4800000000000004</v>
      </c>
      <c r="EJ312" s="100" t="str">
        <f t="shared" si="367"/>
        <v/>
      </c>
      <c r="EK312" s="100">
        <f t="shared" si="368"/>
        <v>4.59</v>
      </c>
      <c r="EL312" s="100" t="str">
        <f t="shared" si="369"/>
        <v/>
      </c>
      <c r="EM312" s="100" t="str">
        <f t="shared" si="370"/>
        <v/>
      </c>
      <c r="EN312" s="100" t="str">
        <f t="shared" si="371"/>
        <v/>
      </c>
      <c r="EO312" s="99">
        <f t="shared" si="372"/>
        <v>4.5199999999999996</v>
      </c>
      <c r="EP312" s="99">
        <f>ROUND(EO312*(1+[3]Inflación!$G$50),2)</f>
        <v>4.58</v>
      </c>
      <c r="EQ312" s="98">
        <f t="shared" si="373"/>
        <v>6.9332927421792423E-3</v>
      </c>
    </row>
    <row r="313" spans="1:147" s="97" customFormat="1" ht="24.75" customHeight="1">
      <c r="A313" s="107">
        <v>305</v>
      </c>
      <c r="B313" s="106" t="s">
        <v>392</v>
      </c>
      <c r="C313" s="105" t="s">
        <v>236</v>
      </c>
      <c r="D313" s="104" t="s">
        <v>12</v>
      </c>
      <c r="E313" s="103">
        <v>6.1039355613333264</v>
      </c>
      <c r="F313" s="103">
        <v>6.1558190136046598</v>
      </c>
      <c r="G313" s="102"/>
      <c r="H313" s="100"/>
      <c r="I313" s="100">
        <v>6.78</v>
      </c>
      <c r="J313" s="100"/>
      <c r="K313" s="100" t="str">
        <f>+'[3]Contratos anteriores'!AO316</f>
        <v xml:space="preserve"> </v>
      </c>
      <c r="L313" s="100" t="str">
        <f>+'[3]Contratos anteriores'!AP316</f>
        <v xml:space="preserve"> </v>
      </c>
      <c r="M313" s="100" t="str">
        <f>+'[3]Contratos anteriores'!AQ316</f>
        <v xml:space="preserve"> </v>
      </c>
      <c r="N313" s="100"/>
      <c r="O313" s="100"/>
      <c r="P313" s="100"/>
      <c r="Q313" s="100" t="str">
        <f>+'[3]Contratos anteriores'!AR316</f>
        <v xml:space="preserve"> </v>
      </c>
      <c r="R313" s="100" t="str">
        <f>+'[3]Contratos anteriores'!AS316</f>
        <v xml:space="preserve"> </v>
      </c>
      <c r="S313" s="100" t="str">
        <f>+'[3]Contratos anteriores'!AT316</f>
        <v xml:space="preserve"> </v>
      </c>
      <c r="T313" s="100">
        <v>7</v>
      </c>
      <c r="U313" s="100"/>
      <c r="V313" s="101"/>
      <c r="W313" s="100" t="str">
        <f>+'[3]Contratos anteriores'!AU316</f>
        <v xml:space="preserve"> </v>
      </c>
      <c r="X313" s="100" t="str">
        <f>+'[3]Contratos anteriores'!AV316</f>
        <v xml:space="preserve"> </v>
      </c>
      <c r="Y313" s="100" t="str">
        <f>+'[3]Contratos anteriores'!AW316</f>
        <v xml:space="preserve"> </v>
      </c>
      <c r="Z313" s="100"/>
      <c r="AA313" s="100"/>
      <c r="AB313" s="100"/>
      <c r="AC313" s="101" t="str">
        <f>+'[3]Contratos anteriores'!AX316</f>
        <v xml:space="preserve"> </v>
      </c>
      <c r="AD313" s="101" t="str">
        <f>+'[3]Contratos anteriores'!AY316</f>
        <v xml:space="preserve"> </v>
      </c>
      <c r="AE313" s="101" t="str">
        <f>+'[3]Contratos anteriores'!AZ316</f>
        <v xml:space="preserve"> </v>
      </c>
      <c r="AF313" s="100"/>
      <c r="AG313" s="100"/>
      <c r="AH313" s="100"/>
      <c r="AI313" s="100" t="str">
        <f>+'[3]Contratos anteriores'!BA316</f>
        <v xml:space="preserve"> </v>
      </c>
      <c r="AJ313" s="100" t="str">
        <f>+'[3]Contratos anteriores'!BB316</f>
        <v xml:space="preserve"> </v>
      </c>
      <c r="AK313" s="100" t="str">
        <f>+'[3]Contratos anteriores'!BC316</f>
        <v xml:space="preserve"> </v>
      </c>
      <c r="AL313" s="100"/>
      <c r="AM313" s="100"/>
      <c r="AN313" s="100"/>
      <c r="AO313" s="100" t="str">
        <f>+'[3]Contratos anteriores'!BD316</f>
        <v xml:space="preserve"> </v>
      </c>
      <c r="AP313" s="100" t="str">
        <f>+'[3]Contratos anteriores'!BE316</f>
        <v xml:space="preserve"> </v>
      </c>
      <c r="AQ313" s="100" t="str">
        <f>+'[3]Contratos anteriores'!BF316</f>
        <v xml:space="preserve"> </v>
      </c>
      <c r="AR313" s="100"/>
      <c r="AS313" s="100"/>
      <c r="AT313" s="100"/>
      <c r="AU313" s="100" t="str">
        <f>+'[3]Contratos anteriores'!BG316</f>
        <v xml:space="preserve"> </v>
      </c>
      <c r="AV313" s="100" t="str">
        <f>+'[3]Contratos anteriores'!BH316</f>
        <v xml:space="preserve"> </v>
      </c>
      <c r="AW313" s="100" t="str">
        <f>+'[3]Contratos anteriores'!BI316</f>
        <v xml:space="preserve"> </v>
      </c>
      <c r="AX313" s="100"/>
      <c r="AY313" s="100"/>
      <c r="AZ313" s="100"/>
      <c r="BA313" s="100" t="str">
        <f>+'[3]Contratos anteriores'!BJ316</f>
        <v xml:space="preserve"> </v>
      </c>
      <c r="BB313" s="100" t="str">
        <f>+'[3]Contratos anteriores'!BK316</f>
        <v xml:space="preserve"> </v>
      </c>
      <c r="BC313" s="100" t="str">
        <f>+'[3]Contratos anteriores'!BL316</f>
        <v xml:space="preserve"> </v>
      </c>
      <c r="BD313" s="100"/>
      <c r="BE313" s="100"/>
      <c r="BF313" s="100"/>
      <c r="BG313" s="100" t="str">
        <f>+'[3]Contratos anteriores'!BM316</f>
        <v xml:space="preserve"> </v>
      </c>
      <c r="BH313" s="100" t="str">
        <f>+'[3]Contratos anteriores'!BN316</f>
        <v xml:space="preserve"> </v>
      </c>
      <c r="BI313" s="100" t="str">
        <f>+'[3]Contratos anteriores'!BO316</f>
        <v xml:space="preserve"> </v>
      </c>
      <c r="BJ313" s="100">
        <v>6.71</v>
      </c>
      <c r="BK313" s="100">
        <v>6.9</v>
      </c>
      <c r="BL313" s="100"/>
      <c r="BM313" s="100" t="str">
        <f>+'[3]Contratos anteriores'!BP316</f>
        <v xml:space="preserve"> </v>
      </c>
      <c r="BN313" s="100" t="str">
        <f>+'[3]Contratos anteriores'!BQ316</f>
        <v xml:space="preserve"> </v>
      </c>
      <c r="BO313" s="100" t="str">
        <f>+'[3]Contratos anteriores'!BR316</f>
        <v xml:space="preserve"> </v>
      </c>
      <c r="BP313" s="100">
        <v>6.09</v>
      </c>
      <c r="BQ313" s="100"/>
      <c r="BR313" s="100">
        <v>6.25</v>
      </c>
      <c r="BS313" s="100" t="str">
        <f>+'[3]Contratos anteriores'!BS316</f>
        <v xml:space="preserve"> </v>
      </c>
      <c r="BT313" s="100" t="str">
        <f>+'[3]Contratos anteriores'!BT316</f>
        <v xml:space="preserve"> </v>
      </c>
      <c r="BU313" s="100" t="str">
        <f>+'[3]Contratos anteriores'!BU316</f>
        <v xml:space="preserve"> </v>
      </c>
      <c r="BV313" s="100">
        <f t="shared" si="304"/>
        <v>6.621666666666667</v>
      </c>
      <c r="BW313" s="100">
        <f t="shared" si="305"/>
        <v>0.38515571431390477</v>
      </c>
      <c r="BX313" s="100">
        <f t="shared" si="378"/>
        <v>6.0439330951958095</v>
      </c>
      <c r="BY313" s="100">
        <f t="shared" si="376"/>
        <v>7.0068223809805721</v>
      </c>
      <c r="BZ313" s="100">
        <f t="shared" si="377"/>
        <v>6.7143291174666597</v>
      </c>
      <c r="CA313" s="100" t="str">
        <f t="shared" si="306"/>
        <v/>
      </c>
      <c r="CB313" s="100" t="str">
        <f t="shared" si="307"/>
        <v/>
      </c>
      <c r="CC313" s="100" t="str">
        <f t="shared" si="308"/>
        <v/>
      </c>
      <c r="CD313" s="100" t="str">
        <f t="shared" si="309"/>
        <v/>
      </c>
      <c r="CE313" s="100" t="str">
        <f t="shared" si="310"/>
        <v/>
      </c>
      <c r="CF313" s="100" t="str">
        <f t="shared" si="311"/>
        <v/>
      </c>
      <c r="CG313" s="100" t="str">
        <f t="shared" si="312"/>
        <v/>
      </c>
      <c r="CH313" s="100" t="str">
        <f t="shared" si="313"/>
        <v/>
      </c>
      <c r="CI313" s="100" t="str">
        <f t="shared" si="314"/>
        <v/>
      </c>
      <c r="CJ313" s="100" t="str">
        <f t="shared" si="315"/>
        <v/>
      </c>
      <c r="CK313" s="100" t="str">
        <f t="shared" si="316"/>
        <v/>
      </c>
      <c r="CL313" s="100" t="str">
        <f t="shared" si="317"/>
        <v/>
      </c>
      <c r="CM313" s="100" t="str">
        <f t="shared" si="318"/>
        <v/>
      </c>
      <c r="CN313" s="100" t="str">
        <f t="shared" si="319"/>
        <v/>
      </c>
      <c r="CO313" s="100" t="str">
        <f t="shared" si="320"/>
        <v/>
      </c>
      <c r="CP313" s="100" t="str">
        <f t="shared" si="321"/>
        <v/>
      </c>
      <c r="CQ313" s="100" t="str">
        <f t="shared" si="322"/>
        <v/>
      </c>
      <c r="CR313" s="100" t="str">
        <f t="shared" si="323"/>
        <v/>
      </c>
      <c r="CS313" s="100" t="str">
        <f t="shared" si="324"/>
        <v/>
      </c>
      <c r="CT313" s="100" t="str">
        <f t="shared" si="325"/>
        <v/>
      </c>
      <c r="CU313" s="100" t="str">
        <f t="shared" si="326"/>
        <v/>
      </c>
      <c r="CV313" s="100" t="str">
        <f t="shared" si="327"/>
        <v/>
      </c>
      <c r="CW313" s="100" t="str">
        <f t="shared" si="328"/>
        <v/>
      </c>
      <c r="CX313" s="100" t="str">
        <f t="shared" si="329"/>
        <v/>
      </c>
      <c r="CY313" s="100" t="str">
        <f t="shared" si="330"/>
        <v/>
      </c>
      <c r="CZ313" s="100" t="str">
        <f t="shared" si="331"/>
        <v/>
      </c>
      <c r="DA313" s="100" t="str">
        <f t="shared" si="332"/>
        <v/>
      </c>
      <c r="DB313" s="100" t="str">
        <f t="shared" si="333"/>
        <v/>
      </c>
      <c r="DC313" s="100" t="str">
        <f t="shared" si="334"/>
        <v/>
      </c>
      <c r="DD313" s="100" t="str">
        <f t="shared" si="335"/>
        <v/>
      </c>
      <c r="DE313" s="100" t="str">
        <f t="shared" si="336"/>
        <v/>
      </c>
      <c r="DF313" s="100" t="str">
        <f t="shared" si="337"/>
        <v/>
      </c>
      <c r="DG313" s="100" t="str">
        <f t="shared" si="338"/>
        <v/>
      </c>
      <c r="DH313" s="100" t="str">
        <f t="shared" si="339"/>
        <v/>
      </c>
      <c r="DI313" s="100" t="str">
        <f t="shared" si="340"/>
        <v/>
      </c>
      <c r="DJ313" s="100" t="str">
        <f t="shared" si="341"/>
        <v/>
      </c>
      <c r="DK313" s="100" t="str">
        <f t="shared" si="342"/>
        <v/>
      </c>
      <c r="DL313" s="100" t="str">
        <f t="shared" si="343"/>
        <v/>
      </c>
      <c r="DM313" s="100" t="str">
        <f t="shared" si="344"/>
        <v/>
      </c>
      <c r="DN313" s="100" t="str">
        <f t="shared" si="345"/>
        <v/>
      </c>
      <c r="DO313" s="100" t="str">
        <f t="shared" si="346"/>
        <v/>
      </c>
      <c r="DP313" s="100" t="str">
        <f t="shared" si="347"/>
        <v/>
      </c>
      <c r="DQ313" s="100" t="str">
        <f t="shared" si="348"/>
        <v/>
      </c>
      <c r="DR313" s="100" t="str">
        <f t="shared" si="349"/>
        <v/>
      </c>
      <c r="DS313" s="100" t="str">
        <f t="shared" si="350"/>
        <v/>
      </c>
      <c r="DT313" s="100" t="str">
        <f t="shared" si="351"/>
        <v/>
      </c>
      <c r="DU313" s="100" t="str">
        <f t="shared" si="352"/>
        <v/>
      </c>
      <c r="DV313" s="100" t="str">
        <f t="shared" si="353"/>
        <v/>
      </c>
      <c r="DW313" s="100" t="str">
        <f t="shared" si="354"/>
        <v/>
      </c>
      <c r="DX313" s="100" t="str">
        <f t="shared" si="355"/>
        <v/>
      </c>
      <c r="DY313" s="100" t="str">
        <f t="shared" si="356"/>
        <v/>
      </c>
      <c r="DZ313" s="100" t="str">
        <f t="shared" si="357"/>
        <v/>
      </c>
      <c r="EA313" s="100" t="str">
        <f t="shared" si="358"/>
        <v/>
      </c>
      <c r="EB313" s="100" t="str">
        <f t="shared" si="359"/>
        <v/>
      </c>
      <c r="EC313" s="100">
        <f t="shared" si="360"/>
        <v>6.71</v>
      </c>
      <c r="ED313" s="100" t="str">
        <f t="shared" si="361"/>
        <v/>
      </c>
      <c r="EE313" s="100" t="str">
        <f t="shared" si="362"/>
        <v/>
      </c>
      <c r="EF313" s="100" t="str">
        <f t="shared" si="363"/>
        <v/>
      </c>
      <c r="EG313" s="100" t="str">
        <f t="shared" si="364"/>
        <v/>
      </c>
      <c r="EH313" s="100" t="str">
        <f t="shared" si="365"/>
        <v/>
      </c>
      <c r="EI313" s="100">
        <f t="shared" si="366"/>
        <v>6.09</v>
      </c>
      <c r="EJ313" s="100" t="str">
        <f t="shared" si="367"/>
        <v/>
      </c>
      <c r="EK313" s="100">
        <f t="shared" si="368"/>
        <v>6.25</v>
      </c>
      <c r="EL313" s="100" t="str">
        <f t="shared" si="369"/>
        <v/>
      </c>
      <c r="EM313" s="100" t="str">
        <f t="shared" si="370"/>
        <v/>
      </c>
      <c r="EN313" s="100" t="str">
        <f t="shared" si="371"/>
        <v/>
      </c>
      <c r="EO313" s="99">
        <f t="shared" si="372"/>
        <v>6.36</v>
      </c>
      <c r="EP313" s="99">
        <f>ROUND(EO313*(1+[3]Inflación!$G$50),2)</f>
        <v>6.44</v>
      </c>
      <c r="EQ313" s="98">
        <f t="shared" si="373"/>
        <v>4.19507113228339E-2</v>
      </c>
    </row>
    <row r="314" spans="1:147" s="56" customFormat="1" ht="24.75" customHeight="1">
      <c r="A314" s="93">
        <v>306</v>
      </c>
      <c r="B314" s="92" t="s">
        <v>392</v>
      </c>
      <c r="C314" s="91" t="s">
        <v>400</v>
      </c>
      <c r="D314" s="90" t="s">
        <v>12</v>
      </c>
      <c r="E314" s="94">
        <v>1.7367906727314155</v>
      </c>
      <c r="F314" s="94">
        <v>1.7515533934496326</v>
      </c>
      <c r="G314" s="87"/>
      <c r="H314" s="82"/>
      <c r="I314" s="82"/>
      <c r="J314" s="82"/>
      <c r="K314" s="82" t="str">
        <f>+'[3]Contratos anteriores'!AO317</f>
        <v xml:space="preserve"> </v>
      </c>
      <c r="L314" s="82" t="str">
        <f>+'[3]Contratos anteriores'!AP317</f>
        <v xml:space="preserve"> </v>
      </c>
      <c r="M314" s="82" t="str">
        <f>+'[3]Contratos anteriores'!AQ317</f>
        <v xml:space="preserve"> </v>
      </c>
      <c r="N314" s="82"/>
      <c r="O314" s="82"/>
      <c r="P314" s="82"/>
      <c r="Q314" s="82" t="str">
        <f>+'[3]Contratos anteriores'!AR317</f>
        <v xml:space="preserve"> </v>
      </c>
      <c r="R314" s="82" t="str">
        <f>+'[3]Contratos anteriores'!AS317</f>
        <v xml:space="preserve"> </v>
      </c>
      <c r="S314" s="82" t="str">
        <f>+'[3]Contratos anteriores'!AT317</f>
        <v xml:space="preserve"> </v>
      </c>
      <c r="T314" s="82">
        <v>4</v>
      </c>
      <c r="U314" s="82"/>
      <c r="V314" s="86"/>
      <c r="W314" s="82" t="str">
        <f>+'[3]Contratos anteriores'!AU317</f>
        <v xml:space="preserve"> </v>
      </c>
      <c r="X314" s="82" t="str">
        <f>+'[3]Contratos anteriores'!AV317</f>
        <v xml:space="preserve"> </v>
      </c>
      <c r="Y314" s="82" t="str">
        <f>+'[3]Contratos anteriores'!AW317</f>
        <v xml:space="preserve"> </v>
      </c>
      <c r="Z314" s="82"/>
      <c r="AA314" s="82"/>
      <c r="AB314" s="82"/>
      <c r="AC314" s="86" t="str">
        <f>+'[3]Contratos anteriores'!AX317</f>
        <v xml:space="preserve"> </v>
      </c>
      <c r="AD314" s="86" t="str">
        <f>+'[3]Contratos anteriores'!AY317</f>
        <v xml:space="preserve"> </v>
      </c>
      <c r="AE314" s="86" t="str">
        <f>+'[3]Contratos anteriores'!AZ317</f>
        <v xml:space="preserve"> </v>
      </c>
      <c r="AF314" s="82"/>
      <c r="AG314" s="82"/>
      <c r="AH314" s="82"/>
      <c r="AI314" s="82" t="str">
        <f>+'[3]Contratos anteriores'!BA317</f>
        <v xml:space="preserve"> </v>
      </c>
      <c r="AJ314" s="82" t="str">
        <f>+'[3]Contratos anteriores'!BB317</f>
        <v xml:space="preserve"> </v>
      </c>
      <c r="AK314" s="82" t="str">
        <f>+'[3]Contratos anteriores'!BC317</f>
        <v xml:space="preserve"> </v>
      </c>
      <c r="AL314" s="82"/>
      <c r="AM314" s="82"/>
      <c r="AN314" s="82"/>
      <c r="AO314" s="82" t="str">
        <f>+'[3]Contratos anteriores'!BD317</f>
        <v xml:space="preserve"> </v>
      </c>
      <c r="AP314" s="82" t="str">
        <f>+'[3]Contratos anteriores'!BE317</f>
        <v xml:space="preserve"> </v>
      </c>
      <c r="AQ314" s="82" t="str">
        <f>+'[3]Contratos anteriores'!BF317</f>
        <v xml:space="preserve"> </v>
      </c>
      <c r="AR314" s="82"/>
      <c r="AS314" s="82"/>
      <c r="AT314" s="82"/>
      <c r="AU314" s="82" t="str">
        <f>+'[3]Contratos anteriores'!BG317</f>
        <v xml:space="preserve"> </v>
      </c>
      <c r="AV314" s="82" t="str">
        <f>+'[3]Contratos anteriores'!BH317</f>
        <v xml:space="preserve"> </v>
      </c>
      <c r="AW314" s="82" t="str">
        <f>+'[3]Contratos anteriores'!BI317</f>
        <v xml:space="preserve"> </v>
      </c>
      <c r="AX314" s="82"/>
      <c r="AY314" s="82"/>
      <c r="AZ314" s="82"/>
      <c r="BA314" s="82" t="str">
        <f>+'[3]Contratos anteriores'!BJ317</f>
        <v xml:space="preserve"> </v>
      </c>
      <c r="BB314" s="82" t="str">
        <f>+'[3]Contratos anteriores'!BK317</f>
        <v xml:space="preserve"> </v>
      </c>
      <c r="BC314" s="82" t="str">
        <f>+'[3]Contratos anteriores'!BL317</f>
        <v xml:space="preserve"> </v>
      </c>
      <c r="BD314" s="82"/>
      <c r="BE314" s="82"/>
      <c r="BF314" s="82"/>
      <c r="BG314" s="82" t="str">
        <f>+'[3]Contratos anteriores'!BM317</f>
        <v xml:space="preserve"> </v>
      </c>
      <c r="BH314" s="82" t="str">
        <f>+'[3]Contratos anteriores'!BN317</f>
        <v xml:space="preserve"> </v>
      </c>
      <c r="BI314" s="82" t="str">
        <f>+'[3]Contratos anteriores'!BO317</f>
        <v xml:space="preserve"> </v>
      </c>
      <c r="BJ314" s="82">
        <v>1.98</v>
      </c>
      <c r="BK314" s="82">
        <v>1.96</v>
      </c>
      <c r="BL314" s="82"/>
      <c r="BM314" s="82" t="str">
        <f>+'[3]Contratos anteriores'!BP317</f>
        <v xml:space="preserve"> </v>
      </c>
      <c r="BN314" s="82" t="str">
        <f>+'[3]Contratos anteriores'!BQ317</f>
        <v xml:space="preserve"> </v>
      </c>
      <c r="BO314" s="82" t="str">
        <f>+'[3]Contratos anteriores'!BR317</f>
        <v xml:space="preserve"> </v>
      </c>
      <c r="BP314" s="82">
        <v>1.73</v>
      </c>
      <c r="BQ314" s="82"/>
      <c r="BR314" s="82">
        <v>1.78</v>
      </c>
      <c r="BS314" s="82" t="str">
        <f>+'[3]Contratos anteriores'!BS317</f>
        <v xml:space="preserve"> </v>
      </c>
      <c r="BT314" s="82" t="str">
        <f>+'[3]Contratos anteriores'!BT317</f>
        <v xml:space="preserve"> </v>
      </c>
      <c r="BU314" s="82" t="str">
        <f>+'[3]Contratos anteriores'!BU317</f>
        <v xml:space="preserve"> </v>
      </c>
      <c r="BV314" s="84">
        <f t="shared" si="304"/>
        <v>2.29</v>
      </c>
      <c r="BW314" s="84">
        <f t="shared" si="305"/>
        <v>0.82950995971712183</v>
      </c>
      <c r="BX314" s="84">
        <f t="shared" si="378"/>
        <v>1.0457350604243172</v>
      </c>
      <c r="BY314" s="84">
        <f t="shared" si="376"/>
        <v>3.1195099597171216</v>
      </c>
      <c r="BZ314" s="84">
        <f t="shared" si="377"/>
        <v>1.9104697400045572</v>
      </c>
      <c r="CA314" s="82" t="str">
        <f t="shared" si="306"/>
        <v/>
      </c>
      <c r="CB314" s="82" t="str">
        <f t="shared" si="307"/>
        <v/>
      </c>
      <c r="CC314" s="82" t="str">
        <f t="shared" si="308"/>
        <v/>
      </c>
      <c r="CD314" s="82" t="str">
        <f t="shared" si="309"/>
        <v/>
      </c>
      <c r="CE314" s="82" t="str">
        <f t="shared" si="310"/>
        <v/>
      </c>
      <c r="CF314" s="82" t="str">
        <f t="shared" si="311"/>
        <v/>
      </c>
      <c r="CG314" s="82" t="str">
        <f t="shared" si="312"/>
        <v/>
      </c>
      <c r="CH314" s="82" t="str">
        <f t="shared" si="313"/>
        <v/>
      </c>
      <c r="CI314" s="82" t="str">
        <f t="shared" si="314"/>
        <v/>
      </c>
      <c r="CJ314" s="82" t="str">
        <f t="shared" si="315"/>
        <v/>
      </c>
      <c r="CK314" s="82" t="str">
        <f t="shared" si="316"/>
        <v/>
      </c>
      <c r="CL314" s="82" t="str">
        <f t="shared" si="317"/>
        <v/>
      </c>
      <c r="CM314" s="82" t="str">
        <f t="shared" si="318"/>
        <v/>
      </c>
      <c r="CN314" s="82" t="str">
        <f t="shared" si="319"/>
        <v/>
      </c>
      <c r="CO314" s="82" t="str">
        <f t="shared" si="320"/>
        <v/>
      </c>
      <c r="CP314" s="82" t="str">
        <f t="shared" si="321"/>
        <v/>
      </c>
      <c r="CQ314" s="82" t="str">
        <f t="shared" si="322"/>
        <v/>
      </c>
      <c r="CR314" s="82" t="str">
        <f t="shared" si="323"/>
        <v/>
      </c>
      <c r="CS314" s="82" t="str">
        <f t="shared" si="324"/>
        <v/>
      </c>
      <c r="CT314" s="82" t="str">
        <f t="shared" si="325"/>
        <v/>
      </c>
      <c r="CU314" s="82" t="str">
        <f t="shared" si="326"/>
        <v/>
      </c>
      <c r="CV314" s="82" t="str">
        <f t="shared" si="327"/>
        <v/>
      </c>
      <c r="CW314" s="82" t="str">
        <f t="shared" si="328"/>
        <v/>
      </c>
      <c r="CX314" s="82" t="str">
        <f t="shared" si="329"/>
        <v/>
      </c>
      <c r="CY314" s="82" t="str">
        <f t="shared" si="330"/>
        <v/>
      </c>
      <c r="CZ314" s="82" t="str">
        <f t="shared" si="331"/>
        <v/>
      </c>
      <c r="DA314" s="82" t="str">
        <f t="shared" si="332"/>
        <v/>
      </c>
      <c r="DB314" s="82" t="str">
        <f t="shared" si="333"/>
        <v/>
      </c>
      <c r="DC314" s="82" t="str">
        <f t="shared" si="334"/>
        <v/>
      </c>
      <c r="DD314" s="82" t="str">
        <f t="shared" si="335"/>
        <v/>
      </c>
      <c r="DE314" s="82" t="str">
        <f t="shared" si="336"/>
        <v/>
      </c>
      <c r="DF314" s="82" t="str">
        <f t="shared" si="337"/>
        <v/>
      </c>
      <c r="DG314" s="82" t="str">
        <f t="shared" si="338"/>
        <v/>
      </c>
      <c r="DH314" s="82" t="str">
        <f t="shared" si="339"/>
        <v/>
      </c>
      <c r="DI314" s="82" t="str">
        <f t="shared" si="340"/>
        <v/>
      </c>
      <c r="DJ314" s="82" t="str">
        <f t="shared" si="341"/>
        <v/>
      </c>
      <c r="DK314" s="82" t="str">
        <f t="shared" si="342"/>
        <v/>
      </c>
      <c r="DL314" s="82" t="str">
        <f t="shared" si="343"/>
        <v/>
      </c>
      <c r="DM314" s="82" t="str">
        <f t="shared" si="344"/>
        <v/>
      </c>
      <c r="DN314" s="82" t="str">
        <f t="shared" si="345"/>
        <v/>
      </c>
      <c r="DO314" s="82" t="str">
        <f t="shared" si="346"/>
        <v/>
      </c>
      <c r="DP314" s="82" t="str">
        <f t="shared" si="347"/>
        <v/>
      </c>
      <c r="DQ314" s="82" t="str">
        <f t="shared" si="348"/>
        <v/>
      </c>
      <c r="DR314" s="82" t="str">
        <f t="shared" si="349"/>
        <v/>
      </c>
      <c r="DS314" s="82" t="str">
        <f t="shared" si="350"/>
        <v/>
      </c>
      <c r="DT314" s="82" t="str">
        <f t="shared" si="351"/>
        <v/>
      </c>
      <c r="DU314" s="82" t="str">
        <f t="shared" si="352"/>
        <v/>
      </c>
      <c r="DV314" s="82" t="str">
        <f t="shared" si="353"/>
        <v/>
      </c>
      <c r="DW314" s="82" t="str">
        <f t="shared" si="354"/>
        <v/>
      </c>
      <c r="DX314" s="82" t="str">
        <f t="shared" si="355"/>
        <v/>
      </c>
      <c r="DY314" s="82" t="str">
        <f t="shared" si="356"/>
        <v/>
      </c>
      <c r="DZ314" s="82" t="str">
        <f t="shared" si="357"/>
        <v/>
      </c>
      <c r="EA314" s="82" t="str">
        <f t="shared" si="358"/>
        <v/>
      </c>
      <c r="EB314" s="82" t="str">
        <f t="shared" si="359"/>
        <v/>
      </c>
      <c r="EC314" s="82" t="str">
        <f t="shared" si="360"/>
        <v/>
      </c>
      <c r="ED314" s="82" t="str">
        <f t="shared" si="361"/>
        <v/>
      </c>
      <c r="EE314" s="82" t="str">
        <f t="shared" si="362"/>
        <v/>
      </c>
      <c r="EF314" s="82" t="str">
        <f t="shared" si="363"/>
        <v/>
      </c>
      <c r="EG314" s="82" t="str">
        <f t="shared" si="364"/>
        <v/>
      </c>
      <c r="EH314" s="82" t="str">
        <f t="shared" si="365"/>
        <v/>
      </c>
      <c r="EI314" s="82">
        <f t="shared" si="366"/>
        <v>1.73</v>
      </c>
      <c r="EJ314" s="82" t="str">
        <f t="shared" si="367"/>
        <v/>
      </c>
      <c r="EK314" s="82">
        <f t="shared" si="368"/>
        <v>1.78</v>
      </c>
      <c r="EL314" s="82" t="str">
        <f t="shared" si="369"/>
        <v/>
      </c>
      <c r="EM314" s="82" t="str">
        <f t="shared" si="370"/>
        <v/>
      </c>
      <c r="EN314" s="82" t="str">
        <f t="shared" si="371"/>
        <v/>
      </c>
      <c r="EO314" s="71">
        <f t="shared" si="372"/>
        <v>1.76</v>
      </c>
      <c r="EP314" s="71">
        <f>ROUND(EO314*(1+[3]Inflación!$G$50),2)</f>
        <v>1.78</v>
      </c>
      <c r="EQ314" s="81">
        <f t="shared" si="373"/>
        <v>1.3363341727350209E-2</v>
      </c>
    </row>
    <row r="315" spans="1:147" s="97" customFormat="1" ht="24.75" customHeight="1">
      <c r="A315" s="107">
        <v>307</v>
      </c>
      <c r="B315" s="106" t="s">
        <v>392</v>
      </c>
      <c r="C315" s="105" t="s">
        <v>399</v>
      </c>
      <c r="D315" s="104" t="s">
        <v>12</v>
      </c>
      <c r="E315" s="103">
        <v>1.7545350825035539</v>
      </c>
      <c r="F315" s="103">
        <v>1.769448630704834</v>
      </c>
      <c r="G315" s="102"/>
      <c r="H315" s="100"/>
      <c r="I315" s="100"/>
      <c r="J315" s="100"/>
      <c r="K315" s="100" t="str">
        <f>+'[3]Contratos anteriores'!AO318</f>
        <v xml:space="preserve"> </v>
      </c>
      <c r="L315" s="100" t="str">
        <f>+'[3]Contratos anteriores'!AP318</f>
        <v xml:space="preserve"> </v>
      </c>
      <c r="M315" s="100" t="str">
        <f>+'[3]Contratos anteriores'!AQ318</f>
        <v xml:space="preserve"> </v>
      </c>
      <c r="N315" s="100"/>
      <c r="O315" s="100"/>
      <c r="P315" s="100"/>
      <c r="Q315" s="100">
        <f>+'[3]Contratos anteriores'!AR318</f>
        <v>1.6412340000000003</v>
      </c>
      <c r="R315" s="100" t="str">
        <f>+'[3]Contratos anteriores'!AS318</f>
        <v xml:space="preserve"> </v>
      </c>
      <c r="S315" s="100" t="str">
        <f>+'[3]Contratos anteriores'!AT318</f>
        <v xml:space="preserve"> </v>
      </c>
      <c r="T315" s="100">
        <v>6</v>
      </c>
      <c r="U315" s="100"/>
      <c r="V315" s="101"/>
      <c r="W315" s="100" t="str">
        <f>+'[3]Contratos anteriores'!AU318</f>
        <v xml:space="preserve"> </v>
      </c>
      <c r="X315" s="100" t="str">
        <f>+'[3]Contratos anteriores'!AV318</f>
        <v xml:space="preserve"> </v>
      </c>
      <c r="Y315" s="100" t="str">
        <f>+'[3]Contratos anteriores'!AW318</f>
        <v xml:space="preserve"> </v>
      </c>
      <c r="Z315" s="100"/>
      <c r="AA315" s="100"/>
      <c r="AB315" s="100"/>
      <c r="AC315" s="101" t="str">
        <f>+'[3]Contratos anteriores'!AX318</f>
        <v xml:space="preserve"> </v>
      </c>
      <c r="AD315" s="101" t="str">
        <f>+'[3]Contratos anteriores'!AY318</f>
        <v xml:space="preserve"> </v>
      </c>
      <c r="AE315" s="101" t="str">
        <f>+'[3]Contratos anteriores'!AZ318</f>
        <v xml:space="preserve"> </v>
      </c>
      <c r="AF315" s="100"/>
      <c r="AG315" s="100"/>
      <c r="AH315" s="100"/>
      <c r="AI315" s="100" t="str">
        <f>+'[3]Contratos anteriores'!BA318</f>
        <v xml:space="preserve"> </v>
      </c>
      <c r="AJ315" s="100" t="str">
        <f>+'[3]Contratos anteriores'!BB318</f>
        <v xml:space="preserve"> </v>
      </c>
      <c r="AK315" s="100" t="str">
        <f>+'[3]Contratos anteriores'!BC318</f>
        <v xml:space="preserve"> </v>
      </c>
      <c r="AL315" s="100"/>
      <c r="AM315" s="100"/>
      <c r="AN315" s="100"/>
      <c r="AO315" s="100" t="str">
        <f>+'[3]Contratos anteriores'!BD318</f>
        <v xml:space="preserve"> </v>
      </c>
      <c r="AP315" s="100" t="str">
        <f>+'[3]Contratos anteriores'!BE318</f>
        <v xml:space="preserve"> </v>
      </c>
      <c r="AQ315" s="100" t="str">
        <f>+'[3]Contratos anteriores'!BF318</f>
        <v xml:space="preserve"> </v>
      </c>
      <c r="AR315" s="100"/>
      <c r="AS315" s="100"/>
      <c r="AT315" s="100"/>
      <c r="AU315" s="100" t="str">
        <f>+'[3]Contratos anteriores'!BG318</f>
        <v xml:space="preserve"> </v>
      </c>
      <c r="AV315" s="100" t="str">
        <f>+'[3]Contratos anteriores'!BH318</f>
        <v xml:space="preserve"> </v>
      </c>
      <c r="AW315" s="100" t="str">
        <f>+'[3]Contratos anteriores'!BI318</f>
        <v xml:space="preserve"> </v>
      </c>
      <c r="AX315" s="100"/>
      <c r="AY315" s="100"/>
      <c r="AZ315" s="100"/>
      <c r="BA315" s="100" t="str">
        <f>+'[3]Contratos anteriores'!BJ318</f>
        <v xml:space="preserve"> </v>
      </c>
      <c r="BB315" s="100" t="str">
        <f>+'[3]Contratos anteriores'!BK318</f>
        <v xml:space="preserve"> </v>
      </c>
      <c r="BC315" s="100" t="str">
        <f>+'[3]Contratos anteriores'!BL318</f>
        <v xml:space="preserve"> </v>
      </c>
      <c r="BD315" s="100"/>
      <c r="BE315" s="100"/>
      <c r="BF315" s="100"/>
      <c r="BG315" s="100" t="str">
        <f>+'[3]Contratos anteriores'!BM318</f>
        <v xml:space="preserve"> </v>
      </c>
      <c r="BH315" s="100" t="str">
        <f>+'[3]Contratos anteriores'!BN318</f>
        <v xml:space="preserve"> </v>
      </c>
      <c r="BI315" s="100" t="str">
        <f>+'[3]Contratos anteriores'!BO318</f>
        <v xml:space="preserve"> </v>
      </c>
      <c r="BJ315" s="100">
        <v>2.09</v>
      </c>
      <c r="BK315" s="100">
        <v>1.98</v>
      </c>
      <c r="BL315" s="100"/>
      <c r="BM315" s="100" t="str">
        <f>+'[3]Contratos anteriores'!BP318</f>
        <v xml:space="preserve"> </v>
      </c>
      <c r="BN315" s="100" t="str">
        <f>+'[3]Contratos anteriores'!BQ318</f>
        <v xml:space="preserve"> </v>
      </c>
      <c r="BO315" s="100" t="str">
        <f>+'[3]Contratos anteriores'!BR318</f>
        <v xml:space="preserve"> </v>
      </c>
      <c r="BP315" s="100">
        <v>1.75</v>
      </c>
      <c r="BQ315" s="100"/>
      <c r="BR315" s="100">
        <v>1.8</v>
      </c>
      <c r="BS315" s="100" t="str">
        <f>+'[3]Contratos anteriores'!BS318</f>
        <v xml:space="preserve"> </v>
      </c>
      <c r="BT315" s="100" t="str">
        <f>+'[3]Contratos anteriores'!BT318</f>
        <v xml:space="preserve"> </v>
      </c>
      <c r="BU315" s="100" t="str">
        <f>+'[3]Contratos anteriores'!BU318</f>
        <v xml:space="preserve"> </v>
      </c>
      <c r="BV315" s="100">
        <f t="shared" si="304"/>
        <v>2.5435390000000004</v>
      </c>
      <c r="BW315" s="100">
        <f t="shared" si="305"/>
        <v>1.482442014699066</v>
      </c>
      <c r="BX315" s="100">
        <f t="shared" si="378"/>
        <v>0.31987597795140132</v>
      </c>
      <c r="BY315" s="100">
        <f t="shared" si="376"/>
        <v>4.0259810146990667</v>
      </c>
      <c r="BZ315" s="100">
        <f t="shared" si="377"/>
        <v>1.9299885907539096</v>
      </c>
      <c r="CA315" s="100" t="str">
        <f t="shared" si="306"/>
        <v/>
      </c>
      <c r="CB315" s="100" t="str">
        <f t="shared" si="307"/>
        <v/>
      </c>
      <c r="CC315" s="100" t="str">
        <f t="shared" si="308"/>
        <v/>
      </c>
      <c r="CD315" s="100" t="str">
        <f t="shared" si="309"/>
        <v/>
      </c>
      <c r="CE315" s="100" t="str">
        <f t="shared" si="310"/>
        <v/>
      </c>
      <c r="CF315" s="100" t="str">
        <f t="shared" si="311"/>
        <v/>
      </c>
      <c r="CG315" s="100" t="str">
        <f t="shared" si="312"/>
        <v/>
      </c>
      <c r="CH315" s="100" t="str">
        <f t="shared" si="313"/>
        <v/>
      </c>
      <c r="CI315" s="100" t="str">
        <f t="shared" si="314"/>
        <v/>
      </c>
      <c r="CJ315" s="100">
        <f t="shared" si="315"/>
        <v>1.6412340000000003</v>
      </c>
      <c r="CK315" s="100" t="str">
        <f t="shared" si="316"/>
        <v/>
      </c>
      <c r="CL315" s="100" t="str">
        <f t="shared" si="317"/>
        <v/>
      </c>
      <c r="CM315" s="100" t="str">
        <f t="shared" si="318"/>
        <v/>
      </c>
      <c r="CN315" s="100" t="str">
        <f t="shared" si="319"/>
        <v/>
      </c>
      <c r="CO315" s="100" t="str">
        <f t="shared" si="320"/>
        <v/>
      </c>
      <c r="CP315" s="100" t="str">
        <f t="shared" si="321"/>
        <v/>
      </c>
      <c r="CQ315" s="100" t="str">
        <f t="shared" si="322"/>
        <v/>
      </c>
      <c r="CR315" s="100" t="str">
        <f t="shared" si="323"/>
        <v/>
      </c>
      <c r="CS315" s="100" t="str">
        <f t="shared" si="324"/>
        <v/>
      </c>
      <c r="CT315" s="100" t="str">
        <f t="shared" si="325"/>
        <v/>
      </c>
      <c r="CU315" s="100" t="str">
        <f t="shared" si="326"/>
        <v/>
      </c>
      <c r="CV315" s="100" t="str">
        <f t="shared" si="327"/>
        <v/>
      </c>
      <c r="CW315" s="100" t="str">
        <f t="shared" si="328"/>
        <v/>
      </c>
      <c r="CX315" s="100" t="str">
        <f t="shared" si="329"/>
        <v/>
      </c>
      <c r="CY315" s="100" t="str">
        <f t="shared" si="330"/>
        <v/>
      </c>
      <c r="CZ315" s="100" t="str">
        <f t="shared" si="331"/>
        <v/>
      </c>
      <c r="DA315" s="100" t="str">
        <f t="shared" si="332"/>
        <v/>
      </c>
      <c r="DB315" s="100" t="str">
        <f t="shared" si="333"/>
        <v/>
      </c>
      <c r="DC315" s="100" t="str">
        <f t="shared" si="334"/>
        <v/>
      </c>
      <c r="DD315" s="100" t="str">
        <f t="shared" si="335"/>
        <v/>
      </c>
      <c r="DE315" s="100" t="str">
        <f t="shared" si="336"/>
        <v/>
      </c>
      <c r="DF315" s="100" t="str">
        <f t="shared" si="337"/>
        <v/>
      </c>
      <c r="DG315" s="100" t="str">
        <f t="shared" si="338"/>
        <v/>
      </c>
      <c r="DH315" s="100" t="str">
        <f t="shared" si="339"/>
        <v/>
      </c>
      <c r="DI315" s="100" t="str">
        <f t="shared" si="340"/>
        <v/>
      </c>
      <c r="DJ315" s="100" t="str">
        <f t="shared" si="341"/>
        <v/>
      </c>
      <c r="DK315" s="100" t="str">
        <f t="shared" si="342"/>
        <v/>
      </c>
      <c r="DL315" s="100" t="str">
        <f t="shared" si="343"/>
        <v/>
      </c>
      <c r="DM315" s="100" t="str">
        <f t="shared" si="344"/>
        <v/>
      </c>
      <c r="DN315" s="100" t="str">
        <f t="shared" si="345"/>
        <v/>
      </c>
      <c r="DO315" s="100" t="str">
        <f t="shared" si="346"/>
        <v/>
      </c>
      <c r="DP315" s="100" t="str">
        <f t="shared" si="347"/>
        <v/>
      </c>
      <c r="DQ315" s="100" t="str">
        <f t="shared" si="348"/>
        <v/>
      </c>
      <c r="DR315" s="100" t="str">
        <f t="shared" si="349"/>
        <v/>
      </c>
      <c r="DS315" s="100" t="str">
        <f t="shared" si="350"/>
        <v/>
      </c>
      <c r="DT315" s="100" t="str">
        <f t="shared" si="351"/>
        <v/>
      </c>
      <c r="DU315" s="100" t="str">
        <f t="shared" si="352"/>
        <v/>
      </c>
      <c r="DV315" s="100" t="str">
        <f t="shared" si="353"/>
        <v/>
      </c>
      <c r="DW315" s="100" t="str">
        <f t="shared" si="354"/>
        <v/>
      </c>
      <c r="DX315" s="100" t="str">
        <f t="shared" si="355"/>
        <v/>
      </c>
      <c r="DY315" s="100" t="str">
        <f t="shared" si="356"/>
        <v/>
      </c>
      <c r="DZ315" s="100" t="str">
        <f t="shared" si="357"/>
        <v/>
      </c>
      <c r="EA315" s="100" t="str">
        <f t="shared" si="358"/>
        <v/>
      </c>
      <c r="EB315" s="100" t="str">
        <f t="shared" si="359"/>
        <v/>
      </c>
      <c r="EC315" s="100" t="str">
        <f t="shared" si="360"/>
        <v/>
      </c>
      <c r="ED315" s="100" t="str">
        <f t="shared" si="361"/>
        <v/>
      </c>
      <c r="EE315" s="100" t="str">
        <f t="shared" si="362"/>
        <v/>
      </c>
      <c r="EF315" s="100" t="str">
        <f t="shared" si="363"/>
        <v/>
      </c>
      <c r="EG315" s="100" t="str">
        <f t="shared" si="364"/>
        <v/>
      </c>
      <c r="EH315" s="100" t="str">
        <f t="shared" si="365"/>
        <v/>
      </c>
      <c r="EI315" s="100">
        <f t="shared" si="366"/>
        <v>1.75</v>
      </c>
      <c r="EJ315" s="100" t="str">
        <f t="shared" si="367"/>
        <v/>
      </c>
      <c r="EK315" s="100">
        <f t="shared" si="368"/>
        <v>1.8</v>
      </c>
      <c r="EL315" s="100" t="str">
        <f t="shared" si="369"/>
        <v/>
      </c>
      <c r="EM315" s="100" t="str">
        <f t="shared" si="370"/>
        <v/>
      </c>
      <c r="EN315" s="100" t="str">
        <f t="shared" si="371"/>
        <v/>
      </c>
      <c r="EO315" s="99">
        <f t="shared" si="372"/>
        <v>1.73</v>
      </c>
      <c r="EP315" s="99">
        <f>ROUND(EO315*(1+[3]Inflación!$G$50),2)</f>
        <v>1.75</v>
      </c>
      <c r="EQ315" s="98">
        <f t="shared" si="373"/>
        <v>-1.3983808444881451E-2</v>
      </c>
    </row>
    <row r="316" spans="1:147" s="97" customFormat="1" ht="24.75" customHeight="1">
      <c r="A316" s="107">
        <v>308</v>
      </c>
      <c r="B316" s="106" t="s">
        <v>392</v>
      </c>
      <c r="C316" s="105" t="s">
        <v>398</v>
      </c>
      <c r="D316" s="104" t="s">
        <v>12</v>
      </c>
      <c r="E316" s="103">
        <v>2.7744622288120895</v>
      </c>
      <c r="F316" s="103">
        <v>2.798045157756992</v>
      </c>
      <c r="G316" s="102"/>
      <c r="H316" s="100"/>
      <c r="I316" s="100">
        <v>2.9085000000000001</v>
      </c>
      <c r="J316" s="100"/>
      <c r="K316" s="100">
        <f>+'[3]Contratos anteriores'!AO319</f>
        <v>2.8588940000000003</v>
      </c>
      <c r="L316" s="100" t="str">
        <f>+'[3]Contratos anteriores'!AP319</f>
        <v xml:space="preserve"> </v>
      </c>
      <c r="M316" s="100">
        <f>+'[3]Contratos anteriores'!AQ319</f>
        <v>2.8636709999999996</v>
      </c>
      <c r="N316" s="100"/>
      <c r="O316" s="100"/>
      <c r="P316" s="100"/>
      <c r="Q316" s="100" t="str">
        <f>+'[3]Contratos anteriores'!AR319</f>
        <v xml:space="preserve"> </v>
      </c>
      <c r="R316" s="100" t="str">
        <f>+'[3]Contratos anteriores'!AS319</f>
        <v xml:space="preserve"> </v>
      </c>
      <c r="S316" s="100" t="str">
        <f>+'[3]Contratos anteriores'!AT319</f>
        <v xml:space="preserve"> </v>
      </c>
      <c r="T316" s="100">
        <v>8</v>
      </c>
      <c r="U316" s="100"/>
      <c r="V316" s="101"/>
      <c r="W316" s="100" t="str">
        <f>+'[3]Contratos anteriores'!AU319</f>
        <v xml:space="preserve"> </v>
      </c>
      <c r="X316" s="100" t="str">
        <f>+'[3]Contratos anteriores'!AV319</f>
        <v xml:space="preserve"> </v>
      </c>
      <c r="Y316" s="100" t="str">
        <f>+'[3]Contratos anteriores'!AW319</f>
        <v xml:space="preserve"> </v>
      </c>
      <c r="Z316" s="100"/>
      <c r="AA316" s="100"/>
      <c r="AB316" s="100"/>
      <c r="AC316" s="101" t="str">
        <f>+'[3]Contratos anteriores'!AX319</f>
        <v xml:space="preserve"> </v>
      </c>
      <c r="AD316" s="101" t="str">
        <f>+'[3]Contratos anteriores'!AY319</f>
        <v xml:space="preserve"> </v>
      </c>
      <c r="AE316" s="101" t="str">
        <f>+'[3]Contratos anteriores'!AZ319</f>
        <v xml:space="preserve"> </v>
      </c>
      <c r="AF316" s="100"/>
      <c r="AG316" s="100"/>
      <c r="AH316" s="100"/>
      <c r="AI316" s="100" t="str">
        <f>+'[3]Contratos anteriores'!BA319</f>
        <v xml:space="preserve"> </v>
      </c>
      <c r="AJ316" s="100" t="str">
        <f>+'[3]Contratos anteriores'!BB319</f>
        <v xml:space="preserve"> </v>
      </c>
      <c r="AK316" s="100" t="str">
        <f>+'[3]Contratos anteriores'!BC319</f>
        <v xml:space="preserve"> </v>
      </c>
      <c r="AL316" s="100"/>
      <c r="AM316" s="100"/>
      <c r="AN316" s="100"/>
      <c r="AO316" s="100" t="str">
        <f>+'[3]Contratos anteriores'!BD319</f>
        <v xml:space="preserve"> </v>
      </c>
      <c r="AP316" s="100" t="str">
        <f>+'[3]Contratos anteriores'!BE319</f>
        <v xml:space="preserve"> </v>
      </c>
      <c r="AQ316" s="100" t="str">
        <f>+'[3]Contratos anteriores'!BF319</f>
        <v xml:space="preserve"> </v>
      </c>
      <c r="AR316" s="100"/>
      <c r="AS316" s="100"/>
      <c r="AT316" s="100"/>
      <c r="AU316" s="100" t="str">
        <f>+'[3]Contratos anteriores'!BG319</f>
        <v xml:space="preserve"> </v>
      </c>
      <c r="AV316" s="100" t="str">
        <f>+'[3]Contratos anteriores'!BH319</f>
        <v xml:space="preserve"> </v>
      </c>
      <c r="AW316" s="100" t="str">
        <f>+'[3]Contratos anteriores'!BI319</f>
        <v xml:space="preserve"> </v>
      </c>
      <c r="AX316" s="100"/>
      <c r="AY316" s="100"/>
      <c r="AZ316" s="100"/>
      <c r="BA316" s="100" t="str">
        <f>+'[3]Contratos anteriores'!BJ319</f>
        <v xml:space="preserve"> </v>
      </c>
      <c r="BB316" s="100" t="str">
        <f>+'[3]Contratos anteriores'!BK319</f>
        <v xml:space="preserve"> </v>
      </c>
      <c r="BC316" s="100" t="str">
        <f>+'[3]Contratos anteriores'!BL319</f>
        <v xml:space="preserve"> </v>
      </c>
      <c r="BD316" s="100"/>
      <c r="BE316" s="100"/>
      <c r="BF316" s="100"/>
      <c r="BG316" s="100" t="str">
        <f>+'[3]Contratos anteriores'!BM319</f>
        <v xml:space="preserve"> </v>
      </c>
      <c r="BH316" s="100" t="str">
        <f>+'[3]Contratos anteriores'!BN319</f>
        <v xml:space="preserve"> </v>
      </c>
      <c r="BI316" s="100" t="str">
        <f>+'[3]Contratos anteriores'!BO319</f>
        <v xml:space="preserve"> </v>
      </c>
      <c r="BJ316" s="100">
        <v>3.08</v>
      </c>
      <c r="BK316" s="100">
        <v>3.14</v>
      </c>
      <c r="BL316" s="100"/>
      <c r="BM316" s="100" t="str">
        <f>+'[3]Contratos anteriores'!BP319</f>
        <v xml:space="preserve"> </v>
      </c>
      <c r="BN316" s="100" t="str">
        <f>+'[3]Contratos anteriores'!BQ319</f>
        <v xml:space="preserve"> </v>
      </c>
      <c r="BO316" s="100" t="str">
        <f>+'[3]Contratos anteriores'!BR319</f>
        <v xml:space="preserve"> </v>
      </c>
      <c r="BP316" s="100">
        <v>2.77</v>
      </c>
      <c r="BQ316" s="100"/>
      <c r="BR316" s="100">
        <v>2.84</v>
      </c>
      <c r="BS316" s="100" t="str">
        <f>+'[3]Contratos anteriores'!BS319</f>
        <v xml:space="preserve"> </v>
      </c>
      <c r="BT316" s="100" t="str">
        <f>+'[3]Contratos anteriores'!BT319</f>
        <v xml:space="preserve"> </v>
      </c>
      <c r="BU316" s="100" t="str">
        <f>+'[3]Contratos anteriores'!BU319</f>
        <v xml:space="preserve"> </v>
      </c>
      <c r="BV316" s="100">
        <f t="shared" si="304"/>
        <v>3.5576331249999997</v>
      </c>
      <c r="BW316" s="100">
        <f t="shared" si="305"/>
        <v>1.6198782935848235</v>
      </c>
      <c r="BX316" s="100">
        <f t="shared" si="378"/>
        <v>1.1278156846227647</v>
      </c>
      <c r="BY316" s="100">
        <f t="shared" si="376"/>
        <v>5.1775114185848228</v>
      </c>
      <c r="BZ316" s="100">
        <f t="shared" si="377"/>
        <v>3.0519084516932988</v>
      </c>
      <c r="CA316" s="100" t="str">
        <f t="shared" si="306"/>
        <v/>
      </c>
      <c r="CB316" s="100">
        <f t="shared" si="307"/>
        <v>2.9085000000000001</v>
      </c>
      <c r="CC316" s="100" t="str">
        <f t="shared" si="308"/>
        <v/>
      </c>
      <c r="CD316" s="100">
        <f t="shared" si="309"/>
        <v>2.8588940000000003</v>
      </c>
      <c r="CE316" s="100" t="str">
        <f t="shared" si="310"/>
        <v/>
      </c>
      <c r="CF316" s="100">
        <f t="shared" si="311"/>
        <v>2.8636709999999996</v>
      </c>
      <c r="CG316" s="100" t="str">
        <f t="shared" si="312"/>
        <v/>
      </c>
      <c r="CH316" s="100" t="str">
        <f t="shared" si="313"/>
        <v/>
      </c>
      <c r="CI316" s="100" t="str">
        <f t="shared" si="314"/>
        <v/>
      </c>
      <c r="CJ316" s="100" t="str">
        <f t="shared" si="315"/>
        <v/>
      </c>
      <c r="CK316" s="100" t="str">
        <f t="shared" si="316"/>
        <v/>
      </c>
      <c r="CL316" s="100" t="str">
        <f t="shared" si="317"/>
        <v/>
      </c>
      <c r="CM316" s="100" t="str">
        <f t="shared" si="318"/>
        <v/>
      </c>
      <c r="CN316" s="100" t="str">
        <f t="shared" si="319"/>
        <v/>
      </c>
      <c r="CO316" s="100" t="str">
        <f t="shared" si="320"/>
        <v/>
      </c>
      <c r="CP316" s="100" t="str">
        <f t="shared" si="321"/>
        <v/>
      </c>
      <c r="CQ316" s="100" t="str">
        <f t="shared" si="322"/>
        <v/>
      </c>
      <c r="CR316" s="100" t="str">
        <f t="shared" si="323"/>
        <v/>
      </c>
      <c r="CS316" s="100" t="str">
        <f t="shared" si="324"/>
        <v/>
      </c>
      <c r="CT316" s="100" t="str">
        <f t="shared" si="325"/>
        <v/>
      </c>
      <c r="CU316" s="100" t="str">
        <f t="shared" si="326"/>
        <v/>
      </c>
      <c r="CV316" s="100" t="str">
        <f t="shared" si="327"/>
        <v/>
      </c>
      <c r="CW316" s="100" t="str">
        <f t="shared" si="328"/>
        <v/>
      </c>
      <c r="CX316" s="100" t="str">
        <f t="shared" si="329"/>
        <v/>
      </c>
      <c r="CY316" s="100" t="str">
        <f t="shared" si="330"/>
        <v/>
      </c>
      <c r="CZ316" s="100" t="str">
        <f t="shared" si="331"/>
        <v/>
      </c>
      <c r="DA316" s="100" t="str">
        <f t="shared" si="332"/>
        <v/>
      </c>
      <c r="DB316" s="100" t="str">
        <f t="shared" si="333"/>
        <v/>
      </c>
      <c r="DC316" s="100" t="str">
        <f t="shared" si="334"/>
        <v/>
      </c>
      <c r="DD316" s="100" t="str">
        <f t="shared" si="335"/>
        <v/>
      </c>
      <c r="DE316" s="100" t="str">
        <f t="shared" si="336"/>
        <v/>
      </c>
      <c r="DF316" s="100" t="str">
        <f t="shared" si="337"/>
        <v/>
      </c>
      <c r="DG316" s="100" t="str">
        <f t="shared" si="338"/>
        <v/>
      </c>
      <c r="DH316" s="100" t="str">
        <f t="shared" si="339"/>
        <v/>
      </c>
      <c r="DI316" s="100" t="str">
        <f t="shared" si="340"/>
        <v/>
      </c>
      <c r="DJ316" s="100" t="str">
        <f t="shared" si="341"/>
        <v/>
      </c>
      <c r="DK316" s="100" t="str">
        <f t="shared" si="342"/>
        <v/>
      </c>
      <c r="DL316" s="100" t="str">
        <f t="shared" si="343"/>
        <v/>
      </c>
      <c r="DM316" s="100" t="str">
        <f t="shared" si="344"/>
        <v/>
      </c>
      <c r="DN316" s="100" t="str">
        <f t="shared" si="345"/>
        <v/>
      </c>
      <c r="DO316" s="100" t="str">
        <f t="shared" si="346"/>
        <v/>
      </c>
      <c r="DP316" s="100" t="str">
        <f t="shared" si="347"/>
        <v/>
      </c>
      <c r="DQ316" s="100" t="str">
        <f t="shared" si="348"/>
        <v/>
      </c>
      <c r="DR316" s="100" t="str">
        <f t="shared" si="349"/>
        <v/>
      </c>
      <c r="DS316" s="100" t="str">
        <f t="shared" si="350"/>
        <v/>
      </c>
      <c r="DT316" s="100" t="str">
        <f t="shared" si="351"/>
        <v/>
      </c>
      <c r="DU316" s="100" t="str">
        <f t="shared" si="352"/>
        <v/>
      </c>
      <c r="DV316" s="100" t="str">
        <f t="shared" si="353"/>
        <v/>
      </c>
      <c r="DW316" s="100" t="str">
        <f t="shared" si="354"/>
        <v/>
      </c>
      <c r="DX316" s="100" t="str">
        <f t="shared" si="355"/>
        <v/>
      </c>
      <c r="DY316" s="100" t="str">
        <f t="shared" si="356"/>
        <v/>
      </c>
      <c r="DZ316" s="100" t="str">
        <f t="shared" si="357"/>
        <v/>
      </c>
      <c r="EA316" s="100" t="str">
        <f t="shared" si="358"/>
        <v/>
      </c>
      <c r="EB316" s="100" t="str">
        <f t="shared" si="359"/>
        <v/>
      </c>
      <c r="EC316" s="100" t="str">
        <f t="shared" si="360"/>
        <v/>
      </c>
      <c r="ED316" s="100" t="str">
        <f t="shared" si="361"/>
        <v/>
      </c>
      <c r="EE316" s="100" t="str">
        <f t="shared" si="362"/>
        <v/>
      </c>
      <c r="EF316" s="100" t="str">
        <f t="shared" si="363"/>
        <v/>
      </c>
      <c r="EG316" s="100" t="str">
        <f t="shared" si="364"/>
        <v/>
      </c>
      <c r="EH316" s="100" t="str">
        <f t="shared" si="365"/>
        <v/>
      </c>
      <c r="EI316" s="100">
        <f t="shared" si="366"/>
        <v>2.77</v>
      </c>
      <c r="EJ316" s="100" t="str">
        <f t="shared" si="367"/>
        <v/>
      </c>
      <c r="EK316" s="100">
        <f t="shared" si="368"/>
        <v>2.84</v>
      </c>
      <c r="EL316" s="100" t="str">
        <f t="shared" si="369"/>
        <v/>
      </c>
      <c r="EM316" s="100" t="str">
        <f t="shared" si="370"/>
        <v/>
      </c>
      <c r="EN316" s="100" t="str">
        <f t="shared" si="371"/>
        <v/>
      </c>
      <c r="EO316" s="99">
        <f t="shared" si="372"/>
        <v>2.85</v>
      </c>
      <c r="EP316" s="99">
        <f>ROUND(EO316*(1+[3]Inflación!$G$50),2)</f>
        <v>2.89</v>
      </c>
      <c r="EQ316" s="98">
        <f t="shared" si="373"/>
        <v>2.72260946296079E-2</v>
      </c>
    </row>
    <row r="317" spans="1:147" s="97" customFormat="1" ht="24.75" customHeight="1">
      <c r="A317" s="107">
        <v>309</v>
      </c>
      <c r="B317" s="106" t="s">
        <v>392</v>
      </c>
      <c r="C317" s="105" t="s">
        <v>397</v>
      </c>
      <c r="D317" s="104" t="s">
        <v>12</v>
      </c>
      <c r="E317" s="103">
        <v>2.8614691431004124</v>
      </c>
      <c r="F317" s="103">
        <v>2.8857916308167662</v>
      </c>
      <c r="G317" s="102"/>
      <c r="H317" s="100"/>
      <c r="I317" s="100">
        <v>3.89</v>
      </c>
      <c r="J317" s="100"/>
      <c r="K317" s="100" t="str">
        <f>+'[3]Contratos anteriores'!AO320</f>
        <v xml:space="preserve"> </v>
      </c>
      <c r="L317" s="100" t="str">
        <f>+'[3]Contratos anteriores'!AP320</f>
        <v xml:space="preserve"> </v>
      </c>
      <c r="M317" s="100" t="str">
        <f>+'[3]Contratos anteriores'!AQ320</f>
        <v xml:space="preserve"> </v>
      </c>
      <c r="N317" s="100"/>
      <c r="O317" s="100"/>
      <c r="P317" s="100"/>
      <c r="Q317" s="100" t="str">
        <f>+'[3]Contratos anteriores'!AR320</f>
        <v xml:space="preserve"> </v>
      </c>
      <c r="R317" s="100" t="str">
        <f>+'[3]Contratos anteriores'!AS320</f>
        <v xml:space="preserve"> </v>
      </c>
      <c r="S317" s="100">
        <f>+'[3]Contratos anteriores'!AT320</f>
        <v>2.7311879999999999</v>
      </c>
      <c r="T317" s="100">
        <v>10</v>
      </c>
      <c r="U317" s="100"/>
      <c r="V317" s="101"/>
      <c r="W317" s="100" t="str">
        <f>+'[3]Contratos anteriores'!AU320</f>
        <v xml:space="preserve"> </v>
      </c>
      <c r="X317" s="100" t="str">
        <f>+'[3]Contratos anteriores'!AV320</f>
        <v xml:space="preserve"> </v>
      </c>
      <c r="Y317" s="100" t="str">
        <f>+'[3]Contratos anteriores'!AW320</f>
        <v xml:space="preserve"> </v>
      </c>
      <c r="Z317" s="100"/>
      <c r="AA317" s="100"/>
      <c r="AB317" s="100"/>
      <c r="AC317" s="101" t="str">
        <f>+'[3]Contratos anteriores'!AX320</f>
        <v xml:space="preserve"> </v>
      </c>
      <c r="AD317" s="101" t="str">
        <f>+'[3]Contratos anteriores'!AY320</f>
        <v xml:space="preserve"> </v>
      </c>
      <c r="AE317" s="101" t="str">
        <f>+'[3]Contratos anteriores'!AZ320</f>
        <v xml:space="preserve"> </v>
      </c>
      <c r="AF317" s="100"/>
      <c r="AG317" s="100"/>
      <c r="AH317" s="100"/>
      <c r="AI317" s="100" t="str">
        <f>+'[3]Contratos anteriores'!BA320</f>
        <v xml:space="preserve"> </v>
      </c>
      <c r="AJ317" s="100" t="str">
        <f>+'[3]Contratos anteriores'!BB320</f>
        <v xml:space="preserve"> </v>
      </c>
      <c r="AK317" s="100" t="str">
        <f>+'[3]Contratos anteriores'!BC320</f>
        <v xml:space="preserve"> </v>
      </c>
      <c r="AL317" s="100"/>
      <c r="AM317" s="100"/>
      <c r="AN317" s="100"/>
      <c r="AO317" s="100" t="str">
        <f>+'[3]Contratos anteriores'!BD320</f>
        <v xml:space="preserve"> </v>
      </c>
      <c r="AP317" s="100" t="str">
        <f>+'[3]Contratos anteriores'!BE320</f>
        <v xml:space="preserve"> </v>
      </c>
      <c r="AQ317" s="100" t="str">
        <f>+'[3]Contratos anteriores'!BF320</f>
        <v xml:space="preserve"> </v>
      </c>
      <c r="AR317" s="100"/>
      <c r="AS317" s="100"/>
      <c r="AT317" s="100"/>
      <c r="AU317" s="100" t="str">
        <f>+'[3]Contratos anteriores'!BG320</f>
        <v xml:space="preserve"> </v>
      </c>
      <c r="AV317" s="100" t="str">
        <f>+'[3]Contratos anteriores'!BH320</f>
        <v xml:space="preserve"> </v>
      </c>
      <c r="AW317" s="100" t="str">
        <f>+'[3]Contratos anteriores'!BI320</f>
        <v xml:space="preserve"> </v>
      </c>
      <c r="AX317" s="100"/>
      <c r="AY317" s="100"/>
      <c r="AZ317" s="100"/>
      <c r="BA317" s="100" t="str">
        <f>+'[3]Contratos anteriores'!BJ320</f>
        <v xml:space="preserve"> </v>
      </c>
      <c r="BB317" s="100" t="str">
        <f>+'[3]Contratos anteriores'!BK320</f>
        <v xml:space="preserve"> </v>
      </c>
      <c r="BC317" s="100" t="str">
        <f>+'[3]Contratos anteriores'!BL320</f>
        <v xml:space="preserve"> </v>
      </c>
      <c r="BD317" s="100"/>
      <c r="BE317" s="100"/>
      <c r="BF317" s="100"/>
      <c r="BG317" s="100" t="str">
        <f>+'[3]Contratos anteriores'!BM320</f>
        <v xml:space="preserve"> </v>
      </c>
      <c r="BH317" s="100" t="str">
        <f>+'[3]Contratos anteriores'!BN320</f>
        <v xml:space="preserve"> </v>
      </c>
      <c r="BI317" s="100" t="str">
        <f>+'[3]Contratos anteriores'!BO320</f>
        <v xml:space="preserve"> </v>
      </c>
      <c r="BJ317" s="100">
        <v>3.21</v>
      </c>
      <c r="BK317" s="100">
        <v>3.23</v>
      </c>
      <c r="BL317" s="100"/>
      <c r="BM317" s="100" t="str">
        <f>+'[3]Contratos anteriores'!BP320</f>
        <v xml:space="preserve"> </v>
      </c>
      <c r="BN317" s="100" t="str">
        <f>+'[3]Contratos anteriores'!BQ320</f>
        <v xml:space="preserve"> </v>
      </c>
      <c r="BO317" s="100" t="str">
        <f>+'[3]Contratos anteriores'!BR320</f>
        <v xml:space="preserve"> </v>
      </c>
      <c r="BP317" s="100">
        <v>2.86</v>
      </c>
      <c r="BQ317" s="100"/>
      <c r="BR317" s="100">
        <v>2.93</v>
      </c>
      <c r="BS317" s="100" t="str">
        <f>+'[3]Contratos anteriores'!BS320</f>
        <v xml:space="preserve"> </v>
      </c>
      <c r="BT317" s="100" t="str">
        <f>+'[3]Contratos anteriores'!BT320</f>
        <v xml:space="preserve"> </v>
      </c>
      <c r="BU317" s="100" t="str">
        <f>+'[3]Contratos anteriores'!BU320</f>
        <v xml:space="preserve"> </v>
      </c>
      <c r="BV317" s="100">
        <f t="shared" si="304"/>
        <v>4.1215982857142857</v>
      </c>
      <c r="BW317" s="100">
        <f t="shared" si="305"/>
        <v>2.3346021086204254</v>
      </c>
      <c r="BX317" s="100">
        <f t="shared" si="378"/>
        <v>0.61969512278364736</v>
      </c>
      <c r="BY317" s="100">
        <f t="shared" si="376"/>
        <v>6.4562003943347115</v>
      </c>
      <c r="BZ317" s="100">
        <f t="shared" si="377"/>
        <v>3.1476160574104539</v>
      </c>
      <c r="CA317" s="100" t="str">
        <f t="shared" si="306"/>
        <v/>
      </c>
      <c r="CB317" s="100" t="str">
        <f t="shared" si="307"/>
        <v/>
      </c>
      <c r="CC317" s="100" t="str">
        <f t="shared" si="308"/>
        <v/>
      </c>
      <c r="CD317" s="100" t="str">
        <f t="shared" si="309"/>
        <v/>
      </c>
      <c r="CE317" s="100" t="str">
        <f t="shared" si="310"/>
        <v/>
      </c>
      <c r="CF317" s="100" t="str">
        <f t="shared" si="311"/>
        <v/>
      </c>
      <c r="CG317" s="100" t="str">
        <f t="shared" si="312"/>
        <v/>
      </c>
      <c r="CH317" s="100" t="str">
        <f t="shared" si="313"/>
        <v/>
      </c>
      <c r="CI317" s="100" t="str">
        <f t="shared" si="314"/>
        <v/>
      </c>
      <c r="CJ317" s="100" t="str">
        <f t="shared" si="315"/>
        <v/>
      </c>
      <c r="CK317" s="100" t="str">
        <f t="shared" si="316"/>
        <v/>
      </c>
      <c r="CL317" s="100">
        <f t="shared" si="317"/>
        <v>2.7311879999999999</v>
      </c>
      <c r="CM317" s="100" t="str">
        <f t="shared" si="318"/>
        <v/>
      </c>
      <c r="CN317" s="100" t="str">
        <f t="shared" si="319"/>
        <v/>
      </c>
      <c r="CO317" s="100" t="str">
        <f t="shared" si="320"/>
        <v/>
      </c>
      <c r="CP317" s="100" t="str">
        <f t="shared" si="321"/>
        <v/>
      </c>
      <c r="CQ317" s="100" t="str">
        <f t="shared" si="322"/>
        <v/>
      </c>
      <c r="CR317" s="100" t="str">
        <f t="shared" si="323"/>
        <v/>
      </c>
      <c r="CS317" s="100" t="str">
        <f t="shared" si="324"/>
        <v/>
      </c>
      <c r="CT317" s="100" t="str">
        <f t="shared" si="325"/>
        <v/>
      </c>
      <c r="CU317" s="100" t="str">
        <f t="shared" si="326"/>
        <v/>
      </c>
      <c r="CV317" s="100" t="str">
        <f t="shared" si="327"/>
        <v/>
      </c>
      <c r="CW317" s="100" t="str">
        <f t="shared" si="328"/>
        <v/>
      </c>
      <c r="CX317" s="100" t="str">
        <f t="shared" si="329"/>
        <v/>
      </c>
      <c r="CY317" s="100" t="str">
        <f t="shared" si="330"/>
        <v/>
      </c>
      <c r="CZ317" s="100" t="str">
        <f t="shared" si="331"/>
        <v/>
      </c>
      <c r="DA317" s="100" t="str">
        <f t="shared" si="332"/>
        <v/>
      </c>
      <c r="DB317" s="100" t="str">
        <f t="shared" si="333"/>
        <v/>
      </c>
      <c r="DC317" s="100" t="str">
        <f t="shared" si="334"/>
        <v/>
      </c>
      <c r="DD317" s="100" t="str">
        <f t="shared" si="335"/>
        <v/>
      </c>
      <c r="DE317" s="100" t="str">
        <f t="shared" si="336"/>
        <v/>
      </c>
      <c r="DF317" s="100" t="str">
        <f t="shared" si="337"/>
        <v/>
      </c>
      <c r="DG317" s="100" t="str">
        <f t="shared" si="338"/>
        <v/>
      </c>
      <c r="DH317" s="100" t="str">
        <f t="shared" si="339"/>
        <v/>
      </c>
      <c r="DI317" s="100" t="str">
        <f t="shared" si="340"/>
        <v/>
      </c>
      <c r="DJ317" s="100" t="str">
        <f t="shared" si="341"/>
        <v/>
      </c>
      <c r="DK317" s="100" t="str">
        <f t="shared" si="342"/>
        <v/>
      </c>
      <c r="DL317" s="100" t="str">
        <f t="shared" si="343"/>
        <v/>
      </c>
      <c r="DM317" s="100" t="str">
        <f t="shared" si="344"/>
        <v/>
      </c>
      <c r="DN317" s="100" t="str">
        <f t="shared" si="345"/>
        <v/>
      </c>
      <c r="DO317" s="100" t="str">
        <f t="shared" si="346"/>
        <v/>
      </c>
      <c r="DP317" s="100" t="str">
        <f t="shared" si="347"/>
        <v/>
      </c>
      <c r="DQ317" s="100" t="str">
        <f t="shared" si="348"/>
        <v/>
      </c>
      <c r="DR317" s="100" t="str">
        <f t="shared" si="349"/>
        <v/>
      </c>
      <c r="DS317" s="100" t="str">
        <f t="shared" si="350"/>
        <v/>
      </c>
      <c r="DT317" s="100" t="str">
        <f t="shared" si="351"/>
        <v/>
      </c>
      <c r="DU317" s="100" t="str">
        <f t="shared" si="352"/>
        <v/>
      </c>
      <c r="DV317" s="100" t="str">
        <f t="shared" si="353"/>
        <v/>
      </c>
      <c r="DW317" s="100" t="str">
        <f t="shared" si="354"/>
        <v/>
      </c>
      <c r="DX317" s="100" t="str">
        <f t="shared" si="355"/>
        <v/>
      </c>
      <c r="DY317" s="100" t="str">
        <f t="shared" si="356"/>
        <v/>
      </c>
      <c r="DZ317" s="100" t="str">
        <f t="shared" si="357"/>
        <v/>
      </c>
      <c r="EA317" s="100" t="str">
        <f t="shared" si="358"/>
        <v/>
      </c>
      <c r="EB317" s="100" t="str">
        <f t="shared" si="359"/>
        <v/>
      </c>
      <c r="EC317" s="100" t="str">
        <f t="shared" si="360"/>
        <v/>
      </c>
      <c r="ED317" s="100" t="str">
        <f t="shared" si="361"/>
        <v/>
      </c>
      <c r="EE317" s="100" t="str">
        <f t="shared" si="362"/>
        <v/>
      </c>
      <c r="EF317" s="100" t="str">
        <f t="shared" si="363"/>
        <v/>
      </c>
      <c r="EG317" s="100" t="str">
        <f t="shared" si="364"/>
        <v/>
      </c>
      <c r="EH317" s="100" t="str">
        <f t="shared" si="365"/>
        <v/>
      </c>
      <c r="EI317" s="100">
        <f t="shared" si="366"/>
        <v>2.86</v>
      </c>
      <c r="EJ317" s="100" t="str">
        <f t="shared" si="367"/>
        <v/>
      </c>
      <c r="EK317" s="100">
        <f t="shared" si="368"/>
        <v>2.93</v>
      </c>
      <c r="EL317" s="100" t="str">
        <f t="shared" si="369"/>
        <v/>
      </c>
      <c r="EM317" s="100" t="str">
        <f t="shared" si="370"/>
        <v/>
      </c>
      <c r="EN317" s="100" t="str">
        <f t="shared" si="371"/>
        <v/>
      </c>
      <c r="EO317" s="99">
        <f t="shared" si="372"/>
        <v>2.84</v>
      </c>
      <c r="EP317" s="99">
        <f>ROUND(EO317*(1+[3]Inflación!$G$50),2)</f>
        <v>2.88</v>
      </c>
      <c r="EQ317" s="98">
        <f t="shared" si="373"/>
        <v>-7.5028392852598547E-3</v>
      </c>
    </row>
    <row r="318" spans="1:147" s="97" customFormat="1" ht="24.75" customHeight="1">
      <c r="A318" s="107">
        <v>310</v>
      </c>
      <c r="B318" s="106" t="s">
        <v>392</v>
      </c>
      <c r="C318" s="105" t="s">
        <v>396</v>
      </c>
      <c r="D318" s="104" t="s">
        <v>12</v>
      </c>
      <c r="E318" s="103">
        <v>3.419659991806228</v>
      </c>
      <c r="F318" s="103">
        <v>3.4487271017365808</v>
      </c>
      <c r="G318" s="102"/>
      <c r="H318" s="100"/>
      <c r="I318" s="100">
        <v>4.78</v>
      </c>
      <c r="J318" s="100"/>
      <c r="K318" s="100" t="str">
        <f>+'[3]Contratos anteriores'!AO321</f>
        <v xml:space="preserve"> </v>
      </c>
      <c r="L318" s="100" t="str">
        <f>+'[3]Contratos anteriores'!AP321</f>
        <v xml:space="preserve"> </v>
      </c>
      <c r="M318" s="100" t="str">
        <f>+'[3]Contratos anteriores'!AQ321</f>
        <v xml:space="preserve"> </v>
      </c>
      <c r="N318" s="100"/>
      <c r="O318" s="100"/>
      <c r="P318" s="100"/>
      <c r="Q318" s="100" t="str">
        <f>+'[3]Contratos anteriores'!AR321</f>
        <v xml:space="preserve"> </v>
      </c>
      <c r="R318" s="100" t="str">
        <f>+'[3]Contratos anteriores'!AS321</f>
        <v xml:space="preserve"> </v>
      </c>
      <c r="S318" s="100" t="str">
        <f>+'[3]Contratos anteriores'!AT321</f>
        <v xml:space="preserve"> </v>
      </c>
      <c r="T318" s="100">
        <v>12</v>
      </c>
      <c r="U318" s="100"/>
      <c r="V318" s="101"/>
      <c r="W318" s="100" t="str">
        <f>+'[3]Contratos anteriores'!AU321</f>
        <v xml:space="preserve"> </v>
      </c>
      <c r="X318" s="100" t="str">
        <f>+'[3]Contratos anteriores'!AV321</f>
        <v xml:space="preserve"> </v>
      </c>
      <c r="Y318" s="100" t="str">
        <f>+'[3]Contratos anteriores'!AW321</f>
        <v xml:space="preserve"> </v>
      </c>
      <c r="Z318" s="100"/>
      <c r="AA318" s="100"/>
      <c r="AB318" s="100"/>
      <c r="AC318" s="101" t="str">
        <f>+'[3]Contratos anteriores'!AX321</f>
        <v xml:space="preserve"> </v>
      </c>
      <c r="AD318" s="101">
        <f>+'[3]Contratos anteriores'!AY321</f>
        <v>3.4526379999999999</v>
      </c>
      <c r="AE318" s="101" t="str">
        <f>+'[3]Contratos anteriores'!AZ321</f>
        <v xml:space="preserve"> </v>
      </c>
      <c r="AF318" s="100"/>
      <c r="AG318" s="100"/>
      <c r="AH318" s="100"/>
      <c r="AI318" s="100" t="str">
        <f>+'[3]Contratos anteriores'!BA321</f>
        <v xml:space="preserve"> </v>
      </c>
      <c r="AJ318" s="100" t="str">
        <f>+'[3]Contratos anteriores'!BB321</f>
        <v xml:space="preserve"> </v>
      </c>
      <c r="AK318" s="100" t="str">
        <f>+'[3]Contratos anteriores'!BC321</f>
        <v xml:space="preserve"> </v>
      </c>
      <c r="AL318" s="100"/>
      <c r="AM318" s="100"/>
      <c r="AN318" s="100"/>
      <c r="AO318" s="100" t="str">
        <f>+'[3]Contratos anteriores'!BD321</f>
        <v xml:space="preserve"> </v>
      </c>
      <c r="AP318" s="100" t="str">
        <f>+'[3]Contratos anteriores'!BE321</f>
        <v xml:space="preserve"> </v>
      </c>
      <c r="AQ318" s="100" t="str">
        <f>+'[3]Contratos anteriores'!BF321</f>
        <v xml:space="preserve"> </v>
      </c>
      <c r="AR318" s="100"/>
      <c r="AS318" s="100"/>
      <c r="AT318" s="100"/>
      <c r="AU318" s="100" t="str">
        <f>+'[3]Contratos anteriores'!BG321</f>
        <v xml:space="preserve"> </v>
      </c>
      <c r="AV318" s="100" t="str">
        <f>+'[3]Contratos anteriores'!BH321</f>
        <v xml:space="preserve"> </v>
      </c>
      <c r="AW318" s="100" t="str">
        <f>+'[3]Contratos anteriores'!BI321</f>
        <v xml:space="preserve"> </v>
      </c>
      <c r="AX318" s="100"/>
      <c r="AY318" s="100"/>
      <c r="AZ318" s="100"/>
      <c r="BA318" s="100" t="str">
        <f>+'[3]Contratos anteriores'!BJ321</f>
        <v xml:space="preserve"> </v>
      </c>
      <c r="BB318" s="100" t="str">
        <f>+'[3]Contratos anteriores'!BK321</f>
        <v xml:space="preserve"> </v>
      </c>
      <c r="BC318" s="100" t="str">
        <f>+'[3]Contratos anteriores'!BL321</f>
        <v xml:space="preserve"> </v>
      </c>
      <c r="BD318" s="100"/>
      <c r="BE318" s="100"/>
      <c r="BF318" s="100"/>
      <c r="BG318" s="100" t="str">
        <f>+'[3]Contratos anteriores'!BM321</f>
        <v xml:space="preserve"> </v>
      </c>
      <c r="BH318" s="100" t="str">
        <f>+'[3]Contratos anteriores'!BN321</f>
        <v xml:space="preserve"> </v>
      </c>
      <c r="BI318" s="100" t="str">
        <f>+'[3]Contratos anteriores'!BO321</f>
        <v xml:space="preserve"> </v>
      </c>
      <c r="BJ318" s="100">
        <v>3.85</v>
      </c>
      <c r="BK318" s="100">
        <v>3.86</v>
      </c>
      <c r="BL318" s="100"/>
      <c r="BM318" s="100" t="str">
        <f>+'[3]Contratos anteriores'!BP321</f>
        <v xml:space="preserve"> </v>
      </c>
      <c r="BN318" s="100" t="str">
        <f>+'[3]Contratos anteriores'!BQ321</f>
        <v xml:space="preserve"> </v>
      </c>
      <c r="BO318" s="100" t="str">
        <f>+'[3]Contratos anteriores'!BR321</f>
        <v xml:space="preserve"> </v>
      </c>
      <c r="BP318" s="100">
        <v>3.41</v>
      </c>
      <c r="BQ318" s="100"/>
      <c r="BR318" s="100">
        <v>3.5</v>
      </c>
      <c r="BS318" s="100" t="str">
        <f>+'[3]Contratos anteriores'!BS321</f>
        <v xml:space="preserve"> </v>
      </c>
      <c r="BT318" s="100" t="str">
        <f>+'[3]Contratos anteriores'!BT321</f>
        <v xml:space="preserve"> </v>
      </c>
      <c r="BU318" s="100" t="str">
        <f>+'[3]Contratos anteriores'!BU321</f>
        <v xml:space="preserve"> </v>
      </c>
      <c r="BV318" s="100">
        <f t="shared" si="304"/>
        <v>4.9789482857142859</v>
      </c>
      <c r="BW318" s="100">
        <f t="shared" si="305"/>
        <v>2.7962524159620035</v>
      </c>
      <c r="BX318" s="100">
        <f t="shared" si="378"/>
        <v>0.78456966177128074</v>
      </c>
      <c r="BY318" s="100">
        <f t="shared" si="376"/>
        <v>7.7752007016762894</v>
      </c>
      <c r="BZ318" s="100">
        <f t="shared" si="377"/>
        <v>3.7616259909868512</v>
      </c>
      <c r="CA318" s="100" t="str">
        <f t="shared" si="306"/>
        <v/>
      </c>
      <c r="CB318" s="100" t="str">
        <f t="shared" si="307"/>
        <v/>
      </c>
      <c r="CC318" s="100" t="str">
        <f t="shared" si="308"/>
        <v/>
      </c>
      <c r="CD318" s="100" t="str">
        <f t="shared" si="309"/>
        <v/>
      </c>
      <c r="CE318" s="100" t="str">
        <f t="shared" si="310"/>
        <v/>
      </c>
      <c r="CF318" s="100" t="str">
        <f t="shared" si="311"/>
        <v/>
      </c>
      <c r="CG318" s="100" t="str">
        <f t="shared" si="312"/>
        <v/>
      </c>
      <c r="CH318" s="100" t="str">
        <f t="shared" si="313"/>
        <v/>
      </c>
      <c r="CI318" s="100" t="str">
        <f t="shared" si="314"/>
        <v/>
      </c>
      <c r="CJ318" s="100" t="str">
        <f t="shared" si="315"/>
        <v/>
      </c>
      <c r="CK318" s="100" t="str">
        <f t="shared" si="316"/>
        <v/>
      </c>
      <c r="CL318" s="100" t="str">
        <f t="shared" si="317"/>
        <v/>
      </c>
      <c r="CM318" s="100" t="str">
        <f t="shared" si="318"/>
        <v/>
      </c>
      <c r="CN318" s="100" t="str">
        <f t="shared" si="319"/>
        <v/>
      </c>
      <c r="CO318" s="100" t="str">
        <f t="shared" si="320"/>
        <v/>
      </c>
      <c r="CP318" s="100" t="str">
        <f t="shared" si="321"/>
        <v/>
      </c>
      <c r="CQ318" s="100" t="str">
        <f t="shared" si="322"/>
        <v/>
      </c>
      <c r="CR318" s="100" t="str">
        <f t="shared" si="323"/>
        <v/>
      </c>
      <c r="CS318" s="100" t="str">
        <f t="shared" si="324"/>
        <v/>
      </c>
      <c r="CT318" s="100" t="str">
        <f t="shared" si="325"/>
        <v/>
      </c>
      <c r="CU318" s="100" t="str">
        <f t="shared" si="326"/>
        <v/>
      </c>
      <c r="CV318" s="100" t="str">
        <f t="shared" si="327"/>
        <v/>
      </c>
      <c r="CW318" s="100">
        <f t="shared" si="328"/>
        <v>3.4526379999999999</v>
      </c>
      <c r="CX318" s="100" t="str">
        <f t="shared" si="329"/>
        <v/>
      </c>
      <c r="CY318" s="100" t="str">
        <f t="shared" si="330"/>
        <v/>
      </c>
      <c r="CZ318" s="100" t="str">
        <f t="shared" si="331"/>
        <v/>
      </c>
      <c r="DA318" s="100" t="str">
        <f t="shared" si="332"/>
        <v/>
      </c>
      <c r="DB318" s="100" t="str">
        <f t="shared" si="333"/>
        <v/>
      </c>
      <c r="DC318" s="100" t="str">
        <f t="shared" si="334"/>
        <v/>
      </c>
      <c r="DD318" s="100" t="str">
        <f t="shared" si="335"/>
        <v/>
      </c>
      <c r="DE318" s="100" t="str">
        <f t="shared" si="336"/>
        <v/>
      </c>
      <c r="DF318" s="100" t="str">
        <f t="shared" si="337"/>
        <v/>
      </c>
      <c r="DG318" s="100" t="str">
        <f t="shared" si="338"/>
        <v/>
      </c>
      <c r="DH318" s="100" t="str">
        <f t="shared" si="339"/>
        <v/>
      </c>
      <c r="DI318" s="100" t="str">
        <f t="shared" si="340"/>
        <v/>
      </c>
      <c r="DJ318" s="100" t="str">
        <f t="shared" si="341"/>
        <v/>
      </c>
      <c r="DK318" s="100" t="str">
        <f t="shared" si="342"/>
        <v/>
      </c>
      <c r="DL318" s="100" t="str">
        <f t="shared" si="343"/>
        <v/>
      </c>
      <c r="DM318" s="100" t="str">
        <f t="shared" si="344"/>
        <v/>
      </c>
      <c r="DN318" s="100" t="str">
        <f t="shared" si="345"/>
        <v/>
      </c>
      <c r="DO318" s="100" t="str">
        <f t="shared" si="346"/>
        <v/>
      </c>
      <c r="DP318" s="100" t="str">
        <f t="shared" si="347"/>
        <v/>
      </c>
      <c r="DQ318" s="100" t="str">
        <f t="shared" si="348"/>
        <v/>
      </c>
      <c r="DR318" s="100" t="str">
        <f t="shared" si="349"/>
        <v/>
      </c>
      <c r="DS318" s="100" t="str">
        <f t="shared" si="350"/>
        <v/>
      </c>
      <c r="DT318" s="100" t="str">
        <f t="shared" si="351"/>
        <v/>
      </c>
      <c r="DU318" s="100" t="str">
        <f t="shared" si="352"/>
        <v/>
      </c>
      <c r="DV318" s="100" t="str">
        <f t="shared" si="353"/>
        <v/>
      </c>
      <c r="DW318" s="100" t="str">
        <f t="shared" si="354"/>
        <v/>
      </c>
      <c r="DX318" s="100" t="str">
        <f t="shared" si="355"/>
        <v/>
      </c>
      <c r="DY318" s="100" t="str">
        <f t="shared" si="356"/>
        <v/>
      </c>
      <c r="DZ318" s="100" t="str">
        <f t="shared" si="357"/>
        <v/>
      </c>
      <c r="EA318" s="100" t="str">
        <f t="shared" si="358"/>
        <v/>
      </c>
      <c r="EB318" s="100" t="str">
        <f t="shared" si="359"/>
        <v/>
      </c>
      <c r="EC318" s="100" t="str">
        <f t="shared" si="360"/>
        <v/>
      </c>
      <c r="ED318" s="100" t="str">
        <f t="shared" si="361"/>
        <v/>
      </c>
      <c r="EE318" s="100" t="str">
        <f t="shared" si="362"/>
        <v/>
      </c>
      <c r="EF318" s="100" t="str">
        <f t="shared" si="363"/>
        <v/>
      </c>
      <c r="EG318" s="100" t="str">
        <f t="shared" si="364"/>
        <v/>
      </c>
      <c r="EH318" s="100" t="str">
        <f t="shared" si="365"/>
        <v/>
      </c>
      <c r="EI318" s="100">
        <f t="shared" si="366"/>
        <v>3.41</v>
      </c>
      <c r="EJ318" s="100" t="str">
        <f t="shared" si="367"/>
        <v/>
      </c>
      <c r="EK318" s="100">
        <f t="shared" si="368"/>
        <v>3.5</v>
      </c>
      <c r="EL318" s="100" t="str">
        <f t="shared" si="369"/>
        <v/>
      </c>
      <c r="EM318" s="100" t="str">
        <f t="shared" si="370"/>
        <v/>
      </c>
      <c r="EN318" s="100" t="str">
        <f t="shared" si="371"/>
        <v/>
      </c>
      <c r="EO318" s="99">
        <f t="shared" si="372"/>
        <v>3.45</v>
      </c>
      <c r="EP318" s="99">
        <f>ROUND(EO318*(1+[3]Inflación!$G$50),2)</f>
        <v>3.49</v>
      </c>
      <c r="EQ318" s="98">
        <f t="shared" si="373"/>
        <v>8.8722294808458724E-3</v>
      </c>
    </row>
    <row r="319" spans="1:147" s="97" customFormat="1" ht="24.75" customHeight="1">
      <c r="A319" s="107">
        <v>311</v>
      </c>
      <c r="B319" s="106" t="s">
        <v>392</v>
      </c>
      <c r="C319" s="105" t="s">
        <v>395</v>
      </c>
      <c r="D319" s="104" t="s">
        <v>12</v>
      </c>
      <c r="E319" s="103">
        <v>5.3103626758008815</v>
      </c>
      <c r="F319" s="103">
        <v>5.3555007585451886</v>
      </c>
      <c r="G319" s="102"/>
      <c r="H319" s="100"/>
      <c r="I319" s="100">
        <v>6.79</v>
      </c>
      <c r="J319" s="100"/>
      <c r="K319" s="100" t="str">
        <f>+'[3]Contratos anteriores'!AO322</f>
        <v xml:space="preserve"> </v>
      </c>
      <c r="L319" s="100" t="str">
        <f>+'[3]Contratos anteriores'!AP322</f>
        <v xml:space="preserve"> </v>
      </c>
      <c r="M319" s="100" t="str">
        <f>+'[3]Contratos anteriores'!AQ322</f>
        <v xml:space="preserve"> </v>
      </c>
      <c r="N319" s="100"/>
      <c r="O319" s="100"/>
      <c r="P319" s="100"/>
      <c r="Q319" s="100" t="str">
        <f>+'[3]Contratos anteriores'!AR322</f>
        <v xml:space="preserve"> </v>
      </c>
      <c r="R319" s="100" t="str">
        <f>+'[3]Contratos anteriores'!AS322</f>
        <v xml:space="preserve"> </v>
      </c>
      <c r="S319" s="100" t="str">
        <f>+'[3]Contratos anteriores'!AT322</f>
        <v xml:space="preserve"> </v>
      </c>
      <c r="T319" s="100">
        <v>15</v>
      </c>
      <c r="U319" s="100"/>
      <c r="V319" s="101">
        <v>5.13</v>
      </c>
      <c r="W319" s="100" t="str">
        <f>+'[3]Contratos anteriores'!AU322</f>
        <v xml:space="preserve"> </v>
      </c>
      <c r="X319" s="100" t="str">
        <f>+'[3]Contratos anteriores'!AV322</f>
        <v xml:space="preserve"> </v>
      </c>
      <c r="Y319" s="100" t="str">
        <f>+'[3]Contratos anteriores'!AW322</f>
        <v xml:space="preserve"> </v>
      </c>
      <c r="Z319" s="100"/>
      <c r="AA319" s="100"/>
      <c r="AB319" s="100"/>
      <c r="AC319" s="101" t="str">
        <f>+'[3]Contratos anteriores'!AX322</f>
        <v xml:space="preserve"> </v>
      </c>
      <c r="AD319" s="101" t="str">
        <f>+'[3]Contratos anteriores'!AY322</f>
        <v xml:space="preserve"> </v>
      </c>
      <c r="AE319" s="101" t="str">
        <f>+'[3]Contratos anteriores'!AZ322</f>
        <v xml:space="preserve"> </v>
      </c>
      <c r="AF319" s="100"/>
      <c r="AG319" s="100"/>
      <c r="AH319" s="100"/>
      <c r="AI319" s="100" t="str">
        <f>+'[3]Contratos anteriores'!BA322</f>
        <v xml:space="preserve"> </v>
      </c>
      <c r="AJ319" s="100" t="str">
        <f>+'[3]Contratos anteriores'!BB322</f>
        <v xml:space="preserve"> </v>
      </c>
      <c r="AK319" s="100" t="str">
        <f>+'[3]Contratos anteriores'!BC322</f>
        <v xml:space="preserve"> </v>
      </c>
      <c r="AL319" s="100"/>
      <c r="AM319" s="100"/>
      <c r="AN319" s="100"/>
      <c r="AO319" s="100" t="str">
        <f>+'[3]Contratos anteriores'!BD322</f>
        <v xml:space="preserve"> </v>
      </c>
      <c r="AP319" s="100" t="str">
        <f>+'[3]Contratos anteriores'!BE322</f>
        <v xml:space="preserve"> </v>
      </c>
      <c r="AQ319" s="100" t="str">
        <f>+'[3]Contratos anteriores'!BF322</f>
        <v xml:space="preserve"> </v>
      </c>
      <c r="AR319" s="100"/>
      <c r="AS319" s="100"/>
      <c r="AT319" s="100"/>
      <c r="AU319" s="100" t="str">
        <f>+'[3]Contratos anteriores'!BG322</f>
        <v xml:space="preserve"> </v>
      </c>
      <c r="AV319" s="100">
        <f>+'[3]Contratos anteriores'!BH322</f>
        <v>6.9696899999999999</v>
      </c>
      <c r="AW319" s="100" t="str">
        <f>+'[3]Contratos anteriores'!BI322</f>
        <v xml:space="preserve"> </v>
      </c>
      <c r="AX319" s="100"/>
      <c r="AY319" s="100"/>
      <c r="AZ319" s="100"/>
      <c r="BA319" s="100" t="str">
        <f>+'[3]Contratos anteriores'!BJ322</f>
        <v xml:space="preserve"> </v>
      </c>
      <c r="BB319" s="100" t="str">
        <f>+'[3]Contratos anteriores'!BK322</f>
        <v xml:space="preserve"> </v>
      </c>
      <c r="BC319" s="100" t="str">
        <f>+'[3]Contratos anteriores'!BL322</f>
        <v xml:space="preserve"> </v>
      </c>
      <c r="BD319" s="100"/>
      <c r="BE319" s="100"/>
      <c r="BF319" s="100"/>
      <c r="BG319" s="100" t="str">
        <f>+'[3]Contratos anteriores'!BM322</f>
        <v xml:space="preserve"> </v>
      </c>
      <c r="BH319" s="100" t="str">
        <f>+'[3]Contratos anteriores'!BN322</f>
        <v xml:space="preserve"> </v>
      </c>
      <c r="BI319" s="100" t="str">
        <f>+'[3]Contratos anteriores'!BO322</f>
        <v xml:space="preserve"> </v>
      </c>
      <c r="BJ319" s="100">
        <v>5.94</v>
      </c>
      <c r="BK319" s="100">
        <v>6</v>
      </c>
      <c r="BL319" s="100"/>
      <c r="BM319" s="100" t="str">
        <f>+'[3]Contratos anteriores'!BP322</f>
        <v xml:space="preserve"> </v>
      </c>
      <c r="BN319" s="100" t="str">
        <f>+'[3]Contratos anteriores'!BQ322</f>
        <v xml:space="preserve"> </v>
      </c>
      <c r="BO319" s="100" t="str">
        <f>+'[3]Contratos anteriores'!BR322</f>
        <v xml:space="preserve"> </v>
      </c>
      <c r="BP319" s="100">
        <v>5.3</v>
      </c>
      <c r="BQ319" s="100"/>
      <c r="BR319" s="100">
        <v>5.44</v>
      </c>
      <c r="BS319" s="100" t="str">
        <f>+'[3]Contratos anteriores'!BS322</f>
        <v xml:space="preserve"> </v>
      </c>
      <c r="BT319" s="100" t="str">
        <f>+'[3]Contratos anteriores'!BT322</f>
        <v xml:space="preserve"> </v>
      </c>
      <c r="BU319" s="100" t="str">
        <f>+'[3]Contratos anteriores'!BU322</f>
        <v xml:space="preserve"> </v>
      </c>
      <c r="BV319" s="100">
        <f t="shared" si="304"/>
        <v>7.0712112499999993</v>
      </c>
      <c r="BW319" s="100">
        <f t="shared" si="305"/>
        <v>2.9773992054426834</v>
      </c>
      <c r="BX319" s="100">
        <f t="shared" si="378"/>
        <v>2.6051124418359741</v>
      </c>
      <c r="BY319" s="100">
        <f t="shared" si="376"/>
        <v>10.048610455442683</v>
      </c>
      <c r="BZ319" s="100">
        <f t="shared" si="377"/>
        <v>5.8413989433809705</v>
      </c>
      <c r="CA319" s="100" t="str">
        <f t="shared" si="306"/>
        <v/>
      </c>
      <c r="CB319" s="100" t="str">
        <f t="shared" si="307"/>
        <v/>
      </c>
      <c r="CC319" s="100" t="str">
        <f t="shared" si="308"/>
        <v/>
      </c>
      <c r="CD319" s="100" t="str">
        <f t="shared" si="309"/>
        <v/>
      </c>
      <c r="CE319" s="100" t="str">
        <f t="shared" si="310"/>
        <v/>
      </c>
      <c r="CF319" s="100" t="str">
        <f t="shared" si="311"/>
        <v/>
      </c>
      <c r="CG319" s="100" t="str">
        <f t="shared" si="312"/>
        <v/>
      </c>
      <c r="CH319" s="100" t="str">
        <f t="shared" si="313"/>
        <v/>
      </c>
      <c r="CI319" s="100" t="str">
        <f t="shared" si="314"/>
        <v/>
      </c>
      <c r="CJ319" s="100" t="str">
        <f t="shared" si="315"/>
        <v/>
      </c>
      <c r="CK319" s="100" t="str">
        <f t="shared" si="316"/>
        <v/>
      </c>
      <c r="CL319" s="100" t="str">
        <f t="shared" si="317"/>
        <v/>
      </c>
      <c r="CM319" s="100" t="str">
        <f t="shared" si="318"/>
        <v/>
      </c>
      <c r="CN319" s="100" t="str">
        <f t="shared" si="319"/>
        <v/>
      </c>
      <c r="CO319" s="100">
        <f t="shared" si="320"/>
        <v>5.13</v>
      </c>
      <c r="CP319" s="100" t="str">
        <f t="shared" si="321"/>
        <v/>
      </c>
      <c r="CQ319" s="100" t="str">
        <f t="shared" si="322"/>
        <v/>
      </c>
      <c r="CR319" s="100" t="str">
        <f t="shared" si="323"/>
        <v/>
      </c>
      <c r="CS319" s="100" t="str">
        <f t="shared" si="324"/>
        <v/>
      </c>
      <c r="CT319" s="100" t="str">
        <f t="shared" si="325"/>
        <v/>
      </c>
      <c r="CU319" s="100" t="str">
        <f t="shared" si="326"/>
        <v/>
      </c>
      <c r="CV319" s="100" t="str">
        <f t="shared" si="327"/>
        <v/>
      </c>
      <c r="CW319" s="100" t="str">
        <f t="shared" si="328"/>
        <v/>
      </c>
      <c r="CX319" s="100" t="str">
        <f t="shared" si="329"/>
        <v/>
      </c>
      <c r="CY319" s="100" t="str">
        <f t="shared" si="330"/>
        <v/>
      </c>
      <c r="CZ319" s="100" t="str">
        <f t="shared" si="331"/>
        <v/>
      </c>
      <c r="DA319" s="100" t="str">
        <f t="shared" si="332"/>
        <v/>
      </c>
      <c r="DB319" s="100" t="str">
        <f t="shared" si="333"/>
        <v/>
      </c>
      <c r="DC319" s="100" t="str">
        <f t="shared" si="334"/>
        <v/>
      </c>
      <c r="DD319" s="100" t="str">
        <f t="shared" si="335"/>
        <v/>
      </c>
      <c r="DE319" s="100" t="str">
        <f t="shared" si="336"/>
        <v/>
      </c>
      <c r="DF319" s="100" t="str">
        <f t="shared" si="337"/>
        <v/>
      </c>
      <c r="DG319" s="100" t="str">
        <f t="shared" si="338"/>
        <v/>
      </c>
      <c r="DH319" s="100" t="str">
        <f t="shared" si="339"/>
        <v/>
      </c>
      <c r="DI319" s="100" t="str">
        <f t="shared" si="340"/>
        <v/>
      </c>
      <c r="DJ319" s="100" t="str">
        <f t="shared" si="341"/>
        <v/>
      </c>
      <c r="DK319" s="100" t="str">
        <f t="shared" si="342"/>
        <v/>
      </c>
      <c r="DL319" s="100" t="str">
        <f t="shared" si="343"/>
        <v/>
      </c>
      <c r="DM319" s="100" t="str">
        <f t="shared" si="344"/>
        <v/>
      </c>
      <c r="DN319" s="100" t="str">
        <f t="shared" si="345"/>
        <v/>
      </c>
      <c r="DO319" s="100" t="str">
        <f t="shared" si="346"/>
        <v/>
      </c>
      <c r="DP319" s="100" t="str">
        <f t="shared" si="347"/>
        <v/>
      </c>
      <c r="DQ319" s="100" t="str">
        <f t="shared" si="348"/>
        <v/>
      </c>
      <c r="DR319" s="100" t="str">
        <f t="shared" si="349"/>
        <v/>
      </c>
      <c r="DS319" s="100" t="str">
        <f t="shared" si="350"/>
        <v/>
      </c>
      <c r="DT319" s="100" t="str">
        <f t="shared" si="351"/>
        <v/>
      </c>
      <c r="DU319" s="100" t="str">
        <f t="shared" si="352"/>
        <v/>
      </c>
      <c r="DV319" s="100" t="str">
        <f t="shared" si="353"/>
        <v/>
      </c>
      <c r="DW319" s="100" t="str">
        <f t="shared" si="354"/>
        <v/>
      </c>
      <c r="DX319" s="100" t="str">
        <f t="shared" si="355"/>
        <v/>
      </c>
      <c r="DY319" s="100" t="str">
        <f t="shared" si="356"/>
        <v/>
      </c>
      <c r="DZ319" s="100" t="str">
        <f t="shared" si="357"/>
        <v/>
      </c>
      <c r="EA319" s="100" t="str">
        <f t="shared" si="358"/>
        <v/>
      </c>
      <c r="EB319" s="100" t="str">
        <f t="shared" si="359"/>
        <v/>
      </c>
      <c r="EC319" s="100" t="str">
        <f t="shared" si="360"/>
        <v/>
      </c>
      <c r="ED319" s="100" t="str">
        <f t="shared" si="361"/>
        <v/>
      </c>
      <c r="EE319" s="100" t="str">
        <f t="shared" si="362"/>
        <v/>
      </c>
      <c r="EF319" s="100" t="str">
        <f t="shared" si="363"/>
        <v/>
      </c>
      <c r="EG319" s="100" t="str">
        <f t="shared" si="364"/>
        <v/>
      </c>
      <c r="EH319" s="100" t="str">
        <f t="shared" si="365"/>
        <v/>
      </c>
      <c r="EI319" s="100">
        <f t="shared" si="366"/>
        <v>5.3</v>
      </c>
      <c r="EJ319" s="100" t="str">
        <f t="shared" si="367"/>
        <v/>
      </c>
      <c r="EK319" s="100">
        <f t="shared" si="368"/>
        <v>5.44</v>
      </c>
      <c r="EL319" s="100" t="str">
        <f t="shared" si="369"/>
        <v/>
      </c>
      <c r="EM319" s="100" t="str">
        <f t="shared" si="370"/>
        <v/>
      </c>
      <c r="EN319" s="100" t="str">
        <f t="shared" si="371"/>
        <v/>
      </c>
      <c r="EO319" s="99">
        <f t="shared" si="372"/>
        <v>5.29</v>
      </c>
      <c r="EP319" s="99">
        <f>ROUND(EO319*(1+[3]Inflación!$G$50),2)</f>
        <v>5.36</v>
      </c>
      <c r="EQ319" s="98">
        <f t="shared" si="373"/>
        <v>-3.8345169706908155E-3</v>
      </c>
    </row>
    <row r="320" spans="1:147" s="56" customFormat="1" ht="24.75" customHeight="1">
      <c r="A320" s="93">
        <v>312</v>
      </c>
      <c r="B320" s="92" t="s">
        <v>392</v>
      </c>
      <c r="C320" s="91" t="s">
        <v>394</v>
      </c>
      <c r="D320" s="90" t="s">
        <v>12</v>
      </c>
      <c r="E320" s="94">
        <v>4.2093741219723366</v>
      </c>
      <c r="F320" s="94">
        <v>4.2451538020091011</v>
      </c>
      <c r="G320" s="87"/>
      <c r="H320" s="82">
        <v>4.34</v>
      </c>
      <c r="I320" s="82">
        <v>4.4205000000000005</v>
      </c>
      <c r="J320" s="82">
        <v>4.6399999999999997</v>
      </c>
      <c r="K320" s="82" t="str">
        <f>+'[3]Contratos anteriores'!AO323</f>
        <v xml:space="preserve"> </v>
      </c>
      <c r="L320" s="82" t="str">
        <f>+'[3]Contratos anteriores'!AP323</f>
        <v xml:space="preserve"> </v>
      </c>
      <c r="M320" s="82" t="str">
        <f>+'[3]Contratos anteriores'!AQ323</f>
        <v xml:space="preserve"> </v>
      </c>
      <c r="N320" s="82"/>
      <c r="O320" s="82"/>
      <c r="P320" s="82"/>
      <c r="Q320" s="82" t="str">
        <f>+'[3]Contratos anteriores'!AR323</f>
        <v xml:space="preserve"> </v>
      </c>
      <c r="R320" s="82" t="str">
        <f>+'[3]Contratos anteriores'!AS323</f>
        <v xml:space="preserve"> </v>
      </c>
      <c r="S320" s="82" t="str">
        <f>+'[3]Contratos anteriores'!AT323</f>
        <v xml:space="preserve"> </v>
      </c>
      <c r="T320" s="82">
        <v>6</v>
      </c>
      <c r="U320" s="82"/>
      <c r="V320" s="82"/>
      <c r="W320" s="82" t="str">
        <f>+'[3]Contratos anteriores'!AU323</f>
        <v xml:space="preserve"> </v>
      </c>
      <c r="X320" s="82" t="str">
        <f>+'[3]Contratos anteriores'!AV323</f>
        <v xml:space="preserve"> </v>
      </c>
      <c r="Y320" s="82" t="str">
        <f>+'[3]Contratos anteriores'!AW323</f>
        <v xml:space="preserve"> </v>
      </c>
      <c r="Z320" s="82"/>
      <c r="AA320" s="82"/>
      <c r="AB320" s="82"/>
      <c r="AC320" s="86">
        <f>+'[3]Contratos anteriores'!AX323</f>
        <v>4.5494400000000006</v>
      </c>
      <c r="AD320" s="86" t="str">
        <f>+'[3]Contratos anteriores'!AY323</f>
        <v xml:space="preserve"> </v>
      </c>
      <c r="AE320" s="86" t="str">
        <f>+'[3]Contratos anteriores'!AZ323</f>
        <v xml:space="preserve"> </v>
      </c>
      <c r="AF320" s="82"/>
      <c r="AG320" s="82"/>
      <c r="AH320" s="82"/>
      <c r="AI320" s="82" t="str">
        <f>+'[3]Contratos anteriores'!BA323</f>
        <v xml:space="preserve"> </v>
      </c>
      <c r="AJ320" s="82" t="str">
        <f>+'[3]Contratos anteriores'!BB323</f>
        <v xml:space="preserve"> </v>
      </c>
      <c r="AK320" s="82" t="str">
        <f>+'[3]Contratos anteriores'!BC323</f>
        <v xml:space="preserve"> </v>
      </c>
      <c r="AL320" s="82"/>
      <c r="AM320" s="82"/>
      <c r="AN320" s="82"/>
      <c r="AO320" s="82" t="str">
        <f>+'[3]Contratos anteriores'!BD323</f>
        <v xml:space="preserve"> </v>
      </c>
      <c r="AP320" s="82" t="str">
        <f>+'[3]Contratos anteriores'!BE323</f>
        <v xml:space="preserve"> </v>
      </c>
      <c r="AQ320" s="82" t="str">
        <f>+'[3]Contratos anteriores'!BF323</f>
        <v xml:space="preserve"> </v>
      </c>
      <c r="AR320" s="82"/>
      <c r="AS320" s="82"/>
      <c r="AT320" s="82"/>
      <c r="AU320" s="82" t="str">
        <f>+'[3]Contratos anteriores'!BG323</f>
        <v xml:space="preserve"> </v>
      </c>
      <c r="AV320" s="82" t="str">
        <f>+'[3]Contratos anteriores'!BH323</f>
        <v xml:space="preserve"> </v>
      </c>
      <c r="AW320" s="82" t="str">
        <f>+'[3]Contratos anteriores'!BI323</f>
        <v xml:space="preserve"> </v>
      </c>
      <c r="AX320" s="82"/>
      <c r="AY320" s="82"/>
      <c r="AZ320" s="82"/>
      <c r="BA320" s="82" t="str">
        <f>+'[3]Contratos anteriores'!BJ323</f>
        <v xml:space="preserve"> </v>
      </c>
      <c r="BB320" s="82" t="str">
        <f>+'[3]Contratos anteriores'!BK323</f>
        <v xml:space="preserve"> </v>
      </c>
      <c r="BC320" s="82" t="str">
        <f>+'[3]Contratos anteriores'!BL323</f>
        <v xml:space="preserve"> </v>
      </c>
      <c r="BD320" s="82"/>
      <c r="BE320" s="82"/>
      <c r="BF320" s="82"/>
      <c r="BG320" s="82">
        <f>+'[3]Contratos anteriores'!BM323</f>
        <v>4.2613020000000006</v>
      </c>
      <c r="BH320" s="82" t="str">
        <f>+'[3]Contratos anteriores'!BN323</f>
        <v xml:space="preserve"> </v>
      </c>
      <c r="BI320" s="82" t="str">
        <f>+'[3]Contratos anteriores'!BO323</f>
        <v xml:space="preserve"> </v>
      </c>
      <c r="BJ320" s="82">
        <v>6.1999999999999993</v>
      </c>
      <c r="BK320" s="82">
        <v>4.76</v>
      </c>
      <c r="BL320" s="82"/>
      <c r="BM320" s="82" t="str">
        <f>+'[3]Contratos anteriores'!BP323</f>
        <v xml:space="preserve"> </v>
      </c>
      <c r="BN320" s="82">
        <f>+'[3]Contratos anteriores'!BQ323</f>
        <v>0.10170999999999999</v>
      </c>
      <c r="BO320" s="82" t="str">
        <f>+'[3]Contratos anteriores'!BR323</f>
        <v xml:space="preserve"> </v>
      </c>
      <c r="BP320" s="82">
        <v>4.2</v>
      </c>
      <c r="BQ320" s="82"/>
      <c r="BR320" s="82">
        <v>4.3099999999999996</v>
      </c>
      <c r="BS320" s="82" t="str">
        <f>+'[3]Contratos anteriores'!BS323</f>
        <v xml:space="preserve"> </v>
      </c>
      <c r="BT320" s="82" t="str">
        <f>+'[3]Contratos anteriores'!BT323</f>
        <v xml:space="preserve"> </v>
      </c>
      <c r="BU320" s="82" t="str">
        <f>+'[3]Contratos anteriores'!BU323</f>
        <v xml:space="preserve"> </v>
      </c>
      <c r="BV320" s="84">
        <f t="shared" si="304"/>
        <v>4.3439047272727276</v>
      </c>
      <c r="BW320" s="84">
        <f t="shared" si="305"/>
        <v>1.4301875518398846</v>
      </c>
      <c r="BX320" s="84">
        <f t="shared" si="378"/>
        <v>2.1986233995129005</v>
      </c>
      <c r="BY320" s="84">
        <f t="shared" si="376"/>
        <v>5.7740922791126117</v>
      </c>
      <c r="BZ320" s="84">
        <f t="shared" si="377"/>
        <v>4.6303115341695706</v>
      </c>
      <c r="CA320" s="82">
        <f t="shared" si="306"/>
        <v>4.34</v>
      </c>
      <c r="CB320" s="82">
        <f t="shared" si="307"/>
        <v>4.4205000000000005</v>
      </c>
      <c r="CC320" s="82" t="str">
        <f t="shared" si="308"/>
        <v/>
      </c>
      <c r="CD320" s="82" t="str">
        <f t="shared" si="309"/>
        <v/>
      </c>
      <c r="CE320" s="82" t="str">
        <f t="shared" si="310"/>
        <v/>
      </c>
      <c r="CF320" s="82" t="str">
        <f t="shared" si="311"/>
        <v/>
      </c>
      <c r="CG320" s="82" t="str">
        <f t="shared" si="312"/>
        <v/>
      </c>
      <c r="CH320" s="82" t="str">
        <f t="shared" si="313"/>
        <v/>
      </c>
      <c r="CI320" s="82" t="str">
        <f t="shared" si="314"/>
        <v/>
      </c>
      <c r="CJ320" s="82" t="str">
        <f t="shared" si="315"/>
        <v/>
      </c>
      <c r="CK320" s="82" t="str">
        <f t="shared" si="316"/>
        <v/>
      </c>
      <c r="CL320" s="82" t="str">
        <f t="shared" si="317"/>
        <v/>
      </c>
      <c r="CM320" s="82" t="str">
        <f t="shared" si="318"/>
        <v/>
      </c>
      <c r="CN320" s="82" t="str">
        <f t="shared" si="319"/>
        <v/>
      </c>
      <c r="CO320" s="82" t="str">
        <f t="shared" si="320"/>
        <v/>
      </c>
      <c r="CP320" s="82" t="str">
        <f t="shared" si="321"/>
        <v/>
      </c>
      <c r="CQ320" s="82" t="str">
        <f t="shared" si="322"/>
        <v/>
      </c>
      <c r="CR320" s="82" t="str">
        <f t="shared" si="323"/>
        <v/>
      </c>
      <c r="CS320" s="82" t="str">
        <f t="shared" si="324"/>
        <v/>
      </c>
      <c r="CT320" s="82" t="str">
        <f t="shared" si="325"/>
        <v/>
      </c>
      <c r="CU320" s="82" t="str">
        <f t="shared" si="326"/>
        <v/>
      </c>
      <c r="CV320" s="82">
        <f t="shared" si="327"/>
        <v>4.5494400000000006</v>
      </c>
      <c r="CW320" s="82" t="str">
        <f t="shared" si="328"/>
        <v/>
      </c>
      <c r="CX320" s="82" t="str">
        <f t="shared" si="329"/>
        <v/>
      </c>
      <c r="CY320" s="82" t="str">
        <f t="shared" si="330"/>
        <v/>
      </c>
      <c r="CZ320" s="82" t="str">
        <f t="shared" si="331"/>
        <v/>
      </c>
      <c r="DA320" s="82" t="str">
        <f t="shared" si="332"/>
        <v/>
      </c>
      <c r="DB320" s="82" t="str">
        <f t="shared" si="333"/>
        <v/>
      </c>
      <c r="DC320" s="82" t="str">
        <f t="shared" si="334"/>
        <v/>
      </c>
      <c r="DD320" s="82" t="str">
        <f t="shared" si="335"/>
        <v/>
      </c>
      <c r="DE320" s="82" t="str">
        <f t="shared" si="336"/>
        <v/>
      </c>
      <c r="DF320" s="82" t="str">
        <f t="shared" si="337"/>
        <v/>
      </c>
      <c r="DG320" s="82" t="str">
        <f t="shared" si="338"/>
        <v/>
      </c>
      <c r="DH320" s="82" t="str">
        <f t="shared" si="339"/>
        <v/>
      </c>
      <c r="DI320" s="82" t="str">
        <f t="shared" si="340"/>
        <v/>
      </c>
      <c r="DJ320" s="82" t="str">
        <f t="shared" si="341"/>
        <v/>
      </c>
      <c r="DK320" s="82" t="str">
        <f t="shared" si="342"/>
        <v/>
      </c>
      <c r="DL320" s="82" t="str">
        <f t="shared" si="343"/>
        <v/>
      </c>
      <c r="DM320" s="82" t="str">
        <f t="shared" si="344"/>
        <v/>
      </c>
      <c r="DN320" s="82" t="str">
        <f t="shared" si="345"/>
        <v/>
      </c>
      <c r="DO320" s="82" t="str">
        <f t="shared" si="346"/>
        <v/>
      </c>
      <c r="DP320" s="82" t="str">
        <f t="shared" si="347"/>
        <v/>
      </c>
      <c r="DQ320" s="82" t="str">
        <f t="shared" si="348"/>
        <v/>
      </c>
      <c r="DR320" s="82" t="str">
        <f t="shared" si="349"/>
        <v/>
      </c>
      <c r="DS320" s="82" t="str">
        <f t="shared" si="350"/>
        <v/>
      </c>
      <c r="DT320" s="82" t="str">
        <f t="shared" si="351"/>
        <v/>
      </c>
      <c r="DU320" s="82" t="str">
        <f t="shared" si="352"/>
        <v/>
      </c>
      <c r="DV320" s="82" t="str">
        <f t="shared" si="353"/>
        <v/>
      </c>
      <c r="DW320" s="82" t="str">
        <f t="shared" si="354"/>
        <v/>
      </c>
      <c r="DX320" s="82" t="str">
        <f t="shared" si="355"/>
        <v/>
      </c>
      <c r="DY320" s="82" t="str">
        <f t="shared" si="356"/>
        <v/>
      </c>
      <c r="DZ320" s="82">
        <f t="shared" si="357"/>
        <v>4.2613020000000006</v>
      </c>
      <c r="EA320" s="82" t="str">
        <f t="shared" si="358"/>
        <v/>
      </c>
      <c r="EB320" s="82" t="str">
        <f t="shared" si="359"/>
        <v/>
      </c>
      <c r="EC320" s="82" t="str">
        <f t="shared" si="360"/>
        <v/>
      </c>
      <c r="ED320" s="82" t="str">
        <f t="shared" si="361"/>
        <v/>
      </c>
      <c r="EE320" s="82" t="str">
        <f t="shared" si="362"/>
        <v/>
      </c>
      <c r="EF320" s="82" t="str">
        <f t="shared" si="363"/>
        <v/>
      </c>
      <c r="EG320" s="82" t="str">
        <f t="shared" si="364"/>
        <v/>
      </c>
      <c r="EH320" s="82" t="str">
        <f t="shared" si="365"/>
        <v/>
      </c>
      <c r="EI320" s="82">
        <f t="shared" si="366"/>
        <v>4.2</v>
      </c>
      <c r="EJ320" s="82" t="str">
        <f t="shared" si="367"/>
        <v/>
      </c>
      <c r="EK320" s="82">
        <f t="shared" si="368"/>
        <v>4.3099999999999996</v>
      </c>
      <c r="EL320" s="82" t="str">
        <f t="shared" si="369"/>
        <v/>
      </c>
      <c r="EM320" s="82" t="str">
        <f t="shared" si="370"/>
        <v/>
      </c>
      <c r="EN320" s="82" t="str">
        <f t="shared" si="371"/>
        <v/>
      </c>
      <c r="EO320" s="71">
        <f t="shared" si="372"/>
        <v>4.3499999999999996</v>
      </c>
      <c r="EP320" s="71">
        <f>ROUND(EO320*(1+[3]Inflación!$G$50),2)</f>
        <v>4.41</v>
      </c>
      <c r="EQ320" s="81">
        <f t="shared" si="373"/>
        <v>3.3407787940163303E-2</v>
      </c>
    </row>
    <row r="321" spans="1:147" s="56" customFormat="1" ht="24.75" customHeight="1">
      <c r="A321" s="93">
        <v>313</v>
      </c>
      <c r="B321" s="92" t="s">
        <v>392</v>
      </c>
      <c r="C321" s="91" t="s">
        <v>393</v>
      </c>
      <c r="D321" s="90" t="s">
        <v>12</v>
      </c>
      <c r="E321" s="94">
        <v>4.3730436939520141</v>
      </c>
      <c r="F321" s="94">
        <v>4.4102145653506062</v>
      </c>
      <c r="G321" s="87"/>
      <c r="H321" s="82"/>
      <c r="I321" s="82"/>
      <c r="J321" s="82"/>
      <c r="K321" s="82" t="str">
        <f>+'[3]Contratos anteriores'!AO324</f>
        <v xml:space="preserve"> </v>
      </c>
      <c r="L321" s="82" t="str">
        <f>+'[3]Contratos anteriores'!AP324</f>
        <v xml:space="preserve"> </v>
      </c>
      <c r="M321" s="82" t="str">
        <f>+'[3]Contratos anteriores'!AQ324</f>
        <v xml:space="preserve"> </v>
      </c>
      <c r="N321" s="82"/>
      <c r="O321" s="82"/>
      <c r="P321" s="82"/>
      <c r="Q321" s="82" t="str">
        <f>+'[3]Contratos anteriores'!AR324</f>
        <v xml:space="preserve"> </v>
      </c>
      <c r="R321" s="82" t="str">
        <f>+'[3]Contratos anteriores'!AS324</f>
        <v xml:space="preserve"> </v>
      </c>
      <c r="S321" s="82" t="str">
        <f>+'[3]Contratos anteriores'!AT324</f>
        <v xml:space="preserve"> </v>
      </c>
      <c r="T321" s="82">
        <v>1.5</v>
      </c>
      <c r="U321" s="82"/>
      <c r="V321" s="82"/>
      <c r="W321" s="82" t="str">
        <f>+'[3]Contratos anteriores'!AU324</f>
        <v xml:space="preserve"> </v>
      </c>
      <c r="X321" s="82" t="str">
        <f>+'[3]Contratos anteriores'!AV324</f>
        <v xml:space="preserve"> </v>
      </c>
      <c r="Y321" s="82" t="str">
        <f>+'[3]Contratos anteriores'!AW324</f>
        <v xml:space="preserve"> </v>
      </c>
      <c r="Z321" s="82"/>
      <c r="AA321" s="82"/>
      <c r="AB321" s="82"/>
      <c r="AC321" s="86" t="str">
        <f>+'[3]Contratos anteriores'!AX324</f>
        <v xml:space="preserve"> </v>
      </c>
      <c r="AD321" s="86" t="str">
        <f>+'[3]Contratos anteriores'!AY324</f>
        <v xml:space="preserve"> </v>
      </c>
      <c r="AE321" s="86" t="str">
        <f>+'[3]Contratos anteriores'!AZ324</f>
        <v xml:space="preserve"> </v>
      </c>
      <c r="AF321" s="82"/>
      <c r="AG321" s="82"/>
      <c r="AH321" s="82"/>
      <c r="AI321" s="82" t="str">
        <f>+'[3]Contratos anteriores'!BA324</f>
        <v xml:space="preserve"> </v>
      </c>
      <c r="AJ321" s="82" t="str">
        <f>+'[3]Contratos anteriores'!BB324</f>
        <v xml:space="preserve"> </v>
      </c>
      <c r="AK321" s="82" t="str">
        <f>+'[3]Contratos anteriores'!BC324</f>
        <v xml:space="preserve"> </v>
      </c>
      <c r="AL321" s="82"/>
      <c r="AM321" s="82"/>
      <c r="AN321" s="82"/>
      <c r="AO321" s="82" t="str">
        <f>+'[3]Contratos anteriores'!BD324</f>
        <v xml:space="preserve"> </v>
      </c>
      <c r="AP321" s="82" t="str">
        <f>+'[3]Contratos anteriores'!BE324</f>
        <v xml:space="preserve"> </v>
      </c>
      <c r="AQ321" s="82" t="str">
        <f>+'[3]Contratos anteriores'!BF324</f>
        <v xml:space="preserve"> </v>
      </c>
      <c r="AR321" s="82"/>
      <c r="AS321" s="82"/>
      <c r="AT321" s="82"/>
      <c r="AU321" s="82" t="str">
        <f>+'[3]Contratos anteriores'!BG324</f>
        <v xml:space="preserve"> </v>
      </c>
      <c r="AV321" s="82" t="str">
        <f>+'[3]Contratos anteriores'!BH324</f>
        <v xml:space="preserve"> </v>
      </c>
      <c r="AW321" s="82" t="str">
        <f>+'[3]Contratos anteriores'!BI324</f>
        <v xml:space="preserve"> </v>
      </c>
      <c r="AX321" s="82"/>
      <c r="AY321" s="82"/>
      <c r="AZ321" s="82"/>
      <c r="BA321" s="82" t="str">
        <f>+'[3]Contratos anteriores'!BJ324</f>
        <v xml:space="preserve"> </v>
      </c>
      <c r="BB321" s="82" t="str">
        <f>+'[3]Contratos anteriores'!BK324</f>
        <v xml:space="preserve"> </v>
      </c>
      <c r="BC321" s="82" t="str">
        <f>+'[3]Contratos anteriores'!BL324</f>
        <v xml:space="preserve"> </v>
      </c>
      <c r="BD321" s="82"/>
      <c r="BE321" s="82"/>
      <c r="BF321" s="82"/>
      <c r="BG321" s="82" t="str">
        <f>+'[3]Contratos anteriores'!BM324</f>
        <v xml:space="preserve"> </v>
      </c>
      <c r="BH321" s="82" t="str">
        <f>+'[3]Contratos anteriores'!BN324</f>
        <v xml:space="preserve"> </v>
      </c>
      <c r="BI321" s="82" t="str">
        <f>+'[3]Contratos anteriores'!BO324</f>
        <v xml:space="preserve"> </v>
      </c>
      <c r="BJ321" s="82">
        <v>5.01</v>
      </c>
      <c r="BK321" s="82">
        <v>4.9400000000000004</v>
      </c>
      <c r="BL321" s="82"/>
      <c r="BM321" s="82" t="str">
        <f>+'[3]Contratos anteriores'!BP324</f>
        <v xml:space="preserve"> </v>
      </c>
      <c r="BN321" s="82" t="str">
        <f>+'[3]Contratos anteriores'!BQ324</f>
        <v xml:space="preserve"> </v>
      </c>
      <c r="BO321" s="82" t="str">
        <f>+'[3]Contratos anteriores'!BR324</f>
        <v xml:space="preserve"> </v>
      </c>
      <c r="BP321" s="82">
        <v>4.37</v>
      </c>
      <c r="BQ321" s="82"/>
      <c r="BR321" s="82">
        <v>4.4800000000000004</v>
      </c>
      <c r="BS321" s="82" t="str">
        <f>+'[3]Contratos anteriores'!BS324</f>
        <v xml:space="preserve"> </v>
      </c>
      <c r="BT321" s="82" t="str">
        <f>+'[3]Contratos anteriores'!BT324</f>
        <v xml:space="preserve"> </v>
      </c>
      <c r="BU321" s="82" t="str">
        <f>+'[3]Contratos anteriores'!BU324</f>
        <v xml:space="preserve"> </v>
      </c>
      <c r="BV321" s="84">
        <f t="shared" si="304"/>
        <v>4.0600000000000005</v>
      </c>
      <c r="BW321" s="84">
        <f t="shared" si="305"/>
        <v>1.2014437213521665</v>
      </c>
      <c r="BX321" s="84">
        <f t="shared" si="378"/>
        <v>2.2578344179717509</v>
      </c>
      <c r="BY321" s="84">
        <f t="shared" si="376"/>
        <v>5.2614437213521672</v>
      </c>
      <c r="BZ321" s="84">
        <f t="shared" ref="BZ321:BZ352" si="379">+IFERROR(E321*1.1," ")</f>
        <v>4.8103480633472158</v>
      </c>
      <c r="CA321" s="82" t="str">
        <f t="shared" si="306"/>
        <v/>
      </c>
      <c r="CB321" s="82" t="str">
        <f t="shared" si="307"/>
        <v/>
      </c>
      <c r="CC321" s="82" t="str">
        <f t="shared" si="308"/>
        <v/>
      </c>
      <c r="CD321" s="82" t="str">
        <f t="shared" si="309"/>
        <v/>
      </c>
      <c r="CE321" s="82" t="str">
        <f t="shared" si="310"/>
        <v/>
      </c>
      <c r="CF321" s="82" t="str">
        <f t="shared" si="311"/>
        <v/>
      </c>
      <c r="CG321" s="82" t="str">
        <f t="shared" si="312"/>
        <v/>
      </c>
      <c r="CH321" s="82" t="str">
        <f t="shared" si="313"/>
        <v/>
      </c>
      <c r="CI321" s="82" t="str">
        <f t="shared" si="314"/>
        <v/>
      </c>
      <c r="CJ321" s="82" t="str">
        <f t="shared" si="315"/>
        <v/>
      </c>
      <c r="CK321" s="82" t="str">
        <f t="shared" si="316"/>
        <v/>
      </c>
      <c r="CL321" s="82" t="str">
        <f t="shared" si="317"/>
        <v/>
      </c>
      <c r="CM321" s="82" t="str">
        <f t="shared" si="318"/>
        <v/>
      </c>
      <c r="CN321" s="82" t="str">
        <f t="shared" si="319"/>
        <v/>
      </c>
      <c r="CO321" s="82" t="str">
        <f t="shared" si="320"/>
        <v/>
      </c>
      <c r="CP321" s="82" t="str">
        <f t="shared" si="321"/>
        <v/>
      </c>
      <c r="CQ321" s="82" t="str">
        <f t="shared" si="322"/>
        <v/>
      </c>
      <c r="CR321" s="82" t="str">
        <f t="shared" si="323"/>
        <v/>
      </c>
      <c r="CS321" s="82" t="str">
        <f t="shared" si="324"/>
        <v/>
      </c>
      <c r="CT321" s="82" t="str">
        <f t="shared" si="325"/>
        <v/>
      </c>
      <c r="CU321" s="82" t="str">
        <f t="shared" si="326"/>
        <v/>
      </c>
      <c r="CV321" s="82" t="str">
        <f t="shared" si="327"/>
        <v/>
      </c>
      <c r="CW321" s="82" t="str">
        <f t="shared" si="328"/>
        <v/>
      </c>
      <c r="CX321" s="82" t="str">
        <f t="shared" si="329"/>
        <v/>
      </c>
      <c r="CY321" s="82" t="str">
        <f t="shared" si="330"/>
        <v/>
      </c>
      <c r="CZ321" s="82" t="str">
        <f t="shared" si="331"/>
        <v/>
      </c>
      <c r="DA321" s="82" t="str">
        <f t="shared" si="332"/>
        <v/>
      </c>
      <c r="DB321" s="82" t="str">
        <f t="shared" si="333"/>
        <v/>
      </c>
      <c r="DC321" s="82" t="str">
        <f t="shared" si="334"/>
        <v/>
      </c>
      <c r="DD321" s="82" t="str">
        <f t="shared" si="335"/>
        <v/>
      </c>
      <c r="DE321" s="82" t="str">
        <f t="shared" si="336"/>
        <v/>
      </c>
      <c r="DF321" s="82" t="str">
        <f t="shared" si="337"/>
        <v/>
      </c>
      <c r="DG321" s="82" t="str">
        <f t="shared" si="338"/>
        <v/>
      </c>
      <c r="DH321" s="82" t="str">
        <f t="shared" si="339"/>
        <v/>
      </c>
      <c r="DI321" s="82" t="str">
        <f t="shared" si="340"/>
        <v/>
      </c>
      <c r="DJ321" s="82" t="str">
        <f t="shared" si="341"/>
        <v/>
      </c>
      <c r="DK321" s="82" t="str">
        <f t="shared" si="342"/>
        <v/>
      </c>
      <c r="DL321" s="82" t="str">
        <f t="shared" si="343"/>
        <v/>
      </c>
      <c r="DM321" s="82" t="str">
        <f t="shared" si="344"/>
        <v/>
      </c>
      <c r="DN321" s="82" t="str">
        <f t="shared" si="345"/>
        <v/>
      </c>
      <c r="DO321" s="82" t="str">
        <f t="shared" si="346"/>
        <v/>
      </c>
      <c r="DP321" s="82" t="str">
        <f t="shared" si="347"/>
        <v/>
      </c>
      <c r="DQ321" s="82" t="str">
        <f t="shared" si="348"/>
        <v/>
      </c>
      <c r="DR321" s="82" t="str">
        <f t="shared" si="349"/>
        <v/>
      </c>
      <c r="DS321" s="82" t="str">
        <f t="shared" si="350"/>
        <v/>
      </c>
      <c r="DT321" s="82" t="str">
        <f t="shared" si="351"/>
        <v/>
      </c>
      <c r="DU321" s="82" t="str">
        <f t="shared" si="352"/>
        <v/>
      </c>
      <c r="DV321" s="82" t="str">
        <f t="shared" si="353"/>
        <v/>
      </c>
      <c r="DW321" s="82" t="str">
        <f t="shared" si="354"/>
        <v/>
      </c>
      <c r="DX321" s="82" t="str">
        <f t="shared" si="355"/>
        <v/>
      </c>
      <c r="DY321" s="82" t="str">
        <f t="shared" si="356"/>
        <v/>
      </c>
      <c r="DZ321" s="82" t="str">
        <f t="shared" si="357"/>
        <v/>
      </c>
      <c r="EA321" s="82" t="str">
        <f t="shared" si="358"/>
        <v/>
      </c>
      <c r="EB321" s="82" t="str">
        <f t="shared" si="359"/>
        <v/>
      </c>
      <c r="EC321" s="82" t="str">
        <f t="shared" si="360"/>
        <v/>
      </c>
      <c r="ED321" s="82" t="str">
        <f t="shared" si="361"/>
        <v/>
      </c>
      <c r="EE321" s="82" t="str">
        <f t="shared" si="362"/>
        <v/>
      </c>
      <c r="EF321" s="82" t="str">
        <f t="shared" si="363"/>
        <v/>
      </c>
      <c r="EG321" s="82" t="str">
        <f t="shared" si="364"/>
        <v/>
      </c>
      <c r="EH321" s="82" t="str">
        <f t="shared" si="365"/>
        <v/>
      </c>
      <c r="EI321" s="82">
        <f t="shared" si="366"/>
        <v>4.37</v>
      </c>
      <c r="EJ321" s="82" t="str">
        <f t="shared" si="367"/>
        <v/>
      </c>
      <c r="EK321" s="82">
        <f t="shared" si="368"/>
        <v>4.4800000000000004</v>
      </c>
      <c r="EL321" s="82" t="str">
        <f t="shared" si="369"/>
        <v/>
      </c>
      <c r="EM321" s="82" t="str">
        <f t="shared" si="370"/>
        <v/>
      </c>
      <c r="EN321" s="82" t="str">
        <f t="shared" si="371"/>
        <v/>
      </c>
      <c r="EO321" s="71">
        <f t="shared" si="372"/>
        <v>4.43</v>
      </c>
      <c r="EP321" s="71">
        <f>ROUND(EO321*(1+[3]Inflación!$G$50),2)</f>
        <v>4.49</v>
      </c>
      <c r="EQ321" s="81">
        <f t="shared" si="373"/>
        <v>1.3024408177479962E-2</v>
      </c>
    </row>
    <row r="322" spans="1:147" s="56" customFormat="1" ht="24.75" customHeight="1">
      <c r="A322" s="93">
        <v>314</v>
      </c>
      <c r="B322" s="92" t="s">
        <v>392</v>
      </c>
      <c r="C322" s="91" t="s">
        <v>391</v>
      </c>
      <c r="D322" s="90" t="s">
        <v>12</v>
      </c>
      <c r="E322" s="94">
        <v>4.2159010589867822</v>
      </c>
      <c r="F322" s="94">
        <v>4.2517362179881699</v>
      </c>
      <c r="G322" s="87"/>
      <c r="H322" s="82"/>
      <c r="I322" s="82"/>
      <c r="J322" s="82"/>
      <c r="K322" s="82" t="str">
        <f>+'[3]Contratos anteriores'!AO325</f>
        <v xml:space="preserve"> </v>
      </c>
      <c r="L322" s="82" t="str">
        <f>+'[3]Contratos anteriores'!AP325</f>
        <v xml:space="preserve"> </v>
      </c>
      <c r="M322" s="82" t="str">
        <f>+'[3]Contratos anteriores'!AQ325</f>
        <v xml:space="preserve"> </v>
      </c>
      <c r="N322" s="82"/>
      <c r="O322" s="82"/>
      <c r="P322" s="82"/>
      <c r="Q322" s="82" t="str">
        <f>+'[3]Contratos anteriores'!AR325</f>
        <v xml:space="preserve"> </v>
      </c>
      <c r="R322" s="82" t="str">
        <f>+'[3]Contratos anteriores'!AS325</f>
        <v xml:space="preserve"> </v>
      </c>
      <c r="S322" s="82" t="str">
        <f>+'[3]Contratos anteriores'!AT325</f>
        <v xml:space="preserve"> </v>
      </c>
      <c r="T322" s="82">
        <v>1.5</v>
      </c>
      <c r="U322" s="82"/>
      <c r="V322" s="82"/>
      <c r="W322" s="82" t="str">
        <f>+'[3]Contratos anteriores'!AU325</f>
        <v xml:space="preserve"> </v>
      </c>
      <c r="X322" s="82" t="str">
        <f>+'[3]Contratos anteriores'!AV325</f>
        <v xml:space="preserve"> </v>
      </c>
      <c r="Y322" s="82" t="str">
        <f>+'[3]Contratos anteriores'!AW325</f>
        <v xml:space="preserve"> </v>
      </c>
      <c r="Z322" s="82"/>
      <c r="AA322" s="82"/>
      <c r="AB322" s="82"/>
      <c r="AC322" s="86" t="str">
        <f>+'[3]Contratos anteriores'!AX325</f>
        <v xml:space="preserve"> </v>
      </c>
      <c r="AD322" s="86" t="str">
        <f>+'[3]Contratos anteriores'!AY325</f>
        <v xml:space="preserve"> </v>
      </c>
      <c r="AE322" s="86" t="str">
        <f>+'[3]Contratos anteriores'!AZ325</f>
        <v xml:space="preserve"> </v>
      </c>
      <c r="AF322" s="82"/>
      <c r="AG322" s="82"/>
      <c r="AH322" s="82"/>
      <c r="AI322" s="82" t="str">
        <f>+'[3]Contratos anteriores'!BA325</f>
        <v xml:space="preserve"> </v>
      </c>
      <c r="AJ322" s="82" t="str">
        <f>+'[3]Contratos anteriores'!BB325</f>
        <v xml:space="preserve"> </v>
      </c>
      <c r="AK322" s="82" t="str">
        <f>+'[3]Contratos anteriores'!BC325</f>
        <v xml:space="preserve"> </v>
      </c>
      <c r="AL322" s="82"/>
      <c r="AM322" s="82"/>
      <c r="AN322" s="82"/>
      <c r="AO322" s="82" t="str">
        <f>+'[3]Contratos anteriores'!BD325</f>
        <v xml:space="preserve"> </v>
      </c>
      <c r="AP322" s="82" t="str">
        <f>+'[3]Contratos anteriores'!BE325</f>
        <v xml:space="preserve"> </v>
      </c>
      <c r="AQ322" s="82" t="str">
        <f>+'[3]Contratos anteriores'!BF325</f>
        <v xml:space="preserve"> </v>
      </c>
      <c r="AR322" s="82"/>
      <c r="AS322" s="82"/>
      <c r="AT322" s="82"/>
      <c r="AU322" s="82" t="str">
        <f>+'[3]Contratos anteriores'!BG325</f>
        <v xml:space="preserve"> </v>
      </c>
      <c r="AV322" s="82" t="str">
        <f>+'[3]Contratos anteriores'!BH325</f>
        <v xml:space="preserve"> </v>
      </c>
      <c r="AW322" s="82" t="str">
        <f>+'[3]Contratos anteriores'!BI325</f>
        <v xml:space="preserve"> </v>
      </c>
      <c r="AX322" s="82"/>
      <c r="AY322" s="82"/>
      <c r="AZ322" s="82"/>
      <c r="BA322" s="82" t="str">
        <f>+'[3]Contratos anteriores'!BJ325</f>
        <v xml:space="preserve"> </v>
      </c>
      <c r="BB322" s="82" t="str">
        <f>+'[3]Contratos anteriores'!BK325</f>
        <v xml:space="preserve"> </v>
      </c>
      <c r="BC322" s="82" t="str">
        <f>+'[3]Contratos anteriores'!BL325</f>
        <v xml:space="preserve"> </v>
      </c>
      <c r="BD322" s="82"/>
      <c r="BE322" s="82"/>
      <c r="BF322" s="82"/>
      <c r="BG322" s="82" t="str">
        <f>+'[3]Contratos anteriores'!BM325</f>
        <v xml:space="preserve"> </v>
      </c>
      <c r="BH322" s="82" t="str">
        <f>+'[3]Contratos anteriores'!BN325</f>
        <v xml:space="preserve"> </v>
      </c>
      <c r="BI322" s="82" t="str">
        <f>+'[3]Contratos anteriores'!BO325</f>
        <v xml:space="preserve"> </v>
      </c>
      <c r="BJ322" s="82">
        <v>4.7299999999999995</v>
      </c>
      <c r="BK322" s="82">
        <v>4.76</v>
      </c>
      <c r="BL322" s="82"/>
      <c r="BM322" s="82" t="str">
        <f>+'[3]Contratos anteriores'!BP325</f>
        <v xml:space="preserve"> </v>
      </c>
      <c r="BN322" s="82" t="str">
        <f>+'[3]Contratos anteriores'!BQ325</f>
        <v xml:space="preserve"> </v>
      </c>
      <c r="BO322" s="82" t="str">
        <f>+'[3]Contratos anteriores'!BR325</f>
        <v xml:space="preserve"> </v>
      </c>
      <c r="BP322" s="82">
        <v>4.21</v>
      </c>
      <c r="BQ322" s="82"/>
      <c r="BR322" s="82">
        <v>4.32</v>
      </c>
      <c r="BS322" s="82" t="str">
        <f>+'[3]Contratos anteriores'!BS325</f>
        <v xml:space="preserve"> </v>
      </c>
      <c r="BT322" s="82" t="str">
        <f>+'[3]Contratos anteriores'!BT325</f>
        <v xml:space="preserve"> </v>
      </c>
      <c r="BU322" s="82" t="str">
        <f>+'[3]Contratos anteriores'!BU325</f>
        <v xml:space="preserve"> </v>
      </c>
      <c r="BV322" s="84">
        <f t="shared" si="304"/>
        <v>3.9039999999999999</v>
      </c>
      <c r="BW322" s="84">
        <f t="shared" si="305"/>
        <v>1.126718136660096</v>
      </c>
      <c r="BX322" s="84">
        <f t="shared" si="378"/>
        <v>2.2139227950098559</v>
      </c>
      <c r="BY322" s="84">
        <f t="shared" si="376"/>
        <v>5.0307181366600959</v>
      </c>
      <c r="BZ322" s="84">
        <f t="shared" si="379"/>
        <v>4.6374911648854606</v>
      </c>
      <c r="CA322" s="82" t="str">
        <f t="shared" si="306"/>
        <v/>
      </c>
      <c r="CB322" s="82" t="str">
        <f t="shared" si="307"/>
        <v/>
      </c>
      <c r="CC322" s="82" t="str">
        <f t="shared" si="308"/>
        <v/>
      </c>
      <c r="CD322" s="82" t="str">
        <f t="shared" si="309"/>
        <v/>
      </c>
      <c r="CE322" s="82" t="str">
        <f t="shared" si="310"/>
        <v/>
      </c>
      <c r="CF322" s="82" t="str">
        <f t="shared" si="311"/>
        <v/>
      </c>
      <c r="CG322" s="82" t="str">
        <f t="shared" si="312"/>
        <v/>
      </c>
      <c r="CH322" s="82" t="str">
        <f t="shared" si="313"/>
        <v/>
      </c>
      <c r="CI322" s="82" t="str">
        <f t="shared" si="314"/>
        <v/>
      </c>
      <c r="CJ322" s="82" t="str">
        <f t="shared" si="315"/>
        <v/>
      </c>
      <c r="CK322" s="82" t="str">
        <f t="shared" si="316"/>
        <v/>
      </c>
      <c r="CL322" s="82" t="str">
        <f t="shared" si="317"/>
        <v/>
      </c>
      <c r="CM322" s="82" t="str">
        <f t="shared" si="318"/>
        <v/>
      </c>
      <c r="CN322" s="82" t="str">
        <f t="shared" si="319"/>
        <v/>
      </c>
      <c r="CO322" s="82" t="str">
        <f t="shared" si="320"/>
        <v/>
      </c>
      <c r="CP322" s="82" t="str">
        <f t="shared" si="321"/>
        <v/>
      </c>
      <c r="CQ322" s="82" t="str">
        <f t="shared" si="322"/>
        <v/>
      </c>
      <c r="CR322" s="82" t="str">
        <f t="shared" si="323"/>
        <v/>
      </c>
      <c r="CS322" s="82" t="str">
        <f t="shared" si="324"/>
        <v/>
      </c>
      <c r="CT322" s="82" t="str">
        <f t="shared" si="325"/>
        <v/>
      </c>
      <c r="CU322" s="82" t="str">
        <f t="shared" si="326"/>
        <v/>
      </c>
      <c r="CV322" s="82" t="str">
        <f t="shared" si="327"/>
        <v/>
      </c>
      <c r="CW322" s="82" t="str">
        <f t="shared" si="328"/>
        <v/>
      </c>
      <c r="CX322" s="82" t="str">
        <f t="shared" si="329"/>
        <v/>
      </c>
      <c r="CY322" s="82" t="str">
        <f t="shared" si="330"/>
        <v/>
      </c>
      <c r="CZ322" s="82" t="str">
        <f t="shared" si="331"/>
        <v/>
      </c>
      <c r="DA322" s="82" t="str">
        <f t="shared" si="332"/>
        <v/>
      </c>
      <c r="DB322" s="82" t="str">
        <f t="shared" si="333"/>
        <v/>
      </c>
      <c r="DC322" s="82" t="str">
        <f t="shared" si="334"/>
        <v/>
      </c>
      <c r="DD322" s="82" t="str">
        <f t="shared" si="335"/>
        <v/>
      </c>
      <c r="DE322" s="82" t="str">
        <f t="shared" si="336"/>
        <v/>
      </c>
      <c r="DF322" s="82" t="str">
        <f t="shared" si="337"/>
        <v/>
      </c>
      <c r="DG322" s="82" t="str">
        <f t="shared" si="338"/>
        <v/>
      </c>
      <c r="DH322" s="82" t="str">
        <f t="shared" si="339"/>
        <v/>
      </c>
      <c r="DI322" s="82" t="str">
        <f t="shared" si="340"/>
        <v/>
      </c>
      <c r="DJ322" s="82" t="str">
        <f t="shared" si="341"/>
        <v/>
      </c>
      <c r="DK322" s="82" t="str">
        <f t="shared" si="342"/>
        <v/>
      </c>
      <c r="DL322" s="82" t="str">
        <f t="shared" si="343"/>
        <v/>
      </c>
      <c r="DM322" s="82" t="str">
        <f t="shared" si="344"/>
        <v/>
      </c>
      <c r="DN322" s="82" t="str">
        <f t="shared" si="345"/>
        <v/>
      </c>
      <c r="DO322" s="82" t="str">
        <f t="shared" si="346"/>
        <v/>
      </c>
      <c r="DP322" s="82" t="str">
        <f t="shared" si="347"/>
        <v/>
      </c>
      <c r="DQ322" s="82" t="str">
        <f t="shared" si="348"/>
        <v/>
      </c>
      <c r="DR322" s="82" t="str">
        <f t="shared" si="349"/>
        <v/>
      </c>
      <c r="DS322" s="82" t="str">
        <f t="shared" si="350"/>
        <v/>
      </c>
      <c r="DT322" s="82" t="str">
        <f t="shared" si="351"/>
        <v/>
      </c>
      <c r="DU322" s="82" t="str">
        <f t="shared" si="352"/>
        <v/>
      </c>
      <c r="DV322" s="82" t="str">
        <f t="shared" si="353"/>
        <v/>
      </c>
      <c r="DW322" s="82" t="str">
        <f t="shared" si="354"/>
        <v/>
      </c>
      <c r="DX322" s="82" t="str">
        <f t="shared" si="355"/>
        <v/>
      </c>
      <c r="DY322" s="82" t="str">
        <f t="shared" si="356"/>
        <v/>
      </c>
      <c r="DZ322" s="82" t="str">
        <f t="shared" si="357"/>
        <v/>
      </c>
      <c r="EA322" s="82" t="str">
        <f t="shared" si="358"/>
        <v/>
      </c>
      <c r="EB322" s="82" t="str">
        <f t="shared" si="359"/>
        <v/>
      </c>
      <c r="EC322" s="82" t="str">
        <f t="shared" si="360"/>
        <v/>
      </c>
      <c r="ED322" s="82" t="str">
        <f t="shared" si="361"/>
        <v/>
      </c>
      <c r="EE322" s="82" t="str">
        <f t="shared" si="362"/>
        <v/>
      </c>
      <c r="EF322" s="82" t="str">
        <f t="shared" si="363"/>
        <v/>
      </c>
      <c r="EG322" s="82" t="str">
        <f t="shared" si="364"/>
        <v/>
      </c>
      <c r="EH322" s="82" t="str">
        <f t="shared" si="365"/>
        <v/>
      </c>
      <c r="EI322" s="82">
        <f t="shared" si="366"/>
        <v>4.21</v>
      </c>
      <c r="EJ322" s="82" t="str">
        <f t="shared" si="367"/>
        <v/>
      </c>
      <c r="EK322" s="82">
        <f t="shared" si="368"/>
        <v>4.32</v>
      </c>
      <c r="EL322" s="82" t="str">
        <f t="shared" si="369"/>
        <v/>
      </c>
      <c r="EM322" s="82" t="str">
        <f t="shared" si="370"/>
        <v/>
      </c>
      <c r="EN322" s="82" t="str">
        <f t="shared" si="371"/>
        <v/>
      </c>
      <c r="EO322" s="71">
        <f t="shared" si="372"/>
        <v>4.2699999999999996</v>
      </c>
      <c r="EP322" s="71">
        <f>ROUND(EO322*(1+[3]Inflación!$G$50),2)</f>
        <v>4.32</v>
      </c>
      <c r="EQ322" s="81">
        <f t="shared" si="373"/>
        <v>1.2832118272296134E-2</v>
      </c>
    </row>
    <row r="323" spans="1:147" s="56" customFormat="1" ht="24.75" customHeight="1">
      <c r="A323" s="96">
        <v>315</v>
      </c>
      <c r="B323" s="95" t="s">
        <v>386</v>
      </c>
      <c r="C323" s="91" t="s">
        <v>390</v>
      </c>
      <c r="D323" s="90" t="s">
        <v>12</v>
      </c>
      <c r="E323" s="94">
        <v>0.14828285857071463</v>
      </c>
      <c r="F323" s="94">
        <v>0.1495432628685657</v>
      </c>
      <c r="G323" s="87"/>
      <c r="H323" s="82"/>
      <c r="I323" s="82"/>
      <c r="J323" s="82"/>
      <c r="K323" s="82" t="str">
        <f>+'[3]Contratos anteriores'!AO326</f>
        <v xml:space="preserve"> </v>
      </c>
      <c r="L323" s="82" t="str">
        <f>+'[3]Contratos anteriores'!AP326</f>
        <v xml:space="preserve"> </v>
      </c>
      <c r="M323" s="82" t="str">
        <f>+'[3]Contratos anteriores'!AQ326</f>
        <v xml:space="preserve"> </v>
      </c>
      <c r="N323" s="82"/>
      <c r="O323" s="82"/>
      <c r="P323" s="82"/>
      <c r="Q323" s="82" t="str">
        <f>+'[3]Contratos anteriores'!AR326</f>
        <v xml:space="preserve"> </v>
      </c>
      <c r="R323" s="82" t="str">
        <f>+'[3]Contratos anteriores'!AS326</f>
        <v xml:space="preserve"> </v>
      </c>
      <c r="S323" s="82" t="str">
        <f>+'[3]Contratos anteriores'!AT326</f>
        <v xml:space="preserve"> </v>
      </c>
      <c r="T323" s="82">
        <v>0.16</v>
      </c>
      <c r="U323" s="82"/>
      <c r="V323" s="82"/>
      <c r="W323" s="82" t="str">
        <f>+'[3]Contratos anteriores'!AU326</f>
        <v xml:space="preserve"> </v>
      </c>
      <c r="X323" s="82" t="str">
        <f>+'[3]Contratos anteriores'!AV326</f>
        <v xml:space="preserve"> </v>
      </c>
      <c r="Y323" s="82" t="str">
        <f>+'[3]Contratos anteriores'!AW326</f>
        <v xml:space="preserve"> </v>
      </c>
      <c r="Z323" s="82"/>
      <c r="AA323" s="82"/>
      <c r="AB323" s="82"/>
      <c r="AC323" s="86" t="str">
        <f>+'[3]Contratos anteriores'!AX326</f>
        <v xml:space="preserve"> </v>
      </c>
      <c r="AD323" s="86" t="str">
        <f>+'[3]Contratos anteriores'!AY326</f>
        <v xml:space="preserve"> </v>
      </c>
      <c r="AE323" s="86" t="str">
        <f>+'[3]Contratos anteriores'!AZ326</f>
        <v xml:space="preserve"> </v>
      </c>
      <c r="AF323" s="82"/>
      <c r="AG323" s="82"/>
      <c r="AH323" s="82"/>
      <c r="AI323" s="82" t="str">
        <f>+'[3]Contratos anteriores'!BA326</f>
        <v xml:space="preserve"> </v>
      </c>
      <c r="AJ323" s="82" t="str">
        <f>+'[3]Contratos anteriores'!BB326</f>
        <v xml:space="preserve"> </v>
      </c>
      <c r="AK323" s="82" t="str">
        <f>+'[3]Contratos anteriores'!BC326</f>
        <v xml:space="preserve"> </v>
      </c>
      <c r="AL323" s="82"/>
      <c r="AM323" s="82"/>
      <c r="AN323" s="82"/>
      <c r="AO323" s="82" t="str">
        <f>+'[3]Contratos anteriores'!BD326</f>
        <v xml:space="preserve"> </v>
      </c>
      <c r="AP323" s="82" t="str">
        <f>+'[3]Contratos anteriores'!BE326</f>
        <v xml:space="preserve"> </v>
      </c>
      <c r="AQ323" s="82" t="str">
        <f>+'[3]Contratos anteriores'!BF326</f>
        <v xml:space="preserve"> </v>
      </c>
      <c r="AR323" s="82"/>
      <c r="AS323" s="82"/>
      <c r="AT323" s="82"/>
      <c r="AU323" s="82" t="str">
        <f>+'[3]Contratos anteriores'!BG326</f>
        <v xml:space="preserve"> </v>
      </c>
      <c r="AV323" s="82" t="str">
        <f>+'[3]Contratos anteriores'!BH326</f>
        <v xml:space="preserve"> </v>
      </c>
      <c r="AW323" s="82" t="str">
        <f>+'[3]Contratos anteriores'!BI326</f>
        <v xml:space="preserve"> </v>
      </c>
      <c r="AX323" s="82"/>
      <c r="AY323" s="82"/>
      <c r="AZ323" s="82"/>
      <c r="BA323" s="82" t="str">
        <f>+'[3]Contratos anteriores'!BJ326</f>
        <v xml:space="preserve"> </v>
      </c>
      <c r="BB323" s="82" t="str">
        <f>+'[3]Contratos anteriores'!BK326</f>
        <v xml:space="preserve"> </v>
      </c>
      <c r="BC323" s="82" t="str">
        <f>+'[3]Contratos anteriores'!BL326</f>
        <v xml:space="preserve"> </v>
      </c>
      <c r="BD323" s="82"/>
      <c r="BE323" s="82"/>
      <c r="BF323" s="82"/>
      <c r="BG323" s="82" t="str">
        <f>+'[3]Contratos anteriores'!BM326</f>
        <v xml:space="preserve"> </v>
      </c>
      <c r="BH323" s="82" t="str">
        <f>+'[3]Contratos anteriores'!BN326</f>
        <v xml:space="preserve"> </v>
      </c>
      <c r="BI323" s="82" t="str">
        <f>+'[3]Contratos anteriores'!BO326</f>
        <v xml:space="preserve"> </v>
      </c>
      <c r="BJ323" s="82">
        <v>0.16999999999999998</v>
      </c>
      <c r="BK323" s="82">
        <v>0.17</v>
      </c>
      <c r="BL323" s="82"/>
      <c r="BM323" s="82" t="str">
        <f>+'[3]Contratos anteriores'!BP326</f>
        <v xml:space="preserve"> </v>
      </c>
      <c r="BN323" s="82" t="str">
        <f>+'[3]Contratos anteriores'!BQ326</f>
        <v xml:space="preserve"> </v>
      </c>
      <c r="BO323" s="82" t="str">
        <f>+'[3]Contratos anteriores'!BR326</f>
        <v xml:space="preserve"> </v>
      </c>
      <c r="BP323" s="82">
        <v>0.15</v>
      </c>
      <c r="BQ323" s="82"/>
      <c r="BR323" s="82">
        <v>0.15</v>
      </c>
      <c r="BS323" s="82" t="str">
        <f>+'[3]Contratos anteriores'!BS326</f>
        <v xml:space="preserve"> </v>
      </c>
      <c r="BT323" s="82" t="str">
        <f>+'[3]Contratos anteriores'!BT326</f>
        <v xml:space="preserve"> </v>
      </c>
      <c r="BU323" s="82" t="str">
        <f>+'[3]Contratos anteriores'!BU326</f>
        <v xml:space="preserve"> </v>
      </c>
      <c r="BV323" s="84">
        <f t="shared" si="304"/>
        <v>0.16</v>
      </c>
      <c r="BW323" s="84">
        <f t="shared" si="305"/>
        <v>9.8013147715510021E-3</v>
      </c>
      <c r="BX323" s="84">
        <f t="shared" si="378"/>
        <v>0.14529802784267351</v>
      </c>
      <c r="BY323" s="84">
        <f t="shared" si="376"/>
        <v>0.169801314771551</v>
      </c>
      <c r="BZ323" s="84">
        <f t="shared" si="379"/>
        <v>0.1631111444277861</v>
      </c>
      <c r="CA323" s="82" t="str">
        <f t="shared" si="306"/>
        <v/>
      </c>
      <c r="CB323" s="82" t="str">
        <f t="shared" si="307"/>
        <v/>
      </c>
      <c r="CC323" s="82" t="str">
        <f t="shared" si="308"/>
        <v/>
      </c>
      <c r="CD323" s="82" t="str">
        <f t="shared" si="309"/>
        <v/>
      </c>
      <c r="CE323" s="82" t="str">
        <f t="shared" si="310"/>
        <v/>
      </c>
      <c r="CF323" s="82" t="str">
        <f t="shared" si="311"/>
        <v/>
      </c>
      <c r="CG323" s="82" t="str">
        <f t="shared" si="312"/>
        <v/>
      </c>
      <c r="CH323" s="82" t="str">
        <f t="shared" si="313"/>
        <v/>
      </c>
      <c r="CI323" s="82" t="str">
        <f t="shared" si="314"/>
        <v/>
      </c>
      <c r="CJ323" s="82" t="str">
        <f t="shared" si="315"/>
        <v/>
      </c>
      <c r="CK323" s="82" t="str">
        <f t="shared" si="316"/>
        <v/>
      </c>
      <c r="CL323" s="82" t="str">
        <f t="shared" si="317"/>
        <v/>
      </c>
      <c r="CM323" s="82">
        <f t="shared" si="318"/>
        <v>0.16</v>
      </c>
      <c r="CN323" s="82" t="str">
        <f t="shared" si="319"/>
        <v/>
      </c>
      <c r="CO323" s="82" t="str">
        <f t="shared" si="320"/>
        <v/>
      </c>
      <c r="CP323" s="82" t="str">
        <f t="shared" si="321"/>
        <v/>
      </c>
      <c r="CQ323" s="82" t="str">
        <f t="shared" si="322"/>
        <v/>
      </c>
      <c r="CR323" s="82" t="str">
        <f t="shared" si="323"/>
        <v/>
      </c>
      <c r="CS323" s="82" t="str">
        <f t="shared" si="324"/>
        <v/>
      </c>
      <c r="CT323" s="82" t="str">
        <f t="shared" si="325"/>
        <v/>
      </c>
      <c r="CU323" s="82" t="str">
        <f t="shared" si="326"/>
        <v/>
      </c>
      <c r="CV323" s="82" t="str">
        <f t="shared" si="327"/>
        <v/>
      </c>
      <c r="CW323" s="82" t="str">
        <f t="shared" si="328"/>
        <v/>
      </c>
      <c r="CX323" s="82" t="str">
        <f t="shared" si="329"/>
        <v/>
      </c>
      <c r="CY323" s="82" t="str">
        <f t="shared" si="330"/>
        <v/>
      </c>
      <c r="CZ323" s="82" t="str">
        <f t="shared" si="331"/>
        <v/>
      </c>
      <c r="DA323" s="82" t="str">
        <f t="shared" si="332"/>
        <v/>
      </c>
      <c r="DB323" s="82" t="str">
        <f t="shared" si="333"/>
        <v/>
      </c>
      <c r="DC323" s="82" t="str">
        <f t="shared" si="334"/>
        <v/>
      </c>
      <c r="DD323" s="82" t="str">
        <f t="shared" si="335"/>
        <v/>
      </c>
      <c r="DE323" s="82" t="str">
        <f t="shared" si="336"/>
        <v/>
      </c>
      <c r="DF323" s="82" t="str">
        <f t="shared" si="337"/>
        <v/>
      </c>
      <c r="DG323" s="82" t="str">
        <f t="shared" si="338"/>
        <v/>
      </c>
      <c r="DH323" s="82" t="str">
        <f t="shared" si="339"/>
        <v/>
      </c>
      <c r="DI323" s="82" t="str">
        <f t="shared" si="340"/>
        <v/>
      </c>
      <c r="DJ323" s="82" t="str">
        <f t="shared" si="341"/>
        <v/>
      </c>
      <c r="DK323" s="82" t="str">
        <f t="shared" si="342"/>
        <v/>
      </c>
      <c r="DL323" s="82" t="str">
        <f t="shared" si="343"/>
        <v/>
      </c>
      <c r="DM323" s="82" t="str">
        <f t="shared" si="344"/>
        <v/>
      </c>
      <c r="DN323" s="82" t="str">
        <f t="shared" si="345"/>
        <v/>
      </c>
      <c r="DO323" s="82" t="str">
        <f t="shared" si="346"/>
        <v/>
      </c>
      <c r="DP323" s="82" t="str">
        <f t="shared" si="347"/>
        <v/>
      </c>
      <c r="DQ323" s="82" t="str">
        <f t="shared" si="348"/>
        <v/>
      </c>
      <c r="DR323" s="82" t="str">
        <f t="shared" si="349"/>
        <v/>
      </c>
      <c r="DS323" s="82" t="str">
        <f t="shared" si="350"/>
        <v/>
      </c>
      <c r="DT323" s="82" t="str">
        <f t="shared" si="351"/>
        <v/>
      </c>
      <c r="DU323" s="82" t="str">
        <f t="shared" si="352"/>
        <v/>
      </c>
      <c r="DV323" s="82" t="str">
        <f t="shared" si="353"/>
        <v/>
      </c>
      <c r="DW323" s="82" t="str">
        <f t="shared" si="354"/>
        <v/>
      </c>
      <c r="DX323" s="82" t="str">
        <f t="shared" si="355"/>
        <v/>
      </c>
      <c r="DY323" s="82" t="str">
        <f t="shared" si="356"/>
        <v/>
      </c>
      <c r="DZ323" s="82" t="str">
        <f t="shared" si="357"/>
        <v/>
      </c>
      <c r="EA323" s="82" t="str">
        <f t="shared" si="358"/>
        <v/>
      </c>
      <c r="EB323" s="82" t="str">
        <f t="shared" si="359"/>
        <v/>
      </c>
      <c r="EC323" s="82" t="str">
        <f t="shared" si="360"/>
        <v/>
      </c>
      <c r="ED323" s="82" t="str">
        <f t="shared" si="361"/>
        <v/>
      </c>
      <c r="EE323" s="82" t="str">
        <f t="shared" si="362"/>
        <v/>
      </c>
      <c r="EF323" s="82" t="str">
        <f t="shared" si="363"/>
        <v/>
      </c>
      <c r="EG323" s="82" t="str">
        <f t="shared" si="364"/>
        <v/>
      </c>
      <c r="EH323" s="82" t="str">
        <f t="shared" si="365"/>
        <v/>
      </c>
      <c r="EI323" s="82">
        <f t="shared" si="366"/>
        <v>0.15</v>
      </c>
      <c r="EJ323" s="82" t="str">
        <f t="shared" si="367"/>
        <v/>
      </c>
      <c r="EK323" s="82">
        <f t="shared" si="368"/>
        <v>0.15</v>
      </c>
      <c r="EL323" s="82" t="str">
        <f t="shared" si="369"/>
        <v/>
      </c>
      <c r="EM323" s="82" t="str">
        <f t="shared" si="370"/>
        <v/>
      </c>
      <c r="EN323" s="82" t="str">
        <f t="shared" si="371"/>
        <v/>
      </c>
      <c r="EO323" s="71">
        <f t="shared" si="372"/>
        <v>0.15</v>
      </c>
      <c r="EP323" s="71">
        <f>ROUND(EO323*(1+[3]Inflación!$G$50),2)</f>
        <v>0.15</v>
      </c>
      <c r="EQ323" s="81">
        <f t="shared" si="373"/>
        <v>1.1580174848507374E-2</v>
      </c>
    </row>
    <row r="324" spans="1:147" s="56" customFormat="1" ht="24.75" customHeight="1">
      <c r="A324" s="96">
        <v>316</v>
      </c>
      <c r="B324" s="95" t="s">
        <v>386</v>
      </c>
      <c r="C324" s="91" t="s">
        <v>389</v>
      </c>
      <c r="D324" s="90" t="s">
        <v>12</v>
      </c>
      <c r="E324" s="94">
        <v>0.1465889054271215</v>
      </c>
      <c r="F324" s="94">
        <v>0.14783491112325203</v>
      </c>
      <c r="G324" s="87"/>
      <c r="H324" s="82"/>
      <c r="I324" s="82">
        <v>0.19267500000000001</v>
      </c>
      <c r="J324" s="82"/>
      <c r="K324" s="82" t="str">
        <f>+'[3]Contratos anteriores'!AO327</f>
        <v xml:space="preserve"> </v>
      </c>
      <c r="L324" s="82" t="str">
        <f>+'[3]Contratos anteriores'!AP327</f>
        <v xml:space="preserve"> </v>
      </c>
      <c r="M324" s="82" t="str">
        <f>+'[3]Contratos anteriores'!AQ327</f>
        <v xml:space="preserve"> </v>
      </c>
      <c r="N324" s="82"/>
      <c r="O324" s="82"/>
      <c r="P324" s="82"/>
      <c r="Q324" s="82" t="str">
        <f>+'[3]Contratos anteriores'!AR327</f>
        <v xml:space="preserve"> </v>
      </c>
      <c r="R324" s="82" t="str">
        <f>+'[3]Contratos anteriores'!AS327</f>
        <v xml:space="preserve"> </v>
      </c>
      <c r="S324" s="82" t="str">
        <f>+'[3]Contratos anteriores'!AT327</f>
        <v xml:space="preserve"> </v>
      </c>
      <c r="T324" s="82">
        <v>0.2</v>
      </c>
      <c r="U324" s="82"/>
      <c r="V324" s="82"/>
      <c r="W324" s="82" t="str">
        <f>+'[3]Contratos anteriores'!AU327</f>
        <v xml:space="preserve"> </v>
      </c>
      <c r="X324" s="82" t="str">
        <f>+'[3]Contratos anteriores'!AV327</f>
        <v xml:space="preserve"> </v>
      </c>
      <c r="Y324" s="82" t="str">
        <f>+'[3]Contratos anteriores'!AW327</f>
        <v xml:space="preserve"> </v>
      </c>
      <c r="Z324" s="82"/>
      <c r="AA324" s="82"/>
      <c r="AB324" s="82"/>
      <c r="AC324" s="86" t="str">
        <f>+'[3]Contratos anteriores'!AX327</f>
        <v xml:space="preserve"> </v>
      </c>
      <c r="AD324" s="86" t="str">
        <f>+'[3]Contratos anteriores'!AY327</f>
        <v xml:space="preserve"> </v>
      </c>
      <c r="AE324" s="86" t="str">
        <f>+'[3]Contratos anteriores'!AZ327</f>
        <v xml:space="preserve"> </v>
      </c>
      <c r="AF324" s="82"/>
      <c r="AG324" s="82"/>
      <c r="AH324" s="82"/>
      <c r="AI324" s="82" t="str">
        <f>+'[3]Contratos anteriores'!BA327</f>
        <v xml:space="preserve"> </v>
      </c>
      <c r="AJ324" s="82" t="str">
        <f>+'[3]Contratos anteriores'!BB327</f>
        <v xml:space="preserve"> </v>
      </c>
      <c r="AK324" s="82" t="str">
        <f>+'[3]Contratos anteriores'!BC327</f>
        <v xml:space="preserve"> </v>
      </c>
      <c r="AL324" s="82"/>
      <c r="AM324" s="82"/>
      <c r="AN324" s="82"/>
      <c r="AO324" s="82" t="str">
        <f>+'[3]Contratos anteriores'!BD327</f>
        <v xml:space="preserve"> </v>
      </c>
      <c r="AP324" s="82">
        <f>+'[3]Contratos anteriores'!BE327</f>
        <v>0.20348000000000002</v>
      </c>
      <c r="AQ324" s="82" t="str">
        <f>+'[3]Contratos anteriores'!BF327</f>
        <v xml:space="preserve"> </v>
      </c>
      <c r="AR324" s="82"/>
      <c r="AS324" s="82"/>
      <c r="AT324" s="82"/>
      <c r="AU324" s="82">
        <f>+'[3]Contratos anteriores'!BG327</f>
        <v>0.15115500000000001</v>
      </c>
      <c r="AV324" s="82" t="str">
        <f>+'[3]Contratos anteriores'!BH327</f>
        <v xml:space="preserve"> </v>
      </c>
      <c r="AW324" s="82" t="str">
        <f>+'[3]Contratos anteriores'!BI327</f>
        <v xml:space="preserve"> </v>
      </c>
      <c r="AX324" s="82"/>
      <c r="AY324" s="82"/>
      <c r="AZ324" s="82"/>
      <c r="BA324" s="82" t="str">
        <f>+'[3]Contratos anteriores'!BJ327</f>
        <v xml:space="preserve"> </v>
      </c>
      <c r="BB324" s="82" t="str">
        <f>+'[3]Contratos anteriores'!BK327</f>
        <v xml:space="preserve"> </v>
      </c>
      <c r="BC324" s="82" t="str">
        <f>+'[3]Contratos anteriores'!BL327</f>
        <v xml:space="preserve"> </v>
      </c>
      <c r="BD324" s="82"/>
      <c r="BE324" s="82"/>
      <c r="BF324" s="82"/>
      <c r="BG324" s="82" t="str">
        <f>+'[3]Contratos anteriores'!BM327</f>
        <v xml:space="preserve"> </v>
      </c>
      <c r="BH324" s="82" t="str">
        <f>+'[3]Contratos anteriores'!BN327</f>
        <v xml:space="preserve"> </v>
      </c>
      <c r="BI324" s="82" t="str">
        <f>+'[3]Contratos anteriores'!BO327</f>
        <v xml:space="preserve"> </v>
      </c>
      <c r="BJ324" s="82">
        <v>0.18</v>
      </c>
      <c r="BK324" s="82">
        <v>0.17</v>
      </c>
      <c r="BL324" s="82"/>
      <c r="BM324" s="82" t="str">
        <f>+'[3]Contratos anteriores'!BP327</f>
        <v xml:space="preserve"> </v>
      </c>
      <c r="BN324" s="82" t="str">
        <f>+'[3]Contratos anteriores'!BQ327</f>
        <v xml:space="preserve"> </v>
      </c>
      <c r="BO324" s="82" t="str">
        <f>+'[3]Contratos anteriores'!BR327</f>
        <v xml:space="preserve"> </v>
      </c>
      <c r="BP324" s="82">
        <v>0.15</v>
      </c>
      <c r="BQ324" s="82">
        <v>0.18</v>
      </c>
      <c r="BR324" s="82">
        <v>0.15</v>
      </c>
      <c r="BS324" s="82" t="str">
        <f>+'[3]Contratos anteriores'!BS327</f>
        <v xml:space="preserve"> </v>
      </c>
      <c r="BT324" s="82" t="str">
        <f>+'[3]Contratos anteriores'!BT327</f>
        <v xml:space="preserve"> </v>
      </c>
      <c r="BU324" s="82" t="str">
        <f>+'[3]Contratos anteriores'!BU327</f>
        <v xml:space="preserve"> </v>
      </c>
      <c r="BV324" s="84">
        <f t="shared" si="304"/>
        <v>0.17525666666666664</v>
      </c>
      <c r="BW324" s="84">
        <f t="shared" si="305"/>
        <v>2.2202020809812779E-2</v>
      </c>
      <c r="BX324" s="84">
        <f t="shared" si="378"/>
        <v>0.14195363545194747</v>
      </c>
      <c r="BY324" s="84">
        <f t="shared" si="376"/>
        <v>0.19745868747647943</v>
      </c>
      <c r="BZ324" s="84">
        <f t="shared" si="379"/>
        <v>0.16124779596983366</v>
      </c>
      <c r="CA324" s="82" t="str">
        <f t="shared" si="306"/>
        <v/>
      </c>
      <c r="CB324" s="82" t="str">
        <f t="shared" si="307"/>
        <v/>
      </c>
      <c r="CC324" s="82" t="str">
        <f t="shared" si="308"/>
        <v/>
      </c>
      <c r="CD324" s="82" t="str">
        <f t="shared" si="309"/>
        <v/>
      </c>
      <c r="CE324" s="82" t="str">
        <f t="shared" si="310"/>
        <v/>
      </c>
      <c r="CF324" s="82" t="str">
        <f t="shared" si="311"/>
        <v/>
      </c>
      <c r="CG324" s="82" t="str">
        <f t="shared" si="312"/>
        <v/>
      </c>
      <c r="CH324" s="82" t="str">
        <f t="shared" si="313"/>
        <v/>
      </c>
      <c r="CI324" s="82" t="str">
        <f t="shared" si="314"/>
        <v/>
      </c>
      <c r="CJ324" s="82" t="str">
        <f t="shared" si="315"/>
        <v/>
      </c>
      <c r="CK324" s="82" t="str">
        <f t="shared" si="316"/>
        <v/>
      </c>
      <c r="CL324" s="82" t="str">
        <f t="shared" si="317"/>
        <v/>
      </c>
      <c r="CM324" s="82" t="str">
        <f t="shared" si="318"/>
        <v/>
      </c>
      <c r="CN324" s="82" t="str">
        <f t="shared" si="319"/>
        <v/>
      </c>
      <c r="CO324" s="82" t="str">
        <f t="shared" si="320"/>
        <v/>
      </c>
      <c r="CP324" s="82" t="str">
        <f t="shared" si="321"/>
        <v/>
      </c>
      <c r="CQ324" s="82" t="str">
        <f t="shared" si="322"/>
        <v/>
      </c>
      <c r="CR324" s="82" t="str">
        <f t="shared" si="323"/>
        <v/>
      </c>
      <c r="CS324" s="82" t="str">
        <f t="shared" si="324"/>
        <v/>
      </c>
      <c r="CT324" s="82" t="str">
        <f t="shared" si="325"/>
        <v/>
      </c>
      <c r="CU324" s="82" t="str">
        <f t="shared" si="326"/>
        <v/>
      </c>
      <c r="CV324" s="82" t="str">
        <f t="shared" si="327"/>
        <v/>
      </c>
      <c r="CW324" s="82" t="str">
        <f t="shared" si="328"/>
        <v/>
      </c>
      <c r="CX324" s="82" t="str">
        <f t="shared" si="329"/>
        <v/>
      </c>
      <c r="CY324" s="82" t="str">
        <f t="shared" si="330"/>
        <v/>
      </c>
      <c r="CZ324" s="82" t="str">
        <f t="shared" si="331"/>
        <v/>
      </c>
      <c r="DA324" s="82" t="str">
        <f t="shared" si="332"/>
        <v/>
      </c>
      <c r="DB324" s="82" t="str">
        <f t="shared" si="333"/>
        <v/>
      </c>
      <c r="DC324" s="82" t="str">
        <f t="shared" si="334"/>
        <v/>
      </c>
      <c r="DD324" s="82" t="str">
        <f t="shared" si="335"/>
        <v/>
      </c>
      <c r="DE324" s="82" t="str">
        <f t="shared" si="336"/>
        <v/>
      </c>
      <c r="DF324" s="82" t="str">
        <f t="shared" si="337"/>
        <v/>
      </c>
      <c r="DG324" s="82" t="str">
        <f t="shared" si="338"/>
        <v/>
      </c>
      <c r="DH324" s="82" t="str">
        <f t="shared" si="339"/>
        <v/>
      </c>
      <c r="DI324" s="82" t="str">
        <f t="shared" si="340"/>
        <v/>
      </c>
      <c r="DJ324" s="82" t="str">
        <f t="shared" si="341"/>
        <v/>
      </c>
      <c r="DK324" s="82" t="str">
        <f t="shared" si="342"/>
        <v/>
      </c>
      <c r="DL324" s="82" t="str">
        <f t="shared" si="343"/>
        <v/>
      </c>
      <c r="DM324" s="82" t="str">
        <f t="shared" si="344"/>
        <v/>
      </c>
      <c r="DN324" s="82">
        <f t="shared" si="345"/>
        <v>0.15115500000000001</v>
      </c>
      <c r="DO324" s="82" t="str">
        <f t="shared" si="346"/>
        <v/>
      </c>
      <c r="DP324" s="82" t="str">
        <f t="shared" si="347"/>
        <v/>
      </c>
      <c r="DQ324" s="82" t="str">
        <f t="shared" si="348"/>
        <v/>
      </c>
      <c r="DR324" s="82" t="str">
        <f t="shared" si="349"/>
        <v/>
      </c>
      <c r="DS324" s="82" t="str">
        <f t="shared" si="350"/>
        <v/>
      </c>
      <c r="DT324" s="82" t="str">
        <f t="shared" si="351"/>
        <v/>
      </c>
      <c r="DU324" s="82" t="str">
        <f t="shared" si="352"/>
        <v/>
      </c>
      <c r="DV324" s="82" t="str">
        <f t="shared" si="353"/>
        <v/>
      </c>
      <c r="DW324" s="82" t="str">
        <f t="shared" si="354"/>
        <v/>
      </c>
      <c r="DX324" s="82" t="str">
        <f t="shared" si="355"/>
        <v/>
      </c>
      <c r="DY324" s="82" t="str">
        <f t="shared" si="356"/>
        <v/>
      </c>
      <c r="DZ324" s="82" t="str">
        <f t="shared" si="357"/>
        <v/>
      </c>
      <c r="EA324" s="82" t="str">
        <f t="shared" si="358"/>
        <v/>
      </c>
      <c r="EB324" s="82" t="str">
        <f t="shared" si="359"/>
        <v/>
      </c>
      <c r="EC324" s="82" t="str">
        <f t="shared" si="360"/>
        <v/>
      </c>
      <c r="ED324" s="82" t="str">
        <f t="shared" si="361"/>
        <v/>
      </c>
      <c r="EE324" s="82" t="str">
        <f t="shared" si="362"/>
        <v/>
      </c>
      <c r="EF324" s="82" t="str">
        <f t="shared" si="363"/>
        <v/>
      </c>
      <c r="EG324" s="82" t="str">
        <f t="shared" si="364"/>
        <v/>
      </c>
      <c r="EH324" s="82" t="str">
        <f t="shared" si="365"/>
        <v/>
      </c>
      <c r="EI324" s="82">
        <f t="shared" si="366"/>
        <v>0.15</v>
      </c>
      <c r="EJ324" s="82" t="str">
        <f t="shared" si="367"/>
        <v/>
      </c>
      <c r="EK324" s="82">
        <f t="shared" si="368"/>
        <v>0.15</v>
      </c>
      <c r="EL324" s="82" t="str">
        <f t="shared" si="369"/>
        <v/>
      </c>
      <c r="EM324" s="82" t="str">
        <f t="shared" si="370"/>
        <v/>
      </c>
      <c r="EN324" s="82" t="str">
        <f t="shared" si="371"/>
        <v/>
      </c>
      <c r="EO324" s="71">
        <f t="shared" si="372"/>
        <v>0.15</v>
      </c>
      <c r="EP324" s="71">
        <f>ROUND(EO324*(1+[3]Inflación!$G$50),2)</f>
        <v>0.15</v>
      </c>
      <c r="EQ324" s="81">
        <f t="shared" si="373"/>
        <v>2.3269800418656894E-2</v>
      </c>
    </row>
    <row r="325" spans="1:147" s="97" customFormat="1" ht="24.75" customHeight="1">
      <c r="A325" s="107">
        <v>317</v>
      </c>
      <c r="B325" s="106" t="s">
        <v>386</v>
      </c>
      <c r="C325" s="105" t="s">
        <v>198</v>
      </c>
      <c r="D325" s="104" t="s">
        <v>12</v>
      </c>
      <c r="E325" s="103">
        <v>0.1834553708915202</v>
      </c>
      <c r="F325" s="103">
        <v>0.18501474154409811</v>
      </c>
      <c r="G325" s="102"/>
      <c r="H325" s="100">
        <v>0.17</v>
      </c>
      <c r="I325" s="100">
        <v>0.19</v>
      </c>
      <c r="J325" s="100">
        <v>0.18</v>
      </c>
      <c r="K325" s="100">
        <f>+'[3]Contratos anteriores'!AO328</f>
        <v>0.19330600000000001</v>
      </c>
      <c r="L325" s="100">
        <f>+'[3]Contratos anteriores'!AP328</f>
        <v>0.15234</v>
      </c>
      <c r="M325" s="100">
        <f>+'[3]Contratos anteriores'!AQ328</f>
        <v>0.15286499999999997</v>
      </c>
      <c r="N325" s="100"/>
      <c r="O325" s="100"/>
      <c r="P325" s="100"/>
      <c r="Q325" s="100">
        <f>+'[3]Contratos anteriores'!AR328</f>
        <v>0.10194000000000002</v>
      </c>
      <c r="R325" s="100">
        <f>+'[3]Contratos anteriores'!AS328</f>
        <v>0.15780763499999997</v>
      </c>
      <c r="S325" s="100" t="str">
        <f>+'[3]Contratos anteriores'!AT328</f>
        <v xml:space="preserve"> </v>
      </c>
      <c r="T325" s="100">
        <v>0.2</v>
      </c>
      <c r="U325" s="100"/>
      <c r="V325" s="100"/>
      <c r="W325" s="100" t="str">
        <f>+'[3]Contratos anteriores'!AU328</f>
        <v xml:space="preserve"> </v>
      </c>
      <c r="X325" s="100" t="str">
        <f>+'[3]Contratos anteriores'!AV328</f>
        <v xml:space="preserve"> </v>
      </c>
      <c r="Y325" s="100" t="str">
        <f>+'[3]Contratos anteriores'!AW328</f>
        <v xml:space="preserve"> </v>
      </c>
      <c r="Z325" s="100"/>
      <c r="AA325" s="100"/>
      <c r="AB325" s="100"/>
      <c r="AC325" s="101">
        <f>+'[3]Contratos anteriores'!AX328</f>
        <v>0.15232500000000002</v>
      </c>
      <c r="AD325" s="101" t="str">
        <f>+'[3]Contratos anteriores'!AY328</f>
        <v xml:space="preserve"> </v>
      </c>
      <c r="AE325" s="101" t="str">
        <f>+'[3]Contratos anteriores'!AZ328</f>
        <v xml:space="preserve"> </v>
      </c>
      <c r="AF325" s="100"/>
      <c r="AG325" s="100"/>
      <c r="AH325" s="100"/>
      <c r="AI325" s="100" t="str">
        <f>+'[3]Contratos anteriores'!BA328</f>
        <v xml:space="preserve"> </v>
      </c>
      <c r="AJ325" s="100" t="str">
        <f>+'[3]Contratos anteriores'!BB328</f>
        <v xml:space="preserve"> </v>
      </c>
      <c r="AK325" s="100" t="str">
        <f>+'[3]Contratos anteriores'!BC328</f>
        <v xml:space="preserve"> </v>
      </c>
      <c r="AL325" s="100"/>
      <c r="AM325" s="100"/>
      <c r="AN325" s="100"/>
      <c r="AO325" s="100" t="str">
        <f>+'[3]Contratos anteriores'!BD328</f>
        <v xml:space="preserve"> </v>
      </c>
      <c r="AP325" s="100" t="str">
        <f>+'[3]Contratos anteriores'!BE328</f>
        <v xml:space="preserve"> </v>
      </c>
      <c r="AQ325" s="100" t="str">
        <f>+'[3]Contratos anteriores'!BF328</f>
        <v xml:space="preserve"> </v>
      </c>
      <c r="AR325" s="100"/>
      <c r="AS325" s="100"/>
      <c r="AT325" s="100"/>
      <c r="AU325" s="100">
        <f>+'[3]Contratos anteriores'!BG328</f>
        <v>0.19146300000000002</v>
      </c>
      <c r="AV325" s="100">
        <f>+'[3]Contratos anteriores'!BH328</f>
        <v>0.121212</v>
      </c>
      <c r="AW325" s="100" t="str">
        <f>+'[3]Contratos anteriores'!BI328</f>
        <v xml:space="preserve"> </v>
      </c>
      <c r="AX325" s="100"/>
      <c r="AY325" s="100"/>
      <c r="AZ325" s="100"/>
      <c r="BA325" s="100">
        <f>+'[3]Contratos anteriores'!BJ328</f>
        <v>0.15284999999999999</v>
      </c>
      <c r="BB325" s="100" t="str">
        <f>+'[3]Contratos anteriores'!BK328</f>
        <v xml:space="preserve"> </v>
      </c>
      <c r="BC325" s="100" t="str">
        <f>+'[3]Contratos anteriores'!BL328</f>
        <v xml:space="preserve"> </v>
      </c>
      <c r="BD325" s="100"/>
      <c r="BE325" s="100"/>
      <c r="BF325" s="100"/>
      <c r="BG325" s="100">
        <f>+'[3]Contratos anteriores'!BM328</f>
        <v>0.18133199999999999</v>
      </c>
      <c r="BH325" s="100" t="str">
        <f>+'[3]Contratos anteriores'!BN328</f>
        <v xml:space="preserve"> </v>
      </c>
      <c r="BI325" s="100" t="str">
        <f>+'[3]Contratos anteriores'!BO328</f>
        <v xml:space="preserve"> </v>
      </c>
      <c r="BJ325" s="100">
        <v>0.19999999999999998</v>
      </c>
      <c r="BK325" s="100">
        <v>0.21</v>
      </c>
      <c r="BL325" s="100"/>
      <c r="BM325" s="100">
        <f>+'[3]Contratos anteriores'!BP328</f>
        <v>0.18235799999999996</v>
      </c>
      <c r="BN325" s="100">
        <f>+'[3]Contratos anteriores'!BQ328</f>
        <v>0.10170999999999999</v>
      </c>
      <c r="BO325" s="100">
        <f>+'[3]Contratos anteriores'!BR328</f>
        <v>0.161056</v>
      </c>
      <c r="BP325" s="100">
        <v>0.18</v>
      </c>
      <c r="BQ325" s="100"/>
      <c r="BR325" s="100">
        <v>0.19</v>
      </c>
      <c r="BS325" s="100">
        <f>+'[3]Contratos anteriores'!BS328</f>
        <v>0.17222699999999999</v>
      </c>
      <c r="BT325" s="100">
        <f>+'[3]Contratos anteriores'!BT328</f>
        <v>0.193629</v>
      </c>
      <c r="BU325" s="100">
        <f>+'[3]Contratos anteriores'!BU328</f>
        <v>0.192299</v>
      </c>
      <c r="BV325" s="100">
        <f t="shared" si="304"/>
        <v>0.17002998479166664</v>
      </c>
      <c r="BW325" s="100">
        <f t="shared" si="305"/>
        <v>2.8450543127608679E-2</v>
      </c>
      <c r="BX325" s="100">
        <f t="shared" si="378"/>
        <v>0.12735417010025363</v>
      </c>
      <c r="BY325" s="100">
        <f t="shared" si="376"/>
        <v>0.19848052791927531</v>
      </c>
      <c r="BZ325" s="100">
        <f t="shared" si="379"/>
        <v>0.20180090798067224</v>
      </c>
      <c r="CA325" s="100">
        <f t="shared" si="306"/>
        <v>0.17</v>
      </c>
      <c r="CB325" s="100">
        <f t="shared" si="307"/>
        <v>0.19</v>
      </c>
      <c r="CC325" s="100">
        <f t="shared" si="308"/>
        <v>0.18</v>
      </c>
      <c r="CD325" s="100">
        <f t="shared" si="309"/>
        <v>0.19330600000000001</v>
      </c>
      <c r="CE325" s="100">
        <f t="shared" si="310"/>
        <v>0.15234</v>
      </c>
      <c r="CF325" s="100">
        <f t="shared" si="311"/>
        <v>0.15286499999999997</v>
      </c>
      <c r="CG325" s="100" t="str">
        <f t="shared" si="312"/>
        <v/>
      </c>
      <c r="CH325" s="100" t="str">
        <f t="shared" si="313"/>
        <v/>
      </c>
      <c r="CI325" s="100" t="str">
        <f t="shared" si="314"/>
        <v/>
      </c>
      <c r="CJ325" s="100" t="str">
        <f t="shared" si="315"/>
        <v/>
      </c>
      <c r="CK325" s="100">
        <f t="shared" si="316"/>
        <v>0.15780763499999997</v>
      </c>
      <c r="CL325" s="100" t="str">
        <f t="shared" si="317"/>
        <v/>
      </c>
      <c r="CM325" s="100">
        <f t="shared" si="318"/>
        <v>0.2</v>
      </c>
      <c r="CN325" s="100" t="str">
        <f t="shared" si="319"/>
        <v/>
      </c>
      <c r="CO325" s="100" t="str">
        <f t="shared" si="320"/>
        <v/>
      </c>
      <c r="CP325" s="100" t="str">
        <f t="shared" si="321"/>
        <v/>
      </c>
      <c r="CQ325" s="100" t="str">
        <f t="shared" si="322"/>
        <v/>
      </c>
      <c r="CR325" s="100" t="str">
        <f t="shared" si="323"/>
        <v/>
      </c>
      <c r="CS325" s="100" t="str">
        <f t="shared" si="324"/>
        <v/>
      </c>
      <c r="CT325" s="100" t="str">
        <f t="shared" si="325"/>
        <v/>
      </c>
      <c r="CU325" s="100" t="str">
        <f t="shared" si="326"/>
        <v/>
      </c>
      <c r="CV325" s="100">
        <f t="shared" si="327"/>
        <v>0.15232500000000002</v>
      </c>
      <c r="CW325" s="100" t="str">
        <f t="shared" si="328"/>
        <v/>
      </c>
      <c r="CX325" s="100" t="str">
        <f t="shared" si="329"/>
        <v/>
      </c>
      <c r="CY325" s="100" t="str">
        <f t="shared" si="330"/>
        <v/>
      </c>
      <c r="CZ325" s="100" t="str">
        <f t="shared" si="331"/>
        <v/>
      </c>
      <c r="DA325" s="100" t="str">
        <f t="shared" si="332"/>
        <v/>
      </c>
      <c r="DB325" s="100" t="str">
        <f t="shared" si="333"/>
        <v/>
      </c>
      <c r="DC325" s="100" t="str">
        <f t="shared" si="334"/>
        <v/>
      </c>
      <c r="DD325" s="100" t="str">
        <f t="shared" si="335"/>
        <v/>
      </c>
      <c r="DE325" s="100" t="str">
        <f t="shared" si="336"/>
        <v/>
      </c>
      <c r="DF325" s="100" t="str">
        <f t="shared" si="337"/>
        <v/>
      </c>
      <c r="DG325" s="100" t="str">
        <f t="shared" si="338"/>
        <v/>
      </c>
      <c r="DH325" s="100" t="str">
        <f t="shared" si="339"/>
        <v/>
      </c>
      <c r="DI325" s="100" t="str">
        <f t="shared" si="340"/>
        <v/>
      </c>
      <c r="DJ325" s="100" t="str">
        <f t="shared" si="341"/>
        <v/>
      </c>
      <c r="DK325" s="100" t="str">
        <f t="shared" si="342"/>
        <v/>
      </c>
      <c r="DL325" s="100" t="str">
        <f t="shared" si="343"/>
        <v/>
      </c>
      <c r="DM325" s="100" t="str">
        <f t="shared" si="344"/>
        <v/>
      </c>
      <c r="DN325" s="100">
        <f t="shared" si="345"/>
        <v>0.19146300000000002</v>
      </c>
      <c r="DO325" s="100" t="str">
        <f t="shared" si="346"/>
        <v/>
      </c>
      <c r="DP325" s="100" t="str">
        <f t="shared" si="347"/>
        <v/>
      </c>
      <c r="DQ325" s="100" t="str">
        <f t="shared" si="348"/>
        <v/>
      </c>
      <c r="DR325" s="100" t="str">
        <f t="shared" si="349"/>
        <v/>
      </c>
      <c r="DS325" s="100" t="str">
        <f t="shared" si="350"/>
        <v/>
      </c>
      <c r="DT325" s="100">
        <f t="shared" si="351"/>
        <v>0.15284999999999999</v>
      </c>
      <c r="DU325" s="100" t="str">
        <f t="shared" si="352"/>
        <v/>
      </c>
      <c r="DV325" s="100" t="str">
        <f t="shared" si="353"/>
        <v/>
      </c>
      <c r="DW325" s="100" t="str">
        <f t="shared" si="354"/>
        <v/>
      </c>
      <c r="DX325" s="100" t="str">
        <f t="shared" si="355"/>
        <v/>
      </c>
      <c r="DY325" s="100" t="str">
        <f t="shared" si="356"/>
        <v/>
      </c>
      <c r="DZ325" s="100">
        <f t="shared" si="357"/>
        <v>0.18133199999999999</v>
      </c>
      <c r="EA325" s="100" t="str">
        <f t="shared" si="358"/>
        <v/>
      </c>
      <c r="EB325" s="100" t="str">
        <f t="shared" si="359"/>
        <v/>
      </c>
      <c r="EC325" s="100">
        <f t="shared" si="360"/>
        <v>0.19999999999999998</v>
      </c>
      <c r="ED325" s="100" t="str">
        <f t="shared" si="361"/>
        <v/>
      </c>
      <c r="EE325" s="100" t="str">
        <f t="shared" si="362"/>
        <v/>
      </c>
      <c r="EF325" s="100">
        <f t="shared" si="363"/>
        <v>0.18235799999999996</v>
      </c>
      <c r="EG325" s="100" t="str">
        <f t="shared" si="364"/>
        <v/>
      </c>
      <c r="EH325" s="100">
        <f t="shared" si="365"/>
        <v>0.161056</v>
      </c>
      <c r="EI325" s="100">
        <f t="shared" si="366"/>
        <v>0.18</v>
      </c>
      <c r="EJ325" s="100" t="str">
        <f t="shared" si="367"/>
        <v/>
      </c>
      <c r="EK325" s="100">
        <f t="shared" si="368"/>
        <v>0.19</v>
      </c>
      <c r="EL325" s="100">
        <f t="shared" si="369"/>
        <v>0.17222699999999999</v>
      </c>
      <c r="EM325" s="100">
        <f t="shared" si="370"/>
        <v>0.193629</v>
      </c>
      <c r="EN325" s="100">
        <f t="shared" si="371"/>
        <v>0.192299</v>
      </c>
      <c r="EO325" s="99">
        <f t="shared" si="372"/>
        <v>0.18</v>
      </c>
      <c r="EP325" s="99">
        <f>ROUND(EO325*(1+[3]Inflación!$G$50),2)</f>
        <v>0.18</v>
      </c>
      <c r="EQ325" s="98">
        <f t="shared" si="373"/>
        <v>-1.883493993513774E-2</v>
      </c>
    </row>
    <row r="326" spans="1:147" s="56" customFormat="1" ht="24.75" customHeight="1">
      <c r="A326" s="96">
        <v>318</v>
      </c>
      <c r="B326" s="95" t="s">
        <v>386</v>
      </c>
      <c r="C326" s="91" t="s">
        <v>388</v>
      </c>
      <c r="D326" s="90" t="s">
        <v>12</v>
      </c>
      <c r="E326" s="94">
        <v>0.31897071129707111</v>
      </c>
      <c r="F326" s="94">
        <v>0.32168196234309621</v>
      </c>
      <c r="G326" s="87"/>
      <c r="H326" s="82">
        <v>0.95</v>
      </c>
      <c r="I326" s="82">
        <v>0.28999999999999998</v>
      </c>
      <c r="J326" s="82">
        <v>1.02</v>
      </c>
      <c r="K326" s="82" t="str">
        <f>+'[3]Contratos anteriores'!AO329</f>
        <v xml:space="preserve"> </v>
      </c>
      <c r="L326" s="82" t="str">
        <f>+'[3]Contratos anteriores'!AP329</f>
        <v xml:space="preserve"> </v>
      </c>
      <c r="M326" s="82" t="str">
        <f>+'[3]Contratos anteriores'!AQ329</f>
        <v xml:space="preserve"> </v>
      </c>
      <c r="N326" s="82"/>
      <c r="O326" s="82"/>
      <c r="P326" s="82"/>
      <c r="Q326" s="82" t="str">
        <f>+'[3]Contratos anteriores'!AR329</f>
        <v xml:space="preserve"> </v>
      </c>
      <c r="R326" s="82" t="str">
        <f>+'[3]Contratos anteriores'!AS329</f>
        <v xml:space="preserve"> </v>
      </c>
      <c r="S326" s="82" t="str">
        <f>+'[3]Contratos anteriores'!AT329</f>
        <v xml:space="preserve"> </v>
      </c>
      <c r="T326" s="82">
        <v>1</v>
      </c>
      <c r="U326" s="82"/>
      <c r="V326" s="82"/>
      <c r="W326" s="82" t="str">
        <f>+'[3]Contratos anteriores'!AU329</f>
        <v xml:space="preserve"> </v>
      </c>
      <c r="X326" s="82" t="str">
        <f>+'[3]Contratos anteriores'!AV329</f>
        <v xml:space="preserve"> </v>
      </c>
      <c r="Y326" s="82" t="str">
        <f>+'[3]Contratos anteriores'!AW329</f>
        <v xml:space="preserve"> </v>
      </c>
      <c r="Z326" s="82"/>
      <c r="AA326" s="82"/>
      <c r="AB326" s="82"/>
      <c r="AC326" s="86" t="str">
        <f>+'[3]Contratos anteriores'!AX329</f>
        <v xml:space="preserve"> </v>
      </c>
      <c r="AD326" s="86" t="str">
        <f>+'[3]Contratos anteriores'!AY329</f>
        <v xml:space="preserve"> </v>
      </c>
      <c r="AE326" s="86" t="str">
        <f>+'[3]Contratos anteriores'!AZ329</f>
        <v xml:space="preserve"> </v>
      </c>
      <c r="AF326" s="82"/>
      <c r="AG326" s="82"/>
      <c r="AH326" s="82"/>
      <c r="AI326" s="82" t="str">
        <f>+'[3]Contratos anteriores'!BA329</f>
        <v xml:space="preserve"> </v>
      </c>
      <c r="AJ326" s="82" t="str">
        <f>+'[3]Contratos anteriores'!BB329</f>
        <v xml:space="preserve"> </v>
      </c>
      <c r="AK326" s="82" t="str">
        <f>+'[3]Contratos anteriores'!BC329</f>
        <v xml:space="preserve"> </v>
      </c>
      <c r="AL326" s="82"/>
      <c r="AM326" s="82"/>
      <c r="AN326" s="82"/>
      <c r="AO326" s="82" t="str">
        <f>+'[3]Contratos anteriores'!BD329</f>
        <v xml:space="preserve"> </v>
      </c>
      <c r="AP326" s="82" t="str">
        <f>+'[3]Contratos anteriores'!BE329</f>
        <v xml:space="preserve"> </v>
      </c>
      <c r="AQ326" s="82" t="str">
        <f>+'[3]Contratos anteriores'!BF329</f>
        <v xml:space="preserve"> </v>
      </c>
      <c r="AR326" s="82"/>
      <c r="AS326" s="82"/>
      <c r="AT326" s="82"/>
      <c r="AU326" s="82" t="str">
        <f>+'[3]Contratos anteriores'!BG329</f>
        <v xml:space="preserve"> </v>
      </c>
      <c r="AV326" s="82" t="str">
        <f>+'[3]Contratos anteriores'!BH329</f>
        <v xml:space="preserve"> </v>
      </c>
      <c r="AW326" s="82" t="str">
        <f>+'[3]Contratos anteriores'!BI329</f>
        <v xml:space="preserve"> </v>
      </c>
      <c r="AX326" s="82"/>
      <c r="AY326" s="82"/>
      <c r="AZ326" s="82"/>
      <c r="BA326" s="82" t="str">
        <f>+'[3]Contratos anteriores'!BJ329</f>
        <v xml:space="preserve"> </v>
      </c>
      <c r="BB326" s="82" t="str">
        <f>+'[3]Contratos anteriores'!BK329</f>
        <v xml:space="preserve"> </v>
      </c>
      <c r="BC326" s="82" t="str">
        <f>+'[3]Contratos anteriores'!BL329</f>
        <v xml:space="preserve"> </v>
      </c>
      <c r="BD326" s="82"/>
      <c r="BE326" s="82"/>
      <c r="BF326" s="82"/>
      <c r="BG326" s="82" t="str">
        <f>+'[3]Contratos anteriores'!BM329</f>
        <v xml:space="preserve"> </v>
      </c>
      <c r="BH326" s="82" t="str">
        <f>+'[3]Contratos anteriores'!BN329</f>
        <v xml:space="preserve"> </v>
      </c>
      <c r="BI326" s="82" t="str">
        <f>+'[3]Contratos anteriores'!BO329</f>
        <v xml:space="preserve"> </v>
      </c>
      <c r="BJ326" s="82">
        <v>0.35</v>
      </c>
      <c r="BK326" s="82">
        <v>0.36</v>
      </c>
      <c r="BL326" s="82"/>
      <c r="BM326" s="82" t="str">
        <f>+'[3]Contratos anteriores'!BP329</f>
        <v xml:space="preserve"> </v>
      </c>
      <c r="BN326" s="82" t="str">
        <f>+'[3]Contratos anteriores'!BQ329</f>
        <v xml:space="preserve"> </v>
      </c>
      <c r="BO326" s="82" t="str">
        <f>+'[3]Contratos anteriores'!BR329</f>
        <v xml:space="preserve"> </v>
      </c>
      <c r="BP326" s="82">
        <v>0.32</v>
      </c>
      <c r="BQ326" s="82"/>
      <c r="BR326" s="82">
        <v>0.33</v>
      </c>
      <c r="BS326" s="82" t="str">
        <f>+'[3]Contratos anteriores'!BS329</f>
        <v xml:space="preserve"> </v>
      </c>
      <c r="BT326" s="82" t="str">
        <f>+'[3]Contratos anteriores'!BT329</f>
        <v xml:space="preserve"> </v>
      </c>
      <c r="BU326" s="82" t="str">
        <f>+'[3]Contratos anteriores'!BU329</f>
        <v xml:space="preserve"> </v>
      </c>
      <c r="BV326" s="84">
        <f t="shared" ref="BV326:BV389" si="380">IFERROR(AVERAGEIF(G326:BU326,"&gt;"&amp;0,G326:BU326)," ")</f>
        <v>0.57750000000000001</v>
      </c>
      <c r="BW326" s="84">
        <f t="shared" ref="BW326:BW389" si="381">IFERROR(_xlfn.STDEV.S(E326:BU326)," ")</f>
        <v>0.32113945470162614</v>
      </c>
      <c r="BX326" s="84">
        <f t="shared" si="378"/>
        <v>9.5790817947560836E-2</v>
      </c>
      <c r="BY326" s="84">
        <f t="shared" si="376"/>
        <v>0.89863945470162609</v>
      </c>
      <c r="BZ326" s="84">
        <f t="shared" si="379"/>
        <v>0.35086778242677824</v>
      </c>
      <c r="CA326" s="82" t="str">
        <f t="shared" ref="CA326:CA389" si="382">IF(IF(H326&lt;$BZ326,IF(H326&gt;$BX326,H326,""),"")=0,"",IF(H326&lt;$BZ326,IF(H326&gt;$BX326,H326,""),""))</f>
        <v/>
      </c>
      <c r="CB326" s="82">
        <f t="shared" ref="CB326:CB389" si="383">IF(IF(I326&lt;$BZ326,IF(I326&gt;$BX326,I326,""),"")=0,"",IF(I326&lt;$BZ326,IF(I326&gt;$BX326,I326,""),""))</f>
        <v>0.28999999999999998</v>
      </c>
      <c r="CC326" s="82" t="str">
        <f t="shared" ref="CC326:CC389" si="384">IF(IF(J326&lt;$BZ326,IF(J326&gt;$BX326,J326,""),"")=0,"",IF(J326&lt;$BZ326,IF(J326&gt;$BX326,J326,""),""))</f>
        <v/>
      </c>
      <c r="CD326" s="82" t="str">
        <f t="shared" ref="CD326:CD389" si="385">IF(IF(K326&lt;$BZ326,IF(K326&gt;$BX326,K326,""),"")=0,"",IF(K326&lt;$BZ326,IF(K326&gt;$BX326,K326,""),""))</f>
        <v/>
      </c>
      <c r="CE326" s="82" t="str">
        <f t="shared" ref="CE326:CE389" si="386">IF(IF(L326&lt;$BZ326,IF(L326&gt;$BX326,L326,""),"")=0,"",IF(L326&lt;$BZ326,IF(L326&gt;$BX326,L326,""),""))</f>
        <v/>
      </c>
      <c r="CF326" s="82" t="str">
        <f t="shared" ref="CF326:CF389" si="387">IF(IF(M326&lt;$BZ326,IF(M326&gt;$BX326,M326,""),"")=0,"",IF(M326&lt;$BZ326,IF(M326&gt;$BX326,M326,""),""))</f>
        <v/>
      </c>
      <c r="CG326" s="82" t="str">
        <f t="shared" ref="CG326:CG389" si="388">IF(IF(N326&lt;$BZ326,IF(N326&gt;$BX326,N326,""),"")=0,"",IF(N326&lt;$BZ326,IF(N326&gt;$BX326,N326,""),""))</f>
        <v/>
      </c>
      <c r="CH326" s="82" t="str">
        <f t="shared" ref="CH326:CH389" si="389">IF(IF(O326&lt;$BZ326,IF(O326&gt;$BX326,O326,""),"")=0,"",IF(O326&lt;$BZ326,IF(O326&gt;$BX326,O326,""),""))</f>
        <v/>
      </c>
      <c r="CI326" s="82" t="str">
        <f t="shared" ref="CI326:CI389" si="390">IF(IF(P326&lt;$BZ326,IF(P326&gt;$BX326,P326,""),"")=0,"",IF(P326&lt;$BZ326,IF(P326&gt;$BX326,P326,""),""))</f>
        <v/>
      </c>
      <c r="CJ326" s="82" t="str">
        <f t="shared" ref="CJ326:CJ389" si="391">IF(IF(Q326&lt;$BZ326,IF(Q326&gt;$BX326,Q326,""),"")=0,"",IF(Q326&lt;$BZ326,IF(Q326&gt;$BX326,Q326,""),""))</f>
        <v/>
      </c>
      <c r="CK326" s="82" t="str">
        <f t="shared" ref="CK326:CK389" si="392">IF(IF(R326&lt;$BZ326,IF(R326&gt;$BX326,R326,""),"")=0,"",IF(R326&lt;$BZ326,IF(R326&gt;$BX326,R326,""),""))</f>
        <v/>
      </c>
      <c r="CL326" s="82" t="str">
        <f t="shared" ref="CL326:CL389" si="393">IF(IF(S326&lt;$BZ326,IF(S326&gt;$BX326,S326,""),"")=0,"",IF(S326&lt;$BZ326,IF(S326&gt;$BX326,S326,""),""))</f>
        <v/>
      </c>
      <c r="CM326" s="82" t="str">
        <f t="shared" ref="CM326:CM389" si="394">IF(IF(T326&lt;$BZ326,IF(T326&gt;$BX326,T326,""),"")=0,"",IF(T326&lt;$BZ326,IF(T326&gt;$BX326,T326,""),""))</f>
        <v/>
      </c>
      <c r="CN326" s="82" t="str">
        <f t="shared" ref="CN326:CN389" si="395">IF(IF(U326&lt;$BZ326,IF(U326&gt;$BX326,U326,""),"")=0,"",IF(U326&lt;$BZ326,IF(U326&gt;$BX326,U326,""),""))</f>
        <v/>
      </c>
      <c r="CO326" s="82" t="str">
        <f t="shared" ref="CO326:CO389" si="396">IF(IF(V326&lt;$BZ326,IF(V326&gt;$BX326,V326,""),"")=0,"",IF(V326&lt;$BZ326,IF(V326&gt;$BX326,V326,""),""))</f>
        <v/>
      </c>
      <c r="CP326" s="82" t="str">
        <f t="shared" ref="CP326:CP389" si="397">IF(IF(W326&lt;$BZ326,IF(W326&gt;$BX326,W326,""),"")=0,"",IF(W326&lt;$BZ326,IF(W326&gt;$BX326,W326,""),""))</f>
        <v/>
      </c>
      <c r="CQ326" s="82" t="str">
        <f t="shared" ref="CQ326:CQ389" si="398">IF(IF(X326&lt;$BZ326,IF(X326&gt;$BX326,X326,""),"")=0,"",IF(X326&lt;$BZ326,IF(X326&gt;$BX326,X326,""),""))</f>
        <v/>
      </c>
      <c r="CR326" s="82" t="str">
        <f t="shared" ref="CR326:CR389" si="399">IF(IF(Y326&lt;$BZ326,IF(Y326&gt;$BX326,Y326,""),"")=0,"",IF(Y326&lt;$BZ326,IF(Y326&gt;$BX326,Y326,""),""))</f>
        <v/>
      </c>
      <c r="CS326" s="82" t="str">
        <f t="shared" ref="CS326:CS389" si="400">IF(IF(Z326&lt;$BZ326,IF(Z326&gt;$BX326,Z326,""),"")=0,"",IF(Z326&lt;$BZ326,IF(Z326&gt;$BX326,Z326,""),""))</f>
        <v/>
      </c>
      <c r="CT326" s="82" t="str">
        <f t="shared" ref="CT326:CT389" si="401">IF(IF(AA326&lt;$BZ326,IF(AA326&gt;$BX326,AA326,""),"")=0,"",IF(AA326&lt;$BZ326,IF(AA326&gt;$BX326,AA326,""),""))</f>
        <v/>
      </c>
      <c r="CU326" s="82" t="str">
        <f t="shared" ref="CU326:CU389" si="402">IF(IF(AB326&lt;$BZ326,IF(AB326&gt;$BX326,AB326,""),"")=0,"",IF(AB326&lt;$BZ326,IF(AB326&gt;$BX326,AB326,""),""))</f>
        <v/>
      </c>
      <c r="CV326" s="82" t="str">
        <f t="shared" ref="CV326:CV389" si="403">IF(IF(AC326&lt;$BZ326,IF(AC326&gt;$BX326,AC326,""),"")=0,"",IF(AC326&lt;$BZ326,IF(AC326&gt;$BX326,AC326,""),""))</f>
        <v/>
      </c>
      <c r="CW326" s="82" t="str">
        <f t="shared" ref="CW326:CW389" si="404">IF(IF(AD326&lt;$BZ326,IF(AD326&gt;$BX326,AD326,""),"")=0,"",IF(AD326&lt;$BZ326,IF(AD326&gt;$BX326,AD326,""),""))</f>
        <v/>
      </c>
      <c r="CX326" s="82" t="str">
        <f t="shared" ref="CX326:CX389" si="405">IF(IF(AE326&lt;$BZ326,IF(AE326&gt;$BX326,AE326,""),"")=0,"",IF(AE326&lt;$BZ326,IF(AE326&gt;$BX326,AE326,""),""))</f>
        <v/>
      </c>
      <c r="CY326" s="82" t="str">
        <f t="shared" ref="CY326:CY389" si="406">IF(IF(AF326&lt;$BZ326,IF(AF326&gt;$BX326,AF326,""),"")=0,"",IF(AF326&lt;$BZ326,IF(AF326&gt;$BX326,AF326,""),""))</f>
        <v/>
      </c>
      <c r="CZ326" s="82" t="str">
        <f t="shared" ref="CZ326:CZ389" si="407">IF(IF(AG326&lt;$BZ326,IF(AG326&gt;$BX326,AG326,""),"")=0,"",IF(AG326&lt;$BZ326,IF(AG326&gt;$BX326,AG326,""),""))</f>
        <v/>
      </c>
      <c r="DA326" s="82" t="str">
        <f t="shared" ref="DA326:DA389" si="408">IF(IF(AH326&lt;$BZ326,IF(AH326&gt;$BX326,AH326,""),"")=0,"",IF(AH326&lt;$BZ326,IF(AH326&gt;$BX326,AH326,""),""))</f>
        <v/>
      </c>
      <c r="DB326" s="82" t="str">
        <f t="shared" ref="DB326:DB389" si="409">IF(IF(AI326&lt;$BZ326,IF(AI326&gt;$BX326,AI326,""),"")=0,"",IF(AI326&lt;$BZ326,IF(AI326&gt;$BX326,AI326,""),""))</f>
        <v/>
      </c>
      <c r="DC326" s="82" t="str">
        <f t="shared" ref="DC326:DC389" si="410">IF(IF(AJ326&lt;$BZ326,IF(AJ326&gt;$BX326,AJ326,""),"")=0,"",IF(AJ326&lt;$BZ326,IF(AJ326&gt;$BX326,AJ326,""),""))</f>
        <v/>
      </c>
      <c r="DD326" s="82" t="str">
        <f t="shared" ref="DD326:DD389" si="411">IF(IF(AK326&lt;$BZ326,IF(AK326&gt;$BX326,AK326,""),"")=0,"",IF(AK326&lt;$BZ326,IF(AK326&gt;$BX326,AK326,""),""))</f>
        <v/>
      </c>
      <c r="DE326" s="82" t="str">
        <f t="shared" ref="DE326:DE389" si="412">IF(IF(AL326&lt;$BZ326,IF(AL326&gt;$BX326,AL326,""),"")=0,"",IF(AL326&lt;$BZ326,IF(AL326&gt;$BX326,AL326,""),""))</f>
        <v/>
      </c>
      <c r="DF326" s="82" t="str">
        <f t="shared" ref="DF326:DF389" si="413">IF(IF(AM326&lt;$BZ326,IF(AM326&gt;$BX326,AM326,""),"")=0,"",IF(AM326&lt;$BZ326,IF(AM326&gt;$BX326,AM326,""),""))</f>
        <v/>
      </c>
      <c r="DG326" s="82" t="str">
        <f t="shared" ref="DG326:DG389" si="414">IF(IF(AN326&lt;$BZ326,IF(AN326&gt;$BX326,AN326,""),"")=0,"",IF(AN326&lt;$BZ326,IF(AN326&gt;$BX326,AN326,""),""))</f>
        <v/>
      </c>
      <c r="DH326" s="82" t="str">
        <f t="shared" ref="DH326:DH389" si="415">IF(IF(AO326&lt;$BZ326,IF(AO326&gt;$BX326,AO326,""),"")=0,"",IF(AO326&lt;$BZ326,IF(AO326&gt;$BX326,AO326,""),""))</f>
        <v/>
      </c>
      <c r="DI326" s="82" t="str">
        <f t="shared" ref="DI326:DI389" si="416">IF(IF(AP326&lt;$BZ326,IF(AP326&gt;$BX326,AP326,""),"")=0,"",IF(AP326&lt;$BZ326,IF(AP326&gt;$BX326,AP326,""),""))</f>
        <v/>
      </c>
      <c r="DJ326" s="82" t="str">
        <f t="shared" ref="DJ326:DJ389" si="417">IF(IF(AQ326&lt;$BZ326,IF(AQ326&gt;$BX326,AQ326,""),"")=0,"",IF(AQ326&lt;$BZ326,IF(AQ326&gt;$BX326,AQ326,""),""))</f>
        <v/>
      </c>
      <c r="DK326" s="82" t="str">
        <f t="shared" ref="DK326:DK389" si="418">IF(IF(AR326&lt;$BZ326,IF(AR326&gt;$BX326,AR326,""),"")=0,"",IF(AR326&lt;$BZ326,IF(AR326&gt;$BX326,AR326,""),""))</f>
        <v/>
      </c>
      <c r="DL326" s="82" t="str">
        <f t="shared" ref="DL326:DL389" si="419">IF(IF(AS326&lt;$BZ326,IF(AS326&gt;$BX326,AS326,""),"")=0,"",IF(AS326&lt;$BZ326,IF(AS326&gt;$BX326,AS326,""),""))</f>
        <v/>
      </c>
      <c r="DM326" s="82" t="str">
        <f t="shared" ref="DM326:DM389" si="420">IF(IF(AT326&lt;$BZ326,IF(AT326&gt;$BX326,AT326,""),"")=0,"",IF(AT326&lt;$BZ326,IF(AT326&gt;$BX326,AT326,""),""))</f>
        <v/>
      </c>
      <c r="DN326" s="82" t="str">
        <f t="shared" ref="DN326:DN389" si="421">IF(IF(AU326&lt;$BZ326,IF(AU326&gt;$BX326,AU326,""),"")=0,"",IF(AU326&lt;$BZ326,IF(AU326&gt;$BX326,AU326,""),""))</f>
        <v/>
      </c>
      <c r="DO326" s="82" t="str">
        <f t="shared" ref="DO326:DO389" si="422">IF(IF(AV326&lt;$BZ326,IF(AV326&gt;$BX326,AV326,""),"")=0,"",IF(AV326&lt;$BZ326,IF(AV326&gt;$BX326,AV326,""),""))</f>
        <v/>
      </c>
      <c r="DP326" s="82" t="str">
        <f t="shared" ref="DP326:DP389" si="423">IF(IF(AW326&lt;$BZ326,IF(AW326&gt;$BX326,AW326,""),"")=0,"",IF(AW326&lt;$BZ326,IF(AW326&gt;$BX326,AW326,""),""))</f>
        <v/>
      </c>
      <c r="DQ326" s="82" t="str">
        <f t="shared" ref="DQ326:DQ389" si="424">IF(IF(AX326&lt;$BZ326,IF(AX326&gt;$BX326,AX326,""),"")=0,"",IF(AX326&lt;$BZ326,IF(AX326&gt;$BX326,AX326,""),""))</f>
        <v/>
      </c>
      <c r="DR326" s="82" t="str">
        <f t="shared" ref="DR326:DR389" si="425">IF(IF(AY326&lt;$BZ326,IF(AY326&gt;$BX326,AY326,""),"")=0,"",IF(AY326&lt;$BZ326,IF(AY326&gt;$BX326,AY326,""),""))</f>
        <v/>
      </c>
      <c r="DS326" s="82" t="str">
        <f t="shared" ref="DS326:DS389" si="426">IF(IF(AZ326&lt;$BZ326,IF(AZ326&gt;$BX326,AZ326,""),"")=0,"",IF(AZ326&lt;$BZ326,IF(AZ326&gt;$BX326,AZ326,""),""))</f>
        <v/>
      </c>
      <c r="DT326" s="82" t="str">
        <f t="shared" ref="DT326:DT389" si="427">IF(IF(BA326&lt;$BZ326,IF(BA326&gt;$BX326,BA326,""),"")=0,"",IF(BA326&lt;$BZ326,IF(BA326&gt;$BX326,BA326,""),""))</f>
        <v/>
      </c>
      <c r="DU326" s="82" t="str">
        <f t="shared" ref="DU326:DU389" si="428">IF(IF(BB326&lt;$BZ326,IF(BB326&gt;$BX326,BB326,""),"")=0,"",IF(BB326&lt;$BZ326,IF(BB326&gt;$BX326,BB326,""),""))</f>
        <v/>
      </c>
      <c r="DV326" s="82" t="str">
        <f t="shared" ref="DV326:DV389" si="429">IF(IF(BC326&lt;$BZ326,IF(BC326&gt;$BX326,BC326,""),"")=0,"",IF(BC326&lt;$BZ326,IF(BC326&gt;$BX326,BC326,""),""))</f>
        <v/>
      </c>
      <c r="DW326" s="82" t="str">
        <f t="shared" ref="DW326:DW389" si="430">IF(IF(BD326&lt;$BZ326,IF(BD326&gt;$BX326,BD326,""),"")=0,"",IF(BD326&lt;$BZ326,IF(BD326&gt;$BX326,BD326,""),""))</f>
        <v/>
      </c>
      <c r="DX326" s="82" t="str">
        <f t="shared" ref="DX326:DX389" si="431">IF(IF(BE326&lt;$BZ326,IF(BE326&gt;$BX326,BE326,""),"")=0,"",IF(BE326&lt;$BZ326,IF(BE326&gt;$BX326,BE326,""),""))</f>
        <v/>
      </c>
      <c r="DY326" s="82" t="str">
        <f t="shared" ref="DY326:DY389" si="432">IF(IF(BF326&lt;$BZ326,IF(BF326&gt;$BX326,BF326,""),"")=0,"",IF(BF326&lt;$BZ326,IF(BF326&gt;$BX326,BF326,""),""))</f>
        <v/>
      </c>
      <c r="DZ326" s="82" t="str">
        <f t="shared" ref="DZ326:DZ389" si="433">IF(IF(BG326&lt;$BZ326,IF(BG326&gt;$BX326,BG326,""),"")=0,"",IF(BG326&lt;$BZ326,IF(BG326&gt;$BX326,BG326,""),""))</f>
        <v/>
      </c>
      <c r="EA326" s="82" t="str">
        <f t="shared" ref="EA326:EA389" si="434">IF(IF(BH326&lt;$BZ326,IF(BH326&gt;$BX326,BH326,""),"")=0,"",IF(BH326&lt;$BZ326,IF(BH326&gt;$BX326,BH326,""),""))</f>
        <v/>
      </c>
      <c r="EB326" s="82" t="str">
        <f t="shared" ref="EB326:EB389" si="435">IF(IF(BI326&lt;$BZ326,IF(BI326&gt;$BX326,BI326,""),"")=0,"",IF(BI326&lt;$BZ326,IF(BI326&gt;$BX326,BI326,""),""))</f>
        <v/>
      </c>
      <c r="EC326" s="82">
        <f t="shared" ref="EC326:EC389" si="436">IF(IF(BJ326&lt;$BZ326,IF(BJ326&gt;$BX326,BJ326,""),"")=0,"",IF(BJ326&lt;$BZ326,IF(BJ326&gt;$BX326,BJ326,""),""))</f>
        <v>0.35</v>
      </c>
      <c r="ED326" s="82" t="str">
        <f t="shared" ref="ED326:ED389" si="437">IF(IF(BK326&lt;$BZ326,IF(BK326&gt;$BX326,BK326,""),"")=0,"",IF(BK326&lt;$BZ326,IF(BK326&gt;$BX326,BK326,""),""))</f>
        <v/>
      </c>
      <c r="EE326" s="82" t="str">
        <f t="shared" ref="EE326:EE389" si="438">IF(IF(BL326&lt;$BZ326,IF(BL326&gt;$BX326,BL326,""),"")=0,"",IF(BL326&lt;$BZ326,IF(BL326&gt;$BX326,BL326,""),""))</f>
        <v/>
      </c>
      <c r="EF326" s="82" t="str">
        <f t="shared" ref="EF326:EF389" si="439">IF(IF(BM326&lt;$BZ326,IF(BM326&gt;$BX326,BM326,""),"")=0,"",IF(BM326&lt;$BZ326,IF(BM326&gt;$BX326,BM326,""),""))</f>
        <v/>
      </c>
      <c r="EG326" s="82" t="str">
        <f t="shared" ref="EG326:EG389" si="440">IF(IF(BN326&lt;$BZ326,IF(BN326&gt;$BX326,BN326,""),"")=0,"",IF(BN326&lt;$BZ326,IF(BN326&gt;$BX326,BN326,""),""))</f>
        <v/>
      </c>
      <c r="EH326" s="82" t="str">
        <f t="shared" ref="EH326:EH389" si="441">IF(IF(BO326&lt;$BZ326,IF(BO326&gt;$BX326,BO326,""),"")=0,"",IF(BO326&lt;$BZ326,IF(BO326&gt;$BX326,BO326,""),""))</f>
        <v/>
      </c>
      <c r="EI326" s="82">
        <f t="shared" ref="EI326:EI389" si="442">IF(IF(BP326&lt;$BZ326,IF(BP326&gt;$BX326,BP326,""),"")=0,"",IF(BP326&lt;$BZ326,IF(BP326&gt;$BX326,BP326,""),""))</f>
        <v>0.32</v>
      </c>
      <c r="EJ326" s="82" t="str">
        <f t="shared" ref="EJ326:EJ389" si="443">IF(IF(BQ326&lt;$BZ326,IF(BQ326&gt;$BX326,BQ326,""),"")=0,"",IF(BQ326&lt;$BZ326,IF(BQ326&gt;$BX326,BQ326,""),""))</f>
        <v/>
      </c>
      <c r="EK326" s="82">
        <f t="shared" ref="EK326:EK389" si="444">IF(IF(BR326&lt;$BZ326,IF(BR326&gt;$BX326,BR326,""),"")=0,"",IF(BR326&lt;$BZ326,IF(BR326&gt;$BX326,BR326,""),""))</f>
        <v>0.33</v>
      </c>
      <c r="EL326" s="82" t="str">
        <f t="shared" ref="EL326:EL389" si="445">IF(IF(BS326&lt;$BZ326,IF(BS326&gt;$BX326,BS326,""),"")=0,"",IF(BS326&lt;$BZ326,IF(BS326&gt;$BX326,BS326,""),""))</f>
        <v/>
      </c>
      <c r="EM326" s="82" t="str">
        <f t="shared" ref="EM326:EM389" si="446">IF(IF(BT326&lt;$BZ326,IF(BT326&gt;$BX326,BT326,""),"")=0,"",IF(BT326&lt;$BZ326,IF(BT326&gt;$BX326,BT326,""),""))</f>
        <v/>
      </c>
      <c r="EN326" s="82" t="str">
        <f t="shared" ref="EN326:EN389" si="447">IF(IF(BU326&lt;$BZ326,IF(BU326&gt;$BX326,BU326,""),"")=0,"",IF(BU326&lt;$BZ326,IF(BU326&gt;$BX326,BU326,""),""))</f>
        <v/>
      </c>
      <c r="EO326" s="71">
        <f t="shared" ref="EO326:EO389" si="448">ROUND(IFERROR(IF(G326&gt;0,G326,SUMSQ(CA326:EN326)/SUM(CA326:EN326)),F326),2)</f>
        <v>0.32</v>
      </c>
      <c r="EP326" s="71">
        <f>ROUND(EO326*(1+[3]Inflación!$G$50),2)</f>
        <v>0.32</v>
      </c>
      <c r="EQ326" s="81">
        <f t="shared" ref="EQ326:EQ389" si="449">IFERROR(EO326/E326-1," ")</f>
        <v>3.2269066295880222E-3</v>
      </c>
    </row>
    <row r="327" spans="1:147" s="97" customFormat="1" ht="24.75" customHeight="1">
      <c r="A327" s="107">
        <v>319</v>
      </c>
      <c r="B327" s="106" t="s">
        <v>386</v>
      </c>
      <c r="C327" s="105" t="s">
        <v>387</v>
      </c>
      <c r="D327" s="104" t="s">
        <v>12</v>
      </c>
      <c r="E327" s="103">
        <v>0.65767211678361437</v>
      </c>
      <c r="F327" s="103">
        <v>0.66326232977627508</v>
      </c>
      <c r="G327" s="102"/>
      <c r="H327" s="100">
        <v>0.95</v>
      </c>
      <c r="I327" s="100"/>
      <c r="J327" s="100">
        <v>1.02</v>
      </c>
      <c r="K327" s="100" t="str">
        <f>+'[3]Contratos anteriores'!AO330</f>
        <v xml:space="preserve"> </v>
      </c>
      <c r="L327" s="100">
        <f>+'[3]Contratos anteriores'!AP330</f>
        <v>0.76170000000000004</v>
      </c>
      <c r="M327" s="100">
        <f>+'[3]Contratos anteriores'!AQ330</f>
        <v>0.61145999999999989</v>
      </c>
      <c r="N327" s="100"/>
      <c r="O327" s="100"/>
      <c r="P327" s="100"/>
      <c r="Q327" s="100" t="str">
        <f>+'[3]Contratos anteriores'!AR330</f>
        <v xml:space="preserve"> </v>
      </c>
      <c r="R327" s="100" t="str">
        <f>+'[3]Contratos anteriores'!AS330</f>
        <v xml:space="preserve"> </v>
      </c>
      <c r="S327" s="100" t="str">
        <f>+'[3]Contratos anteriores'!AT330</f>
        <v xml:space="preserve"> </v>
      </c>
      <c r="T327" s="100">
        <v>1.2</v>
      </c>
      <c r="U327" s="100"/>
      <c r="V327" s="100"/>
      <c r="W327" s="100" t="str">
        <f>+'[3]Contratos anteriores'!AU330</f>
        <v xml:space="preserve"> </v>
      </c>
      <c r="X327" s="100" t="str">
        <f>+'[3]Contratos anteriores'!AV330</f>
        <v xml:space="preserve"> </v>
      </c>
      <c r="Y327" s="100" t="str">
        <f>+'[3]Contratos anteriores'!AW330</f>
        <v xml:space="preserve"> </v>
      </c>
      <c r="Z327" s="100"/>
      <c r="AA327" s="100"/>
      <c r="AB327" s="100"/>
      <c r="AC327" s="101">
        <f>+'[3]Contratos anteriores'!AX330</f>
        <v>0.66007500000000008</v>
      </c>
      <c r="AD327" s="101" t="str">
        <f>+'[3]Contratos anteriores'!AY330</f>
        <v xml:space="preserve"> </v>
      </c>
      <c r="AE327" s="101" t="str">
        <f>+'[3]Contratos anteriores'!AZ330</f>
        <v xml:space="preserve"> </v>
      </c>
      <c r="AF327" s="100"/>
      <c r="AG327" s="100"/>
      <c r="AH327" s="100"/>
      <c r="AI327" s="100" t="str">
        <f>+'[3]Contratos anteriores'!BA330</f>
        <v xml:space="preserve"> </v>
      </c>
      <c r="AJ327" s="100" t="str">
        <f>+'[3]Contratos anteriores'!BB330</f>
        <v xml:space="preserve"> </v>
      </c>
      <c r="AK327" s="100" t="str">
        <f>+'[3]Contratos anteriores'!BC330</f>
        <v xml:space="preserve"> </v>
      </c>
      <c r="AL327" s="100"/>
      <c r="AM327" s="100"/>
      <c r="AN327" s="100"/>
      <c r="AO327" s="100" t="str">
        <f>+'[3]Contratos anteriores'!BD330</f>
        <v xml:space="preserve"> </v>
      </c>
      <c r="AP327" s="100" t="str">
        <f>+'[3]Contratos anteriores'!BE330</f>
        <v xml:space="preserve"> </v>
      </c>
      <c r="AQ327" s="100" t="str">
        <f>+'[3]Contratos anteriores'!BF330</f>
        <v xml:space="preserve"> </v>
      </c>
      <c r="AR327" s="100"/>
      <c r="AS327" s="100"/>
      <c r="AT327" s="100"/>
      <c r="AU327" s="100">
        <f>+'[3]Contratos anteriores'!BG330</f>
        <v>0.65500500000000006</v>
      </c>
      <c r="AV327" s="100" t="str">
        <f>+'[3]Contratos anteriores'!BH330</f>
        <v xml:space="preserve"> </v>
      </c>
      <c r="AW327" s="100" t="str">
        <f>+'[3]Contratos anteriores'!BI330</f>
        <v xml:space="preserve"> </v>
      </c>
      <c r="AX327" s="100"/>
      <c r="AY327" s="100"/>
      <c r="AZ327" s="100"/>
      <c r="BA327" s="100">
        <f>+'[3]Contratos anteriores'!BJ330</f>
        <v>0.49930999999999992</v>
      </c>
      <c r="BB327" s="100" t="str">
        <f>+'[3]Contratos anteriores'!BK330</f>
        <v xml:space="preserve"> </v>
      </c>
      <c r="BC327" s="100" t="str">
        <f>+'[3]Contratos anteriores'!BL330</f>
        <v xml:space="preserve"> </v>
      </c>
      <c r="BD327" s="100"/>
      <c r="BE327" s="100"/>
      <c r="BF327" s="100"/>
      <c r="BG327" s="100">
        <f>+'[3]Contratos anteriores'!BM330</f>
        <v>1.0476960000000002</v>
      </c>
      <c r="BH327" s="100" t="str">
        <f>+'[3]Contratos anteriores'!BN330</f>
        <v xml:space="preserve"> </v>
      </c>
      <c r="BI327" s="100" t="str">
        <f>+'[3]Contratos anteriores'!BO330</f>
        <v xml:space="preserve"> </v>
      </c>
      <c r="BJ327" s="100">
        <v>0.83</v>
      </c>
      <c r="BK327" s="100">
        <v>0.74</v>
      </c>
      <c r="BL327" s="100"/>
      <c r="BM327" s="100" t="str">
        <f>+'[3]Contratos anteriores'!BP330</f>
        <v xml:space="preserve"> </v>
      </c>
      <c r="BN327" s="100" t="str">
        <f>+'[3]Contratos anteriores'!BQ330</f>
        <v xml:space="preserve"> </v>
      </c>
      <c r="BO327" s="100" t="str">
        <f>+'[3]Contratos anteriores'!BR330</f>
        <v xml:space="preserve"> </v>
      </c>
      <c r="BP327" s="100">
        <v>0.66</v>
      </c>
      <c r="BQ327" s="100"/>
      <c r="BR327" s="100">
        <v>0.67</v>
      </c>
      <c r="BS327" s="100" t="str">
        <f>+'[3]Contratos anteriores'!BS330</f>
        <v xml:space="preserve"> </v>
      </c>
      <c r="BT327" s="100" t="str">
        <f>+'[3]Contratos anteriores'!BT330</f>
        <v xml:space="preserve"> </v>
      </c>
      <c r="BU327" s="100" t="str">
        <f>+'[3]Contratos anteriores'!BU330</f>
        <v xml:space="preserve"> </v>
      </c>
      <c r="BV327" s="100">
        <f t="shared" si="380"/>
        <v>0.79271123076923078</v>
      </c>
      <c r="BW327" s="100">
        <f t="shared" si="381"/>
        <v>0.19473845243522447</v>
      </c>
      <c r="BX327" s="100">
        <f t="shared" si="378"/>
        <v>0.50060355211639407</v>
      </c>
      <c r="BY327" s="100">
        <f t="shared" si="376"/>
        <v>0.98744968320445525</v>
      </c>
      <c r="BZ327" s="100">
        <f t="shared" si="379"/>
        <v>0.72343932846197589</v>
      </c>
      <c r="CA327" s="100" t="str">
        <f t="shared" si="382"/>
        <v/>
      </c>
      <c r="CB327" s="100" t="str">
        <f t="shared" si="383"/>
        <v/>
      </c>
      <c r="CC327" s="100" t="str">
        <f t="shared" si="384"/>
        <v/>
      </c>
      <c r="CD327" s="100" t="str">
        <f t="shared" si="385"/>
        <v/>
      </c>
      <c r="CE327" s="100" t="str">
        <f t="shared" si="386"/>
        <v/>
      </c>
      <c r="CF327" s="100">
        <f t="shared" si="387"/>
        <v>0.61145999999999989</v>
      </c>
      <c r="CG327" s="100" t="str">
        <f t="shared" si="388"/>
        <v/>
      </c>
      <c r="CH327" s="100" t="str">
        <f t="shared" si="389"/>
        <v/>
      </c>
      <c r="CI327" s="100" t="str">
        <f t="shared" si="390"/>
        <v/>
      </c>
      <c r="CJ327" s="100" t="str">
        <f t="shared" si="391"/>
        <v/>
      </c>
      <c r="CK327" s="100" t="str">
        <f t="shared" si="392"/>
        <v/>
      </c>
      <c r="CL327" s="100" t="str">
        <f t="shared" si="393"/>
        <v/>
      </c>
      <c r="CM327" s="100" t="str">
        <f t="shared" si="394"/>
        <v/>
      </c>
      <c r="CN327" s="100" t="str">
        <f t="shared" si="395"/>
        <v/>
      </c>
      <c r="CO327" s="100" t="str">
        <f t="shared" si="396"/>
        <v/>
      </c>
      <c r="CP327" s="100" t="str">
        <f t="shared" si="397"/>
        <v/>
      </c>
      <c r="CQ327" s="100" t="str">
        <f t="shared" si="398"/>
        <v/>
      </c>
      <c r="CR327" s="100" t="str">
        <f t="shared" si="399"/>
        <v/>
      </c>
      <c r="CS327" s="100" t="str">
        <f t="shared" si="400"/>
        <v/>
      </c>
      <c r="CT327" s="100" t="str">
        <f t="shared" si="401"/>
        <v/>
      </c>
      <c r="CU327" s="100" t="str">
        <f t="shared" si="402"/>
        <v/>
      </c>
      <c r="CV327" s="100">
        <f t="shared" si="403"/>
        <v>0.66007500000000008</v>
      </c>
      <c r="CW327" s="100" t="str">
        <f t="shared" si="404"/>
        <v/>
      </c>
      <c r="CX327" s="100" t="str">
        <f t="shared" si="405"/>
        <v/>
      </c>
      <c r="CY327" s="100" t="str">
        <f t="shared" si="406"/>
        <v/>
      </c>
      <c r="CZ327" s="100" t="str">
        <f t="shared" si="407"/>
        <v/>
      </c>
      <c r="DA327" s="100" t="str">
        <f t="shared" si="408"/>
        <v/>
      </c>
      <c r="DB327" s="100" t="str">
        <f t="shared" si="409"/>
        <v/>
      </c>
      <c r="DC327" s="100" t="str">
        <f t="shared" si="410"/>
        <v/>
      </c>
      <c r="DD327" s="100" t="str">
        <f t="shared" si="411"/>
        <v/>
      </c>
      <c r="DE327" s="100" t="str">
        <f t="shared" si="412"/>
        <v/>
      </c>
      <c r="DF327" s="100" t="str">
        <f t="shared" si="413"/>
        <v/>
      </c>
      <c r="DG327" s="100" t="str">
        <f t="shared" si="414"/>
        <v/>
      </c>
      <c r="DH327" s="100" t="str">
        <f t="shared" si="415"/>
        <v/>
      </c>
      <c r="DI327" s="100" t="str">
        <f t="shared" si="416"/>
        <v/>
      </c>
      <c r="DJ327" s="100" t="str">
        <f t="shared" si="417"/>
        <v/>
      </c>
      <c r="DK327" s="100" t="str">
        <f t="shared" si="418"/>
        <v/>
      </c>
      <c r="DL327" s="100" t="str">
        <f t="shared" si="419"/>
        <v/>
      </c>
      <c r="DM327" s="100" t="str">
        <f t="shared" si="420"/>
        <v/>
      </c>
      <c r="DN327" s="100">
        <f t="shared" si="421"/>
        <v>0.65500500000000006</v>
      </c>
      <c r="DO327" s="100" t="str">
        <f t="shared" si="422"/>
        <v/>
      </c>
      <c r="DP327" s="100" t="str">
        <f t="shared" si="423"/>
        <v/>
      </c>
      <c r="DQ327" s="100" t="str">
        <f t="shared" si="424"/>
        <v/>
      </c>
      <c r="DR327" s="100" t="str">
        <f t="shared" si="425"/>
        <v/>
      </c>
      <c r="DS327" s="100" t="str">
        <f t="shared" si="426"/>
        <v/>
      </c>
      <c r="DT327" s="100" t="str">
        <f t="shared" si="427"/>
        <v/>
      </c>
      <c r="DU327" s="100" t="str">
        <f t="shared" si="428"/>
        <v/>
      </c>
      <c r="DV327" s="100" t="str">
        <f t="shared" si="429"/>
        <v/>
      </c>
      <c r="DW327" s="100" t="str">
        <f t="shared" si="430"/>
        <v/>
      </c>
      <c r="DX327" s="100" t="str">
        <f t="shared" si="431"/>
        <v/>
      </c>
      <c r="DY327" s="100" t="str">
        <f t="shared" si="432"/>
        <v/>
      </c>
      <c r="DZ327" s="100" t="str">
        <f t="shared" si="433"/>
        <v/>
      </c>
      <c r="EA327" s="100" t="str">
        <f t="shared" si="434"/>
        <v/>
      </c>
      <c r="EB327" s="100" t="str">
        <f t="shared" si="435"/>
        <v/>
      </c>
      <c r="EC327" s="100" t="str">
        <f t="shared" si="436"/>
        <v/>
      </c>
      <c r="ED327" s="100" t="str">
        <f t="shared" si="437"/>
        <v/>
      </c>
      <c r="EE327" s="100" t="str">
        <f t="shared" si="438"/>
        <v/>
      </c>
      <c r="EF327" s="100" t="str">
        <f t="shared" si="439"/>
        <v/>
      </c>
      <c r="EG327" s="100" t="str">
        <f t="shared" si="440"/>
        <v/>
      </c>
      <c r="EH327" s="100" t="str">
        <f t="shared" si="441"/>
        <v/>
      </c>
      <c r="EI327" s="100">
        <f t="shared" si="442"/>
        <v>0.66</v>
      </c>
      <c r="EJ327" s="100" t="str">
        <f t="shared" si="443"/>
        <v/>
      </c>
      <c r="EK327" s="100">
        <f t="shared" si="444"/>
        <v>0.67</v>
      </c>
      <c r="EL327" s="100" t="str">
        <f t="shared" si="445"/>
        <v/>
      </c>
      <c r="EM327" s="100" t="str">
        <f t="shared" si="446"/>
        <v/>
      </c>
      <c r="EN327" s="100" t="str">
        <f t="shared" si="447"/>
        <v/>
      </c>
      <c r="EO327" s="99">
        <f t="shared" si="448"/>
        <v>0.65</v>
      </c>
      <c r="EP327" s="99">
        <f>ROUND(EO327*(1+[3]Inflación!$G$50),2)</f>
        <v>0.66</v>
      </c>
      <c r="EQ327" s="98">
        <f t="shared" si="449"/>
        <v>-1.1665564933990624E-2</v>
      </c>
    </row>
    <row r="328" spans="1:147" s="56" customFormat="1" ht="24.75" customHeight="1">
      <c r="A328" s="96">
        <v>320</v>
      </c>
      <c r="B328" s="95" t="s">
        <v>386</v>
      </c>
      <c r="C328" s="91" t="s">
        <v>385</v>
      </c>
      <c r="D328" s="90" t="s">
        <v>12</v>
      </c>
      <c r="E328" s="94">
        <v>0.68072194663359598</v>
      </c>
      <c r="F328" s="94">
        <v>0.68650808317998158</v>
      </c>
      <c r="G328" s="87"/>
      <c r="H328" s="82">
        <v>0.95</v>
      </c>
      <c r="I328" s="82"/>
      <c r="J328" s="82">
        <v>1.02</v>
      </c>
      <c r="K328" s="82" t="str">
        <f>+'[3]Contratos anteriores'!AO331</f>
        <v xml:space="preserve"> </v>
      </c>
      <c r="L328" s="82" t="str">
        <f>+'[3]Contratos anteriores'!AP331</f>
        <v xml:space="preserve"> </v>
      </c>
      <c r="M328" s="82" t="str">
        <f>+'[3]Contratos anteriores'!AQ331</f>
        <v xml:space="preserve"> </v>
      </c>
      <c r="N328" s="82"/>
      <c r="O328" s="82"/>
      <c r="P328" s="82"/>
      <c r="Q328" s="82" t="str">
        <f>+'[3]Contratos anteriores'!AR331</f>
        <v xml:space="preserve"> </v>
      </c>
      <c r="R328" s="82" t="str">
        <f>+'[3]Contratos anteriores'!AS331</f>
        <v xml:space="preserve"> </v>
      </c>
      <c r="S328" s="82" t="str">
        <f>+'[3]Contratos anteriores'!AT331</f>
        <v xml:space="preserve"> </v>
      </c>
      <c r="T328" s="82">
        <v>1.5</v>
      </c>
      <c r="U328" s="82"/>
      <c r="V328" s="82"/>
      <c r="W328" s="82" t="str">
        <f>+'[3]Contratos anteriores'!AU331</f>
        <v xml:space="preserve"> </v>
      </c>
      <c r="X328" s="82" t="str">
        <f>+'[3]Contratos anteriores'!AV331</f>
        <v xml:space="preserve"> </v>
      </c>
      <c r="Y328" s="82" t="str">
        <f>+'[3]Contratos anteriores'!AW331</f>
        <v xml:space="preserve"> </v>
      </c>
      <c r="Z328" s="82"/>
      <c r="AA328" s="82"/>
      <c r="AB328" s="82"/>
      <c r="AC328" s="86" t="str">
        <f>+'[3]Contratos anteriores'!AX331</f>
        <v xml:space="preserve"> </v>
      </c>
      <c r="AD328" s="86" t="str">
        <f>+'[3]Contratos anteriores'!AY331</f>
        <v xml:space="preserve"> </v>
      </c>
      <c r="AE328" s="86" t="str">
        <f>+'[3]Contratos anteriores'!AZ331</f>
        <v xml:space="preserve"> </v>
      </c>
      <c r="AF328" s="82"/>
      <c r="AG328" s="82"/>
      <c r="AH328" s="82"/>
      <c r="AI328" s="82" t="str">
        <f>+'[3]Contratos anteriores'!BA331</f>
        <v xml:space="preserve"> </v>
      </c>
      <c r="AJ328" s="82" t="str">
        <f>+'[3]Contratos anteriores'!BB331</f>
        <v xml:space="preserve"> </v>
      </c>
      <c r="AK328" s="82" t="str">
        <f>+'[3]Contratos anteriores'!BC331</f>
        <v xml:space="preserve"> </v>
      </c>
      <c r="AL328" s="82"/>
      <c r="AM328" s="82"/>
      <c r="AN328" s="82"/>
      <c r="AO328" s="82" t="str">
        <f>+'[3]Contratos anteriores'!BD331</f>
        <v xml:space="preserve"> </v>
      </c>
      <c r="AP328" s="82" t="str">
        <f>+'[3]Contratos anteriores'!BE331</f>
        <v xml:space="preserve"> </v>
      </c>
      <c r="AQ328" s="82" t="str">
        <f>+'[3]Contratos anteriores'!BF331</f>
        <v xml:space="preserve"> </v>
      </c>
      <c r="AR328" s="82"/>
      <c r="AS328" s="82"/>
      <c r="AT328" s="82"/>
      <c r="AU328" s="82" t="str">
        <f>+'[3]Contratos anteriores'!BG331</f>
        <v xml:space="preserve"> </v>
      </c>
      <c r="AV328" s="82" t="str">
        <f>+'[3]Contratos anteriores'!BH331</f>
        <v xml:space="preserve"> </v>
      </c>
      <c r="AW328" s="82" t="str">
        <f>+'[3]Contratos anteriores'!BI331</f>
        <v xml:space="preserve"> </v>
      </c>
      <c r="AX328" s="82"/>
      <c r="AY328" s="82"/>
      <c r="AZ328" s="82"/>
      <c r="BA328" s="82" t="str">
        <f>+'[3]Contratos anteriores'!BJ331</f>
        <v xml:space="preserve"> </v>
      </c>
      <c r="BB328" s="82" t="str">
        <f>+'[3]Contratos anteriores'!BK331</f>
        <v xml:space="preserve"> </v>
      </c>
      <c r="BC328" s="82" t="str">
        <f>+'[3]Contratos anteriores'!BL331</f>
        <v xml:space="preserve"> </v>
      </c>
      <c r="BD328" s="82"/>
      <c r="BE328" s="82"/>
      <c r="BF328" s="82"/>
      <c r="BG328" s="82" t="str">
        <f>+'[3]Contratos anteriores'!BM331</f>
        <v xml:space="preserve"> </v>
      </c>
      <c r="BH328" s="82" t="str">
        <f>+'[3]Contratos anteriores'!BN331</f>
        <v xml:space="preserve"> </v>
      </c>
      <c r="BI328" s="82" t="str">
        <f>+'[3]Contratos anteriores'!BO331</f>
        <v xml:space="preserve"> </v>
      </c>
      <c r="BJ328" s="82">
        <v>1.05</v>
      </c>
      <c r="BK328" s="82">
        <v>0.77</v>
      </c>
      <c r="BL328" s="82"/>
      <c r="BM328" s="82" t="str">
        <f>+'[3]Contratos anteriores'!BP331</f>
        <v xml:space="preserve"> </v>
      </c>
      <c r="BN328" s="82" t="str">
        <f>+'[3]Contratos anteriores'!BQ331</f>
        <v xml:space="preserve"> </v>
      </c>
      <c r="BO328" s="82" t="str">
        <f>+'[3]Contratos anteriores'!BR331</f>
        <v xml:space="preserve"> </v>
      </c>
      <c r="BP328" s="82">
        <v>0.68</v>
      </c>
      <c r="BQ328" s="82"/>
      <c r="BR328" s="82">
        <v>0.7</v>
      </c>
      <c r="BS328" s="82" t="str">
        <f>+'[3]Contratos anteriores'!BS331</f>
        <v xml:space="preserve"> </v>
      </c>
      <c r="BT328" s="82" t="str">
        <f>+'[3]Contratos anteriores'!BT331</f>
        <v xml:space="preserve"> </v>
      </c>
      <c r="BU328" s="82" t="str">
        <f>+'[3]Contratos anteriores'!BU331</f>
        <v xml:space="preserve"> </v>
      </c>
      <c r="BV328" s="84">
        <f t="shared" si="380"/>
        <v>0.95285714285714274</v>
      </c>
      <c r="BW328" s="84">
        <f t="shared" si="381"/>
        <v>0.27338706026752035</v>
      </c>
      <c r="BX328" s="84">
        <f t="shared" si="378"/>
        <v>0.5427765524558622</v>
      </c>
      <c r="BY328" s="84">
        <f t="shared" si="376"/>
        <v>1.2262442031246632</v>
      </c>
      <c r="BZ328" s="84">
        <f t="shared" si="379"/>
        <v>0.74879414129695565</v>
      </c>
      <c r="CA328" s="82" t="str">
        <f t="shared" si="382"/>
        <v/>
      </c>
      <c r="CB328" s="82" t="str">
        <f t="shared" si="383"/>
        <v/>
      </c>
      <c r="CC328" s="82" t="str">
        <f t="shared" si="384"/>
        <v/>
      </c>
      <c r="CD328" s="82" t="str">
        <f t="shared" si="385"/>
        <v/>
      </c>
      <c r="CE328" s="82" t="str">
        <f t="shared" si="386"/>
        <v/>
      </c>
      <c r="CF328" s="82" t="str">
        <f t="shared" si="387"/>
        <v/>
      </c>
      <c r="CG328" s="82" t="str">
        <f t="shared" si="388"/>
        <v/>
      </c>
      <c r="CH328" s="82" t="str">
        <f t="shared" si="389"/>
        <v/>
      </c>
      <c r="CI328" s="82" t="str">
        <f t="shared" si="390"/>
        <v/>
      </c>
      <c r="CJ328" s="82" t="str">
        <f t="shared" si="391"/>
        <v/>
      </c>
      <c r="CK328" s="82" t="str">
        <f t="shared" si="392"/>
        <v/>
      </c>
      <c r="CL328" s="82" t="str">
        <f t="shared" si="393"/>
        <v/>
      </c>
      <c r="CM328" s="82" t="str">
        <f t="shared" si="394"/>
        <v/>
      </c>
      <c r="CN328" s="82" t="str">
        <f t="shared" si="395"/>
        <v/>
      </c>
      <c r="CO328" s="82" t="str">
        <f t="shared" si="396"/>
        <v/>
      </c>
      <c r="CP328" s="82" t="str">
        <f t="shared" si="397"/>
        <v/>
      </c>
      <c r="CQ328" s="82" t="str">
        <f t="shared" si="398"/>
        <v/>
      </c>
      <c r="CR328" s="82" t="str">
        <f t="shared" si="399"/>
        <v/>
      </c>
      <c r="CS328" s="82" t="str">
        <f t="shared" si="400"/>
        <v/>
      </c>
      <c r="CT328" s="82" t="str">
        <f t="shared" si="401"/>
        <v/>
      </c>
      <c r="CU328" s="82" t="str">
        <f t="shared" si="402"/>
        <v/>
      </c>
      <c r="CV328" s="82" t="str">
        <f t="shared" si="403"/>
        <v/>
      </c>
      <c r="CW328" s="82" t="str">
        <f t="shared" si="404"/>
        <v/>
      </c>
      <c r="CX328" s="82" t="str">
        <f t="shared" si="405"/>
        <v/>
      </c>
      <c r="CY328" s="82" t="str">
        <f t="shared" si="406"/>
        <v/>
      </c>
      <c r="CZ328" s="82" t="str">
        <f t="shared" si="407"/>
        <v/>
      </c>
      <c r="DA328" s="82" t="str">
        <f t="shared" si="408"/>
        <v/>
      </c>
      <c r="DB328" s="82" t="str">
        <f t="shared" si="409"/>
        <v/>
      </c>
      <c r="DC328" s="82" t="str">
        <f t="shared" si="410"/>
        <v/>
      </c>
      <c r="DD328" s="82" t="str">
        <f t="shared" si="411"/>
        <v/>
      </c>
      <c r="DE328" s="82" t="str">
        <f t="shared" si="412"/>
        <v/>
      </c>
      <c r="DF328" s="82" t="str">
        <f t="shared" si="413"/>
        <v/>
      </c>
      <c r="DG328" s="82" t="str">
        <f t="shared" si="414"/>
        <v/>
      </c>
      <c r="DH328" s="82" t="str">
        <f t="shared" si="415"/>
        <v/>
      </c>
      <c r="DI328" s="82" t="str">
        <f t="shared" si="416"/>
        <v/>
      </c>
      <c r="DJ328" s="82" t="str">
        <f t="shared" si="417"/>
        <v/>
      </c>
      <c r="DK328" s="82" t="str">
        <f t="shared" si="418"/>
        <v/>
      </c>
      <c r="DL328" s="82" t="str">
        <f t="shared" si="419"/>
        <v/>
      </c>
      <c r="DM328" s="82" t="str">
        <f t="shared" si="420"/>
        <v/>
      </c>
      <c r="DN328" s="82" t="str">
        <f t="shared" si="421"/>
        <v/>
      </c>
      <c r="DO328" s="82" t="str">
        <f t="shared" si="422"/>
        <v/>
      </c>
      <c r="DP328" s="82" t="str">
        <f t="shared" si="423"/>
        <v/>
      </c>
      <c r="DQ328" s="82" t="str">
        <f t="shared" si="424"/>
        <v/>
      </c>
      <c r="DR328" s="82" t="str">
        <f t="shared" si="425"/>
        <v/>
      </c>
      <c r="DS328" s="82" t="str">
        <f t="shared" si="426"/>
        <v/>
      </c>
      <c r="DT328" s="82" t="str">
        <f t="shared" si="427"/>
        <v/>
      </c>
      <c r="DU328" s="82" t="str">
        <f t="shared" si="428"/>
        <v/>
      </c>
      <c r="DV328" s="82" t="str">
        <f t="shared" si="429"/>
        <v/>
      </c>
      <c r="DW328" s="82" t="str">
        <f t="shared" si="430"/>
        <v/>
      </c>
      <c r="DX328" s="82" t="str">
        <f t="shared" si="431"/>
        <v/>
      </c>
      <c r="DY328" s="82" t="str">
        <f t="shared" si="432"/>
        <v/>
      </c>
      <c r="DZ328" s="82" t="str">
        <f t="shared" si="433"/>
        <v/>
      </c>
      <c r="EA328" s="82" t="str">
        <f t="shared" si="434"/>
        <v/>
      </c>
      <c r="EB328" s="82" t="str">
        <f t="shared" si="435"/>
        <v/>
      </c>
      <c r="EC328" s="82" t="str">
        <f t="shared" si="436"/>
        <v/>
      </c>
      <c r="ED328" s="82" t="str">
        <f t="shared" si="437"/>
        <v/>
      </c>
      <c r="EE328" s="82" t="str">
        <f t="shared" si="438"/>
        <v/>
      </c>
      <c r="EF328" s="82" t="str">
        <f t="shared" si="439"/>
        <v/>
      </c>
      <c r="EG328" s="82" t="str">
        <f t="shared" si="440"/>
        <v/>
      </c>
      <c r="EH328" s="82" t="str">
        <f t="shared" si="441"/>
        <v/>
      </c>
      <c r="EI328" s="82">
        <f t="shared" si="442"/>
        <v>0.68</v>
      </c>
      <c r="EJ328" s="82" t="str">
        <f t="shared" si="443"/>
        <v/>
      </c>
      <c r="EK328" s="82">
        <f t="shared" si="444"/>
        <v>0.7</v>
      </c>
      <c r="EL328" s="82" t="str">
        <f t="shared" si="445"/>
        <v/>
      </c>
      <c r="EM328" s="82" t="str">
        <f t="shared" si="446"/>
        <v/>
      </c>
      <c r="EN328" s="82" t="str">
        <f t="shared" si="447"/>
        <v/>
      </c>
      <c r="EO328" s="71">
        <f t="shared" si="448"/>
        <v>0.69</v>
      </c>
      <c r="EP328" s="71">
        <f>ROUND(EO328*(1+[3]Inflación!$G$50),2)</f>
        <v>0.7</v>
      </c>
      <c r="EQ328" s="81">
        <f t="shared" si="449"/>
        <v>1.3629725635095458E-2</v>
      </c>
    </row>
    <row r="329" spans="1:147" s="56" customFormat="1" ht="24.75" customHeight="1">
      <c r="A329" s="93">
        <v>321</v>
      </c>
      <c r="B329" s="92" t="s">
        <v>376</v>
      </c>
      <c r="C329" s="91" t="s">
        <v>384</v>
      </c>
      <c r="D329" s="90" t="s">
        <v>12</v>
      </c>
      <c r="E329" s="94">
        <v>4.9618664894115128</v>
      </c>
      <c r="F329" s="94">
        <v>5.0040423545715109</v>
      </c>
      <c r="G329" s="87"/>
      <c r="H329" s="82"/>
      <c r="I329" s="82"/>
      <c r="J329" s="82"/>
      <c r="K329" s="82" t="str">
        <f>+'[3]Contratos anteriores'!AO332</f>
        <v xml:space="preserve"> </v>
      </c>
      <c r="L329" s="82" t="str">
        <f>+'[3]Contratos anteriores'!AP332</f>
        <v xml:space="preserve"> </v>
      </c>
      <c r="M329" s="82" t="str">
        <f>+'[3]Contratos anteriores'!AQ332</f>
        <v xml:space="preserve"> </v>
      </c>
      <c r="N329" s="82"/>
      <c r="O329" s="82"/>
      <c r="P329" s="82"/>
      <c r="Q329" s="82" t="str">
        <f>+'[3]Contratos anteriores'!AR332</f>
        <v xml:space="preserve"> </v>
      </c>
      <c r="R329" s="82" t="str">
        <f>+'[3]Contratos anteriores'!AS332</f>
        <v xml:space="preserve"> </v>
      </c>
      <c r="S329" s="82" t="str">
        <f>+'[3]Contratos anteriores'!AT332</f>
        <v xml:space="preserve"> </v>
      </c>
      <c r="T329" s="82"/>
      <c r="U329" s="82"/>
      <c r="V329" s="82"/>
      <c r="W329" s="82" t="str">
        <f>+'[3]Contratos anteriores'!AU332</f>
        <v xml:space="preserve"> </v>
      </c>
      <c r="X329" s="82" t="str">
        <f>+'[3]Contratos anteriores'!AV332</f>
        <v xml:space="preserve"> </v>
      </c>
      <c r="Y329" s="82" t="str">
        <f>+'[3]Contratos anteriores'!AW332</f>
        <v xml:space="preserve"> </v>
      </c>
      <c r="Z329" s="82"/>
      <c r="AA329" s="82"/>
      <c r="AB329" s="82"/>
      <c r="AC329" s="86" t="str">
        <f>+'[3]Contratos anteriores'!AX332</f>
        <v xml:space="preserve"> </v>
      </c>
      <c r="AD329" s="86" t="str">
        <f>+'[3]Contratos anteriores'!AY332</f>
        <v xml:space="preserve"> </v>
      </c>
      <c r="AE329" s="86" t="str">
        <f>+'[3]Contratos anteriores'!AZ332</f>
        <v xml:space="preserve"> </v>
      </c>
      <c r="AF329" s="82"/>
      <c r="AG329" s="82"/>
      <c r="AH329" s="82"/>
      <c r="AI329" s="82" t="str">
        <f>+'[3]Contratos anteriores'!BA332</f>
        <v xml:space="preserve"> </v>
      </c>
      <c r="AJ329" s="82" t="str">
        <f>+'[3]Contratos anteriores'!BB332</f>
        <v xml:space="preserve"> </v>
      </c>
      <c r="AK329" s="82" t="str">
        <f>+'[3]Contratos anteriores'!BC332</f>
        <v xml:space="preserve"> </v>
      </c>
      <c r="AL329" s="82"/>
      <c r="AM329" s="82"/>
      <c r="AN329" s="82"/>
      <c r="AO329" s="82" t="str">
        <f>+'[3]Contratos anteriores'!BD332</f>
        <v xml:space="preserve"> </v>
      </c>
      <c r="AP329" s="82" t="str">
        <f>+'[3]Contratos anteriores'!BE332</f>
        <v xml:space="preserve"> </v>
      </c>
      <c r="AQ329" s="82" t="str">
        <f>+'[3]Contratos anteriores'!BF332</f>
        <v xml:space="preserve"> </v>
      </c>
      <c r="AR329" s="82"/>
      <c r="AS329" s="82"/>
      <c r="AT329" s="82"/>
      <c r="AU329" s="82" t="str">
        <f>+'[3]Contratos anteriores'!BG332</f>
        <v xml:space="preserve"> </v>
      </c>
      <c r="AV329" s="82" t="str">
        <f>+'[3]Contratos anteriores'!BH332</f>
        <v xml:space="preserve"> </v>
      </c>
      <c r="AW329" s="82" t="str">
        <f>+'[3]Contratos anteriores'!BI332</f>
        <v xml:space="preserve"> </v>
      </c>
      <c r="AX329" s="82"/>
      <c r="AY329" s="82"/>
      <c r="AZ329" s="82"/>
      <c r="BA329" s="82" t="str">
        <f>+'[3]Contratos anteriores'!BJ332</f>
        <v xml:space="preserve"> </v>
      </c>
      <c r="BB329" s="82" t="str">
        <f>+'[3]Contratos anteriores'!BK332</f>
        <v xml:space="preserve"> </v>
      </c>
      <c r="BC329" s="82" t="str">
        <f>+'[3]Contratos anteriores'!BL332</f>
        <v xml:space="preserve"> </v>
      </c>
      <c r="BD329" s="82"/>
      <c r="BE329" s="82"/>
      <c r="BF329" s="82"/>
      <c r="BG329" s="82" t="str">
        <f>+'[3]Contratos anteriores'!BM332</f>
        <v xml:space="preserve"> </v>
      </c>
      <c r="BH329" s="82" t="str">
        <f>+'[3]Contratos anteriores'!BN332</f>
        <v xml:space="preserve"> </v>
      </c>
      <c r="BI329" s="82" t="str">
        <f>+'[3]Contratos anteriores'!BO332</f>
        <v xml:space="preserve"> </v>
      </c>
      <c r="BJ329" s="82">
        <v>5.6099999999999994</v>
      </c>
      <c r="BK329" s="82">
        <v>5.61</v>
      </c>
      <c r="BL329" s="82"/>
      <c r="BM329" s="82" t="str">
        <f>+'[3]Contratos anteriores'!BP332</f>
        <v xml:space="preserve"> </v>
      </c>
      <c r="BN329" s="82" t="str">
        <f>+'[3]Contratos anteriores'!BQ332</f>
        <v xml:space="preserve"> </v>
      </c>
      <c r="BO329" s="82" t="str">
        <f>+'[3]Contratos anteriores'!BR332</f>
        <v xml:space="preserve"> </v>
      </c>
      <c r="BP329" s="82">
        <v>4.95</v>
      </c>
      <c r="BQ329" s="82"/>
      <c r="BR329" s="82">
        <v>5.08</v>
      </c>
      <c r="BS329" s="82" t="str">
        <f>+'[3]Contratos anteriores'!BS332</f>
        <v xml:space="preserve"> </v>
      </c>
      <c r="BT329" s="82" t="str">
        <f>+'[3]Contratos anteriores'!BT332</f>
        <v xml:space="preserve"> </v>
      </c>
      <c r="BU329" s="82" t="str">
        <f>+'[3]Contratos anteriores'!BU332</f>
        <v xml:space="preserve"> </v>
      </c>
      <c r="BV329" s="84">
        <f t="shared" si="380"/>
        <v>5.3125</v>
      </c>
      <c r="BW329" s="84">
        <f t="shared" si="381"/>
        <v>0.31879924271582838</v>
      </c>
      <c r="BX329" s="84">
        <f t="shared" si="378"/>
        <v>4.8343011359262578</v>
      </c>
      <c r="BY329" s="84">
        <f t="shared" si="376"/>
        <v>5.6312992427158282</v>
      </c>
      <c r="BZ329" s="84">
        <f t="shared" si="379"/>
        <v>5.458053138352664</v>
      </c>
      <c r="CA329" s="82" t="str">
        <f t="shared" si="382"/>
        <v/>
      </c>
      <c r="CB329" s="82" t="str">
        <f t="shared" si="383"/>
        <v/>
      </c>
      <c r="CC329" s="82" t="str">
        <f t="shared" si="384"/>
        <v/>
      </c>
      <c r="CD329" s="82" t="str">
        <f t="shared" si="385"/>
        <v/>
      </c>
      <c r="CE329" s="82" t="str">
        <f t="shared" si="386"/>
        <v/>
      </c>
      <c r="CF329" s="82" t="str">
        <f t="shared" si="387"/>
        <v/>
      </c>
      <c r="CG329" s="82" t="str">
        <f t="shared" si="388"/>
        <v/>
      </c>
      <c r="CH329" s="82" t="str">
        <f t="shared" si="389"/>
        <v/>
      </c>
      <c r="CI329" s="82" t="str">
        <f t="shared" si="390"/>
        <v/>
      </c>
      <c r="CJ329" s="82" t="str">
        <f t="shared" si="391"/>
        <v/>
      </c>
      <c r="CK329" s="82" t="str">
        <f t="shared" si="392"/>
        <v/>
      </c>
      <c r="CL329" s="82" t="str">
        <f t="shared" si="393"/>
        <v/>
      </c>
      <c r="CM329" s="82" t="str">
        <f t="shared" si="394"/>
        <v/>
      </c>
      <c r="CN329" s="82" t="str">
        <f t="shared" si="395"/>
        <v/>
      </c>
      <c r="CO329" s="82" t="str">
        <f t="shared" si="396"/>
        <v/>
      </c>
      <c r="CP329" s="82" t="str">
        <f t="shared" si="397"/>
        <v/>
      </c>
      <c r="CQ329" s="82" t="str">
        <f t="shared" si="398"/>
        <v/>
      </c>
      <c r="CR329" s="82" t="str">
        <f t="shared" si="399"/>
        <v/>
      </c>
      <c r="CS329" s="82" t="str">
        <f t="shared" si="400"/>
        <v/>
      </c>
      <c r="CT329" s="82" t="str">
        <f t="shared" si="401"/>
        <v/>
      </c>
      <c r="CU329" s="82" t="str">
        <f t="shared" si="402"/>
        <v/>
      </c>
      <c r="CV329" s="82" t="str">
        <f t="shared" si="403"/>
        <v/>
      </c>
      <c r="CW329" s="82" t="str">
        <f t="shared" si="404"/>
        <v/>
      </c>
      <c r="CX329" s="82" t="str">
        <f t="shared" si="405"/>
        <v/>
      </c>
      <c r="CY329" s="82" t="str">
        <f t="shared" si="406"/>
        <v/>
      </c>
      <c r="CZ329" s="82" t="str">
        <f t="shared" si="407"/>
        <v/>
      </c>
      <c r="DA329" s="82" t="str">
        <f t="shared" si="408"/>
        <v/>
      </c>
      <c r="DB329" s="82" t="str">
        <f t="shared" si="409"/>
        <v/>
      </c>
      <c r="DC329" s="82" t="str">
        <f t="shared" si="410"/>
        <v/>
      </c>
      <c r="DD329" s="82" t="str">
        <f t="shared" si="411"/>
        <v/>
      </c>
      <c r="DE329" s="82" t="str">
        <f t="shared" si="412"/>
        <v/>
      </c>
      <c r="DF329" s="82" t="str">
        <f t="shared" si="413"/>
        <v/>
      </c>
      <c r="DG329" s="82" t="str">
        <f t="shared" si="414"/>
        <v/>
      </c>
      <c r="DH329" s="82" t="str">
        <f t="shared" si="415"/>
        <v/>
      </c>
      <c r="DI329" s="82" t="str">
        <f t="shared" si="416"/>
        <v/>
      </c>
      <c r="DJ329" s="82" t="str">
        <f t="shared" si="417"/>
        <v/>
      </c>
      <c r="DK329" s="82" t="str">
        <f t="shared" si="418"/>
        <v/>
      </c>
      <c r="DL329" s="82" t="str">
        <f t="shared" si="419"/>
        <v/>
      </c>
      <c r="DM329" s="82" t="str">
        <f t="shared" si="420"/>
        <v/>
      </c>
      <c r="DN329" s="82" t="str">
        <f t="shared" si="421"/>
        <v/>
      </c>
      <c r="DO329" s="82" t="str">
        <f t="shared" si="422"/>
        <v/>
      </c>
      <c r="DP329" s="82" t="str">
        <f t="shared" si="423"/>
        <v/>
      </c>
      <c r="DQ329" s="82" t="str">
        <f t="shared" si="424"/>
        <v/>
      </c>
      <c r="DR329" s="82" t="str">
        <f t="shared" si="425"/>
        <v/>
      </c>
      <c r="DS329" s="82" t="str">
        <f t="shared" si="426"/>
        <v/>
      </c>
      <c r="DT329" s="82" t="str">
        <f t="shared" si="427"/>
        <v/>
      </c>
      <c r="DU329" s="82" t="str">
        <f t="shared" si="428"/>
        <v/>
      </c>
      <c r="DV329" s="82" t="str">
        <f t="shared" si="429"/>
        <v/>
      </c>
      <c r="DW329" s="82" t="str">
        <f t="shared" si="430"/>
        <v/>
      </c>
      <c r="DX329" s="82" t="str">
        <f t="shared" si="431"/>
        <v/>
      </c>
      <c r="DY329" s="82" t="str">
        <f t="shared" si="432"/>
        <v/>
      </c>
      <c r="DZ329" s="82" t="str">
        <f t="shared" si="433"/>
        <v/>
      </c>
      <c r="EA329" s="82" t="str">
        <f t="shared" si="434"/>
        <v/>
      </c>
      <c r="EB329" s="82" t="str">
        <f t="shared" si="435"/>
        <v/>
      </c>
      <c r="EC329" s="82" t="str">
        <f t="shared" si="436"/>
        <v/>
      </c>
      <c r="ED329" s="82" t="str">
        <f t="shared" si="437"/>
        <v/>
      </c>
      <c r="EE329" s="82" t="str">
        <f t="shared" si="438"/>
        <v/>
      </c>
      <c r="EF329" s="82" t="str">
        <f t="shared" si="439"/>
        <v/>
      </c>
      <c r="EG329" s="82" t="str">
        <f t="shared" si="440"/>
        <v/>
      </c>
      <c r="EH329" s="82" t="str">
        <f t="shared" si="441"/>
        <v/>
      </c>
      <c r="EI329" s="82">
        <f t="shared" si="442"/>
        <v>4.95</v>
      </c>
      <c r="EJ329" s="82" t="str">
        <f t="shared" si="443"/>
        <v/>
      </c>
      <c r="EK329" s="82">
        <f t="shared" si="444"/>
        <v>5.08</v>
      </c>
      <c r="EL329" s="82" t="str">
        <f t="shared" si="445"/>
        <v/>
      </c>
      <c r="EM329" s="82" t="str">
        <f t="shared" si="446"/>
        <v/>
      </c>
      <c r="EN329" s="82" t="str">
        <f t="shared" si="447"/>
        <v/>
      </c>
      <c r="EO329" s="71">
        <f t="shared" si="448"/>
        <v>5.0199999999999996</v>
      </c>
      <c r="EP329" s="71">
        <f>ROUND(EO329*(1+[3]Inflación!$G$50),2)</f>
        <v>5.08</v>
      </c>
      <c r="EQ329" s="81">
        <f t="shared" si="449"/>
        <v>1.1716056994387491E-2</v>
      </c>
    </row>
    <row r="330" spans="1:147" s="97" customFormat="1" ht="24.75" customHeight="1">
      <c r="A330" s="107">
        <v>322</v>
      </c>
      <c r="B330" s="106" t="s">
        <v>376</v>
      </c>
      <c r="C330" s="105" t="s">
        <v>383</v>
      </c>
      <c r="D330" s="104" t="s">
        <v>12</v>
      </c>
      <c r="E330" s="103">
        <v>6.1177886633241423</v>
      </c>
      <c r="F330" s="103">
        <v>6.1697898669623976</v>
      </c>
      <c r="G330" s="102"/>
      <c r="H330" s="100"/>
      <c r="I330" s="100"/>
      <c r="J330" s="100"/>
      <c r="K330" s="100" t="str">
        <f>+'[3]Contratos anteriores'!AO333</f>
        <v xml:space="preserve"> </v>
      </c>
      <c r="L330" s="100" t="str">
        <f>+'[3]Contratos anteriores'!AP333</f>
        <v xml:space="preserve"> </v>
      </c>
      <c r="M330" s="100" t="str">
        <f>+'[3]Contratos anteriores'!AQ333</f>
        <v xml:space="preserve"> </v>
      </c>
      <c r="N330" s="100"/>
      <c r="O330" s="100"/>
      <c r="P330" s="100"/>
      <c r="Q330" s="100" t="str">
        <f>+'[3]Contratos anteriores'!AR333</f>
        <v xml:space="preserve"> </v>
      </c>
      <c r="R330" s="100" t="str">
        <f>+'[3]Contratos anteriores'!AS333</f>
        <v xml:space="preserve"> </v>
      </c>
      <c r="S330" s="100" t="str">
        <f>+'[3]Contratos anteriores'!AT333</f>
        <v xml:space="preserve"> </v>
      </c>
      <c r="T330" s="100"/>
      <c r="U330" s="100"/>
      <c r="V330" s="100"/>
      <c r="W330" s="100" t="str">
        <f>+'[3]Contratos anteriores'!AU333</f>
        <v xml:space="preserve"> </v>
      </c>
      <c r="X330" s="100" t="str">
        <f>+'[3]Contratos anteriores'!AV333</f>
        <v xml:space="preserve"> </v>
      </c>
      <c r="Y330" s="100" t="str">
        <f>+'[3]Contratos anteriores'!AW333</f>
        <v xml:space="preserve"> </v>
      </c>
      <c r="Z330" s="100"/>
      <c r="AA330" s="100"/>
      <c r="AB330" s="100"/>
      <c r="AC330" s="101" t="str">
        <f>+'[3]Contratos anteriores'!AX333</f>
        <v xml:space="preserve"> </v>
      </c>
      <c r="AD330" s="101" t="str">
        <f>+'[3]Contratos anteriores'!AY333</f>
        <v xml:space="preserve"> </v>
      </c>
      <c r="AE330" s="101" t="str">
        <f>+'[3]Contratos anteriores'!AZ333</f>
        <v xml:space="preserve"> </v>
      </c>
      <c r="AF330" s="100"/>
      <c r="AG330" s="100"/>
      <c r="AH330" s="100"/>
      <c r="AI330" s="100" t="str">
        <f>+'[3]Contratos anteriores'!BA333</f>
        <v xml:space="preserve"> </v>
      </c>
      <c r="AJ330" s="100" t="str">
        <f>+'[3]Contratos anteriores'!BB333</f>
        <v xml:space="preserve"> </v>
      </c>
      <c r="AK330" s="100" t="str">
        <f>+'[3]Contratos anteriores'!BC333</f>
        <v xml:space="preserve"> </v>
      </c>
      <c r="AL330" s="100"/>
      <c r="AM330" s="100"/>
      <c r="AN330" s="100"/>
      <c r="AO330" s="100" t="str">
        <f>+'[3]Contratos anteriores'!BD333</f>
        <v xml:space="preserve"> </v>
      </c>
      <c r="AP330" s="100" t="str">
        <f>+'[3]Contratos anteriores'!BE333</f>
        <v xml:space="preserve"> </v>
      </c>
      <c r="AQ330" s="100" t="str">
        <f>+'[3]Contratos anteriores'!BF333</f>
        <v xml:space="preserve"> </v>
      </c>
      <c r="AR330" s="100"/>
      <c r="AS330" s="100"/>
      <c r="AT330" s="100"/>
      <c r="AU330" s="100" t="str">
        <f>+'[3]Contratos anteriores'!BG333</f>
        <v xml:space="preserve"> </v>
      </c>
      <c r="AV330" s="100" t="str">
        <f>+'[3]Contratos anteriores'!BH333</f>
        <v xml:space="preserve"> </v>
      </c>
      <c r="AW330" s="100" t="str">
        <f>+'[3]Contratos anteriores'!BI333</f>
        <v xml:space="preserve"> </v>
      </c>
      <c r="AX330" s="100"/>
      <c r="AY330" s="100"/>
      <c r="AZ330" s="100"/>
      <c r="BA330" s="100" t="str">
        <f>+'[3]Contratos anteriores'!BJ333</f>
        <v xml:space="preserve"> </v>
      </c>
      <c r="BB330" s="100" t="str">
        <f>+'[3]Contratos anteriores'!BK333</f>
        <v xml:space="preserve"> </v>
      </c>
      <c r="BC330" s="100" t="str">
        <f>+'[3]Contratos anteriores'!BL333</f>
        <v xml:space="preserve"> </v>
      </c>
      <c r="BD330" s="100"/>
      <c r="BE330" s="100"/>
      <c r="BF330" s="100"/>
      <c r="BG330" s="100">
        <f>+'[3]Contratos anteriores'!BM333</f>
        <v>6.1854360000000002</v>
      </c>
      <c r="BH330" s="100" t="str">
        <f>+'[3]Contratos anteriores'!BN333</f>
        <v xml:space="preserve"> </v>
      </c>
      <c r="BI330" s="100" t="str">
        <f>+'[3]Contratos anteriores'!BO333</f>
        <v xml:space="preserve"> </v>
      </c>
      <c r="BJ330" s="100">
        <v>7.92</v>
      </c>
      <c r="BK330" s="100">
        <v>6.91</v>
      </c>
      <c r="BL330" s="100"/>
      <c r="BM330" s="100" t="str">
        <f>+'[3]Contratos anteriores'!BP333</f>
        <v xml:space="preserve"> </v>
      </c>
      <c r="BN330" s="100" t="str">
        <f>+'[3]Contratos anteriores'!BQ333</f>
        <v xml:space="preserve"> </v>
      </c>
      <c r="BO330" s="100" t="str">
        <f>+'[3]Contratos anteriores'!BR333</f>
        <v xml:space="preserve"> </v>
      </c>
      <c r="BP330" s="100">
        <v>6.11</v>
      </c>
      <c r="BQ330" s="100"/>
      <c r="BR330" s="100">
        <v>6.26</v>
      </c>
      <c r="BS330" s="100" t="str">
        <f>+'[3]Contratos anteriores'!BS333</f>
        <v xml:space="preserve"> </v>
      </c>
      <c r="BT330" s="100" t="str">
        <f>+'[3]Contratos anteriores'!BT333</f>
        <v xml:space="preserve"> </v>
      </c>
      <c r="BU330" s="100" t="str">
        <f>+'[3]Contratos anteriores'!BU333</f>
        <v xml:space="preserve"> </v>
      </c>
      <c r="BV330" s="100">
        <f t="shared" si="380"/>
        <v>6.6770871999999999</v>
      </c>
      <c r="BW330" s="100">
        <f t="shared" si="381"/>
        <v>0.67626405817429747</v>
      </c>
      <c r="BX330" s="100">
        <f t="shared" si="378"/>
        <v>5.6626911127385533</v>
      </c>
      <c r="BY330" s="100">
        <f t="shared" si="376"/>
        <v>7.353351258174297</v>
      </c>
      <c r="BZ330" s="100">
        <f t="shared" si="379"/>
        <v>6.7295675296565571</v>
      </c>
      <c r="CA330" s="100" t="str">
        <f t="shared" si="382"/>
        <v/>
      </c>
      <c r="CB330" s="100" t="str">
        <f t="shared" si="383"/>
        <v/>
      </c>
      <c r="CC330" s="100" t="str">
        <f t="shared" si="384"/>
        <v/>
      </c>
      <c r="CD330" s="100" t="str">
        <f t="shared" si="385"/>
        <v/>
      </c>
      <c r="CE330" s="100" t="str">
        <f t="shared" si="386"/>
        <v/>
      </c>
      <c r="CF330" s="100" t="str">
        <f t="shared" si="387"/>
        <v/>
      </c>
      <c r="CG330" s="100" t="str">
        <f t="shared" si="388"/>
        <v/>
      </c>
      <c r="CH330" s="100" t="str">
        <f t="shared" si="389"/>
        <v/>
      </c>
      <c r="CI330" s="100" t="str">
        <f t="shared" si="390"/>
        <v/>
      </c>
      <c r="CJ330" s="100" t="str">
        <f t="shared" si="391"/>
        <v/>
      </c>
      <c r="CK330" s="100" t="str">
        <f t="shared" si="392"/>
        <v/>
      </c>
      <c r="CL330" s="100" t="str">
        <f t="shared" si="393"/>
        <v/>
      </c>
      <c r="CM330" s="100" t="str">
        <f t="shared" si="394"/>
        <v/>
      </c>
      <c r="CN330" s="100" t="str">
        <f t="shared" si="395"/>
        <v/>
      </c>
      <c r="CO330" s="100" t="str">
        <f t="shared" si="396"/>
        <v/>
      </c>
      <c r="CP330" s="100" t="str">
        <f t="shared" si="397"/>
        <v/>
      </c>
      <c r="CQ330" s="100" t="str">
        <f t="shared" si="398"/>
        <v/>
      </c>
      <c r="CR330" s="100" t="str">
        <f t="shared" si="399"/>
        <v/>
      </c>
      <c r="CS330" s="100" t="str">
        <f t="shared" si="400"/>
        <v/>
      </c>
      <c r="CT330" s="100" t="str">
        <f t="shared" si="401"/>
        <v/>
      </c>
      <c r="CU330" s="100" t="str">
        <f t="shared" si="402"/>
        <v/>
      </c>
      <c r="CV330" s="100" t="str">
        <f t="shared" si="403"/>
        <v/>
      </c>
      <c r="CW330" s="100" t="str">
        <f t="shared" si="404"/>
        <v/>
      </c>
      <c r="CX330" s="100" t="str">
        <f t="shared" si="405"/>
        <v/>
      </c>
      <c r="CY330" s="100" t="str">
        <f t="shared" si="406"/>
        <v/>
      </c>
      <c r="CZ330" s="100" t="str">
        <f t="shared" si="407"/>
        <v/>
      </c>
      <c r="DA330" s="100" t="str">
        <f t="shared" si="408"/>
        <v/>
      </c>
      <c r="DB330" s="100" t="str">
        <f t="shared" si="409"/>
        <v/>
      </c>
      <c r="DC330" s="100" t="str">
        <f t="shared" si="410"/>
        <v/>
      </c>
      <c r="DD330" s="100" t="str">
        <f t="shared" si="411"/>
        <v/>
      </c>
      <c r="DE330" s="100" t="str">
        <f t="shared" si="412"/>
        <v/>
      </c>
      <c r="DF330" s="100" t="str">
        <f t="shared" si="413"/>
        <v/>
      </c>
      <c r="DG330" s="100" t="str">
        <f t="shared" si="414"/>
        <v/>
      </c>
      <c r="DH330" s="100" t="str">
        <f t="shared" si="415"/>
        <v/>
      </c>
      <c r="DI330" s="100" t="str">
        <f t="shared" si="416"/>
        <v/>
      </c>
      <c r="DJ330" s="100" t="str">
        <f t="shared" si="417"/>
        <v/>
      </c>
      <c r="DK330" s="100" t="str">
        <f t="shared" si="418"/>
        <v/>
      </c>
      <c r="DL330" s="100" t="str">
        <f t="shared" si="419"/>
        <v/>
      </c>
      <c r="DM330" s="100" t="str">
        <f t="shared" si="420"/>
        <v/>
      </c>
      <c r="DN330" s="100" t="str">
        <f t="shared" si="421"/>
        <v/>
      </c>
      <c r="DO330" s="100" t="str">
        <f t="shared" si="422"/>
        <v/>
      </c>
      <c r="DP330" s="100" t="str">
        <f t="shared" si="423"/>
        <v/>
      </c>
      <c r="DQ330" s="100" t="str">
        <f t="shared" si="424"/>
        <v/>
      </c>
      <c r="DR330" s="100" t="str">
        <f t="shared" si="425"/>
        <v/>
      </c>
      <c r="DS330" s="100" t="str">
        <f t="shared" si="426"/>
        <v/>
      </c>
      <c r="DT330" s="100" t="str">
        <f t="shared" si="427"/>
        <v/>
      </c>
      <c r="DU330" s="100" t="str">
        <f t="shared" si="428"/>
        <v/>
      </c>
      <c r="DV330" s="100" t="str">
        <f t="shared" si="429"/>
        <v/>
      </c>
      <c r="DW330" s="100" t="str">
        <f t="shared" si="430"/>
        <v/>
      </c>
      <c r="DX330" s="100" t="str">
        <f t="shared" si="431"/>
        <v/>
      </c>
      <c r="DY330" s="100" t="str">
        <f t="shared" si="432"/>
        <v/>
      </c>
      <c r="DZ330" s="100">
        <f t="shared" si="433"/>
        <v>6.1854360000000002</v>
      </c>
      <c r="EA330" s="100" t="str">
        <f t="shared" si="434"/>
        <v/>
      </c>
      <c r="EB330" s="100" t="str">
        <f t="shared" si="435"/>
        <v/>
      </c>
      <c r="EC330" s="100" t="str">
        <f t="shared" si="436"/>
        <v/>
      </c>
      <c r="ED330" s="100" t="str">
        <f t="shared" si="437"/>
        <v/>
      </c>
      <c r="EE330" s="100" t="str">
        <f t="shared" si="438"/>
        <v/>
      </c>
      <c r="EF330" s="100" t="str">
        <f t="shared" si="439"/>
        <v/>
      </c>
      <c r="EG330" s="100" t="str">
        <f t="shared" si="440"/>
        <v/>
      </c>
      <c r="EH330" s="100" t="str">
        <f t="shared" si="441"/>
        <v/>
      </c>
      <c r="EI330" s="100">
        <f t="shared" si="442"/>
        <v>6.11</v>
      </c>
      <c r="EJ330" s="100" t="str">
        <f t="shared" si="443"/>
        <v/>
      </c>
      <c r="EK330" s="100">
        <f t="shared" si="444"/>
        <v>6.26</v>
      </c>
      <c r="EL330" s="100" t="str">
        <f t="shared" si="445"/>
        <v/>
      </c>
      <c r="EM330" s="100" t="str">
        <f t="shared" si="446"/>
        <v/>
      </c>
      <c r="EN330" s="100" t="str">
        <f t="shared" si="447"/>
        <v/>
      </c>
      <c r="EO330" s="99">
        <f t="shared" si="448"/>
        <v>6.19</v>
      </c>
      <c r="EP330" s="99">
        <f>ROUND(EO330*(1+[3]Inflación!$G$50),2)</f>
        <v>6.27</v>
      </c>
      <c r="EQ330" s="98">
        <f t="shared" si="449"/>
        <v>1.1803502973020574E-2</v>
      </c>
    </row>
    <row r="331" spans="1:147" s="97" customFormat="1" ht="24.75" customHeight="1">
      <c r="A331" s="107">
        <v>323</v>
      </c>
      <c r="B331" s="106" t="s">
        <v>376</v>
      </c>
      <c r="C331" s="105" t="s">
        <v>382</v>
      </c>
      <c r="D331" s="104" t="s">
        <v>12</v>
      </c>
      <c r="E331" s="103">
        <v>8.7227004321276507</v>
      </c>
      <c r="F331" s="103">
        <v>8.7968433858007362</v>
      </c>
      <c r="G331" s="102"/>
      <c r="H331" s="100"/>
      <c r="I331" s="100"/>
      <c r="J331" s="100"/>
      <c r="K331" s="100" t="str">
        <f>+'[3]Contratos anteriores'!AO334</f>
        <v xml:space="preserve"> </v>
      </c>
      <c r="L331" s="100" t="str">
        <f>+'[3]Contratos anteriores'!AP334</f>
        <v xml:space="preserve"> </v>
      </c>
      <c r="M331" s="100" t="str">
        <f>+'[3]Contratos anteriores'!AQ334</f>
        <v xml:space="preserve"> </v>
      </c>
      <c r="N331" s="100"/>
      <c r="O331" s="100"/>
      <c r="P331" s="100"/>
      <c r="Q331" s="100" t="str">
        <f>+'[3]Contratos anteriores'!AR334</f>
        <v xml:space="preserve"> </v>
      </c>
      <c r="R331" s="100" t="str">
        <f>+'[3]Contratos anteriores'!AS334</f>
        <v xml:space="preserve"> </v>
      </c>
      <c r="S331" s="100" t="str">
        <f>+'[3]Contratos anteriores'!AT334</f>
        <v xml:space="preserve"> </v>
      </c>
      <c r="T331" s="100"/>
      <c r="U331" s="100"/>
      <c r="V331" s="100"/>
      <c r="W331" s="100" t="str">
        <f>+'[3]Contratos anteriores'!AU334</f>
        <v xml:space="preserve"> </v>
      </c>
      <c r="X331" s="100" t="str">
        <f>+'[3]Contratos anteriores'!AV334</f>
        <v xml:space="preserve"> </v>
      </c>
      <c r="Y331" s="100" t="str">
        <f>+'[3]Contratos anteriores'!AW334</f>
        <v xml:space="preserve"> </v>
      </c>
      <c r="Z331" s="100"/>
      <c r="AA331" s="100"/>
      <c r="AB331" s="100"/>
      <c r="AC331" s="101" t="str">
        <f>+'[3]Contratos anteriores'!AX334</f>
        <v xml:space="preserve"> </v>
      </c>
      <c r="AD331" s="101" t="str">
        <f>+'[3]Contratos anteriores'!AY334</f>
        <v xml:space="preserve"> </v>
      </c>
      <c r="AE331" s="101" t="str">
        <f>+'[3]Contratos anteriores'!AZ334</f>
        <v xml:space="preserve"> </v>
      </c>
      <c r="AF331" s="100"/>
      <c r="AG331" s="100"/>
      <c r="AH331" s="100"/>
      <c r="AI331" s="100" t="str">
        <f>+'[3]Contratos anteriores'!BA334</f>
        <v xml:space="preserve"> </v>
      </c>
      <c r="AJ331" s="100" t="str">
        <f>+'[3]Contratos anteriores'!BB334</f>
        <v xml:space="preserve"> </v>
      </c>
      <c r="AK331" s="100" t="str">
        <f>+'[3]Contratos anteriores'!BC334</f>
        <v xml:space="preserve"> </v>
      </c>
      <c r="AL331" s="100"/>
      <c r="AM331" s="100"/>
      <c r="AN331" s="100"/>
      <c r="AO331" s="100" t="str">
        <f>+'[3]Contratos anteriores'!BD334</f>
        <v xml:space="preserve"> </v>
      </c>
      <c r="AP331" s="100" t="str">
        <f>+'[3]Contratos anteriores'!BE334</f>
        <v xml:space="preserve"> </v>
      </c>
      <c r="AQ331" s="100" t="str">
        <f>+'[3]Contratos anteriores'!BF334</f>
        <v xml:space="preserve"> </v>
      </c>
      <c r="AR331" s="100"/>
      <c r="AS331" s="100"/>
      <c r="AT331" s="100"/>
      <c r="AU331" s="100" t="str">
        <f>+'[3]Contratos anteriores'!BG334</f>
        <v xml:space="preserve"> </v>
      </c>
      <c r="AV331" s="100" t="str">
        <f>+'[3]Contratos anteriores'!BH334</f>
        <v xml:space="preserve"> </v>
      </c>
      <c r="AW331" s="100" t="str">
        <f>+'[3]Contratos anteriores'!BI334</f>
        <v xml:space="preserve"> </v>
      </c>
      <c r="AX331" s="100"/>
      <c r="AY331" s="100"/>
      <c r="AZ331" s="100"/>
      <c r="BA331" s="100" t="str">
        <f>+'[3]Contratos anteriores'!BJ334</f>
        <v xml:space="preserve"> </v>
      </c>
      <c r="BB331" s="100" t="str">
        <f>+'[3]Contratos anteriores'!BK334</f>
        <v xml:space="preserve"> </v>
      </c>
      <c r="BC331" s="100" t="str">
        <f>+'[3]Contratos anteriores'!BL334</f>
        <v xml:space="preserve"> </v>
      </c>
      <c r="BD331" s="100"/>
      <c r="BE331" s="100"/>
      <c r="BF331" s="100"/>
      <c r="BG331" s="100" t="str">
        <f>+'[3]Contratos anteriores'!BM334</f>
        <v xml:space="preserve"> </v>
      </c>
      <c r="BH331" s="100" t="str">
        <f>+'[3]Contratos anteriores'!BN334</f>
        <v xml:space="preserve"> </v>
      </c>
      <c r="BI331" s="100" t="str">
        <f>+'[3]Contratos anteriores'!BO334</f>
        <v xml:space="preserve"> </v>
      </c>
      <c r="BJ331" s="100">
        <v>10.780000000000001</v>
      </c>
      <c r="BK331" s="100">
        <v>9.86</v>
      </c>
      <c r="BL331" s="100"/>
      <c r="BM331" s="100" t="str">
        <f>+'[3]Contratos anteriores'!BP334</f>
        <v xml:space="preserve"> </v>
      </c>
      <c r="BN331" s="100" t="str">
        <f>+'[3]Contratos anteriores'!BQ334</f>
        <v xml:space="preserve"> </v>
      </c>
      <c r="BO331" s="100" t="str">
        <f>+'[3]Contratos anteriores'!BR334</f>
        <v xml:space="preserve"> </v>
      </c>
      <c r="BP331" s="100">
        <v>8.7100000000000009</v>
      </c>
      <c r="BQ331" s="100"/>
      <c r="BR331" s="100">
        <v>8.93</v>
      </c>
      <c r="BS331" s="100" t="str">
        <f>+'[3]Contratos anteriores'!BS334</f>
        <v xml:space="preserve"> </v>
      </c>
      <c r="BT331" s="100" t="str">
        <f>+'[3]Contratos anteriores'!BT334</f>
        <v xml:space="preserve"> </v>
      </c>
      <c r="BU331" s="100" t="str">
        <f>+'[3]Contratos anteriores'!BU334</f>
        <v xml:space="preserve"> </v>
      </c>
      <c r="BV331" s="100">
        <f t="shared" si="380"/>
        <v>9.57</v>
      </c>
      <c r="BW331" s="100">
        <f t="shared" si="381"/>
        <v>0.84562891800060735</v>
      </c>
      <c r="BX331" s="100">
        <f t="shared" si="378"/>
        <v>8.3015566229990903</v>
      </c>
      <c r="BY331" s="100">
        <f t="shared" si="376"/>
        <v>10.415628918000607</v>
      </c>
      <c r="BZ331" s="100">
        <f t="shared" si="379"/>
        <v>9.5949704753404159</v>
      </c>
      <c r="CA331" s="100" t="str">
        <f t="shared" si="382"/>
        <v/>
      </c>
      <c r="CB331" s="100" t="str">
        <f t="shared" si="383"/>
        <v/>
      </c>
      <c r="CC331" s="100" t="str">
        <f t="shared" si="384"/>
        <v/>
      </c>
      <c r="CD331" s="100" t="str">
        <f t="shared" si="385"/>
        <v/>
      </c>
      <c r="CE331" s="100" t="str">
        <f t="shared" si="386"/>
        <v/>
      </c>
      <c r="CF331" s="100" t="str">
        <f t="shared" si="387"/>
        <v/>
      </c>
      <c r="CG331" s="100" t="str">
        <f t="shared" si="388"/>
        <v/>
      </c>
      <c r="CH331" s="100" t="str">
        <f t="shared" si="389"/>
        <v/>
      </c>
      <c r="CI331" s="100" t="str">
        <f t="shared" si="390"/>
        <v/>
      </c>
      <c r="CJ331" s="100" t="str">
        <f t="shared" si="391"/>
        <v/>
      </c>
      <c r="CK331" s="100" t="str">
        <f t="shared" si="392"/>
        <v/>
      </c>
      <c r="CL331" s="100" t="str">
        <f t="shared" si="393"/>
        <v/>
      </c>
      <c r="CM331" s="100" t="str">
        <f t="shared" si="394"/>
        <v/>
      </c>
      <c r="CN331" s="100" t="str">
        <f t="shared" si="395"/>
        <v/>
      </c>
      <c r="CO331" s="100" t="str">
        <f t="shared" si="396"/>
        <v/>
      </c>
      <c r="CP331" s="100" t="str">
        <f t="shared" si="397"/>
        <v/>
      </c>
      <c r="CQ331" s="100" t="str">
        <f t="shared" si="398"/>
        <v/>
      </c>
      <c r="CR331" s="100" t="str">
        <f t="shared" si="399"/>
        <v/>
      </c>
      <c r="CS331" s="100" t="str">
        <f t="shared" si="400"/>
        <v/>
      </c>
      <c r="CT331" s="100" t="str">
        <f t="shared" si="401"/>
        <v/>
      </c>
      <c r="CU331" s="100" t="str">
        <f t="shared" si="402"/>
        <v/>
      </c>
      <c r="CV331" s="100" t="str">
        <f t="shared" si="403"/>
        <v/>
      </c>
      <c r="CW331" s="100" t="str">
        <f t="shared" si="404"/>
        <v/>
      </c>
      <c r="CX331" s="100" t="str">
        <f t="shared" si="405"/>
        <v/>
      </c>
      <c r="CY331" s="100" t="str">
        <f t="shared" si="406"/>
        <v/>
      </c>
      <c r="CZ331" s="100" t="str">
        <f t="shared" si="407"/>
        <v/>
      </c>
      <c r="DA331" s="100" t="str">
        <f t="shared" si="408"/>
        <v/>
      </c>
      <c r="DB331" s="100" t="str">
        <f t="shared" si="409"/>
        <v/>
      </c>
      <c r="DC331" s="100" t="str">
        <f t="shared" si="410"/>
        <v/>
      </c>
      <c r="DD331" s="100" t="str">
        <f t="shared" si="411"/>
        <v/>
      </c>
      <c r="DE331" s="100" t="str">
        <f t="shared" si="412"/>
        <v/>
      </c>
      <c r="DF331" s="100" t="str">
        <f t="shared" si="413"/>
        <v/>
      </c>
      <c r="DG331" s="100" t="str">
        <f t="shared" si="414"/>
        <v/>
      </c>
      <c r="DH331" s="100" t="str">
        <f t="shared" si="415"/>
        <v/>
      </c>
      <c r="DI331" s="100" t="str">
        <f t="shared" si="416"/>
        <v/>
      </c>
      <c r="DJ331" s="100" t="str">
        <f t="shared" si="417"/>
        <v/>
      </c>
      <c r="DK331" s="100" t="str">
        <f t="shared" si="418"/>
        <v/>
      </c>
      <c r="DL331" s="100" t="str">
        <f t="shared" si="419"/>
        <v/>
      </c>
      <c r="DM331" s="100" t="str">
        <f t="shared" si="420"/>
        <v/>
      </c>
      <c r="DN331" s="100" t="str">
        <f t="shared" si="421"/>
        <v/>
      </c>
      <c r="DO331" s="100" t="str">
        <f t="shared" si="422"/>
        <v/>
      </c>
      <c r="DP331" s="100" t="str">
        <f t="shared" si="423"/>
        <v/>
      </c>
      <c r="DQ331" s="100" t="str">
        <f t="shared" si="424"/>
        <v/>
      </c>
      <c r="DR331" s="100" t="str">
        <f t="shared" si="425"/>
        <v/>
      </c>
      <c r="DS331" s="100" t="str">
        <f t="shared" si="426"/>
        <v/>
      </c>
      <c r="DT331" s="100" t="str">
        <f t="shared" si="427"/>
        <v/>
      </c>
      <c r="DU331" s="100" t="str">
        <f t="shared" si="428"/>
        <v/>
      </c>
      <c r="DV331" s="100" t="str">
        <f t="shared" si="429"/>
        <v/>
      </c>
      <c r="DW331" s="100" t="str">
        <f t="shared" si="430"/>
        <v/>
      </c>
      <c r="DX331" s="100" t="str">
        <f t="shared" si="431"/>
        <v/>
      </c>
      <c r="DY331" s="100" t="str">
        <f t="shared" si="432"/>
        <v/>
      </c>
      <c r="DZ331" s="100" t="str">
        <f t="shared" si="433"/>
        <v/>
      </c>
      <c r="EA331" s="100" t="str">
        <f t="shared" si="434"/>
        <v/>
      </c>
      <c r="EB331" s="100" t="str">
        <f t="shared" si="435"/>
        <v/>
      </c>
      <c r="EC331" s="100" t="str">
        <f t="shared" si="436"/>
        <v/>
      </c>
      <c r="ED331" s="100" t="str">
        <f t="shared" si="437"/>
        <v/>
      </c>
      <c r="EE331" s="100" t="str">
        <f t="shared" si="438"/>
        <v/>
      </c>
      <c r="EF331" s="100" t="str">
        <f t="shared" si="439"/>
        <v/>
      </c>
      <c r="EG331" s="100" t="str">
        <f t="shared" si="440"/>
        <v/>
      </c>
      <c r="EH331" s="100" t="str">
        <f t="shared" si="441"/>
        <v/>
      </c>
      <c r="EI331" s="100">
        <f t="shared" si="442"/>
        <v>8.7100000000000009</v>
      </c>
      <c r="EJ331" s="100" t="str">
        <f t="shared" si="443"/>
        <v/>
      </c>
      <c r="EK331" s="100">
        <f t="shared" si="444"/>
        <v>8.93</v>
      </c>
      <c r="EL331" s="100" t="str">
        <f t="shared" si="445"/>
        <v/>
      </c>
      <c r="EM331" s="100" t="str">
        <f t="shared" si="446"/>
        <v/>
      </c>
      <c r="EN331" s="100" t="str">
        <f t="shared" si="447"/>
        <v/>
      </c>
      <c r="EO331" s="99">
        <f t="shared" si="448"/>
        <v>8.82</v>
      </c>
      <c r="EP331" s="99">
        <f>ROUND(EO331*(1+[3]Inflación!$G$50),2)</f>
        <v>8.93</v>
      </c>
      <c r="EQ331" s="98">
        <f t="shared" si="449"/>
        <v>1.1154752892117425E-2</v>
      </c>
    </row>
    <row r="332" spans="1:147" s="56" customFormat="1" ht="24.75" customHeight="1">
      <c r="A332" s="93">
        <v>324</v>
      </c>
      <c r="B332" s="92" t="s">
        <v>376</v>
      </c>
      <c r="C332" s="91" t="s">
        <v>381</v>
      </c>
      <c r="D332" s="90" t="s">
        <v>12</v>
      </c>
      <c r="E332" s="94">
        <v>9.3140028169581264</v>
      </c>
      <c r="F332" s="94">
        <v>9.3931718409022711</v>
      </c>
      <c r="G332" s="87"/>
      <c r="H332" s="82"/>
      <c r="I332" s="82"/>
      <c r="J332" s="82"/>
      <c r="K332" s="82" t="str">
        <f>+'[3]Contratos anteriores'!AO335</f>
        <v xml:space="preserve"> </v>
      </c>
      <c r="L332" s="82" t="str">
        <f>+'[3]Contratos anteriores'!AP335</f>
        <v xml:space="preserve"> </v>
      </c>
      <c r="M332" s="82" t="str">
        <f>+'[3]Contratos anteriores'!AQ335</f>
        <v xml:space="preserve"> </v>
      </c>
      <c r="N332" s="82"/>
      <c r="O332" s="82"/>
      <c r="P332" s="82"/>
      <c r="Q332" s="82" t="str">
        <f>+'[3]Contratos anteriores'!AR335</f>
        <v xml:space="preserve"> </v>
      </c>
      <c r="R332" s="82" t="str">
        <f>+'[3]Contratos anteriores'!AS335</f>
        <v xml:space="preserve"> </v>
      </c>
      <c r="S332" s="82" t="str">
        <f>+'[3]Contratos anteriores'!AT335</f>
        <v xml:space="preserve"> </v>
      </c>
      <c r="T332" s="82"/>
      <c r="U332" s="82"/>
      <c r="V332" s="82"/>
      <c r="W332" s="82" t="str">
        <f>+'[3]Contratos anteriores'!AU335</f>
        <v xml:space="preserve"> </v>
      </c>
      <c r="X332" s="82" t="str">
        <f>+'[3]Contratos anteriores'!AV335</f>
        <v xml:space="preserve"> </v>
      </c>
      <c r="Y332" s="82" t="str">
        <f>+'[3]Contratos anteriores'!AW335</f>
        <v xml:space="preserve"> </v>
      </c>
      <c r="Z332" s="82"/>
      <c r="AA332" s="82"/>
      <c r="AB332" s="82"/>
      <c r="AC332" s="86" t="str">
        <f>+'[3]Contratos anteriores'!AX335</f>
        <v xml:space="preserve"> </v>
      </c>
      <c r="AD332" s="86" t="str">
        <f>+'[3]Contratos anteriores'!AY335</f>
        <v xml:space="preserve"> </v>
      </c>
      <c r="AE332" s="86" t="str">
        <f>+'[3]Contratos anteriores'!AZ335</f>
        <v xml:space="preserve"> </v>
      </c>
      <c r="AF332" s="82"/>
      <c r="AG332" s="82"/>
      <c r="AH332" s="82"/>
      <c r="AI332" s="82" t="str">
        <f>+'[3]Contratos anteriores'!BA335</f>
        <v xml:space="preserve"> </v>
      </c>
      <c r="AJ332" s="82" t="str">
        <f>+'[3]Contratos anteriores'!BB335</f>
        <v xml:space="preserve"> </v>
      </c>
      <c r="AK332" s="82" t="str">
        <f>+'[3]Contratos anteriores'!BC335</f>
        <v xml:space="preserve"> </v>
      </c>
      <c r="AL332" s="82"/>
      <c r="AM332" s="82"/>
      <c r="AN332" s="82"/>
      <c r="AO332" s="82" t="str">
        <f>+'[3]Contratos anteriores'!BD335</f>
        <v xml:space="preserve"> </v>
      </c>
      <c r="AP332" s="82" t="str">
        <f>+'[3]Contratos anteriores'!BE335</f>
        <v xml:space="preserve"> </v>
      </c>
      <c r="AQ332" s="82" t="str">
        <f>+'[3]Contratos anteriores'!BF335</f>
        <v xml:space="preserve"> </v>
      </c>
      <c r="AR332" s="82"/>
      <c r="AS332" s="82"/>
      <c r="AT332" s="82"/>
      <c r="AU332" s="82" t="str">
        <f>+'[3]Contratos anteriores'!BG335</f>
        <v xml:space="preserve"> </v>
      </c>
      <c r="AV332" s="82" t="str">
        <f>+'[3]Contratos anteriores'!BH335</f>
        <v xml:space="preserve"> </v>
      </c>
      <c r="AW332" s="82" t="str">
        <f>+'[3]Contratos anteriores'!BI335</f>
        <v xml:space="preserve"> </v>
      </c>
      <c r="AX332" s="82"/>
      <c r="AY332" s="82"/>
      <c r="AZ332" s="82"/>
      <c r="BA332" s="82" t="str">
        <f>+'[3]Contratos anteriores'!BJ335</f>
        <v xml:space="preserve"> </v>
      </c>
      <c r="BB332" s="82" t="str">
        <f>+'[3]Contratos anteriores'!BK335</f>
        <v xml:space="preserve"> </v>
      </c>
      <c r="BC332" s="82" t="str">
        <f>+'[3]Contratos anteriores'!BL335</f>
        <v xml:space="preserve"> </v>
      </c>
      <c r="BD332" s="82"/>
      <c r="BE332" s="82"/>
      <c r="BF332" s="82"/>
      <c r="BG332" s="82" t="str">
        <f>+'[3]Contratos anteriores'!BM335</f>
        <v xml:space="preserve"> </v>
      </c>
      <c r="BH332" s="82" t="str">
        <f>+'[3]Contratos anteriores'!BN335</f>
        <v xml:space="preserve"> </v>
      </c>
      <c r="BI332" s="82" t="str">
        <f>+'[3]Contratos anteriores'!BO335</f>
        <v xml:space="preserve"> </v>
      </c>
      <c r="BJ332" s="82">
        <v>11.55</v>
      </c>
      <c r="BK332" s="82">
        <v>10.52</v>
      </c>
      <c r="BL332" s="82"/>
      <c r="BM332" s="82" t="str">
        <f>+'[3]Contratos anteriores'!BP335</f>
        <v xml:space="preserve"> </v>
      </c>
      <c r="BN332" s="82" t="str">
        <f>+'[3]Contratos anteriores'!BQ335</f>
        <v xml:space="preserve"> </v>
      </c>
      <c r="BO332" s="82" t="str">
        <f>+'[3]Contratos anteriores'!BR335</f>
        <v xml:space="preserve"> </v>
      </c>
      <c r="BP332" s="82">
        <v>9.3000000000000007</v>
      </c>
      <c r="BQ332" s="82"/>
      <c r="BR332" s="82">
        <v>9.5299999999999994</v>
      </c>
      <c r="BS332" s="82" t="str">
        <f>+'[3]Contratos anteriores'!BS335</f>
        <v xml:space="preserve"> </v>
      </c>
      <c r="BT332" s="82" t="str">
        <f>+'[3]Contratos anteriores'!BT335</f>
        <v xml:space="preserve"> </v>
      </c>
      <c r="BU332" s="82" t="str">
        <f>+'[3]Contratos anteriores'!BU335</f>
        <v xml:space="preserve"> </v>
      </c>
      <c r="BV332" s="84">
        <f t="shared" si="380"/>
        <v>10.225</v>
      </c>
      <c r="BW332" s="84">
        <f t="shared" si="381"/>
        <v>0.91617835871742892</v>
      </c>
      <c r="BX332" s="84">
        <f t="shared" si="378"/>
        <v>8.8507324619238563</v>
      </c>
      <c r="BY332" s="84">
        <f t="shared" si="376"/>
        <v>11.141178358717429</v>
      </c>
      <c r="BZ332" s="84">
        <f t="shared" si="379"/>
        <v>10.24540309865394</v>
      </c>
      <c r="CA332" s="82" t="str">
        <f t="shared" si="382"/>
        <v/>
      </c>
      <c r="CB332" s="82" t="str">
        <f t="shared" si="383"/>
        <v/>
      </c>
      <c r="CC332" s="82" t="str">
        <f t="shared" si="384"/>
        <v/>
      </c>
      <c r="CD332" s="82" t="str">
        <f t="shared" si="385"/>
        <v/>
      </c>
      <c r="CE332" s="82" t="str">
        <f t="shared" si="386"/>
        <v/>
      </c>
      <c r="CF332" s="82" t="str">
        <f t="shared" si="387"/>
        <v/>
      </c>
      <c r="CG332" s="82" t="str">
        <f t="shared" si="388"/>
        <v/>
      </c>
      <c r="CH332" s="82" t="str">
        <f t="shared" si="389"/>
        <v/>
      </c>
      <c r="CI332" s="82" t="str">
        <f t="shared" si="390"/>
        <v/>
      </c>
      <c r="CJ332" s="82" t="str">
        <f t="shared" si="391"/>
        <v/>
      </c>
      <c r="CK332" s="82" t="str">
        <f t="shared" si="392"/>
        <v/>
      </c>
      <c r="CL332" s="82" t="str">
        <f t="shared" si="393"/>
        <v/>
      </c>
      <c r="CM332" s="82" t="str">
        <f t="shared" si="394"/>
        <v/>
      </c>
      <c r="CN332" s="82" t="str">
        <f t="shared" si="395"/>
        <v/>
      </c>
      <c r="CO332" s="82" t="str">
        <f t="shared" si="396"/>
        <v/>
      </c>
      <c r="CP332" s="82" t="str">
        <f t="shared" si="397"/>
        <v/>
      </c>
      <c r="CQ332" s="82" t="str">
        <f t="shared" si="398"/>
        <v/>
      </c>
      <c r="CR332" s="82" t="str">
        <f t="shared" si="399"/>
        <v/>
      </c>
      <c r="CS332" s="82" t="str">
        <f t="shared" si="400"/>
        <v/>
      </c>
      <c r="CT332" s="82" t="str">
        <f t="shared" si="401"/>
        <v/>
      </c>
      <c r="CU332" s="82" t="str">
        <f t="shared" si="402"/>
        <v/>
      </c>
      <c r="CV332" s="82" t="str">
        <f t="shared" si="403"/>
        <v/>
      </c>
      <c r="CW332" s="82" t="str">
        <f t="shared" si="404"/>
        <v/>
      </c>
      <c r="CX332" s="82" t="str">
        <f t="shared" si="405"/>
        <v/>
      </c>
      <c r="CY332" s="82" t="str">
        <f t="shared" si="406"/>
        <v/>
      </c>
      <c r="CZ332" s="82" t="str">
        <f t="shared" si="407"/>
        <v/>
      </c>
      <c r="DA332" s="82" t="str">
        <f t="shared" si="408"/>
        <v/>
      </c>
      <c r="DB332" s="82" t="str">
        <f t="shared" si="409"/>
        <v/>
      </c>
      <c r="DC332" s="82" t="str">
        <f t="shared" si="410"/>
        <v/>
      </c>
      <c r="DD332" s="82" t="str">
        <f t="shared" si="411"/>
        <v/>
      </c>
      <c r="DE332" s="82" t="str">
        <f t="shared" si="412"/>
        <v/>
      </c>
      <c r="DF332" s="82" t="str">
        <f t="shared" si="413"/>
        <v/>
      </c>
      <c r="DG332" s="82" t="str">
        <f t="shared" si="414"/>
        <v/>
      </c>
      <c r="DH332" s="82" t="str">
        <f t="shared" si="415"/>
        <v/>
      </c>
      <c r="DI332" s="82" t="str">
        <f t="shared" si="416"/>
        <v/>
      </c>
      <c r="DJ332" s="82" t="str">
        <f t="shared" si="417"/>
        <v/>
      </c>
      <c r="DK332" s="82" t="str">
        <f t="shared" si="418"/>
        <v/>
      </c>
      <c r="DL332" s="82" t="str">
        <f t="shared" si="419"/>
        <v/>
      </c>
      <c r="DM332" s="82" t="str">
        <f t="shared" si="420"/>
        <v/>
      </c>
      <c r="DN332" s="82" t="str">
        <f t="shared" si="421"/>
        <v/>
      </c>
      <c r="DO332" s="82" t="str">
        <f t="shared" si="422"/>
        <v/>
      </c>
      <c r="DP332" s="82" t="str">
        <f t="shared" si="423"/>
        <v/>
      </c>
      <c r="DQ332" s="82" t="str">
        <f t="shared" si="424"/>
        <v/>
      </c>
      <c r="DR332" s="82" t="str">
        <f t="shared" si="425"/>
        <v/>
      </c>
      <c r="DS332" s="82" t="str">
        <f t="shared" si="426"/>
        <v/>
      </c>
      <c r="DT332" s="82" t="str">
        <f t="shared" si="427"/>
        <v/>
      </c>
      <c r="DU332" s="82" t="str">
        <f t="shared" si="428"/>
        <v/>
      </c>
      <c r="DV332" s="82" t="str">
        <f t="shared" si="429"/>
        <v/>
      </c>
      <c r="DW332" s="82" t="str">
        <f t="shared" si="430"/>
        <v/>
      </c>
      <c r="DX332" s="82" t="str">
        <f t="shared" si="431"/>
        <v/>
      </c>
      <c r="DY332" s="82" t="str">
        <f t="shared" si="432"/>
        <v/>
      </c>
      <c r="DZ332" s="82" t="str">
        <f t="shared" si="433"/>
        <v/>
      </c>
      <c r="EA332" s="82" t="str">
        <f t="shared" si="434"/>
        <v/>
      </c>
      <c r="EB332" s="82" t="str">
        <f t="shared" si="435"/>
        <v/>
      </c>
      <c r="EC332" s="82" t="str">
        <f t="shared" si="436"/>
        <v/>
      </c>
      <c r="ED332" s="82" t="str">
        <f t="shared" si="437"/>
        <v/>
      </c>
      <c r="EE332" s="82" t="str">
        <f t="shared" si="438"/>
        <v/>
      </c>
      <c r="EF332" s="82" t="str">
        <f t="shared" si="439"/>
        <v/>
      </c>
      <c r="EG332" s="82" t="str">
        <f t="shared" si="440"/>
        <v/>
      </c>
      <c r="EH332" s="82" t="str">
        <f t="shared" si="441"/>
        <v/>
      </c>
      <c r="EI332" s="82">
        <f t="shared" si="442"/>
        <v>9.3000000000000007</v>
      </c>
      <c r="EJ332" s="82" t="str">
        <f t="shared" si="443"/>
        <v/>
      </c>
      <c r="EK332" s="82">
        <f t="shared" si="444"/>
        <v>9.5299999999999994</v>
      </c>
      <c r="EL332" s="82" t="str">
        <f t="shared" si="445"/>
        <v/>
      </c>
      <c r="EM332" s="82" t="str">
        <f t="shared" si="446"/>
        <v/>
      </c>
      <c r="EN332" s="82" t="str">
        <f t="shared" si="447"/>
        <v/>
      </c>
      <c r="EO332" s="71">
        <f t="shared" si="448"/>
        <v>9.42</v>
      </c>
      <c r="EP332" s="71">
        <f>ROUND(EO332*(1+[3]Inflación!$G$50),2)</f>
        <v>9.5399999999999991</v>
      </c>
      <c r="EQ332" s="81">
        <f t="shared" si="449"/>
        <v>1.1380411314551475E-2</v>
      </c>
    </row>
    <row r="333" spans="1:147" s="56" customFormat="1" ht="24.75" customHeight="1">
      <c r="A333" s="93">
        <v>325</v>
      </c>
      <c r="B333" s="92" t="s">
        <v>376</v>
      </c>
      <c r="C333" s="91" t="s">
        <v>380</v>
      </c>
      <c r="D333" s="90" t="s">
        <v>12</v>
      </c>
      <c r="E333" s="94">
        <v>0.31665032804653737</v>
      </c>
      <c r="F333" s="94">
        <v>0.31934185583493291</v>
      </c>
      <c r="G333" s="87"/>
      <c r="H333" s="82"/>
      <c r="I333" s="82"/>
      <c r="J333" s="82"/>
      <c r="K333" s="82" t="str">
        <f>+'[3]Contratos anteriores'!AO336</f>
        <v xml:space="preserve"> </v>
      </c>
      <c r="L333" s="82" t="str">
        <f>+'[3]Contratos anteriores'!AP336</f>
        <v xml:space="preserve"> </v>
      </c>
      <c r="M333" s="82" t="str">
        <f>+'[3]Contratos anteriores'!AQ336</f>
        <v xml:space="preserve"> </v>
      </c>
      <c r="N333" s="82"/>
      <c r="O333" s="82"/>
      <c r="P333" s="82"/>
      <c r="Q333" s="82" t="str">
        <f>+'[3]Contratos anteriores'!AR336</f>
        <v xml:space="preserve"> </v>
      </c>
      <c r="R333" s="82" t="str">
        <f>+'[3]Contratos anteriores'!AS336</f>
        <v xml:space="preserve"> </v>
      </c>
      <c r="S333" s="82" t="str">
        <f>+'[3]Contratos anteriores'!AT336</f>
        <v xml:space="preserve"> </v>
      </c>
      <c r="T333" s="82"/>
      <c r="U333" s="82"/>
      <c r="V333" s="82"/>
      <c r="W333" s="82" t="str">
        <f>+'[3]Contratos anteriores'!AU336</f>
        <v xml:space="preserve"> </v>
      </c>
      <c r="X333" s="82" t="str">
        <f>+'[3]Contratos anteriores'!AV336</f>
        <v xml:space="preserve"> </v>
      </c>
      <c r="Y333" s="82" t="str">
        <f>+'[3]Contratos anteriores'!AW336</f>
        <v xml:space="preserve"> </v>
      </c>
      <c r="Z333" s="82"/>
      <c r="AA333" s="82"/>
      <c r="AB333" s="82"/>
      <c r="AC333" s="86" t="str">
        <f>+'[3]Contratos anteriores'!AX336</f>
        <v xml:space="preserve"> </v>
      </c>
      <c r="AD333" s="86" t="str">
        <f>+'[3]Contratos anteriores'!AY336</f>
        <v xml:space="preserve"> </v>
      </c>
      <c r="AE333" s="86" t="str">
        <f>+'[3]Contratos anteriores'!AZ336</f>
        <v xml:space="preserve"> </v>
      </c>
      <c r="AF333" s="82"/>
      <c r="AG333" s="82"/>
      <c r="AH333" s="82"/>
      <c r="AI333" s="82" t="str">
        <f>+'[3]Contratos anteriores'!BA336</f>
        <v xml:space="preserve"> </v>
      </c>
      <c r="AJ333" s="82" t="str">
        <f>+'[3]Contratos anteriores'!BB336</f>
        <v xml:space="preserve"> </v>
      </c>
      <c r="AK333" s="82" t="str">
        <f>+'[3]Contratos anteriores'!BC336</f>
        <v xml:space="preserve"> </v>
      </c>
      <c r="AL333" s="82"/>
      <c r="AM333" s="82"/>
      <c r="AN333" s="82"/>
      <c r="AO333" s="82" t="str">
        <f>+'[3]Contratos anteriores'!BD336</f>
        <v xml:space="preserve"> </v>
      </c>
      <c r="AP333" s="82" t="str">
        <f>+'[3]Contratos anteriores'!BE336</f>
        <v xml:space="preserve"> </v>
      </c>
      <c r="AQ333" s="82" t="str">
        <f>+'[3]Contratos anteriores'!BF336</f>
        <v xml:space="preserve"> </v>
      </c>
      <c r="AR333" s="82"/>
      <c r="AS333" s="82"/>
      <c r="AT333" s="82"/>
      <c r="AU333" s="82" t="str">
        <f>+'[3]Contratos anteriores'!BG336</f>
        <v xml:space="preserve"> </v>
      </c>
      <c r="AV333" s="82" t="str">
        <f>+'[3]Contratos anteriores'!BH336</f>
        <v xml:space="preserve"> </v>
      </c>
      <c r="AW333" s="82" t="str">
        <f>+'[3]Contratos anteriores'!BI336</f>
        <v xml:space="preserve"> </v>
      </c>
      <c r="AX333" s="82"/>
      <c r="AY333" s="82"/>
      <c r="AZ333" s="82"/>
      <c r="BA333" s="82" t="str">
        <f>+'[3]Contratos anteriores'!BJ336</f>
        <v xml:space="preserve"> </v>
      </c>
      <c r="BB333" s="82" t="str">
        <f>+'[3]Contratos anteriores'!BK336</f>
        <v xml:space="preserve"> </v>
      </c>
      <c r="BC333" s="82" t="str">
        <f>+'[3]Contratos anteriores'!BL336</f>
        <v xml:space="preserve"> </v>
      </c>
      <c r="BD333" s="82"/>
      <c r="BE333" s="82"/>
      <c r="BF333" s="82"/>
      <c r="BG333" s="82" t="str">
        <f>+'[3]Contratos anteriores'!BM336</f>
        <v xml:space="preserve"> </v>
      </c>
      <c r="BH333" s="82" t="str">
        <f>+'[3]Contratos anteriores'!BN336</f>
        <v xml:space="preserve"> </v>
      </c>
      <c r="BI333" s="82" t="str">
        <f>+'[3]Contratos anteriores'!BO336</f>
        <v xml:space="preserve"> </v>
      </c>
      <c r="BJ333" s="82">
        <v>0.55000000000000004</v>
      </c>
      <c r="BK333" s="82">
        <v>0.36</v>
      </c>
      <c r="BL333" s="82"/>
      <c r="BM333" s="82" t="str">
        <f>+'[3]Contratos anteriores'!BP336</f>
        <v xml:space="preserve"> </v>
      </c>
      <c r="BN333" s="82" t="str">
        <f>+'[3]Contratos anteriores'!BQ336</f>
        <v xml:space="preserve"> </v>
      </c>
      <c r="BO333" s="82" t="str">
        <f>+'[3]Contratos anteriores'!BR336</f>
        <v xml:space="preserve"> </v>
      </c>
      <c r="BP333" s="82">
        <v>0.32</v>
      </c>
      <c r="BQ333" s="82"/>
      <c r="BR333" s="82">
        <v>0.32</v>
      </c>
      <c r="BS333" s="82" t="str">
        <f>+'[3]Contratos anteriores'!BS336</f>
        <v xml:space="preserve"> </v>
      </c>
      <c r="BT333" s="82" t="str">
        <f>+'[3]Contratos anteriores'!BT336</f>
        <v xml:space="preserve"> </v>
      </c>
      <c r="BU333" s="82" t="str">
        <f>+'[3]Contratos anteriores'!BU336</f>
        <v xml:space="preserve"> </v>
      </c>
      <c r="BV333" s="84">
        <f t="shared" si="380"/>
        <v>0.38750000000000001</v>
      </c>
      <c r="BW333" s="84">
        <f t="shared" si="381"/>
        <v>9.243341366439492E-2</v>
      </c>
      <c r="BX333" s="84">
        <f t="shared" si="378"/>
        <v>0.24884987950340764</v>
      </c>
      <c r="BY333" s="84">
        <f t="shared" si="376"/>
        <v>0.4799334136643949</v>
      </c>
      <c r="BZ333" s="84">
        <f t="shared" si="379"/>
        <v>0.34831536085119114</v>
      </c>
      <c r="CA333" s="82" t="str">
        <f t="shared" si="382"/>
        <v/>
      </c>
      <c r="CB333" s="82" t="str">
        <f t="shared" si="383"/>
        <v/>
      </c>
      <c r="CC333" s="82" t="str">
        <f t="shared" si="384"/>
        <v/>
      </c>
      <c r="CD333" s="82" t="str">
        <f t="shared" si="385"/>
        <v/>
      </c>
      <c r="CE333" s="82" t="str">
        <f t="shared" si="386"/>
        <v/>
      </c>
      <c r="CF333" s="82" t="str">
        <f t="shared" si="387"/>
        <v/>
      </c>
      <c r="CG333" s="82" t="str">
        <f t="shared" si="388"/>
        <v/>
      </c>
      <c r="CH333" s="82" t="str">
        <f t="shared" si="389"/>
        <v/>
      </c>
      <c r="CI333" s="82" t="str">
        <f t="shared" si="390"/>
        <v/>
      </c>
      <c r="CJ333" s="82" t="str">
        <f t="shared" si="391"/>
        <v/>
      </c>
      <c r="CK333" s="82" t="str">
        <f t="shared" si="392"/>
        <v/>
      </c>
      <c r="CL333" s="82" t="str">
        <f t="shared" si="393"/>
        <v/>
      </c>
      <c r="CM333" s="82" t="str">
        <f t="shared" si="394"/>
        <v/>
      </c>
      <c r="CN333" s="82" t="str">
        <f t="shared" si="395"/>
        <v/>
      </c>
      <c r="CO333" s="82" t="str">
        <f t="shared" si="396"/>
        <v/>
      </c>
      <c r="CP333" s="82" t="str">
        <f t="shared" si="397"/>
        <v/>
      </c>
      <c r="CQ333" s="82" t="str">
        <f t="shared" si="398"/>
        <v/>
      </c>
      <c r="CR333" s="82" t="str">
        <f t="shared" si="399"/>
        <v/>
      </c>
      <c r="CS333" s="82" t="str">
        <f t="shared" si="400"/>
        <v/>
      </c>
      <c r="CT333" s="82" t="str">
        <f t="shared" si="401"/>
        <v/>
      </c>
      <c r="CU333" s="82" t="str">
        <f t="shared" si="402"/>
        <v/>
      </c>
      <c r="CV333" s="82" t="str">
        <f t="shared" si="403"/>
        <v/>
      </c>
      <c r="CW333" s="82" t="str">
        <f t="shared" si="404"/>
        <v/>
      </c>
      <c r="CX333" s="82" t="str">
        <f t="shared" si="405"/>
        <v/>
      </c>
      <c r="CY333" s="82" t="str">
        <f t="shared" si="406"/>
        <v/>
      </c>
      <c r="CZ333" s="82" t="str">
        <f t="shared" si="407"/>
        <v/>
      </c>
      <c r="DA333" s="82" t="str">
        <f t="shared" si="408"/>
        <v/>
      </c>
      <c r="DB333" s="82" t="str">
        <f t="shared" si="409"/>
        <v/>
      </c>
      <c r="DC333" s="82" t="str">
        <f t="shared" si="410"/>
        <v/>
      </c>
      <c r="DD333" s="82" t="str">
        <f t="shared" si="411"/>
        <v/>
      </c>
      <c r="DE333" s="82" t="str">
        <f t="shared" si="412"/>
        <v/>
      </c>
      <c r="DF333" s="82" t="str">
        <f t="shared" si="413"/>
        <v/>
      </c>
      <c r="DG333" s="82" t="str">
        <f t="shared" si="414"/>
        <v/>
      </c>
      <c r="DH333" s="82" t="str">
        <f t="shared" si="415"/>
        <v/>
      </c>
      <c r="DI333" s="82" t="str">
        <f t="shared" si="416"/>
        <v/>
      </c>
      <c r="DJ333" s="82" t="str">
        <f t="shared" si="417"/>
        <v/>
      </c>
      <c r="DK333" s="82" t="str">
        <f t="shared" si="418"/>
        <v/>
      </c>
      <c r="DL333" s="82" t="str">
        <f t="shared" si="419"/>
        <v/>
      </c>
      <c r="DM333" s="82" t="str">
        <f t="shared" si="420"/>
        <v/>
      </c>
      <c r="DN333" s="82" t="str">
        <f t="shared" si="421"/>
        <v/>
      </c>
      <c r="DO333" s="82" t="str">
        <f t="shared" si="422"/>
        <v/>
      </c>
      <c r="DP333" s="82" t="str">
        <f t="shared" si="423"/>
        <v/>
      </c>
      <c r="DQ333" s="82" t="str">
        <f t="shared" si="424"/>
        <v/>
      </c>
      <c r="DR333" s="82" t="str">
        <f t="shared" si="425"/>
        <v/>
      </c>
      <c r="DS333" s="82" t="str">
        <f t="shared" si="426"/>
        <v/>
      </c>
      <c r="DT333" s="82" t="str">
        <f t="shared" si="427"/>
        <v/>
      </c>
      <c r="DU333" s="82" t="str">
        <f t="shared" si="428"/>
        <v/>
      </c>
      <c r="DV333" s="82" t="str">
        <f t="shared" si="429"/>
        <v/>
      </c>
      <c r="DW333" s="82" t="str">
        <f t="shared" si="430"/>
        <v/>
      </c>
      <c r="DX333" s="82" t="str">
        <f t="shared" si="431"/>
        <v/>
      </c>
      <c r="DY333" s="82" t="str">
        <f t="shared" si="432"/>
        <v/>
      </c>
      <c r="DZ333" s="82" t="str">
        <f t="shared" si="433"/>
        <v/>
      </c>
      <c r="EA333" s="82" t="str">
        <f t="shared" si="434"/>
        <v/>
      </c>
      <c r="EB333" s="82" t="str">
        <f t="shared" si="435"/>
        <v/>
      </c>
      <c r="EC333" s="82" t="str">
        <f t="shared" si="436"/>
        <v/>
      </c>
      <c r="ED333" s="82" t="str">
        <f t="shared" si="437"/>
        <v/>
      </c>
      <c r="EE333" s="82" t="str">
        <f t="shared" si="438"/>
        <v/>
      </c>
      <c r="EF333" s="82" t="str">
        <f t="shared" si="439"/>
        <v/>
      </c>
      <c r="EG333" s="82" t="str">
        <f t="shared" si="440"/>
        <v/>
      </c>
      <c r="EH333" s="82" t="str">
        <f t="shared" si="441"/>
        <v/>
      </c>
      <c r="EI333" s="82">
        <f t="shared" si="442"/>
        <v>0.32</v>
      </c>
      <c r="EJ333" s="82" t="str">
        <f t="shared" si="443"/>
        <v/>
      </c>
      <c r="EK333" s="82">
        <f t="shared" si="444"/>
        <v>0.32</v>
      </c>
      <c r="EL333" s="82" t="str">
        <f t="shared" si="445"/>
        <v/>
      </c>
      <c r="EM333" s="82" t="str">
        <f t="shared" si="446"/>
        <v/>
      </c>
      <c r="EN333" s="82" t="str">
        <f t="shared" si="447"/>
        <v/>
      </c>
      <c r="EO333" s="71">
        <f t="shared" si="448"/>
        <v>0.32</v>
      </c>
      <c r="EP333" s="71">
        <f>ROUND(EO333*(1+[3]Inflación!$G$50),2)</f>
        <v>0.32</v>
      </c>
      <c r="EQ333" s="81">
        <f t="shared" si="449"/>
        <v>1.0578457234285077E-2</v>
      </c>
    </row>
    <row r="334" spans="1:147" s="56" customFormat="1" ht="24.75" customHeight="1">
      <c r="A334" s="93">
        <v>326</v>
      </c>
      <c r="B334" s="92" t="s">
        <v>376</v>
      </c>
      <c r="C334" s="91" t="s">
        <v>379</v>
      </c>
      <c r="D334" s="90" t="s">
        <v>12</v>
      </c>
      <c r="E334" s="94">
        <v>0.44626228062048601</v>
      </c>
      <c r="F334" s="94">
        <v>0.45005551000576016</v>
      </c>
      <c r="G334" s="87"/>
      <c r="H334" s="82"/>
      <c r="I334" s="82"/>
      <c r="J334" s="82"/>
      <c r="K334" s="82" t="str">
        <f>+'[3]Contratos anteriores'!AO337</f>
        <v xml:space="preserve"> </v>
      </c>
      <c r="L334" s="82" t="str">
        <f>+'[3]Contratos anteriores'!AP337</f>
        <v xml:space="preserve"> </v>
      </c>
      <c r="M334" s="82" t="str">
        <f>+'[3]Contratos anteriores'!AQ337</f>
        <v xml:space="preserve"> </v>
      </c>
      <c r="N334" s="82"/>
      <c r="O334" s="82"/>
      <c r="P334" s="82"/>
      <c r="Q334" s="82" t="str">
        <f>+'[3]Contratos anteriores'!AR337</f>
        <v xml:space="preserve"> </v>
      </c>
      <c r="R334" s="82" t="str">
        <f>+'[3]Contratos anteriores'!AS337</f>
        <v xml:space="preserve"> </v>
      </c>
      <c r="S334" s="82" t="str">
        <f>+'[3]Contratos anteriores'!AT337</f>
        <v xml:space="preserve"> </v>
      </c>
      <c r="T334" s="82"/>
      <c r="U334" s="82"/>
      <c r="V334" s="82"/>
      <c r="W334" s="82" t="str">
        <f>+'[3]Contratos anteriores'!AU337</f>
        <v xml:space="preserve"> </v>
      </c>
      <c r="X334" s="82" t="str">
        <f>+'[3]Contratos anteriores'!AV337</f>
        <v xml:space="preserve"> </v>
      </c>
      <c r="Y334" s="82" t="str">
        <f>+'[3]Contratos anteriores'!AW337</f>
        <v xml:space="preserve"> </v>
      </c>
      <c r="Z334" s="82"/>
      <c r="AA334" s="82"/>
      <c r="AB334" s="82"/>
      <c r="AC334" s="86" t="str">
        <f>+'[3]Contratos anteriores'!AX337</f>
        <v xml:space="preserve"> </v>
      </c>
      <c r="AD334" s="86" t="str">
        <f>+'[3]Contratos anteriores'!AY337</f>
        <v xml:space="preserve"> </v>
      </c>
      <c r="AE334" s="86" t="str">
        <f>+'[3]Contratos anteriores'!AZ337</f>
        <v xml:space="preserve"> </v>
      </c>
      <c r="AF334" s="82"/>
      <c r="AG334" s="82"/>
      <c r="AH334" s="82"/>
      <c r="AI334" s="82" t="str">
        <f>+'[3]Contratos anteriores'!BA337</f>
        <v xml:space="preserve"> </v>
      </c>
      <c r="AJ334" s="82" t="str">
        <f>+'[3]Contratos anteriores'!BB337</f>
        <v xml:space="preserve"> </v>
      </c>
      <c r="AK334" s="82" t="str">
        <f>+'[3]Contratos anteriores'!BC337</f>
        <v xml:space="preserve"> </v>
      </c>
      <c r="AL334" s="82"/>
      <c r="AM334" s="82"/>
      <c r="AN334" s="82"/>
      <c r="AO334" s="82" t="str">
        <f>+'[3]Contratos anteriores'!BD337</f>
        <v xml:space="preserve"> </v>
      </c>
      <c r="AP334" s="82" t="str">
        <f>+'[3]Contratos anteriores'!BE337</f>
        <v xml:space="preserve"> </v>
      </c>
      <c r="AQ334" s="82" t="str">
        <f>+'[3]Contratos anteriores'!BF337</f>
        <v xml:space="preserve"> </v>
      </c>
      <c r="AR334" s="82"/>
      <c r="AS334" s="82"/>
      <c r="AT334" s="82"/>
      <c r="AU334" s="82" t="str">
        <f>+'[3]Contratos anteriores'!BG337</f>
        <v xml:space="preserve"> </v>
      </c>
      <c r="AV334" s="82" t="str">
        <f>+'[3]Contratos anteriores'!BH337</f>
        <v xml:space="preserve"> </v>
      </c>
      <c r="AW334" s="82" t="str">
        <f>+'[3]Contratos anteriores'!BI337</f>
        <v xml:space="preserve"> </v>
      </c>
      <c r="AX334" s="82"/>
      <c r="AY334" s="82"/>
      <c r="AZ334" s="82"/>
      <c r="BA334" s="82" t="str">
        <f>+'[3]Contratos anteriores'!BJ337</f>
        <v xml:space="preserve"> </v>
      </c>
      <c r="BB334" s="82" t="str">
        <f>+'[3]Contratos anteriores'!BK337</f>
        <v xml:space="preserve"> </v>
      </c>
      <c r="BC334" s="82" t="str">
        <f>+'[3]Contratos anteriores'!BL337</f>
        <v xml:space="preserve"> </v>
      </c>
      <c r="BD334" s="82"/>
      <c r="BE334" s="82"/>
      <c r="BF334" s="82"/>
      <c r="BG334" s="82" t="str">
        <f>+'[3]Contratos anteriores'!BM337</f>
        <v xml:space="preserve"> </v>
      </c>
      <c r="BH334" s="82" t="str">
        <f>+'[3]Contratos anteriores'!BN337</f>
        <v xml:space="preserve"> </v>
      </c>
      <c r="BI334" s="82" t="str">
        <f>+'[3]Contratos anteriores'!BO337</f>
        <v xml:space="preserve"> </v>
      </c>
      <c r="BJ334" s="82">
        <v>0.6399999999999999</v>
      </c>
      <c r="BK334" s="82">
        <v>0.5</v>
      </c>
      <c r="BL334" s="82"/>
      <c r="BM334" s="82" t="str">
        <f>+'[3]Contratos anteriores'!BP337</f>
        <v xml:space="preserve"> </v>
      </c>
      <c r="BN334" s="82" t="str">
        <f>+'[3]Contratos anteriores'!BQ337</f>
        <v xml:space="preserve"> </v>
      </c>
      <c r="BO334" s="82" t="str">
        <f>+'[3]Contratos anteriores'!BR337</f>
        <v xml:space="preserve"> </v>
      </c>
      <c r="BP334" s="82">
        <v>0.45</v>
      </c>
      <c r="BQ334" s="82"/>
      <c r="BR334" s="82">
        <v>0.46</v>
      </c>
      <c r="BS334" s="82" t="str">
        <f>+'[3]Contratos anteriores'!BS337</f>
        <v xml:space="preserve"> </v>
      </c>
      <c r="BT334" s="82" t="str">
        <f>+'[3]Contratos anteriores'!BT337</f>
        <v xml:space="preserve"> </v>
      </c>
      <c r="BU334" s="82" t="str">
        <f>+'[3]Contratos anteriores'!BU337</f>
        <v xml:space="preserve"> </v>
      </c>
      <c r="BV334" s="84">
        <f t="shared" si="380"/>
        <v>0.51249999999999996</v>
      </c>
      <c r="BW334" s="84">
        <f t="shared" si="381"/>
        <v>7.5633191079518158E-2</v>
      </c>
      <c r="BX334" s="84">
        <f t="shared" si="378"/>
        <v>0.39905021338072272</v>
      </c>
      <c r="BY334" s="84">
        <f t="shared" si="376"/>
        <v>0.58813319107951811</v>
      </c>
      <c r="BZ334" s="84">
        <f t="shared" si="379"/>
        <v>0.49088850868253464</v>
      </c>
      <c r="CA334" s="82" t="str">
        <f t="shared" si="382"/>
        <v/>
      </c>
      <c r="CB334" s="82" t="str">
        <f t="shared" si="383"/>
        <v/>
      </c>
      <c r="CC334" s="82" t="str">
        <f t="shared" si="384"/>
        <v/>
      </c>
      <c r="CD334" s="82" t="str">
        <f t="shared" si="385"/>
        <v/>
      </c>
      <c r="CE334" s="82" t="str">
        <f t="shared" si="386"/>
        <v/>
      </c>
      <c r="CF334" s="82" t="str">
        <f t="shared" si="387"/>
        <v/>
      </c>
      <c r="CG334" s="82" t="str">
        <f t="shared" si="388"/>
        <v/>
      </c>
      <c r="CH334" s="82" t="str">
        <f t="shared" si="389"/>
        <v/>
      </c>
      <c r="CI334" s="82" t="str">
        <f t="shared" si="390"/>
        <v/>
      </c>
      <c r="CJ334" s="82" t="str">
        <f t="shared" si="391"/>
        <v/>
      </c>
      <c r="CK334" s="82" t="str">
        <f t="shared" si="392"/>
        <v/>
      </c>
      <c r="CL334" s="82" t="str">
        <f t="shared" si="393"/>
        <v/>
      </c>
      <c r="CM334" s="82" t="str">
        <f t="shared" si="394"/>
        <v/>
      </c>
      <c r="CN334" s="82" t="str">
        <f t="shared" si="395"/>
        <v/>
      </c>
      <c r="CO334" s="82" t="str">
        <f t="shared" si="396"/>
        <v/>
      </c>
      <c r="CP334" s="82" t="str">
        <f t="shared" si="397"/>
        <v/>
      </c>
      <c r="CQ334" s="82" t="str">
        <f t="shared" si="398"/>
        <v/>
      </c>
      <c r="CR334" s="82" t="str">
        <f t="shared" si="399"/>
        <v/>
      </c>
      <c r="CS334" s="82" t="str">
        <f t="shared" si="400"/>
        <v/>
      </c>
      <c r="CT334" s="82" t="str">
        <f t="shared" si="401"/>
        <v/>
      </c>
      <c r="CU334" s="82" t="str">
        <f t="shared" si="402"/>
        <v/>
      </c>
      <c r="CV334" s="82" t="str">
        <f t="shared" si="403"/>
        <v/>
      </c>
      <c r="CW334" s="82" t="str">
        <f t="shared" si="404"/>
        <v/>
      </c>
      <c r="CX334" s="82" t="str">
        <f t="shared" si="405"/>
        <v/>
      </c>
      <c r="CY334" s="82" t="str">
        <f t="shared" si="406"/>
        <v/>
      </c>
      <c r="CZ334" s="82" t="str">
        <f t="shared" si="407"/>
        <v/>
      </c>
      <c r="DA334" s="82" t="str">
        <f t="shared" si="408"/>
        <v/>
      </c>
      <c r="DB334" s="82" t="str">
        <f t="shared" si="409"/>
        <v/>
      </c>
      <c r="DC334" s="82" t="str">
        <f t="shared" si="410"/>
        <v/>
      </c>
      <c r="DD334" s="82" t="str">
        <f t="shared" si="411"/>
        <v/>
      </c>
      <c r="DE334" s="82" t="str">
        <f t="shared" si="412"/>
        <v/>
      </c>
      <c r="DF334" s="82" t="str">
        <f t="shared" si="413"/>
        <v/>
      </c>
      <c r="DG334" s="82" t="str">
        <f t="shared" si="414"/>
        <v/>
      </c>
      <c r="DH334" s="82" t="str">
        <f t="shared" si="415"/>
        <v/>
      </c>
      <c r="DI334" s="82" t="str">
        <f t="shared" si="416"/>
        <v/>
      </c>
      <c r="DJ334" s="82" t="str">
        <f t="shared" si="417"/>
        <v/>
      </c>
      <c r="DK334" s="82" t="str">
        <f t="shared" si="418"/>
        <v/>
      </c>
      <c r="DL334" s="82" t="str">
        <f t="shared" si="419"/>
        <v/>
      </c>
      <c r="DM334" s="82" t="str">
        <f t="shared" si="420"/>
        <v/>
      </c>
      <c r="DN334" s="82" t="str">
        <f t="shared" si="421"/>
        <v/>
      </c>
      <c r="DO334" s="82" t="str">
        <f t="shared" si="422"/>
        <v/>
      </c>
      <c r="DP334" s="82" t="str">
        <f t="shared" si="423"/>
        <v/>
      </c>
      <c r="DQ334" s="82" t="str">
        <f t="shared" si="424"/>
        <v/>
      </c>
      <c r="DR334" s="82" t="str">
        <f t="shared" si="425"/>
        <v/>
      </c>
      <c r="DS334" s="82" t="str">
        <f t="shared" si="426"/>
        <v/>
      </c>
      <c r="DT334" s="82" t="str">
        <f t="shared" si="427"/>
        <v/>
      </c>
      <c r="DU334" s="82" t="str">
        <f t="shared" si="428"/>
        <v/>
      </c>
      <c r="DV334" s="82" t="str">
        <f t="shared" si="429"/>
        <v/>
      </c>
      <c r="DW334" s="82" t="str">
        <f t="shared" si="430"/>
        <v/>
      </c>
      <c r="DX334" s="82" t="str">
        <f t="shared" si="431"/>
        <v/>
      </c>
      <c r="DY334" s="82" t="str">
        <f t="shared" si="432"/>
        <v/>
      </c>
      <c r="DZ334" s="82" t="str">
        <f t="shared" si="433"/>
        <v/>
      </c>
      <c r="EA334" s="82" t="str">
        <f t="shared" si="434"/>
        <v/>
      </c>
      <c r="EB334" s="82" t="str">
        <f t="shared" si="435"/>
        <v/>
      </c>
      <c r="EC334" s="82" t="str">
        <f t="shared" si="436"/>
        <v/>
      </c>
      <c r="ED334" s="82" t="str">
        <f t="shared" si="437"/>
        <v/>
      </c>
      <c r="EE334" s="82" t="str">
        <f t="shared" si="438"/>
        <v/>
      </c>
      <c r="EF334" s="82" t="str">
        <f t="shared" si="439"/>
        <v/>
      </c>
      <c r="EG334" s="82" t="str">
        <f t="shared" si="440"/>
        <v/>
      </c>
      <c r="EH334" s="82" t="str">
        <f t="shared" si="441"/>
        <v/>
      </c>
      <c r="EI334" s="82">
        <f t="shared" si="442"/>
        <v>0.45</v>
      </c>
      <c r="EJ334" s="82" t="str">
        <f t="shared" si="443"/>
        <v/>
      </c>
      <c r="EK334" s="82">
        <f t="shared" si="444"/>
        <v>0.46</v>
      </c>
      <c r="EL334" s="82" t="str">
        <f t="shared" si="445"/>
        <v/>
      </c>
      <c r="EM334" s="82" t="str">
        <f t="shared" si="446"/>
        <v/>
      </c>
      <c r="EN334" s="82" t="str">
        <f t="shared" si="447"/>
        <v/>
      </c>
      <c r="EO334" s="71">
        <f t="shared" si="448"/>
        <v>0.46</v>
      </c>
      <c r="EP334" s="71">
        <f>ROUND(EO334*(1+[3]Inflación!$G$50),2)</f>
        <v>0.47</v>
      </c>
      <c r="EQ334" s="81">
        <f t="shared" si="449"/>
        <v>3.0783958170099046E-2</v>
      </c>
    </row>
    <row r="335" spans="1:147" s="56" customFormat="1" ht="24.75" customHeight="1">
      <c r="A335" s="93">
        <v>327</v>
      </c>
      <c r="B335" s="92" t="s">
        <v>376</v>
      </c>
      <c r="C335" s="91" t="s">
        <v>378</v>
      </c>
      <c r="D335" s="90" t="s">
        <v>12</v>
      </c>
      <c r="E335" s="94">
        <v>0.57391353389763289</v>
      </c>
      <c r="F335" s="94">
        <v>0.57879179893576271</v>
      </c>
      <c r="G335" s="87"/>
      <c r="H335" s="82"/>
      <c r="I335" s="82"/>
      <c r="J335" s="82"/>
      <c r="K335" s="82" t="str">
        <f>+'[3]Contratos anteriores'!AO338</f>
        <v xml:space="preserve"> </v>
      </c>
      <c r="L335" s="82" t="str">
        <f>+'[3]Contratos anteriores'!AP338</f>
        <v xml:space="preserve"> </v>
      </c>
      <c r="M335" s="82" t="str">
        <f>+'[3]Contratos anteriores'!AQ338</f>
        <v xml:space="preserve"> </v>
      </c>
      <c r="N335" s="82"/>
      <c r="O335" s="82"/>
      <c r="P335" s="82"/>
      <c r="Q335" s="82" t="str">
        <f>+'[3]Contratos anteriores'!AR338</f>
        <v xml:space="preserve"> </v>
      </c>
      <c r="R335" s="82" t="str">
        <f>+'[3]Contratos anteriores'!AS338</f>
        <v xml:space="preserve"> </v>
      </c>
      <c r="S335" s="82" t="str">
        <f>+'[3]Contratos anteriores'!AT338</f>
        <v xml:space="preserve"> </v>
      </c>
      <c r="T335" s="82"/>
      <c r="U335" s="82"/>
      <c r="V335" s="82"/>
      <c r="W335" s="82" t="str">
        <f>+'[3]Contratos anteriores'!AU338</f>
        <v xml:space="preserve"> </v>
      </c>
      <c r="X335" s="82" t="str">
        <f>+'[3]Contratos anteriores'!AV338</f>
        <v xml:space="preserve"> </v>
      </c>
      <c r="Y335" s="82" t="str">
        <f>+'[3]Contratos anteriores'!AW338</f>
        <v xml:space="preserve"> </v>
      </c>
      <c r="Z335" s="82"/>
      <c r="AA335" s="82"/>
      <c r="AB335" s="82"/>
      <c r="AC335" s="86" t="str">
        <f>+'[3]Contratos anteriores'!AX338</f>
        <v xml:space="preserve"> </v>
      </c>
      <c r="AD335" s="86" t="str">
        <f>+'[3]Contratos anteriores'!AY338</f>
        <v xml:space="preserve"> </v>
      </c>
      <c r="AE335" s="86" t="str">
        <f>+'[3]Contratos anteriores'!AZ338</f>
        <v xml:space="preserve"> </v>
      </c>
      <c r="AF335" s="82"/>
      <c r="AG335" s="82"/>
      <c r="AH335" s="82"/>
      <c r="AI335" s="82" t="str">
        <f>+'[3]Contratos anteriores'!BA338</f>
        <v xml:space="preserve"> </v>
      </c>
      <c r="AJ335" s="82" t="str">
        <f>+'[3]Contratos anteriores'!BB338</f>
        <v xml:space="preserve"> </v>
      </c>
      <c r="AK335" s="82" t="str">
        <f>+'[3]Contratos anteriores'!BC338</f>
        <v xml:space="preserve"> </v>
      </c>
      <c r="AL335" s="82"/>
      <c r="AM335" s="82"/>
      <c r="AN335" s="82"/>
      <c r="AO335" s="82" t="str">
        <f>+'[3]Contratos anteriores'!BD338</f>
        <v xml:space="preserve"> </v>
      </c>
      <c r="AP335" s="82" t="str">
        <f>+'[3]Contratos anteriores'!BE338</f>
        <v xml:space="preserve"> </v>
      </c>
      <c r="AQ335" s="82" t="str">
        <f>+'[3]Contratos anteriores'!BF338</f>
        <v xml:space="preserve"> </v>
      </c>
      <c r="AR335" s="82"/>
      <c r="AS335" s="82"/>
      <c r="AT335" s="82"/>
      <c r="AU335" s="82" t="str">
        <f>+'[3]Contratos anteriores'!BG338</f>
        <v xml:space="preserve"> </v>
      </c>
      <c r="AV335" s="82" t="str">
        <f>+'[3]Contratos anteriores'!BH338</f>
        <v xml:space="preserve"> </v>
      </c>
      <c r="AW335" s="82" t="str">
        <f>+'[3]Contratos anteriores'!BI338</f>
        <v xml:space="preserve"> </v>
      </c>
      <c r="AX335" s="82"/>
      <c r="AY335" s="82"/>
      <c r="AZ335" s="82"/>
      <c r="BA335" s="82" t="str">
        <f>+'[3]Contratos anteriores'!BJ338</f>
        <v xml:space="preserve"> </v>
      </c>
      <c r="BB335" s="82" t="str">
        <f>+'[3]Contratos anteriores'!BK338</f>
        <v xml:space="preserve"> </v>
      </c>
      <c r="BC335" s="82" t="str">
        <f>+'[3]Contratos anteriores'!BL338</f>
        <v xml:space="preserve"> </v>
      </c>
      <c r="BD335" s="82"/>
      <c r="BE335" s="82"/>
      <c r="BF335" s="82"/>
      <c r="BG335" s="82" t="str">
        <f>+'[3]Contratos anteriores'!BM338</f>
        <v xml:space="preserve"> </v>
      </c>
      <c r="BH335" s="82" t="str">
        <f>+'[3]Contratos anteriores'!BN338</f>
        <v xml:space="preserve"> </v>
      </c>
      <c r="BI335" s="82" t="str">
        <f>+'[3]Contratos anteriores'!BO338</f>
        <v xml:space="preserve"> </v>
      </c>
      <c r="BJ335" s="82">
        <v>0.77</v>
      </c>
      <c r="BK335" s="82">
        <v>0.65</v>
      </c>
      <c r="BL335" s="82"/>
      <c r="BM335" s="82" t="str">
        <f>+'[3]Contratos anteriores'!BP338</f>
        <v xml:space="preserve"> </v>
      </c>
      <c r="BN335" s="82" t="str">
        <f>+'[3]Contratos anteriores'!BQ338</f>
        <v xml:space="preserve"> </v>
      </c>
      <c r="BO335" s="82" t="str">
        <f>+'[3]Contratos anteriores'!BR338</f>
        <v xml:space="preserve"> </v>
      </c>
      <c r="BP335" s="82">
        <v>0.56999999999999995</v>
      </c>
      <c r="BQ335" s="82"/>
      <c r="BR335" s="82">
        <v>0.59</v>
      </c>
      <c r="BS335" s="82" t="str">
        <f>+'[3]Contratos anteriores'!BS338</f>
        <v xml:space="preserve"> </v>
      </c>
      <c r="BT335" s="82" t="str">
        <f>+'[3]Contratos anteriores'!BT338</f>
        <v xml:space="preserve"> </v>
      </c>
      <c r="BU335" s="82" t="str">
        <f>+'[3]Contratos anteriores'!BU338</f>
        <v xml:space="preserve"> </v>
      </c>
      <c r="BV335" s="84">
        <f t="shared" si="380"/>
        <v>0.64499999999999991</v>
      </c>
      <c r="BW335" s="84">
        <f t="shared" si="381"/>
        <v>7.8224259594690954E-2</v>
      </c>
      <c r="BX335" s="84">
        <f t="shared" si="378"/>
        <v>0.52766361060796352</v>
      </c>
      <c r="BY335" s="84">
        <f t="shared" si="376"/>
        <v>0.72322425959469083</v>
      </c>
      <c r="BZ335" s="84">
        <f t="shared" si="379"/>
        <v>0.6313048872873962</v>
      </c>
      <c r="CA335" s="82" t="str">
        <f t="shared" si="382"/>
        <v/>
      </c>
      <c r="CB335" s="82" t="str">
        <f t="shared" si="383"/>
        <v/>
      </c>
      <c r="CC335" s="82" t="str">
        <f t="shared" si="384"/>
        <v/>
      </c>
      <c r="CD335" s="82" t="str">
        <f t="shared" si="385"/>
        <v/>
      </c>
      <c r="CE335" s="82" t="str">
        <f t="shared" si="386"/>
        <v/>
      </c>
      <c r="CF335" s="82" t="str">
        <f t="shared" si="387"/>
        <v/>
      </c>
      <c r="CG335" s="82" t="str">
        <f t="shared" si="388"/>
        <v/>
      </c>
      <c r="CH335" s="82" t="str">
        <f t="shared" si="389"/>
        <v/>
      </c>
      <c r="CI335" s="82" t="str">
        <f t="shared" si="390"/>
        <v/>
      </c>
      <c r="CJ335" s="82" t="str">
        <f t="shared" si="391"/>
        <v/>
      </c>
      <c r="CK335" s="82" t="str">
        <f t="shared" si="392"/>
        <v/>
      </c>
      <c r="CL335" s="82" t="str">
        <f t="shared" si="393"/>
        <v/>
      </c>
      <c r="CM335" s="82" t="str">
        <f t="shared" si="394"/>
        <v/>
      </c>
      <c r="CN335" s="82" t="str">
        <f t="shared" si="395"/>
        <v/>
      </c>
      <c r="CO335" s="82" t="str">
        <f t="shared" si="396"/>
        <v/>
      </c>
      <c r="CP335" s="82" t="str">
        <f t="shared" si="397"/>
        <v/>
      </c>
      <c r="CQ335" s="82" t="str">
        <f t="shared" si="398"/>
        <v/>
      </c>
      <c r="CR335" s="82" t="str">
        <f t="shared" si="399"/>
        <v/>
      </c>
      <c r="CS335" s="82" t="str">
        <f t="shared" si="400"/>
        <v/>
      </c>
      <c r="CT335" s="82" t="str">
        <f t="shared" si="401"/>
        <v/>
      </c>
      <c r="CU335" s="82" t="str">
        <f t="shared" si="402"/>
        <v/>
      </c>
      <c r="CV335" s="82" t="str">
        <f t="shared" si="403"/>
        <v/>
      </c>
      <c r="CW335" s="82" t="str">
        <f t="shared" si="404"/>
        <v/>
      </c>
      <c r="CX335" s="82" t="str">
        <f t="shared" si="405"/>
        <v/>
      </c>
      <c r="CY335" s="82" t="str">
        <f t="shared" si="406"/>
        <v/>
      </c>
      <c r="CZ335" s="82" t="str">
        <f t="shared" si="407"/>
        <v/>
      </c>
      <c r="DA335" s="82" t="str">
        <f t="shared" si="408"/>
        <v/>
      </c>
      <c r="DB335" s="82" t="str">
        <f t="shared" si="409"/>
        <v/>
      </c>
      <c r="DC335" s="82" t="str">
        <f t="shared" si="410"/>
        <v/>
      </c>
      <c r="DD335" s="82" t="str">
        <f t="shared" si="411"/>
        <v/>
      </c>
      <c r="DE335" s="82" t="str">
        <f t="shared" si="412"/>
        <v/>
      </c>
      <c r="DF335" s="82" t="str">
        <f t="shared" si="413"/>
        <v/>
      </c>
      <c r="DG335" s="82" t="str">
        <f t="shared" si="414"/>
        <v/>
      </c>
      <c r="DH335" s="82" t="str">
        <f t="shared" si="415"/>
        <v/>
      </c>
      <c r="DI335" s="82" t="str">
        <f t="shared" si="416"/>
        <v/>
      </c>
      <c r="DJ335" s="82" t="str">
        <f t="shared" si="417"/>
        <v/>
      </c>
      <c r="DK335" s="82" t="str">
        <f t="shared" si="418"/>
        <v/>
      </c>
      <c r="DL335" s="82" t="str">
        <f t="shared" si="419"/>
        <v/>
      </c>
      <c r="DM335" s="82" t="str">
        <f t="shared" si="420"/>
        <v/>
      </c>
      <c r="DN335" s="82" t="str">
        <f t="shared" si="421"/>
        <v/>
      </c>
      <c r="DO335" s="82" t="str">
        <f t="shared" si="422"/>
        <v/>
      </c>
      <c r="DP335" s="82" t="str">
        <f t="shared" si="423"/>
        <v/>
      </c>
      <c r="DQ335" s="82" t="str">
        <f t="shared" si="424"/>
        <v/>
      </c>
      <c r="DR335" s="82" t="str">
        <f t="shared" si="425"/>
        <v/>
      </c>
      <c r="DS335" s="82" t="str">
        <f t="shared" si="426"/>
        <v/>
      </c>
      <c r="DT335" s="82" t="str">
        <f t="shared" si="427"/>
        <v/>
      </c>
      <c r="DU335" s="82" t="str">
        <f t="shared" si="428"/>
        <v/>
      </c>
      <c r="DV335" s="82" t="str">
        <f t="shared" si="429"/>
        <v/>
      </c>
      <c r="DW335" s="82" t="str">
        <f t="shared" si="430"/>
        <v/>
      </c>
      <c r="DX335" s="82" t="str">
        <f t="shared" si="431"/>
        <v/>
      </c>
      <c r="DY335" s="82" t="str">
        <f t="shared" si="432"/>
        <v/>
      </c>
      <c r="DZ335" s="82" t="str">
        <f t="shared" si="433"/>
        <v/>
      </c>
      <c r="EA335" s="82" t="str">
        <f t="shared" si="434"/>
        <v/>
      </c>
      <c r="EB335" s="82" t="str">
        <f t="shared" si="435"/>
        <v/>
      </c>
      <c r="EC335" s="82" t="str">
        <f t="shared" si="436"/>
        <v/>
      </c>
      <c r="ED335" s="82" t="str">
        <f t="shared" si="437"/>
        <v/>
      </c>
      <c r="EE335" s="82" t="str">
        <f t="shared" si="438"/>
        <v/>
      </c>
      <c r="EF335" s="82" t="str">
        <f t="shared" si="439"/>
        <v/>
      </c>
      <c r="EG335" s="82" t="str">
        <f t="shared" si="440"/>
        <v/>
      </c>
      <c r="EH335" s="82" t="str">
        <f t="shared" si="441"/>
        <v/>
      </c>
      <c r="EI335" s="82">
        <f t="shared" si="442"/>
        <v>0.56999999999999995</v>
      </c>
      <c r="EJ335" s="82" t="str">
        <f t="shared" si="443"/>
        <v/>
      </c>
      <c r="EK335" s="82">
        <f t="shared" si="444"/>
        <v>0.59</v>
      </c>
      <c r="EL335" s="82" t="str">
        <f t="shared" si="445"/>
        <v/>
      </c>
      <c r="EM335" s="82" t="str">
        <f t="shared" si="446"/>
        <v/>
      </c>
      <c r="EN335" s="82" t="str">
        <f t="shared" si="447"/>
        <v/>
      </c>
      <c r="EO335" s="71">
        <f t="shared" si="448"/>
        <v>0.57999999999999996</v>
      </c>
      <c r="EP335" s="71">
        <f>ROUND(EO335*(1+[3]Inflación!$G$50),2)</f>
        <v>0.59</v>
      </c>
      <c r="EQ335" s="81">
        <f t="shared" si="449"/>
        <v>1.0605197025119528E-2</v>
      </c>
    </row>
    <row r="336" spans="1:147" s="56" customFormat="1" ht="24.75" customHeight="1">
      <c r="A336" s="93">
        <v>328</v>
      </c>
      <c r="B336" s="92" t="s">
        <v>376</v>
      </c>
      <c r="C336" s="91" t="s">
        <v>377</v>
      </c>
      <c r="D336" s="90" t="s">
        <v>12</v>
      </c>
      <c r="E336" s="94">
        <v>8.1084443782414084</v>
      </c>
      <c r="F336" s="94">
        <v>8.1773661554564612</v>
      </c>
      <c r="G336" s="87"/>
      <c r="H336" s="82">
        <v>8.98</v>
      </c>
      <c r="I336" s="82"/>
      <c r="J336" s="82">
        <v>9.61</v>
      </c>
      <c r="K336" s="82" t="str">
        <f>+'[3]Contratos anteriores'!AO339</f>
        <v xml:space="preserve"> </v>
      </c>
      <c r="L336" s="82" t="str">
        <f>+'[3]Contratos anteriores'!AP339</f>
        <v xml:space="preserve"> </v>
      </c>
      <c r="M336" s="82" t="str">
        <f>+'[3]Contratos anteriores'!AQ339</f>
        <v xml:space="preserve"> </v>
      </c>
      <c r="N336" s="82"/>
      <c r="O336" s="82"/>
      <c r="P336" s="82"/>
      <c r="Q336" s="82" t="str">
        <f>+'[3]Contratos anteriores'!AR339</f>
        <v xml:space="preserve"> </v>
      </c>
      <c r="R336" s="82">
        <f>+'[3]Contratos anteriores'!AS339</f>
        <v>6.5697810149999993</v>
      </c>
      <c r="S336" s="82" t="str">
        <f>+'[3]Contratos anteriores'!AT339</f>
        <v xml:space="preserve"> </v>
      </c>
      <c r="T336" s="82"/>
      <c r="U336" s="82"/>
      <c r="V336" s="82"/>
      <c r="W336" s="82">
        <f>+'[3]Contratos anteriores'!AU339</f>
        <v>7.9622059999999992</v>
      </c>
      <c r="X336" s="82">
        <f>+'[3]Contratos anteriores'!AV339</f>
        <v>7.6602259999999998</v>
      </c>
      <c r="Y336" s="82" t="str">
        <f>+'[3]Contratos anteriores'!AW339</f>
        <v xml:space="preserve"> </v>
      </c>
      <c r="Z336" s="82"/>
      <c r="AA336" s="82"/>
      <c r="AB336" s="82"/>
      <c r="AC336" s="86" t="str">
        <f>+'[3]Contratos anteriores'!AX339</f>
        <v xml:space="preserve"> </v>
      </c>
      <c r="AD336" s="86" t="str">
        <f>+'[3]Contratos anteriores'!AY339</f>
        <v xml:space="preserve"> </v>
      </c>
      <c r="AE336" s="86" t="str">
        <f>+'[3]Contratos anteriores'!AZ339</f>
        <v xml:space="preserve"> </v>
      </c>
      <c r="AF336" s="82"/>
      <c r="AG336" s="82"/>
      <c r="AH336" s="82"/>
      <c r="AI336" s="82" t="str">
        <f>+'[3]Contratos anteriores'!BA339</f>
        <v xml:space="preserve"> </v>
      </c>
      <c r="AJ336" s="82" t="str">
        <f>+'[3]Contratos anteriores'!BB339</f>
        <v xml:space="preserve"> </v>
      </c>
      <c r="AK336" s="82" t="str">
        <f>+'[3]Contratos anteriores'!BC339</f>
        <v xml:space="preserve"> </v>
      </c>
      <c r="AL336" s="82"/>
      <c r="AM336" s="82"/>
      <c r="AN336" s="82"/>
      <c r="AO336" s="82" t="str">
        <f>+'[3]Contratos anteriores'!BD339</f>
        <v xml:space="preserve"> </v>
      </c>
      <c r="AP336" s="82" t="str">
        <f>+'[3]Contratos anteriores'!BE339</f>
        <v xml:space="preserve"> </v>
      </c>
      <c r="AQ336" s="82" t="str">
        <f>+'[3]Contratos anteriores'!BF339</f>
        <v xml:space="preserve"> </v>
      </c>
      <c r="AR336" s="82"/>
      <c r="AS336" s="82"/>
      <c r="AT336" s="82"/>
      <c r="AU336" s="82" t="str">
        <f>+'[3]Contratos anteriores'!BG339</f>
        <v xml:space="preserve"> </v>
      </c>
      <c r="AV336" s="82" t="str">
        <f>+'[3]Contratos anteriores'!BH339</f>
        <v xml:space="preserve"> </v>
      </c>
      <c r="AW336" s="82" t="str">
        <f>+'[3]Contratos anteriores'!BI339</f>
        <v xml:space="preserve"> </v>
      </c>
      <c r="AX336" s="82"/>
      <c r="AY336" s="82"/>
      <c r="AZ336" s="82"/>
      <c r="BA336" s="82" t="str">
        <f>+'[3]Contratos anteriores'!BJ339</f>
        <v xml:space="preserve"> </v>
      </c>
      <c r="BB336" s="82" t="str">
        <f>+'[3]Contratos anteriores'!BK339</f>
        <v xml:space="preserve"> </v>
      </c>
      <c r="BC336" s="82" t="str">
        <f>+'[3]Contratos anteriores'!BL339</f>
        <v xml:space="preserve"> </v>
      </c>
      <c r="BD336" s="82"/>
      <c r="BE336" s="82"/>
      <c r="BF336" s="82"/>
      <c r="BG336" s="82" t="str">
        <f>+'[3]Contratos anteriores'!BM339</f>
        <v xml:space="preserve"> </v>
      </c>
      <c r="BH336" s="82" t="str">
        <f>+'[3]Contratos anteriores'!BN339</f>
        <v xml:space="preserve"> </v>
      </c>
      <c r="BI336" s="82" t="str">
        <f>+'[3]Contratos anteriores'!BO339</f>
        <v xml:space="preserve"> </v>
      </c>
      <c r="BJ336" s="82">
        <v>9.7900000000000009</v>
      </c>
      <c r="BK336" s="82">
        <v>9.16</v>
      </c>
      <c r="BL336" s="82"/>
      <c r="BM336" s="82">
        <f>+'[3]Contratos anteriores'!BP339</f>
        <v>9.2698649999999994</v>
      </c>
      <c r="BN336" s="82" t="str">
        <f>+'[3]Contratos anteriores'!BQ339</f>
        <v xml:space="preserve"> </v>
      </c>
      <c r="BO336" s="82" t="str">
        <f>+'[3]Contratos anteriores'!BR339</f>
        <v xml:space="preserve"> </v>
      </c>
      <c r="BP336" s="82">
        <v>8.1</v>
      </c>
      <c r="BQ336" s="82"/>
      <c r="BR336" s="82">
        <v>8.3000000000000007</v>
      </c>
      <c r="BS336" s="82" t="str">
        <f>+'[3]Contratos anteriores'!BS339</f>
        <v xml:space="preserve"> </v>
      </c>
      <c r="BT336" s="82" t="str">
        <f>+'[3]Contratos anteriores'!BT339</f>
        <v xml:space="preserve"> </v>
      </c>
      <c r="BU336" s="82" t="str">
        <f>+'[3]Contratos anteriores'!BU339</f>
        <v xml:space="preserve"> </v>
      </c>
      <c r="BV336" s="84">
        <f t="shared" si="380"/>
        <v>8.5402078014999994</v>
      </c>
      <c r="BW336" s="84">
        <f t="shared" si="381"/>
        <v>0.92068999875412527</v>
      </c>
      <c r="BX336" s="84">
        <f t="shared" si="378"/>
        <v>7.1591728033688113</v>
      </c>
      <c r="BY336" s="84">
        <f t="shared" si="376"/>
        <v>9.4608978002541253</v>
      </c>
      <c r="BZ336" s="84">
        <f t="shared" si="379"/>
        <v>8.9192888160655492</v>
      </c>
      <c r="CA336" s="82" t="str">
        <f t="shared" si="382"/>
        <v/>
      </c>
      <c r="CB336" s="82" t="str">
        <f t="shared" si="383"/>
        <v/>
      </c>
      <c r="CC336" s="82" t="str">
        <f t="shared" si="384"/>
        <v/>
      </c>
      <c r="CD336" s="82" t="str">
        <f t="shared" si="385"/>
        <v/>
      </c>
      <c r="CE336" s="82" t="str">
        <f t="shared" si="386"/>
        <v/>
      </c>
      <c r="CF336" s="82" t="str">
        <f t="shared" si="387"/>
        <v/>
      </c>
      <c r="CG336" s="82" t="str">
        <f t="shared" si="388"/>
        <v/>
      </c>
      <c r="CH336" s="82" t="str">
        <f t="shared" si="389"/>
        <v/>
      </c>
      <c r="CI336" s="82" t="str">
        <f t="shared" si="390"/>
        <v/>
      </c>
      <c r="CJ336" s="82" t="str">
        <f t="shared" si="391"/>
        <v/>
      </c>
      <c r="CK336" s="82" t="str">
        <f t="shared" si="392"/>
        <v/>
      </c>
      <c r="CL336" s="82" t="str">
        <f t="shared" si="393"/>
        <v/>
      </c>
      <c r="CM336" s="82" t="str">
        <f t="shared" si="394"/>
        <v/>
      </c>
      <c r="CN336" s="82" t="str">
        <f t="shared" si="395"/>
        <v/>
      </c>
      <c r="CO336" s="82" t="str">
        <f t="shared" si="396"/>
        <v/>
      </c>
      <c r="CP336" s="82">
        <f t="shared" si="397"/>
        <v>7.9622059999999992</v>
      </c>
      <c r="CQ336" s="82">
        <f t="shared" si="398"/>
        <v>7.6602259999999998</v>
      </c>
      <c r="CR336" s="82" t="str">
        <f t="shared" si="399"/>
        <v/>
      </c>
      <c r="CS336" s="82" t="str">
        <f t="shared" si="400"/>
        <v/>
      </c>
      <c r="CT336" s="82" t="str">
        <f t="shared" si="401"/>
        <v/>
      </c>
      <c r="CU336" s="82" t="str">
        <f t="shared" si="402"/>
        <v/>
      </c>
      <c r="CV336" s="82" t="str">
        <f t="shared" si="403"/>
        <v/>
      </c>
      <c r="CW336" s="82" t="str">
        <f t="shared" si="404"/>
        <v/>
      </c>
      <c r="CX336" s="82" t="str">
        <f t="shared" si="405"/>
        <v/>
      </c>
      <c r="CY336" s="82" t="str">
        <f t="shared" si="406"/>
        <v/>
      </c>
      <c r="CZ336" s="82" t="str">
        <f t="shared" si="407"/>
        <v/>
      </c>
      <c r="DA336" s="82" t="str">
        <f t="shared" si="408"/>
        <v/>
      </c>
      <c r="DB336" s="82" t="str">
        <f t="shared" si="409"/>
        <v/>
      </c>
      <c r="DC336" s="82" t="str">
        <f t="shared" si="410"/>
        <v/>
      </c>
      <c r="DD336" s="82" t="str">
        <f t="shared" si="411"/>
        <v/>
      </c>
      <c r="DE336" s="82" t="str">
        <f t="shared" si="412"/>
        <v/>
      </c>
      <c r="DF336" s="82" t="str">
        <f t="shared" si="413"/>
        <v/>
      </c>
      <c r="DG336" s="82" t="str">
        <f t="shared" si="414"/>
        <v/>
      </c>
      <c r="DH336" s="82" t="str">
        <f t="shared" si="415"/>
        <v/>
      </c>
      <c r="DI336" s="82" t="str">
        <f t="shared" si="416"/>
        <v/>
      </c>
      <c r="DJ336" s="82" t="str">
        <f t="shared" si="417"/>
        <v/>
      </c>
      <c r="DK336" s="82" t="str">
        <f t="shared" si="418"/>
        <v/>
      </c>
      <c r="DL336" s="82" t="str">
        <f t="shared" si="419"/>
        <v/>
      </c>
      <c r="DM336" s="82" t="str">
        <f t="shared" si="420"/>
        <v/>
      </c>
      <c r="DN336" s="82" t="str">
        <f t="shared" si="421"/>
        <v/>
      </c>
      <c r="DO336" s="82" t="str">
        <f t="shared" si="422"/>
        <v/>
      </c>
      <c r="DP336" s="82" t="str">
        <f t="shared" si="423"/>
        <v/>
      </c>
      <c r="DQ336" s="82" t="str">
        <f t="shared" si="424"/>
        <v/>
      </c>
      <c r="DR336" s="82" t="str">
        <f t="shared" si="425"/>
        <v/>
      </c>
      <c r="DS336" s="82" t="str">
        <f t="shared" si="426"/>
        <v/>
      </c>
      <c r="DT336" s="82" t="str">
        <f t="shared" si="427"/>
        <v/>
      </c>
      <c r="DU336" s="82" t="str">
        <f t="shared" si="428"/>
        <v/>
      </c>
      <c r="DV336" s="82" t="str">
        <f t="shared" si="429"/>
        <v/>
      </c>
      <c r="DW336" s="82" t="str">
        <f t="shared" si="430"/>
        <v/>
      </c>
      <c r="DX336" s="82" t="str">
        <f t="shared" si="431"/>
        <v/>
      </c>
      <c r="DY336" s="82" t="str">
        <f t="shared" si="432"/>
        <v/>
      </c>
      <c r="DZ336" s="82" t="str">
        <f t="shared" si="433"/>
        <v/>
      </c>
      <c r="EA336" s="82" t="str">
        <f t="shared" si="434"/>
        <v/>
      </c>
      <c r="EB336" s="82" t="str">
        <f t="shared" si="435"/>
        <v/>
      </c>
      <c r="EC336" s="82" t="str">
        <f t="shared" si="436"/>
        <v/>
      </c>
      <c r="ED336" s="82" t="str">
        <f t="shared" si="437"/>
        <v/>
      </c>
      <c r="EE336" s="82" t="str">
        <f t="shared" si="438"/>
        <v/>
      </c>
      <c r="EF336" s="82" t="str">
        <f t="shared" si="439"/>
        <v/>
      </c>
      <c r="EG336" s="82" t="str">
        <f t="shared" si="440"/>
        <v/>
      </c>
      <c r="EH336" s="82" t="str">
        <f t="shared" si="441"/>
        <v/>
      </c>
      <c r="EI336" s="82">
        <f t="shared" si="442"/>
        <v>8.1</v>
      </c>
      <c r="EJ336" s="82" t="str">
        <f t="shared" si="443"/>
        <v/>
      </c>
      <c r="EK336" s="82">
        <f t="shared" si="444"/>
        <v>8.3000000000000007</v>
      </c>
      <c r="EL336" s="82" t="str">
        <f t="shared" si="445"/>
        <v/>
      </c>
      <c r="EM336" s="82" t="str">
        <f t="shared" si="446"/>
        <v/>
      </c>
      <c r="EN336" s="82" t="str">
        <f t="shared" si="447"/>
        <v/>
      </c>
      <c r="EO336" s="71">
        <f t="shared" si="448"/>
        <v>8.01</v>
      </c>
      <c r="EP336" s="71">
        <f>ROUND(EO336*(1+[3]Inflación!$G$50),2)</f>
        <v>8.11</v>
      </c>
      <c r="EQ336" s="81">
        <f t="shared" si="449"/>
        <v>-1.214096979015844E-2</v>
      </c>
    </row>
    <row r="337" spans="1:147" s="56" customFormat="1" ht="24.75" customHeight="1">
      <c r="A337" s="93">
        <v>329</v>
      </c>
      <c r="B337" s="92" t="s">
        <v>376</v>
      </c>
      <c r="C337" s="91" t="s">
        <v>375</v>
      </c>
      <c r="D337" s="90" t="s">
        <v>12</v>
      </c>
      <c r="E337" s="94">
        <v>9.5209681745865637</v>
      </c>
      <c r="F337" s="94">
        <v>9.6018964040705495</v>
      </c>
      <c r="G337" s="87"/>
      <c r="H337" s="82">
        <v>10.84</v>
      </c>
      <c r="I337" s="82"/>
      <c r="J337" s="82">
        <v>11.6</v>
      </c>
      <c r="K337" s="82" t="str">
        <f>+'[3]Contratos anteriores'!AO340</f>
        <v xml:space="preserve"> </v>
      </c>
      <c r="L337" s="82" t="str">
        <f>+'[3]Contratos anteriores'!AP340</f>
        <v xml:space="preserve"> </v>
      </c>
      <c r="M337" s="82" t="str">
        <f>+'[3]Contratos anteriores'!AQ340</f>
        <v xml:space="preserve"> </v>
      </c>
      <c r="N337" s="82"/>
      <c r="O337" s="82"/>
      <c r="P337" s="82"/>
      <c r="Q337" s="82" t="str">
        <f>+'[3]Contratos anteriores'!AR340</f>
        <v xml:space="preserve"> </v>
      </c>
      <c r="R337" s="82" t="str">
        <f>+'[3]Contratos anteriores'!AS340</f>
        <v xml:space="preserve"> </v>
      </c>
      <c r="S337" s="82" t="str">
        <f>+'[3]Contratos anteriores'!AT340</f>
        <v xml:space="preserve"> </v>
      </c>
      <c r="T337" s="82"/>
      <c r="U337" s="82"/>
      <c r="V337" s="82"/>
      <c r="W337" s="82">
        <f>+'[3]Contratos anteriores'!AU340</f>
        <v>9.8143499999999992</v>
      </c>
      <c r="X337" s="82">
        <f>+'[3]Contratos anteriores'!AV340</f>
        <v>9.4419079999999997</v>
      </c>
      <c r="Y337" s="82">
        <f>+'[3]Contratos anteriores'!AW340</f>
        <v>7.2978499999999995</v>
      </c>
      <c r="Z337" s="82"/>
      <c r="AA337" s="82"/>
      <c r="AB337" s="82"/>
      <c r="AC337" s="86" t="str">
        <f>+'[3]Contratos anteriores'!AX340</f>
        <v xml:space="preserve"> </v>
      </c>
      <c r="AD337" s="86" t="str">
        <f>+'[3]Contratos anteriores'!AY340</f>
        <v xml:space="preserve"> </v>
      </c>
      <c r="AE337" s="86" t="str">
        <f>+'[3]Contratos anteriores'!AZ340</f>
        <v xml:space="preserve"> </v>
      </c>
      <c r="AF337" s="82"/>
      <c r="AG337" s="82"/>
      <c r="AH337" s="82"/>
      <c r="AI337" s="82" t="str">
        <f>+'[3]Contratos anteriores'!BA340</f>
        <v xml:space="preserve"> </v>
      </c>
      <c r="AJ337" s="82" t="str">
        <f>+'[3]Contratos anteriores'!BB340</f>
        <v xml:space="preserve"> </v>
      </c>
      <c r="AK337" s="82" t="str">
        <f>+'[3]Contratos anteriores'!BC340</f>
        <v xml:space="preserve"> </v>
      </c>
      <c r="AL337" s="82"/>
      <c r="AM337" s="82"/>
      <c r="AN337" s="82"/>
      <c r="AO337" s="82" t="str">
        <f>+'[3]Contratos anteriores'!BD340</f>
        <v xml:space="preserve"> </v>
      </c>
      <c r="AP337" s="82" t="str">
        <f>+'[3]Contratos anteriores'!BE340</f>
        <v xml:space="preserve"> </v>
      </c>
      <c r="AQ337" s="82" t="str">
        <f>+'[3]Contratos anteriores'!BF340</f>
        <v xml:space="preserve"> </v>
      </c>
      <c r="AR337" s="82"/>
      <c r="AS337" s="82"/>
      <c r="AT337" s="82"/>
      <c r="AU337" s="82" t="str">
        <f>+'[3]Contratos anteriores'!BG340</f>
        <v xml:space="preserve"> </v>
      </c>
      <c r="AV337" s="82" t="str">
        <f>+'[3]Contratos anteriores'!BH340</f>
        <v xml:space="preserve"> </v>
      </c>
      <c r="AW337" s="82" t="str">
        <f>+'[3]Contratos anteriores'!BI340</f>
        <v xml:space="preserve"> </v>
      </c>
      <c r="AX337" s="82"/>
      <c r="AY337" s="82"/>
      <c r="AZ337" s="82"/>
      <c r="BA337" s="82" t="str">
        <f>+'[3]Contratos anteriores'!BJ340</f>
        <v xml:space="preserve"> </v>
      </c>
      <c r="BB337" s="82" t="str">
        <f>+'[3]Contratos anteriores'!BK340</f>
        <v xml:space="preserve"> </v>
      </c>
      <c r="BC337" s="82" t="str">
        <f>+'[3]Contratos anteriores'!BL340</f>
        <v xml:space="preserve"> </v>
      </c>
      <c r="BD337" s="82"/>
      <c r="BE337" s="82"/>
      <c r="BF337" s="82"/>
      <c r="BG337" s="82" t="str">
        <f>+'[3]Contratos anteriores'!BM340</f>
        <v xml:space="preserve"> </v>
      </c>
      <c r="BH337" s="82" t="str">
        <f>+'[3]Contratos anteriores'!BN340</f>
        <v xml:space="preserve"> </v>
      </c>
      <c r="BI337" s="82" t="str">
        <f>+'[3]Contratos anteriores'!BO340</f>
        <v xml:space="preserve"> </v>
      </c>
      <c r="BJ337" s="82">
        <v>10.780000000000001</v>
      </c>
      <c r="BK337" s="82">
        <v>10.76</v>
      </c>
      <c r="BL337" s="82"/>
      <c r="BM337" s="82" t="str">
        <f>+'[3]Contratos anteriores'!BP340</f>
        <v xml:space="preserve"> </v>
      </c>
      <c r="BN337" s="82" t="str">
        <f>+'[3]Contratos anteriores'!BQ340</f>
        <v xml:space="preserve"> </v>
      </c>
      <c r="BO337" s="82" t="str">
        <f>+'[3]Contratos anteriores'!BR340</f>
        <v xml:space="preserve"> </v>
      </c>
      <c r="BP337" s="82">
        <v>9.51</v>
      </c>
      <c r="BQ337" s="82"/>
      <c r="BR337" s="82">
        <v>9.75</v>
      </c>
      <c r="BS337" s="82" t="str">
        <f>+'[3]Contratos anteriores'!BS340</f>
        <v xml:space="preserve"> </v>
      </c>
      <c r="BT337" s="82" t="str">
        <f>+'[3]Contratos anteriores'!BT340</f>
        <v xml:space="preserve"> </v>
      </c>
      <c r="BU337" s="82" t="str">
        <f>+'[3]Contratos anteriores'!BU340</f>
        <v xml:space="preserve"> </v>
      </c>
      <c r="BV337" s="84">
        <f t="shared" si="380"/>
        <v>9.9771231111111103</v>
      </c>
      <c r="BW337" s="84">
        <f t="shared" si="381"/>
        <v>1.126191525274773</v>
      </c>
      <c r="BX337" s="84">
        <f t="shared" ref="BX337:BX338" si="450">IFERROR(BV337-BW337*$BX$2," ")</f>
        <v>8.2878358231989502</v>
      </c>
      <c r="BY337" s="84">
        <f t="shared" si="376"/>
        <v>11.103314636385884</v>
      </c>
      <c r="BZ337" s="84">
        <f t="shared" si="379"/>
        <v>10.47306499204522</v>
      </c>
      <c r="CA337" s="82" t="str">
        <f t="shared" si="382"/>
        <v/>
      </c>
      <c r="CB337" s="82" t="str">
        <f t="shared" si="383"/>
        <v/>
      </c>
      <c r="CC337" s="82" t="str">
        <f t="shared" si="384"/>
        <v/>
      </c>
      <c r="CD337" s="82" t="str">
        <f t="shared" si="385"/>
        <v/>
      </c>
      <c r="CE337" s="82" t="str">
        <f t="shared" si="386"/>
        <v/>
      </c>
      <c r="CF337" s="82" t="str">
        <f t="shared" si="387"/>
        <v/>
      </c>
      <c r="CG337" s="82" t="str">
        <f t="shared" si="388"/>
        <v/>
      </c>
      <c r="CH337" s="82" t="str">
        <f t="shared" si="389"/>
        <v/>
      </c>
      <c r="CI337" s="82" t="str">
        <f t="shared" si="390"/>
        <v/>
      </c>
      <c r="CJ337" s="82" t="str">
        <f t="shared" si="391"/>
        <v/>
      </c>
      <c r="CK337" s="82" t="str">
        <f t="shared" si="392"/>
        <v/>
      </c>
      <c r="CL337" s="82" t="str">
        <f t="shared" si="393"/>
        <v/>
      </c>
      <c r="CM337" s="82" t="str">
        <f t="shared" si="394"/>
        <v/>
      </c>
      <c r="CN337" s="82" t="str">
        <f t="shared" si="395"/>
        <v/>
      </c>
      <c r="CO337" s="82" t="str">
        <f t="shared" si="396"/>
        <v/>
      </c>
      <c r="CP337" s="82">
        <f t="shared" si="397"/>
        <v>9.8143499999999992</v>
      </c>
      <c r="CQ337" s="82">
        <f t="shared" si="398"/>
        <v>9.4419079999999997</v>
      </c>
      <c r="CR337" s="82" t="str">
        <f t="shared" si="399"/>
        <v/>
      </c>
      <c r="CS337" s="82" t="str">
        <f t="shared" si="400"/>
        <v/>
      </c>
      <c r="CT337" s="82" t="str">
        <f t="shared" si="401"/>
        <v/>
      </c>
      <c r="CU337" s="82" t="str">
        <f t="shared" si="402"/>
        <v/>
      </c>
      <c r="CV337" s="82" t="str">
        <f t="shared" si="403"/>
        <v/>
      </c>
      <c r="CW337" s="82" t="str">
        <f t="shared" si="404"/>
        <v/>
      </c>
      <c r="CX337" s="82" t="str">
        <f t="shared" si="405"/>
        <v/>
      </c>
      <c r="CY337" s="82" t="str">
        <f t="shared" si="406"/>
        <v/>
      </c>
      <c r="CZ337" s="82" t="str">
        <f t="shared" si="407"/>
        <v/>
      </c>
      <c r="DA337" s="82" t="str">
        <f t="shared" si="408"/>
        <v/>
      </c>
      <c r="DB337" s="82" t="str">
        <f t="shared" si="409"/>
        <v/>
      </c>
      <c r="DC337" s="82" t="str">
        <f t="shared" si="410"/>
        <v/>
      </c>
      <c r="DD337" s="82" t="str">
        <f t="shared" si="411"/>
        <v/>
      </c>
      <c r="DE337" s="82" t="str">
        <f t="shared" si="412"/>
        <v/>
      </c>
      <c r="DF337" s="82" t="str">
        <f t="shared" si="413"/>
        <v/>
      </c>
      <c r="DG337" s="82" t="str">
        <f t="shared" si="414"/>
        <v/>
      </c>
      <c r="DH337" s="82" t="str">
        <f t="shared" si="415"/>
        <v/>
      </c>
      <c r="DI337" s="82" t="str">
        <f t="shared" si="416"/>
        <v/>
      </c>
      <c r="DJ337" s="82" t="str">
        <f t="shared" si="417"/>
        <v/>
      </c>
      <c r="DK337" s="82" t="str">
        <f t="shared" si="418"/>
        <v/>
      </c>
      <c r="DL337" s="82" t="str">
        <f t="shared" si="419"/>
        <v/>
      </c>
      <c r="DM337" s="82" t="str">
        <f t="shared" si="420"/>
        <v/>
      </c>
      <c r="DN337" s="82" t="str">
        <f t="shared" si="421"/>
        <v/>
      </c>
      <c r="DO337" s="82" t="str">
        <f t="shared" si="422"/>
        <v/>
      </c>
      <c r="DP337" s="82" t="str">
        <f t="shared" si="423"/>
        <v/>
      </c>
      <c r="DQ337" s="82" t="str">
        <f t="shared" si="424"/>
        <v/>
      </c>
      <c r="DR337" s="82" t="str">
        <f t="shared" si="425"/>
        <v/>
      </c>
      <c r="DS337" s="82" t="str">
        <f t="shared" si="426"/>
        <v/>
      </c>
      <c r="DT337" s="82" t="str">
        <f t="shared" si="427"/>
        <v/>
      </c>
      <c r="DU337" s="82" t="str">
        <f t="shared" si="428"/>
        <v/>
      </c>
      <c r="DV337" s="82" t="str">
        <f t="shared" si="429"/>
        <v/>
      </c>
      <c r="DW337" s="82" t="str">
        <f t="shared" si="430"/>
        <v/>
      </c>
      <c r="DX337" s="82" t="str">
        <f t="shared" si="431"/>
        <v/>
      </c>
      <c r="DY337" s="82" t="str">
        <f t="shared" si="432"/>
        <v/>
      </c>
      <c r="DZ337" s="82" t="str">
        <f t="shared" si="433"/>
        <v/>
      </c>
      <c r="EA337" s="82" t="str">
        <f t="shared" si="434"/>
        <v/>
      </c>
      <c r="EB337" s="82" t="str">
        <f t="shared" si="435"/>
        <v/>
      </c>
      <c r="EC337" s="82" t="str">
        <f t="shared" si="436"/>
        <v/>
      </c>
      <c r="ED337" s="82" t="str">
        <f t="shared" si="437"/>
        <v/>
      </c>
      <c r="EE337" s="82" t="str">
        <f t="shared" si="438"/>
        <v/>
      </c>
      <c r="EF337" s="82" t="str">
        <f t="shared" si="439"/>
        <v/>
      </c>
      <c r="EG337" s="82" t="str">
        <f t="shared" si="440"/>
        <v/>
      </c>
      <c r="EH337" s="82" t="str">
        <f t="shared" si="441"/>
        <v/>
      </c>
      <c r="EI337" s="82">
        <f t="shared" si="442"/>
        <v>9.51</v>
      </c>
      <c r="EJ337" s="82" t="str">
        <f t="shared" si="443"/>
        <v/>
      </c>
      <c r="EK337" s="82">
        <f t="shared" si="444"/>
        <v>9.75</v>
      </c>
      <c r="EL337" s="82" t="str">
        <f t="shared" si="445"/>
        <v/>
      </c>
      <c r="EM337" s="82" t="str">
        <f t="shared" si="446"/>
        <v/>
      </c>
      <c r="EN337" s="82" t="str">
        <f t="shared" si="447"/>
        <v/>
      </c>
      <c r="EO337" s="71">
        <f t="shared" si="448"/>
        <v>9.6300000000000008</v>
      </c>
      <c r="EP337" s="71">
        <f>ROUND(EO337*(1+[3]Inflación!$G$50),2)</f>
        <v>9.75</v>
      </c>
      <c r="EQ337" s="81">
        <f t="shared" si="449"/>
        <v>1.1451758205059948E-2</v>
      </c>
    </row>
    <row r="338" spans="1:147" s="97" customFormat="1" ht="24.75" customHeight="1">
      <c r="A338" s="107">
        <v>330</v>
      </c>
      <c r="B338" s="106" t="s">
        <v>373</v>
      </c>
      <c r="C338" s="105" t="s">
        <v>248</v>
      </c>
      <c r="D338" s="104" t="s">
        <v>12</v>
      </c>
      <c r="E338" s="103">
        <v>1.4516848077569344</v>
      </c>
      <c r="F338" s="103">
        <v>1.4640241286228683</v>
      </c>
      <c r="G338" s="102"/>
      <c r="H338" s="100">
        <v>1.95</v>
      </c>
      <c r="I338" s="100">
        <v>1.5225</v>
      </c>
      <c r="J338" s="100">
        <v>2.09</v>
      </c>
      <c r="K338" s="100">
        <f>+'[3]Contratos anteriores'!AO341</f>
        <v>1.4650560000000001</v>
      </c>
      <c r="L338" s="100">
        <f>+'[3]Contratos anteriores'!AP341</f>
        <v>1.462464</v>
      </c>
      <c r="M338" s="100">
        <f>+'[3]Contratos anteriores'!AQ341</f>
        <v>1.4675039999999997</v>
      </c>
      <c r="N338" s="100"/>
      <c r="O338" s="100"/>
      <c r="P338" s="100"/>
      <c r="Q338" s="100">
        <f>+'[3]Contratos anteriores'!AR341</f>
        <v>1.3863840000000003</v>
      </c>
      <c r="R338" s="100">
        <f>+'[3]Contratos anteriores'!AS341</f>
        <v>1.1960157599999999</v>
      </c>
      <c r="S338" s="100">
        <f>+'[3]Contratos anteriores'!AT341</f>
        <v>1.3452119999999999</v>
      </c>
      <c r="T338" s="100">
        <v>1.5</v>
      </c>
      <c r="U338" s="100">
        <v>1.5</v>
      </c>
      <c r="V338" s="100">
        <v>0.95</v>
      </c>
      <c r="W338" s="100">
        <f>+'[3]Contratos anteriores'!AU341</f>
        <v>1.4495039999999999</v>
      </c>
      <c r="X338" s="100">
        <f>+'[3]Contratos anteriores'!AV341</f>
        <v>1.3891079999999998</v>
      </c>
      <c r="Y338" s="100">
        <f>+'[3]Contratos anteriores'!AW341</f>
        <v>1.5501639999999999</v>
      </c>
      <c r="Z338" s="100"/>
      <c r="AA338" s="100"/>
      <c r="AB338" s="100"/>
      <c r="AC338" s="101">
        <f>+'[3]Contratos anteriores'!AX341</f>
        <v>1.52325</v>
      </c>
      <c r="AD338" s="101">
        <f>+'[3]Contratos anteriores'!AY341</f>
        <v>1.4595699999999998</v>
      </c>
      <c r="AE338" s="101" t="str">
        <f>+'[3]Contratos anteriores'!AZ341</f>
        <v xml:space="preserve"> </v>
      </c>
      <c r="AF338" s="100"/>
      <c r="AG338" s="100"/>
      <c r="AH338" s="100"/>
      <c r="AI338" s="100" t="str">
        <f>+'[3]Contratos anteriores'!BA341</f>
        <v xml:space="preserve"> </v>
      </c>
      <c r="AJ338" s="100" t="str">
        <f>+'[3]Contratos anteriores'!BB341</f>
        <v xml:space="preserve"> </v>
      </c>
      <c r="AK338" s="100" t="str">
        <f>+'[3]Contratos anteriores'!BC341</f>
        <v xml:space="preserve"> </v>
      </c>
      <c r="AL338" s="100">
        <v>2</v>
      </c>
      <c r="AM338" s="100">
        <v>2.54</v>
      </c>
      <c r="AN338" s="100"/>
      <c r="AO338" s="100" t="str">
        <f>+'[3]Contratos anteriores'!BD341</f>
        <v xml:space="preserve"> </v>
      </c>
      <c r="AP338" s="100">
        <f>+'[3]Contratos anteriores'!BE341</f>
        <v>1.434534</v>
      </c>
      <c r="AQ338" s="100" t="str">
        <f>+'[3]Contratos anteriores'!BF341</f>
        <v xml:space="preserve"> </v>
      </c>
      <c r="AR338" s="100"/>
      <c r="AS338" s="100"/>
      <c r="AT338" s="100"/>
      <c r="AU338" s="100">
        <f>+'[3]Contratos anteriores'!BG341</f>
        <v>1.5115500000000002</v>
      </c>
      <c r="AV338" s="100">
        <f>+'[3]Contratos anteriores'!BH341</f>
        <v>3.484845</v>
      </c>
      <c r="AW338" s="100" t="str">
        <f>+'[3]Contratos anteriores'!BI341</f>
        <v xml:space="preserve"> </v>
      </c>
      <c r="AX338" s="100"/>
      <c r="AY338" s="100"/>
      <c r="AZ338" s="100"/>
      <c r="BA338" s="100">
        <f>+'[3]Contratos anteriores'!BJ341</f>
        <v>1.1310899999999999</v>
      </c>
      <c r="BB338" s="100" t="str">
        <f>+'[3]Contratos anteriores'!BK341</f>
        <v xml:space="preserve"> </v>
      </c>
      <c r="BC338" s="100" t="str">
        <f>+'[3]Contratos anteriores'!BL341</f>
        <v xml:space="preserve"> </v>
      </c>
      <c r="BD338" s="100"/>
      <c r="BE338" s="100"/>
      <c r="BF338" s="100"/>
      <c r="BG338" s="100">
        <f>+'[3]Contratos anteriores'!BM341</f>
        <v>1.420434</v>
      </c>
      <c r="BH338" s="100" t="str">
        <f>+'[3]Contratos anteriores'!BN341</f>
        <v xml:space="preserve"> </v>
      </c>
      <c r="BI338" s="100">
        <f>+'[3]Contratos anteriores'!BO341</f>
        <v>1.037296</v>
      </c>
      <c r="BJ338" s="100">
        <v>1.74</v>
      </c>
      <c r="BK338" s="100">
        <v>1.64</v>
      </c>
      <c r="BL338" s="100">
        <v>1.62</v>
      </c>
      <c r="BM338" s="100">
        <f>+'[3]Contratos anteriores'!BP341</f>
        <v>1.367685</v>
      </c>
      <c r="BN338" s="100">
        <f>+'[3]Contratos anteriores'!BQ341</f>
        <v>1.4646239999999997</v>
      </c>
      <c r="BO338" s="100">
        <f>+'[3]Contratos anteriores'!BR341</f>
        <v>1.489768</v>
      </c>
      <c r="BP338" s="100">
        <v>1.45</v>
      </c>
      <c r="BQ338" s="100">
        <v>1.72</v>
      </c>
      <c r="BR338" s="100">
        <v>1.47</v>
      </c>
      <c r="BS338" s="100">
        <f>+'[3]Contratos anteriores'!BS341</f>
        <v>1.4284709999999998</v>
      </c>
      <c r="BT338" s="100">
        <f>+'[3]Contratos anteriores'!BT341</f>
        <v>1.4675039999999997</v>
      </c>
      <c r="BU338" s="100">
        <f>+'[3]Contratos anteriores'!BU341</f>
        <v>1.4574240000000001</v>
      </c>
      <c r="BV338" s="100">
        <f t="shared" si="380"/>
        <v>1.5697826151351353</v>
      </c>
      <c r="BW338" s="100">
        <f t="shared" si="381"/>
        <v>0.41839839141431895</v>
      </c>
      <c r="BX338" s="100">
        <f t="shared" si="450"/>
        <v>0.94218502801365689</v>
      </c>
      <c r="BY338" s="100">
        <f t="shared" si="376"/>
        <v>1.9881810065494543</v>
      </c>
      <c r="BZ338" s="100">
        <f t="shared" si="379"/>
        <v>1.5968532885326281</v>
      </c>
      <c r="CA338" s="100" t="str">
        <f t="shared" si="382"/>
        <v/>
      </c>
      <c r="CB338" s="100">
        <f t="shared" si="383"/>
        <v>1.5225</v>
      </c>
      <c r="CC338" s="100" t="str">
        <f t="shared" si="384"/>
        <v/>
      </c>
      <c r="CD338" s="100">
        <f t="shared" si="385"/>
        <v>1.4650560000000001</v>
      </c>
      <c r="CE338" s="100">
        <f t="shared" si="386"/>
        <v>1.462464</v>
      </c>
      <c r="CF338" s="100">
        <f t="shared" si="387"/>
        <v>1.4675039999999997</v>
      </c>
      <c r="CG338" s="100" t="str">
        <f t="shared" si="388"/>
        <v/>
      </c>
      <c r="CH338" s="100" t="str">
        <f t="shared" si="389"/>
        <v/>
      </c>
      <c r="CI338" s="100" t="str">
        <f t="shared" si="390"/>
        <v/>
      </c>
      <c r="CJ338" s="100">
        <f t="shared" si="391"/>
        <v>1.3863840000000003</v>
      </c>
      <c r="CK338" s="100">
        <f t="shared" si="392"/>
        <v>1.1960157599999999</v>
      </c>
      <c r="CL338" s="100">
        <f t="shared" si="393"/>
        <v>1.3452119999999999</v>
      </c>
      <c r="CM338" s="100">
        <f t="shared" si="394"/>
        <v>1.5</v>
      </c>
      <c r="CN338" s="100">
        <f t="shared" si="395"/>
        <v>1.5</v>
      </c>
      <c r="CO338" s="100">
        <f t="shared" si="396"/>
        <v>0.95</v>
      </c>
      <c r="CP338" s="100">
        <f t="shared" si="397"/>
        <v>1.4495039999999999</v>
      </c>
      <c r="CQ338" s="100">
        <f t="shared" si="398"/>
        <v>1.3891079999999998</v>
      </c>
      <c r="CR338" s="100">
        <f t="shared" si="399"/>
        <v>1.5501639999999999</v>
      </c>
      <c r="CS338" s="100" t="str">
        <f t="shared" si="400"/>
        <v/>
      </c>
      <c r="CT338" s="100" t="str">
        <f t="shared" si="401"/>
        <v/>
      </c>
      <c r="CU338" s="100" t="str">
        <f t="shared" si="402"/>
        <v/>
      </c>
      <c r="CV338" s="100">
        <f t="shared" si="403"/>
        <v>1.52325</v>
      </c>
      <c r="CW338" s="100">
        <f t="shared" si="404"/>
        <v>1.4595699999999998</v>
      </c>
      <c r="CX338" s="100" t="str">
        <f t="shared" si="405"/>
        <v/>
      </c>
      <c r="CY338" s="100" t="str">
        <f t="shared" si="406"/>
        <v/>
      </c>
      <c r="CZ338" s="100" t="str">
        <f t="shared" si="407"/>
        <v/>
      </c>
      <c r="DA338" s="100" t="str">
        <f t="shared" si="408"/>
        <v/>
      </c>
      <c r="DB338" s="100" t="str">
        <f t="shared" si="409"/>
        <v/>
      </c>
      <c r="DC338" s="100" t="str">
        <f t="shared" si="410"/>
        <v/>
      </c>
      <c r="DD338" s="100" t="str">
        <f t="shared" si="411"/>
        <v/>
      </c>
      <c r="DE338" s="100" t="str">
        <f t="shared" si="412"/>
        <v/>
      </c>
      <c r="DF338" s="100" t="str">
        <f t="shared" si="413"/>
        <v/>
      </c>
      <c r="DG338" s="100" t="str">
        <f t="shared" si="414"/>
        <v/>
      </c>
      <c r="DH338" s="100" t="str">
        <f t="shared" si="415"/>
        <v/>
      </c>
      <c r="DI338" s="100">
        <f t="shared" si="416"/>
        <v>1.434534</v>
      </c>
      <c r="DJ338" s="100" t="str">
        <f t="shared" si="417"/>
        <v/>
      </c>
      <c r="DK338" s="100" t="str">
        <f t="shared" si="418"/>
        <v/>
      </c>
      <c r="DL338" s="100" t="str">
        <f t="shared" si="419"/>
        <v/>
      </c>
      <c r="DM338" s="100" t="str">
        <f t="shared" si="420"/>
        <v/>
      </c>
      <c r="DN338" s="100">
        <f t="shared" si="421"/>
        <v>1.5115500000000002</v>
      </c>
      <c r="DO338" s="100" t="str">
        <f t="shared" si="422"/>
        <v/>
      </c>
      <c r="DP338" s="100" t="str">
        <f t="shared" si="423"/>
        <v/>
      </c>
      <c r="DQ338" s="100" t="str">
        <f t="shared" si="424"/>
        <v/>
      </c>
      <c r="DR338" s="100" t="str">
        <f t="shared" si="425"/>
        <v/>
      </c>
      <c r="DS338" s="100" t="str">
        <f t="shared" si="426"/>
        <v/>
      </c>
      <c r="DT338" s="100">
        <f t="shared" si="427"/>
        <v>1.1310899999999999</v>
      </c>
      <c r="DU338" s="100" t="str">
        <f t="shared" si="428"/>
        <v/>
      </c>
      <c r="DV338" s="100" t="str">
        <f t="shared" si="429"/>
        <v/>
      </c>
      <c r="DW338" s="100" t="str">
        <f t="shared" si="430"/>
        <v/>
      </c>
      <c r="DX338" s="100" t="str">
        <f t="shared" si="431"/>
        <v/>
      </c>
      <c r="DY338" s="100" t="str">
        <f t="shared" si="432"/>
        <v/>
      </c>
      <c r="DZ338" s="100">
        <f t="shared" si="433"/>
        <v>1.420434</v>
      </c>
      <c r="EA338" s="100" t="str">
        <f t="shared" si="434"/>
        <v/>
      </c>
      <c r="EB338" s="100">
        <f t="shared" si="435"/>
        <v>1.037296</v>
      </c>
      <c r="EC338" s="100" t="str">
        <f t="shared" si="436"/>
        <v/>
      </c>
      <c r="ED338" s="100" t="str">
        <f t="shared" si="437"/>
        <v/>
      </c>
      <c r="EE338" s="100" t="str">
        <f t="shared" si="438"/>
        <v/>
      </c>
      <c r="EF338" s="100">
        <f t="shared" si="439"/>
        <v>1.367685</v>
      </c>
      <c r="EG338" s="100">
        <f t="shared" si="440"/>
        <v>1.4646239999999997</v>
      </c>
      <c r="EH338" s="100">
        <f t="shared" si="441"/>
        <v>1.489768</v>
      </c>
      <c r="EI338" s="100">
        <f t="shared" si="442"/>
        <v>1.45</v>
      </c>
      <c r="EJ338" s="100" t="str">
        <f t="shared" si="443"/>
        <v/>
      </c>
      <c r="EK338" s="100">
        <f t="shared" si="444"/>
        <v>1.47</v>
      </c>
      <c r="EL338" s="100">
        <f t="shared" si="445"/>
        <v>1.4284709999999998</v>
      </c>
      <c r="EM338" s="100">
        <f t="shared" si="446"/>
        <v>1.4675039999999997</v>
      </c>
      <c r="EN338" s="100">
        <f t="shared" si="447"/>
        <v>1.4574240000000001</v>
      </c>
      <c r="EO338" s="99">
        <f t="shared" si="448"/>
        <v>1.42</v>
      </c>
      <c r="EP338" s="99">
        <f>ROUND(EO338*(1+[3]Inflación!$G$50),2)</f>
        <v>1.44</v>
      </c>
      <c r="EQ338" s="98">
        <f t="shared" si="449"/>
        <v>-2.1826230864737228E-2</v>
      </c>
    </row>
    <row r="339" spans="1:147" s="97" customFormat="1" ht="24.75" customHeight="1">
      <c r="A339" s="107">
        <v>331</v>
      </c>
      <c r="B339" s="106" t="s">
        <v>373</v>
      </c>
      <c r="C339" s="105" t="s">
        <v>272</v>
      </c>
      <c r="D339" s="104" t="s">
        <v>12</v>
      </c>
      <c r="E339" s="103">
        <v>15.001200322434038</v>
      </c>
      <c r="F339" s="103">
        <v>15.128710525174727</v>
      </c>
      <c r="G339" s="102"/>
      <c r="H339" s="100"/>
      <c r="I339" s="100">
        <v>16.652999999999999</v>
      </c>
      <c r="J339" s="100"/>
      <c r="K339" s="100" t="str">
        <f>+'[3]Contratos anteriores'!AO342</f>
        <v xml:space="preserve"> </v>
      </c>
      <c r="L339" s="100" t="str">
        <f>+'[3]Contratos anteriores'!AP342</f>
        <v xml:space="preserve"> </v>
      </c>
      <c r="M339" s="100" t="str">
        <f>+'[3]Contratos anteriores'!AQ342</f>
        <v xml:space="preserve"> </v>
      </c>
      <c r="N339" s="100"/>
      <c r="O339" s="100"/>
      <c r="P339" s="100"/>
      <c r="Q339" s="100" t="str">
        <f>+'[3]Contratos anteriores'!AR342</f>
        <v xml:space="preserve"> </v>
      </c>
      <c r="R339" s="100" t="str">
        <f>+'[3]Contratos anteriores'!AS342</f>
        <v xml:space="preserve"> </v>
      </c>
      <c r="S339" s="100" t="str">
        <f>+'[3]Contratos anteriores'!AT342</f>
        <v xml:space="preserve"> </v>
      </c>
      <c r="T339" s="100">
        <v>8</v>
      </c>
      <c r="U339" s="100">
        <v>6.5</v>
      </c>
      <c r="V339" s="101">
        <v>10.37</v>
      </c>
      <c r="W339" s="100" t="str">
        <f>+'[3]Contratos anteriores'!AU342</f>
        <v xml:space="preserve"> </v>
      </c>
      <c r="X339" s="100" t="str">
        <f>+'[3]Contratos anteriores'!AV342</f>
        <v xml:space="preserve"> </v>
      </c>
      <c r="Y339" s="100" t="str">
        <f>+'[3]Contratos anteriores'!AW342</f>
        <v xml:space="preserve"> </v>
      </c>
      <c r="Z339" s="100"/>
      <c r="AA339" s="100"/>
      <c r="AB339" s="100"/>
      <c r="AC339" s="101" t="str">
        <f>+'[3]Contratos anteriores'!AX342</f>
        <v xml:space="preserve"> </v>
      </c>
      <c r="AD339" s="101" t="str">
        <f>+'[3]Contratos anteriores'!AY342</f>
        <v xml:space="preserve"> </v>
      </c>
      <c r="AE339" s="101" t="str">
        <f>+'[3]Contratos anteriores'!AZ342</f>
        <v xml:space="preserve"> </v>
      </c>
      <c r="AF339" s="100"/>
      <c r="AG339" s="100"/>
      <c r="AH339" s="100"/>
      <c r="AI339" s="100" t="str">
        <f>+'[3]Contratos anteriores'!BA342</f>
        <v xml:space="preserve"> </v>
      </c>
      <c r="AJ339" s="100" t="str">
        <f>+'[3]Contratos anteriores'!BB342</f>
        <v xml:space="preserve"> </v>
      </c>
      <c r="AK339" s="100" t="str">
        <f>+'[3]Contratos anteriores'!BC342</f>
        <v xml:space="preserve"> </v>
      </c>
      <c r="AL339" s="100"/>
      <c r="AM339" s="100"/>
      <c r="AN339" s="100"/>
      <c r="AO339" s="100" t="str">
        <f>+'[3]Contratos anteriores'!BD342</f>
        <v xml:space="preserve"> </v>
      </c>
      <c r="AP339" s="100" t="str">
        <f>+'[3]Contratos anteriores'!BE342</f>
        <v xml:space="preserve"> </v>
      </c>
      <c r="AQ339" s="100" t="str">
        <f>+'[3]Contratos anteriores'!BF342</f>
        <v xml:space="preserve"> </v>
      </c>
      <c r="AR339" s="100"/>
      <c r="AS339" s="100"/>
      <c r="AT339" s="100"/>
      <c r="AU339" s="100" t="str">
        <f>+'[3]Contratos anteriores'!BG342</f>
        <v xml:space="preserve"> </v>
      </c>
      <c r="AV339" s="100" t="str">
        <f>+'[3]Contratos anteriores'!BH342</f>
        <v xml:space="preserve"> </v>
      </c>
      <c r="AW339" s="100" t="str">
        <f>+'[3]Contratos anteriores'!BI342</f>
        <v xml:space="preserve"> </v>
      </c>
      <c r="AX339" s="100"/>
      <c r="AY339" s="100"/>
      <c r="AZ339" s="100"/>
      <c r="BA339" s="100" t="str">
        <f>+'[3]Contratos anteriores'!BJ342</f>
        <v xml:space="preserve"> </v>
      </c>
      <c r="BB339" s="100" t="str">
        <f>+'[3]Contratos anteriores'!BK342</f>
        <v xml:space="preserve"> </v>
      </c>
      <c r="BC339" s="100" t="str">
        <f>+'[3]Contratos anteriores'!BL342</f>
        <v xml:space="preserve"> </v>
      </c>
      <c r="BD339" s="100"/>
      <c r="BE339" s="100"/>
      <c r="BF339" s="100"/>
      <c r="BG339" s="100" t="str">
        <f>+'[3]Contratos anteriores'!BM342</f>
        <v xml:space="preserve"> </v>
      </c>
      <c r="BH339" s="100" t="str">
        <f>+'[3]Contratos anteriores'!BN342</f>
        <v xml:space="preserve"> </v>
      </c>
      <c r="BI339" s="100" t="str">
        <f>+'[3]Contratos anteriores'!BO342</f>
        <v xml:space="preserve"> </v>
      </c>
      <c r="BJ339" s="100">
        <v>17.600000000000001</v>
      </c>
      <c r="BK339" s="100">
        <v>16.95</v>
      </c>
      <c r="BL339" s="100"/>
      <c r="BM339" s="100" t="str">
        <f>+'[3]Contratos anteriores'!BP342</f>
        <v xml:space="preserve"> </v>
      </c>
      <c r="BN339" s="100" t="str">
        <f>+'[3]Contratos anteriores'!BQ342</f>
        <v xml:space="preserve"> </v>
      </c>
      <c r="BO339" s="100" t="str">
        <f>+'[3]Contratos anteriores'!BR342</f>
        <v xml:space="preserve"> </v>
      </c>
      <c r="BP339" s="100">
        <v>14.98</v>
      </c>
      <c r="BQ339" s="100"/>
      <c r="BR339" s="100">
        <v>16.239999999999998</v>
      </c>
      <c r="BS339" s="100" t="str">
        <f>+'[3]Contratos anteriores'!BS342</f>
        <v xml:space="preserve"> </v>
      </c>
      <c r="BT339" s="100" t="str">
        <f>+'[3]Contratos anteriores'!BT342</f>
        <v xml:space="preserve"> </v>
      </c>
      <c r="BU339" s="100" t="str">
        <f>+'[3]Contratos anteriores'!BU342</f>
        <v xml:space="preserve"> </v>
      </c>
      <c r="BV339" s="100">
        <f t="shared" si="380"/>
        <v>13.411624999999999</v>
      </c>
      <c r="BW339" s="100">
        <f t="shared" si="381"/>
        <v>3.9681798190290429</v>
      </c>
      <c r="BX339" s="100">
        <f>IFERROR(BV339-BW339*1," ")</f>
        <v>9.4434451809709561</v>
      </c>
      <c r="BY339" s="100">
        <f t="shared" si="376"/>
        <v>17.37980481902904</v>
      </c>
      <c r="BZ339" s="100">
        <f t="shared" si="379"/>
        <v>16.501320354677443</v>
      </c>
      <c r="CA339" s="100" t="str">
        <f t="shared" si="382"/>
        <v/>
      </c>
      <c r="CB339" s="100" t="str">
        <f t="shared" si="383"/>
        <v/>
      </c>
      <c r="CC339" s="100" t="str">
        <f t="shared" si="384"/>
        <v/>
      </c>
      <c r="CD339" s="100" t="str">
        <f t="shared" si="385"/>
        <v/>
      </c>
      <c r="CE339" s="100" t="str">
        <f t="shared" si="386"/>
        <v/>
      </c>
      <c r="CF339" s="100" t="str">
        <f t="shared" si="387"/>
        <v/>
      </c>
      <c r="CG339" s="100" t="str">
        <f t="shared" si="388"/>
        <v/>
      </c>
      <c r="CH339" s="100" t="str">
        <f t="shared" si="389"/>
        <v/>
      </c>
      <c r="CI339" s="100" t="str">
        <f t="shared" si="390"/>
        <v/>
      </c>
      <c r="CJ339" s="100" t="str">
        <f t="shared" si="391"/>
        <v/>
      </c>
      <c r="CK339" s="100" t="str">
        <f t="shared" si="392"/>
        <v/>
      </c>
      <c r="CL339" s="100" t="str">
        <f t="shared" si="393"/>
        <v/>
      </c>
      <c r="CM339" s="100" t="str">
        <f t="shared" si="394"/>
        <v/>
      </c>
      <c r="CN339" s="100" t="str">
        <f t="shared" si="395"/>
        <v/>
      </c>
      <c r="CO339" s="100">
        <f t="shared" si="396"/>
        <v>10.37</v>
      </c>
      <c r="CP339" s="100" t="str">
        <f t="shared" si="397"/>
        <v/>
      </c>
      <c r="CQ339" s="100" t="str">
        <f t="shared" si="398"/>
        <v/>
      </c>
      <c r="CR339" s="100" t="str">
        <f t="shared" si="399"/>
        <v/>
      </c>
      <c r="CS339" s="100" t="str">
        <f t="shared" si="400"/>
        <v/>
      </c>
      <c r="CT339" s="100" t="str">
        <f t="shared" si="401"/>
        <v/>
      </c>
      <c r="CU339" s="100" t="str">
        <f t="shared" si="402"/>
        <v/>
      </c>
      <c r="CV339" s="100" t="str">
        <f t="shared" si="403"/>
        <v/>
      </c>
      <c r="CW339" s="100" t="str">
        <f t="shared" si="404"/>
        <v/>
      </c>
      <c r="CX339" s="100" t="str">
        <f t="shared" si="405"/>
        <v/>
      </c>
      <c r="CY339" s="100" t="str">
        <f t="shared" si="406"/>
        <v/>
      </c>
      <c r="CZ339" s="100" t="str">
        <f t="shared" si="407"/>
        <v/>
      </c>
      <c r="DA339" s="100" t="str">
        <f t="shared" si="408"/>
        <v/>
      </c>
      <c r="DB339" s="100" t="str">
        <f t="shared" si="409"/>
        <v/>
      </c>
      <c r="DC339" s="100" t="str">
        <f t="shared" si="410"/>
        <v/>
      </c>
      <c r="DD339" s="100" t="str">
        <f t="shared" si="411"/>
        <v/>
      </c>
      <c r="DE339" s="100" t="str">
        <f t="shared" si="412"/>
        <v/>
      </c>
      <c r="DF339" s="100" t="str">
        <f t="shared" si="413"/>
        <v/>
      </c>
      <c r="DG339" s="100" t="str">
        <f t="shared" si="414"/>
        <v/>
      </c>
      <c r="DH339" s="100" t="str">
        <f t="shared" si="415"/>
        <v/>
      </c>
      <c r="DI339" s="100" t="str">
        <f t="shared" si="416"/>
        <v/>
      </c>
      <c r="DJ339" s="100" t="str">
        <f t="shared" si="417"/>
        <v/>
      </c>
      <c r="DK339" s="100" t="str">
        <f t="shared" si="418"/>
        <v/>
      </c>
      <c r="DL339" s="100" t="str">
        <f t="shared" si="419"/>
        <v/>
      </c>
      <c r="DM339" s="100" t="str">
        <f t="shared" si="420"/>
        <v/>
      </c>
      <c r="DN339" s="100" t="str">
        <f t="shared" si="421"/>
        <v/>
      </c>
      <c r="DO339" s="100" t="str">
        <f t="shared" si="422"/>
        <v/>
      </c>
      <c r="DP339" s="100" t="str">
        <f t="shared" si="423"/>
        <v/>
      </c>
      <c r="DQ339" s="100" t="str">
        <f t="shared" si="424"/>
        <v/>
      </c>
      <c r="DR339" s="100" t="str">
        <f t="shared" si="425"/>
        <v/>
      </c>
      <c r="DS339" s="100" t="str">
        <f t="shared" si="426"/>
        <v/>
      </c>
      <c r="DT339" s="100" t="str">
        <f t="shared" si="427"/>
        <v/>
      </c>
      <c r="DU339" s="100" t="str">
        <f t="shared" si="428"/>
        <v/>
      </c>
      <c r="DV339" s="100" t="str">
        <f t="shared" si="429"/>
        <v/>
      </c>
      <c r="DW339" s="100" t="str">
        <f t="shared" si="430"/>
        <v/>
      </c>
      <c r="DX339" s="100" t="str">
        <f t="shared" si="431"/>
        <v/>
      </c>
      <c r="DY339" s="100" t="str">
        <f t="shared" si="432"/>
        <v/>
      </c>
      <c r="DZ339" s="100" t="str">
        <f t="shared" si="433"/>
        <v/>
      </c>
      <c r="EA339" s="100" t="str">
        <f t="shared" si="434"/>
        <v/>
      </c>
      <c r="EB339" s="100" t="str">
        <f t="shared" si="435"/>
        <v/>
      </c>
      <c r="EC339" s="100" t="str">
        <f t="shared" si="436"/>
        <v/>
      </c>
      <c r="ED339" s="100" t="str">
        <f t="shared" si="437"/>
        <v/>
      </c>
      <c r="EE339" s="100" t="str">
        <f t="shared" si="438"/>
        <v/>
      </c>
      <c r="EF339" s="100" t="str">
        <f t="shared" si="439"/>
        <v/>
      </c>
      <c r="EG339" s="100" t="str">
        <f t="shared" si="440"/>
        <v/>
      </c>
      <c r="EH339" s="100" t="str">
        <f t="shared" si="441"/>
        <v/>
      </c>
      <c r="EI339" s="100">
        <f t="shared" si="442"/>
        <v>14.98</v>
      </c>
      <c r="EJ339" s="100" t="str">
        <f t="shared" si="443"/>
        <v/>
      </c>
      <c r="EK339" s="100">
        <f t="shared" si="444"/>
        <v>16.239999999999998</v>
      </c>
      <c r="EL339" s="100" t="str">
        <f t="shared" si="445"/>
        <v/>
      </c>
      <c r="EM339" s="100" t="str">
        <f t="shared" si="446"/>
        <v/>
      </c>
      <c r="EN339" s="100" t="str">
        <f t="shared" si="447"/>
        <v/>
      </c>
      <c r="EO339" s="99">
        <f t="shared" si="448"/>
        <v>14.32</v>
      </c>
      <c r="EP339" s="99">
        <f>ROUND(EO339*(1+[3]Inflación!$G$50),2)</f>
        <v>14.5</v>
      </c>
      <c r="EQ339" s="98">
        <f t="shared" si="449"/>
        <v>-4.5409721075140519E-2</v>
      </c>
    </row>
    <row r="340" spans="1:147" s="97" customFormat="1" ht="24.75" customHeight="1">
      <c r="A340" s="107">
        <v>332</v>
      </c>
      <c r="B340" s="106" t="s">
        <v>373</v>
      </c>
      <c r="C340" s="105" t="s">
        <v>270</v>
      </c>
      <c r="D340" s="104" t="s">
        <v>12</v>
      </c>
      <c r="E340" s="103">
        <v>13.836252572552342</v>
      </c>
      <c r="F340" s="103">
        <v>13.953860719419037</v>
      </c>
      <c r="G340" s="102"/>
      <c r="H340" s="100">
        <v>15.11</v>
      </c>
      <c r="I340" s="100">
        <v>14.532</v>
      </c>
      <c r="J340" s="100">
        <v>16.170000000000002</v>
      </c>
      <c r="K340" s="100">
        <f>+'[3]Contratos anteriores'!AO343</f>
        <v>14.131686000000002</v>
      </c>
      <c r="L340" s="100">
        <f>+'[3]Contratos anteriores'!AP343</f>
        <v>12.847340000000001</v>
      </c>
      <c r="M340" s="100">
        <f>+'[3]Contratos anteriores'!AQ343</f>
        <v>14.175680999999999</v>
      </c>
      <c r="N340" s="100"/>
      <c r="O340" s="100"/>
      <c r="P340" s="100"/>
      <c r="Q340" s="100">
        <f>+'[3]Contratos anteriores'!AR343</f>
        <v>10.387686</v>
      </c>
      <c r="R340" s="100">
        <f>+'[3]Contratos anteriores'!AS343</f>
        <v>11.553180014999999</v>
      </c>
      <c r="S340" s="100">
        <f>+'[3]Contratos anteriores'!AT343</f>
        <v>13.024097999999999</v>
      </c>
      <c r="T340" s="100">
        <v>12</v>
      </c>
      <c r="U340" s="100">
        <v>9.8000000000000007</v>
      </c>
      <c r="V340" s="100">
        <v>9.5</v>
      </c>
      <c r="W340" s="100">
        <f>+'[3]Contratos anteriores'!AU343</f>
        <v>14.001805999999998</v>
      </c>
      <c r="X340" s="100">
        <f>+'[3]Contratos anteriores'!AV343</f>
        <v>13.478374000000001</v>
      </c>
      <c r="Y340" s="100">
        <f>+'[3]Contratos anteriores'!AW343</f>
        <v>11.505438</v>
      </c>
      <c r="Z340" s="100"/>
      <c r="AA340" s="100"/>
      <c r="AB340" s="100"/>
      <c r="AC340" s="101" t="str">
        <f>+'[3]Contratos anteriores'!AX343</f>
        <v xml:space="preserve"> </v>
      </c>
      <c r="AD340" s="101" t="str">
        <f>+'[3]Contratos anteriores'!AY343</f>
        <v xml:space="preserve"> </v>
      </c>
      <c r="AE340" s="101" t="str">
        <f>+'[3]Contratos anteriores'!AZ343</f>
        <v xml:space="preserve"> </v>
      </c>
      <c r="AF340" s="100"/>
      <c r="AG340" s="100"/>
      <c r="AH340" s="100"/>
      <c r="AI340" s="100" t="str">
        <f>+'[3]Contratos anteriores'!BA343</f>
        <v xml:space="preserve"> </v>
      </c>
      <c r="AJ340" s="100" t="str">
        <f>+'[3]Contratos anteriores'!BB343</f>
        <v xml:space="preserve"> </v>
      </c>
      <c r="AK340" s="100" t="str">
        <f>+'[3]Contratos anteriores'!BC343</f>
        <v xml:space="preserve"> </v>
      </c>
      <c r="AL340" s="100"/>
      <c r="AM340" s="100"/>
      <c r="AN340" s="100"/>
      <c r="AO340" s="100" t="str">
        <f>+'[3]Contratos anteriores'!BD343</f>
        <v xml:space="preserve"> </v>
      </c>
      <c r="AP340" s="100">
        <f>+'[3]Contratos anteriores'!BE343</f>
        <v>13.867162000000002</v>
      </c>
      <c r="AQ340" s="100" t="str">
        <f>+'[3]Contratos anteriores'!BF343</f>
        <v xml:space="preserve"> </v>
      </c>
      <c r="AR340" s="100"/>
      <c r="AS340" s="100"/>
      <c r="AT340" s="100"/>
      <c r="AU340" s="100">
        <f>+'[3]Contratos anteriores'!BG343</f>
        <v>13.886106</v>
      </c>
      <c r="AV340" s="100">
        <f>+'[3]Contratos anteriores'!BH343</f>
        <v>11.616149999999999</v>
      </c>
      <c r="AW340" s="100" t="str">
        <f>+'[3]Contratos anteriores'!BI343</f>
        <v xml:space="preserve"> </v>
      </c>
      <c r="AX340" s="100"/>
      <c r="AY340" s="100"/>
      <c r="AZ340" s="100"/>
      <c r="BA340" s="100" t="str">
        <f>+'[3]Contratos anteriores'!BJ343</f>
        <v xml:space="preserve"> </v>
      </c>
      <c r="BB340" s="100" t="str">
        <f>+'[3]Contratos anteriores'!BK343</f>
        <v xml:space="preserve"> </v>
      </c>
      <c r="BC340" s="100" t="str">
        <f>+'[3]Contratos anteriores'!BL343</f>
        <v xml:space="preserve"> </v>
      </c>
      <c r="BD340" s="100"/>
      <c r="BE340" s="100"/>
      <c r="BF340" s="100"/>
      <c r="BG340" s="100">
        <f>+'[3]Contratos anteriores'!BM343</f>
        <v>13.599900000000002</v>
      </c>
      <c r="BH340" s="100" t="str">
        <f>+'[3]Contratos anteriores'!BN343</f>
        <v xml:space="preserve"> </v>
      </c>
      <c r="BI340" s="100" t="str">
        <f>+'[3]Contratos anteriores'!BO343</f>
        <v xml:space="preserve"> </v>
      </c>
      <c r="BJ340" s="100">
        <v>17.399999999999999</v>
      </c>
      <c r="BK340" s="100">
        <v>15.63</v>
      </c>
      <c r="BL340" s="100">
        <v>10.67</v>
      </c>
      <c r="BM340" s="100">
        <f>+'[3]Contratos anteriores'!BP343</f>
        <v>13.646457</v>
      </c>
      <c r="BN340" s="100">
        <f>+'[3]Contratos anteriores'!BQ343</f>
        <v>10.170999999999999</v>
      </c>
      <c r="BO340" s="100" t="str">
        <f>+'[3]Contratos anteriores'!BR343</f>
        <v xml:space="preserve"> </v>
      </c>
      <c r="BP340" s="100">
        <v>13.81</v>
      </c>
      <c r="BQ340" s="100">
        <v>15.52</v>
      </c>
      <c r="BR340" s="100">
        <v>14.25</v>
      </c>
      <c r="BS340" s="100">
        <f>+'[3]Contratos anteriores'!BS343</f>
        <v>13.595801999999999</v>
      </c>
      <c r="BT340" s="100">
        <f>+'[3]Contratos anteriores'!BT343</f>
        <v>14.175680999999999</v>
      </c>
      <c r="BU340" s="100">
        <f>+'[3]Contratos anteriores'!BU343</f>
        <v>13.946738</v>
      </c>
      <c r="BV340" s="100">
        <f t="shared" si="380"/>
        <v>13.266742833833332</v>
      </c>
      <c r="BW340" s="100">
        <f t="shared" si="381"/>
        <v>1.876532557630568</v>
      </c>
      <c r="BX340" s="100">
        <f t="shared" ref="BX340:BX345" si="451">IFERROR(BV340-BW340*$BX$2," ")</f>
        <v>10.451943997387481</v>
      </c>
      <c r="BY340" s="100">
        <f t="shared" si="376"/>
        <v>15.1432753914639</v>
      </c>
      <c r="BZ340" s="100">
        <f t="shared" si="379"/>
        <v>15.219877829807578</v>
      </c>
      <c r="CA340" s="100">
        <f t="shared" si="382"/>
        <v>15.11</v>
      </c>
      <c r="CB340" s="100">
        <f t="shared" si="383"/>
        <v>14.532</v>
      </c>
      <c r="CC340" s="100" t="str">
        <f t="shared" si="384"/>
        <v/>
      </c>
      <c r="CD340" s="100">
        <f t="shared" si="385"/>
        <v>14.131686000000002</v>
      </c>
      <c r="CE340" s="100">
        <f t="shared" si="386"/>
        <v>12.847340000000001</v>
      </c>
      <c r="CF340" s="100">
        <f t="shared" si="387"/>
        <v>14.175680999999999</v>
      </c>
      <c r="CG340" s="100" t="str">
        <f t="shared" si="388"/>
        <v/>
      </c>
      <c r="CH340" s="100" t="str">
        <f t="shared" si="389"/>
        <v/>
      </c>
      <c r="CI340" s="100" t="str">
        <f t="shared" si="390"/>
        <v/>
      </c>
      <c r="CJ340" s="100" t="str">
        <f t="shared" si="391"/>
        <v/>
      </c>
      <c r="CK340" s="100">
        <f t="shared" si="392"/>
        <v>11.553180014999999</v>
      </c>
      <c r="CL340" s="100">
        <f t="shared" si="393"/>
        <v>13.024097999999999</v>
      </c>
      <c r="CM340" s="100">
        <f t="shared" si="394"/>
        <v>12</v>
      </c>
      <c r="CN340" s="100" t="str">
        <f t="shared" si="395"/>
        <v/>
      </c>
      <c r="CO340" s="100" t="str">
        <f t="shared" si="396"/>
        <v/>
      </c>
      <c r="CP340" s="100">
        <f t="shared" si="397"/>
        <v>14.001805999999998</v>
      </c>
      <c r="CQ340" s="100">
        <f t="shared" si="398"/>
        <v>13.478374000000001</v>
      </c>
      <c r="CR340" s="100">
        <f t="shared" si="399"/>
        <v>11.505438</v>
      </c>
      <c r="CS340" s="100" t="str">
        <f t="shared" si="400"/>
        <v/>
      </c>
      <c r="CT340" s="100" t="str">
        <f t="shared" si="401"/>
        <v/>
      </c>
      <c r="CU340" s="100" t="str">
        <f t="shared" si="402"/>
        <v/>
      </c>
      <c r="CV340" s="100" t="str">
        <f t="shared" si="403"/>
        <v/>
      </c>
      <c r="CW340" s="100" t="str">
        <f t="shared" si="404"/>
        <v/>
      </c>
      <c r="CX340" s="100" t="str">
        <f t="shared" si="405"/>
        <v/>
      </c>
      <c r="CY340" s="100" t="str">
        <f t="shared" si="406"/>
        <v/>
      </c>
      <c r="CZ340" s="100" t="str">
        <f t="shared" si="407"/>
        <v/>
      </c>
      <c r="DA340" s="100" t="str">
        <f t="shared" si="408"/>
        <v/>
      </c>
      <c r="DB340" s="100" t="str">
        <f t="shared" si="409"/>
        <v/>
      </c>
      <c r="DC340" s="100" t="str">
        <f t="shared" si="410"/>
        <v/>
      </c>
      <c r="DD340" s="100" t="str">
        <f t="shared" si="411"/>
        <v/>
      </c>
      <c r="DE340" s="100" t="str">
        <f t="shared" si="412"/>
        <v/>
      </c>
      <c r="DF340" s="100" t="str">
        <f t="shared" si="413"/>
        <v/>
      </c>
      <c r="DG340" s="100" t="str">
        <f t="shared" si="414"/>
        <v/>
      </c>
      <c r="DH340" s="100" t="str">
        <f t="shared" si="415"/>
        <v/>
      </c>
      <c r="DI340" s="100">
        <f t="shared" si="416"/>
        <v>13.867162000000002</v>
      </c>
      <c r="DJ340" s="100" t="str">
        <f t="shared" si="417"/>
        <v/>
      </c>
      <c r="DK340" s="100" t="str">
        <f t="shared" si="418"/>
        <v/>
      </c>
      <c r="DL340" s="100" t="str">
        <f t="shared" si="419"/>
        <v/>
      </c>
      <c r="DM340" s="100" t="str">
        <f t="shared" si="420"/>
        <v/>
      </c>
      <c r="DN340" s="100">
        <f t="shared" si="421"/>
        <v>13.886106</v>
      </c>
      <c r="DO340" s="100">
        <f t="shared" si="422"/>
        <v>11.616149999999999</v>
      </c>
      <c r="DP340" s="100" t="str">
        <f t="shared" si="423"/>
        <v/>
      </c>
      <c r="DQ340" s="100" t="str">
        <f t="shared" si="424"/>
        <v/>
      </c>
      <c r="DR340" s="100" t="str">
        <f t="shared" si="425"/>
        <v/>
      </c>
      <c r="DS340" s="100" t="str">
        <f t="shared" si="426"/>
        <v/>
      </c>
      <c r="DT340" s="100" t="str">
        <f t="shared" si="427"/>
        <v/>
      </c>
      <c r="DU340" s="100" t="str">
        <f t="shared" si="428"/>
        <v/>
      </c>
      <c r="DV340" s="100" t="str">
        <f t="shared" si="429"/>
        <v/>
      </c>
      <c r="DW340" s="100" t="str">
        <f t="shared" si="430"/>
        <v/>
      </c>
      <c r="DX340" s="100" t="str">
        <f t="shared" si="431"/>
        <v/>
      </c>
      <c r="DY340" s="100" t="str">
        <f t="shared" si="432"/>
        <v/>
      </c>
      <c r="DZ340" s="100">
        <f t="shared" si="433"/>
        <v>13.599900000000002</v>
      </c>
      <c r="EA340" s="100" t="str">
        <f t="shared" si="434"/>
        <v/>
      </c>
      <c r="EB340" s="100" t="str">
        <f t="shared" si="435"/>
        <v/>
      </c>
      <c r="EC340" s="100" t="str">
        <f t="shared" si="436"/>
        <v/>
      </c>
      <c r="ED340" s="100" t="str">
        <f t="shared" si="437"/>
        <v/>
      </c>
      <c r="EE340" s="100">
        <f t="shared" si="438"/>
        <v>10.67</v>
      </c>
      <c r="EF340" s="100">
        <f t="shared" si="439"/>
        <v>13.646457</v>
      </c>
      <c r="EG340" s="100" t="str">
        <f t="shared" si="440"/>
        <v/>
      </c>
      <c r="EH340" s="100" t="str">
        <f t="shared" si="441"/>
        <v/>
      </c>
      <c r="EI340" s="100">
        <f t="shared" si="442"/>
        <v>13.81</v>
      </c>
      <c r="EJ340" s="100" t="str">
        <f t="shared" si="443"/>
        <v/>
      </c>
      <c r="EK340" s="100">
        <f t="shared" si="444"/>
        <v>14.25</v>
      </c>
      <c r="EL340" s="100">
        <f t="shared" si="445"/>
        <v>13.595801999999999</v>
      </c>
      <c r="EM340" s="100">
        <f t="shared" si="446"/>
        <v>14.175680999999999</v>
      </c>
      <c r="EN340" s="100">
        <f t="shared" si="447"/>
        <v>13.946738</v>
      </c>
      <c r="EO340" s="99">
        <f t="shared" si="448"/>
        <v>13.43</v>
      </c>
      <c r="EP340" s="99">
        <f>ROUND(EO340*(1+[3]Inflación!$G$50),2)</f>
        <v>13.6</v>
      </c>
      <c r="EQ340" s="98">
        <f t="shared" si="449"/>
        <v>-2.9361459717658356E-2</v>
      </c>
    </row>
    <row r="341" spans="1:147" s="97" customFormat="1" ht="24.75" customHeight="1">
      <c r="A341" s="107">
        <v>333</v>
      </c>
      <c r="B341" s="106" t="s">
        <v>373</v>
      </c>
      <c r="C341" s="105" t="s">
        <v>269</v>
      </c>
      <c r="D341" s="104" t="s">
        <v>12</v>
      </c>
      <c r="E341" s="103">
        <v>14.719717307822116</v>
      </c>
      <c r="F341" s="103">
        <v>14.844834904938603</v>
      </c>
      <c r="G341" s="102"/>
      <c r="H341" s="100">
        <v>17.95</v>
      </c>
      <c r="I341" s="100">
        <v>17.556000000000001</v>
      </c>
      <c r="J341" s="100">
        <v>19.21</v>
      </c>
      <c r="K341" s="100">
        <f>+'[3]Contratos anteriores'!AO344</f>
        <v>15.240652000000003</v>
      </c>
      <c r="L341" s="100">
        <f>+'[3]Contratos anteriores'!AP344</f>
        <v>16.351160000000004</v>
      </c>
      <c r="M341" s="100">
        <f>+'[3]Contratos anteriores'!AQ344</f>
        <v>15.266117999999999</v>
      </c>
      <c r="N341" s="100"/>
      <c r="O341" s="100"/>
      <c r="P341" s="100"/>
      <c r="Q341" s="100">
        <f>+'[3]Contratos anteriores'!AR344</f>
        <v>13.721124000000001</v>
      </c>
      <c r="R341" s="100">
        <f>+'[3]Contratos anteriores'!AS344</f>
        <v>12.441886169999998</v>
      </c>
      <c r="S341" s="100">
        <f>+'[3]Contratos anteriores'!AT344</f>
        <v>14.022815999999999</v>
      </c>
      <c r="T341" s="100">
        <v>15</v>
      </c>
      <c r="U341" s="100">
        <v>10.9</v>
      </c>
      <c r="V341" s="101">
        <v>14.63</v>
      </c>
      <c r="W341" s="100">
        <f>+'[3]Contratos anteriores'!AU344</f>
        <v>14.001805999999998</v>
      </c>
      <c r="X341" s="100">
        <f>+'[3]Contratos anteriores'!AV344</f>
        <v>14.495039999999999</v>
      </c>
      <c r="Y341" s="100">
        <f>+'[3]Contratos anteriores'!AW344</f>
        <v>12.17986</v>
      </c>
      <c r="Z341" s="100"/>
      <c r="AA341" s="100"/>
      <c r="AB341" s="100"/>
      <c r="AC341" s="101" t="str">
        <f>+'[3]Contratos anteriores'!AX344</f>
        <v xml:space="preserve"> </v>
      </c>
      <c r="AD341" s="101" t="str">
        <f>+'[3]Contratos anteriores'!AY344</f>
        <v xml:space="preserve"> </v>
      </c>
      <c r="AE341" s="101" t="str">
        <f>+'[3]Contratos anteriores'!AZ344</f>
        <v xml:space="preserve"> </v>
      </c>
      <c r="AF341" s="100"/>
      <c r="AG341" s="100"/>
      <c r="AH341" s="100"/>
      <c r="AI341" s="100" t="str">
        <f>+'[3]Contratos anteriores'!BA344</f>
        <v xml:space="preserve"> </v>
      </c>
      <c r="AJ341" s="100" t="str">
        <f>+'[3]Contratos anteriores'!BB344</f>
        <v xml:space="preserve"> </v>
      </c>
      <c r="AK341" s="100" t="str">
        <f>+'[3]Contratos anteriores'!BC344</f>
        <v xml:space="preserve"> </v>
      </c>
      <c r="AL341" s="100"/>
      <c r="AM341" s="100"/>
      <c r="AN341" s="100"/>
      <c r="AO341" s="100" t="str">
        <f>+'[3]Contratos anteriores'!BD344</f>
        <v xml:space="preserve"> </v>
      </c>
      <c r="AP341" s="100">
        <f>+'[3]Contratos anteriores'!BE344</f>
        <v>15.291522000000001</v>
      </c>
      <c r="AQ341" s="100" t="str">
        <f>+'[3]Contratos anteriores'!BF344</f>
        <v xml:space="preserve"> </v>
      </c>
      <c r="AR341" s="100"/>
      <c r="AS341" s="100"/>
      <c r="AT341" s="100"/>
      <c r="AU341" s="100" t="str">
        <f>+'[3]Contratos anteriores'!BG344</f>
        <v xml:space="preserve"> </v>
      </c>
      <c r="AV341" s="100" t="str">
        <f>+'[3]Contratos anteriores'!BH344</f>
        <v xml:space="preserve"> </v>
      </c>
      <c r="AW341" s="100" t="str">
        <f>+'[3]Contratos anteriores'!BI344</f>
        <v xml:space="preserve"> </v>
      </c>
      <c r="AX341" s="100"/>
      <c r="AY341" s="100"/>
      <c r="AZ341" s="100"/>
      <c r="BA341" s="100" t="str">
        <f>+'[3]Contratos anteriores'!BJ344</f>
        <v xml:space="preserve"> </v>
      </c>
      <c r="BB341" s="100" t="str">
        <f>+'[3]Contratos anteriores'!BK344</f>
        <v xml:space="preserve"> </v>
      </c>
      <c r="BC341" s="100" t="str">
        <f>+'[3]Contratos anteriores'!BL344</f>
        <v xml:space="preserve"> </v>
      </c>
      <c r="BD341" s="100"/>
      <c r="BE341" s="100"/>
      <c r="BF341" s="100"/>
      <c r="BG341" s="100" t="str">
        <f>+'[3]Contratos anteriores'!BM344</f>
        <v xml:space="preserve"> </v>
      </c>
      <c r="BH341" s="100" t="str">
        <f>+'[3]Contratos anteriores'!BN344</f>
        <v xml:space="preserve"> </v>
      </c>
      <c r="BI341" s="100" t="str">
        <f>+'[3]Contratos anteriores'!BO344</f>
        <v xml:space="preserve"> </v>
      </c>
      <c r="BJ341" s="100">
        <v>20.72</v>
      </c>
      <c r="BK341" s="100">
        <v>16.63</v>
      </c>
      <c r="BL341" s="100">
        <v>13.87</v>
      </c>
      <c r="BM341" s="100">
        <f>+'[3]Contratos anteriores'!BP344</f>
        <v>14.710211999999999</v>
      </c>
      <c r="BN341" s="100">
        <f>+'[3]Contratos anteriores'!BQ344</f>
        <v>11.696649999999998</v>
      </c>
      <c r="BO341" s="100" t="str">
        <f>+'[3]Contratos anteriores'!BR344</f>
        <v xml:space="preserve"> </v>
      </c>
      <c r="BP341" s="100">
        <v>14.7</v>
      </c>
      <c r="BQ341" s="100"/>
      <c r="BR341" s="100">
        <v>15.34</v>
      </c>
      <c r="BS341" s="100">
        <f>+'[3]Contratos anteriores'!BS344</f>
        <v>14.467067999999998</v>
      </c>
      <c r="BT341" s="100">
        <f>+'[3]Contratos anteriores'!BT344</f>
        <v>15.266117999999999</v>
      </c>
      <c r="BU341" s="100" t="str">
        <f>+'[3]Contratos anteriores'!BU344</f>
        <v xml:space="preserve"> </v>
      </c>
      <c r="BV341" s="100">
        <f t="shared" si="380"/>
        <v>15.026321286799998</v>
      </c>
      <c r="BW341" s="100">
        <f t="shared" si="381"/>
        <v>2.1357258187327233</v>
      </c>
      <c r="BX341" s="100">
        <f t="shared" si="451"/>
        <v>11.822732558700913</v>
      </c>
      <c r="BY341" s="100">
        <f t="shared" si="376"/>
        <v>17.162047105532722</v>
      </c>
      <c r="BZ341" s="100">
        <f t="shared" si="379"/>
        <v>16.191689038604327</v>
      </c>
      <c r="CA341" s="100" t="str">
        <f t="shared" si="382"/>
        <v/>
      </c>
      <c r="CB341" s="100" t="str">
        <f t="shared" si="383"/>
        <v/>
      </c>
      <c r="CC341" s="100" t="str">
        <f t="shared" si="384"/>
        <v/>
      </c>
      <c r="CD341" s="100">
        <f t="shared" si="385"/>
        <v>15.240652000000003</v>
      </c>
      <c r="CE341" s="100" t="str">
        <f t="shared" si="386"/>
        <v/>
      </c>
      <c r="CF341" s="100">
        <f t="shared" si="387"/>
        <v>15.266117999999999</v>
      </c>
      <c r="CG341" s="100" t="str">
        <f t="shared" si="388"/>
        <v/>
      </c>
      <c r="CH341" s="100" t="str">
        <f t="shared" si="389"/>
        <v/>
      </c>
      <c r="CI341" s="100" t="str">
        <f t="shared" si="390"/>
        <v/>
      </c>
      <c r="CJ341" s="100">
        <f t="shared" si="391"/>
        <v>13.721124000000001</v>
      </c>
      <c r="CK341" s="100">
        <f t="shared" si="392"/>
        <v>12.441886169999998</v>
      </c>
      <c r="CL341" s="100">
        <f t="shared" si="393"/>
        <v>14.022815999999999</v>
      </c>
      <c r="CM341" s="100">
        <f t="shared" si="394"/>
        <v>15</v>
      </c>
      <c r="CN341" s="100" t="str">
        <f t="shared" si="395"/>
        <v/>
      </c>
      <c r="CO341" s="100">
        <f t="shared" si="396"/>
        <v>14.63</v>
      </c>
      <c r="CP341" s="100">
        <f t="shared" si="397"/>
        <v>14.001805999999998</v>
      </c>
      <c r="CQ341" s="100">
        <f t="shared" si="398"/>
        <v>14.495039999999999</v>
      </c>
      <c r="CR341" s="100">
        <f t="shared" si="399"/>
        <v>12.17986</v>
      </c>
      <c r="CS341" s="100" t="str">
        <f t="shared" si="400"/>
        <v/>
      </c>
      <c r="CT341" s="100" t="str">
        <f t="shared" si="401"/>
        <v/>
      </c>
      <c r="CU341" s="100" t="str">
        <f t="shared" si="402"/>
        <v/>
      </c>
      <c r="CV341" s="100" t="str">
        <f t="shared" si="403"/>
        <v/>
      </c>
      <c r="CW341" s="100" t="str">
        <f t="shared" si="404"/>
        <v/>
      </c>
      <c r="CX341" s="100" t="str">
        <f t="shared" si="405"/>
        <v/>
      </c>
      <c r="CY341" s="100" t="str">
        <f t="shared" si="406"/>
        <v/>
      </c>
      <c r="CZ341" s="100" t="str">
        <f t="shared" si="407"/>
        <v/>
      </c>
      <c r="DA341" s="100" t="str">
        <f t="shared" si="408"/>
        <v/>
      </c>
      <c r="DB341" s="100" t="str">
        <f t="shared" si="409"/>
        <v/>
      </c>
      <c r="DC341" s="100" t="str">
        <f t="shared" si="410"/>
        <v/>
      </c>
      <c r="DD341" s="100" t="str">
        <f t="shared" si="411"/>
        <v/>
      </c>
      <c r="DE341" s="100" t="str">
        <f t="shared" si="412"/>
        <v/>
      </c>
      <c r="DF341" s="100" t="str">
        <f t="shared" si="413"/>
        <v/>
      </c>
      <c r="DG341" s="100" t="str">
        <f t="shared" si="414"/>
        <v/>
      </c>
      <c r="DH341" s="100" t="str">
        <f t="shared" si="415"/>
        <v/>
      </c>
      <c r="DI341" s="100">
        <f t="shared" si="416"/>
        <v>15.291522000000001</v>
      </c>
      <c r="DJ341" s="100" t="str">
        <f t="shared" si="417"/>
        <v/>
      </c>
      <c r="DK341" s="100" t="str">
        <f t="shared" si="418"/>
        <v/>
      </c>
      <c r="DL341" s="100" t="str">
        <f t="shared" si="419"/>
        <v/>
      </c>
      <c r="DM341" s="100" t="str">
        <f t="shared" si="420"/>
        <v/>
      </c>
      <c r="DN341" s="100" t="str">
        <f t="shared" si="421"/>
        <v/>
      </c>
      <c r="DO341" s="100" t="str">
        <f t="shared" si="422"/>
        <v/>
      </c>
      <c r="DP341" s="100" t="str">
        <f t="shared" si="423"/>
        <v/>
      </c>
      <c r="DQ341" s="100" t="str">
        <f t="shared" si="424"/>
        <v/>
      </c>
      <c r="DR341" s="100" t="str">
        <f t="shared" si="425"/>
        <v/>
      </c>
      <c r="DS341" s="100" t="str">
        <f t="shared" si="426"/>
        <v/>
      </c>
      <c r="DT341" s="100" t="str">
        <f t="shared" si="427"/>
        <v/>
      </c>
      <c r="DU341" s="100" t="str">
        <f t="shared" si="428"/>
        <v/>
      </c>
      <c r="DV341" s="100" t="str">
        <f t="shared" si="429"/>
        <v/>
      </c>
      <c r="DW341" s="100" t="str">
        <f t="shared" si="430"/>
        <v/>
      </c>
      <c r="DX341" s="100" t="str">
        <f t="shared" si="431"/>
        <v/>
      </c>
      <c r="DY341" s="100" t="str">
        <f t="shared" si="432"/>
        <v/>
      </c>
      <c r="DZ341" s="100" t="str">
        <f t="shared" si="433"/>
        <v/>
      </c>
      <c r="EA341" s="100" t="str">
        <f t="shared" si="434"/>
        <v/>
      </c>
      <c r="EB341" s="100" t="str">
        <f t="shared" si="435"/>
        <v/>
      </c>
      <c r="EC341" s="100" t="str">
        <f t="shared" si="436"/>
        <v/>
      </c>
      <c r="ED341" s="100" t="str">
        <f t="shared" si="437"/>
        <v/>
      </c>
      <c r="EE341" s="100">
        <f t="shared" si="438"/>
        <v>13.87</v>
      </c>
      <c r="EF341" s="100">
        <f t="shared" si="439"/>
        <v>14.710211999999999</v>
      </c>
      <c r="EG341" s="100" t="str">
        <f t="shared" si="440"/>
        <v/>
      </c>
      <c r="EH341" s="100" t="str">
        <f t="shared" si="441"/>
        <v/>
      </c>
      <c r="EI341" s="100">
        <f t="shared" si="442"/>
        <v>14.7</v>
      </c>
      <c r="EJ341" s="100" t="str">
        <f t="shared" si="443"/>
        <v/>
      </c>
      <c r="EK341" s="100">
        <f t="shared" si="444"/>
        <v>15.34</v>
      </c>
      <c r="EL341" s="100">
        <f t="shared" si="445"/>
        <v>14.467067999999998</v>
      </c>
      <c r="EM341" s="100">
        <f t="shared" si="446"/>
        <v>15.266117999999999</v>
      </c>
      <c r="EN341" s="100" t="str">
        <f t="shared" si="447"/>
        <v/>
      </c>
      <c r="EO341" s="99">
        <f t="shared" si="448"/>
        <v>14.45</v>
      </c>
      <c r="EP341" s="99">
        <f>ROUND(EO341*(1+[3]Inflación!$G$50),2)</f>
        <v>14.64</v>
      </c>
      <c r="EQ341" s="98">
        <f t="shared" si="449"/>
        <v>-1.8323538569506859E-2</v>
      </c>
    </row>
    <row r="342" spans="1:147" s="97" customFormat="1" ht="24.75" customHeight="1">
      <c r="A342" s="107">
        <v>334</v>
      </c>
      <c r="B342" s="106" t="s">
        <v>373</v>
      </c>
      <c r="C342" s="105" t="s">
        <v>271</v>
      </c>
      <c r="D342" s="104" t="s">
        <v>12</v>
      </c>
      <c r="E342" s="103">
        <v>4.2388726982059328</v>
      </c>
      <c r="F342" s="103">
        <v>4.274903116140683</v>
      </c>
      <c r="G342" s="102"/>
      <c r="H342" s="100">
        <v>5.85</v>
      </c>
      <c r="I342" s="100">
        <v>4.4520000000000008</v>
      </c>
      <c r="J342" s="100">
        <v>6.26</v>
      </c>
      <c r="K342" s="100" t="str">
        <f>+'[3]Contratos anteriores'!AO345</f>
        <v xml:space="preserve"> </v>
      </c>
      <c r="L342" s="100" t="str">
        <f>+'[3]Contratos anteriores'!AP345</f>
        <v xml:space="preserve"> </v>
      </c>
      <c r="M342" s="100" t="str">
        <f>+'[3]Contratos anteriores'!AQ345</f>
        <v xml:space="preserve"> </v>
      </c>
      <c r="N342" s="100"/>
      <c r="O342" s="100"/>
      <c r="P342" s="100"/>
      <c r="Q342" s="100" t="str">
        <f>+'[3]Contratos anteriores'!AR345</f>
        <v xml:space="preserve"> </v>
      </c>
      <c r="R342" s="100">
        <f>+'[3]Contratos anteriores'!AS345</f>
        <v>3.7707719099999997</v>
      </c>
      <c r="S342" s="100">
        <f>+'[3]Contratos anteriores'!AT345</f>
        <v>4.2496469999999995</v>
      </c>
      <c r="T342" s="100">
        <v>5</v>
      </c>
      <c r="U342" s="100">
        <v>3.5</v>
      </c>
      <c r="V342" s="101">
        <v>3.03</v>
      </c>
      <c r="W342" s="100" t="str">
        <f>+'[3]Contratos anteriores'!AU345</f>
        <v xml:space="preserve"> </v>
      </c>
      <c r="X342" s="100" t="str">
        <f>+'[3]Contratos anteriores'!AV345</f>
        <v xml:space="preserve"> </v>
      </c>
      <c r="Y342" s="100">
        <f>+'[3]Contratos anteriores'!AW345</f>
        <v>4.5699639999999997</v>
      </c>
      <c r="Z342" s="100"/>
      <c r="AA342" s="100"/>
      <c r="AB342" s="100"/>
      <c r="AC342" s="101">
        <f>+'[3]Contratos anteriores'!AX345</f>
        <v>4.4478900000000001</v>
      </c>
      <c r="AD342" s="101">
        <f>+'[3]Contratos anteriores'!AY345</f>
        <v>4.2679840000000002</v>
      </c>
      <c r="AE342" s="101" t="str">
        <f>+'[3]Contratos anteriores'!AZ345</f>
        <v xml:space="preserve"> </v>
      </c>
      <c r="AF342" s="100"/>
      <c r="AG342" s="100"/>
      <c r="AH342" s="100"/>
      <c r="AI342" s="100" t="str">
        <f>+'[3]Contratos anteriores'!BA345</f>
        <v xml:space="preserve"> </v>
      </c>
      <c r="AJ342" s="100" t="str">
        <f>+'[3]Contratos anteriores'!BB345</f>
        <v xml:space="preserve"> </v>
      </c>
      <c r="AK342" s="100" t="str">
        <f>+'[3]Contratos anteriores'!BC345</f>
        <v xml:space="preserve"> </v>
      </c>
      <c r="AL342" s="100"/>
      <c r="AM342" s="100"/>
      <c r="AN342" s="100"/>
      <c r="AO342" s="100" t="str">
        <f>+'[3]Contratos anteriores'!BD345</f>
        <v xml:space="preserve"> </v>
      </c>
      <c r="AP342" s="100">
        <f>+'[3]Contratos anteriores'!BE345</f>
        <v>4.5274300000000007</v>
      </c>
      <c r="AQ342" s="100" t="str">
        <f>+'[3]Contratos anteriores'!BF345</f>
        <v xml:space="preserve"> </v>
      </c>
      <c r="AR342" s="100"/>
      <c r="AS342" s="100"/>
      <c r="AT342" s="100"/>
      <c r="AU342" s="100">
        <f>+'[3]Contratos anteriores'!BG345</f>
        <v>4.4137260000000005</v>
      </c>
      <c r="AV342" s="100">
        <f>+'[3]Contratos anteriores'!BH345</f>
        <v>6.9696899999999999</v>
      </c>
      <c r="AW342" s="100" t="str">
        <f>+'[3]Contratos anteriores'!BI345</f>
        <v xml:space="preserve"> </v>
      </c>
      <c r="AX342" s="100"/>
      <c r="AY342" s="100"/>
      <c r="AZ342" s="100"/>
      <c r="BA342" s="100" t="str">
        <f>+'[3]Contratos anteriores'!BJ345</f>
        <v xml:space="preserve"> </v>
      </c>
      <c r="BB342" s="100" t="str">
        <f>+'[3]Contratos anteriores'!BK345</f>
        <v xml:space="preserve"> </v>
      </c>
      <c r="BC342" s="100" t="str">
        <f>+'[3]Contratos anteriores'!BL345</f>
        <v xml:space="preserve"> </v>
      </c>
      <c r="BD342" s="100"/>
      <c r="BE342" s="100"/>
      <c r="BF342" s="100"/>
      <c r="BG342" s="100" t="str">
        <f>+'[3]Contratos anteriores'!BM345</f>
        <v xml:space="preserve"> </v>
      </c>
      <c r="BH342" s="100" t="str">
        <f>+'[3]Contratos anteriores'!BN345</f>
        <v xml:space="preserve"> </v>
      </c>
      <c r="BI342" s="100" t="str">
        <f>+'[3]Contratos anteriores'!BO345</f>
        <v xml:space="preserve"> </v>
      </c>
      <c r="BJ342" s="100">
        <v>4.68</v>
      </c>
      <c r="BK342" s="100">
        <v>4.79</v>
      </c>
      <c r="BL342" s="100"/>
      <c r="BM342" s="100" t="str">
        <f>+'[3]Contratos anteriores'!BP345</f>
        <v xml:space="preserve"> </v>
      </c>
      <c r="BN342" s="100">
        <f>+'[3]Contratos anteriores'!BQ345</f>
        <v>5.0448159999999991</v>
      </c>
      <c r="BO342" s="100" t="str">
        <f>+'[3]Contratos anteriores'!BR345</f>
        <v xml:space="preserve"> </v>
      </c>
      <c r="BP342" s="100">
        <v>4.2300000000000004</v>
      </c>
      <c r="BQ342" s="100"/>
      <c r="BR342" s="100">
        <v>4.6500000000000004</v>
      </c>
      <c r="BS342" s="100">
        <f>+'[3]Contratos anteriores'!BS345</f>
        <v>4.1638409999999997</v>
      </c>
      <c r="BT342" s="100" t="str">
        <f>+'[3]Contratos anteriores'!BT345</f>
        <v xml:space="preserve"> </v>
      </c>
      <c r="BU342" s="100">
        <f>+'[3]Contratos anteriores'!BU345</f>
        <v>4.4329979999999995</v>
      </c>
      <c r="BV342" s="100">
        <f t="shared" si="380"/>
        <v>4.633369424285716</v>
      </c>
      <c r="BW342" s="100">
        <f t="shared" si="381"/>
        <v>0.84231599379446531</v>
      </c>
      <c r="BX342" s="100">
        <f t="shared" si="451"/>
        <v>3.3698954335940181</v>
      </c>
      <c r="BY342" s="100">
        <f t="shared" si="376"/>
        <v>5.4756854180801815</v>
      </c>
      <c r="BZ342" s="100">
        <f t="shared" si="379"/>
        <v>4.6627599680265268</v>
      </c>
      <c r="CA342" s="100" t="str">
        <f t="shared" si="382"/>
        <v/>
      </c>
      <c r="CB342" s="100">
        <f t="shared" si="383"/>
        <v>4.4520000000000008</v>
      </c>
      <c r="CC342" s="100" t="str">
        <f t="shared" si="384"/>
        <v/>
      </c>
      <c r="CD342" s="100" t="str">
        <f t="shared" si="385"/>
        <v/>
      </c>
      <c r="CE342" s="100" t="str">
        <f t="shared" si="386"/>
        <v/>
      </c>
      <c r="CF342" s="100" t="str">
        <f t="shared" si="387"/>
        <v/>
      </c>
      <c r="CG342" s="100" t="str">
        <f t="shared" si="388"/>
        <v/>
      </c>
      <c r="CH342" s="100" t="str">
        <f t="shared" si="389"/>
        <v/>
      </c>
      <c r="CI342" s="100" t="str">
        <f t="shared" si="390"/>
        <v/>
      </c>
      <c r="CJ342" s="100" t="str">
        <f t="shared" si="391"/>
        <v/>
      </c>
      <c r="CK342" s="100">
        <f t="shared" si="392"/>
        <v>3.7707719099999997</v>
      </c>
      <c r="CL342" s="100">
        <f t="shared" si="393"/>
        <v>4.2496469999999995</v>
      </c>
      <c r="CM342" s="100" t="str">
        <f t="shared" si="394"/>
        <v/>
      </c>
      <c r="CN342" s="100">
        <f t="shared" si="395"/>
        <v>3.5</v>
      </c>
      <c r="CO342" s="100" t="str">
        <f t="shared" si="396"/>
        <v/>
      </c>
      <c r="CP342" s="100" t="str">
        <f t="shared" si="397"/>
        <v/>
      </c>
      <c r="CQ342" s="100" t="str">
        <f t="shared" si="398"/>
        <v/>
      </c>
      <c r="CR342" s="100">
        <f t="shared" si="399"/>
        <v>4.5699639999999997</v>
      </c>
      <c r="CS342" s="100" t="str">
        <f t="shared" si="400"/>
        <v/>
      </c>
      <c r="CT342" s="100" t="str">
        <f t="shared" si="401"/>
        <v/>
      </c>
      <c r="CU342" s="100" t="str">
        <f t="shared" si="402"/>
        <v/>
      </c>
      <c r="CV342" s="100">
        <f t="shared" si="403"/>
        <v>4.4478900000000001</v>
      </c>
      <c r="CW342" s="100">
        <f t="shared" si="404"/>
        <v>4.2679840000000002</v>
      </c>
      <c r="CX342" s="100" t="str">
        <f t="shared" si="405"/>
        <v/>
      </c>
      <c r="CY342" s="100" t="str">
        <f t="shared" si="406"/>
        <v/>
      </c>
      <c r="CZ342" s="100" t="str">
        <f t="shared" si="407"/>
        <v/>
      </c>
      <c r="DA342" s="100" t="str">
        <f t="shared" si="408"/>
        <v/>
      </c>
      <c r="DB342" s="100" t="str">
        <f t="shared" si="409"/>
        <v/>
      </c>
      <c r="DC342" s="100" t="str">
        <f t="shared" si="410"/>
        <v/>
      </c>
      <c r="DD342" s="100" t="str">
        <f t="shared" si="411"/>
        <v/>
      </c>
      <c r="DE342" s="100" t="str">
        <f t="shared" si="412"/>
        <v/>
      </c>
      <c r="DF342" s="100" t="str">
        <f t="shared" si="413"/>
        <v/>
      </c>
      <c r="DG342" s="100" t="str">
        <f t="shared" si="414"/>
        <v/>
      </c>
      <c r="DH342" s="100" t="str">
        <f t="shared" si="415"/>
        <v/>
      </c>
      <c r="DI342" s="100">
        <f t="shared" si="416"/>
        <v>4.5274300000000007</v>
      </c>
      <c r="DJ342" s="100" t="str">
        <f t="shared" si="417"/>
        <v/>
      </c>
      <c r="DK342" s="100" t="str">
        <f t="shared" si="418"/>
        <v/>
      </c>
      <c r="DL342" s="100" t="str">
        <f t="shared" si="419"/>
        <v/>
      </c>
      <c r="DM342" s="100" t="str">
        <f t="shared" si="420"/>
        <v/>
      </c>
      <c r="DN342" s="100">
        <f t="shared" si="421"/>
        <v>4.4137260000000005</v>
      </c>
      <c r="DO342" s="100" t="str">
        <f t="shared" si="422"/>
        <v/>
      </c>
      <c r="DP342" s="100" t="str">
        <f t="shared" si="423"/>
        <v/>
      </c>
      <c r="DQ342" s="100" t="str">
        <f t="shared" si="424"/>
        <v/>
      </c>
      <c r="DR342" s="100" t="str">
        <f t="shared" si="425"/>
        <v/>
      </c>
      <c r="DS342" s="100" t="str">
        <f t="shared" si="426"/>
        <v/>
      </c>
      <c r="DT342" s="100" t="str">
        <f t="shared" si="427"/>
        <v/>
      </c>
      <c r="DU342" s="100" t="str">
        <f t="shared" si="428"/>
        <v/>
      </c>
      <c r="DV342" s="100" t="str">
        <f t="shared" si="429"/>
        <v/>
      </c>
      <c r="DW342" s="100" t="str">
        <f t="shared" si="430"/>
        <v/>
      </c>
      <c r="DX342" s="100" t="str">
        <f t="shared" si="431"/>
        <v/>
      </c>
      <c r="DY342" s="100" t="str">
        <f t="shared" si="432"/>
        <v/>
      </c>
      <c r="DZ342" s="100" t="str">
        <f t="shared" si="433"/>
        <v/>
      </c>
      <c r="EA342" s="100" t="str">
        <f t="shared" si="434"/>
        <v/>
      </c>
      <c r="EB342" s="100" t="str">
        <f t="shared" si="435"/>
        <v/>
      </c>
      <c r="EC342" s="100" t="str">
        <f t="shared" si="436"/>
        <v/>
      </c>
      <c r="ED342" s="100" t="str">
        <f t="shared" si="437"/>
        <v/>
      </c>
      <c r="EE342" s="100" t="str">
        <f t="shared" si="438"/>
        <v/>
      </c>
      <c r="EF342" s="100" t="str">
        <f t="shared" si="439"/>
        <v/>
      </c>
      <c r="EG342" s="100" t="str">
        <f t="shared" si="440"/>
        <v/>
      </c>
      <c r="EH342" s="100" t="str">
        <f t="shared" si="441"/>
        <v/>
      </c>
      <c r="EI342" s="100">
        <f t="shared" si="442"/>
        <v>4.2300000000000004</v>
      </c>
      <c r="EJ342" s="100" t="str">
        <f t="shared" si="443"/>
        <v/>
      </c>
      <c r="EK342" s="100">
        <f t="shared" si="444"/>
        <v>4.6500000000000004</v>
      </c>
      <c r="EL342" s="100">
        <f t="shared" si="445"/>
        <v>4.1638409999999997</v>
      </c>
      <c r="EM342" s="100" t="str">
        <f t="shared" si="446"/>
        <v/>
      </c>
      <c r="EN342" s="100">
        <f t="shared" si="447"/>
        <v>4.4329979999999995</v>
      </c>
      <c r="EO342" s="99">
        <f t="shared" si="448"/>
        <v>4.3099999999999996</v>
      </c>
      <c r="EP342" s="99">
        <f>ROUND(EO342*(1+[3]Inflación!$G$50),2)</f>
        <v>4.37</v>
      </c>
      <c r="EQ342" s="98">
        <f t="shared" si="449"/>
        <v>1.6779768315328569E-2</v>
      </c>
    </row>
    <row r="343" spans="1:147" s="97" customFormat="1" ht="24.75" customHeight="1">
      <c r="A343" s="107">
        <v>335</v>
      </c>
      <c r="B343" s="106" t="s">
        <v>373</v>
      </c>
      <c r="C343" s="105" t="s">
        <v>265</v>
      </c>
      <c r="D343" s="104" t="s">
        <v>12</v>
      </c>
      <c r="E343" s="103">
        <v>4.1000752053465046</v>
      </c>
      <c r="F343" s="103">
        <v>4.1349258445919501</v>
      </c>
      <c r="G343" s="102"/>
      <c r="H343" s="100">
        <v>4.9800000000000004</v>
      </c>
      <c r="I343" s="100">
        <v>4.3049999999999997</v>
      </c>
      <c r="J343" s="100">
        <v>5.33</v>
      </c>
      <c r="K343" s="100">
        <f>+'[3]Contratos anteriores'!AO346</f>
        <v>4.3748200000000006</v>
      </c>
      <c r="L343" s="100">
        <f>+'[3]Contratos anteriores'!AP346</f>
        <v>4.6717599999999999</v>
      </c>
      <c r="M343" s="100">
        <f>+'[3]Contratos anteriores'!AQ346</f>
        <v>4.3821299999999992</v>
      </c>
      <c r="N343" s="100"/>
      <c r="O343" s="100"/>
      <c r="P343" s="100"/>
      <c r="Q343" s="100">
        <f>+'[3]Contratos anteriores'!AR346</f>
        <v>3.4659600000000004</v>
      </c>
      <c r="R343" s="100">
        <f>+'[3]Contratos anteriores'!AS346</f>
        <v>3.5714359499999997</v>
      </c>
      <c r="S343" s="100">
        <f>+'[3]Contratos anteriores'!AT346</f>
        <v>4.0356359999999993</v>
      </c>
      <c r="T343" s="100">
        <v>5</v>
      </c>
      <c r="U343" s="100">
        <v>3.1</v>
      </c>
      <c r="V343" s="101">
        <v>2.95</v>
      </c>
      <c r="W343" s="100">
        <f>+'[3]Contratos anteriores'!AU346</f>
        <v>5.3853099999999996</v>
      </c>
      <c r="X343" s="100">
        <f>+'[3]Contratos anteriores'!AV346</f>
        <v>4.1673239999999998</v>
      </c>
      <c r="Y343" s="100">
        <f>+'[3]Contratos anteriores'!AW346</f>
        <v>2.6574239999999998</v>
      </c>
      <c r="Z343" s="100"/>
      <c r="AA343" s="100"/>
      <c r="AB343" s="100"/>
      <c r="AC343" s="101">
        <f>+'[3]Contratos anteriores'!AX346</f>
        <v>4.2955650000000007</v>
      </c>
      <c r="AD343" s="101">
        <f>+'[3]Contratos anteriores'!AY346</f>
        <v>4.1270599999999993</v>
      </c>
      <c r="AE343" s="101" t="str">
        <f>+'[3]Contratos anteriores'!AZ346</f>
        <v xml:space="preserve"> </v>
      </c>
      <c r="AF343" s="100"/>
      <c r="AG343" s="100"/>
      <c r="AH343" s="100"/>
      <c r="AI343" s="100" t="str">
        <f>+'[3]Contratos anteriores'!BA346</f>
        <v xml:space="preserve"> </v>
      </c>
      <c r="AJ343" s="100" t="str">
        <f>+'[3]Contratos anteriores'!BB346</f>
        <v xml:space="preserve"> </v>
      </c>
      <c r="AK343" s="100" t="str">
        <f>+'[3]Contratos anteriores'!BC346</f>
        <v xml:space="preserve"> </v>
      </c>
      <c r="AL343" s="100">
        <v>5</v>
      </c>
      <c r="AM343" s="100">
        <v>5.14</v>
      </c>
      <c r="AN343" s="100"/>
      <c r="AO343" s="100" t="str">
        <f>+'[3]Contratos anteriores'!BD346</f>
        <v xml:space="preserve"> </v>
      </c>
      <c r="AP343" s="100">
        <f>+'[3]Contratos anteriores'!BE346</f>
        <v>4.2832540000000003</v>
      </c>
      <c r="AQ343" s="100" t="str">
        <f>+'[3]Contratos anteriores'!BF346</f>
        <v xml:space="preserve"> </v>
      </c>
      <c r="AR343" s="100"/>
      <c r="AS343" s="100"/>
      <c r="AT343" s="100"/>
      <c r="AU343" s="100">
        <f>+'[3]Contratos anteriores'!BG346</f>
        <v>4.2625710000000003</v>
      </c>
      <c r="AV343" s="100">
        <f>+'[3]Contratos anteriores'!BH346</f>
        <v>6.9696899999999999</v>
      </c>
      <c r="AW343" s="100" t="str">
        <f>+'[3]Contratos anteriores'!BI346</f>
        <v xml:space="preserve"> </v>
      </c>
      <c r="AX343" s="100"/>
      <c r="AY343" s="100"/>
      <c r="AZ343" s="100"/>
      <c r="BA343" s="100" t="str">
        <f>+'[3]Contratos anteriores'!BJ346</f>
        <v xml:space="preserve"> </v>
      </c>
      <c r="BB343" s="100" t="str">
        <f>+'[3]Contratos anteriores'!BK346</f>
        <v xml:space="preserve"> </v>
      </c>
      <c r="BC343" s="100" t="str">
        <f>+'[3]Contratos anteriores'!BL346</f>
        <v xml:space="preserve"> </v>
      </c>
      <c r="BD343" s="100"/>
      <c r="BE343" s="100"/>
      <c r="BF343" s="100"/>
      <c r="BG343" s="100">
        <f>+'[3]Contratos anteriores'!BM346</f>
        <v>3.4150860000000005</v>
      </c>
      <c r="BH343" s="100" t="str">
        <f>+'[3]Contratos anteriores'!BN346</f>
        <v xml:space="preserve"> </v>
      </c>
      <c r="BI343" s="100" t="str">
        <f>+'[3]Contratos anteriores'!BO346</f>
        <v xml:space="preserve"> </v>
      </c>
      <c r="BJ343" s="100">
        <v>4.51</v>
      </c>
      <c r="BK343" s="100">
        <v>4.63</v>
      </c>
      <c r="BL343" s="100">
        <v>4.16</v>
      </c>
      <c r="BM343" s="100">
        <f>+'[3]Contratos anteriores'!BP346</f>
        <v>4.2144959999999996</v>
      </c>
      <c r="BN343" s="100">
        <f>+'[3]Contratos anteriores'!BQ346</f>
        <v>3.5598499999999995</v>
      </c>
      <c r="BO343" s="100">
        <f>+'[3]Contratos anteriores'!BR346</f>
        <v>4.4592379999999991</v>
      </c>
      <c r="BP343" s="100">
        <v>4.09</v>
      </c>
      <c r="BQ343" s="100">
        <v>4.68</v>
      </c>
      <c r="BR343" s="100">
        <v>4.41</v>
      </c>
      <c r="BS343" s="100">
        <f>+'[3]Contratos anteriores'!BS346</f>
        <v>4.0321379999999998</v>
      </c>
      <c r="BT343" s="100">
        <f>+'[3]Contratos anteriores'!BT346</f>
        <v>4.3821299999999992</v>
      </c>
      <c r="BU343" s="100">
        <f>+'[3]Contratos anteriores'!BU346</f>
        <v>4.2811830000000004</v>
      </c>
      <c r="BV343" s="100">
        <f t="shared" si="380"/>
        <v>4.3222588842857137</v>
      </c>
      <c r="BW343" s="100">
        <f t="shared" si="381"/>
        <v>0.76100990518969991</v>
      </c>
      <c r="BX343" s="100">
        <f t="shared" si="451"/>
        <v>3.1807440265011637</v>
      </c>
      <c r="BY343" s="100">
        <f t="shared" si="376"/>
        <v>5.0832687894754134</v>
      </c>
      <c r="BZ343" s="100">
        <f t="shared" si="379"/>
        <v>4.5100827258811558</v>
      </c>
      <c r="CA343" s="100" t="str">
        <f t="shared" si="382"/>
        <v/>
      </c>
      <c r="CB343" s="100">
        <f t="shared" si="383"/>
        <v>4.3049999999999997</v>
      </c>
      <c r="CC343" s="100" t="str">
        <f t="shared" si="384"/>
        <v/>
      </c>
      <c r="CD343" s="100">
        <f t="shared" si="385"/>
        <v>4.3748200000000006</v>
      </c>
      <c r="CE343" s="100" t="str">
        <f t="shared" si="386"/>
        <v/>
      </c>
      <c r="CF343" s="100">
        <f t="shared" si="387"/>
        <v>4.3821299999999992</v>
      </c>
      <c r="CG343" s="100" t="str">
        <f t="shared" si="388"/>
        <v/>
      </c>
      <c r="CH343" s="100" t="str">
        <f t="shared" si="389"/>
        <v/>
      </c>
      <c r="CI343" s="100" t="str">
        <f t="shared" si="390"/>
        <v/>
      </c>
      <c r="CJ343" s="100">
        <f t="shared" si="391"/>
        <v>3.4659600000000004</v>
      </c>
      <c r="CK343" s="100">
        <f t="shared" si="392"/>
        <v>3.5714359499999997</v>
      </c>
      <c r="CL343" s="100">
        <f t="shared" si="393"/>
        <v>4.0356359999999993</v>
      </c>
      <c r="CM343" s="100" t="str">
        <f t="shared" si="394"/>
        <v/>
      </c>
      <c r="CN343" s="100" t="str">
        <f t="shared" si="395"/>
        <v/>
      </c>
      <c r="CO343" s="100" t="str">
        <f t="shared" si="396"/>
        <v/>
      </c>
      <c r="CP343" s="100" t="str">
        <f t="shared" si="397"/>
        <v/>
      </c>
      <c r="CQ343" s="100">
        <f t="shared" si="398"/>
        <v>4.1673239999999998</v>
      </c>
      <c r="CR343" s="100" t="str">
        <f t="shared" si="399"/>
        <v/>
      </c>
      <c r="CS343" s="100" t="str">
        <f t="shared" si="400"/>
        <v/>
      </c>
      <c r="CT343" s="100" t="str">
        <f t="shared" si="401"/>
        <v/>
      </c>
      <c r="CU343" s="100" t="str">
        <f t="shared" si="402"/>
        <v/>
      </c>
      <c r="CV343" s="100">
        <f t="shared" si="403"/>
        <v>4.2955650000000007</v>
      </c>
      <c r="CW343" s="100">
        <f t="shared" si="404"/>
        <v>4.1270599999999993</v>
      </c>
      <c r="CX343" s="100" t="str">
        <f t="shared" si="405"/>
        <v/>
      </c>
      <c r="CY343" s="100" t="str">
        <f t="shared" si="406"/>
        <v/>
      </c>
      <c r="CZ343" s="100" t="str">
        <f t="shared" si="407"/>
        <v/>
      </c>
      <c r="DA343" s="100" t="str">
        <f t="shared" si="408"/>
        <v/>
      </c>
      <c r="DB343" s="100" t="str">
        <f t="shared" si="409"/>
        <v/>
      </c>
      <c r="DC343" s="100" t="str">
        <f t="shared" si="410"/>
        <v/>
      </c>
      <c r="DD343" s="100" t="str">
        <f t="shared" si="411"/>
        <v/>
      </c>
      <c r="DE343" s="100" t="str">
        <f t="shared" si="412"/>
        <v/>
      </c>
      <c r="DF343" s="100" t="str">
        <f t="shared" si="413"/>
        <v/>
      </c>
      <c r="DG343" s="100" t="str">
        <f t="shared" si="414"/>
        <v/>
      </c>
      <c r="DH343" s="100" t="str">
        <f t="shared" si="415"/>
        <v/>
      </c>
      <c r="DI343" s="100">
        <f t="shared" si="416"/>
        <v>4.2832540000000003</v>
      </c>
      <c r="DJ343" s="100" t="str">
        <f t="shared" si="417"/>
        <v/>
      </c>
      <c r="DK343" s="100" t="str">
        <f t="shared" si="418"/>
        <v/>
      </c>
      <c r="DL343" s="100" t="str">
        <f t="shared" si="419"/>
        <v/>
      </c>
      <c r="DM343" s="100" t="str">
        <f t="shared" si="420"/>
        <v/>
      </c>
      <c r="DN343" s="100">
        <f t="shared" si="421"/>
        <v>4.2625710000000003</v>
      </c>
      <c r="DO343" s="100" t="str">
        <f t="shared" si="422"/>
        <v/>
      </c>
      <c r="DP343" s="100" t="str">
        <f t="shared" si="423"/>
        <v/>
      </c>
      <c r="DQ343" s="100" t="str">
        <f t="shared" si="424"/>
        <v/>
      </c>
      <c r="DR343" s="100" t="str">
        <f t="shared" si="425"/>
        <v/>
      </c>
      <c r="DS343" s="100" t="str">
        <f t="shared" si="426"/>
        <v/>
      </c>
      <c r="DT343" s="100" t="str">
        <f t="shared" si="427"/>
        <v/>
      </c>
      <c r="DU343" s="100" t="str">
        <f t="shared" si="428"/>
        <v/>
      </c>
      <c r="DV343" s="100" t="str">
        <f t="shared" si="429"/>
        <v/>
      </c>
      <c r="DW343" s="100" t="str">
        <f t="shared" si="430"/>
        <v/>
      </c>
      <c r="DX343" s="100" t="str">
        <f t="shared" si="431"/>
        <v/>
      </c>
      <c r="DY343" s="100" t="str">
        <f t="shared" si="432"/>
        <v/>
      </c>
      <c r="DZ343" s="100">
        <f t="shared" si="433"/>
        <v>3.4150860000000005</v>
      </c>
      <c r="EA343" s="100" t="str">
        <f t="shared" si="434"/>
        <v/>
      </c>
      <c r="EB343" s="100" t="str">
        <f t="shared" si="435"/>
        <v/>
      </c>
      <c r="EC343" s="100">
        <f t="shared" si="436"/>
        <v>4.51</v>
      </c>
      <c r="ED343" s="100" t="str">
        <f t="shared" si="437"/>
        <v/>
      </c>
      <c r="EE343" s="100">
        <f t="shared" si="438"/>
        <v>4.16</v>
      </c>
      <c r="EF343" s="100">
        <f t="shared" si="439"/>
        <v>4.2144959999999996</v>
      </c>
      <c r="EG343" s="100">
        <f t="shared" si="440"/>
        <v>3.5598499999999995</v>
      </c>
      <c r="EH343" s="100">
        <f t="shared" si="441"/>
        <v>4.4592379999999991</v>
      </c>
      <c r="EI343" s="100">
        <f t="shared" si="442"/>
        <v>4.09</v>
      </c>
      <c r="EJ343" s="100" t="str">
        <f t="shared" si="443"/>
        <v/>
      </c>
      <c r="EK343" s="100">
        <f t="shared" si="444"/>
        <v>4.41</v>
      </c>
      <c r="EL343" s="100">
        <f t="shared" si="445"/>
        <v>4.0321379999999998</v>
      </c>
      <c r="EM343" s="100">
        <f t="shared" si="446"/>
        <v>4.3821299999999992</v>
      </c>
      <c r="EN343" s="100">
        <f t="shared" si="447"/>
        <v>4.2811830000000004</v>
      </c>
      <c r="EO343" s="99">
        <f t="shared" si="448"/>
        <v>4.1500000000000004</v>
      </c>
      <c r="EP343" s="99">
        <f>ROUND(EO343*(1+[3]Inflación!$G$50),2)</f>
        <v>4.2</v>
      </c>
      <c r="EQ343" s="98">
        <f t="shared" si="449"/>
        <v>1.2176555832047686E-2</v>
      </c>
    </row>
    <row r="344" spans="1:147" s="97" customFormat="1" ht="24.75" customHeight="1">
      <c r="A344" s="107">
        <v>336</v>
      </c>
      <c r="B344" s="106" t="s">
        <v>373</v>
      </c>
      <c r="C344" s="105" t="s">
        <v>268</v>
      </c>
      <c r="D344" s="104" t="s">
        <v>12</v>
      </c>
      <c r="E344" s="103">
        <v>1.4064136770597389</v>
      </c>
      <c r="F344" s="103">
        <v>1.4183681933147467</v>
      </c>
      <c r="G344" s="102"/>
      <c r="H344" s="100">
        <v>1.62</v>
      </c>
      <c r="I344" s="100">
        <v>1.9005000000000001</v>
      </c>
      <c r="J344" s="100">
        <v>1.73</v>
      </c>
      <c r="K344" s="100">
        <f>+'[3]Contratos anteriores'!AO347</f>
        <v>1.5261</v>
      </c>
      <c r="L344" s="100">
        <f>+'[3]Contratos anteriores'!AP347</f>
        <v>1.16794</v>
      </c>
      <c r="M344" s="100">
        <f>+'[3]Contratos anteriores'!AQ347</f>
        <v>1.5286499999999998</v>
      </c>
      <c r="N344" s="100"/>
      <c r="O344" s="100"/>
      <c r="P344" s="100"/>
      <c r="Q344" s="100" t="str">
        <f>+'[3]Contratos anteriores'!AR347</f>
        <v xml:space="preserve"> </v>
      </c>
      <c r="R344" s="100" t="str">
        <f>+'[3]Contratos anteriores'!AS347</f>
        <v xml:space="preserve"> </v>
      </c>
      <c r="S344" s="100">
        <f>+'[3]Contratos anteriores'!AT347</f>
        <v>1.4063579999999998</v>
      </c>
      <c r="T344" s="100">
        <v>1.5</v>
      </c>
      <c r="U344" s="100">
        <v>0.9</v>
      </c>
      <c r="V344" s="101">
        <v>1.1299999999999999</v>
      </c>
      <c r="W344" s="100">
        <f>+'[3]Contratos anteriores'!AU347</f>
        <v>4.4793700000000003</v>
      </c>
      <c r="X344" s="100">
        <f>+'[3]Contratos anteriores'!AV347</f>
        <v>1.4495039999999999</v>
      </c>
      <c r="Y344" s="100">
        <f>+'[3]Contratos anteriores'!AW347</f>
        <v>0.83547799999999994</v>
      </c>
      <c r="Z344" s="100"/>
      <c r="AA344" s="100"/>
      <c r="AB344" s="100"/>
      <c r="AC344" s="101" t="str">
        <f>+'[3]Contratos anteriores'!AX347</f>
        <v xml:space="preserve"> </v>
      </c>
      <c r="AD344" s="101">
        <f>+'[3]Contratos anteriores'!AY347</f>
        <v>1.5099</v>
      </c>
      <c r="AE344" s="101" t="str">
        <f>+'[3]Contratos anteriores'!AZ347</f>
        <v xml:space="preserve"> </v>
      </c>
      <c r="AF344" s="100"/>
      <c r="AG344" s="100"/>
      <c r="AH344" s="100"/>
      <c r="AI344" s="100" t="str">
        <f>+'[3]Contratos anteriores'!BA347</f>
        <v xml:space="preserve"> </v>
      </c>
      <c r="AJ344" s="100" t="str">
        <f>+'[3]Contratos anteriores'!BB347</f>
        <v xml:space="preserve"> </v>
      </c>
      <c r="AK344" s="100" t="str">
        <f>+'[3]Contratos anteriores'!BC347</f>
        <v xml:space="preserve"> </v>
      </c>
      <c r="AL344" s="100">
        <v>1.5</v>
      </c>
      <c r="AM344" s="100"/>
      <c r="AN344" s="100"/>
      <c r="AO344" s="100" t="str">
        <f>+'[3]Contratos anteriores'!BD347</f>
        <v xml:space="preserve"> </v>
      </c>
      <c r="AP344" s="100">
        <f>+'[3]Contratos anteriores'!BE347</f>
        <v>1.4955780000000001</v>
      </c>
      <c r="AQ344" s="100" t="str">
        <f>+'[3]Contratos anteriores'!BF347</f>
        <v xml:space="preserve"> </v>
      </c>
      <c r="AR344" s="100"/>
      <c r="AS344" s="100"/>
      <c r="AT344" s="100"/>
      <c r="AU344" s="100">
        <f>+'[3]Contratos anteriores'!BG347</f>
        <v>1.5115500000000002</v>
      </c>
      <c r="AV344" s="100">
        <f>+'[3]Contratos anteriores'!BH347</f>
        <v>3.484845</v>
      </c>
      <c r="AW344" s="100" t="str">
        <f>+'[3]Contratos anteriores'!BI347</f>
        <v xml:space="preserve"> </v>
      </c>
      <c r="AX344" s="100"/>
      <c r="AY344" s="100"/>
      <c r="AZ344" s="100"/>
      <c r="BA344" s="100" t="str">
        <f>+'[3]Contratos anteriores'!BJ347</f>
        <v xml:space="preserve"> </v>
      </c>
      <c r="BB344" s="100" t="str">
        <f>+'[3]Contratos anteriores'!BK347</f>
        <v xml:space="preserve"> </v>
      </c>
      <c r="BC344" s="100" t="str">
        <f>+'[3]Contratos anteriores'!BL347</f>
        <v xml:space="preserve"> </v>
      </c>
      <c r="BD344" s="100"/>
      <c r="BE344" s="100"/>
      <c r="BF344" s="100"/>
      <c r="BG344" s="100">
        <f>+'[3]Contratos anteriores'!BM347</f>
        <v>1.2391020000000001</v>
      </c>
      <c r="BH344" s="100" t="str">
        <f>+'[3]Contratos anteriores'!BN347</f>
        <v xml:space="preserve"> </v>
      </c>
      <c r="BI344" s="100" t="str">
        <f>+'[3]Contratos anteriores'!BO347</f>
        <v xml:space="preserve"> </v>
      </c>
      <c r="BJ344" s="100">
        <v>1.63</v>
      </c>
      <c r="BK344" s="100">
        <v>1.59</v>
      </c>
      <c r="BL344" s="100">
        <v>1.2</v>
      </c>
      <c r="BM344" s="100" t="str">
        <f>+'[3]Contratos anteriores'!BP347</f>
        <v xml:space="preserve"> </v>
      </c>
      <c r="BN344" s="100">
        <f>+'[3]Contratos anteriores'!BQ347</f>
        <v>1.9630029999999998</v>
      </c>
      <c r="BO344" s="100" t="str">
        <f>+'[3]Contratos anteriores'!BR347</f>
        <v xml:space="preserve"> </v>
      </c>
      <c r="BP344" s="100">
        <v>1.4</v>
      </c>
      <c r="BQ344" s="100">
        <v>1.85</v>
      </c>
      <c r="BR344" s="100">
        <v>1.53</v>
      </c>
      <c r="BS344" s="100" t="str">
        <f>+'[3]Contratos anteriores'!BS347</f>
        <v xml:space="preserve"> </v>
      </c>
      <c r="BT344" s="100" t="str">
        <f>+'[3]Contratos anteriores'!BT347</f>
        <v xml:space="preserve"> </v>
      </c>
      <c r="BU344" s="100" t="str">
        <f>+'[3]Contratos anteriores'!BU347</f>
        <v xml:space="preserve"> </v>
      </c>
      <c r="BV344" s="100">
        <f t="shared" si="380"/>
        <v>1.6568414615384617</v>
      </c>
      <c r="BW344" s="100">
        <f t="shared" si="381"/>
        <v>0.72285664569561259</v>
      </c>
      <c r="BX344" s="100">
        <f t="shared" si="451"/>
        <v>0.57255649299504285</v>
      </c>
      <c r="BY344" s="100">
        <f t="shared" si="376"/>
        <v>2.3796981072340744</v>
      </c>
      <c r="BZ344" s="100">
        <f t="shared" si="379"/>
        <v>1.5470550447657128</v>
      </c>
      <c r="CA344" s="100" t="str">
        <f t="shared" si="382"/>
        <v/>
      </c>
      <c r="CB344" s="100" t="str">
        <f t="shared" si="383"/>
        <v/>
      </c>
      <c r="CC344" s="100" t="str">
        <f t="shared" si="384"/>
        <v/>
      </c>
      <c r="CD344" s="100">
        <f t="shared" si="385"/>
        <v>1.5261</v>
      </c>
      <c r="CE344" s="100">
        <f t="shared" si="386"/>
        <v>1.16794</v>
      </c>
      <c r="CF344" s="100">
        <f t="shared" si="387"/>
        <v>1.5286499999999998</v>
      </c>
      <c r="CG344" s="100" t="str">
        <f t="shared" si="388"/>
        <v/>
      </c>
      <c r="CH344" s="100" t="str">
        <f t="shared" si="389"/>
        <v/>
      </c>
      <c r="CI344" s="100" t="str">
        <f t="shared" si="390"/>
        <v/>
      </c>
      <c r="CJ344" s="100" t="str">
        <f t="shared" si="391"/>
        <v/>
      </c>
      <c r="CK344" s="100" t="str">
        <f t="shared" si="392"/>
        <v/>
      </c>
      <c r="CL344" s="100">
        <f t="shared" si="393"/>
        <v>1.4063579999999998</v>
      </c>
      <c r="CM344" s="100">
        <f t="shared" si="394"/>
        <v>1.5</v>
      </c>
      <c r="CN344" s="100">
        <f t="shared" si="395"/>
        <v>0.9</v>
      </c>
      <c r="CO344" s="100">
        <f t="shared" si="396"/>
        <v>1.1299999999999999</v>
      </c>
      <c r="CP344" s="100" t="str">
        <f t="shared" si="397"/>
        <v/>
      </c>
      <c r="CQ344" s="100">
        <f t="shared" si="398"/>
        <v>1.4495039999999999</v>
      </c>
      <c r="CR344" s="100">
        <f t="shared" si="399"/>
        <v>0.83547799999999994</v>
      </c>
      <c r="CS344" s="100" t="str">
        <f t="shared" si="400"/>
        <v/>
      </c>
      <c r="CT344" s="100" t="str">
        <f t="shared" si="401"/>
        <v/>
      </c>
      <c r="CU344" s="100" t="str">
        <f t="shared" si="402"/>
        <v/>
      </c>
      <c r="CV344" s="100" t="str">
        <f t="shared" si="403"/>
        <v/>
      </c>
      <c r="CW344" s="100">
        <f t="shared" si="404"/>
        <v>1.5099</v>
      </c>
      <c r="CX344" s="100" t="str">
        <f t="shared" si="405"/>
        <v/>
      </c>
      <c r="CY344" s="100" t="str">
        <f t="shared" si="406"/>
        <v/>
      </c>
      <c r="CZ344" s="100" t="str">
        <f t="shared" si="407"/>
        <v/>
      </c>
      <c r="DA344" s="100" t="str">
        <f t="shared" si="408"/>
        <v/>
      </c>
      <c r="DB344" s="100" t="str">
        <f t="shared" si="409"/>
        <v/>
      </c>
      <c r="DC344" s="100" t="str">
        <f t="shared" si="410"/>
        <v/>
      </c>
      <c r="DD344" s="100" t="str">
        <f t="shared" si="411"/>
        <v/>
      </c>
      <c r="DE344" s="100">
        <f t="shared" si="412"/>
        <v>1.5</v>
      </c>
      <c r="DF344" s="100" t="str">
        <f t="shared" si="413"/>
        <v/>
      </c>
      <c r="DG344" s="100" t="str">
        <f t="shared" si="414"/>
        <v/>
      </c>
      <c r="DH344" s="100" t="str">
        <f t="shared" si="415"/>
        <v/>
      </c>
      <c r="DI344" s="100">
        <f t="shared" si="416"/>
        <v>1.4955780000000001</v>
      </c>
      <c r="DJ344" s="100" t="str">
        <f t="shared" si="417"/>
        <v/>
      </c>
      <c r="DK344" s="100" t="str">
        <f t="shared" si="418"/>
        <v/>
      </c>
      <c r="DL344" s="100" t="str">
        <f t="shared" si="419"/>
        <v/>
      </c>
      <c r="DM344" s="100" t="str">
        <f t="shared" si="420"/>
        <v/>
      </c>
      <c r="DN344" s="100">
        <f t="shared" si="421"/>
        <v>1.5115500000000002</v>
      </c>
      <c r="DO344" s="100" t="str">
        <f t="shared" si="422"/>
        <v/>
      </c>
      <c r="DP344" s="100" t="str">
        <f t="shared" si="423"/>
        <v/>
      </c>
      <c r="DQ344" s="100" t="str">
        <f t="shared" si="424"/>
        <v/>
      </c>
      <c r="DR344" s="100" t="str">
        <f t="shared" si="425"/>
        <v/>
      </c>
      <c r="DS344" s="100" t="str">
        <f t="shared" si="426"/>
        <v/>
      </c>
      <c r="DT344" s="100" t="str">
        <f t="shared" si="427"/>
        <v/>
      </c>
      <c r="DU344" s="100" t="str">
        <f t="shared" si="428"/>
        <v/>
      </c>
      <c r="DV344" s="100" t="str">
        <f t="shared" si="429"/>
        <v/>
      </c>
      <c r="DW344" s="100" t="str">
        <f t="shared" si="430"/>
        <v/>
      </c>
      <c r="DX344" s="100" t="str">
        <f t="shared" si="431"/>
        <v/>
      </c>
      <c r="DY344" s="100" t="str">
        <f t="shared" si="432"/>
        <v/>
      </c>
      <c r="DZ344" s="100">
        <f t="shared" si="433"/>
        <v>1.2391020000000001</v>
      </c>
      <c r="EA344" s="100" t="str">
        <f t="shared" si="434"/>
        <v/>
      </c>
      <c r="EB344" s="100" t="str">
        <f t="shared" si="435"/>
        <v/>
      </c>
      <c r="EC344" s="100" t="str">
        <f t="shared" si="436"/>
        <v/>
      </c>
      <c r="ED344" s="100" t="str">
        <f t="shared" si="437"/>
        <v/>
      </c>
      <c r="EE344" s="100">
        <f t="shared" si="438"/>
        <v>1.2</v>
      </c>
      <c r="EF344" s="100" t="str">
        <f t="shared" si="439"/>
        <v/>
      </c>
      <c r="EG344" s="100" t="str">
        <f t="shared" si="440"/>
        <v/>
      </c>
      <c r="EH344" s="100" t="str">
        <f t="shared" si="441"/>
        <v/>
      </c>
      <c r="EI344" s="100">
        <f t="shared" si="442"/>
        <v>1.4</v>
      </c>
      <c r="EJ344" s="100" t="str">
        <f t="shared" si="443"/>
        <v/>
      </c>
      <c r="EK344" s="100">
        <f t="shared" si="444"/>
        <v>1.53</v>
      </c>
      <c r="EL344" s="100" t="str">
        <f t="shared" si="445"/>
        <v/>
      </c>
      <c r="EM344" s="100" t="str">
        <f t="shared" si="446"/>
        <v/>
      </c>
      <c r="EN344" s="100" t="str">
        <f t="shared" si="447"/>
        <v/>
      </c>
      <c r="EO344" s="99">
        <f t="shared" si="448"/>
        <v>1.38</v>
      </c>
      <c r="EP344" s="99">
        <f>ROUND(EO344*(1+[3]Inflación!$G$50),2)</f>
        <v>1.4</v>
      </c>
      <c r="EQ344" s="98">
        <f t="shared" si="449"/>
        <v>-1.8780873288262945E-2</v>
      </c>
    </row>
    <row r="345" spans="1:147" s="108" customFormat="1" ht="24.75" customHeight="1">
      <c r="A345" s="96">
        <v>337</v>
      </c>
      <c r="B345" s="95" t="s">
        <v>373</v>
      </c>
      <c r="C345" s="368" t="s">
        <v>138</v>
      </c>
      <c r="D345" s="90" t="s">
        <v>12</v>
      </c>
      <c r="E345" s="94">
        <v>1.8059520377044633</v>
      </c>
      <c r="F345" s="94">
        <v>1.8213026300249513</v>
      </c>
      <c r="G345" s="87"/>
      <c r="H345" s="82"/>
      <c r="I345" s="82">
        <v>1.9005000000000001</v>
      </c>
      <c r="J345" s="82">
        <v>1.65</v>
      </c>
      <c r="K345" s="82" t="str">
        <f>+'[3]Contratos anteriores'!AO348</f>
        <v xml:space="preserve"> </v>
      </c>
      <c r="L345" s="82" t="str">
        <f>+'[3]Contratos anteriores'!AP348</f>
        <v xml:space="preserve"> </v>
      </c>
      <c r="M345" s="82" t="str">
        <f>+'[3]Contratos anteriores'!AQ348</f>
        <v xml:space="preserve"> </v>
      </c>
      <c r="N345" s="82"/>
      <c r="O345" s="82"/>
      <c r="P345" s="82"/>
      <c r="Q345" s="82">
        <f>+'[3]Contratos anteriores'!AR348</f>
        <v>1.3456080000000001</v>
      </c>
      <c r="R345" s="82">
        <f>+'[3]Contratos anteriores'!AS348</f>
        <v>1.602993345</v>
      </c>
      <c r="S345" s="82" t="str">
        <f>+'[3]Contratos anteriores'!AT348</f>
        <v xml:space="preserve"> </v>
      </c>
      <c r="T345" s="82">
        <v>1.5</v>
      </c>
      <c r="U345" s="82">
        <v>0.9</v>
      </c>
      <c r="V345" s="82"/>
      <c r="W345" s="82" t="str">
        <f>+'[3]Contratos anteriores'!AU348</f>
        <v xml:space="preserve"> </v>
      </c>
      <c r="X345" s="82" t="str">
        <f>+'[3]Contratos anteriores'!AV348</f>
        <v xml:space="preserve"> </v>
      </c>
      <c r="Y345" s="82" t="str">
        <f>+'[3]Contratos anteriores'!AW348</f>
        <v xml:space="preserve"> </v>
      </c>
      <c r="Z345" s="82"/>
      <c r="AA345" s="82"/>
      <c r="AB345" s="82"/>
      <c r="AC345" s="86">
        <f>+'[3]Contratos anteriores'!AX348</f>
        <v>1.52325</v>
      </c>
      <c r="AD345" s="86">
        <f>+'[3]Contratos anteriores'!AY348</f>
        <v>1.8219459999999998</v>
      </c>
      <c r="AE345" s="86" t="str">
        <f>+'[3]Contratos anteriores'!AZ348</f>
        <v xml:space="preserve"> </v>
      </c>
      <c r="AF345" s="82"/>
      <c r="AG345" s="82"/>
      <c r="AH345" s="82"/>
      <c r="AI345" s="82" t="str">
        <f>+'[3]Contratos anteriores'!BA348</f>
        <v xml:space="preserve"> </v>
      </c>
      <c r="AJ345" s="82" t="str">
        <f>+'[3]Contratos anteriores'!BB348</f>
        <v xml:space="preserve"> </v>
      </c>
      <c r="AK345" s="82" t="str">
        <f>+'[3]Contratos anteriores'!BC348</f>
        <v xml:space="preserve"> </v>
      </c>
      <c r="AL345" s="82"/>
      <c r="AM345" s="82"/>
      <c r="AN345" s="82"/>
      <c r="AO345" s="82" t="str">
        <f>+'[3]Contratos anteriores'!BD348</f>
        <v xml:space="preserve"> </v>
      </c>
      <c r="AP345" s="82" t="str">
        <f>+'[3]Contratos anteriores'!BE348</f>
        <v xml:space="preserve"> </v>
      </c>
      <c r="AQ345" s="82" t="str">
        <f>+'[3]Contratos anteriores'!BF348</f>
        <v xml:space="preserve"> </v>
      </c>
      <c r="AR345" s="82"/>
      <c r="AS345" s="82"/>
      <c r="AT345" s="82"/>
      <c r="AU345" s="82" t="str">
        <f>+'[3]Contratos anteriores'!BG348</f>
        <v xml:space="preserve"> </v>
      </c>
      <c r="AV345" s="82" t="str">
        <f>+'[3]Contratos anteriores'!BH348</f>
        <v xml:space="preserve"> </v>
      </c>
      <c r="AW345" s="82" t="str">
        <f>+'[3]Contratos anteriores'!BI348</f>
        <v xml:space="preserve"> </v>
      </c>
      <c r="AX345" s="82"/>
      <c r="AY345" s="82"/>
      <c r="AZ345" s="82"/>
      <c r="BA345" s="82" t="str">
        <f>+'[3]Contratos anteriores'!BJ348</f>
        <v xml:space="preserve"> </v>
      </c>
      <c r="BB345" s="82" t="str">
        <f>+'[3]Contratos anteriores'!BK348</f>
        <v xml:space="preserve"> </v>
      </c>
      <c r="BC345" s="82" t="str">
        <f>+'[3]Contratos anteriores'!BL348</f>
        <v xml:space="preserve"> </v>
      </c>
      <c r="BD345" s="82"/>
      <c r="BE345" s="82"/>
      <c r="BF345" s="82"/>
      <c r="BG345" s="82" t="str">
        <f>+'[3]Contratos anteriores'!BM348</f>
        <v xml:space="preserve"> </v>
      </c>
      <c r="BH345" s="82" t="str">
        <f>+'[3]Contratos anteriores'!BN348</f>
        <v xml:space="preserve"> </v>
      </c>
      <c r="BI345" s="82" t="str">
        <f>+'[3]Contratos anteriores'!BO348</f>
        <v xml:space="preserve"> </v>
      </c>
      <c r="BJ345" s="82">
        <v>2.15</v>
      </c>
      <c r="BK345" s="82">
        <v>2.04</v>
      </c>
      <c r="BL345" s="82">
        <v>1.1000000000000001</v>
      </c>
      <c r="BM345" s="82">
        <f>+'[3]Contratos anteriores'!BP348</f>
        <v>1.8944969999999999</v>
      </c>
      <c r="BN345" s="82" t="str">
        <f>+'[3]Contratos anteriores'!BQ348</f>
        <v xml:space="preserve"> </v>
      </c>
      <c r="BO345" s="82">
        <f>+'[3]Contratos anteriores'!BR348</f>
        <v>1.56023</v>
      </c>
      <c r="BP345" s="82">
        <v>1.8</v>
      </c>
      <c r="BQ345" s="82">
        <v>2.06</v>
      </c>
      <c r="BR345" s="82">
        <v>1.98</v>
      </c>
      <c r="BS345" s="82">
        <f>+'[3]Contratos anteriores'!BS348</f>
        <v>1.7830559999999998</v>
      </c>
      <c r="BT345" s="82">
        <f>+'[3]Contratos anteriores'!BT348</f>
        <v>1.9668629999999998</v>
      </c>
      <c r="BU345" s="82">
        <f>+'[3]Contratos anteriores'!BU348</f>
        <v>1.447303</v>
      </c>
      <c r="BV345" s="84">
        <f t="shared" si="380"/>
        <v>1.685591912894737</v>
      </c>
      <c r="BW345" s="84">
        <f t="shared" si="381"/>
        <v>0.31820492550879581</v>
      </c>
      <c r="BX345" s="84">
        <f t="shared" si="451"/>
        <v>1.2082845246315432</v>
      </c>
      <c r="BY345" s="84">
        <f t="shared" si="376"/>
        <v>2.0037968384035327</v>
      </c>
      <c r="BZ345" s="84">
        <f t="shared" si="379"/>
        <v>1.9865472414749099</v>
      </c>
      <c r="CA345" s="82" t="str">
        <f t="shared" si="382"/>
        <v/>
      </c>
      <c r="CB345" s="82">
        <f t="shared" si="383"/>
        <v>1.9005000000000001</v>
      </c>
      <c r="CC345" s="82">
        <f t="shared" si="384"/>
        <v>1.65</v>
      </c>
      <c r="CD345" s="82" t="str">
        <f t="shared" si="385"/>
        <v/>
      </c>
      <c r="CE345" s="82" t="str">
        <f t="shared" si="386"/>
        <v/>
      </c>
      <c r="CF345" s="82" t="str">
        <f t="shared" si="387"/>
        <v/>
      </c>
      <c r="CG345" s="82" t="str">
        <f t="shared" si="388"/>
        <v/>
      </c>
      <c r="CH345" s="82" t="str">
        <f t="shared" si="389"/>
        <v/>
      </c>
      <c r="CI345" s="82" t="str">
        <f t="shared" si="390"/>
        <v/>
      </c>
      <c r="CJ345" s="82">
        <f t="shared" si="391"/>
        <v>1.3456080000000001</v>
      </c>
      <c r="CK345" s="82">
        <f t="shared" si="392"/>
        <v>1.602993345</v>
      </c>
      <c r="CL345" s="82" t="str">
        <f t="shared" si="393"/>
        <v/>
      </c>
      <c r="CM345" s="82">
        <f t="shared" si="394"/>
        <v>1.5</v>
      </c>
      <c r="CN345" s="82" t="str">
        <f t="shared" si="395"/>
        <v/>
      </c>
      <c r="CO345" s="82" t="str">
        <f t="shared" si="396"/>
        <v/>
      </c>
      <c r="CP345" s="82" t="str">
        <f t="shared" si="397"/>
        <v/>
      </c>
      <c r="CQ345" s="82" t="str">
        <f t="shared" si="398"/>
        <v/>
      </c>
      <c r="CR345" s="82" t="str">
        <f t="shared" si="399"/>
        <v/>
      </c>
      <c r="CS345" s="82" t="str">
        <f t="shared" si="400"/>
        <v/>
      </c>
      <c r="CT345" s="82" t="str">
        <f t="shared" si="401"/>
        <v/>
      </c>
      <c r="CU345" s="82" t="str">
        <f t="shared" si="402"/>
        <v/>
      </c>
      <c r="CV345" s="82">
        <f t="shared" si="403"/>
        <v>1.52325</v>
      </c>
      <c r="CW345" s="82">
        <f t="shared" si="404"/>
        <v>1.8219459999999998</v>
      </c>
      <c r="CX345" s="82" t="str">
        <f t="shared" si="405"/>
        <v/>
      </c>
      <c r="CY345" s="82" t="str">
        <f t="shared" si="406"/>
        <v/>
      </c>
      <c r="CZ345" s="82" t="str">
        <f t="shared" si="407"/>
        <v/>
      </c>
      <c r="DA345" s="82" t="str">
        <f t="shared" si="408"/>
        <v/>
      </c>
      <c r="DB345" s="82" t="str">
        <f t="shared" si="409"/>
        <v/>
      </c>
      <c r="DC345" s="82" t="str">
        <f t="shared" si="410"/>
        <v/>
      </c>
      <c r="DD345" s="82" t="str">
        <f t="shared" si="411"/>
        <v/>
      </c>
      <c r="DE345" s="82" t="str">
        <f t="shared" si="412"/>
        <v/>
      </c>
      <c r="DF345" s="82" t="str">
        <f t="shared" si="413"/>
        <v/>
      </c>
      <c r="DG345" s="82" t="str">
        <f t="shared" si="414"/>
        <v/>
      </c>
      <c r="DH345" s="82" t="str">
        <f t="shared" si="415"/>
        <v/>
      </c>
      <c r="DI345" s="82" t="str">
        <f t="shared" si="416"/>
        <v/>
      </c>
      <c r="DJ345" s="82" t="str">
        <f t="shared" si="417"/>
        <v/>
      </c>
      <c r="DK345" s="82" t="str">
        <f t="shared" si="418"/>
        <v/>
      </c>
      <c r="DL345" s="82" t="str">
        <f t="shared" si="419"/>
        <v/>
      </c>
      <c r="DM345" s="82" t="str">
        <f t="shared" si="420"/>
        <v/>
      </c>
      <c r="DN345" s="82" t="str">
        <f t="shared" si="421"/>
        <v/>
      </c>
      <c r="DO345" s="82" t="str">
        <f t="shared" si="422"/>
        <v/>
      </c>
      <c r="DP345" s="82" t="str">
        <f t="shared" si="423"/>
        <v/>
      </c>
      <c r="DQ345" s="82" t="str">
        <f t="shared" si="424"/>
        <v/>
      </c>
      <c r="DR345" s="82" t="str">
        <f t="shared" si="425"/>
        <v/>
      </c>
      <c r="DS345" s="82" t="str">
        <f t="shared" si="426"/>
        <v/>
      </c>
      <c r="DT345" s="82" t="str">
        <f t="shared" si="427"/>
        <v/>
      </c>
      <c r="DU345" s="82" t="str">
        <f t="shared" si="428"/>
        <v/>
      </c>
      <c r="DV345" s="82" t="str">
        <f t="shared" si="429"/>
        <v/>
      </c>
      <c r="DW345" s="82" t="str">
        <f t="shared" si="430"/>
        <v/>
      </c>
      <c r="DX345" s="82" t="str">
        <f t="shared" si="431"/>
        <v/>
      </c>
      <c r="DY345" s="82" t="str">
        <f t="shared" si="432"/>
        <v/>
      </c>
      <c r="DZ345" s="82" t="str">
        <f t="shared" si="433"/>
        <v/>
      </c>
      <c r="EA345" s="82" t="str">
        <f t="shared" si="434"/>
        <v/>
      </c>
      <c r="EB345" s="82" t="str">
        <f t="shared" si="435"/>
        <v/>
      </c>
      <c r="EC345" s="82" t="str">
        <f t="shared" si="436"/>
        <v/>
      </c>
      <c r="ED345" s="82" t="str">
        <f t="shared" si="437"/>
        <v/>
      </c>
      <c r="EE345" s="82" t="str">
        <f t="shared" si="438"/>
        <v/>
      </c>
      <c r="EF345" s="82">
        <f t="shared" si="439"/>
        <v>1.8944969999999999</v>
      </c>
      <c r="EG345" s="82" t="str">
        <f t="shared" si="440"/>
        <v/>
      </c>
      <c r="EH345" s="82">
        <f t="shared" si="441"/>
        <v>1.56023</v>
      </c>
      <c r="EI345" s="82">
        <f t="shared" si="442"/>
        <v>1.8</v>
      </c>
      <c r="EJ345" s="82" t="str">
        <f t="shared" si="443"/>
        <v/>
      </c>
      <c r="EK345" s="82">
        <f t="shared" si="444"/>
        <v>1.98</v>
      </c>
      <c r="EL345" s="82">
        <f t="shared" si="445"/>
        <v>1.7830559999999998</v>
      </c>
      <c r="EM345" s="82">
        <f t="shared" si="446"/>
        <v>1.9668629999999998</v>
      </c>
      <c r="EN345" s="82">
        <f t="shared" si="447"/>
        <v>1.447303</v>
      </c>
      <c r="EO345" s="71">
        <f t="shared" si="448"/>
        <v>1.72</v>
      </c>
      <c r="EP345" s="71">
        <f>ROUND(EO345*(1+[3]Inflación!$G$50),2)</f>
        <v>1.74</v>
      </c>
      <c r="EQ345" s="81">
        <f t="shared" si="449"/>
        <v>-4.7593754379942732E-2</v>
      </c>
    </row>
    <row r="346" spans="1:147" s="115" customFormat="1" ht="24.75" customHeight="1">
      <c r="A346" s="96">
        <v>338</v>
      </c>
      <c r="B346" s="95" t="s">
        <v>373</v>
      </c>
      <c r="C346" s="91" t="s">
        <v>374</v>
      </c>
      <c r="D346" s="90" t="s">
        <v>12</v>
      </c>
      <c r="E346" s="94">
        <v>2.0973310212867733</v>
      </c>
      <c r="F346" s="94">
        <v>2.115158334967711</v>
      </c>
      <c r="G346" s="87"/>
      <c r="H346" s="82"/>
      <c r="I346" s="82">
        <v>1.9005000000000001</v>
      </c>
      <c r="J346" s="82"/>
      <c r="K346" s="82" t="str">
        <f>+'[3]Contratos anteriores'!AO349</f>
        <v xml:space="preserve"> </v>
      </c>
      <c r="L346" s="82" t="str">
        <f>+'[3]Contratos anteriores'!AP349</f>
        <v xml:space="preserve"> </v>
      </c>
      <c r="M346" s="82" t="str">
        <f>+'[3]Contratos anteriores'!AQ349</f>
        <v xml:space="preserve"> </v>
      </c>
      <c r="N346" s="82"/>
      <c r="O346" s="82"/>
      <c r="P346" s="82"/>
      <c r="Q346" s="82" t="str">
        <f>+'[3]Contratos anteriores'!AR349</f>
        <v xml:space="preserve"> </v>
      </c>
      <c r="R346" s="82" t="str">
        <f>+'[3]Contratos anteriores'!AS349</f>
        <v xml:space="preserve"> </v>
      </c>
      <c r="S346" s="82" t="str">
        <f>+'[3]Contratos anteriores'!AT349</f>
        <v xml:space="preserve"> </v>
      </c>
      <c r="T346" s="82">
        <v>1</v>
      </c>
      <c r="U346" s="82">
        <v>0.8</v>
      </c>
      <c r="V346" s="82"/>
      <c r="W346" s="82" t="str">
        <f>+'[3]Contratos anteriores'!AU349</f>
        <v xml:space="preserve"> </v>
      </c>
      <c r="X346" s="82" t="str">
        <f>+'[3]Contratos anteriores'!AV349</f>
        <v xml:space="preserve"> </v>
      </c>
      <c r="Y346" s="82" t="str">
        <f>+'[3]Contratos anteriores'!AW349</f>
        <v xml:space="preserve"> </v>
      </c>
      <c r="Z346" s="82"/>
      <c r="AA346" s="82"/>
      <c r="AB346" s="82"/>
      <c r="AC346" s="86" t="str">
        <f>+'[3]Contratos anteriores'!AX349</f>
        <v xml:space="preserve"> </v>
      </c>
      <c r="AD346" s="86" t="str">
        <f>+'[3]Contratos anteriores'!AY349</f>
        <v xml:space="preserve"> </v>
      </c>
      <c r="AE346" s="86" t="str">
        <f>+'[3]Contratos anteriores'!AZ349</f>
        <v xml:space="preserve"> </v>
      </c>
      <c r="AF346" s="82"/>
      <c r="AG346" s="82"/>
      <c r="AH346" s="82"/>
      <c r="AI346" s="82" t="str">
        <f>+'[3]Contratos anteriores'!BA349</f>
        <v xml:space="preserve"> </v>
      </c>
      <c r="AJ346" s="82" t="str">
        <f>+'[3]Contratos anteriores'!BB349</f>
        <v xml:space="preserve"> </v>
      </c>
      <c r="AK346" s="82" t="str">
        <f>+'[3]Contratos anteriores'!BC349</f>
        <v xml:space="preserve"> </v>
      </c>
      <c r="AL346" s="82"/>
      <c r="AM346" s="82"/>
      <c r="AN346" s="82"/>
      <c r="AO346" s="82" t="str">
        <f>+'[3]Contratos anteriores'!BD349</f>
        <v xml:space="preserve"> </v>
      </c>
      <c r="AP346" s="82" t="str">
        <f>+'[3]Contratos anteriores'!BE349</f>
        <v xml:space="preserve"> </v>
      </c>
      <c r="AQ346" s="82" t="str">
        <f>+'[3]Contratos anteriores'!BF349</f>
        <v xml:space="preserve"> </v>
      </c>
      <c r="AR346" s="82"/>
      <c r="AS346" s="82"/>
      <c r="AT346" s="82"/>
      <c r="AU346" s="82" t="str">
        <f>+'[3]Contratos anteriores'!BG349</f>
        <v xml:space="preserve"> </v>
      </c>
      <c r="AV346" s="82" t="str">
        <f>+'[3]Contratos anteriores'!BH349</f>
        <v xml:space="preserve"> </v>
      </c>
      <c r="AW346" s="82" t="str">
        <f>+'[3]Contratos anteriores'!BI349</f>
        <v xml:space="preserve"> </v>
      </c>
      <c r="AX346" s="82"/>
      <c r="AY346" s="82"/>
      <c r="AZ346" s="82"/>
      <c r="BA346" s="82" t="str">
        <f>+'[3]Contratos anteriores'!BJ349</f>
        <v xml:space="preserve"> </v>
      </c>
      <c r="BB346" s="82" t="str">
        <f>+'[3]Contratos anteriores'!BK349</f>
        <v xml:space="preserve"> </v>
      </c>
      <c r="BC346" s="82" t="str">
        <f>+'[3]Contratos anteriores'!BL349</f>
        <v xml:space="preserve"> </v>
      </c>
      <c r="BD346" s="82"/>
      <c r="BE346" s="82"/>
      <c r="BF346" s="82"/>
      <c r="BG346" s="82" t="str">
        <f>+'[3]Contratos anteriores'!BM349</f>
        <v xml:space="preserve"> </v>
      </c>
      <c r="BH346" s="82" t="str">
        <f>+'[3]Contratos anteriores'!BN349</f>
        <v xml:space="preserve"> </v>
      </c>
      <c r="BI346" s="82" t="str">
        <f>+'[3]Contratos anteriores'!BO349</f>
        <v xml:space="preserve"> </v>
      </c>
      <c r="BJ346" s="82">
        <v>2.4200000000000004</v>
      </c>
      <c r="BK346" s="82">
        <v>2.37</v>
      </c>
      <c r="BL346" s="82">
        <v>0.82</v>
      </c>
      <c r="BM346" s="82" t="str">
        <f>+'[3]Contratos anteriores'!BP349</f>
        <v xml:space="preserve"> </v>
      </c>
      <c r="BN346" s="82" t="str">
        <f>+'[3]Contratos anteriores'!BQ349</f>
        <v xml:space="preserve"> </v>
      </c>
      <c r="BO346" s="82" t="str">
        <f>+'[3]Contratos anteriores'!BR349</f>
        <v xml:space="preserve"> </v>
      </c>
      <c r="BP346" s="82">
        <v>2.09</v>
      </c>
      <c r="BQ346" s="82"/>
      <c r="BR346" s="82">
        <v>2.33</v>
      </c>
      <c r="BS346" s="82" t="str">
        <f>+'[3]Contratos anteriores'!BS349</f>
        <v xml:space="preserve"> </v>
      </c>
      <c r="BT346" s="82" t="str">
        <f>+'[3]Contratos anteriores'!BT349</f>
        <v xml:space="preserve"> </v>
      </c>
      <c r="BU346" s="82" t="str">
        <f>+'[3]Contratos anteriores'!BU349</f>
        <v xml:space="preserve"> </v>
      </c>
      <c r="BV346" s="84">
        <f t="shared" si="380"/>
        <v>1.7163125000000001</v>
      </c>
      <c r="BW346" s="84">
        <f t="shared" si="381"/>
        <v>0.65593069933483927</v>
      </c>
      <c r="BX346" s="84">
        <f>IFERROR(BV346-BW346*1," ")</f>
        <v>1.0603818006651609</v>
      </c>
      <c r="BY346" s="84">
        <f t="shared" si="376"/>
        <v>2.3722431993348394</v>
      </c>
      <c r="BZ346" s="84">
        <f t="shared" si="379"/>
        <v>2.3070641234154508</v>
      </c>
      <c r="CA346" s="82" t="str">
        <f t="shared" si="382"/>
        <v/>
      </c>
      <c r="CB346" s="82">
        <f t="shared" si="383"/>
        <v>1.9005000000000001</v>
      </c>
      <c r="CC346" s="82" t="str">
        <f t="shared" si="384"/>
        <v/>
      </c>
      <c r="CD346" s="82" t="str">
        <f t="shared" si="385"/>
        <v/>
      </c>
      <c r="CE346" s="82" t="str">
        <f t="shared" si="386"/>
        <v/>
      </c>
      <c r="CF346" s="82" t="str">
        <f t="shared" si="387"/>
        <v/>
      </c>
      <c r="CG346" s="82" t="str">
        <f t="shared" si="388"/>
        <v/>
      </c>
      <c r="CH346" s="82" t="str">
        <f t="shared" si="389"/>
        <v/>
      </c>
      <c r="CI346" s="82" t="str">
        <f t="shared" si="390"/>
        <v/>
      </c>
      <c r="CJ346" s="82" t="str">
        <f t="shared" si="391"/>
        <v/>
      </c>
      <c r="CK346" s="82" t="str">
        <f t="shared" si="392"/>
        <v/>
      </c>
      <c r="CL346" s="82" t="str">
        <f t="shared" si="393"/>
        <v/>
      </c>
      <c r="CM346" s="82" t="str">
        <f t="shared" si="394"/>
        <v/>
      </c>
      <c r="CN346" s="82" t="str">
        <f t="shared" si="395"/>
        <v/>
      </c>
      <c r="CO346" s="82" t="str">
        <f t="shared" si="396"/>
        <v/>
      </c>
      <c r="CP346" s="82" t="str">
        <f t="shared" si="397"/>
        <v/>
      </c>
      <c r="CQ346" s="82" t="str">
        <f t="shared" si="398"/>
        <v/>
      </c>
      <c r="CR346" s="82" t="str">
        <f t="shared" si="399"/>
        <v/>
      </c>
      <c r="CS346" s="82" t="str">
        <f t="shared" si="400"/>
        <v/>
      </c>
      <c r="CT346" s="82" t="str">
        <f t="shared" si="401"/>
        <v/>
      </c>
      <c r="CU346" s="82" t="str">
        <f t="shared" si="402"/>
        <v/>
      </c>
      <c r="CV346" s="82" t="str">
        <f t="shared" si="403"/>
        <v/>
      </c>
      <c r="CW346" s="82" t="str">
        <f t="shared" si="404"/>
        <v/>
      </c>
      <c r="CX346" s="82" t="str">
        <f t="shared" si="405"/>
        <v/>
      </c>
      <c r="CY346" s="82" t="str">
        <f t="shared" si="406"/>
        <v/>
      </c>
      <c r="CZ346" s="82" t="str">
        <f t="shared" si="407"/>
        <v/>
      </c>
      <c r="DA346" s="82" t="str">
        <f t="shared" si="408"/>
        <v/>
      </c>
      <c r="DB346" s="82" t="str">
        <f t="shared" si="409"/>
        <v/>
      </c>
      <c r="DC346" s="82" t="str">
        <f t="shared" si="410"/>
        <v/>
      </c>
      <c r="DD346" s="82" t="str">
        <f t="shared" si="411"/>
        <v/>
      </c>
      <c r="DE346" s="82" t="str">
        <f t="shared" si="412"/>
        <v/>
      </c>
      <c r="DF346" s="82" t="str">
        <f t="shared" si="413"/>
        <v/>
      </c>
      <c r="DG346" s="82" t="str">
        <f t="shared" si="414"/>
        <v/>
      </c>
      <c r="DH346" s="82" t="str">
        <f t="shared" si="415"/>
        <v/>
      </c>
      <c r="DI346" s="82" t="str">
        <f t="shared" si="416"/>
        <v/>
      </c>
      <c r="DJ346" s="82" t="str">
        <f t="shared" si="417"/>
        <v/>
      </c>
      <c r="DK346" s="82" t="str">
        <f t="shared" si="418"/>
        <v/>
      </c>
      <c r="DL346" s="82" t="str">
        <f t="shared" si="419"/>
        <v/>
      </c>
      <c r="DM346" s="82" t="str">
        <f t="shared" si="420"/>
        <v/>
      </c>
      <c r="DN346" s="82" t="str">
        <f t="shared" si="421"/>
        <v/>
      </c>
      <c r="DO346" s="82" t="str">
        <f t="shared" si="422"/>
        <v/>
      </c>
      <c r="DP346" s="82" t="str">
        <f t="shared" si="423"/>
        <v/>
      </c>
      <c r="DQ346" s="82" t="str">
        <f t="shared" si="424"/>
        <v/>
      </c>
      <c r="DR346" s="82" t="str">
        <f t="shared" si="425"/>
        <v/>
      </c>
      <c r="DS346" s="82" t="str">
        <f t="shared" si="426"/>
        <v/>
      </c>
      <c r="DT346" s="82" t="str">
        <f t="shared" si="427"/>
        <v/>
      </c>
      <c r="DU346" s="82" t="str">
        <f t="shared" si="428"/>
        <v/>
      </c>
      <c r="DV346" s="82" t="str">
        <f t="shared" si="429"/>
        <v/>
      </c>
      <c r="DW346" s="82" t="str">
        <f t="shared" si="430"/>
        <v/>
      </c>
      <c r="DX346" s="82" t="str">
        <f t="shared" si="431"/>
        <v/>
      </c>
      <c r="DY346" s="82" t="str">
        <f t="shared" si="432"/>
        <v/>
      </c>
      <c r="DZ346" s="82" t="str">
        <f t="shared" si="433"/>
        <v/>
      </c>
      <c r="EA346" s="82" t="str">
        <f t="shared" si="434"/>
        <v/>
      </c>
      <c r="EB346" s="82" t="str">
        <f t="shared" si="435"/>
        <v/>
      </c>
      <c r="EC346" s="82" t="str">
        <f t="shared" si="436"/>
        <v/>
      </c>
      <c r="ED346" s="82" t="str">
        <f t="shared" si="437"/>
        <v/>
      </c>
      <c r="EE346" s="82" t="str">
        <f t="shared" si="438"/>
        <v/>
      </c>
      <c r="EF346" s="82" t="str">
        <f t="shared" si="439"/>
        <v/>
      </c>
      <c r="EG346" s="82" t="str">
        <f t="shared" si="440"/>
        <v/>
      </c>
      <c r="EH346" s="82" t="str">
        <f t="shared" si="441"/>
        <v/>
      </c>
      <c r="EI346" s="82">
        <f t="shared" si="442"/>
        <v>2.09</v>
      </c>
      <c r="EJ346" s="82" t="str">
        <f t="shared" si="443"/>
        <v/>
      </c>
      <c r="EK346" s="82" t="str">
        <f t="shared" si="444"/>
        <v/>
      </c>
      <c r="EL346" s="82" t="str">
        <f t="shared" si="445"/>
        <v/>
      </c>
      <c r="EM346" s="82" t="str">
        <f t="shared" si="446"/>
        <v/>
      </c>
      <c r="EN346" s="82" t="str">
        <f t="shared" si="447"/>
        <v/>
      </c>
      <c r="EO346" s="71">
        <f t="shared" si="448"/>
        <v>2</v>
      </c>
      <c r="EP346" s="71">
        <f>ROUND(EO346*(1+[3]Inflación!$G$50),2)</f>
        <v>2.0299999999999998</v>
      </c>
      <c r="EQ346" s="81">
        <f t="shared" si="449"/>
        <v>-4.6407086100818673E-2</v>
      </c>
    </row>
    <row r="347" spans="1:147" s="97" customFormat="1" ht="24.75" customHeight="1">
      <c r="A347" s="107">
        <v>339</v>
      </c>
      <c r="B347" s="106" t="s">
        <v>373</v>
      </c>
      <c r="C347" s="105" t="s">
        <v>267</v>
      </c>
      <c r="D347" s="104" t="s">
        <v>12</v>
      </c>
      <c r="E347" s="103">
        <v>4.2937808001624624</v>
      </c>
      <c r="F347" s="103">
        <v>4.3302779369638431</v>
      </c>
      <c r="G347" s="102"/>
      <c r="H347" s="100"/>
      <c r="I347" s="100">
        <v>4.5149999999999997</v>
      </c>
      <c r="J347" s="100">
        <v>6.05</v>
      </c>
      <c r="K347" s="100" t="str">
        <f>+'[3]Contratos anteriores'!AO350</f>
        <v xml:space="preserve"> </v>
      </c>
      <c r="L347" s="100" t="str">
        <f>+'[3]Contratos anteriores'!AP350</f>
        <v xml:space="preserve"> </v>
      </c>
      <c r="M347" s="100" t="str">
        <f>+'[3]Contratos anteriores'!AQ350</f>
        <v xml:space="preserve"> </v>
      </c>
      <c r="N347" s="100"/>
      <c r="O347" s="100"/>
      <c r="P347" s="100"/>
      <c r="Q347" s="100" t="str">
        <f>+'[3]Contratos anteriores'!AR350</f>
        <v xml:space="preserve"> </v>
      </c>
      <c r="R347" s="100" t="str">
        <f>+'[3]Contratos anteriores'!AS350</f>
        <v xml:space="preserve"> </v>
      </c>
      <c r="S347" s="100">
        <f>+'[3]Contratos anteriores'!AT350</f>
        <v>4.5248039999999996</v>
      </c>
      <c r="T347" s="100">
        <v>5</v>
      </c>
      <c r="U347" s="100">
        <v>3.1</v>
      </c>
      <c r="V347" s="100"/>
      <c r="W347" s="100" t="str">
        <f>+'[3]Contratos anteriores'!AU350</f>
        <v xml:space="preserve"> </v>
      </c>
      <c r="X347" s="100" t="str">
        <f>+'[3]Contratos anteriores'!AV350</f>
        <v xml:space="preserve"> </v>
      </c>
      <c r="Y347" s="100">
        <f>+'[3]Contratos anteriores'!AW350</f>
        <v>4.8719439999999992</v>
      </c>
      <c r="Z347" s="100"/>
      <c r="AA347" s="100"/>
      <c r="AB347" s="100"/>
      <c r="AC347" s="101" t="str">
        <f>+'[3]Contratos anteriores'!AX350</f>
        <v xml:space="preserve"> </v>
      </c>
      <c r="AD347" s="101">
        <f>+'[3]Contratos anteriores'!AY350</f>
        <v>4.318314</v>
      </c>
      <c r="AE347" s="101" t="str">
        <f>+'[3]Contratos anteriores'!AZ350</f>
        <v xml:space="preserve"> </v>
      </c>
      <c r="AF347" s="100"/>
      <c r="AG347" s="100"/>
      <c r="AH347" s="100"/>
      <c r="AI347" s="100" t="str">
        <f>+'[3]Contratos anteriores'!BA350</f>
        <v xml:space="preserve"> </v>
      </c>
      <c r="AJ347" s="100" t="str">
        <f>+'[3]Contratos anteriores'!BB350</f>
        <v xml:space="preserve"> </v>
      </c>
      <c r="AK347" s="100" t="str">
        <f>+'[3]Contratos anteriores'!BC350</f>
        <v xml:space="preserve"> </v>
      </c>
      <c r="AL347" s="100"/>
      <c r="AM347" s="100"/>
      <c r="AN347" s="100"/>
      <c r="AO347" s="100" t="str">
        <f>+'[3]Contratos anteriores'!BD350</f>
        <v xml:space="preserve"> </v>
      </c>
      <c r="AP347" s="100" t="str">
        <f>+'[3]Contratos anteriores'!BE350</f>
        <v xml:space="preserve"> </v>
      </c>
      <c r="AQ347" s="100" t="str">
        <f>+'[3]Contratos anteriores'!BF350</f>
        <v xml:space="preserve"> </v>
      </c>
      <c r="AR347" s="100"/>
      <c r="AS347" s="100"/>
      <c r="AT347" s="100"/>
      <c r="AU347" s="100">
        <f>+'[3]Contratos anteriores'!BG350</f>
        <v>4.867191</v>
      </c>
      <c r="AV347" s="100">
        <f>+'[3]Contratos anteriores'!BH350</f>
        <v>3.484845</v>
      </c>
      <c r="AW347" s="100" t="str">
        <f>+'[3]Contratos anteriores'!BI350</f>
        <v xml:space="preserve"> </v>
      </c>
      <c r="AX347" s="100"/>
      <c r="AY347" s="100"/>
      <c r="AZ347" s="100"/>
      <c r="BA347" s="100" t="str">
        <f>+'[3]Contratos anteriores'!BJ350</f>
        <v xml:space="preserve"> </v>
      </c>
      <c r="BB347" s="100" t="str">
        <f>+'[3]Contratos anteriores'!BK350</f>
        <v xml:space="preserve"> </v>
      </c>
      <c r="BC347" s="100" t="str">
        <f>+'[3]Contratos anteriores'!BL350</f>
        <v xml:space="preserve"> </v>
      </c>
      <c r="BD347" s="100"/>
      <c r="BE347" s="100"/>
      <c r="BF347" s="100"/>
      <c r="BG347" s="100" t="str">
        <f>+'[3]Contratos anteriores'!BM350</f>
        <v xml:space="preserve"> </v>
      </c>
      <c r="BH347" s="100" t="str">
        <f>+'[3]Contratos anteriores'!BN350</f>
        <v xml:space="preserve"> </v>
      </c>
      <c r="BI347" s="100" t="str">
        <f>+'[3]Contratos anteriores'!BO350</f>
        <v xml:space="preserve"> </v>
      </c>
      <c r="BJ347" s="100">
        <v>4.95</v>
      </c>
      <c r="BK347" s="100">
        <v>4.8499999999999996</v>
      </c>
      <c r="BL347" s="100">
        <v>3.48</v>
      </c>
      <c r="BM347" s="100" t="str">
        <f>+'[3]Contratos anteriores'!BP350</f>
        <v xml:space="preserve"> </v>
      </c>
      <c r="BN347" s="100" t="str">
        <f>+'[3]Contratos anteriores'!BQ350</f>
        <v xml:space="preserve"> </v>
      </c>
      <c r="BO347" s="100" t="str">
        <f>+'[3]Contratos anteriores'!BR350</f>
        <v xml:space="preserve"> </v>
      </c>
      <c r="BP347" s="100">
        <v>4.29</v>
      </c>
      <c r="BQ347" s="100"/>
      <c r="BR347" s="100">
        <v>4.95</v>
      </c>
      <c r="BS347" s="100">
        <f>+'[3]Contratos anteriores'!BS350</f>
        <v>4.2144959999999996</v>
      </c>
      <c r="BT347" s="100" t="str">
        <f>+'[3]Contratos anteriores'!BT350</f>
        <v xml:space="preserve"> </v>
      </c>
      <c r="BU347" s="100" t="str">
        <f>+'[3]Contratos anteriores'!BU350</f>
        <v xml:space="preserve"> </v>
      </c>
      <c r="BV347" s="100">
        <f t="shared" si="380"/>
        <v>4.4977729333333336</v>
      </c>
      <c r="BW347" s="100">
        <f t="shared" si="381"/>
        <v>0.69394924978088945</v>
      </c>
      <c r="BX347" s="100">
        <f>IFERROR(BV347-BW347*$BX$2," ")</f>
        <v>3.4568490586619993</v>
      </c>
      <c r="BY347" s="100">
        <f t="shared" si="376"/>
        <v>5.1917221831142228</v>
      </c>
      <c r="BZ347" s="100">
        <f t="shared" si="379"/>
        <v>4.7231588801787092</v>
      </c>
      <c r="CA347" s="100" t="str">
        <f t="shared" si="382"/>
        <v/>
      </c>
      <c r="CB347" s="100">
        <f t="shared" si="383"/>
        <v>4.5149999999999997</v>
      </c>
      <c r="CC347" s="100" t="str">
        <f t="shared" si="384"/>
        <v/>
      </c>
      <c r="CD347" s="100" t="str">
        <f t="shared" si="385"/>
        <v/>
      </c>
      <c r="CE347" s="100" t="str">
        <f t="shared" si="386"/>
        <v/>
      </c>
      <c r="CF347" s="100" t="str">
        <f t="shared" si="387"/>
        <v/>
      </c>
      <c r="CG347" s="100" t="str">
        <f t="shared" si="388"/>
        <v/>
      </c>
      <c r="CH347" s="100" t="str">
        <f t="shared" si="389"/>
        <v/>
      </c>
      <c r="CI347" s="100" t="str">
        <f t="shared" si="390"/>
        <v/>
      </c>
      <c r="CJ347" s="100" t="str">
        <f t="shared" si="391"/>
        <v/>
      </c>
      <c r="CK347" s="100" t="str">
        <f t="shared" si="392"/>
        <v/>
      </c>
      <c r="CL347" s="100">
        <f t="shared" si="393"/>
        <v>4.5248039999999996</v>
      </c>
      <c r="CM347" s="100" t="str">
        <f t="shared" si="394"/>
        <v/>
      </c>
      <c r="CN347" s="100" t="str">
        <f t="shared" si="395"/>
        <v/>
      </c>
      <c r="CO347" s="100" t="str">
        <f t="shared" si="396"/>
        <v/>
      </c>
      <c r="CP347" s="100" t="str">
        <f t="shared" si="397"/>
        <v/>
      </c>
      <c r="CQ347" s="100" t="str">
        <f t="shared" si="398"/>
        <v/>
      </c>
      <c r="CR347" s="100" t="str">
        <f t="shared" si="399"/>
        <v/>
      </c>
      <c r="CS347" s="100" t="str">
        <f t="shared" si="400"/>
        <v/>
      </c>
      <c r="CT347" s="100" t="str">
        <f t="shared" si="401"/>
        <v/>
      </c>
      <c r="CU347" s="100" t="str">
        <f t="shared" si="402"/>
        <v/>
      </c>
      <c r="CV347" s="100" t="str">
        <f t="shared" si="403"/>
        <v/>
      </c>
      <c r="CW347" s="100">
        <f t="shared" si="404"/>
        <v>4.318314</v>
      </c>
      <c r="CX347" s="100" t="str">
        <f t="shared" si="405"/>
        <v/>
      </c>
      <c r="CY347" s="100" t="str">
        <f t="shared" si="406"/>
        <v/>
      </c>
      <c r="CZ347" s="100" t="str">
        <f t="shared" si="407"/>
        <v/>
      </c>
      <c r="DA347" s="100" t="str">
        <f t="shared" si="408"/>
        <v/>
      </c>
      <c r="DB347" s="100" t="str">
        <f t="shared" si="409"/>
        <v/>
      </c>
      <c r="DC347" s="100" t="str">
        <f t="shared" si="410"/>
        <v/>
      </c>
      <c r="DD347" s="100" t="str">
        <f t="shared" si="411"/>
        <v/>
      </c>
      <c r="DE347" s="100" t="str">
        <f t="shared" si="412"/>
        <v/>
      </c>
      <c r="DF347" s="100" t="str">
        <f t="shared" si="413"/>
        <v/>
      </c>
      <c r="DG347" s="100" t="str">
        <f t="shared" si="414"/>
        <v/>
      </c>
      <c r="DH347" s="100" t="str">
        <f t="shared" si="415"/>
        <v/>
      </c>
      <c r="DI347" s="100" t="str">
        <f t="shared" si="416"/>
        <v/>
      </c>
      <c r="DJ347" s="100" t="str">
        <f t="shared" si="417"/>
        <v/>
      </c>
      <c r="DK347" s="100" t="str">
        <f t="shared" si="418"/>
        <v/>
      </c>
      <c r="DL347" s="100" t="str">
        <f t="shared" si="419"/>
        <v/>
      </c>
      <c r="DM347" s="100" t="str">
        <f t="shared" si="420"/>
        <v/>
      </c>
      <c r="DN347" s="100" t="str">
        <f t="shared" si="421"/>
        <v/>
      </c>
      <c r="DO347" s="100">
        <f t="shared" si="422"/>
        <v>3.484845</v>
      </c>
      <c r="DP347" s="100" t="str">
        <f t="shared" si="423"/>
        <v/>
      </c>
      <c r="DQ347" s="100" t="str">
        <f t="shared" si="424"/>
        <v/>
      </c>
      <c r="DR347" s="100" t="str">
        <f t="shared" si="425"/>
        <v/>
      </c>
      <c r="DS347" s="100" t="str">
        <f t="shared" si="426"/>
        <v/>
      </c>
      <c r="DT347" s="100" t="str">
        <f t="shared" si="427"/>
        <v/>
      </c>
      <c r="DU347" s="100" t="str">
        <f t="shared" si="428"/>
        <v/>
      </c>
      <c r="DV347" s="100" t="str">
        <f t="shared" si="429"/>
        <v/>
      </c>
      <c r="DW347" s="100" t="str">
        <f t="shared" si="430"/>
        <v/>
      </c>
      <c r="DX347" s="100" t="str">
        <f t="shared" si="431"/>
        <v/>
      </c>
      <c r="DY347" s="100" t="str">
        <f t="shared" si="432"/>
        <v/>
      </c>
      <c r="DZ347" s="100" t="str">
        <f t="shared" si="433"/>
        <v/>
      </c>
      <c r="EA347" s="100" t="str">
        <f t="shared" si="434"/>
        <v/>
      </c>
      <c r="EB347" s="100" t="str">
        <f t="shared" si="435"/>
        <v/>
      </c>
      <c r="EC347" s="100" t="str">
        <f t="shared" si="436"/>
        <v/>
      </c>
      <c r="ED347" s="100" t="str">
        <f t="shared" si="437"/>
        <v/>
      </c>
      <c r="EE347" s="100">
        <f t="shared" si="438"/>
        <v>3.48</v>
      </c>
      <c r="EF347" s="100" t="str">
        <f t="shared" si="439"/>
        <v/>
      </c>
      <c r="EG347" s="100" t="str">
        <f t="shared" si="440"/>
        <v/>
      </c>
      <c r="EH347" s="100" t="str">
        <f t="shared" si="441"/>
        <v/>
      </c>
      <c r="EI347" s="100">
        <f t="shared" si="442"/>
        <v>4.29</v>
      </c>
      <c r="EJ347" s="100" t="str">
        <f t="shared" si="443"/>
        <v/>
      </c>
      <c r="EK347" s="100" t="str">
        <f t="shared" si="444"/>
        <v/>
      </c>
      <c r="EL347" s="100">
        <f t="shared" si="445"/>
        <v>4.2144959999999996</v>
      </c>
      <c r="EM347" s="100" t="str">
        <f t="shared" si="446"/>
        <v/>
      </c>
      <c r="EN347" s="100" t="str">
        <f t="shared" si="447"/>
        <v/>
      </c>
      <c r="EO347" s="99">
        <f t="shared" si="448"/>
        <v>4.16</v>
      </c>
      <c r="EP347" s="99">
        <f>ROUND(EO347*(1+[3]Inflación!$G$50),2)</f>
        <v>4.21</v>
      </c>
      <c r="EQ347" s="98">
        <f t="shared" si="449"/>
        <v>-3.1156876978303272E-2</v>
      </c>
    </row>
    <row r="348" spans="1:147" s="97" customFormat="1" ht="24.75" customHeight="1">
      <c r="A348" s="107">
        <v>340</v>
      </c>
      <c r="B348" s="106" t="s">
        <v>373</v>
      </c>
      <c r="C348" s="105" t="s">
        <v>266</v>
      </c>
      <c r="D348" s="104" t="s">
        <v>12</v>
      </c>
      <c r="E348" s="103">
        <v>8.9962889890357971</v>
      </c>
      <c r="F348" s="103">
        <v>9.0727574454426012</v>
      </c>
      <c r="G348" s="102"/>
      <c r="H348" s="100"/>
      <c r="I348" s="100">
        <v>10.027500000000002</v>
      </c>
      <c r="J348" s="100">
        <v>11.49</v>
      </c>
      <c r="K348" s="100" t="str">
        <f>+'[3]Contratos anteriores'!AO351</f>
        <v xml:space="preserve"> </v>
      </c>
      <c r="L348" s="100" t="str">
        <f>+'[3]Contratos anteriores'!AP351</f>
        <v xml:space="preserve"> </v>
      </c>
      <c r="M348" s="100" t="str">
        <f>+'[3]Contratos anteriores'!AQ351</f>
        <v xml:space="preserve"> </v>
      </c>
      <c r="N348" s="100"/>
      <c r="O348" s="100"/>
      <c r="P348" s="100"/>
      <c r="Q348" s="100" t="str">
        <f>+'[3]Contratos anteriores'!AR351</f>
        <v xml:space="preserve"> </v>
      </c>
      <c r="R348" s="100">
        <f>+'[3]Contratos anteriores'!AS351</f>
        <v>4.0199418599999994</v>
      </c>
      <c r="S348" s="100">
        <f>+'[3]Contratos anteriores'!AT351</f>
        <v>8.9375069999999983</v>
      </c>
      <c r="T348" s="100">
        <v>6</v>
      </c>
      <c r="U348" s="100">
        <v>4.25</v>
      </c>
      <c r="V348" s="100"/>
      <c r="W348" s="100" t="str">
        <f>+'[3]Contratos anteriores'!AU351</f>
        <v xml:space="preserve"> </v>
      </c>
      <c r="X348" s="100" t="str">
        <f>+'[3]Contratos anteriores'!AV351</f>
        <v xml:space="preserve"> </v>
      </c>
      <c r="Y348" s="100" t="str">
        <f>+'[3]Contratos anteriores'!AW351</f>
        <v xml:space="preserve"> </v>
      </c>
      <c r="Z348" s="100"/>
      <c r="AA348" s="100"/>
      <c r="AB348" s="100"/>
      <c r="AC348" s="101" t="str">
        <f>+'[3]Contratos anteriores'!AX351</f>
        <v xml:space="preserve"> </v>
      </c>
      <c r="AD348" s="101" t="str">
        <f>+'[3]Contratos anteriores'!AY351</f>
        <v xml:space="preserve"> </v>
      </c>
      <c r="AE348" s="101" t="str">
        <f>+'[3]Contratos anteriores'!AZ351</f>
        <v xml:space="preserve"> </v>
      </c>
      <c r="AF348" s="100"/>
      <c r="AG348" s="100"/>
      <c r="AH348" s="100"/>
      <c r="AI348" s="100" t="str">
        <f>+'[3]Contratos anteriores'!BA351</f>
        <v xml:space="preserve"> </v>
      </c>
      <c r="AJ348" s="100" t="str">
        <f>+'[3]Contratos anteriores'!BB351</f>
        <v xml:space="preserve"> </v>
      </c>
      <c r="AK348" s="100" t="str">
        <f>+'[3]Contratos anteriores'!BC351</f>
        <v xml:space="preserve"> </v>
      </c>
      <c r="AL348" s="100"/>
      <c r="AM348" s="100"/>
      <c r="AN348" s="100"/>
      <c r="AO348" s="100" t="str">
        <f>+'[3]Contratos anteriores'!BD351</f>
        <v xml:space="preserve"> </v>
      </c>
      <c r="AP348" s="100" t="str">
        <f>+'[3]Contratos anteriores'!BE351</f>
        <v xml:space="preserve"> </v>
      </c>
      <c r="AQ348" s="100" t="str">
        <f>+'[3]Contratos anteriores'!BF351</f>
        <v xml:space="preserve"> </v>
      </c>
      <c r="AR348" s="100"/>
      <c r="AS348" s="100"/>
      <c r="AT348" s="100"/>
      <c r="AU348" s="100" t="str">
        <f>+'[3]Contratos anteriores'!BG351</f>
        <v xml:space="preserve"> </v>
      </c>
      <c r="AV348" s="100" t="str">
        <f>+'[3]Contratos anteriores'!BH351</f>
        <v xml:space="preserve"> </v>
      </c>
      <c r="AW348" s="100" t="str">
        <f>+'[3]Contratos anteriores'!BI351</f>
        <v xml:space="preserve"> </v>
      </c>
      <c r="AX348" s="100"/>
      <c r="AY348" s="100"/>
      <c r="AZ348" s="100"/>
      <c r="BA348" s="100" t="str">
        <f>+'[3]Contratos anteriores'!BJ351</f>
        <v xml:space="preserve"> </v>
      </c>
      <c r="BB348" s="100" t="str">
        <f>+'[3]Contratos anteriores'!BK351</f>
        <v xml:space="preserve"> </v>
      </c>
      <c r="BC348" s="100" t="str">
        <f>+'[3]Contratos anteriores'!BL351</f>
        <v xml:space="preserve"> </v>
      </c>
      <c r="BD348" s="100"/>
      <c r="BE348" s="100"/>
      <c r="BF348" s="100"/>
      <c r="BG348" s="100" t="str">
        <f>+'[3]Contratos anteriores'!BM351</f>
        <v xml:space="preserve"> </v>
      </c>
      <c r="BH348" s="100" t="str">
        <f>+'[3]Contratos anteriores'!BN351</f>
        <v xml:space="preserve"> </v>
      </c>
      <c r="BI348" s="100" t="str">
        <f>+'[3]Contratos anteriores'!BO351</f>
        <v xml:space="preserve"> </v>
      </c>
      <c r="BJ348" s="100">
        <v>10.119999999999999</v>
      </c>
      <c r="BK348" s="100">
        <v>10.17</v>
      </c>
      <c r="BL348" s="100">
        <v>3.88</v>
      </c>
      <c r="BM348" s="100" t="str">
        <f>+'[3]Contratos anteriores'!BP351</f>
        <v xml:space="preserve"> </v>
      </c>
      <c r="BN348" s="100">
        <f>+'[3]Contratos anteriores'!BQ351</f>
        <v>3.3055749999999997</v>
      </c>
      <c r="BO348" s="100" t="str">
        <f>+'[3]Contratos anteriores'!BR351</f>
        <v xml:space="preserve"> </v>
      </c>
      <c r="BP348" s="100">
        <v>8.98</v>
      </c>
      <c r="BQ348" s="100"/>
      <c r="BR348" s="100">
        <v>9.7799999999999994</v>
      </c>
      <c r="BS348" s="100" t="str">
        <f>+'[3]Contratos anteriores'!BS351</f>
        <v xml:space="preserve"> </v>
      </c>
      <c r="BT348" s="100" t="str">
        <f>+'[3]Contratos anteriores'!BT351</f>
        <v xml:space="preserve"> </v>
      </c>
      <c r="BU348" s="100" t="str">
        <f>+'[3]Contratos anteriores'!BU351</f>
        <v xml:space="preserve"> </v>
      </c>
      <c r="BV348" s="100">
        <f t="shared" si="380"/>
        <v>7.5800436549999999</v>
      </c>
      <c r="BW348" s="100">
        <f t="shared" si="381"/>
        <v>2.8410509725622966</v>
      </c>
      <c r="BX348" s="100">
        <f>IFERROR(BV348-BW348*1," ")</f>
        <v>4.7389926824377033</v>
      </c>
      <c r="BY348" s="100">
        <f t="shared" si="376"/>
        <v>10.421094627562297</v>
      </c>
      <c r="BZ348" s="100">
        <f t="shared" si="379"/>
        <v>9.8959178879393779</v>
      </c>
      <c r="CA348" s="100" t="str">
        <f t="shared" si="382"/>
        <v/>
      </c>
      <c r="CB348" s="100" t="str">
        <f t="shared" si="383"/>
        <v/>
      </c>
      <c r="CC348" s="100" t="str">
        <f t="shared" si="384"/>
        <v/>
      </c>
      <c r="CD348" s="100" t="str">
        <f t="shared" si="385"/>
        <v/>
      </c>
      <c r="CE348" s="100" t="str">
        <f t="shared" si="386"/>
        <v/>
      </c>
      <c r="CF348" s="100" t="str">
        <f t="shared" si="387"/>
        <v/>
      </c>
      <c r="CG348" s="100" t="str">
        <f t="shared" si="388"/>
        <v/>
      </c>
      <c r="CH348" s="100" t="str">
        <f t="shared" si="389"/>
        <v/>
      </c>
      <c r="CI348" s="100" t="str">
        <f t="shared" si="390"/>
        <v/>
      </c>
      <c r="CJ348" s="100" t="str">
        <f t="shared" si="391"/>
        <v/>
      </c>
      <c r="CK348" s="100" t="str">
        <f t="shared" si="392"/>
        <v/>
      </c>
      <c r="CL348" s="100">
        <f t="shared" si="393"/>
        <v>8.9375069999999983</v>
      </c>
      <c r="CM348" s="100">
        <f t="shared" si="394"/>
        <v>6</v>
      </c>
      <c r="CN348" s="100" t="str">
        <f t="shared" si="395"/>
        <v/>
      </c>
      <c r="CO348" s="100" t="str">
        <f t="shared" si="396"/>
        <v/>
      </c>
      <c r="CP348" s="100" t="str">
        <f t="shared" si="397"/>
        <v/>
      </c>
      <c r="CQ348" s="100" t="str">
        <f t="shared" si="398"/>
        <v/>
      </c>
      <c r="CR348" s="100" t="str">
        <f t="shared" si="399"/>
        <v/>
      </c>
      <c r="CS348" s="100" t="str">
        <f t="shared" si="400"/>
        <v/>
      </c>
      <c r="CT348" s="100" t="str">
        <f t="shared" si="401"/>
        <v/>
      </c>
      <c r="CU348" s="100" t="str">
        <f t="shared" si="402"/>
        <v/>
      </c>
      <c r="CV348" s="100" t="str">
        <f t="shared" si="403"/>
        <v/>
      </c>
      <c r="CW348" s="100" t="str">
        <f t="shared" si="404"/>
        <v/>
      </c>
      <c r="CX348" s="100" t="str">
        <f t="shared" si="405"/>
        <v/>
      </c>
      <c r="CY348" s="100" t="str">
        <f t="shared" si="406"/>
        <v/>
      </c>
      <c r="CZ348" s="100" t="str">
        <f t="shared" si="407"/>
        <v/>
      </c>
      <c r="DA348" s="100" t="str">
        <f t="shared" si="408"/>
        <v/>
      </c>
      <c r="DB348" s="100" t="str">
        <f t="shared" si="409"/>
        <v/>
      </c>
      <c r="DC348" s="100" t="str">
        <f t="shared" si="410"/>
        <v/>
      </c>
      <c r="DD348" s="100" t="str">
        <f t="shared" si="411"/>
        <v/>
      </c>
      <c r="DE348" s="100" t="str">
        <f t="shared" si="412"/>
        <v/>
      </c>
      <c r="DF348" s="100" t="str">
        <f t="shared" si="413"/>
        <v/>
      </c>
      <c r="DG348" s="100" t="str">
        <f t="shared" si="414"/>
        <v/>
      </c>
      <c r="DH348" s="100" t="str">
        <f t="shared" si="415"/>
        <v/>
      </c>
      <c r="DI348" s="100" t="str">
        <f t="shared" si="416"/>
        <v/>
      </c>
      <c r="DJ348" s="100" t="str">
        <f t="shared" si="417"/>
        <v/>
      </c>
      <c r="DK348" s="100" t="str">
        <f t="shared" si="418"/>
        <v/>
      </c>
      <c r="DL348" s="100" t="str">
        <f t="shared" si="419"/>
        <v/>
      </c>
      <c r="DM348" s="100" t="str">
        <f t="shared" si="420"/>
        <v/>
      </c>
      <c r="DN348" s="100" t="str">
        <f t="shared" si="421"/>
        <v/>
      </c>
      <c r="DO348" s="100" t="str">
        <f t="shared" si="422"/>
        <v/>
      </c>
      <c r="DP348" s="100" t="str">
        <f t="shared" si="423"/>
        <v/>
      </c>
      <c r="DQ348" s="100" t="str">
        <f t="shared" si="424"/>
        <v/>
      </c>
      <c r="DR348" s="100" t="str">
        <f t="shared" si="425"/>
        <v/>
      </c>
      <c r="DS348" s="100" t="str">
        <f t="shared" si="426"/>
        <v/>
      </c>
      <c r="DT348" s="100" t="str">
        <f t="shared" si="427"/>
        <v/>
      </c>
      <c r="DU348" s="100" t="str">
        <f t="shared" si="428"/>
        <v/>
      </c>
      <c r="DV348" s="100" t="str">
        <f t="shared" si="429"/>
        <v/>
      </c>
      <c r="DW348" s="100" t="str">
        <f t="shared" si="430"/>
        <v/>
      </c>
      <c r="DX348" s="100" t="str">
        <f t="shared" si="431"/>
        <v/>
      </c>
      <c r="DY348" s="100" t="str">
        <f t="shared" si="432"/>
        <v/>
      </c>
      <c r="DZ348" s="100" t="str">
        <f t="shared" si="433"/>
        <v/>
      </c>
      <c r="EA348" s="100" t="str">
        <f t="shared" si="434"/>
        <v/>
      </c>
      <c r="EB348" s="100" t="str">
        <f t="shared" si="435"/>
        <v/>
      </c>
      <c r="EC348" s="100" t="str">
        <f t="shared" si="436"/>
        <v/>
      </c>
      <c r="ED348" s="100" t="str">
        <f t="shared" si="437"/>
        <v/>
      </c>
      <c r="EE348" s="100" t="str">
        <f t="shared" si="438"/>
        <v/>
      </c>
      <c r="EF348" s="100" t="str">
        <f t="shared" si="439"/>
        <v/>
      </c>
      <c r="EG348" s="100" t="str">
        <f t="shared" si="440"/>
        <v/>
      </c>
      <c r="EH348" s="100" t="str">
        <f t="shared" si="441"/>
        <v/>
      </c>
      <c r="EI348" s="100">
        <f t="shared" si="442"/>
        <v>8.98</v>
      </c>
      <c r="EJ348" s="100" t="str">
        <f t="shared" si="443"/>
        <v/>
      </c>
      <c r="EK348" s="100">
        <f t="shared" si="444"/>
        <v>9.7799999999999994</v>
      </c>
      <c r="EL348" s="100" t="str">
        <f t="shared" si="445"/>
        <v/>
      </c>
      <c r="EM348" s="100" t="str">
        <f t="shared" si="446"/>
        <v/>
      </c>
      <c r="EN348" s="100" t="str">
        <f t="shared" si="447"/>
        <v/>
      </c>
      <c r="EO348" s="99">
        <f t="shared" si="448"/>
        <v>8.67</v>
      </c>
      <c r="EP348" s="99">
        <f>ROUND(EO348*(1+[3]Inflación!$G$50),2)</f>
        <v>8.7799999999999994</v>
      </c>
      <c r="EQ348" s="98">
        <f t="shared" si="449"/>
        <v>-3.6269287195360378E-2</v>
      </c>
    </row>
    <row r="349" spans="1:147" s="97" customFormat="1" ht="24.75" customHeight="1">
      <c r="A349" s="107">
        <v>341</v>
      </c>
      <c r="B349" s="106" t="s">
        <v>373</v>
      </c>
      <c r="C349" s="105" t="s">
        <v>273</v>
      </c>
      <c r="D349" s="104" t="s">
        <v>12</v>
      </c>
      <c r="E349" s="103">
        <v>5.1942536999750528</v>
      </c>
      <c r="F349" s="103">
        <v>5.2384048564248404</v>
      </c>
      <c r="G349" s="102"/>
      <c r="H349" s="100"/>
      <c r="I349" s="100">
        <v>5.4600000000000009</v>
      </c>
      <c r="J349" s="100">
        <v>6.69</v>
      </c>
      <c r="K349" s="100" t="str">
        <f>+'[3]Contratos anteriores'!AO352</f>
        <v xml:space="preserve"> </v>
      </c>
      <c r="L349" s="100" t="str">
        <f>+'[3]Contratos anteriores'!AP352</f>
        <v xml:space="preserve"> </v>
      </c>
      <c r="M349" s="100" t="str">
        <f>+'[3]Contratos anteriores'!AQ352</f>
        <v xml:space="preserve"> </v>
      </c>
      <c r="N349" s="100"/>
      <c r="O349" s="100"/>
      <c r="P349" s="100"/>
      <c r="Q349" s="100" t="str">
        <f>+'[3]Contratos anteriores'!AR352</f>
        <v xml:space="preserve"> </v>
      </c>
      <c r="R349" s="100">
        <f>+'[3]Contratos anteriores'!AS352</f>
        <v>4.4518364400000001</v>
      </c>
      <c r="S349" s="100">
        <f>+'[3]Contratos anteriores'!AT352</f>
        <v>5.0241629999999988</v>
      </c>
      <c r="T349" s="100">
        <v>6</v>
      </c>
      <c r="U349" s="100">
        <v>3.8</v>
      </c>
      <c r="V349" s="101">
        <v>3.57</v>
      </c>
      <c r="W349" s="100" t="str">
        <f>+'[3]Contratos anteriores'!AU352</f>
        <v xml:space="preserve"> </v>
      </c>
      <c r="X349" s="100" t="str">
        <f>+'[3]Contratos anteriores'!AV352</f>
        <v xml:space="preserve"> </v>
      </c>
      <c r="Y349" s="100">
        <f>+'[3]Contratos anteriores'!AW352</f>
        <v>5.3953759999999997</v>
      </c>
      <c r="Z349" s="100"/>
      <c r="AA349" s="100"/>
      <c r="AB349" s="100"/>
      <c r="AC349" s="101">
        <f>+'[3]Contratos anteriores'!AX352</f>
        <v>5.6664900000000005</v>
      </c>
      <c r="AD349" s="101">
        <f>+'[3]Contratos anteriores'!AY352</f>
        <v>5.2242540000000002</v>
      </c>
      <c r="AE349" s="101" t="str">
        <f>+'[3]Contratos anteriores'!AZ352</f>
        <v xml:space="preserve"> </v>
      </c>
      <c r="AF349" s="100"/>
      <c r="AG349" s="100"/>
      <c r="AH349" s="100"/>
      <c r="AI349" s="100" t="str">
        <f>+'[3]Contratos anteriores'!BA352</f>
        <v xml:space="preserve"> </v>
      </c>
      <c r="AJ349" s="100" t="str">
        <f>+'[3]Contratos anteriores'!BB352</f>
        <v xml:space="preserve"> </v>
      </c>
      <c r="AK349" s="100" t="str">
        <f>+'[3]Contratos anteriores'!BC352</f>
        <v xml:space="preserve"> </v>
      </c>
      <c r="AL349" s="100">
        <v>6</v>
      </c>
      <c r="AM349" s="100">
        <v>6.22</v>
      </c>
      <c r="AN349" s="100"/>
      <c r="AO349" s="100" t="str">
        <f>+'[3]Contratos anteriores'!BD352</f>
        <v xml:space="preserve"> </v>
      </c>
      <c r="AP349" s="100" t="str">
        <f>+'[3]Contratos anteriores'!BE352</f>
        <v xml:space="preserve"> </v>
      </c>
      <c r="AQ349" s="100" t="str">
        <f>+'[3]Contratos anteriores'!BF352</f>
        <v xml:space="preserve"> </v>
      </c>
      <c r="AR349" s="100"/>
      <c r="AS349" s="100"/>
      <c r="AT349" s="100"/>
      <c r="AU349" s="100">
        <f>+'[3]Contratos anteriores'!BG352</f>
        <v>5.6229659999999999</v>
      </c>
      <c r="AV349" s="100">
        <f>+'[3]Contratos anteriores'!BH352</f>
        <v>3.484845</v>
      </c>
      <c r="AW349" s="100" t="str">
        <f>+'[3]Contratos anteriores'!BI352</f>
        <v xml:space="preserve"> </v>
      </c>
      <c r="AX349" s="100"/>
      <c r="AY349" s="100"/>
      <c r="AZ349" s="100"/>
      <c r="BA349" s="100" t="str">
        <f>+'[3]Contratos anteriores'!BJ352</f>
        <v xml:space="preserve"> </v>
      </c>
      <c r="BB349" s="100" t="str">
        <f>+'[3]Contratos anteriores'!BK352</f>
        <v xml:space="preserve"> </v>
      </c>
      <c r="BC349" s="100" t="str">
        <f>+'[3]Contratos anteriores'!BL352</f>
        <v xml:space="preserve"> </v>
      </c>
      <c r="BD349" s="100"/>
      <c r="BE349" s="100"/>
      <c r="BF349" s="100"/>
      <c r="BG349" s="100" t="str">
        <f>+'[3]Contratos anteriores'!BM352</f>
        <v xml:space="preserve"> </v>
      </c>
      <c r="BH349" s="100" t="str">
        <f>+'[3]Contratos anteriores'!BN352</f>
        <v xml:space="preserve"> </v>
      </c>
      <c r="BI349" s="100" t="str">
        <f>+'[3]Contratos anteriores'!BO352</f>
        <v xml:space="preserve"> </v>
      </c>
      <c r="BJ349" s="100">
        <v>5.7200000000000006</v>
      </c>
      <c r="BK349" s="100">
        <v>5.87</v>
      </c>
      <c r="BL349" s="100">
        <v>4.47</v>
      </c>
      <c r="BM349" s="100" t="str">
        <f>+'[3]Contratos anteriores'!BP352</f>
        <v xml:space="preserve"> </v>
      </c>
      <c r="BN349" s="100">
        <f>+'[3]Contratos anteriores'!BQ352</f>
        <v>5.4516559999999998</v>
      </c>
      <c r="BO349" s="100" t="str">
        <f>+'[3]Contratos anteriores'!BR352</f>
        <v xml:space="preserve"> </v>
      </c>
      <c r="BP349" s="100">
        <v>5.19</v>
      </c>
      <c r="BQ349" s="100"/>
      <c r="BR349" s="100">
        <v>5.49</v>
      </c>
      <c r="BS349" s="100" t="str">
        <f>+'[3]Contratos anteriores'!BS352</f>
        <v xml:space="preserve"> </v>
      </c>
      <c r="BT349" s="100" t="str">
        <f>+'[3]Contratos anteriores'!BT352</f>
        <v xml:space="preserve"> </v>
      </c>
      <c r="BU349" s="100" t="str">
        <f>+'[3]Contratos anteriores'!BU352</f>
        <v xml:space="preserve"> </v>
      </c>
      <c r="BV349" s="100">
        <f t="shared" si="380"/>
        <v>5.2400793219999997</v>
      </c>
      <c r="BW349" s="100">
        <f t="shared" si="381"/>
        <v>0.83273219750017424</v>
      </c>
      <c r="BX349" s="100">
        <f t="shared" ref="BX349:BX367" si="452">IFERROR(BV349-BW349*$BX$2," ")</f>
        <v>3.9909810257497385</v>
      </c>
      <c r="BY349" s="100">
        <f t="shared" si="376"/>
        <v>6.0728115195001742</v>
      </c>
      <c r="BZ349" s="100">
        <f t="shared" si="379"/>
        <v>5.7136790699725584</v>
      </c>
      <c r="CA349" s="100" t="str">
        <f t="shared" si="382"/>
        <v/>
      </c>
      <c r="CB349" s="100">
        <f t="shared" si="383"/>
        <v>5.4600000000000009</v>
      </c>
      <c r="CC349" s="100" t="str">
        <f t="shared" si="384"/>
        <v/>
      </c>
      <c r="CD349" s="100" t="str">
        <f t="shared" si="385"/>
        <v/>
      </c>
      <c r="CE349" s="100" t="str">
        <f t="shared" si="386"/>
        <v/>
      </c>
      <c r="CF349" s="100" t="str">
        <f t="shared" si="387"/>
        <v/>
      </c>
      <c r="CG349" s="100" t="str">
        <f t="shared" si="388"/>
        <v/>
      </c>
      <c r="CH349" s="100" t="str">
        <f t="shared" si="389"/>
        <v/>
      </c>
      <c r="CI349" s="100" t="str">
        <f t="shared" si="390"/>
        <v/>
      </c>
      <c r="CJ349" s="100" t="str">
        <f t="shared" si="391"/>
        <v/>
      </c>
      <c r="CK349" s="100">
        <f t="shared" si="392"/>
        <v>4.4518364400000001</v>
      </c>
      <c r="CL349" s="100">
        <f t="shared" si="393"/>
        <v>5.0241629999999988</v>
      </c>
      <c r="CM349" s="100" t="str">
        <f t="shared" si="394"/>
        <v/>
      </c>
      <c r="CN349" s="100" t="str">
        <f t="shared" si="395"/>
        <v/>
      </c>
      <c r="CO349" s="100" t="str">
        <f t="shared" si="396"/>
        <v/>
      </c>
      <c r="CP349" s="100" t="str">
        <f t="shared" si="397"/>
        <v/>
      </c>
      <c r="CQ349" s="100" t="str">
        <f t="shared" si="398"/>
        <v/>
      </c>
      <c r="CR349" s="100">
        <f t="shared" si="399"/>
        <v>5.3953759999999997</v>
      </c>
      <c r="CS349" s="100" t="str">
        <f t="shared" si="400"/>
        <v/>
      </c>
      <c r="CT349" s="100" t="str">
        <f t="shared" si="401"/>
        <v/>
      </c>
      <c r="CU349" s="100" t="str">
        <f t="shared" si="402"/>
        <v/>
      </c>
      <c r="CV349" s="100">
        <f t="shared" si="403"/>
        <v>5.6664900000000005</v>
      </c>
      <c r="CW349" s="100">
        <f t="shared" si="404"/>
        <v>5.2242540000000002</v>
      </c>
      <c r="CX349" s="100" t="str">
        <f t="shared" si="405"/>
        <v/>
      </c>
      <c r="CY349" s="100" t="str">
        <f t="shared" si="406"/>
        <v/>
      </c>
      <c r="CZ349" s="100" t="str">
        <f t="shared" si="407"/>
        <v/>
      </c>
      <c r="DA349" s="100" t="str">
        <f t="shared" si="408"/>
        <v/>
      </c>
      <c r="DB349" s="100" t="str">
        <f t="shared" si="409"/>
        <v/>
      </c>
      <c r="DC349" s="100" t="str">
        <f t="shared" si="410"/>
        <v/>
      </c>
      <c r="DD349" s="100" t="str">
        <f t="shared" si="411"/>
        <v/>
      </c>
      <c r="DE349" s="100" t="str">
        <f t="shared" si="412"/>
        <v/>
      </c>
      <c r="DF349" s="100" t="str">
        <f t="shared" si="413"/>
        <v/>
      </c>
      <c r="DG349" s="100" t="str">
        <f t="shared" si="414"/>
        <v/>
      </c>
      <c r="DH349" s="100" t="str">
        <f t="shared" si="415"/>
        <v/>
      </c>
      <c r="DI349" s="100" t="str">
        <f t="shared" si="416"/>
        <v/>
      </c>
      <c r="DJ349" s="100" t="str">
        <f t="shared" si="417"/>
        <v/>
      </c>
      <c r="DK349" s="100" t="str">
        <f t="shared" si="418"/>
        <v/>
      </c>
      <c r="DL349" s="100" t="str">
        <f t="shared" si="419"/>
        <v/>
      </c>
      <c r="DM349" s="100" t="str">
        <f t="shared" si="420"/>
        <v/>
      </c>
      <c r="DN349" s="100">
        <f t="shared" si="421"/>
        <v>5.6229659999999999</v>
      </c>
      <c r="DO349" s="100" t="str">
        <f t="shared" si="422"/>
        <v/>
      </c>
      <c r="DP349" s="100" t="str">
        <f t="shared" si="423"/>
        <v/>
      </c>
      <c r="DQ349" s="100" t="str">
        <f t="shared" si="424"/>
        <v/>
      </c>
      <c r="DR349" s="100" t="str">
        <f t="shared" si="425"/>
        <v/>
      </c>
      <c r="DS349" s="100" t="str">
        <f t="shared" si="426"/>
        <v/>
      </c>
      <c r="DT349" s="100" t="str">
        <f t="shared" si="427"/>
        <v/>
      </c>
      <c r="DU349" s="100" t="str">
        <f t="shared" si="428"/>
        <v/>
      </c>
      <c r="DV349" s="100" t="str">
        <f t="shared" si="429"/>
        <v/>
      </c>
      <c r="DW349" s="100" t="str">
        <f t="shared" si="430"/>
        <v/>
      </c>
      <c r="DX349" s="100" t="str">
        <f t="shared" si="431"/>
        <v/>
      </c>
      <c r="DY349" s="100" t="str">
        <f t="shared" si="432"/>
        <v/>
      </c>
      <c r="DZ349" s="100" t="str">
        <f t="shared" si="433"/>
        <v/>
      </c>
      <c r="EA349" s="100" t="str">
        <f t="shared" si="434"/>
        <v/>
      </c>
      <c r="EB349" s="100" t="str">
        <f t="shared" si="435"/>
        <v/>
      </c>
      <c r="EC349" s="100" t="str">
        <f t="shared" si="436"/>
        <v/>
      </c>
      <c r="ED349" s="100" t="str">
        <f t="shared" si="437"/>
        <v/>
      </c>
      <c r="EE349" s="100">
        <f t="shared" si="438"/>
        <v>4.47</v>
      </c>
      <c r="EF349" s="100" t="str">
        <f t="shared" si="439"/>
        <v/>
      </c>
      <c r="EG349" s="100">
        <f t="shared" si="440"/>
        <v>5.4516559999999998</v>
      </c>
      <c r="EH349" s="100" t="str">
        <f t="shared" si="441"/>
        <v/>
      </c>
      <c r="EI349" s="100">
        <f t="shared" si="442"/>
        <v>5.19</v>
      </c>
      <c r="EJ349" s="100" t="str">
        <f t="shared" si="443"/>
        <v/>
      </c>
      <c r="EK349" s="100">
        <f t="shared" si="444"/>
        <v>5.49</v>
      </c>
      <c r="EL349" s="100" t="str">
        <f t="shared" si="445"/>
        <v/>
      </c>
      <c r="EM349" s="100" t="str">
        <f t="shared" si="446"/>
        <v/>
      </c>
      <c r="EN349" s="100" t="str">
        <f t="shared" si="447"/>
        <v/>
      </c>
      <c r="EO349" s="99">
        <f t="shared" si="448"/>
        <v>5.25</v>
      </c>
      <c r="EP349" s="99">
        <f>ROUND(EO349*(1+[3]Inflación!$G$50),2)</f>
        <v>5.32</v>
      </c>
      <c r="EQ349" s="98">
        <f t="shared" si="449"/>
        <v>1.0732302125561421E-2</v>
      </c>
    </row>
    <row r="350" spans="1:147" s="56" customFormat="1" ht="24.75" customHeight="1">
      <c r="A350" s="93">
        <v>342</v>
      </c>
      <c r="B350" s="92" t="s">
        <v>368</v>
      </c>
      <c r="C350" s="91" t="s">
        <v>372</v>
      </c>
      <c r="D350" s="90" t="s">
        <v>12</v>
      </c>
      <c r="E350" s="94">
        <v>10.530389783353868</v>
      </c>
      <c r="F350" s="94">
        <v>10.619898096512376</v>
      </c>
      <c r="G350" s="87"/>
      <c r="H350" s="82"/>
      <c r="I350" s="82">
        <v>13.419</v>
      </c>
      <c r="J350" s="82">
        <v>12.84</v>
      </c>
      <c r="K350" s="82" t="str">
        <f>+'[3]Contratos anteriores'!AO353</f>
        <v xml:space="preserve"> </v>
      </c>
      <c r="L350" s="82">
        <f>+'[3]Contratos anteriores'!AP353</f>
        <v>10.51146</v>
      </c>
      <c r="M350" s="82">
        <f>+'[3]Contratos anteriores'!AQ353</f>
        <v>10.568066999999997</v>
      </c>
      <c r="N350" s="82"/>
      <c r="O350" s="82"/>
      <c r="P350" s="82"/>
      <c r="Q350" s="82" t="str">
        <f>+'[3]Contratos anteriores'!AR353</f>
        <v xml:space="preserve"> </v>
      </c>
      <c r="R350" s="82">
        <f>+'[3]Contratos anteriores'!AS353</f>
        <v>8.612974604999998</v>
      </c>
      <c r="S350" s="82">
        <f>+'[3]Contratos anteriores'!AT353</f>
        <v>9.7120229999999985</v>
      </c>
      <c r="T350" s="118"/>
      <c r="U350" s="82"/>
      <c r="V350" s="86">
        <v>9.5500000000000007</v>
      </c>
      <c r="W350" s="82">
        <f>+'[3]Contratos anteriores'!AU353</f>
        <v>13.478374000000001</v>
      </c>
      <c r="X350" s="82" t="str">
        <f>+'[3]Contratos anteriores'!AV353</f>
        <v xml:space="preserve"> </v>
      </c>
      <c r="Y350" s="82" t="str">
        <f>+'[3]Contratos anteriores'!AW353</f>
        <v xml:space="preserve"> </v>
      </c>
      <c r="Z350" s="82"/>
      <c r="AA350" s="82"/>
      <c r="AB350" s="82"/>
      <c r="AC350" s="86" t="str">
        <f>+'[3]Contratos anteriores'!AX353</f>
        <v xml:space="preserve"> </v>
      </c>
      <c r="AD350" s="86" t="str">
        <f>+'[3]Contratos anteriores'!AY353</f>
        <v xml:space="preserve"> </v>
      </c>
      <c r="AE350" s="86" t="str">
        <f>+'[3]Contratos anteriores'!AZ353</f>
        <v xml:space="preserve"> </v>
      </c>
      <c r="AF350" s="82"/>
      <c r="AG350" s="82"/>
      <c r="AH350" s="82"/>
      <c r="AI350" s="82" t="str">
        <f>+'[3]Contratos anteriores'!BA353</f>
        <v xml:space="preserve"> </v>
      </c>
      <c r="AJ350" s="82" t="str">
        <f>+'[3]Contratos anteriores'!BB353</f>
        <v xml:space="preserve"> </v>
      </c>
      <c r="AK350" s="82" t="str">
        <f>+'[3]Contratos anteriores'!BC353</f>
        <v xml:space="preserve"> </v>
      </c>
      <c r="AL350" s="82"/>
      <c r="AM350" s="82"/>
      <c r="AN350" s="82"/>
      <c r="AO350" s="82" t="str">
        <f>+'[3]Contratos anteriores'!BD353</f>
        <v xml:space="preserve"> </v>
      </c>
      <c r="AP350" s="82" t="str">
        <f>+'[3]Contratos anteriores'!BE353</f>
        <v xml:space="preserve"> </v>
      </c>
      <c r="AQ350" s="82" t="str">
        <f>+'[3]Contratos anteriores'!BF353</f>
        <v xml:space="preserve"> </v>
      </c>
      <c r="AR350" s="82"/>
      <c r="AS350" s="82"/>
      <c r="AT350" s="82"/>
      <c r="AU350" s="82">
        <f>+'[3]Contratos anteriores'!BG353</f>
        <v>13.341948</v>
      </c>
      <c r="AV350" s="82">
        <f>+'[3]Contratos anteriores'!BH353</f>
        <v>11.616149999999999</v>
      </c>
      <c r="AW350" s="82" t="str">
        <f>+'[3]Contratos anteriores'!BI353</f>
        <v xml:space="preserve"> </v>
      </c>
      <c r="AX350" s="82"/>
      <c r="AY350" s="82"/>
      <c r="AZ350" s="82"/>
      <c r="BA350" s="82" t="str">
        <f>+'[3]Contratos anteriores'!BJ353</f>
        <v xml:space="preserve"> </v>
      </c>
      <c r="BB350" s="82" t="str">
        <f>+'[3]Contratos anteriores'!BK353</f>
        <v xml:space="preserve"> </v>
      </c>
      <c r="BC350" s="82" t="str">
        <f>+'[3]Contratos anteriores'!BL353</f>
        <v xml:space="preserve"> </v>
      </c>
      <c r="BD350" s="82"/>
      <c r="BE350" s="82"/>
      <c r="BF350" s="82"/>
      <c r="BG350" s="82" t="str">
        <f>+'[3]Contratos anteriores'!BM353</f>
        <v xml:space="preserve"> </v>
      </c>
      <c r="BH350" s="82" t="str">
        <f>+'[3]Contratos anteriores'!BN353</f>
        <v xml:space="preserve"> </v>
      </c>
      <c r="BI350" s="82" t="str">
        <f>+'[3]Contratos anteriores'!BO353</f>
        <v xml:space="preserve"> </v>
      </c>
      <c r="BJ350" s="82">
        <v>13.67</v>
      </c>
      <c r="BK350" s="82">
        <v>11.9</v>
      </c>
      <c r="BL350" s="82"/>
      <c r="BM350" s="82" t="str">
        <f>+'[3]Contratos anteriores'!BP353</f>
        <v xml:space="preserve"> </v>
      </c>
      <c r="BN350" s="82" t="str">
        <f>+'[3]Contratos anteriores'!BQ353</f>
        <v xml:space="preserve"> </v>
      </c>
      <c r="BO350" s="82" t="str">
        <f>+'[3]Contratos anteriores'!BR353</f>
        <v xml:space="preserve"> </v>
      </c>
      <c r="BP350" s="82">
        <v>10.51</v>
      </c>
      <c r="BQ350" s="82">
        <v>15.4</v>
      </c>
      <c r="BR350" s="82">
        <v>10.62</v>
      </c>
      <c r="BS350" s="82" t="str">
        <f>+'[3]Contratos anteriores'!BS353</f>
        <v xml:space="preserve"> </v>
      </c>
      <c r="BT350" s="82" t="str">
        <f>+'[3]Contratos anteriores'!BT353</f>
        <v xml:space="preserve"> </v>
      </c>
      <c r="BU350" s="82" t="str">
        <f>+'[3]Contratos anteriores'!BU353</f>
        <v xml:space="preserve"> </v>
      </c>
      <c r="BV350" s="84">
        <f t="shared" si="380"/>
        <v>11.716666440333334</v>
      </c>
      <c r="BW350" s="84">
        <f t="shared" si="381"/>
        <v>1.8270734476048329</v>
      </c>
      <c r="BX350" s="84">
        <f t="shared" si="452"/>
        <v>8.9760562689260848</v>
      </c>
      <c r="BY350" s="84">
        <f t="shared" si="376"/>
        <v>13.543739887938168</v>
      </c>
      <c r="BZ350" s="84">
        <f t="shared" si="379"/>
        <v>11.583428761689257</v>
      </c>
      <c r="CA350" s="82" t="str">
        <f t="shared" si="382"/>
        <v/>
      </c>
      <c r="CB350" s="82" t="str">
        <f t="shared" si="383"/>
        <v/>
      </c>
      <c r="CC350" s="82" t="str">
        <f t="shared" si="384"/>
        <v/>
      </c>
      <c r="CD350" s="82" t="str">
        <f t="shared" si="385"/>
        <v/>
      </c>
      <c r="CE350" s="82">
        <f t="shared" si="386"/>
        <v>10.51146</v>
      </c>
      <c r="CF350" s="82">
        <f t="shared" si="387"/>
        <v>10.568066999999997</v>
      </c>
      <c r="CG350" s="82" t="str">
        <f t="shared" si="388"/>
        <v/>
      </c>
      <c r="CH350" s="82" t="str">
        <f t="shared" si="389"/>
        <v/>
      </c>
      <c r="CI350" s="82" t="str">
        <f t="shared" si="390"/>
        <v/>
      </c>
      <c r="CJ350" s="82" t="str">
        <f t="shared" si="391"/>
        <v/>
      </c>
      <c r="CK350" s="82" t="str">
        <f t="shared" si="392"/>
        <v/>
      </c>
      <c r="CL350" s="82">
        <f t="shared" si="393"/>
        <v>9.7120229999999985</v>
      </c>
      <c r="CM350" s="82" t="str">
        <f t="shared" si="394"/>
        <v/>
      </c>
      <c r="CN350" s="82" t="str">
        <f t="shared" si="395"/>
        <v/>
      </c>
      <c r="CO350" s="82">
        <f t="shared" si="396"/>
        <v>9.5500000000000007</v>
      </c>
      <c r="CP350" s="82" t="str">
        <f t="shared" si="397"/>
        <v/>
      </c>
      <c r="CQ350" s="82" t="str">
        <f t="shared" si="398"/>
        <v/>
      </c>
      <c r="CR350" s="82" t="str">
        <f t="shared" si="399"/>
        <v/>
      </c>
      <c r="CS350" s="82" t="str">
        <f t="shared" si="400"/>
        <v/>
      </c>
      <c r="CT350" s="82" t="str">
        <f t="shared" si="401"/>
        <v/>
      </c>
      <c r="CU350" s="82" t="str">
        <f t="shared" si="402"/>
        <v/>
      </c>
      <c r="CV350" s="82" t="str">
        <f t="shared" si="403"/>
        <v/>
      </c>
      <c r="CW350" s="82" t="str">
        <f t="shared" si="404"/>
        <v/>
      </c>
      <c r="CX350" s="82" t="str">
        <f t="shared" si="405"/>
        <v/>
      </c>
      <c r="CY350" s="82" t="str">
        <f t="shared" si="406"/>
        <v/>
      </c>
      <c r="CZ350" s="82" t="str">
        <f t="shared" si="407"/>
        <v/>
      </c>
      <c r="DA350" s="82" t="str">
        <f t="shared" si="408"/>
        <v/>
      </c>
      <c r="DB350" s="82" t="str">
        <f t="shared" si="409"/>
        <v/>
      </c>
      <c r="DC350" s="82" t="str">
        <f t="shared" si="410"/>
        <v/>
      </c>
      <c r="DD350" s="82" t="str">
        <f t="shared" si="411"/>
        <v/>
      </c>
      <c r="DE350" s="82" t="str">
        <f t="shared" si="412"/>
        <v/>
      </c>
      <c r="DF350" s="82" t="str">
        <f t="shared" si="413"/>
        <v/>
      </c>
      <c r="DG350" s="82" t="str">
        <f t="shared" si="414"/>
        <v/>
      </c>
      <c r="DH350" s="82" t="str">
        <f t="shared" si="415"/>
        <v/>
      </c>
      <c r="DI350" s="82" t="str">
        <f t="shared" si="416"/>
        <v/>
      </c>
      <c r="DJ350" s="82" t="str">
        <f t="shared" si="417"/>
        <v/>
      </c>
      <c r="DK350" s="82" t="str">
        <f t="shared" si="418"/>
        <v/>
      </c>
      <c r="DL350" s="82" t="str">
        <f t="shared" si="419"/>
        <v/>
      </c>
      <c r="DM350" s="82" t="str">
        <f t="shared" si="420"/>
        <v/>
      </c>
      <c r="DN350" s="82" t="str">
        <f t="shared" si="421"/>
        <v/>
      </c>
      <c r="DO350" s="82" t="str">
        <f t="shared" si="422"/>
        <v/>
      </c>
      <c r="DP350" s="82" t="str">
        <f t="shared" si="423"/>
        <v/>
      </c>
      <c r="DQ350" s="82" t="str">
        <f t="shared" si="424"/>
        <v/>
      </c>
      <c r="DR350" s="82" t="str">
        <f t="shared" si="425"/>
        <v/>
      </c>
      <c r="DS350" s="82" t="str">
        <f t="shared" si="426"/>
        <v/>
      </c>
      <c r="DT350" s="82" t="str">
        <f t="shared" si="427"/>
        <v/>
      </c>
      <c r="DU350" s="82" t="str">
        <f t="shared" si="428"/>
        <v/>
      </c>
      <c r="DV350" s="82" t="str">
        <f t="shared" si="429"/>
        <v/>
      </c>
      <c r="DW350" s="82" t="str">
        <f t="shared" si="430"/>
        <v/>
      </c>
      <c r="DX350" s="82" t="str">
        <f t="shared" si="431"/>
        <v/>
      </c>
      <c r="DY350" s="82" t="str">
        <f t="shared" si="432"/>
        <v/>
      </c>
      <c r="DZ350" s="82" t="str">
        <f t="shared" si="433"/>
        <v/>
      </c>
      <c r="EA350" s="82" t="str">
        <f t="shared" si="434"/>
        <v/>
      </c>
      <c r="EB350" s="82" t="str">
        <f t="shared" si="435"/>
        <v/>
      </c>
      <c r="EC350" s="82" t="str">
        <f t="shared" si="436"/>
        <v/>
      </c>
      <c r="ED350" s="82" t="str">
        <f t="shared" si="437"/>
        <v/>
      </c>
      <c r="EE350" s="82" t="str">
        <f t="shared" si="438"/>
        <v/>
      </c>
      <c r="EF350" s="82" t="str">
        <f t="shared" si="439"/>
        <v/>
      </c>
      <c r="EG350" s="82" t="str">
        <f t="shared" si="440"/>
        <v/>
      </c>
      <c r="EH350" s="82" t="str">
        <f t="shared" si="441"/>
        <v/>
      </c>
      <c r="EI350" s="82">
        <f t="shared" si="442"/>
        <v>10.51</v>
      </c>
      <c r="EJ350" s="82" t="str">
        <f t="shared" si="443"/>
        <v/>
      </c>
      <c r="EK350" s="82">
        <f t="shared" si="444"/>
        <v>10.62</v>
      </c>
      <c r="EL350" s="82" t="str">
        <f t="shared" si="445"/>
        <v/>
      </c>
      <c r="EM350" s="82" t="str">
        <f t="shared" si="446"/>
        <v/>
      </c>
      <c r="EN350" s="82" t="str">
        <f t="shared" si="447"/>
        <v/>
      </c>
      <c r="EO350" s="71">
        <f t="shared" si="448"/>
        <v>10.26</v>
      </c>
      <c r="EP350" s="71">
        <f>ROUND(EO350*(1+[3]Inflación!$G$50),2)</f>
        <v>10.39</v>
      </c>
      <c r="EQ350" s="81">
        <f t="shared" si="449"/>
        <v>-2.567709162877263E-2</v>
      </c>
    </row>
    <row r="351" spans="1:147" s="117" customFormat="1" ht="24.75" customHeight="1">
      <c r="A351" s="93">
        <v>343</v>
      </c>
      <c r="B351" s="92" t="s">
        <v>368</v>
      </c>
      <c r="C351" s="91" t="s">
        <v>371</v>
      </c>
      <c r="D351" s="90" t="s">
        <v>12</v>
      </c>
      <c r="E351" s="94">
        <v>2.5221355214399153</v>
      </c>
      <c r="F351" s="94">
        <v>2.5435736733721543</v>
      </c>
      <c r="G351" s="87"/>
      <c r="H351" s="82"/>
      <c r="I351" s="82">
        <v>4.7459999999999996</v>
      </c>
      <c r="J351" s="82"/>
      <c r="K351" s="82">
        <f>+'[3]Contratos anteriores'!AO354</f>
        <v>2.7876760000000003</v>
      </c>
      <c r="L351" s="82" t="str">
        <f>+'[3]Contratos anteriores'!AP354</f>
        <v xml:space="preserve"> </v>
      </c>
      <c r="M351" s="82" t="str">
        <f>+'[3]Contratos anteriores'!AQ354</f>
        <v xml:space="preserve"> </v>
      </c>
      <c r="N351" s="82"/>
      <c r="O351" s="82"/>
      <c r="P351" s="82"/>
      <c r="Q351" s="82" t="str">
        <f>+'[3]Contratos anteriores'!AR354</f>
        <v xml:space="preserve"> </v>
      </c>
      <c r="R351" s="82" t="str">
        <f>+'[3]Contratos anteriores'!AS354</f>
        <v xml:space="preserve"> </v>
      </c>
      <c r="S351" s="82" t="str">
        <f>+'[3]Contratos anteriores'!AT354</f>
        <v xml:space="preserve"> </v>
      </c>
      <c r="T351" s="82">
        <v>4</v>
      </c>
      <c r="U351" s="82">
        <v>1.6</v>
      </c>
      <c r="V351" s="86"/>
      <c r="W351" s="82">
        <f>+'[3]Contratos anteriores'!AU354</f>
        <v>2.8889420000000001</v>
      </c>
      <c r="X351" s="82">
        <f>+'[3]Contratos anteriores'!AV354</f>
        <v>2.6473579999999997</v>
      </c>
      <c r="Y351" s="82">
        <f>+'[3]Contratos anteriores'!AW354</f>
        <v>2.1440579999999998</v>
      </c>
      <c r="Z351" s="82"/>
      <c r="AA351" s="82"/>
      <c r="AB351" s="82"/>
      <c r="AC351" s="86" t="str">
        <f>+'[3]Contratos anteriores'!AX354</f>
        <v xml:space="preserve"> </v>
      </c>
      <c r="AD351" s="86" t="str">
        <f>+'[3]Contratos anteriores'!AY354</f>
        <v xml:space="preserve"> </v>
      </c>
      <c r="AE351" s="86" t="str">
        <f>+'[3]Contratos anteriores'!AZ354</f>
        <v xml:space="preserve"> </v>
      </c>
      <c r="AF351" s="82"/>
      <c r="AG351" s="82"/>
      <c r="AH351" s="82"/>
      <c r="AI351" s="82" t="str">
        <f>+'[3]Contratos anteriores'!BA354</f>
        <v xml:space="preserve"> </v>
      </c>
      <c r="AJ351" s="82" t="str">
        <f>+'[3]Contratos anteriores'!BB354</f>
        <v xml:space="preserve"> </v>
      </c>
      <c r="AK351" s="82" t="str">
        <f>+'[3]Contratos anteriores'!BC354</f>
        <v xml:space="preserve"> </v>
      </c>
      <c r="AL351" s="82">
        <v>3</v>
      </c>
      <c r="AM351" s="82">
        <v>4.0599999999999996</v>
      </c>
      <c r="AN351" s="82"/>
      <c r="AO351" s="82" t="str">
        <f>+'[3]Contratos anteriores'!BD354</f>
        <v xml:space="preserve"> </v>
      </c>
      <c r="AP351" s="82">
        <f>+'[3]Contratos anteriores'!BE354</f>
        <v>2.7368060000000001</v>
      </c>
      <c r="AQ351" s="82" t="str">
        <f>+'[3]Contratos anteriores'!BF354</f>
        <v xml:space="preserve"> </v>
      </c>
      <c r="AR351" s="82"/>
      <c r="AS351" s="82"/>
      <c r="AT351" s="82"/>
      <c r="AU351" s="82" t="str">
        <f>+'[3]Contratos anteriores'!BG354</f>
        <v xml:space="preserve"> </v>
      </c>
      <c r="AV351" s="82" t="str">
        <f>+'[3]Contratos anteriores'!BH354</f>
        <v xml:space="preserve"> </v>
      </c>
      <c r="AW351" s="82" t="str">
        <f>+'[3]Contratos anteriores'!BI354</f>
        <v xml:space="preserve"> </v>
      </c>
      <c r="AX351" s="82"/>
      <c r="AY351" s="82"/>
      <c r="AZ351" s="82"/>
      <c r="BA351" s="82" t="str">
        <f>+'[3]Contratos anteriores'!BJ354</f>
        <v xml:space="preserve"> </v>
      </c>
      <c r="BB351" s="82" t="str">
        <f>+'[3]Contratos anteriores'!BK354</f>
        <v xml:space="preserve"> </v>
      </c>
      <c r="BC351" s="82" t="str">
        <f>+'[3]Contratos anteriores'!BL354</f>
        <v xml:space="preserve"> </v>
      </c>
      <c r="BD351" s="82"/>
      <c r="BE351" s="82"/>
      <c r="BF351" s="82"/>
      <c r="BG351" s="82" t="str">
        <f>+'[3]Contratos anteriores'!BM354</f>
        <v xml:space="preserve"> </v>
      </c>
      <c r="BH351" s="82" t="str">
        <f>+'[3]Contratos anteriores'!BN354</f>
        <v xml:space="preserve"> </v>
      </c>
      <c r="BI351" s="82" t="str">
        <f>+'[3]Contratos anteriores'!BO354</f>
        <v xml:space="preserve"> </v>
      </c>
      <c r="BJ351" s="82">
        <v>2.8600000000000003</v>
      </c>
      <c r="BK351" s="82">
        <v>2.85</v>
      </c>
      <c r="BL351" s="82"/>
      <c r="BM351" s="82" t="str">
        <f>+'[3]Contratos anteriores'!BP354</f>
        <v xml:space="preserve"> </v>
      </c>
      <c r="BN351" s="82" t="str">
        <f>+'[3]Contratos anteriores'!BQ354</f>
        <v xml:space="preserve"> </v>
      </c>
      <c r="BO351" s="82" t="str">
        <f>+'[3]Contratos anteriores'!BR354</f>
        <v xml:space="preserve"> </v>
      </c>
      <c r="BP351" s="82">
        <v>2.52</v>
      </c>
      <c r="BQ351" s="82"/>
      <c r="BR351" s="82">
        <v>2.8</v>
      </c>
      <c r="BS351" s="82">
        <f>+'[3]Contratos anteriores'!BS354</f>
        <v>2.4719639999999998</v>
      </c>
      <c r="BT351" s="82">
        <f>+'[3]Contratos anteriores'!BT354</f>
        <v>2.7923339999999999</v>
      </c>
      <c r="BU351" s="82">
        <f>+'[3]Contratos anteriores'!BU354</f>
        <v>2.6719440000000003</v>
      </c>
      <c r="BV351" s="84">
        <f t="shared" si="380"/>
        <v>2.9162989411764708</v>
      </c>
      <c r="BW351" s="84">
        <f t="shared" si="381"/>
        <v>0.70718923463117378</v>
      </c>
      <c r="BX351" s="84">
        <f t="shared" si="452"/>
        <v>1.8555150892297101</v>
      </c>
      <c r="BY351" s="84">
        <f t="shared" si="376"/>
        <v>3.6234881758076445</v>
      </c>
      <c r="BZ351" s="84">
        <f t="shared" si="379"/>
        <v>2.7743490735839069</v>
      </c>
      <c r="CA351" s="82" t="str">
        <f t="shared" si="382"/>
        <v/>
      </c>
      <c r="CB351" s="82" t="str">
        <f t="shared" si="383"/>
        <v/>
      </c>
      <c r="CC351" s="82" t="str">
        <f t="shared" si="384"/>
        <v/>
      </c>
      <c r="CD351" s="82" t="str">
        <f t="shared" si="385"/>
        <v/>
      </c>
      <c r="CE351" s="82" t="str">
        <f t="shared" si="386"/>
        <v/>
      </c>
      <c r="CF351" s="82" t="str">
        <f t="shared" si="387"/>
        <v/>
      </c>
      <c r="CG351" s="82" t="str">
        <f t="shared" si="388"/>
        <v/>
      </c>
      <c r="CH351" s="82" t="str">
        <f t="shared" si="389"/>
        <v/>
      </c>
      <c r="CI351" s="82" t="str">
        <f t="shared" si="390"/>
        <v/>
      </c>
      <c r="CJ351" s="82" t="str">
        <f t="shared" si="391"/>
        <v/>
      </c>
      <c r="CK351" s="82" t="str">
        <f t="shared" si="392"/>
        <v/>
      </c>
      <c r="CL351" s="82" t="str">
        <f t="shared" si="393"/>
        <v/>
      </c>
      <c r="CM351" s="82" t="str">
        <f t="shared" si="394"/>
        <v/>
      </c>
      <c r="CN351" s="82" t="str">
        <f t="shared" si="395"/>
        <v/>
      </c>
      <c r="CO351" s="82" t="str">
        <f t="shared" si="396"/>
        <v/>
      </c>
      <c r="CP351" s="82" t="str">
        <f t="shared" si="397"/>
        <v/>
      </c>
      <c r="CQ351" s="82">
        <f t="shared" si="398"/>
        <v>2.6473579999999997</v>
      </c>
      <c r="CR351" s="82">
        <f t="shared" si="399"/>
        <v>2.1440579999999998</v>
      </c>
      <c r="CS351" s="82" t="str">
        <f t="shared" si="400"/>
        <v/>
      </c>
      <c r="CT351" s="82" t="str">
        <f t="shared" si="401"/>
        <v/>
      </c>
      <c r="CU351" s="82" t="str">
        <f t="shared" si="402"/>
        <v/>
      </c>
      <c r="CV351" s="82" t="str">
        <f t="shared" si="403"/>
        <v/>
      </c>
      <c r="CW351" s="82" t="str">
        <f t="shared" si="404"/>
        <v/>
      </c>
      <c r="CX351" s="82" t="str">
        <f t="shared" si="405"/>
        <v/>
      </c>
      <c r="CY351" s="82" t="str">
        <f t="shared" si="406"/>
        <v/>
      </c>
      <c r="CZ351" s="82" t="str">
        <f t="shared" si="407"/>
        <v/>
      </c>
      <c r="DA351" s="82" t="str">
        <f t="shared" si="408"/>
        <v/>
      </c>
      <c r="DB351" s="82" t="str">
        <f t="shared" si="409"/>
        <v/>
      </c>
      <c r="DC351" s="82" t="str">
        <f t="shared" si="410"/>
        <v/>
      </c>
      <c r="DD351" s="82" t="str">
        <f t="shared" si="411"/>
        <v/>
      </c>
      <c r="DE351" s="82" t="str">
        <f t="shared" si="412"/>
        <v/>
      </c>
      <c r="DF351" s="82" t="str">
        <f t="shared" si="413"/>
        <v/>
      </c>
      <c r="DG351" s="82" t="str">
        <f t="shared" si="414"/>
        <v/>
      </c>
      <c r="DH351" s="82" t="str">
        <f t="shared" si="415"/>
        <v/>
      </c>
      <c r="DI351" s="82">
        <f t="shared" si="416"/>
        <v>2.7368060000000001</v>
      </c>
      <c r="DJ351" s="82" t="str">
        <f t="shared" si="417"/>
        <v/>
      </c>
      <c r="DK351" s="82" t="str">
        <f t="shared" si="418"/>
        <v/>
      </c>
      <c r="DL351" s="82" t="str">
        <f t="shared" si="419"/>
        <v/>
      </c>
      <c r="DM351" s="82" t="str">
        <f t="shared" si="420"/>
        <v/>
      </c>
      <c r="DN351" s="82" t="str">
        <f t="shared" si="421"/>
        <v/>
      </c>
      <c r="DO351" s="82" t="str">
        <f t="shared" si="422"/>
        <v/>
      </c>
      <c r="DP351" s="82" t="str">
        <f t="shared" si="423"/>
        <v/>
      </c>
      <c r="DQ351" s="82" t="str">
        <f t="shared" si="424"/>
        <v/>
      </c>
      <c r="DR351" s="82" t="str">
        <f t="shared" si="425"/>
        <v/>
      </c>
      <c r="DS351" s="82" t="str">
        <f t="shared" si="426"/>
        <v/>
      </c>
      <c r="DT351" s="82" t="str">
        <f t="shared" si="427"/>
        <v/>
      </c>
      <c r="DU351" s="82" t="str">
        <f t="shared" si="428"/>
        <v/>
      </c>
      <c r="DV351" s="82" t="str">
        <f t="shared" si="429"/>
        <v/>
      </c>
      <c r="DW351" s="82" t="str">
        <f t="shared" si="430"/>
        <v/>
      </c>
      <c r="DX351" s="82" t="str">
        <f t="shared" si="431"/>
        <v/>
      </c>
      <c r="DY351" s="82" t="str">
        <f t="shared" si="432"/>
        <v/>
      </c>
      <c r="DZ351" s="82" t="str">
        <f t="shared" si="433"/>
        <v/>
      </c>
      <c r="EA351" s="82" t="str">
        <f t="shared" si="434"/>
        <v/>
      </c>
      <c r="EB351" s="82" t="str">
        <f t="shared" si="435"/>
        <v/>
      </c>
      <c r="EC351" s="82" t="str">
        <f t="shared" si="436"/>
        <v/>
      </c>
      <c r="ED351" s="82" t="str">
        <f t="shared" si="437"/>
        <v/>
      </c>
      <c r="EE351" s="82" t="str">
        <f t="shared" si="438"/>
        <v/>
      </c>
      <c r="EF351" s="82" t="str">
        <f t="shared" si="439"/>
        <v/>
      </c>
      <c r="EG351" s="82" t="str">
        <f t="shared" si="440"/>
        <v/>
      </c>
      <c r="EH351" s="82" t="str">
        <f t="shared" si="441"/>
        <v/>
      </c>
      <c r="EI351" s="82">
        <f t="shared" si="442"/>
        <v>2.52</v>
      </c>
      <c r="EJ351" s="82" t="str">
        <f t="shared" si="443"/>
        <v/>
      </c>
      <c r="EK351" s="82" t="str">
        <f t="shared" si="444"/>
        <v/>
      </c>
      <c r="EL351" s="82">
        <f t="shared" si="445"/>
        <v>2.4719639999999998</v>
      </c>
      <c r="EM351" s="82" t="str">
        <f t="shared" si="446"/>
        <v/>
      </c>
      <c r="EN351" s="82">
        <f t="shared" si="447"/>
        <v>2.6719440000000003</v>
      </c>
      <c r="EO351" s="71">
        <f t="shared" si="448"/>
        <v>2.5499999999999998</v>
      </c>
      <c r="EP351" s="71">
        <f>ROUND(EO351*(1+[3]Inflación!$G$50),2)</f>
        <v>2.58</v>
      </c>
      <c r="EQ351" s="81">
        <f t="shared" si="449"/>
        <v>1.1047970389860939E-2</v>
      </c>
    </row>
    <row r="352" spans="1:147" s="97" customFormat="1" ht="24.75" customHeight="1">
      <c r="A352" s="107">
        <v>344</v>
      </c>
      <c r="B352" s="106" t="s">
        <v>368</v>
      </c>
      <c r="C352" s="105" t="s">
        <v>286</v>
      </c>
      <c r="D352" s="104" t="s">
        <v>12</v>
      </c>
      <c r="E352" s="103">
        <v>24.667529448751139</v>
      </c>
      <c r="F352" s="103">
        <v>24.877203449065526</v>
      </c>
      <c r="G352" s="102"/>
      <c r="H352" s="100"/>
      <c r="I352" s="100">
        <v>28.003500000000003</v>
      </c>
      <c r="J352" s="100">
        <v>30.55</v>
      </c>
      <c r="K352" s="100">
        <f>+'[3]Contratos anteriores'!AO355</f>
        <v>26.981448</v>
      </c>
      <c r="L352" s="100">
        <f>+'[3]Contratos anteriores'!AP355</f>
        <v>24.52674</v>
      </c>
      <c r="M352" s="100">
        <f>+'[3]Contratos anteriores'!AQ355</f>
        <v>27.026531999999996</v>
      </c>
      <c r="N352" s="100"/>
      <c r="O352" s="100"/>
      <c r="P352" s="100"/>
      <c r="Q352" s="100">
        <f>+'[3]Contratos anteriores'!AR355</f>
        <v>20.377806</v>
      </c>
      <c r="R352" s="100">
        <f>+'[3]Contratos anteriores'!AS355</f>
        <v>22.026623579999999</v>
      </c>
      <c r="S352" s="100">
        <f>+'[3]Contratos anteriores'!AT355</f>
        <v>24.825275999999995</v>
      </c>
      <c r="T352" s="100">
        <v>25</v>
      </c>
      <c r="U352" s="100">
        <v>20</v>
      </c>
      <c r="V352" s="101">
        <v>19.43</v>
      </c>
      <c r="W352" s="100" t="str">
        <f>+'[3]Contratos anteriores'!AU355</f>
        <v xml:space="preserve"> </v>
      </c>
      <c r="X352" s="100" t="str">
        <f>+'[3]Contratos anteriores'!AV355</f>
        <v xml:space="preserve"> </v>
      </c>
      <c r="Y352" s="100" t="str">
        <f>+'[3]Contratos anteriores'!AW355</f>
        <v xml:space="preserve"> </v>
      </c>
      <c r="Z352" s="100"/>
      <c r="AA352" s="100"/>
      <c r="AB352" s="100"/>
      <c r="AC352" s="101">
        <f>+'[3]Contratos anteriores'!AX355</f>
        <v>26.687340000000003</v>
      </c>
      <c r="AD352" s="101">
        <f>+'[3]Contratos anteriores'!AY355</f>
        <v>24.832822</v>
      </c>
      <c r="AE352" s="101" t="str">
        <f>+'[3]Contratos anteriores'!AZ355</f>
        <v xml:space="preserve"> </v>
      </c>
      <c r="AF352" s="100"/>
      <c r="AG352" s="100"/>
      <c r="AH352" s="100"/>
      <c r="AI352" s="100" t="str">
        <f>+'[3]Contratos anteriores'!BA355</f>
        <v xml:space="preserve"> </v>
      </c>
      <c r="AJ352" s="100" t="str">
        <f>+'[3]Contratos anteriores'!BB355</f>
        <v xml:space="preserve"> </v>
      </c>
      <c r="AK352" s="100" t="str">
        <f>+'[3]Contratos anteriores'!BC355</f>
        <v xml:space="preserve"> </v>
      </c>
      <c r="AL352" s="100"/>
      <c r="AM352" s="100"/>
      <c r="AN352" s="100"/>
      <c r="AO352" s="100" t="str">
        <f>+'[3]Contratos anteriores'!BD355</f>
        <v xml:space="preserve"> </v>
      </c>
      <c r="AP352" s="100">
        <f>+'[3]Contratos anteriores'!BE355</f>
        <v>26.442226000000002</v>
      </c>
      <c r="AQ352" s="100" t="str">
        <f>+'[3]Contratos anteriores'!BF355</f>
        <v xml:space="preserve"> </v>
      </c>
      <c r="AR352" s="100"/>
      <c r="AS352" s="100"/>
      <c r="AT352" s="100"/>
      <c r="AU352" s="100">
        <f>+'[3]Contratos anteriores'!BG355</f>
        <v>26.482356000000003</v>
      </c>
      <c r="AV352" s="100">
        <f>+'[3]Contratos anteriores'!BH355</f>
        <v>29.040375000000001</v>
      </c>
      <c r="AW352" s="100" t="str">
        <f>+'[3]Contratos anteriores'!BI355</f>
        <v xml:space="preserve"> </v>
      </c>
      <c r="AX352" s="100"/>
      <c r="AY352" s="100"/>
      <c r="AZ352" s="100"/>
      <c r="BA352" s="100" t="str">
        <f>+'[3]Contratos anteriores'!BJ355</f>
        <v xml:space="preserve"> </v>
      </c>
      <c r="BB352" s="100" t="str">
        <f>+'[3]Contratos anteriores'!BK355</f>
        <v xml:space="preserve"> </v>
      </c>
      <c r="BC352" s="100" t="str">
        <f>+'[3]Contratos anteriores'!BL355</f>
        <v xml:space="preserve"> </v>
      </c>
      <c r="BD352" s="100"/>
      <c r="BE352" s="100"/>
      <c r="BF352" s="100"/>
      <c r="BG352" s="100">
        <f>+'[3]Contratos anteriores'!BM355</f>
        <v>27.209874000000003</v>
      </c>
      <c r="BH352" s="100" t="str">
        <f>+'[3]Contratos anteriores'!BN355</f>
        <v xml:space="preserve"> </v>
      </c>
      <c r="BI352" s="100" t="str">
        <f>+'[3]Contratos anteriores'!BO355</f>
        <v xml:space="preserve"> </v>
      </c>
      <c r="BJ352" s="100">
        <v>35.75</v>
      </c>
      <c r="BK352" s="100">
        <v>27.87</v>
      </c>
      <c r="BL352" s="100">
        <v>35.21</v>
      </c>
      <c r="BM352" s="100">
        <f>+'[3]Contratos anteriores'!BP355</f>
        <v>26.056931999999996</v>
      </c>
      <c r="BN352" s="100">
        <f>+'[3]Contratos anteriores'!BQ355</f>
        <v>26.973491999999997</v>
      </c>
      <c r="BO352" s="100" t="str">
        <f>+'[3]Contratos anteriores'!BR355</f>
        <v xml:space="preserve"> </v>
      </c>
      <c r="BP352" s="100">
        <v>24.63</v>
      </c>
      <c r="BQ352" s="100"/>
      <c r="BR352" s="100">
        <v>27.16</v>
      </c>
      <c r="BS352" s="100" t="str">
        <f>+'[3]Contratos anteriores'!BS355</f>
        <v xml:space="preserve"> </v>
      </c>
      <c r="BT352" s="100" t="str">
        <f>+'[3]Contratos anteriores'!BT355</f>
        <v xml:space="preserve"> </v>
      </c>
      <c r="BU352" s="100">
        <f>+'[3]Contratos anteriores'!BU355</f>
        <v>25.302499999999998</v>
      </c>
      <c r="BV352" s="100">
        <f t="shared" si="380"/>
        <v>26.335833703199995</v>
      </c>
      <c r="BW352" s="100">
        <f t="shared" si="381"/>
        <v>3.7240840659491647</v>
      </c>
      <c r="BX352" s="100">
        <f t="shared" si="452"/>
        <v>20.749707604276246</v>
      </c>
      <c r="BY352" s="100">
        <f t="shared" ref="BY352:BY415" si="453">IFERROR(BV352+BW352*$BY$2," ")</f>
        <v>30.059917769149159</v>
      </c>
      <c r="BZ352" s="100">
        <f t="shared" si="379"/>
        <v>27.134282393626254</v>
      </c>
      <c r="CA352" s="100" t="str">
        <f t="shared" si="382"/>
        <v/>
      </c>
      <c r="CB352" s="100" t="str">
        <f t="shared" si="383"/>
        <v/>
      </c>
      <c r="CC352" s="100" t="str">
        <f t="shared" si="384"/>
        <v/>
      </c>
      <c r="CD352" s="100">
        <f t="shared" si="385"/>
        <v>26.981448</v>
      </c>
      <c r="CE352" s="100">
        <f t="shared" si="386"/>
        <v>24.52674</v>
      </c>
      <c r="CF352" s="100">
        <f t="shared" si="387"/>
        <v>27.026531999999996</v>
      </c>
      <c r="CG352" s="100" t="str">
        <f t="shared" si="388"/>
        <v/>
      </c>
      <c r="CH352" s="100" t="str">
        <f t="shared" si="389"/>
        <v/>
      </c>
      <c r="CI352" s="100" t="str">
        <f t="shared" si="390"/>
        <v/>
      </c>
      <c r="CJ352" s="100" t="str">
        <f t="shared" si="391"/>
        <v/>
      </c>
      <c r="CK352" s="100">
        <f t="shared" si="392"/>
        <v>22.026623579999999</v>
      </c>
      <c r="CL352" s="100">
        <f t="shared" si="393"/>
        <v>24.825275999999995</v>
      </c>
      <c r="CM352" s="100">
        <f t="shared" si="394"/>
        <v>25</v>
      </c>
      <c r="CN352" s="100" t="str">
        <f t="shared" si="395"/>
        <v/>
      </c>
      <c r="CO352" s="100" t="str">
        <f t="shared" si="396"/>
        <v/>
      </c>
      <c r="CP352" s="100" t="str">
        <f t="shared" si="397"/>
        <v/>
      </c>
      <c r="CQ352" s="100" t="str">
        <f t="shared" si="398"/>
        <v/>
      </c>
      <c r="CR352" s="100" t="str">
        <f t="shared" si="399"/>
        <v/>
      </c>
      <c r="CS352" s="100" t="str">
        <f t="shared" si="400"/>
        <v/>
      </c>
      <c r="CT352" s="100" t="str">
        <f t="shared" si="401"/>
        <v/>
      </c>
      <c r="CU352" s="100" t="str">
        <f t="shared" si="402"/>
        <v/>
      </c>
      <c r="CV352" s="100">
        <f t="shared" si="403"/>
        <v>26.687340000000003</v>
      </c>
      <c r="CW352" s="100">
        <f t="shared" si="404"/>
        <v>24.832822</v>
      </c>
      <c r="CX352" s="100" t="str">
        <f t="shared" si="405"/>
        <v/>
      </c>
      <c r="CY352" s="100" t="str">
        <f t="shared" si="406"/>
        <v/>
      </c>
      <c r="CZ352" s="100" t="str">
        <f t="shared" si="407"/>
        <v/>
      </c>
      <c r="DA352" s="100" t="str">
        <f t="shared" si="408"/>
        <v/>
      </c>
      <c r="DB352" s="100" t="str">
        <f t="shared" si="409"/>
        <v/>
      </c>
      <c r="DC352" s="100" t="str">
        <f t="shared" si="410"/>
        <v/>
      </c>
      <c r="DD352" s="100" t="str">
        <f t="shared" si="411"/>
        <v/>
      </c>
      <c r="DE352" s="100" t="str">
        <f t="shared" si="412"/>
        <v/>
      </c>
      <c r="DF352" s="100" t="str">
        <f t="shared" si="413"/>
        <v/>
      </c>
      <c r="DG352" s="100" t="str">
        <f t="shared" si="414"/>
        <v/>
      </c>
      <c r="DH352" s="100" t="str">
        <f t="shared" si="415"/>
        <v/>
      </c>
      <c r="DI352" s="100">
        <f t="shared" si="416"/>
        <v>26.442226000000002</v>
      </c>
      <c r="DJ352" s="100" t="str">
        <f t="shared" si="417"/>
        <v/>
      </c>
      <c r="DK352" s="100" t="str">
        <f t="shared" si="418"/>
        <v/>
      </c>
      <c r="DL352" s="100" t="str">
        <f t="shared" si="419"/>
        <v/>
      </c>
      <c r="DM352" s="100" t="str">
        <f t="shared" si="420"/>
        <v/>
      </c>
      <c r="DN352" s="100">
        <f t="shared" si="421"/>
        <v>26.482356000000003</v>
      </c>
      <c r="DO352" s="100" t="str">
        <f t="shared" si="422"/>
        <v/>
      </c>
      <c r="DP352" s="100" t="str">
        <f t="shared" si="423"/>
        <v/>
      </c>
      <c r="DQ352" s="100" t="str">
        <f t="shared" si="424"/>
        <v/>
      </c>
      <c r="DR352" s="100" t="str">
        <f t="shared" si="425"/>
        <v/>
      </c>
      <c r="DS352" s="100" t="str">
        <f t="shared" si="426"/>
        <v/>
      </c>
      <c r="DT352" s="100" t="str">
        <f t="shared" si="427"/>
        <v/>
      </c>
      <c r="DU352" s="100" t="str">
        <f t="shared" si="428"/>
        <v/>
      </c>
      <c r="DV352" s="100" t="str">
        <f t="shared" si="429"/>
        <v/>
      </c>
      <c r="DW352" s="100" t="str">
        <f t="shared" si="430"/>
        <v/>
      </c>
      <c r="DX352" s="100" t="str">
        <f t="shared" si="431"/>
        <v/>
      </c>
      <c r="DY352" s="100" t="str">
        <f t="shared" si="432"/>
        <v/>
      </c>
      <c r="DZ352" s="100" t="str">
        <f t="shared" si="433"/>
        <v/>
      </c>
      <c r="EA352" s="100" t="str">
        <f t="shared" si="434"/>
        <v/>
      </c>
      <c r="EB352" s="100" t="str">
        <f t="shared" si="435"/>
        <v/>
      </c>
      <c r="EC352" s="100" t="str">
        <f t="shared" si="436"/>
        <v/>
      </c>
      <c r="ED352" s="100" t="str">
        <f t="shared" si="437"/>
        <v/>
      </c>
      <c r="EE352" s="100" t="str">
        <f t="shared" si="438"/>
        <v/>
      </c>
      <c r="EF352" s="100">
        <f t="shared" si="439"/>
        <v>26.056931999999996</v>
      </c>
      <c r="EG352" s="100">
        <f t="shared" si="440"/>
        <v>26.973491999999997</v>
      </c>
      <c r="EH352" s="100" t="str">
        <f t="shared" si="441"/>
        <v/>
      </c>
      <c r="EI352" s="100">
        <f t="shared" si="442"/>
        <v>24.63</v>
      </c>
      <c r="EJ352" s="100" t="str">
        <f t="shared" si="443"/>
        <v/>
      </c>
      <c r="EK352" s="100" t="str">
        <f t="shared" si="444"/>
        <v/>
      </c>
      <c r="EL352" s="100" t="str">
        <f t="shared" si="445"/>
        <v/>
      </c>
      <c r="EM352" s="100" t="str">
        <f t="shared" si="446"/>
        <v/>
      </c>
      <c r="EN352" s="100">
        <f t="shared" si="447"/>
        <v>25.302499999999998</v>
      </c>
      <c r="EO352" s="99">
        <f t="shared" si="448"/>
        <v>25.63</v>
      </c>
      <c r="EP352" s="99">
        <f>ROUND(EO352*(1+[3]Inflación!$G$50),2)</f>
        <v>25.96</v>
      </c>
      <c r="EQ352" s="98">
        <f t="shared" si="449"/>
        <v>3.9017711654037779E-2</v>
      </c>
    </row>
    <row r="353" spans="1:147" s="97" customFormat="1" ht="24.75" customHeight="1">
      <c r="A353" s="107">
        <v>345</v>
      </c>
      <c r="B353" s="106" t="s">
        <v>368</v>
      </c>
      <c r="C353" s="105" t="s">
        <v>242</v>
      </c>
      <c r="D353" s="104" t="s">
        <v>12</v>
      </c>
      <c r="E353" s="103">
        <v>6.7313006066594916</v>
      </c>
      <c r="F353" s="103">
        <v>6.7885166618160975</v>
      </c>
      <c r="G353" s="102"/>
      <c r="H353" s="100"/>
      <c r="I353" s="100">
        <v>7.0665000000000004</v>
      </c>
      <c r="J353" s="100">
        <v>7.7</v>
      </c>
      <c r="K353" s="100">
        <f>+'[3]Contratos anteriores'!AO356</f>
        <v>6.9488420000000009</v>
      </c>
      <c r="L353" s="100">
        <f>+'[3]Contratos anteriores'!AP356</f>
        <v>5.8397000000000006</v>
      </c>
      <c r="M353" s="100">
        <f>+'[3]Contratos anteriores'!AQ356</f>
        <v>6.9604529999999993</v>
      </c>
      <c r="N353" s="100"/>
      <c r="O353" s="100"/>
      <c r="P353" s="100"/>
      <c r="Q353" s="100">
        <f>+'[3]Contratos anteriores'!AR356</f>
        <v>4.8217620000000005</v>
      </c>
      <c r="R353" s="100" t="str">
        <f>+'[3]Contratos anteriores'!AS356</f>
        <v xml:space="preserve"> </v>
      </c>
      <c r="S353" s="100">
        <f>+'[3]Contratos anteriores'!AT356</f>
        <v>6.3897569999999986</v>
      </c>
      <c r="T353" s="100">
        <v>5</v>
      </c>
      <c r="U353" s="100">
        <v>4</v>
      </c>
      <c r="V353" s="100">
        <v>6.83</v>
      </c>
      <c r="W353" s="100" t="str">
        <f>+'[3]Contratos anteriores'!AU356</f>
        <v xml:space="preserve"> </v>
      </c>
      <c r="X353" s="100">
        <f>+'[3]Contratos anteriores'!AV356</f>
        <v>6.6133619999999995</v>
      </c>
      <c r="Y353" s="100">
        <f>+'[3]Contratos anteriores'!AW356</f>
        <v>3.0499979999999995</v>
      </c>
      <c r="Z353" s="100"/>
      <c r="AA353" s="100"/>
      <c r="AB353" s="100"/>
      <c r="AC353" s="101">
        <f>+'[3]Contratos anteriores'!AX356</f>
        <v>7.1288099999999996</v>
      </c>
      <c r="AD353" s="101">
        <f>+'[3]Contratos anteriores'!AY356</f>
        <v>6.7744179999999998</v>
      </c>
      <c r="AE353" s="101" t="str">
        <f>+'[3]Contratos anteriores'!AZ356</f>
        <v xml:space="preserve"> </v>
      </c>
      <c r="AF353" s="100"/>
      <c r="AG353" s="100"/>
      <c r="AH353" s="100"/>
      <c r="AI353" s="100" t="str">
        <f>+'[3]Contratos anteriores'!BA356</f>
        <v xml:space="preserve"> </v>
      </c>
      <c r="AJ353" s="100" t="str">
        <f>+'[3]Contratos anteriores'!BB356</f>
        <v xml:space="preserve"> </v>
      </c>
      <c r="AK353" s="100" t="str">
        <f>+'[3]Contratos anteriores'!BC356</f>
        <v xml:space="preserve"> </v>
      </c>
      <c r="AL353" s="100">
        <v>6</v>
      </c>
      <c r="AM353" s="100">
        <v>6.23</v>
      </c>
      <c r="AN353" s="100"/>
      <c r="AO353" s="100" t="str">
        <f>+'[3]Contratos anteriores'!BD356</f>
        <v xml:space="preserve"> </v>
      </c>
      <c r="AP353" s="100">
        <f>+'[3]Contratos anteriores'!BE356</f>
        <v>6.8064060000000008</v>
      </c>
      <c r="AQ353" s="100" t="str">
        <f>+'[3]Contratos anteriores'!BF356</f>
        <v xml:space="preserve"> </v>
      </c>
      <c r="AR353" s="100"/>
      <c r="AS353" s="100"/>
      <c r="AT353" s="100"/>
      <c r="AU353" s="100">
        <f>+'[3]Contratos anteriores'!BG356</f>
        <v>7.0740540000000003</v>
      </c>
      <c r="AV353" s="100">
        <f>+'[3]Contratos anteriores'!BH356</f>
        <v>6.9696899999999999</v>
      </c>
      <c r="AW353" s="100" t="str">
        <f>+'[3]Contratos anteriores'!BI356</f>
        <v xml:space="preserve"> </v>
      </c>
      <c r="AX353" s="100"/>
      <c r="AY353" s="100"/>
      <c r="AZ353" s="100"/>
      <c r="BA353" s="100">
        <f>+'[3]Contratos anteriores'!BJ356</f>
        <v>5.359939999999999</v>
      </c>
      <c r="BB353" s="100" t="str">
        <f>+'[3]Contratos anteriores'!BK356</f>
        <v xml:space="preserve"> </v>
      </c>
      <c r="BC353" s="100" t="str">
        <f>+'[3]Contratos anteriores'!BL356</f>
        <v xml:space="preserve"> </v>
      </c>
      <c r="BD353" s="100"/>
      <c r="BE353" s="100"/>
      <c r="BF353" s="100"/>
      <c r="BG353" s="100">
        <f>+'[3]Contratos anteriores'!BM356</f>
        <v>4.6340399999999997</v>
      </c>
      <c r="BH353" s="100" t="str">
        <f>+'[3]Contratos anteriores'!BN356</f>
        <v xml:space="preserve"> </v>
      </c>
      <c r="BI353" s="100" t="str">
        <f>+'[3]Contratos anteriores'!BO356</f>
        <v xml:space="preserve"> </v>
      </c>
      <c r="BJ353" s="100">
        <v>7.4</v>
      </c>
      <c r="BK353" s="100">
        <v>7.61</v>
      </c>
      <c r="BL353" s="100"/>
      <c r="BM353" s="100">
        <f>+'[3]Contratos anteriores'!BP356</f>
        <v>6.7067219999999992</v>
      </c>
      <c r="BN353" s="100">
        <f>+'[3]Contratos anteriores'!BQ356</f>
        <v>6.9467929999999996</v>
      </c>
      <c r="BO353" s="100">
        <f>+'[3]Contratos anteriores'!BR356</f>
        <v>7.056265999999999</v>
      </c>
      <c r="BP353" s="100">
        <v>6.72</v>
      </c>
      <c r="BQ353" s="100">
        <v>7.15</v>
      </c>
      <c r="BR353" s="100">
        <v>6.99</v>
      </c>
      <c r="BS353" s="100">
        <f>+'[3]Contratos anteriores'!BS356</f>
        <v>6.6155429999999997</v>
      </c>
      <c r="BT353" s="100">
        <f>+'[3]Contratos anteriores'!BT356</f>
        <v>6.9604529999999993</v>
      </c>
      <c r="BU353" s="100">
        <f>+'[3]Contratos anteriores'!BU356</f>
        <v>6.8822799999999997</v>
      </c>
      <c r="BV353" s="100">
        <f t="shared" si="380"/>
        <v>6.4136184062500021</v>
      </c>
      <c r="BW353" s="100">
        <f t="shared" si="381"/>
        <v>1.0422507468876965</v>
      </c>
      <c r="BX353" s="100">
        <f t="shared" si="452"/>
        <v>4.8502422859184575</v>
      </c>
      <c r="BY353" s="100">
        <f t="shared" si="453"/>
        <v>7.4558691531376988</v>
      </c>
      <c r="BZ353" s="100">
        <f t="shared" ref="BZ353:BZ384" si="454">+IFERROR(E353*1.1," ")</f>
        <v>7.4044306673254416</v>
      </c>
      <c r="CA353" s="100" t="str">
        <f t="shared" si="382"/>
        <v/>
      </c>
      <c r="CB353" s="100">
        <f t="shared" si="383"/>
        <v>7.0665000000000004</v>
      </c>
      <c r="CC353" s="100" t="str">
        <f t="shared" si="384"/>
        <v/>
      </c>
      <c r="CD353" s="100">
        <f t="shared" si="385"/>
        <v>6.9488420000000009</v>
      </c>
      <c r="CE353" s="100">
        <f t="shared" si="386"/>
        <v>5.8397000000000006</v>
      </c>
      <c r="CF353" s="100">
        <f t="shared" si="387"/>
        <v>6.9604529999999993</v>
      </c>
      <c r="CG353" s="100" t="str">
        <f t="shared" si="388"/>
        <v/>
      </c>
      <c r="CH353" s="100" t="str">
        <f t="shared" si="389"/>
        <v/>
      </c>
      <c r="CI353" s="100" t="str">
        <f t="shared" si="390"/>
        <v/>
      </c>
      <c r="CJ353" s="100" t="str">
        <f t="shared" si="391"/>
        <v/>
      </c>
      <c r="CK353" s="100" t="str">
        <f t="shared" si="392"/>
        <v/>
      </c>
      <c r="CL353" s="100">
        <f t="shared" si="393"/>
        <v>6.3897569999999986</v>
      </c>
      <c r="CM353" s="100">
        <f t="shared" si="394"/>
        <v>5</v>
      </c>
      <c r="CN353" s="100" t="str">
        <f t="shared" si="395"/>
        <v/>
      </c>
      <c r="CO353" s="100">
        <f t="shared" si="396"/>
        <v>6.83</v>
      </c>
      <c r="CP353" s="100" t="str">
        <f t="shared" si="397"/>
        <v/>
      </c>
      <c r="CQ353" s="100">
        <f t="shared" si="398"/>
        <v>6.6133619999999995</v>
      </c>
      <c r="CR353" s="100" t="str">
        <f t="shared" si="399"/>
        <v/>
      </c>
      <c r="CS353" s="100" t="str">
        <f t="shared" si="400"/>
        <v/>
      </c>
      <c r="CT353" s="100" t="str">
        <f t="shared" si="401"/>
        <v/>
      </c>
      <c r="CU353" s="100" t="str">
        <f t="shared" si="402"/>
        <v/>
      </c>
      <c r="CV353" s="100">
        <f t="shared" si="403"/>
        <v>7.1288099999999996</v>
      </c>
      <c r="CW353" s="100">
        <f t="shared" si="404"/>
        <v>6.7744179999999998</v>
      </c>
      <c r="CX353" s="100" t="str">
        <f t="shared" si="405"/>
        <v/>
      </c>
      <c r="CY353" s="100" t="str">
        <f t="shared" si="406"/>
        <v/>
      </c>
      <c r="CZ353" s="100" t="str">
        <f t="shared" si="407"/>
        <v/>
      </c>
      <c r="DA353" s="100" t="str">
        <f t="shared" si="408"/>
        <v/>
      </c>
      <c r="DB353" s="100" t="str">
        <f t="shared" si="409"/>
        <v/>
      </c>
      <c r="DC353" s="100" t="str">
        <f t="shared" si="410"/>
        <v/>
      </c>
      <c r="DD353" s="100" t="str">
        <f t="shared" si="411"/>
        <v/>
      </c>
      <c r="DE353" s="100">
        <f t="shared" si="412"/>
        <v>6</v>
      </c>
      <c r="DF353" s="100">
        <f t="shared" si="413"/>
        <v>6.23</v>
      </c>
      <c r="DG353" s="100" t="str">
        <f t="shared" si="414"/>
        <v/>
      </c>
      <c r="DH353" s="100" t="str">
        <f t="shared" si="415"/>
        <v/>
      </c>
      <c r="DI353" s="100">
        <f t="shared" si="416"/>
        <v>6.8064060000000008</v>
      </c>
      <c r="DJ353" s="100" t="str">
        <f t="shared" si="417"/>
        <v/>
      </c>
      <c r="DK353" s="100" t="str">
        <f t="shared" si="418"/>
        <v/>
      </c>
      <c r="DL353" s="100" t="str">
        <f t="shared" si="419"/>
        <v/>
      </c>
      <c r="DM353" s="100" t="str">
        <f t="shared" si="420"/>
        <v/>
      </c>
      <c r="DN353" s="100">
        <f t="shared" si="421"/>
        <v>7.0740540000000003</v>
      </c>
      <c r="DO353" s="100">
        <f t="shared" si="422"/>
        <v>6.9696899999999999</v>
      </c>
      <c r="DP353" s="100" t="str">
        <f t="shared" si="423"/>
        <v/>
      </c>
      <c r="DQ353" s="100" t="str">
        <f t="shared" si="424"/>
        <v/>
      </c>
      <c r="DR353" s="100" t="str">
        <f t="shared" si="425"/>
        <v/>
      </c>
      <c r="DS353" s="100" t="str">
        <f t="shared" si="426"/>
        <v/>
      </c>
      <c r="DT353" s="100">
        <f t="shared" si="427"/>
        <v>5.359939999999999</v>
      </c>
      <c r="DU353" s="100" t="str">
        <f t="shared" si="428"/>
        <v/>
      </c>
      <c r="DV353" s="100" t="str">
        <f t="shared" si="429"/>
        <v/>
      </c>
      <c r="DW353" s="100" t="str">
        <f t="shared" si="430"/>
        <v/>
      </c>
      <c r="DX353" s="100" t="str">
        <f t="shared" si="431"/>
        <v/>
      </c>
      <c r="DY353" s="100" t="str">
        <f t="shared" si="432"/>
        <v/>
      </c>
      <c r="DZ353" s="100" t="str">
        <f t="shared" si="433"/>
        <v/>
      </c>
      <c r="EA353" s="100" t="str">
        <f t="shared" si="434"/>
        <v/>
      </c>
      <c r="EB353" s="100" t="str">
        <f t="shared" si="435"/>
        <v/>
      </c>
      <c r="EC353" s="100">
        <f t="shared" si="436"/>
        <v>7.4</v>
      </c>
      <c r="ED353" s="100" t="str">
        <f t="shared" si="437"/>
        <v/>
      </c>
      <c r="EE353" s="100" t="str">
        <f t="shared" si="438"/>
        <v/>
      </c>
      <c r="EF353" s="100">
        <f t="shared" si="439"/>
        <v>6.7067219999999992</v>
      </c>
      <c r="EG353" s="100">
        <f t="shared" si="440"/>
        <v>6.9467929999999996</v>
      </c>
      <c r="EH353" s="100">
        <f t="shared" si="441"/>
        <v>7.056265999999999</v>
      </c>
      <c r="EI353" s="100">
        <f t="shared" si="442"/>
        <v>6.72</v>
      </c>
      <c r="EJ353" s="100">
        <f t="shared" si="443"/>
        <v>7.15</v>
      </c>
      <c r="EK353" s="100">
        <f t="shared" si="444"/>
        <v>6.99</v>
      </c>
      <c r="EL353" s="100">
        <f t="shared" si="445"/>
        <v>6.6155429999999997</v>
      </c>
      <c r="EM353" s="100">
        <f t="shared" si="446"/>
        <v>6.9604529999999993</v>
      </c>
      <c r="EN353" s="100">
        <f t="shared" si="447"/>
        <v>6.8822799999999997</v>
      </c>
      <c r="EO353" s="99">
        <f t="shared" si="448"/>
        <v>6.72</v>
      </c>
      <c r="EP353" s="99">
        <f>ROUND(EO353*(1+[3]Inflación!$G$50),2)</f>
        <v>6.81</v>
      </c>
      <c r="EQ353" s="98">
        <f t="shared" si="449"/>
        <v>-1.6788147372756024E-3</v>
      </c>
    </row>
    <row r="354" spans="1:147" s="97" customFormat="1" ht="24.75" customHeight="1">
      <c r="A354" s="107">
        <v>346</v>
      </c>
      <c r="B354" s="106" t="s">
        <v>368</v>
      </c>
      <c r="C354" s="105" t="s">
        <v>205</v>
      </c>
      <c r="D354" s="104" t="s">
        <v>12</v>
      </c>
      <c r="E354" s="103">
        <v>12.496549189941298</v>
      </c>
      <c r="F354" s="103">
        <v>12.602769858055799</v>
      </c>
      <c r="G354" s="102"/>
      <c r="H354" s="100"/>
      <c r="I354" s="100">
        <v>13.125</v>
      </c>
      <c r="J354" s="100">
        <v>14.98</v>
      </c>
      <c r="K354" s="100" t="str">
        <f>+'[3]Contratos anteriores'!AO357</f>
        <v xml:space="preserve"> </v>
      </c>
      <c r="L354" s="100" t="str">
        <f>+'[3]Contratos anteriores'!AP357</f>
        <v xml:space="preserve"> </v>
      </c>
      <c r="M354" s="100" t="str">
        <f>+'[3]Contratos anteriores'!AQ357</f>
        <v xml:space="preserve"> </v>
      </c>
      <c r="N354" s="100"/>
      <c r="O354" s="100"/>
      <c r="P354" s="100"/>
      <c r="Q354" s="100" t="str">
        <f>+'[3]Contratos anteriores'!AR357</f>
        <v xml:space="preserve"> </v>
      </c>
      <c r="R354" s="100" t="str">
        <f>+'[3]Contratos anteriores'!AS357</f>
        <v xml:space="preserve"> </v>
      </c>
      <c r="S354" s="100" t="str">
        <f>+'[3]Contratos anteriores'!AT357</f>
        <v xml:space="preserve"> </v>
      </c>
      <c r="T354" s="100">
        <v>10</v>
      </c>
      <c r="U354" s="100">
        <v>16.8</v>
      </c>
      <c r="V354" s="100"/>
      <c r="W354" s="100" t="str">
        <f>+'[3]Contratos anteriores'!AU357</f>
        <v xml:space="preserve"> </v>
      </c>
      <c r="X354" s="100" t="str">
        <f>+'[3]Contratos anteriores'!AV357</f>
        <v xml:space="preserve"> </v>
      </c>
      <c r="Y354" s="100" t="str">
        <f>+'[3]Contratos anteriores'!AW357</f>
        <v xml:space="preserve"> </v>
      </c>
      <c r="Z354" s="100"/>
      <c r="AA354" s="100"/>
      <c r="AB354" s="100"/>
      <c r="AC354" s="101">
        <f>+'[3]Contratos anteriores'!AX357</f>
        <v>13.292895000000001</v>
      </c>
      <c r="AD354" s="101" t="str">
        <f>+'[3]Contratos anteriores'!AY357</f>
        <v xml:space="preserve"> </v>
      </c>
      <c r="AE354" s="101" t="str">
        <f>+'[3]Contratos anteriores'!AZ357</f>
        <v xml:space="preserve"> </v>
      </c>
      <c r="AF354" s="100"/>
      <c r="AG354" s="100"/>
      <c r="AH354" s="100"/>
      <c r="AI354" s="100" t="str">
        <f>+'[3]Contratos anteriores'!BA357</f>
        <v xml:space="preserve"> </v>
      </c>
      <c r="AJ354" s="100" t="str">
        <f>+'[3]Contratos anteriores'!BB357</f>
        <v xml:space="preserve"> </v>
      </c>
      <c r="AK354" s="100" t="str">
        <f>+'[3]Contratos anteriores'!BC357</f>
        <v xml:space="preserve"> </v>
      </c>
      <c r="AL354" s="100"/>
      <c r="AM354" s="100"/>
      <c r="AN354" s="100"/>
      <c r="AO354" s="100" t="str">
        <f>+'[3]Contratos anteriores'!BD357</f>
        <v xml:space="preserve"> </v>
      </c>
      <c r="AP354" s="100" t="str">
        <f>+'[3]Contratos anteriores'!BE357</f>
        <v xml:space="preserve"> </v>
      </c>
      <c r="AQ354" s="100" t="str">
        <f>+'[3]Contratos anteriores'!BF357</f>
        <v xml:space="preserve"> </v>
      </c>
      <c r="AR354" s="100"/>
      <c r="AS354" s="100"/>
      <c r="AT354" s="100"/>
      <c r="AU354" s="100" t="str">
        <f>+'[3]Contratos anteriores'!BG357</f>
        <v xml:space="preserve"> </v>
      </c>
      <c r="AV354" s="100" t="str">
        <f>+'[3]Contratos anteriores'!BH357</f>
        <v xml:space="preserve"> </v>
      </c>
      <c r="AW354" s="100" t="str">
        <f>+'[3]Contratos anteriores'!BI357</f>
        <v xml:space="preserve"> </v>
      </c>
      <c r="AX354" s="100"/>
      <c r="AY354" s="100"/>
      <c r="AZ354" s="100"/>
      <c r="BA354" s="100" t="str">
        <f>+'[3]Contratos anteriores'!BJ357</f>
        <v xml:space="preserve"> </v>
      </c>
      <c r="BB354" s="100" t="str">
        <f>+'[3]Contratos anteriores'!BK357</f>
        <v xml:space="preserve"> </v>
      </c>
      <c r="BC354" s="100" t="str">
        <f>+'[3]Contratos anteriores'!BL357</f>
        <v xml:space="preserve"> </v>
      </c>
      <c r="BD354" s="100"/>
      <c r="BE354" s="100"/>
      <c r="BF354" s="100"/>
      <c r="BG354" s="100" t="str">
        <f>+'[3]Contratos anteriores'!BM357</f>
        <v xml:space="preserve"> </v>
      </c>
      <c r="BH354" s="100" t="str">
        <f>+'[3]Contratos anteriores'!BN357</f>
        <v xml:space="preserve"> </v>
      </c>
      <c r="BI354" s="100" t="str">
        <f>+'[3]Contratos anteriores'!BO357</f>
        <v xml:space="preserve"> </v>
      </c>
      <c r="BJ354" s="100">
        <v>13.969999999999999</v>
      </c>
      <c r="BK354" s="100">
        <v>14.12</v>
      </c>
      <c r="BL354" s="100">
        <v>9.76</v>
      </c>
      <c r="BM354" s="100">
        <f>+'[3]Contratos anteriores'!BP357</f>
        <v>12.542178</v>
      </c>
      <c r="BN354" s="100" t="str">
        <f>+'[3]Contratos anteriores'!BQ357</f>
        <v xml:space="preserve"> </v>
      </c>
      <c r="BO354" s="100" t="str">
        <f>+'[3]Contratos anteriores'!BR357</f>
        <v xml:space="preserve"> </v>
      </c>
      <c r="BP354" s="100">
        <v>12.48</v>
      </c>
      <c r="BQ354" s="100"/>
      <c r="BR354" s="100">
        <v>13.41</v>
      </c>
      <c r="BS354" s="100" t="str">
        <f>+'[3]Contratos anteriores'!BS357</f>
        <v xml:space="preserve"> </v>
      </c>
      <c r="BT354" s="100" t="str">
        <f>+'[3]Contratos anteriores'!BT357</f>
        <v xml:space="preserve"> </v>
      </c>
      <c r="BU354" s="100" t="str">
        <f>+'[3]Contratos anteriores'!BU357</f>
        <v xml:space="preserve"> </v>
      </c>
      <c r="BV354" s="100">
        <f t="shared" si="380"/>
        <v>13.134552090909091</v>
      </c>
      <c r="BW354" s="100">
        <f t="shared" si="381"/>
        <v>1.852661267497917</v>
      </c>
      <c r="BX354" s="100">
        <f t="shared" si="452"/>
        <v>10.355560189662215</v>
      </c>
      <c r="BY354" s="100">
        <f t="shared" si="453"/>
        <v>14.987213358407008</v>
      </c>
      <c r="BZ354" s="100">
        <f t="shared" si="454"/>
        <v>13.746204108935428</v>
      </c>
      <c r="CA354" s="100" t="str">
        <f t="shared" si="382"/>
        <v/>
      </c>
      <c r="CB354" s="100">
        <f t="shared" si="383"/>
        <v>13.125</v>
      </c>
      <c r="CC354" s="100" t="str">
        <f t="shared" si="384"/>
        <v/>
      </c>
      <c r="CD354" s="100" t="str">
        <f t="shared" si="385"/>
        <v/>
      </c>
      <c r="CE354" s="100" t="str">
        <f t="shared" si="386"/>
        <v/>
      </c>
      <c r="CF354" s="100" t="str">
        <f t="shared" si="387"/>
        <v/>
      </c>
      <c r="CG354" s="100" t="str">
        <f t="shared" si="388"/>
        <v/>
      </c>
      <c r="CH354" s="100" t="str">
        <f t="shared" si="389"/>
        <v/>
      </c>
      <c r="CI354" s="100" t="str">
        <f t="shared" si="390"/>
        <v/>
      </c>
      <c r="CJ354" s="100" t="str">
        <f t="shared" si="391"/>
        <v/>
      </c>
      <c r="CK354" s="100" t="str">
        <f t="shared" si="392"/>
        <v/>
      </c>
      <c r="CL354" s="100" t="str">
        <f t="shared" si="393"/>
        <v/>
      </c>
      <c r="CM354" s="100" t="str">
        <f t="shared" si="394"/>
        <v/>
      </c>
      <c r="CN354" s="100" t="str">
        <f t="shared" si="395"/>
        <v/>
      </c>
      <c r="CO354" s="100" t="str">
        <f t="shared" si="396"/>
        <v/>
      </c>
      <c r="CP354" s="100" t="str">
        <f t="shared" si="397"/>
        <v/>
      </c>
      <c r="CQ354" s="100" t="str">
        <f t="shared" si="398"/>
        <v/>
      </c>
      <c r="CR354" s="100" t="str">
        <f t="shared" si="399"/>
        <v/>
      </c>
      <c r="CS354" s="100" t="str">
        <f t="shared" si="400"/>
        <v/>
      </c>
      <c r="CT354" s="100" t="str">
        <f t="shared" si="401"/>
        <v/>
      </c>
      <c r="CU354" s="100" t="str">
        <f t="shared" si="402"/>
        <v/>
      </c>
      <c r="CV354" s="100">
        <f t="shared" si="403"/>
        <v>13.292895000000001</v>
      </c>
      <c r="CW354" s="100" t="str">
        <f t="shared" si="404"/>
        <v/>
      </c>
      <c r="CX354" s="100" t="str">
        <f t="shared" si="405"/>
        <v/>
      </c>
      <c r="CY354" s="100" t="str">
        <f t="shared" si="406"/>
        <v/>
      </c>
      <c r="CZ354" s="100" t="str">
        <f t="shared" si="407"/>
        <v/>
      </c>
      <c r="DA354" s="100" t="str">
        <f t="shared" si="408"/>
        <v/>
      </c>
      <c r="DB354" s="100" t="str">
        <f t="shared" si="409"/>
        <v/>
      </c>
      <c r="DC354" s="100" t="str">
        <f t="shared" si="410"/>
        <v/>
      </c>
      <c r="DD354" s="100" t="str">
        <f t="shared" si="411"/>
        <v/>
      </c>
      <c r="DE354" s="100" t="str">
        <f t="shared" si="412"/>
        <v/>
      </c>
      <c r="DF354" s="100" t="str">
        <f t="shared" si="413"/>
        <v/>
      </c>
      <c r="DG354" s="100" t="str">
        <f t="shared" si="414"/>
        <v/>
      </c>
      <c r="DH354" s="100" t="str">
        <f t="shared" si="415"/>
        <v/>
      </c>
      <c r="DI354" s="100" t="str">
        <f t="shared" si="416"/>
        <v/>
      </c>
      <c r="DJ354" s="100" t="str">
        <f t="shared" si="417"/>
        <v/>
      </c>
      <c r="DK354" s="100" t="str">
        <f t="shared" si="418"/>
        <v/>
      </c>
      <c r="DL354" s="100" t="str">
        <f t="shared" si="419"/>
        <v/>
      </c>
      <c r="DM354" s="100" t="str">
        <f t="shared" si="420"/>
        <v/>
      </c>
      <c r="DN354" s="100" t="str">
        <f t="shared" si="421"/>
        <v/>
      </c>
      <c r="DO354" s="100" t="str">
        <f t="shared" si="422"/>
        <v/>
      </c>
      <c r="DP354" s="100" t="str">
        <f t="shared" si="423"/>
        <v/>
      </c>
      <c r="DQ354" s="100" t="str">
        <f t="shared" si="424"/>
        <v/>
      </c>
      <c r="DR354" s="100" t="str">
        <f t="shared" si="425"/>
        <v/>
      </c>
      <c r="DS354" s="100" t="str">
        <f t="shared" si="426"/>
        <v/>
      </c>
      <c r="DT354" s="100" t="str">
        <f t="shared" si="427"/>
        <v/>
      </c>
      <c r="DU354" s="100" t="str">
        <f t="shared" si="428"/>
        <v/>
      </c>
      <c r="DV354" s="100" t="str">
        <f t="shared" si="429"/>
        <v/>
      </c>
      <c r="DW354" s="100" t="str">
        <f t="shared" si="430"/>
        <v/>
      </c>
      <c r="DX354" s="100" t="str">
        <f t="shared" si="431"/>
        <v/>
      </c>
      <c r="DY354" s="100" t="str">
        <f t="shared" si="432"/>
        <v/>
      </c>
      <c r="DZ354" s="100" t="str">
        <f t="shared" si="433"/>
        <v/>
      </c>
      <c r="EA354" s="100" t="str">
        <f t="shared" si="434"/>
        <v/>
      </c>
      <c r="EB354" s="100" t="str">
        <f t="shared" si="435"/>
        <v/>
      </c>
      <c r="EC354" s="100" t="str">
        <f t="shared" si="436"/>
        <v/>
      </c>
      <c r="ED354" s="100" t="str">
        <f t="shared" si="437"/>
        <v/>
      </c>
      <c r="EE354" s="100" t="str">
        <f t="shared" si="438"/>
        <v/>
      </c>
      <c r="EF354" s="100">
        <f t="shared" si="439"/>
        <v>12.542178</v>
      </c>
      <c r="EG354" s="100" t="str">
        <f t="shared" si="440"/>
        <v/>
      </c>
      <c r="EH354" s="100" t="str">
        <f t="shared" si="441"/>
        <v/>
      </c>
      <c r="EI354" s="100">
        <f t="shared" si="442"/>
        <v>12.48</v>
      </c>
      <c r="EJ354" s="100" t="str">
        <f t="shared" si="443"/>
        <v/>
      </c>
      <c r="EK354" s="100">
        <f t="shared" si="444"/>
        <v>13.41</v>
      </c>
      <c r="EL354" s="100" t="str">
        <f t="shared" si="445"/>
        <v/>
      </c>
      <c r="EM354" s="100" t="str">
        <f t="shared" si="446"/>
        <v/>
      </c>
      <c r="EN354" s="100" t="str">
        <f t="shared" si="447"/>
        <v/>
      </c>
      <c r="EO354" s="99">
        <f t="shared" si="448"/>
        <v>12.98</v>
      </c>
      <c r="EP354" s="99">
        <f>ROUND(EO354*(1+[3]Inflación!$G$50),2)</f>
        <v>13.15</v>
      </c>
      <c r="EQ354" s="98">
        <f t="shared" si="449"/>
        <v>3.8686744853358546E-2</v>
      </c>
    </row>
    <row r="355" spans="1:147" s="97" customFormat="1" ht="24.75" customHeight="1">
      <c r="A355" s="107">
        <v>347</v>
      </c>
      <c r="B355" s="106" t="s">
        <v>368</v>
      </c>
      <c r="C355" s="105" t="s">
        <v>204</v>
      </c>
      <c r="D355" s="104" t="s">
        <v>12</v>
      </c>
      <c r="E355" s="103">
        <v>16.376571475994258</v>
      </c>
      <c r="F355" s="103">
        <v>16.515772333540209</v>
      </c>
      <c r="G355" s="102"/>
      <c r="H355" s="100"/>
      <c r="I355" s="100"/>
      <c r="J355" s="100">
        <v>18.059999999999999</v>
      </c>
      <c r="K355" s="100" t="str">
        <f>+'[3]Contratos anteriores'!AO358</f>
        <v xml:space="preserve"> </v>
      </c>
      <c r="L355" s="100" t="str">
        <f>+'[3]Contratos anteriores'!AP358</f>
        <v xml:space="preserve"> </v>
      </c>
      <c r="M355" s="100" t="str">
        <f>+'[3]Contratos anteriores'!AQ358</f>
        <v xml:space="preserve"> </v>
      </c>
      <c r="N355" s="100"/>
      <c r="O355" s="100"/>
      <c r="P355" s="100"/>
      <c r="Q355" s="100" t="str">
        <f>+'[3]Contratos anteriores'!AR358</f>
        <v xml:space="preserve"> </v>
      </c>
      <c r="R355" s="100" t="str">
        <f>+'[3]Contratos anteriores'!AS358</f>
        <v xml:space="preserve"> </v>
      </c>
      <c r="S355" s="100" t="str">
        <f>+'[3]Contratos anteriores'!AT358</f>
        <v xml:space="preserve"> </v>
      </c>
      <c r="T355" s="100">
        <v>30</v>
      </c>
      <c r="U355" s="100"/>
      <c r="V355" s="100"/>
      <c r="W355" s="100" t="str">
        <f>+'[3]Contratos anteriores'!AU358</f>
        <v xml:space="preserve"> </v>
      </c>
      <c r="X355" s="100" t="str">
        <f>+'[3]Contratos anteriores'!AV358</f>
        <v xml:space="preserve"> </v>
      </c>
      <c r="Y355" s="100" t="str">
        <f>+'[3]Contratos anteriores'!AW358</f>
        <v xml:space="preserve"> </v>
      </c>
      <c r="Z355" s="100"/>
      <c r="AA355" s="100"/>
      <c r="AB355" s="100"/>
      <c r="AC355" s="101" t="str">
        <f>+'[3]Contratos anteriores'!AX358</f>
        <v xml:space="preserve"> </v>
      </c>
      <c r="AD355" s="101" t="str">
        <f>+'[3]Contratos anteriores'!AY358</f>
        <v xml:space="preserve"> </v>
      </c>
      <c r="AE355" s="101" t="str">
        <f>+'[3]Contratos anteriores'!AZ358</f>
        <v xml:space="preserve"> </v>
      </c>
      <c r="AF355" s="100"/>
      <c r="AG355" s="100"/>
      <c r="AH355" s="100"/>
      <c r="AI355" s="100" t="str">
        <f>+'[3]Contratos anteriores'!BA358</f>
        <v xml:space="preserve"> </v>
      </c>
      <c r="AJ355" s="100" t="str">
        <f>+'[3]Contratos anteriores'!BB358</f>
        <v xml:space="preserve"> </v>
      </c>
      <c r="AK355" s="100" t="str">
        <f>+'[3]Contratos anteriores'!BC358</f>
        <v xml:space="preserve"> </v>
      </c>
      <c r="AL355" s="100"/>
      <c r="AM355" s="100"/>
      <c r="AN355" s="100"/>
      <c r="AO355" s="100" t="str">
        <f>+'[3]Contratos anteriores'!BD358</f>
        <v xml:space="preserve"> </v>
      </c>
      <c r="AP355" s="100" t="str">
        <f>+'[3]Contratos anteriores'!BE358</f>
        <v xml:space="preserve"> </v>
      </c>
      <c r="AQ355" s="100" t="str">
        <f>+'[3]Contratos anteriores'!BF358</f>
        <v xml:space="preserve"> </v>
      </c>
      <c r="AR355" s="100"/>
      <c r="AS355" s="100"/>
      <c r="AT355" s="100"/>
      <c r="AU355" s="100" t="str">
        <f>+'[3]Contratos anteriores'!BG358</f>
        <v xml:space="preserve"> </v>
      </c>
      <c r="AV355" s="100" t="str">
        <f>+'[3]Contratos anteriores'!BH358</f>
        <v xml:space="preserve"> </v>
      </c>
      <c r="AW355" s="100" t="str">
        <f>+'[3]Contratos anteriores'!BI358</f>
        <v xml:space="preserve"> </v>
      </c>
      <c r="AX355" s="100"/>
      <c r="AY355" s="100"/>
      <c r="AZ355" s="100"/>
      <c r="BA355" s="100" t="str">
        <f>+'[3]Contratos anteriores'!BJ358</f>
        <v xml:space="preserve"> </v>
      </c>
      <c r="BB355" s="100" t="str">
        <f>+'[3]Contratos anteriores'!BK358</f>
        <v xml:space="preserve"> </v>
      </c>
      <c r="BC355" s="100" t="str">
        <f>+'[3]Contratos anteriores'!BL358</f>
        <v xml:space="preserve"> </v>
      </c>
      <c r="BD355" s="100"/>
      <c r="BE355" s="100"/>
      <c r="BF355" s="100"/>
      <c r="BG355" s="100" t="str">
        <f>+'[3]Contratos anteriores'!BM358</f>
        <v xml:space="preserve"> </v>
      </c>
      <c r="BH355" s="100" t="str">
        <f>+'[3]Contratos anteriores'!BN358</f>
        <v xml:space="preserve"> </v>
      </c>
      <c r="BI355" s="100" t="str">
        <f>+'[3]Contratos anteriores'!BO358</f>
        <v xml:space="preserve"> </v>
      </c>
      <c r="BJ355" s="100">
        <v>18.43</v>
      </c>
      <c r="BK355" s="100">
        <v>18.510000000000002</v>
      </c>
      <c r="BL355" s="100"/>
      <c r="BM355" s="100" t="str">
        <f>+'[3]Contratos anteriores'!BP358</f>
        <v xml:space="preserve"> </v>
      </c>
      <c r="BN355" s="100" t="str">
        <f>+'[3]Contratos anteriores'!BQ358</f>
        <v xml:space="preserve"> </v>
      </c>
      <c r="BO355" s="100" t="str">
        <f>+'[3]Contratos anteriores'!BR358</f>
        <v xml:space="preserve"> </v>
      </c>
      <c r="BP355" s="100">
        <v>16.350000000000001</v>
      </c>
      <c r="BQ355" s="100"/>
      <c r="BR355" s="100">
        <v>16.7</v>
      </c>
      <c r="BS355" s="100" t="str">
        <f>+'[3]Contratos anteriores'!BS358</f>
        <v xml:space="preserve"> </v>
      </c>
      <c r="BT355" s="100" t="str">
        <f>+'[3]Contratos anteriores'!BT358</f>
        <v xml:space="preserve"> </v>
      </c>
      <c r="BU355" s="100" t="str">
        <f>+'[3]Contratos anteriores'!BU358</f>
        <v xml:space="preserve"> </v>
      </c>
      <c r="BV355" s="100">
        <f t="shared" si="380"/>
        <v>19.675000000000004</v>
      </c>
      <c r="BW355" s="100">
        <f t="shared" si="381"/>
        <v>4.5930854046710747</v>
      </c>
      <c r="BX355" s="100">
        <f t="shared" si="452"/>
        <v>12.785371892993393</v>
      </c>
      <c r="BY355" s="100">
        <f t="shared" si="453"/>
        <v>24.26808540467108</v>
      </c>
      <c r="BZ355" s="100">
        <f t="shared" si="454"/>
        <v>18.014228623593684</v>
      </c>
      <c r="CA355" s="100" t="str">
        <f t="shared" si="382"/>
        <v/>
      </c>
      <c r="CB355" s="100" t="str">
        <f t="shared" si="383"/>
        <v/>
      </c>
      <c r="CC355" s="100" t="str">
        <f t="shared" si="384"/>
        <v/>
      </c>
      <c r="CD355" s="100" t="str">
        <f t="shared" si="385"/>
        <v/>
      </c>
      <c r="CE355" s="100" t="str">
        <f t="shared" si="386"/>
        <v/>
      </c>
      <c r="CF355" s="100" t="str">
        <f t="shared" si="387"/>
        <v/>
      </c>
      <c r="CG355" s="100" t="str">
        <f t="shared" si="388"/>
        <v/>
      </c>
      <c r="CH355" s="100" t="str">
        <f t="shared" si="389"/>
        <v/>
      </c>
      <c r="CI355" s="100" t="str">
        <f t="shared" si="390"/>
        <v/>
      </c>
      <c r="CJ355" s="100" t="str">
        <f t="shared" si="391"/>
        <v/>
      </c>
      <c r="CK355" s="100" t="str">
        <f t="shared" si="392"/>
        <v/>
      </c>
      <c r="CL355" s="100" t="str">
        <f t="shared" si="393"/>
        <v/>
      </c>
      <c r="CM355" s="100" t="str">
        <f t="shared" si="394"/>
        <v/>
      </c>
      <c r="CN355" s="100" t="str">
        <f t="shared" si="395"/>
        <v/>
      </c>
      <c r="CO355" s="100" t="str">
        <f t="shared" si="396"/>
        <v/>
      </c>
      <c r="CP355" s="100" t="str">
        <f t="shared" si="397"/>
        <v/>
      </c>
      <c r="CQ355" s="100" t="str">
        <f t="shared" si="398"/>
        <v/>
      </c>
      <c r="CR355" s="100" t="str">
        <f t="shared" si="399"/>
        <v/>
      </c>
      <c r="CS355" s="100" t="str">
        <f t="shared" si="400"/>
        <v/>
      </c>
      <c r="CT355" s="100" t="str">
        <f t="shared" si="401"/>
        <v/>
      </c>
      <c r="CU355" s="100" t="str">
        <f t="shared" si="402"/>
        <v/>
      </c>
      <c r="CV355" s="100" t="str">
        <f t="shared" si="403"/>
        <v/>
      </c>
      <c r="CW355" s="100" t="str">
        <f t="shared" si="404"/>
        <v/>
      </c>
      <c r="CX355" s="100" t="str">
        <f t="shared" si="405"/>
        <v/>
      </c>
      <c r="CY355" s="100" t="str">
        <f t="shared" si="406"/>
        <v/>
      </c>
      <c r="CZ355" s="100" t="str">
        <f t="shared" si="407"/>
        <v/>
      </c>
      <c r="DA355" s="100" t="str">
        <f t="shared" si="408"/>
        <v/>
      </c>
      <c r="DB355" s="100" t="str">
        <f t="shared" si="409"/>
        <v/>
      </c>
      <c r="DC355" s="100" t="str">
        <f t="shared" si="410"/>
        <v/>
      </c>
      <c r="DD355" s="100" t="str">
        <f t="shared" si="411"/>
        <v/>
      </c>
      <c r="DE355" s="100" t="str">
        <f t="shared" si="412"/>
        <v/>
      </c>
      <c r="DF355" s="100" t="str">
        <f t="shared" si="413"/>
        <v/>
      </c>
      <c r="DG355" s="100" t="str">
        <f t="shared" si="414"/>
        <v/>
      </c>
      <c r="DH355" s="100" t="str">
        <f t="shared" si="415"/>
        <v/>
      </c>
      <c r="DI355" s="100" t="str">
        <f t="shared" si="416"/>
        <v/>
      </c>
      <c r="DJ355" s="100" t="str">
        <f t="shared" si="417"/>
        <v/>
      </c>
      <c r="DK355" s="100" t="str">
        <f t="shared" si="418"/>
        <v/>
      </c>
      <c r="DL355" s="100" t="str">
        <f t="shared" si="419"/>
        <v/>
      </c>
      <c r="DM355" s="100" t="str">
        <f t="shared" si="420"/>
        <v/>
      </c>
      <c r="DN355" s="100" t="str">
        <f t="shared" si="421"/>
        <v/>
      </c>
      <c r="DO355" s="100" t="str">
        <f t="shared" si="422"/>
        <v/>
      </c>
      <c r="DP355" s="100" t="str">
        <f t="shared" si="423"/>
        <v/>
      </c>
      <c r="DQ355" s="100" t="str">
        <f t="shared" si="424"/>
        <v/>
      </c>
      <c r="DR355" s="100" t="str">
        <f t="shared" si="425"/>
        <v/>
      </c>
      <c r="DS355" s="100" t="str">
        <f t="shared" si="426"/>
        <v/>
      </c>
      <c r="DT355" s="100" t="str">
        <f t="shared" si="427"/>
        <v/>
      </c>
      <c r="DU355" s="100" t="str">
        <f t="shared" si="428"/>
        <v/>
      </c>
      <c r="DV355" s="100" t="str">
        <f t="shared" si="429"/>
        <v/>
      </c>
      <c r="DW355" s="100" t="str">
        <f t="shared" si="430"/>
        <v/>
      </c>
      <c r="DX355" s="100" t="str">
        <f t="shared" si="431"/>
        <v/>
      </c>
      <c r="DY355" s="100" t="str">
        <f t="shared" si="432"/>
        <v/>
      </c>
      <c r="DZ355" s="100" t="str">
        <f t="shared" si="433"/>
        <v/>
      </c>
      <c r="EA355" s="100" t="str">
        <f t="shared" si="434"/>
        <v/>
      </c>
      <c r="EB355" s="100" t="str">
        <f t="shared" si="435"/>
        <v/>
      </c>
      <c r="EC355" s="100" t="str">
        <f t="shared" si="436"/>
        <v/>
      </c>
      <c r="ED355" s="100" t="str">
        <f t="shared" si="437"/>
        <v/>
      </c>
      <c r="EE355" s="100" t="str">
        <f t="shared" si="438"/>
        <v/>
      </c>
      <c r="EF355" s="100" t="str">
        <f t="shared" si="439"/>
        <v/>
      </c>
      <c r="EG355" s="100" t="str">
        <f t="shared" si="440"/>
        <v/>
      </c>
      <c r="EH355" s="100" t="str">
        <f t="shared" si="441"/>
        <v/>
      </c>
      <c r="EI355" s="100">
        <f t="shared" si="442"/>
        <v>16.350000000000001</v>
      </c>
      <c r="EJ355" s="100" t="str">
        <f t="shared" si="443"/>
        <v/>
      </c>
      <c r="EK355" s="100">
        <f t="shared" si="444"/>
        <v>16.7</v>
      </c>
      <c r="EL355" s="100" t="str">
        <f t="shared" si="445"/>
        <v/>
      </c>
      <c r="EM355" s="100" t="str">
        <f t="shared" si="446"/>
        <v/>
      </c>
      <c r="EN355" s="100" t="str">
        <f t="shared" si="447"/>
        <v/>
      </c>
      <c r="EO355" s="99">
        <f t="shared" si="448"/>
        <v>16.53</v>
      </c>
      <c r="EP355" s="99">
        <f>ROUND(EO355*(1+[3]Inflación!$G$50),2)</f>
        <v>16.739999999999998</v>
      </c>
      <c r="EQ355" s="98">
        <f t="shared" si="449"/>
        <v>9.3687817520686778E-3</v>
      </c>
    </row>
    <row r="356" spans="1:147" s="97" customFormat="1" ht="24.75" customHeight="1">
      <c r="A356" s="107">
        <v>348</v>
      </c>
      <c r="B356" s="106" t="s">
        <v>368</v>
      </c>
      <c r="C356" s="105" t="s">
        <v>203</v>
      </c>
      <c r="D356" s="104" t="s">
        <v>12</v>
      </c>
      <c r="E356" s="103">
        <v>20.973240858182418</v>
      </c>
      <c r="F356" s="103">
        <v>21.151513405476969</v>
      </c>
      <c r="G356" s="102"/>
      <c r="H356" s="100"/>
      <c r="I356" s="100"/>
      <c r="J356" s="100"/>
      <c r="K356" s="100" t="str">
        <f>+'[3]Contratos anteriores'!AO359</f>
        <v xml:space="preserve"> </v>
      </c>
      <c r="L356" s="100" t="str">
        <f>+'[3]Contratos anteriores'!AP359</f>
        <v xml:space="preserve"> </v>
      </c>
      <c r="M356" s="100" t="str">
        <f>+'[3]Contratos anteriores'!AQ359</f>
        <v xml:space="preserve"> </v>
      </c>
      <c r="N356" s="100"/>
      <c r="O356" s="100"/>
      <c r="P356" s="100"/>
      <c r="Q356" s="100" t="str">
        <f>+'[3]Contratos anteriores'!AR359</f>
        <v xml:space="preserve"> </v>
      </c>
      <c r="R356" s="100" t="str">
        <f>+'[3]Contratos anteriores'!AS359</f>
        <v xml:space="preserve"> </v>
      </c>
      <c r="S356" s="100" t="str">
        <f>+'[3]Contratos anteriores'!AT359</f>
        <v xml:space="preserve"> </v>
      </c>
      <c r="T356" s="100">
        <v>25</v>
      </c>
      <c r="U356" s="100"/>
      <c r="V356" s="100"/>
      <c r="W356" s="100" t="str">
        <f>+'[3]Contratos anteriores'!AU359</f>
        <v xml:space="preserve"> </v>
      </c>
      <c r="X356" s="100" t="str">
        <f>+'[3]Contratos anteriores'!AV359</f>
        <v xml:space="preserve"> </v>
      </c>
      <c r="Y356" s="100" t="str">
        <f>+'[3]Contratos anteriores'!AW359</f>
        <v xml:space="preserve"> </v>
      </c>
      <c r="Z356" s="100"/>
      <c r="AA356" s="100"/>
      <c r="AB356" s="100"/>
      <c r="AC356" s="101" t="str">
        <f>+'[3]Contratos anteriores'!AX359</f>
        <v xml:space="preserve"> </v>
      </c>
      <c r="AD356" s="101" t="str">
        <f>+'[3]Contratos anteriores'!AY359</f>
        <v xml:space="preserve"> </v>
      </c>
      <c r="AE356" s="101" t="str">
        <f>+'[3]Contratos anteriores'!AZ359</f>
        <v xml:space="preserve"> </v>
      </c>
      <c r="AF356" s="100"/>
      <c r="AG356" s="100"/>
      <c r="AH356" s="100"/>
      <c r="AI356" s="100" t="str">
        <f>+'[3]Contratos anteriores'!BA359</f>
        <v xml:space="preserve"> </v>
      </c>
      <c r="AJ356" s="100" t="str">
        <f>+'[3]Contratos anteriores'!BB359</f>
        <v xml:space="preserve"> </v>
      </c>
      <c r="AK356" s="100" t="str">
        <f>+'[3]Contratos anteriores'!BC359</f>
        <v xml:space="preserve"> </v>
      </c>
      <c r="AL356" s="100"/>
      <c r="AM356" s="100"/>
      <c r="AN356" s="100"/>
      <c r="AO356" s="100" t="str">
        <f>+'[3]Contratos anteriores'!BD359</f>
        <v xml:space="preserve"> </v>
      </c>
      <c r="AP356" s="100" t="str">
        <f>+'[3]Contratos anteriores'!BE359</f>
        <v xml:space="preserve"> </v>
      </c>
      <c r="AQ356" s="100" t="str">
        <f>+'[3]Contratos anteriores'!BF359</f>
        <v xml:space="preserve"> </v>
      </c>
      <c r="AR356" s="100"/>
      <c r="AS356" s="100"/>
      <c r="AT356" s="100"/>
      <c r="AU356" s="100" t="str">
        <f>+'[3]Contratos anteriores'!BG359</f>
        <v xml:space="preserve"> </v>
      </c>
      <c r="AV356" s="100" t="str">
        <f>+'[3]Contratos anteriores'!BH359</f>
        <v xml:space="preserve"> </v>
      </c>
      <c r="AW356" s="100" t="str">
        <f>+'[3]Contratos anteriores'!BI359</f>
        <v xml:space="preserve"> </v>
      </c>
      <c r="AX356" s="100"/>
      <c r="AY356" s="100"/>
      <c r="AZ356" s="100"/>
      <c r="BA356" s="100" t="str">
        <f>+'[3]Contratos anteriores'!BJ359</f>
        <v xml:space="preserve"> </v>
      </c>
      <c r="BB356" s="100" t="str">
        <f>+'[3]Contratos anteriores'!BK359</f>
        <v xml:space="preserve"> </v>
      </c>
      <c r="BC356" s="100" t="str">
        <f>+'[3]Contratos anteriores'!BL359</f>
        <v xml:space="preserve"> </v>
      </c>
      <c r="BD356" s="100"/>
      <c r="BE356" s="100"/>
      <c r="BF356" s="100"/>
      <c r="BG356" s="100" t="str">
        <f>+'[3]Contratos anteriores'!BM359</f>
        <v xml:space="preserve"> </v>
      </c>
      <c r="BH356" s="100" t="str">
        <f>+'[3]Contratos anteriores'!BN359</f>
        <v xml:space="preserve"> </v>
      </c>
      <c r="BI356" s="100" t="str">
        <f>+'[3]Contratos anteriores'!BO359</f>
        <v xml:space="preserve"> </v>
      </c>
      <c r="BJ356" s="100">
        <v>23.65</v>
      </c>
      <c r="BK356" s="100">
        <v>23.7</v>
      </c>
      <c r="BL356" s="100"/>
      <c r="BM356" s="100" t="str">
        <f>+'[3]Contratos anteriores'!BP359</f>
        <v xml:space="preserve"> </v>
      </c>
      <c r="BN356" s="100" t="str">
        <f>+'[3]Contratos anteriores'!BQ359</f>
        <v xml:space="preserve"> </v>
      </c>
      <c r="BO356" s="100" t="str">
        <f>+'[3]Contratos anteriores'!BR359</f>
        <v xml:space="preserve"> </v>
      </c>
      <c r="BP356" s="100">
        <v>20.94</v>
      </c>
      <c r="BQ356" s="100"/>
      <c r="BR356" s="100">
        <v>21.98</v>
      </c>
      <c r="BS356" s="100" t="str">
        <f>+'[3]Contratos anteriores'!BS359</f>
        <v xml:space="preserve"> </v>
      </c>
      <c r="BT356" s="100" t="str">
        <f>+'[3]Contratos anteriores'!BT359</f>
        <v xml:space="preserve"> </v>
      </c>
      <c r="BU356" s="100" t="str">
        <f>+'[3]Contratos anteriores'!BU359</f>
        <v xml:space="preserve"> </v>
      </c>
      <c r="BV356" s="100">
        <f t="shared" si="380"/>
        <v>23.053999999999998</v>
      </c>
      <c r="BW356" s="100">
        <f t="shared" si="381"/>
        <v>1.6260548982130048</v>
      </c>
      <c r="BX356" s="100">
        <f t="shared" si="452"/>
        <v>20.614917652680489</v>
      </c>
      <c r="BY356" s="100">
        <f t="shared" si="453"/>
        <v>24.680054898213005</v>
      </c>
      <c r="BZ356" s="100">
        <f t="shared" si="454"/>
        <v>23.070564944000662</v>
      </c>
      <c r="CA356" s="100" t="str">
        <f t="shared" si="382"/>
        <v/>
      </c>
      <c r="CB356" s="100" t="str">
        <f t="shared" si="383"/>
        <v/>
      </c>
      <c r="CC356" s="100" t="str">
        <f t="shared" si="384"/>
        <v/>
      </c>
      <c r="CD356" s="100" t="str">
        <f t="shared" si="385"/>
        <v/>
      </c>
      <c r="CE356" s="100" t="str">
        <f t="shared" si="386"/>
        <v/>
      </c>
      <c r="CF356" s="100" t="str">
        <f t="shared" si="387"/>
        <v/>
      </c>
      <c r="CG356" s="100" t="str">
        <f t="shared" si="388"/>
        <v/>
      </c>
      <c r="CH356" s="100" t="str">
        <f t="shared" si="389"/>
        <v/>
      </c>
      <c r="CI356" s="100" t="str">
        <f t="shared" si="390"/>
        <v/>
      </c>
      <c r="CJ356" s="100" t="str">
        <f t="shared" si="391"/>
        <v/>
      </c>
      <c r="CK356" s="100" t="str">
        <f t="shared" si="392"/>
        <v/>
      </c>
      <c r="CL356" s="100" t="str">
        <f t="shared" si="393"/>
        <v/>
      </c>
      <c r="CM356" s="100" t="str">
        <f t="shared" si="394"/>
        <v/>
      </c>
      <c r="CN356" s="100" t="str">
        <f t="shared" si="395"/>
        <v/>
      </c>
      <c r="CO356" s="100" t="str">
        <f t="shared" si="396"/>
        <v/>
      </c>
      <c r="CP356" s="100" t="str">
        <f t="shared" si="397"/>
        <v/>
      </c>
      <c r="CQ356" s="100" t="str">
        <f t="shared" si="398"/>
        <v/>
      </c>
      <c r="CR356" s="100" t="str">
        <f t="shared" si="399"/>
        <v/>
      </c>
      <c r="CS356" s="100" t="str">
        <f t="shared" si="400"/>
        <v/>
      </c>
      <c r="CT356" s="100" t="str">
        <f t="shared" si="401"/>
        <v/>
      </c>
      <c r="CU356" s="100" t="str">
        <f t="shared" si="402"/>
        <v/>
      </c>
      <c r="CV356" s="100" t="str">
        <f t="shared" si="403"/>
        <v/>
      </c>
      <c r="CW356" s="100" t="str">
        <f t="shared" si="404"/>
        <v/>
      </c>
      <c r="CX356" s="100" t="str">
        <f t="shared" si="405"/>
        <v/>
      </c>
      <c r="CY356" s="100" t="str">
        <f t="shared" si="406"/>
        <v/>
      </c>
      <c r="CZ356" s="100" t="str">
        <f t="shared" si="407"/>
        <v/>
      </c>
      <c r="DA356" s="100" t="str">
        <f t="shared" si="408"/>
        <v/>
      </c>
      <c r="DB356" s="100" t="str">
        <f t="shared" si="409"/>
        <v/>
      </c>
      <c r="DC356" s="100" t="str">
        <f t="shared" si="410"/>
        <v/>
      </c>
      <c r="DD356" s="100" t="str">
        <f t="shared" si="411"/>
        <v/>
      </c>
      <c r="DE356" s="100" t="str">
        <f t="shared" si="412"/>
        <v/>
      </c>
      <c r="DF356" s="100" t="str">
        <f t="shared" si="413"/>
        <v/>
      </c>
      <c r="DG356" s="100" t="str">
        <f t="shared" si="414"/>
        <v/>
      </c>
      <c r="DH356" s="100" t="str">
        <f t="shared" si="415"/>
        <v/>
      </c>
      <c r="DI356" s="100" t="str">
        <f t="shared" si="416"/>
        <v/>
      </c>
      <c r="DJ356" s="100" t="str">
        <f t="shared" si="417"/>
        <v/>
      </c>
      <c r="DK356" s="100" t="str">
        <f t="shared" si="418"/>
        <v/>
      </c>
      <c r="DL356" s="100" t="str">
        <f t="shared" si="419"/>
        <v/>
      </c>
      <c r="DM356" s="100" t="str">
        <f t="shared" si="420"/>
        <v/>
      </c>
      <c r="DN356" s="100" t="str">
        <f t="shared" si="421"/>
        <v/>
      </c>
      <c r="DO356" s="100" t="str">
        <f t="shared" si="422"/>
        <v/>
      </c>
      <c r="DP356" s="100" t="str">
        <f t="shared" si="423"/>
        <v/>
      </c>
      <c r="DQ356" s="100" t="str">
        <f t="shared" si="424"/>
        <v/>
      </c>
      <c r="DR356" s="100" t="str">
        <f t="shared" si="425"/>
        <v/>
      </c>
      <c r="DS356" s="100" t="str">
        <f t="shared" si="426"/>
        <v/>
      </c>
      <c r="DT356" s="100" t="str">
        <f t="shared" si="427"/>
        <v/>
      </c>
      <c r="DU356" s="100" t="str">
        <f t="shared" si="428"/>
        <v/>
      </c>
      <c r="DV356" s="100" t="str">
        <f t="shared" si="429"/>
        <v/>
      </c>
      <c r="DW356" s="100" t="str">
        <f t="shared" si="430"/>
        <v/>
      </c>
      <c r="DX356" s="100" t="str">
        <f t="shared" si="431"/>
        <v/>
      </c>
      <c r="DY356" s="100" t="str">
        <f t="shared" si="432"/>
        <v/>
      </c>
      <c r="DZ356" s="100" t="str">
        <f t="shared" si="433"/>
        <v/>
      </c>
      <c r="EA356" s="100" t="str">
        <f t="shared" si="434"/>
        <v/>
      </c>
      <c r="EB356" s="100" t="str">
        <f t="shared" si="435"/>
        <v/>
      </c>
      <c r="EC356" s="100" t="str">
        <f t="shared" si="436"/>
        <v/>
      </c>
      <c r="ED356" s="100" t="str">
        <f t="shared" si="437"/>
        <v/>
      </c>
      <c r="EE356" s="100" t="str">
        <f t="shared" si="438"/>
        <v/>
      </c>
      <c r="EF356" s="100" t="str">
        <f t="shared" si="439"/>
        <v/>
      </c>
      <c r="EG356" s="100" t="str">
        <f t="shared" si="440"/>
        <v/>
      </c>
      <c r="EH356" s="100" t="str">
        <f t="shared" si="441"/>
        <v/>
      </c>
      <c r="EI356" s="100">
        <f t="shared" si="442"/>
        <v>20.94</v>
      </c>
      <c r="EJ356" s="100" t="str">
        <f t="shared" si="443"/>
        <v/>
      </c>
      <c r="EK356" s="100">
        <f t="shared" si="444"/>
        <v>21.98</v>
      </c>
      <c r="EL356" s="100" t="str">
        <f t="shared" si="445"/>
        <v/>
      </c>
      <c r="EM356" s="100" t="str">
        <f t="shared" si="446"/>
        <v/>
      </c>
      <c r="EN356" s="100" t="str">
        <f t="shared" si="447"/>
        <v/>
      </c>
      <c r="EO356" s="99">
        <f t="shared" si="448"/>
        <v>21.47</v>
      </c>
      <c r="EP356" s="99">
        <f>ROUND(EO356*(1+[3]Inflación!$G$50),2)</f>
        <v>21.75</v>
      </c>
      <c r="EQ356" s="98">
        <f t="shared" si="449"/>
        <v>2.3685378200564378E-2</v>
      </c>
    </row>
    <row r="357" spans="1:147" s="56" customFormat="1" ht="24.75" customHeight="1">
      <c r="A357" s="93">
        <v>349</v>
      </c>
      <c r="B357" s="92" t="s">
        <v>368</v>
      </c>
      <c r="C357" s="91" t="s">
        <v>370</v>
      </c>
      <c r="D357" s="90" t="s">
        <v>12</v>
      </c>
      <c r="E357" s="94">
        <v>12.575992697551831</v>
      </c>
      <c r="F357" s="94">
        <v>12.682888635481021</v>
      </c>
      <c r="G357" s="87"/>
      <c r="H357" s="82"/>
      <c r="I357" s="82">
        <v>9.7860000000000014</v>
      </c>
      <c r="J357" s="82">
        <v>14.73</v>
      </c>
      <c r="K357" s="82">
        <f>+'[3]Contratos anteriores'!AO360</f>
        <v>10.774266000000001</v>
      </c>
      <c r="L357" s="82">
        <f>+'[3]Contratos anteriores'!AP360</f>
        <v>11.222380000000001</v>
      </c>
      <c r="M357" s="82" t="str">
        <f>+'[3]Contratos anteriores'!AQ360</f>
        <v xml:space="preserve"> </v>
      </c>
      <c r="N357" s="82"/>
      <c r="O357" s="82"/>
      <c r="P357" s="82"/>
      <c r="Q357" s="82" t="str">
        <f>+'[3]Contratos anteriores'!AR360</f>
        <v xml:space="preserve"> </v>
      </c>
      <c r="R357" s="82">
        <f>+'[3]Contratos anteriores'!AS360</f>
        <v>10.59802854</v>
      </c>
      <c r="S357" s="82">
        <f>+'[3]Contratos anteriores'!AT360</f>
        <v>11.943852</v>
      </c>
      <c r="T357" s="82">
        <v>15</v>
      </c>
      <c r="U357" s="82">
        <v>10</v>
      </c>
      <c r="V357" s="86">
        <v>9.51</v>
      </c>
      <c r="W357" s="82">
        <f>+'[3]Contratos anteriores'!AU360</f>
        <v>9.7136899999999997</v>
      </c>
      <c r="X357" s="82">
        <f>+'[3]Contratos anteriores'!AV360</f>
        <v>12.350981999999998</v>
      </c>
      <c r="Y357" s="82">
        <f>+'[3]Contratos anteriores'!AW360</f>
        <v>9.7438879999999983</v>
      </c>
      <c r="Z357" s="82"/>
      <c r="AA357" s="82"/>
      <c r="AB357" s="82"/>
      <c r="AC357" s="86">
        <f>+'[3]Contratos anteriores'!AX360</f>
        <v>13.495995000000001</v>
      </c>
      <c r="AD357" s="86" t="str">
        <f>+'[3]Contratos anteriores'!AY360</f>
        <v xml:space="preserve"> </v>
      </c>
      <c r="AE357" s="86" t="str">
        <f>+'[3]Contratos anteriores'!AZ360</f>
        <v xml:space="preserve"> </v>
      </c>
      <c r="AF357" s="82"/>
      <c r="AG357" s="82"/>
      <c r="AH357" s="82"/>
      <c r="AI357" s="82" t="str">
        <f>+'[3]Contratos anteriores'!BA360</f>
        <v xml:space="preserve"> </v>
      </c>
      <c r="AJ357" s="82" t="str">
        <f>+'[3]Contratos anteriores'!BB360</f>
        <v xml:space="preserve"> </v>
      </c>
      <c r="AK357" s="82" t="str">
        <f>+'[3]Contratos anteriores'!BC360</f>
        <v xml:space="preserve"> </v>
      </c>
      <c r="AL357" s="82">
        <v>15</v>
      </c>
      <c r="AM357" s="82">
        <v>15.36</v>
      </c>
      <c r="AN357" s="82"/>
      <c r="AO357" s="82" t="str">
        <f>+'[3]Contratos anteriores'!BD360</f>
        <v xml:space="preserve"> </v>
      </c>
      <c r="AP357" s="82">
        <f>+'[3]Contratos anteriores'!BE360</f>
        <v>12.717500000000001</v>
      </c>
      <c r="AQ357" s="82" t="str">
        <f>+'[3]Contratos anteriores'!BF360</f>
        <v xml:space="preserve"> </v>
      </c>
      <c r="AR357" s="82"/>
      <c r="AS357" s="82"/>
      <c r="AT357" s="82"/>
      <c r="AU357" s="82">
        <f>+'[3]Contratos anteriores'!BG360</f>
        <v>13.392332999999999</v>
      </c>
      <c r="AV357" s="82">
        <f>+'[3]Contratos anteriores'!BH360</f>
        <v>17.424225</v>
      </c>
      <c r="AW357" s="82" t="str">
        <f>+'[3]Contratos anteriores'!BI360</f>
        <v xml:space="preserve"> </v>
      </c>
      <c r="AX357" s="82"/>
      <c r="AY357" s="82"/>
      <c r="AZ357" s="82"/>
      <c r="BA357" s="82">
        <f>+'[3]Contratos anteriores'!BJ360</f>
        <v>9.9862000000000002</v>
      </c>
      <c r="BB357" s="82" t="str">
        <f>+'[3]Contratos anteriores'!BK360</f>
        <v xml:space="preserve"> </v>
      </c>
      <c r="BC357" s="82" t="str">
        <f>+'[3]Contratos anteriores'!BL360</f>
        <v xml:space="preserve"> </v>
      </c>
      <c r="BD357" s="82"/>
      <c r="BE357" s="82"/>
      <c r="BF357" s="82"/>
      <c r="BG357" s="82" t="str">
        <f>+'[3]Contratos anteriores'!BM360</f>
        <v xml:space="preserve"> </v>
      </c>
      <c r="BH357" s="82" t="str">
        <f>+'[3]Contratos anteriores'!BN360</f>
        <v xml:space="preserve"> </v>
      </c>
      <c r="BI357" s="82" t="str">
        <f>+'[3]Contratos anteriores'!BO360</f>
        <v xml:space="preserve"> </v>
      </c>
      <c r="BJ357" s="82">
        <v>13.84</v>
      </c>
      <c r="BK357" s="82">
        <v>14.21</v>
      </c>
      <c r="BL357" s="82"/>
      <c r="BM357" s="82" t="str">
        <f>+'[3]Contratos anteriores'!BP360</f>
        <v xml:space="preserve"> </v>
      </c>
      <c r="BN357" s="82">
        <f>+'[3]Contratos anteriores'!BQ360</f>
        <v>12.978195999999999</v>
      </c>
      <c r="BO357" s="82" t="str">
        <f>+'[3]Contratos anteriores'!BR360</f>
        <v xml:space="preserve"> </v>
      </c>
      <c r="BP357" s="82">
        <v>12.56</v>
      </c>
      <c r="BQ357" s="82">
        <v>13.68</v>
      </c>
      <c r="BR357" s="82">
        <v>13.06</v>
      </c>
      <c r="BS357" s="82">
        <f>+'[3]Contratos anteriores'!BS360</f>
        <v>12.359819999999997</v>
      </c>
      <c r="BT357" s="82">
        <f>+'[3]Contratos anteriores'!BT360</f>
        <v>13.003715999999999</v>
      </c>
      <c r="BU357" s="82">
        <f>+'[3]Contratos anteriores'!BU360</f>
        <v>12.914396</v>
      </c>
      <c r="BV357" s="84">
        <f t="shared" si="380"/>
        <v>12.548409555000005</v>
      </c>
      <c r="BW357" s="84">
        <f t="shared" si="381"/>
        <v>1.9615768352472838</v>
      </c>
      <c r="BX357" s="84">
        <f t="shared" si="452"/>
        <v>9.606044302129078</v>
      </c>
      <c r="BY357" s="84">
        <f t="shared" si="453"/>
        <v>14.509986390247288</v>
      </c>
      <c r="BZ357" s="84">
        <f t="shared" si="454"/>
        <v>13.833591967307015</v>
      </c>
      <c r="CA357" s="82" t="str">
        <f t="shared" si="382"/>
        <v/>
      </c>
      <c r="CB357" s="82">
        <f t="shared" si="383"/>
        <v>9.7860000000000014</v>
      </c>
      <c r="CC357" s="82" t="str">
        <f t="shared" si="384"/>
        <v/>
      </c>
      <c r="CD357" s="82">
        <f t="shared" si="385"/>
        <v>10.774266000000001</v>
      </c>
      <c r="CE357" s="82">
        <f t="shared" si="386"/>
        <v>11.222380000000001</v>
      </c>
      <c r="CF357" s="82" t="str">
        <f t="shared" si="387"/>
        <v/>
      </c>
      <c r="CG357" s="82" t="str">
        <f t="shared" si="388"/>
        <v/>
      </c>
      <c r="CH357" s="82" t="str">
        <f t="shared" si="389"/>
        <v/>
      </c>
      <c r="CI357" s="82" t="str">
        <f t="shared" si="390"/>
        <v/>
      </c>
      <c r="CJ357" s="82" t="str">
        <f t="shared" si="391"/>
        <v/>
      </c>
      <c r="CK357" s="82">
        <f t="shared" si="392"/>
        <v>10.59802854</v>
      </c>
      <c r="CL357" s="82">
        <f t="shared" si="393"/>
        <v>11.943852</v>
      </c>
      <c r="CM357" s="82" t="str">
        <f t="shared" si="394"/>
        <v/>
      </c>
      <c r="CN357" s="82">
        <f t="shared" si="395"/>
        <v>10</v>
      </c>
      <c r="CO357" s="82" t="str">
        <f t="shared" si="396"/>
        <v/>
      </c>
      <c r="CP357" s="82">
        <f t="shared" si="397"/>
        <v>9.7136899999999997</v>
      </c>
      <c r="CQ357" s="82">
        <f t="shared" si="398"/>
        <v>12.350981999999998</v>
      </c>
      <c r="CR357" s="82">
        <f t="shared" si="399"/>
        <v>9.7438879999999983</v>
      </c>
      <c r="CS357" s="82" t="str">
        <f t="shared" si="400"/>
        <v/>
      </c>
      <c r="CT357" s="82" t="str">
        <f t="shared" si="401"/>
        <v/>
      </c>
      <c r="CU357" s="82" t="str">
        <f t="shared" si="402"/>
        <v/>
      </c>
      <c r="CV357" s="82">
        <f t="shared" si="403"/>
        <v>13.495995000000001</v>
      </c>
      <c r="CW357" s="82" t="str">
        <f t="shared" si="404"/>
        <v/>
      </c>
      <c r="CX357" s="82" t="str">
        <f t="shared" si="405"/>
        <v/>
      </c>
      <c r="CY357" s="82" t="str">
        <f t="shared" si="406"/>
        <v/>
      </c>
      <c r="CZ357" s="82" t="str">
        <f t="shared" si="407"/>
        <v/>
      </c>
      <c r="DA357" s="82" t="str">
        <f t="shared" si="408"/>
        <v/>
      </c>
      <c r="DB357" s="82" t="str">
        <f t="shared" si="409"/>
        <v/>
      </c>
      <c r="DC357" s="82" t="str">
        <f t="shared" si="410"/>
        <v/>
      </c>
      <c r="DD357" s="82" t="str">
        <f t="shared" si="411"/>
        <v/>
      </c>
      <c r="DE357" s="82" t="str">
        <f t="shared" si="412"/>
        <v/>
      </c>
      <c r="DF357" s="82" t="str">
        <f t="shared" si="413"/>
        <v/>
      </c>
      <c r="DG357" s="82" t="str">
        <f t="shared" si="414"/>
        <v/>
      </c>
      <c r="DH357" s="82" t="str">
        <f t="shared" si="415"/>
        <v/>
      </c>
      <c r="DI357" s="82">
        <f t="shared" si="416"/>
        <v>12.717500000000001</v>
      </c>
      <c r="DJ357" s="82" t="str">
        <f t="shared" si="417"/>
        <v/>
      </c>
      <c r="DK357" s="82" t="str">
        <f t="shared" si="418"/>
        <v/>
      </c>
      <c r="DL357" s="82" t="str">
        <f t="shared" si="419"/>
        <v/>
      </c>
      <c r="DM357" s="82" t="str">
        <f t="shared" si="420"/>
        <v/>
      </c>
      <c r="DN357" s="82">
        <f t="shared" si="421"/>
        <v>13.392332999999999</v>
      </c>
      <c r="DO357" s="82" t="str">
        <f t="shared" si="422"/>
        <v/>
      </c>
      <c r="DP357" s="82" t="str">
        <f t="shared" si="423"/>
        <v/>
      </c>
      <c r="DQ357" s="82" t="str">
        <f t="shared" si="424"/>
        <v/>
      </c>
      <c r="DR357" s="82" t="str">
        <f t="shared" si="425"/>
        <v/>
      </c>
      <c r="DS357" s="82" t="str">
        <f t="shared" si="426"/>
        <v/>
      </c>
      <c r="DT357" s="82">
        <f t="shared" si="427"/>
        <v>9.9862000000000002</v>
      </c>
      <c r="DU357" s="82" t="str">
        <f t="shared" si="428"/>
        <v/>
      </c>
      <c r="DV357" s="82" t="str">
        <f t="shared" si="429"/>
        <v/>
      </c>
      <c r="DW357" s="82" t="str">
        <f t="shared" si="430"/>
        <v/>
      </c>
      <c r="DX357" s="82" t="str">
        <f t="shared" si="431"/>
        <v/>
      </c>
      <c r="DY357" s="82" t="str">
        <f t="shared" si="432"/>
        <v/>
      </c>
      <c r="DZ357" s="82" t="str">
        <f t="shared" si="433"/>
        <v/>
      </c>
      <c r="EA357" s="82" t="str">
        <f t="shared" si="434"/>
        <v/>
      </c>
      <c r="EB357" s="82" t="str">
        <f t="shared" si="435"/>
        <v/>
      </c>
      <c r="EC357" s="82" t="str">
        <f t="shared" si="436"/>
        <v/>
      </c>
      <c r="ED357" s="82" t="str">
        <f t="shared" si="437"/>
        <v/>
      </c>
      <c r="EE357" s="82" t="str">
        <f t="shared" si="438"/>
        <v/>
      </c>
      <c r="EF357" s="82" t="str">
        <f t="shared" si="439"/>
        <v/>
      </c>
      <c r="EG357" s="82">
        <f t="shared" si="440"/>
        <v>12.978195999999999</v>
      </c>
      <c r="EH357" s="82" t="str">
        <f t="shared" si="441"/>
        <v/>
      </c>
      <c r="EI357" s="82">
        <f t="shared" si="442"/>
        <v>12.56</v>
      </c>
      <c r="EJ357" s="82">
        <f t="shared" si="443"/>
        <v>13.68</v>
      </c>
      <c r="EK357" s="82">
        <f t="shared" si="444"/>
        <v>13.06</v>
      </c>
      <c r="EL357" s="82">
        <f t="shared" si="445"/>
        <v>12.359819999999997</v>
      </c>
      <c r="EM357" s="82">
        <f t="shared" si="446"/>
        <v>13.003715999999999</v>
      </c>
      <c r="EN357" s="82">
        <f t="shared" si="447"/>
        <v>12.914396</v>
      </c>
      <c r="EO357" s="71">
        <f t="shared" si="448"/>
        <v>11.98</v>
      </c>
      <c r="EP357" s="71">
        <f>ROUND(EO357*(1+[3]Inflación!$G$50),2)</f>
        <v>12.13</v>
      </c>
      <c r="EQ357" s="81">
        <f t="shared" si="449"/>
        <v>-4.7391304359444497E-2</v>
      </c>
    </row>
    <row r="358" spans="1:147" s="97" customFormat="1" ht="24.75" customHeight="1">
      <c r="A358" s="107">
        <v>350</v>
      </c>
      <c r="B358" s="106" t="s">
        <v>368</v>
      </c>
      <c r="C358" s="105" t="s">
        <v>202</v>
      </c>
      <c r="D358" s="104" t="s">
        <v>12</v>
      </c>
      <c r="E358" s="103">
        <v>10.445195103573621</v>
      </c>
      <c r="F358" s="103">
        <v>10.533979261953997</v>
      </c>
      <c r="G358" s="102"/>
      <c r="H358" s="100"/>
      <c r="I358" s="100"/>
      <c r="J358" s="100">
        <v>18.03</v>
      </c>
      <c r="K358" s="100" t="str">
        <f>+'[3]Contratos anteriores'!AO361</f>
        <v xml:space="preserve"> </v>
      </c>
      <c r="L358" s="100" t="str">
        <f>+'[3]Contratos anteriores'!AP361</f>
        <v xml:space="preserve"> </v>
      </c>
      <c r="M358" s="100">
        <f>+'[3]Contratos anteriores'!AQ361</f>
        <v>10.792268999999999</v>
      </c>
      <c r="N358" s="100"/>
      <c r="O358" s="100"/>
      <c r="P358" s="100"/>
      <c r="Q358" s="100">
        <f>+'[3]Contratos anteriores'!AR361</f>
        <v>11.458056000000001</v>
      </c>
      <c r="R358" s="100" t="str">
        <f>+'[3]Contratos anteriores'!AS361</f>
        <v xml:space="preserve"> </v>
      </c>
      <c r="S358" s="100" t="str">
        <f>+'[3]Contratos anteriores'!AT361</f>
        <v xml:space="preserve"> </v>
      </c>
      <c r="T358" s="100">
        <v>12</v>
      </c>
      <c r="U358" s="100"/>
      <c r="V358" s="101">
        <v>6.67</v>
      </c>
      <c r="W358" s="100" t="str">
        <f>+'[3]Contratos anteriores'!AU361</f>
        <v xml:space="preserve"> </v>
      </c>
      <c r="X358" s="100" t="str">
        <f>+'[3]Contratos anteriores'!AV361</f>
        <v xml:space="preserve"> </v>
      </c>
      <c r="Y358" s="100" t="str">
        <f>+'[3]Contratos anteriores'!AW361</f>
        <v xml:space="preserve"> </v>
      </c>
      <c r="Z358" s="100"/>
      <c r="AA358" s="100"/>
      <c r="AB358" s="100"/>
      <c r="AC358" s="101" t="str">
        <f>+'[3]Contratos anteriores'!AX361</f>
        <v xml:space="preserve"> </v>
      </c>
      <c r="AD358" s="101" t="str">
        <f>+'[3]Contratos anteriores'!AY361</f>
        <v xml:space="preserve"> </v>
      </c>
      <c r="AE358" s="101" t="str">
        <f>+'[3]Contratos anteriores'!AZ361</f>
        <v xml:space="preserve"> </v>
      </c>
      <c r="AF358" s="100"/>
      <c r="AG358" s="100"/>
      <c r="AH358" s="100"/>
      <c r="AI358" s="100" t="str">
        <f>+'[3]Contratos anteriores'!BA361</f>
        <v xml:space="preserve"> </v>
      </c>
      <c r="AJ358" s="100" t="str">
        <f>+'[3]Contratos anteriores'!BB361</f>
        <v xml:space="preserve"> </v>
      </c>
      <c r="AK358" s="100" t="str">
        <f>+'[3]Contratos anteriores'!BC361</f>
        <v xml:space="preserve"> </v>
      </c>
      <c r="AL358" s="100"/>
      <c r="AM358" s="100"/>
      <c r="AN358" s="100"/>
      <c r="AO358" s="100" t="str">
        <f>+'[3]Contratos anteriores'!BD361</f>
        <v xml:space="preserve"> </v>
      </c>
      <c r="AP358" s="100" t="str">
        <f>+'[3]Contratos anteriores'!BE361</f>
        <v xml:space="preserve"> </v>
      </c>
      <c r="AQ358" s="100" t="str">
        <f>+'[3]Contratos anteriores'!BF361</f>
        <v xml:space="preserve"> </v>
      </c>
      <c r="AR358" s="100"/>
      <c r="AS358" s="100"/>
      <c r="AT358" s="100"/>
      <c r="AU358" s="100" t="str">
        <f>+'[3]Contratos anteriores'!BG361</f>
        <v xml:space="preserve"> </v>
      </c>
      <c r="AV358" s="100" t="str">
        <f>+'[3]Contratos anteriores'!BH361</f>
        <v xml:space="preserve"> </v>
      </c>
      <c r="AW358" s="100" t="str">
        <f>+'[3]Contratos anteriores'!BI361</f>
        <v xml:space="preserve"> </v>
      </c>
      <c r="AX358" s="100"/>
      <c r="AY358" s="100"/>
      <c r="AZ358" s="100"/>
      <c r="BA358" s="100" t="str">
        <f>+'[3]Contratos anteriores'!BJ361</f>
        <v xml:space="preserve"> </v>
      </c>
      <c r="BB358" s="100" t="str">
        <f>+'[3]Contratos anteriores'!BK361</f>
        <v xml:space="preserve"> </v>
      </c>
      <c r="BC358" s="100" t="str">
        <f>+'[3]Contratos anteriores'!BL361</f>
        <v xml:space="preserve"> </v>
      </c>
      <c r="BD358" s="100"/>
      <c r="BE358" s="100"/>
      <c r="BF358" s="100"/>
      <c r="BG358" s="100" t="str">
        <f>+'[3]Contratos anteriores'!BM361</f>
        <v xml:space="preserve"> </v>
      </c>
      <c r="BH358" s="100" t="str">
        <f>+'[3]Contratos anteriores'!BN361</f>
        <v xml:space="preserve"> </v>
      </c>
      <c r="BI358" s="100" t="str">
        <f>+'[3]Contratos anteriores'!BO361</f>
        <v xml:space="preserve"> </v>
      </c>
      <c r="BJ358" s="100">
        <v>11.5</v>
      </c>
      <c r="BK358" s="100">
        <v>11.8</v>
      </c>
      <c r="BL358" s="100"/>
      <c r="BM358" s="100" t="str">
        <f>+'[3]Contratos anteriores'!BP361</f>
        <v xml:space="preserve"> </v>
      </c>
      <c r="BN358" s="100" t="str">
        <f>+'[3]Contratos anteriores'!BQ361</f>
        <v xml:space="preserve"> </v>
      </c>
      <c r="BO358" s="100" t="str">
        <f>+'[3]Contratos anteriores'!BR361</f>
        <v xml:space="preserve"> </v>
      </c>
      <c r="BP358" s="100">
        <v>10.43</v>
      </c>
      <c r="BQ358" s="100"/>
      <c r="BR358" s="100">
        <v>10.85</v>
      </c>
      <c r="BS358" s="100" t="str">
        <f>+'[3]Contratos anteriores'!BS361</f>
        <v xml:space="preserve"> </v>
      </c>
      <c r="BT358" s="100" t="str">
        <f>+'[3]Contratos anteriores'!BT361</f>
        <v xml:space="preserve"> </v>
      </c>
      <c r="BU358" s="100" t="str">
        <f>+'[3]Contratos anteriores'!BU361</f>
        <v xml:space="preserve"> </v>
      </c>
      <c r="BV358" s="100">
        <f t="shared" si="380"/>
        <v>11.503369444444441</v>
      </c>
      <c r="BW358" s="100">
        <f t="shared" si="381"/>
        <v>2.6469881308953567</v>
      </c>
      <c r="BX358" s="100">
        <f t="shared" si="452"/>
        <v>7.5328872481014066</v>
      </c>
      <c r="BY358" s="100">
        <f t="shared" si="453"/>
        <v>14.150357575339799</v>
      </c>
      <c r="BZ358" s="100">
        <f t="shared" si="454"/>
        <v>11.489714613930984</v>
      </c>
      <c r="CA358" s="100" t="str">
        <f t="shared" si="382"/>
        <v/>
      </c>
      <c r="CB358" s="100" t="str">
        <f t="shared" si="383"/>
        <v/>
      </c>
      <c r="CC358" s="100" t="str">
        <f t="shared" si="384"/>
        <v/>
      </c>
      <c r="CD358" s="100" t="str">
        <f t="shared" si="385"/>
        <v/>
      </c>
      <c r="CE358" s="100" t="str">
        <f t="shared" si="386"/>
        <v/>
      </c>
      <c r="CF358" s="100">
        <f t="shared" si="387"/>
        <v>10.792268999999999</v>
      </c>
      <c r="CG358" s="100" t="str">
        <f t="shared" si="388"/>
        <v/>
      </c>
      <c r="CH358" s="100" t="str">
        <f t="shared" si="389"/>
        <v/>
      </c>
      <c r="CI358" s="100" t="str">
        <f t="shared" si="390"/>
        <v/>
      </c>
      <c r="CJ358" s="100">
        <f t="shared" si="391"/>
        <v>11.458056000000001</v>
      </c>
      <c r="CK358" s="100" t="str">
        <f t="shared" si="392"/>
        <v/>
      </c>
      <c r="CL358" s="100" t="str">
        <f t="shared" si="393"/>
        <v/>
      </c>
      <c r="CM358" s="100" t="str">
        <f t="shared" si="394"/>
        <v/>
      </c>
      <c r="CN358" s="100" t="str">
        <f t="shared" si="395"/>
        <v/>
      </c>
      <c r="CO358" s="100" t="str">
        <f t="shared" si="396"/>
        <v/>
      </c>
      <c r="CP358" s="100" t="str">
        <f t="shared" si="397"/>
        <v/>
      </c>
      <c r="CQ358" s="100" t="str">
        <f t="shared" si="398"/>
        <v/>
      </c>
      <c r="CR358" s="100" t="str">
        <f t="shared" si="399"/>
        <v/>
      </c>
      <c r="CS358" s="100" t="str">
        <f t="shared" si="400"/>
        <v/>
      </c>
      <c r="CT358" s="100" t="str">
        <f t="shared" si="401"/>
        <v/>
      </c>
      <c r="CU358" s="100" t="str">
        <f t="shared" si="402"/>
        <v/>
      </c>
      <c r="CV358" s="100" t="str">
        <f t="shared" si="403"/>
        <v/>
      </c>
      <c r="CW358" s="100" t="str">
        <f t="shared" si="404"/>
        <v/>
      </c>
      <c r="CX358" s="100" t="str">
        <f t="shared" si="405"/>
        <v/>
      </c>
      <c r="CY358" s="100" t="str">
        <f t="shared" si="406"/>
        <v/>
      </c>
      <c r="CZ358" s="100" t="str">
        <f t="shared" si="407"/>
        <v/>
      </c>
      <c r="DA358" s="100" t="str">
        <f t="shared" si="408"/>
        <v/>
      </c>
      <c r="DB358" s="100" t="str">
        <f t="shared" si="409"/>
        <v/>
      </c>
      <c r="DC358" s="100" t="str">
        <f t="shared" si="410"/>
        <v/>
      </c>
      <c r="DD358" s="100" t="str">
        <f t="shared" si="411"/>
        <v/>
      </c>
      <c r="DE358" s="100" t="str">
        <f t="shared" si="412"/>
        <v/>
      </c>
      <c r="DF358" s="100" t="str">
        <f t="shared" si="413"/>
        <v/>
      </c>
      <c r="DG358" s="100" t="str">
        <f t="shared" si="414"/>
        <v/>
      </c>
      <c r="DH358" s="100" t="str">
        <f t="shared" si="415"/>
        <v/>
      </c>
      <c r="DI358" s="100" t="str">
        <f t="shared" si="416"/>
        <v/>
      </c>
      <c r="DJ358" s="100" t="str">
        <f t="shared" si="417"/>
        <v/>
      </c>
      <c r="DK358" s="100" t="str">
        <f t="shared" si="418"/>
        <v/>
      </c>
      <c r="DL358" s="100" t="str">
        <f t="shared" si="419"/>
        <v/>
      </c>
      <c r="DM358" s="100" t="str">
        <f t="shared" si="420"/>
        <v/>
      </c>
      <c r="DN358" s="100" t="str">
        <f t="shared" si="421"/>
        <v/>
      </c>
      <c r="DO358" s="100" t="str">
        <f t="shared" si="422"/>
        <v/>
      </c>
      <c r="DP358" s="100" t="str">
        <f t="shared" si="423"/>
        <v/>
      </c>
      <c r="DQ358" s="100" t="str">
        <f t="shared" si="424"/>
        <v/>
      </c>
      <c r="DR358" s="100" t="str">
        <f t="shared" si="425"/>
        <v/>
      </c>
      <c r="DS358" s="100" t="str">
        <f t="shared" si="426"/>
        <v/>
      </c>
      <c r="DT358" s="100" t="str">
        <f t="shared" si="427"/>
        <v/>
      </c>
      <c r="DU358" s="100" t="str">
        <f t="shared" si="428"/>
        <v/>
      </c>
      <c r="DV358" s="100" t="str">
        <f t="shared" si="429"/>
        <v/>
      </c>
      <c r="DW358" s="100" t="str">
        <f t="shared" si="430"/>
        <v/>
      </c>
      <c r="DX358" s="100" t="str">
        <f t="shared" si="431"/>
        <v/>
      </c>
      <c r="DY358" s="100" t="str">
        <f t="shared" si="432"/>
        <v/>
      </c>
      <c r="DZ358" s="100" t="str">
        <f t="shared" si="433"/>
        <v/>
      </c>
      <c r="EA358" s="100" t="str">
        <f t="shared" si="434"/>
        <v/>
      </c>
      <c r="EB358" s="100" t="str">
        <f t="shared" si="435"/>
        <v/>
      </c>
      <c r="EC358" s="100" t="str">
        <f t="shared" si="436"/>
        <v/>
      </c>
      <c r="ED358" s="100" t="str">
        <f t="shared" si="437"/>
        <v/>
      </c>
      <c r="EE358" s="100" t="str">
        <f t="shared" si="438"/>
        <v/>
      </c>
      <c r="EF358" s="100" t="str">
        <f t="shared" si="439"/>
        <v/>
      </c>
      <c r="EG358" s="100" t="str">
        <f t="shared" si="440"/>
        <v/>
      </c>
      <c r="EH358" s="100" t="str">
        <f t="shared" si="441"/>
        <v/>
      </c>
      <c r="EI358" s="100">
        <f t="shared" si="442"/>
        <v>10.43</v>
      </c>
      <c r="EJ358" s="100" t="str">
        <f t="shared" si="443"/>
        <v/>
      </c>
      <c r="EK358" s="100">
        <f t="shared" si="444"/>
        <v>10.85</v>
      </c>
      <c r="EL358" s="100" t="str">
        <f t="shared" si="445"/>
        <v/>
      </c>
      <c r="EM358" s="100" t="str">
        <f t="shared" si="446"/>
        <v/>
      </c>
      <c r="EN358" s="100" t="str">
        <f t="shared" si="447"/>
        <v/>
      </c>
      <c r="EO358" s="99">
        <f t="shared" si="448"/>
        <v>10.9</v>
      </c>
      <c r="EP358" s="99">
        <f>ROUND(EO358*(1+[3]Inflación!$G$50),2)</f>
        <v>11.04</v>
      </c>
      <c r="EQ358" s="98">
        <f t="shared" si="449"/>
        <v>4.354202022236775E-2</v>
      </c>
    </row>
    <row r="359" spans="1:147" s="97" customFormat="1" ht="24.75" customHeight="1">
      <c r="A359" s="107">
        <v>351</v>
      </c>
      <c r="B359" s="106" t="s">
        <v>368</v>
      </c>
      <c r="C359" s="105" t="s">
        <v>201</v>
      </c>
      <c r="D359" s="104" t="s">
        <v>12</v>
      </c>
      <c r="E359" s="103">
        <v>9.3227557420477822</v>
      </c>
      <c r="F359" s="103">
        <v>9.4019991658551891</v>
      </c>
      <c r="G359" s="102"/>
      <c r="H359" s="100"/>
      <c r="I359" s="100"/>
      <c r="J359" s="100">
        <v>16.96</v>
      </c>
      <c r="K359" s="100" t="str">
        <f>+'[3]Contratos anteriores'!AO362</f>
        <v xml:space="preserve"> </v>
      </c>
      <c r="L359" s="100" t="str">
        <f>+'[3]Contratos anteriores'!AP362</f>
        <v xml:space="preserve"> </v>
      </c>
      <c r="M359" s="100" t="str">
        <f>+'[3]Contratos anteriores'!AQ362</f>
        <v xml:space="preserve"> </v>
      </c>
      <c r="N359" s="100"/>
      <c r="O359" s="100"/>
      <c r="P359" s="100"/>
      <c r="Q359" s="100">
        <f>+'[3]Contratos anteriores'!AR362</f>
        <v>7.9513200000000008</v>
      </c>
      <c r="R359" s="100" t="str">
        <f>+'[3]Contratos anteriores'!AS362</f>
        <v xml:space="preserve"> </v>
      </c>
      <c r="S359" s="100" t="str">
        <f>+'[3]Contratos anteriores'!AT362</f>
        <v xml:space="preserve"> </v>
      </c>
      <c r="T359" s="100">
        <v>12</v>
      </c>
      <c r="U359" s="100"/>
      <c r="V359" s="100"/>
      <c r="W359" s="100">
        <f>+'[3]Contratos anteriores'!AU362</f>
        <v>9.7136899999999997</v>
      </c>
      <c r="X359" s="100">
        <f>+'[3]Contratos anteriores'!AV362</f>
        <v>9.170125999999998</v>
      </c>
      <c r="Y359" s="100">
        <f>+'[3]Contratos anteriores'!AW362</f>
        <v>9.5325020000000009</v>
      </c>
      <c r="Z359" s="100"/>
      <c r="AA359" s="100"/>
      <c r="AB359" s="100"/>
      <c r="AC359" s="101" t="str">
        <f>+'[3]Contratos anteriores'!AX362</f>
        <v xml:space="preserve"> </v>
      </c>
      <c r="AD359" s="101" t="str">
        <f>+'[3]Contratos anteriores'!AY362</f>
        <v xml:space="preserve"> </v>
      </c>
      <c r="AE359" s="101" t="str">
        <f>+'[3]Contratos anteriores'!AZ362</f>
        <v xml:space="preserve"> </v>
      </c>
      <c r="AF359" s="100"/>
      <c r="AG359" s="100"/>
      <c r="AH359" s="100"/>
      <c r="AI359" s="100" t="str">
        <f>+'[3]Contratos anteriores'!BA362</f>
        <v xml:space="preserve"> </v>
      </c>
      <c r="AJ359" s="100" t="str">
        <f>+'[3]Contratos anteriores'!BB362</f>
        <v xml:space="preserve"> </v>
      </c>
      <c r="AK359" s="100" t="str">
        <f>+'[3]Contratos anteriores'!BC362</f>
        <v xml:space="preserve"> </v>
      </c>
      <c r="AL359" s="100"/>
      <c r="AM359" s="100"/>
      <c r="AN359" s="100"/>
      <c r="AO359" s="100" t="str">
        <f>+'[3]Contratos anteriores'!BD362</f>
        <v xml:space="preserve"> </v>
      </c>
      <c r="AP359" s="100" t="str">
        <f>+'[3]Contratos anteriores'!BE362</f>
        <v xml:space="preserve"> </v>
      </c>
      <c r="AQ359" s="100" t="str">
        <f>+'[3]Contratos anteriores'!BF362</f>
        <v xml:space="preserve"> </v>
      </c>
      <c r="AR359" s="100"/>
      <c r="AS359" s="100"/>
      <c r="AT359" s="100"/>
      <c r="AU359" s="100" t="str">
        <f>+'[3]Contratos anteriores'!BG362</f>
        <v xml:space="preserve"> </v>
      </c>
      <c r="AV359" s="100" t="str">
        <f>+'[3]Contratos anteriores'!BH362</f>
        <v xml:space="preserve"> </v>
      </c>
      <c r="AW359" s="100" t="str">
        <f>+'[3]Contratos anteriores'!BI362</f>
        <v xml:space="preserve"> </v>
      </c>
      <c r="AX359" s="100"/>
      <c r="AY359" s="100"/>
      <c r="AZ359" s="100"/>
      <c r="BA359" s="100" t="str">
        <f>+'[3]Contratos anteriores'!BJ362</f>
        <v xml:space="preserve"> </v>
      </c>
      <c r="BB359" s="100" t="str">
        <f>+'[3]Contratos anteriores'!BK362</f>
        <v xml:space="preserve"> </v>
      </c>
      <c r="BC359" s="100" t="str">
        <f>+'[3]Contratos anteriores'!BL362</f>
        <v xml:space="preserve"> </v>
      </c>
      <c r="BD359" s="100"/>
      <c r="BE359" s="100"/>
      <c r="BF359" s="100"/>
      <c r="BG359" s="100" t="str">
        <f>+'[3]Contratos anteriores'!BM362</f>
        <v xml:space="preserve"> </v>
      </c>
      <c r="BH359" s="100" t="str">
        <f>+'[3]Contratos anteriores'!BN362</f>
        <v xml:space="preserve"> </v>
      </c>
      <c r="BI359" s="100" t="str">
        <f>+'[3]Contratos anteriores'!BO362</f>
        <v xml:space="preserve"> </v>
      </c>
      <c r="BJ359" s="100">
        <v>10.780000000000001</v>
      </c>
      <c r="BK359" s="100">
        <v>10.53</v>
      </c>
      <c r="BL359" s="100"/>
      <c r="BM359" s="100" t="str">
        <f>+'[3]Contratos anteriores'!BP362</f>
        <v xml:space="preserve"> </v>
      </c>
      <c r="BN359" s="100" t="str">
        <f>+'[3]Contratos anteriores'!BQ362</f>
        <v xml:space="preserve"> </v>
      </c>
      <c r="BO359" s="100" t="str">
        <f>+'[3]Contratos anteriores'!BR362</f>
        <v xml:space="preserve"> </v>
      </c>
      <c r="BP359" s="100">
        <v>9.31</v>
      </c>
      <c r="BQ359" s="100"/>
      <c r="BR359" s="100">
        <v>9.6999999999999993</v>
      </c>
      <c r="BS359" s="100" t="str">
        <f>+'[3]Contratos anteriores'!BS362</f>
        <v xml:space="preserve"> </v>
      </c>
      <c r="BT359" s="100" t="str">
        <f>+'[3]Contratos anteriores'!BT362</f>
        <v xml:space="preserve"> </v>
      </c>
      <c r="BU359" s="100" t="str">
        <f>+'[3]Contratos anteriores'!BU362</f>
        <v xml:space="preserve"> </v>
      </c>
      <c r="BV359" s="100">
        <f t="shared" si="380"/>
        <v>10.564763800000001</v>
      </c>
      <c r="BW359" s="100">
        <f t="shared" si="381"/>
        <v>2.3022996711165393</v>
      </c>
      <c r="BX359" s="100">
        <f t="shared" si="452"/>
        <v>7.1113142933251927</v>
      </c>
      <c r="BY359" s="100">
        <f t="shared" si="453"/>
        <v>12.867063471116541</v>
      </c>
      <c r="BZ359" s="100">
        <f t="shared" si="454"/>
        <v>10.255031316252561</v>
      </c>
      <c r="CA359" s="100" t="str">
        <f t="shared" si="382"/>
        <v/>
      </c>
      <c r="CB359" s="100" t="str">
        <f t="shared" si="383"/>
        <v/>
      </c>
      <c r="CC359" s="100" t="str">
        <f t="shared" si="384"/>
        <v/>
      </c>
      <c r="CD359" s="100" t="str">
        <f t="shared" si="385"/>
        <v/>
      </c>
      <c r="CE359" s="100" t="str">
        <f t="shared" si="386"/>
        <v/>
      </c>
      <c r="CF359" s="100" t="str">
        <f t="shared" si="387"/>
        <v/>
      </c>
      <c r="CG359" s="100" t="str">
        <f t="shared" si="388"/>
        <v/>
      </c>
      <c r="CH359" s="100" t="str">
        <f t="shared" si="389"/>
        <v/>
      </c>
      <c r="CI359" s="100" t="str">
        <f t="shared" si="390"/>
        <v/>
      </c>
      <c r="CJ359" s="100">
        <f t="shared" si="391"/>
        <v>7.9513200000000008</v>
      </c>
      <c r="CK359" s="100" t="str">
        <f t="shared" si="392"/>
        <v/>
      </c>
      <c r="CL359" s="100" t="str">
        <f t="shared" si="393"/>
        <v/>
      </c>
      <c r="CM359" s="100" t="str">
        <f t="shared" si="394"/>
        <v/>
      </c>
      <c r="CN359" s="100" t="str">
        <f t="shared" si="395"/>
        <v/>
      </c>
      <c r="CO359" s="100" t="str">
        <f t="shared" si="396"/>
        <v/>
      </c>
      <c r="CP359" s="100">
        <f t="shared" si="397"/>
        <v>9.7136899999999997</v>
      </c>
      <c r="CQ359" s="100">
        <f t="shared" si="398"/>
        <v>9.170125999999998</v>
      </c>
      <c r="CR359" s="100">
        <f t="shared" si="399"/>
        <v>9.5325020000000009</v>
      </c>
      <c r="CS359" s="100" t="str">
        <f t="shared" si="400"/>
        <v/>
      </c>
      <c r="CT359" s="100" t="str">
        <f t="shared" si="401"/>
        <v/>
      </c>
      <c r="CU359" s="100" t="str">
        <f t="shared" si="402"/>
        <v/>
      </c>
      <c r="CV359" s="100" t="str">
        <f t="shared" si="403"/>
        <v/>
      </c>
      <c r="CW359" s="100" t="str">
        <f t="shared" si="404"/>
        <v/>
      </c>
      <c r="CX359" s="100" t="str">
        <f t="shared" si="405"/>
        <v/>
      </c>
      <c r="CY359" s="100" t="str">
        <f t="shared" si="406"/>
        <v/>
      </c>
      <c r="CZ359" s="100" t="str">
        <f t="shared" si="407"/>
        <v/>
      </c>
      <c r="DA359" s="100" t="str">
        <f t="shared" si="408"/>
        <v/>
      </c>
      <c r="DB359" s="100" t="str">
        <f t="shared" si="409"/>
        <v/>
      </c>
      <c r="DC359" s="100" t="str">
        <f t="shared" si="410"/>
        <v/>
      </c>
      <c r="DD359" s="100" t="str">
        <f t="shared" si="411"/>
        <v/>
      </c>
      <c r="DE359" s="100" t="str">
        <f t="shared" si="412"/>
        <v/>
      </c>
      <c r="DF359" s="100" t="str">
        <f t="shared" si="413"/>
        <v/>
      </c>
      <c r="DG359" s="100" t="str">
        <f t="shared" si="414"/>
        <v/>
      </c>
      <c r="DH359" s="100" t="str">
        <f t="shared" si="415"/>
        <v/>
      </c>
      <c r="DI359" s="100" t="str">
        <f t="shared" si="416"/>
        <v/>
      </c>
      <c r="DJ359" s="100" t="str">
        <f t="shared" si="417"/>
        <v/>
      </c>
      <c r="DK359" s="100" t="str">
        <f t="shared" si="418"/>
        <v/>
      </c>
      <c r="DL359" s="100" t="str">
        <f t="shared" si="419"/>
        <v/>
      </c>
      <c r="DM359" s="100" t="str">
        <f t="shared" si="420"/>
        <v/>
      </c>
      <c r="DN359" s="100" t="str">
        <f t="shared" si="421"/>
        <v/>
      </c>
      <c r="DO359" s="100" t="str">
        <f t="shared" si="422"/>
        <v/>
      </c>
      <c r="DP359" s="100" t="str">
        <f t="shared" si="423"/>
        <v/>
      </c>
      <c r="DQ359" s="100" t="str">
        <f t="shared" si="424"/>
        <v/>
      </c>
      <c r="DR359" s="100" t="str">
        <f t="shared" si="425"/>
        <v/>
      </c>
      <c r="DS359" s="100" t="str">
        <f t="shared" si="426"/>
        <v/>
      </c>
      <c r="DT359" s="100" t="str">
        <f t="shared" si="427"/>
        <v/>
      </c>
      <c r="DU359" s="100" t="str">
        <f t="shared" si="428"/>
        <v/>
      </c>
      <c r="DV359" s="100" t="str">
        <f t="shared" si="429"/>
        <v/>
      </c>
      <c r="DW359" s="100" t="str">
        <f t="shared" si="430"/>
        <v/>
      </c>
      <c r="DX359" s="100" t="str">
        <f t="shared" si="431"/>
        <v/>
      </c>
      <c r="DY359" s="100" t="str">
        <f t="shared" si="432"/>
        <v/>
      </c>
      <c r="DZ359" s="100" t="str">
        <f t="shared" si="433"/>
        <v/>
      </c>
      <c r="EA359" s="100" t="str">
        <f t="shared" si="434"/>
        <v/>
      </c>
      <c r="EB359" s="100" t="str">
        <f t="shared" si="435"/>
        <v/>
      </c>
      <c r="EC359" s="100" t="str">
        <f t="shared" si="436"/>
        <v/>
      </c>
      <c r="ED359" s="100" t="str">
        <f t="shared" si="437"/>
        <v/>
      </c>
      <c r="EE359" s="100" t="str">
        <f t="shared" si="438"/>
        <v/>
      </c>
      <c r="EF359" s="100" t="str">
        <f t="shared" si="439"/>
        <v/>
      </c>
      <c r="EG359" s="100" t="str">
        <f t="shared" si="440"/>
        <v/>
      </c>
      <c r="EH359" s="100" t="str">
        <f t="shared" si="441"/>
        <v/>
      </c>
      <c r="EI359" s="100">
        <f t="shared" si="442"/>
        <v>9.31</v>
      </c>
      <c r="EJ359" s="100" t="str">
        <f t="shared" si="443"/>
        <v/>
      </c>
      <c r="EK359" s="100">
        <f t="shared" si="444"/>
        <v>9.6999999999999993</v>
      </c>
      <c r="EL359" s="100" t="str">
        <f t="shared" si="445"/>
        <v/>
      </c>
      <c r="EM359" s="100" t="str">
        <f t="shared" si="446"/>
        <v/>
      </c>
      <c r="EN359" s="100" t="str">
        <f t="shared" si="447"/>
        <v/>
      </c>
      <c r="EO359" s="99">
        <f t="shared" si="448"/>
        <v>9.27</v>
      </c>
      <c r="EP359" s="99">
        <f>ROUND(EO359*(1+[3]Inflación!$G$50),2)</f>
        <v>9.39</v>
      </c>
      <c r="EQ359" s="98">
        <f t="shared" si="449"/>
        <v>-5.6588141433162598E-3</v>
      </c>
    </row>
    <row r="360" spans="1:147" s="97" customFormat="1" ht="24.75" customHeight="1">
      <c r="A360" s="107">
        <v>352</v>
      </c>
      <c r="B360" s="106" t="s">
        <v>368</v>
      </c>
      <c r="C360" s="105" t="s">
        <v>200</v>
      </c>
      <c r="D360" s="104" t="s">
        <v>12</v>
      </c>
      <c r="E360" s="103">
        <v>13.063652627022055</v>
      </c>
      <c r="F360" s="103">
        <v>13.174693674351742</v>
      </c>
      <c r="G360" s="102"/>
      <c r="H360" s="100"/>
      <c r="I360" s="100"/>
      <c r="J360" s="100">
        <v>20.170000000000002</v>
      </c>
      <c r="K360" s="100" t="str">
        <f>+'[3]Contratos anteriores'!AO363</f>
        <v xml:space="preserve"> </v>
      </c>
      <c r="L360" s="100" t="str">
        <f>+'[3]Contratos anteriores'!AP363</f>
        <v xml:space="preserve"> </v>
      </c>
      <c r="M360" s="100" t="str">
        <f>+'[3]Contratos anteriores'!AQ363</f>
        <v xml:space="preserve"> </v>
      </c>
      <c r="N360" s="100"/>
      <c r="O360" s="100"/>
      <c r="P360" s="100"/>
      <c r="Q360" s="100" t="str">
        <f>+'[3]Contratos anteriores'!AR363</f>
        <v xml:space="preserve"> </v>
      </c>
      <c r="R360" s="100" t="str">
        <f>+'[3]Contratos anteriores'!AS363</f>
        <v xml:space="preserve"> </v>
      </c>
      <c r="S360" s="100" t="str">
        <f>+'[3]Contratos anteriores'!AT363</f>
        <v xml:space="preserve"> </v>
      </c>
      <c r="T360" s="100">
        <v>25</v>
      </c>
      <c r="U360" s="100">
        <v>8</v>
      </c>
      <c r="V360" s="100"/>
      <c r="W360" s="100" t="str">
        <f>+'[3]Contratos anteriores'!AU363</f>
        <v xml:space="preserve"> </v>
      </c>
      <c r="X360" s="100" t="str">
        <f>+'[3]Contratos anteriores'!AV363</f>
        <v xml:space="preserve"> </v>
      </c>
      <c r="Y360" s="100" t="str">
        <f>+'[3]Contratos anteriores'!AW363</f>
        <v xml:space="preserve"> </v>
      </c>
      <c r="Z360" s="100"/>
      <c r="AA360" s="100"/>
      <c r="AB360" s="100"/>
      <c r="AC360" s="101" t="str">
        <f>+'[3]Contratos anteriores'!AX363</f>
        <v xml:space="preserve"> </v>
      </c>
      <c r="AD360" s="101">
        <f>+'[3]Contratos anteriores'!AY363</f>
        <v>13.146196</v>
      </c>
      <c r="AE360" s="101" t="str">
        <f>+'[3]Contratos anteriores'!AZ363</f>
        <v xml:space="preserve"> </v>
      </c>
      <c r="AF360" s="100"/>
      <c r="AG360" s="100"/>
      <c r="AH360" s="100"/>
      <c r="AI360" s="100" t="str">
        <f>+'[3]Contratos anteriores'!BA363</f>
        <v xml:space="preserve"> </v>
      </c>
      <c r="AJ360" s="100" t="str">
        <f>+'[3]Contratos anteriores'!BB363</f>
        <v xml:space="preserve"> </v>
      </c>
      <c r="AK360" s="100" t="str">
        <f>+'[3]Contratos anteriores'!BC363</f>
        <v xml:space="preserve"> </v>
      </c>
      <c r="AL360" s="100"/>
      <c r="AM360" s="100"/>
      <c r="AN360" s="100"/>
      <c r="AO360" s="100" t="str">
        <f>+'[3]Contratos anteriores'!BD363</f>
        <v xml:space="preserve"> </v>
      </c>
      <c r="AP360" s="100" t="str">
        <f>+'[3]Contratos anteriores'!BE363</f>
        <v xml:space="preserve"> </v>
      </c>
      <c r="AQ360" s="100" t="str">
        <f>+'[3]Contratos anteriores'!BF363</f>
        <v xml:space="preserve"> </v>
      </c>
      <c r="AR360" s="100"/>
      <c r="AS360" s="100"/>
      <c r="AT360" s="100"/>
      <c r="AU360" s="100" t="str">
        <f>+'[3]Contratos anteriores'!BG363</f>
        <v xml:space="preserve"> </v>
      </c>
      <c r="AV360" s="100" t="str">
        <f>+'[3]Contratos anteriores'!BH363</f>
        <v xml:space="preserve"> </v>
      </c>
      <c r="AW360" s="100" t="str">
        <f>+'[3]Contratos anteriores'!BI363</f>
        <v xml:space="preserve"> </v>
      </c>
      <c r="AX360" s="100"/>
      <c r="AY360" s="100"/>
      <c r="AZ360" s="100"/>
      <c r="BA360" s="100" t="str">
        <f>+'[3]Contratos anteriores'!BJ363</f>
        <v xml:space="preserve"> </v>
      </c>
      <c r="BB360" s="100" t="str">
        <f>+'[3]Contratos anteriores'!BK363</f>
        <v xml:space="preserve"> </v>
      </c>
      <c r="BC360" s="100" t="str">
        <f>+'[3]Contratos anteriores'!BL363</f>
        <v xml:space="preserve"> </v>
      </c>
      <c r="BD360" s="100"/>
      <c r="BE360" s="100"/>
      <c r="BF360" s="100"/>
      <c r="BG360" s="100" t="str">
        <f>+'[3]Contratos anteriores'!BM363</f>
        <v xml:space="preserve"> </v>
      </c>
      <c r="BH360" s="100" t="str">
        <f>+'[3]Contratos anteriores'!BN363</f>
        <v xml:space="preserve"> </v>
      </c>
      <c r="BI360" s="100">
        <f>+'[3]Contratos anteriores'!BO363</f>
        <v>11.9688</v>
      </c>
      <c r="BJ360" s="100">
        <v>14.959999999999999</v>
      </c>
      <c r="BK360" s="100">
        <v>14.76</v>
      </c>
      <c r="BL360" s="100"/>
      <c r="BM360" s="100" t="str">
        <f>+'[3]Contratos anteriores'!BP363</f>
        <v xml:space="preserve"> </v>
      </c>
      <c r="BN360" s="100" t="str">
        <f>+'[3]Contratos anteriores'!BQ363</f>
        <v xml:space="preserve"> </v>
      </c>
      <c r="BO360" s="100" t="str">
        <f>+'[3]Contratos anteriores'!BR363</f>
        <v xml:space="preserve"> </v>
      </c>
      <c r="BP360" s="100">
        <v>13.04</v>
      </c>
      <c r="BQ360" s="100"/>
      <c r="BR360" s="100">
        <v>13.9</v>
      </c>
      <c r="BS360" s="100" t="str">
        <f>+'[3]Contratos anteriores'!BS363</f>
        <v xml:space="preserve"> </v>
      </c>
      <c r="BT360" s="100" t="str">
        <f>+'[3]Contratos anteriores'!BT363</f>
        <v xml:space="preserve"> </v>
      </c>
      <c r="BU360" s="100" t="str">
        <f>+'[3]Contratos anteriores'!BU363</f>
        <v xml:space="preserve"> </v>
      </c>
      <c r="BV360" s="100">
        <f t="shared" si="380"/>
        <v>14.993888444444444</v>
      </c>
      <c r="BW360" s="100">
        <f t="shared" si="381"/>
        <v>4.4634222922350544</v>
      </c>
      <c r="BX360" s="100">
        <f t="shared" si="452"/>
        <v>8.2987550060918629</v>
      </c>
      <c r="BY360" s="100">
        <f t="shared" si="453"/>
        <v>19.457310736679499</v>
      </c>
      <c r="BZ360" s="100">
        <f t="shared" si="454"/>
        <v>14.370017889724261</v>
      </c>
      <c r="CA360" s="100" t="str">
        <f t="shared" si="382"/>
        <v/>
      </c>
      <c r="CB360" s="100" t="str">
        <f t="shared" si="383"/>
        <v/>
      </c>
      <c r="CC360" s="100" t="str">
        <f t="shared" si="384"/>
        <v/>
      </c>
      <c r="CD360" s="100" t="str">
        <f t="shared" si="385"/>
        <v/>
      </c>
      <c r="CE360" s="100" t="str">
        <f t="shared" si="386"/>
        <v/>
      </c>
      <c r="CF360" s="100" t="str">
        <f t="shared" si="387"/>
        <v/>
      </c>
      <c r="CG360" s="100" t="str">
        <f t="shared" si="388"/>
        <v/>
      </c>
      <c r="CH360" s="100" t="str">
        <f t="shared" si="389"/>
        <v/>
      </c>
      <c r="CI360" s="100" t="str">
        <f t="shared" si="390"/>
        <v/>
      </c>
      <c r="CJ360" s="100" t="str">
        <f t="shared" si="391"/>
        <v/>
      </c>
      <c r="CK360" s="100" t="str">
        <f t="shared" si="392"/>
        <v/>
      </c>
      <c r="CL360" s="100" t="str">
        <f t="shared" si="393"/>
        <v/>
      </c>
      <c r="CM360" s="100" t="str">
        <f t="shared" si="394"/>
        <v/>
      </c>
      <c r="CN360" s="100" t="str">
        <f t="shared" si="395"/>
        <v/>
      </c>
      <c r="CO360" s="100" t="str">
        <f t="shared" si="396"/>
        <v/>
      </c>
      <c r="CP360" s="100" t="str">
        <f t="shared" si="397"/>
        <v/>
      </c>
      <c r="CQ360" s="100" t="str">
        <f t="shared" si="398"/>
        <v/>
      </c>
      <c r="CR360" s="100" t="str">
        <f t="shared" si="399"/>
        <v/>
      </c>
      <c r="CS360" s="100" t="str">
        <f t="shared" si="400"/>
        <v/>
      </c>
      <c r="CT360" s="100" t="str">
        <f t="shared" si="401"/>
        <v/>
      </c>
      <c r="CU360" s="100" t="str">
        <f t="shared" si="402"/>
        <v/>
      </c>
      <c r="CV360" s="100" t="str">
        <f t="shared" si="403"/>
        <v/>
      </c>
      <c r="CW360" s="100">
        <f t="shared" si="404"/>
        <v>13.146196</v>
      </c>
      <c r="CX360" s="100" t="str">
        <f t="shared" si="405"/>
        <v/>
      </c>
      <c r="CY360" s="100" t="str">
        <f t="shared" si="406"/>
        <v/>
      </c>
      <c r="CZ360" s="100" t="str">
        <f t="shared" si="407"/>
        <v/>
      </c>
      <c r="DA360" s="100" t="str">
        <f t="shared" si="408"/>
        <v/>
      </c>
      <c r="DB360" s="100" t="str">
        <f t="shared" si="409"/>
        <v/>
      </c>
      <c r="DC360" s="100" t="str">
        <f t="shared" si="410"/>
        <v/>
      </c>
      <c r="DD360" s="100" t="str">
        <f t="shared" si="411"/>
        <v/>
      </c>
      <c r="DE360" s="100" t="str">
        <f t="shared" si="412"/>
        <v/>
      </c>
      <c r="DF360" s="100" t="str">
        <f t="shared" si="413"/>
        <v/>
      </c>
      <c r="DG360" s="100" t="str">
        <f t="shared" si="414"/>
        <v/>
      </c>
      <c r="DH360" s="100" t="str">
        <f t="shared" si="415"/>
        <v/>
      </c>
      <c r="DI360" s="100" t="str">
        <f t="shared" si="416"/>
        <v/>
      </c>
      <c r="DJ360" s="100" t="str">
        <f t="shared" si="417"/>
        <v/>
      </c>
      <c r="DK360" s="100" t="str">
        <f t="shared" si="418"/>
        <v/>
      </c>
      <c r="DL360" s="100" t="str">
        <f t="shared" si="419"/>
        <v/>
      </c>
      <c r="DM360" s="100" t="str">
        <f t="shared" si="420"/>
        <v/>
      </c>
      <c r="DN360" s="100" t="str">
        <f t="shared" si="421"/>
        <v/>
      </c>
      <c r="DO360" s="100" t="str">
        <f t="shared" si="422"/>
        <v/>
      </c>
      <c r="DP360" s="100" t="str">
        <f t="shared" si="423"/>
        <v/>
      </c>
      <c r="DQ360" s="100" t="str">
        <f t="shared" si="424"/>
        <v/>
      </c>
      <c r="DR360" s="100" t="str">
        <f t="shared" si="425"/>
        <v/>
      </c>
      <c r="DS360" s="100" t="str">
        <f t="shared" si="426"/>
        <v/>
      </c>
      <c r="DT360" s="100" t="str">
        <f t="shared" si="427"/>
        <v/>
      </c>
      <c r="DU360" s="100" t="str">
        <f t="shared" si="428"/>
        <v/>
      </c>
      <c r="DV360" s="100" t="str">
        <f t="shared" si="429"/>
        <v/>
      </c>
      <c r="DW360" s="100" t="str">
        <f t="shared" si="430"/>
        <v/>
      </c>
      <c r="DX360" s="100" t="str">
        <f t="shared" si="431"/>
        <v/>
      </c>
      <c r="DY360" s="100" t="str">
        <f t="shared" si="432"/>
        <v/>
      </c>
      <c r="DZ360" s="100" t="str">
        <f t="shared" si="433"/>
        <v/>
      </c>
      <c r="EA360" s="100" t="str">
        <f t="shared" si="434"/>
        <v/>
      </c>
      <c r="EB360" s="100">
        <f t="shared" si="435"/>
        <v>11.9688</v>
      </c>
      <c r="EC360" s="100" t="str">
        <f t="shared" si="436"/>
        <v/>
      </c>
      <c r="ED360" s="100" t="str">
        <f t="shared" si="437"/>
        <v/>
      </c>
      <c r="EE360" s="100" t="str">
        <f t="shared" si="438"/>
        <v/>
      </c>
      <c r="EF360" s="100" t="str">
        <f t="shared" si="439"/>
        <v/>
      </c>
      <c r="EG360" s="100" t="str">
        <f t="shared" si="440"/>
        <v/>
      </c>
      <c r="EH360" s="100" t="str">
        <f t="shared" si="441"/>
        <v/>
      </c>
      <c r="EI360" s="100">
        <f t="shared" si="442"/>
        <v>13.04</v>
      </c>
      <c r="EJ360" s="100" t="str">
        <f t="shared" si="443"/>
        <v/>
      </c>
      <c r="EK360" s="100">
        <f t="shared" si="444"/>
        <v>13.9</v>
      </c>
      <c r="EL360" s="100" t="str">
        <f t="shared" si="445"/>
        <v/>
      </c>
      <c r="EM360" s="100" t="str">
        <f t="shared" si="446"/>
        <v/>
      </c>
      <c r="EN360" s="100" t="str">
        <f t="shared" si="447"/>
        <v/>
      </c>
      <c r="EO360" s="99">
        <f t="shared" si="448"/>
        <v>13.05</v>
      </c>
      <c r="EP360" s="99">
        <f>ROUND(EO360*(1+[3]Inflación!$G$50),2)</f>
        <v>13.22</v>
      </c>
      <c r="EQ360" s="98">
        <f t="shared" si="449"/>
        <v>-1.0450849706317156E-3</v>
      </c>
    </row>
    <row r="361" spans="1:147" s="56" customFormat="1" ht="24.75" customHeight="1">
      <c r="A361" s="93">
        <v>353</v>
      </c>
      <c r="B361" s="92" t="s">
        <v>368</v>
      </c>
      <c r="C361" s="91" t="s">
        <v>369</v>
      </c>
      <c r="D361" s="90" t="s">
        <v>12</v>
      </c>
      <c r="E361" s="94">
        <v>3.8153041915573578</v>
      </c>
      <c r="F361" s="94">
        <v>3.8477342771855954</v>
      </c>
      <c r="G361" s="87"/>
      <c r="H361" s="82"/>
      <c r="I361" s="82"/>
      <c r="J361" s="82"/>
      <c r="K361" s="82" t="str">
        <f>+'[3]Contratos anteriores'!AO364</f>
        <v xml:space="preserve"> </v>
      </c>
      <c r="L361" s="82" t="str">
        <f>+'[3]Contratos anteriores'!AP364</f>
        <v xml:space="preserve"> </v>
      </c>
      <c r="M361" s="82" t="str">
        <f>+'[3]Contratos anteriores'!AQ364</f>
        <v xml:space="preserve"> </v>
      </c>
      <c r="N361" s="82"/>
      <c r="O361" s="82"/>
      <c r="P361" s="82"/>
      <c r="Q361" s="82" t="str">
        <f>+'[3]Contratos anteriores'!AR364</f>
        <v xml:space="preserve"> </v>
      </c>
      <c r="R361" s="82" t="str">
        <f>+'[3]Contratos anteriores'!AS364</f>
        <v xml:space="preserve"> </v>
      </c>
      <c r="S361" s="82" t="str">
        <f>+'[3]Contratos anteriores'!AT364</f>
        <v xml:space="preserve"> </v>
      </c>
      <c r="T361" s="82">
        <v>8</v>
      </c>
      <c r="U361" s="82">
        <v>4</v>
      </c>
      <c r="V361" s="82"/>
      <c r="W361" s="82" t="str">
        <f>+'[3]Contratos anteriores'!AU364</f>
        <v xml:space="preserve"> </v>
      </c>
      <c r="X361" s="82" t="str">
        <f>+'[3]Contratos anteriores'!AV364</f>
        <v xml:space="preserve"> </v>
      </c>
      <c r="Y361" s="82" t="str">
        <f>+'[3]Contratos anteriores'!AW364</f>
        <v xml:space="preserve"> </v>
      </c>
      <c r="Z361" s="82"/>
      <c r="AA361" s="82"/>
      <c r="AB361" s="82"/>
      <c r="AC361" s="86" t="str">
        <f>+'[3]Contratos anteriores'!AX364</f>
        <v xml:space="preserve"> </v>
      </c>
      <c r="AD361" s="86" t="str">
        <f>+'[3]Contratos anteriores'!AY364</f>
        <v xml:space="preserve"> </v>
      </c>
      <c r="AE361" s="86" t="str">
        <f>+'[3]Contratos anteriores'!AZ364</f>
        <v xml:space="preserve"> </v>
      </c>
      <c r="AF361" s="82"/>
      <c r="AG361" s="82"/>
      <c r="AH361" s="82"/>
      <c r="AI361" s="82" t="str">
        <f>+'[3]Contratos anteriores'!BA364</f>
        <v xml:space="preserve"> </v>
      </c>
      <c r="AJ361" s="82" t="str">
        <f>+'[3]Contratos anteriores'!BB364</f>
        <v xml:space="preserve"> </v>
      </c>
      <c r="AK361" s="82" t="str">
        <f>+'[3]Contratos anteriores'!BC364</f>
        <v xml:space="preserve"> </v>
      </c>
      <c r="AL361" s="82"/>
      <c r="AM361" s="82"/>
      <c r="AN361" s="82"/>
      <c r="AO361" s="82" t="str">
        <f>+'[3]Contratos anteriores'!BD364</f>
        <v xml:space="preserve"> </v>
      </c>
      <c r="AP361" s="82" t="str">
        <f>+'[3]Contratos anteriores'!BE364</f>
        <v xml:space="preserve"> </v>
      </c>
      <c r="AQ361" s="82" t="str">
        <f>+'[3]Contratos anteriores'!BF364</f>
        <v xml:space="preserve"> </v>
      </c>
      <c r="AR361" s="82"/>
      <c r="AS361" s="82"/>
      <c r="AT361" s="82"/>
      <c r="AU361" s="82" t="str">
        <f>+'[3]Contratos anteriores'!BG364</f>
        <v xml:space="preserve"> </v>
      </c>
      <c r="AV361" s="82" t="str">
        <f>+'[3]Contratos anteriores'!BH364</f>
        <v xml:space="preserve"> </v>
      </c>
      <c r="AW361" s="82" t="str">
        <f>+'[3]Contratos anteriores'!BI364</f>
        <v xml:space="preserve"> </v>
      </c>
      <c r="AX361" s="82"/>
      <c r="AY361" s="82"/>
      <c r="AZ361" s="82"/>
      <c r="BA361" s="82" t="str">
        <f>+'[3]Contratos anteriores'!BJ364</f>
        <v xml:space="preserve"> </v>
      </c>
      <c r="BB361" s="82" t="str">
        <f>+'[3]Contratos anteriores'!BK364</f>
        <v xml:space="preserve"> </v>
      </c>
      <c r="BC361" s="82" t="str">
        <f>+'[3]Contratos anteriores'!BL364</f>
        <v xml:space="preserve"> </v>
      </c>
      <c r="BD361" s="82"/>
      <c r="BE361" s="82"/>
      <c r="BF361" s="82"/>
      <c r="BG361" s="82" t="str">
        <f>+'[3]Contratos anteriores'!BM364</f>
        <v xml:space="preserve"> </v>
      </c>
      <c r="BH361" s="82" t="str">
        <f>+'[3]Contratos anteriores'!BN364</f>
        <v xml:space="preserve"> </v>
      </c>
      <c r="BI361" s="82" t="str">
        <f>+'[3]Contratos anteriores'!BO364</f>
        <v xml:space="preserve"> </v>
      </c>
      <c r="BJ361" s="82">
        <v>4.2</v>
      </c>
      <c r="BK361" s="82">
        <v>4.3099999999999996</v>
      </c>
      <c r="BL361" s="82"/>
      <c r="BM361" s="82" t="str">
        <f>+'[3]Contratos anteriores'!BP364</f>
        <v xml:space="preserve"> </v>
      </c>
      <c r="BN361" s="82" t="str">
        <f>+'[3]Contratos anteriores'!BQ364</f>
        <v xml:space="preserve"> </v>
      </c>
      <c r="BO361" s="82" t="str">
        <f>+'[3]Contratos anteriores'!BR364</f>
        <v xml:space="preserve"> </v>
      </c>
      <c r="BP361" s="82">
        <v>3.81</v>
      </c>
      <c r="BQ361" s="82"/>
      <c r="BR361" s="82">
        <v>3.91</v>
      </c>
      <c r="BS361" s="82" t="str">
        <f>+'[3]Contratos anteriores'!BS364</f>
        <v xml:space="preserve"> </v>
      </c>
      <c r="BT361" s="82" t="str">
        <f>+'[3]Contratos anteriores'!BT364</f>
        <v xml:space="preserve"> </v>
      </c>
      <c r="BU361" s="82" t="str">
        <f>+'[3]Contratos anteriores'!BU364</f>
        <v xml:space="preserve"> </v>
      </c>
      <c r="BV361" s="84">
        <f t="shared" si="380"/>
        <v>4.7049999999999992</v>
      </c>
      <c r="BW361" s="84">
        <f t="shared" si="381"/>
        <v>1.4314392770470779</v>
      </c>
      <c r="BX361" s="84">
        <f t="shared" si="452"/>
        <v>2.5578410844293824</v>
      </c>
      <c r="BY361" s="84">
        <f t="shared" si="453"/>
        <v>6.136439277047077</v>
      </c>
      <c r="BZ361" s="84">
        <f t="shared" si="454"/>
        <v>4.1968346107130943</v>
      </c>
      <c r="CA361" s="82" t="str">
        <f t="shared" si="382"/>
        <v/>
      </c>
      <c r="CB361" s="82" t="str">
        <f t="shared" si="383"/>
        <v/>
      </c>
      <c r="CC361" s="82" t="str">
        <f t="shared" si="384"/>
        <v/>
      </c>
      <c r="CD361" s="82" t="str">
        <f t="shared" si="385"/>
        <v/>
      </c>
      <c r="CE361" s="82" t="str">
        <f t="shared" si="386"/>
        <v/>
      </c>
      <c r="CF361" s="82" t="str">
        <f t="shared" si="387"/>
        <v/>
      </c>
      <c r="CG361" s="82" t="str">
        <f t="shared" si="388"/>
        <v/>
      </c>
      <c r="CH361" s="82" t="str">
        <f t="shared" si="389"/>
        <v/>
      </c>
      <c r="CI361" s="82" t="str">
        <f t="shared" si="390"/>
        <v/>
      </c>
      <c r="CJ361" s="82" t="str">
        <f t="shared" si="391"/>
        <v/>
      </c>
      <c r="CK361" s="82" t="str">
        <f t="shared" si="392"/>
        <v/>
      </c>
      <c r="CL361" s="82" t="str">
        <f t="shared" si="393"/>
        <v/>
      </c>
      <c r="CM361" s="82" t="str">
        <f t="shared" si="394"/>
        <v/>
      </c>
      <c r="CN361" s="82">
        <f t="shared" si="395"/>
        <v>4</v>
      </c>
      <c r="CO361" s="82" t="str">
        <f t="shared" si="396"/>
        <v/>
      </c>
      <c r="CP361" s="82" t="str">
        <f t="shared" si="397"/>
        <v/>
      </c>
      <c r="CQ361" s="82" t="str">
        <f t="shared" si="398"/>
        <v/>
      </c>
      <c r="CR361" s="82" t="str">
        <f t="shared" si="399"/>
        <v/>
      </c>
      <c r="CS361" s="82" t="str">
        <f t="shared" si="400"/>
        <v/>
      </c>
      <c r="CT361" s="82" t="str">
        <f t="shared" si="401"/>
        <v/>
      </c>
      <c r="CU361" s="82" t="str">
        <f t="shared" si="402"/>
        <v/>
      </c>
      <c r="CV361" s="82" t="str">
        <f t="shared" si="403"/>
        <v/>
      </c>
      <c r="CW361" s="82" t="str">
        <f t="shared" si="404"/>
        <v/>
      </c>
      <c r="CX361" s="82" t="str">
        <f t="shared" si="405"/>
        <v/>
      </c>
      <c r="CY361" s="82" t="str">
        <f t="shared" si="406"/>
        <v/>
      </c>
      <c r="CZ361" s="82" t="str">
        <f t="shared" si="407"/>
        <v/>
      </c>
      <c r="DA361" s="82" t="str">
        <f t="shared" si="408"/>
        <v/>
      </c>
      <c r="DB361" s="82" t="str">
        <f t="shared" si="409"/>
        <v/>
      </c>
      <c r="DC361" s="82" t="str">
        <f t="shared" si="410"/>
        <v/>
      </c>
      <c r="DD361" s="82" t="str">
        <f t="shared" si="411"/>
        <v/>
      </c>
      <c r="DE361" s="82" t="str">
        <f t="shared" si="412"/>
        <v/>
      </c>
      <c r="DF361" s="82" t="str">
        <f t="shared" si="413"/>
        <v/>
      </c>
      <c r="DG361" s="82" t="str">
        <f t="shared" si="414"/>
        <v/>
      </c>
      <c r="DH361" s="82" t="str">
        <f t="shared" si="415"/>
        <v/>
      </c>
      <c r="DI361" s="82" t="str">
        <f t="shared" si="416"/>
        <v/>
      </c>
      <c r="DJ361" s="82" t="str">
        <f t="shared" si="417"/>
        <v/>
      </c>
      <c r="DK361" s="82" t="str">
        <f t="shared" si="418"/>
        <v/>
      </c>
      <c r="DL361" s="82" t="str">
        <f t="shared" si="419"/>
        <v/>
      </c>
      <c r="DM361" s="82" t="str">
        <f t="shared" si="420"/>
        <v/>
      </c>
      <c r="DN361" s="82" t="str">
        <f t="shared" si="421"/>
        <v/>
      </c>
      <c r="DO361" s="82" t="str">
        <f t="shared" si="422"/>
        <v/>
      </c>
      <c r="DP361" s="82" t="str">
        <f t="shared" si="423"/>
        <v/>
      </c>
      <c r="DQ361" s="82" t="str">
        <f t="shared" si="424"/>
        <v/>
      </c>
      <c r="DR361" s="82" t="str">
        <f t="shared" si="425"/>
        <v/>
      </c>
      <c r="DS361" s="82" t="str">
        <f t="shared" si="426"/>
        <v/>
      </c>
      <c r="DT361" s="82" t="str">
        <f t="shared" si="427"/>
        <v/>
      </c>
      <c r="DU361" s="82" t="str">
        <f t="shared" si="428"/>
        <v/>
      </c>
      <c r="DV361" s="82" t="str">
        <f t="shared" si="429"/>
        <v/>
      </c>
      <c r="DW361" s="82" t="str">
        <f t="shared" si="430"/>
        <v/>
      </c>
      <c r="DX361" s="82" t="str">
        <f t="shared" si="431"/>
        <v/>
      </c>
      <c r="DY361" s="82" t="str">
        <f t="shared" si="432"/>
        <v/>
      </c>
      <c r="DZ361" s="82" t="str">
        <f t="shared" si="433"/>
        <v/>
      </c>
      <c r="EA361" s="82" t="str">
        <f t="shared" si="434"/>
        <v/>
      </c>
      <c r="EB361" s="82" t="str">
        <f t="shared" si="435"/>
        <v/>
      </c>
      <c r="EC361" s="82" t="str">
        <f t="shared" si="436"/>
        <v/>
      </c>
      <c r="ED361" s="82" t="str">
        <f t="shared" si="437"/>
        <v/>
      </c>
      <c r="EE361" s="82" t="str">
        <f t="shared" si="438"/>
        <v/>
      </c>
      <c r="EF361" s="82" t="str">
        <f t="shared" si="439"/>
        <v/>
      </c>
      <c r="EG361" s="82" t="str">
        <f t="shared" si="440"/>
        <v/>
      </c>
      <c r="EH361" s="82" t="str">
        <f t="shared" si="441"/>
        <v/>
      </c>
      <c r="EI361" s="82">
        <f t="shared" si="442"/>
        <v>3.81</v>
      </c>
      <c r="EJ361" s="82" t="str">
        <f t="shared" si="443"/>
        <v/>
      </c>
      <c r="EK361" s="82">
        <f t="shared" si="444"/>
        <v>3.91</v>
      </c>
      <c r="EL361" s="82" t="str">
        <f t="shared" si="445"/>
        <v/>
      </c>
      <c r="EM361" s="82" t="str">
        <f t="shared" si="446"/>
        <v/>
      </c>
      <c r="EN361" s="82" t="str">
        <f t="shared" si="447"/>
        <v/>
      </c>
      <c r="EO361" s="71">
        <f t="shared" si="448"/>
        <v>3.91</v>
      </c>
      <c r="EP361" s="71">
        <f>ROUND(EO361*(1+[3]Inflación!$G$50),2)</f>
        <v>3.96</v>
      </c>
      <c r="EQ361" s="81">
        <f t="shared" si="449"/>
        <v>2.4819989098690654E-2</v>
      </c>
    </row>
    <row r="362" spans="1:147" s="97" customFormat="1" ht="24.75" customHeight="1">
      <c r="A362" s="107">
        <v>354</v>
      </c>
      <c r="B362" s="106" t="s">
        <v>368</v>
      </c>
      <c r="C362" s="105" t="s">
        <v>199</v>
      </c>
      <c r="D362" s="104" t="s">
        <v>12</v>
      </c>
      <c r="E362" s="103">
        <v>27.236881849570111</v>
      </c>
      <c r="F362" s="103">
        <v>27.468395345291455</v>
      </c>
      <c r="G362" s="102"/>
      <c r="H362" s="100"/>
      <c r="I362" s="100"/>
      <c r="J362" s="100">
        <v>21.69</v>
      </c>
      <c r="K362" s="100" t="str">
        <f>+'[3]Contratos anteriores'!AO365</f>
        <v xml:space="preserve"> </v>
      </c>
      <c r="L362" s="100" t="str">
        <f>+'[3]Contratos anteriores'!AP365</f>
        <v xml:space="preserve"> </v>
      </c>
      <c r="M362" s="100" t="str">
        <f>+'[3]Contratos anteriores'!AQ365</f>
        <v xml:space="preserve"> </v>
      </c>
      <c r="N362" s="100"/>
      <c r="O362" s="100"/>
      <c r="P362" s="100"/>
      <c r="Q362" s="100" t="str">
        <f>+'[3]Contratos anteriores'!AR365</f>
        <v xml:space="preserve"> </v>
      </c>
      <c r="R362" s="100" t="str">
        <f>+'[3]Contratos anteriores'!AS365</f>
        <v xml:space="preserve"> </v>
      </c>
      <c r="S362" s="100" t="str">
        <f>+'[3]Contratos anteriores'!AT365</f>
        <v xml:space="preserve"> </v>
      </c>
      <c r="T362" s="100">
        <v>100</v>
      </c>
      <c r="U362" s="100"/>
      <c r="V362" s="100"/>
      <c r="W362" s="100" t="str">
        <f>+'[3]Contratos anteriores'!AU365</f>
        <v xml:space="preserve"> </v>
      </c>
      <c r="X362" s="100" t="str">
        <f>+'[3]Contratos anteriores'!AV365</f>
        <v xml:space="preserve"> </v>
      </c>
      <c r="Y362" s="100" t="str">
        <f>+'[3]Contratos anteriores'!AW365</f>
        <v xml:space="preserve"> </v>
      </c>
      <c r="Z362" s="100"/>
      <c r="AA362" s="100"/>
      <c r="AB362" s="100"/>
      <c r="AC362" s="101" t="str">
        <f>+'[3]Contratos anteriores'!AX365</f>
        <v xml:space="preserve"> </v>
      </c>
      <c r="AD362" s="101" t="str">
        <f>+'[3]Contratos anteriores'!AY365</f>
        <v xml:space="preserve"> </v>
      </c>
      <c r="AE362" s="101" t="str">
        <f>+'[3]Contratos anteriores'!AZ365</f>
        <v xml:space="preserve"> </v>
      </c>
      <c r="AF362" s="100"/>
      <c r="AG362" s="100"/>
      <c r="AH362" s="100"/>
      <c r="AI362" s="100" t="str">
        <f>+'[3]Contratos anteriores'!BA365</f>
        <v xml:space="preserve"> </v>
      </c>
      <c r="AJ362" s="100" t="str">
        <f>+'[3]Contratos anteriores'!BB365</f>
        <v xml:space="preserve"> </v>
      </c>
      <c r="AK362" s="100" t="str">
        <f>+'[3]Contratos anteriores'!BC365</f>
        <v xml:space="preserve"> </v>
      </c>
      <c r="AL362" s="100"/>
      <c r="AM362" s="100"/>
      <c r="AN362" s="100"/>
      <c r="AO362" s="100" t="str">
        <f>+'[3]Contratos anteriores'!BD365</f>
        <v xml:space="preserve"> </v>
      </c>
      <c r="AP362" s="100" t="str">
        <f>+'[3]Contratos anteriores'!BE365</f>
        <v xml:space="preserve"> </v>
      </c>
      <c r="AQ362" s="100" t="str">
        <f>+'[3]Contratos anteriores'!BF365</f>
        <v xml:space="preserve"> </v>
      </c>
      <c r="AR362" s="100"/>
      <c r="AS362" s="100"/>
      <c r="AT362" s="100"/>
      <c r="AU362" s="100" t="str">
        <f>+'[3]Contratos anteriores'!BG365</f>
        <v xml:space="preserve"> </v>
      </c>
      <c r="AV362" s="100" t="str">
        <f>+'[3]Contratos anteriores'!BH365</f>
        <v xml:space="preserve"> </v>
      </c>
      <c r="AW362" s="100" t="str">
        <f>+'[3]Contratos anteriores'!BI365</f>
        <v xml:space="preserve"> </v>
      </c>
      <c r="AX362" s="100"/>
      <c r="AY362" s="100"/>
      <c r="AZ362" s="100"/>
      <c r="BA362" s="100" t="str">
        <f>+'[3]Contratos anteriores'!BJ365</f>
        <v xml:space="preserve"> </v>
      </c>
      <c r="BB362" s="100" t="str">
        <f>+'[3]Contratos anteriores'!BK365</f>
        <v xml:space="preserve"> </v>
      </c>
      <c r="BC362" s="100" t="str">
        <f>+'[3]Contratos anteriores'!BL365</f>
        <v xml:space="preserve"> </v>
      </c>
      <c r="BD362" s="100"/>
      <c r="BE362" s="100"/>
      <c r="BF362" s="100"/>
      <c r="BG362" s="100" t="str">
        <f>+'[3]Contratos anteriores'!BM365</f>
        <v xml:space="preserve"> </v>
      </c>
      <c r="BH362" s="100" t="str">
        <f>+'[3]Contratos anteriores'!BN365</f>
        <v xml:space="preserve"> </v>
      </c>
      <c r="BI362" s="100" t="str">
        <f>+'[3]Contratos anteriores'!BO365</f>
        <v xml:space="preserve"> </v>
      </c>
      <c r="BJ362" s="100">
        <v>31.35</v>
      </c>
      <c r="BK362" s="100">
        <v>30.78</v>
      </c>
      <c r="BL362" s="100"/>
      <c r="BM362" s="100" t="str">
        <f>+'[3]Contratos anteriores'!BP365</f>
        <v xml:space="preserve"> </v>
      </c>
      <c r="BN362" s="100" t="str">
        <f>+'[3]Contratos anteriores'!BQ365</f>
        <v xml:space="preserve"> </v>
      </c>
      <c r="BO362" s="100" t="str">
        <f>+'[3]Contratos anteriores'!BR365</f>
        <v xml:space="preserve"> </v>
      </c>
      <c r="BP362" s="100">
        <v>27.19</v>
      </c>
      <c r="BQ362" s="100"/>
      <c r="BR362" s="100">
        <v>28.26</v>
      </c>
      <c r="BS362" s="100" t="str">
        <f>+'[3]Contratos anteriores'!BS365</f>
        <v xml:space="preserve"> </v>
      </c>
      <c r="BT362" s="100" t="str">
        <f>+'[3]Contratos anteriores'!BT365</f>
        <v xml:space="preserve"> </v>
      </c>
      <c r="BU362" s="100" t="str">
        <f>+'[3]Contratos anteriores'!BU365</f>
        <v xml:space="preserve"> </v>
      </c>
      <c r="BV362" s="100">
        <f t="shared" si="380"/>
        <v>39.87833333333333</v>
      </c>
      <c r="BW362" s="100">
        <f t="shared" si="381"/>
        <v>25.724608078392315</v>
      </c>
      <c r="BX362" s="100">
        <f t="shared" si="452"/>
        <v>1.2914212157448617</v>
      </c>
      <c r="BY362" s="100">
        <f t="shared" si="453"/>
        <v>65.602941411725652</v>
      </c>
      <c r="BZ362" s="100">
        <f t="shared" si="454"/>
        <v>29.960570034527123</v>
      </c>
      <c r="CA362" s="100" t="str">
        <f t="shared" si="382"/>
        <v/>
      </c>
      <c r="CB362" s="100" t="str">
        <f t="shared" si="383"/>
        <v/>
      </c>
      <c r="CC362" s="100">
        <f t="shared" si="384"/>
        <v>21.69</v>
      </c>
      <c r="CD362" s="100" t="str">
        <f t="shared" si="385"/>
        <v/>
      </c>
      <c r="CE362" s="100" t="str">
        <f t="shared" si="386"/>
        <v/>
      </c>
      <c r="CF362" s="100" t="str">
        <f t="shared" si="387"/>
        <v/>
      </c>
      <c r="CG362" s="100" t="str">
        <f t="shared" si="388"/>
        <v/>
      </c>
      <c r="CH362" s="100" t="str">
        <f t="shared" si="389"/>
        <v/>
      </c>
      <c r="CI362" s="100" t="str">
        <f t="shared" si="390"/>
        <v/>
      </c>
      <c r="CJ362" s="100" t="str">
        <f t="shared" si="391"/>
        <v/>
      </c>
      <c r="CK362" s="100" t="str">
        <f t="shared" si="392"/>
        <v/>
      </c>
      <c r="CL362" s="100" t="str">
        <f t="shared" si="393"/>
        <v/>
      </c>
      <c r="CM362" s="100" t="str">
        <f t="shared" si="394"/>
        <v/>
      </c>
      <c r="CN362" s="100" t="str">
        <f t="shared" si="395"/>
        <v/>
      </c>
      <c r="CO362" s="100" t="str">
        <f t="shared" si="396"/>
        <v/>
      </c>
      <c r="CP362" s="100" t="str">
        <f t="shared" si="397"/>
        <v/>
      </c>
      <c r="CQ362" s="100" t="str">
        <f t="shared" si="398"/>
        <v/>
      </c>
      <c r="CR362" s="100" t="str">
        <f t="shared" si="399"/>
        <v/>
      </c>
      <c r="CS362" s="100" t="str">
        <f t="shared" si="400"/>
        <v/>
      </c>
      <c r="CT362" s="100" t="str">
        <f t="shared" si="401"/>
        <v/>
      </c>
      <c r="CU362" s="100" t="str">
        <f t="shared" si="402"/>
        <v/>
      </c>
      <c r="CV362" s="100" t="str">
        <f t="shared" si="403"/>
        <v/>
      </c>
      <c r="CW362" s="100" t="str">
        <f t="shared" si="404"/>
        <v/>
      </c>
      <c r="CX362" s="100" t="str">
        <f t="shared" si="405"/>
        <v/>
      </c>
      <c r="CY362" s="100" t="str">
        <f t="shared" si="406"/>
        <v/>
      </c>
      <c r="CZ362" s="100" t="str">
        <f t="shared" si="407"/>
        <v/>
      </c>
      <c r="DA362" s="100" t="str">
        <f t="shared" si="408"/>
        <v/>
      </c>
      <c r="DB362" s="100" t="str">
        <f t="shared" si="409"/>
        <v/>
      </c>
      <c r="DC362" s="100" t="str">
        <f t="shared" si="410"/>
        <v/>
      </c>
      <c r="DD362" s="100" t="str">
        <f t="shared" si="411"/>
        <v/>
      </c>
      <c r="DE362" s="100" t="str">
        <f t="shared" si="412"/>
        <v/>
      </c>
      <c r="DF362" s="100" t="str">
        <f t="shared" si="413"/>
        <v/>
      </c>
      <c r="DG362" s="100" t="str">
        <f t="shared" si="414"/>
        <v/>
      </c>
      <c r="DH362" s="100" t="str">
        <f t="shared" si="415"/>
        <v/>
      </c>
      <c r="DI362" s="100" t="str">
        <f t="shared" si="416"/>
        <v/>
      </c>
      <c r="DJ362" s="100" t="str">
        <f t="shared" si="417"/>
        <v/>
      </c>
      <c r="DK362" s="100" t="str">
        <f t="shared" si="418"/>
        <v/>
      </c>
      <c r="DL362" s="100" t="str">
        <f t="shared" si="419"/>
        <v/>
      </c>
      <c r="DM362" s="100" t="str">
        <f t="shared" si="420"/>
        <v/>
      </c>
      <c r="DN362" s="100" t="str">
        <f t="shared" si="421"/>
        <v/>
      </c>
      <c r="DO362" s="100" t="str">
        <f t="shared" si="422"/>
        <v/>
      </c>
      <c r="DP362" s="100" t="str">
        <f t="shared" si="423"/>
        <v/>
      </c>
      <c r="DQ362" s="100" t="str">
        <f t="shared" si="424"/>
        <v/>
      </c>
      <c r="DR362" s="100" t="str">
        <f t="shared" si="425"/>
        <v/>
      </c>
      <c r="DS362" s="100" t="str">
        <f t="shared" si="426"/>
        <v/>
      </c>
      <c r="DT362" s="100" t="str">
        <f t="shared" si="427"/>
        <v/>
      </c>
      <c r="DU362" s="100" t="str">
        <f t="shared" si="428"/>
        <v/>
      </c>
      <c r="DV362" s="100" t="str">
        <f t="shared" si="429"/>
        <v/>
      </c>
      <c r="DW362" s="100" t="str">
        <f t="shared" si="430"/>
        <v/>
      </c>
      <c r="DX362" s="100" t="str">
        <f t="shared" si="431"/>
        <v/>
      </c>
      <c r="DY362" s="100" t="str">
        <f t="shared" si="432"/>
        <v/>
      </c>
      <c r="DZ362" s="100" t="str">
        <f t="shared" si="433"/>
        <v/>
      </c>
      <c r="EA362" s="100" t="str">
        <f t="shared" si="434"/>
        <v/>
      </c>
      <c r="EB362" s="100" t="str">
        <f t="shared" si="435"/>
        <v/>
      </c>
      <c r="EC362" s="100" t="str">
        <f t="shared" si="436"/>
        <v/>
      </c>
      <c r="ED362" s="100" t="str">
        <f t="shared" si="437"/>
        <v/>
      </c>
      <c r="EE362" s="100" t="str">
        <f t="shared" si="438"/>
        <v/>
      </c>
      <c r="EF362" s="100" t="str">
        <f t="shared" si="439"/>
        <v/>
      </c>
      <c r="EG362" s="100" t="str">
        <f t="shared" si="440"/>
        <v/>
      </c>
      <c r="EH362" s="100" t="str">
        <f t="shared" si="441"/>
        <v/>
      </c>
      <c r="EI362" s="100">
        <f t="shared" si="442"/>
        <v>27.19</v>
      </c>
      <c r="EJ362" s="100" t="str">
        <f t="shared" si="443"/>
        <v/>
      </c>
      <c r="EK362" s="100">
        <f t="shared" si="444"/>
        <v>28.26</v>
      </c>
      <c r="EL362" s="100" t="str">
        <f t="shared" si="445"/>
        <v/>
      </c>
      <c r="EM362" s="100" t="str">
        <f t="shared" si="446"/>
        <v/>
      </c>
      <c r="EN362" s="100" t="str">
        <f t="shared" si="447"/>
        <v/>
      </c>
      <c r="EO362" s="99">
        <f t="shared" si="448"/>
        <v>26.04</v>
      </c>
      <c r="EP362" s="99">
        <f>ROUND(EO362*(1+[3]Inflación!$G$50),2)</f>
        <v>26.37</v>
      </c>
      <c r="EQ362" s="98">
        <f t="shared" si="449"/>
        <v>-4.3943424074037396E-2</v>
      </c>
    </row>
    <row r="363" spans="1:147" s="97" customFormat="1" ht="24.75" customHeight="1">
      <c r="A363" s="107">
        <v>355</v>
      </c>
      <c r="B363" s="106" t="s">
        <v>364</v>
      </c>
      <c r="C363" s="105" t="s">
        <v>222</v>
      </c>
      <c r="D363" s="104" t="s">
        <v>12</v>
      </c>
      <c r="E363" s="103">
        <v>2.884631557514588</v>
      </c>
      <c r="F363" s="103">
        <v>2.9091509257534618</v>
      </c>
      <c r="G363" s="102"/>
      <c r="H363" s="100"/>
      <c r="I363" s="100">
        <v>4.7879999999999994</v>
      </c>
      <c r="J363" s="100">
        <v>3.05</v>
      </c>
      <c r="K363" s="100">
        <f>+'[3]Contratos anteriores'!AO366</f>
        <v>2.9199380000000001</v>
      </c>
      <c r="L363" s="100" t="str">
        <f>+'[3]Contratos anteriores'!AP366</f>
        <v xml:space="preserve"> </v>
      </c>
      <c r="M363" s="100" t="str">
        <f>+'[3]Contratos anteriores'!AQ366</f>
        <v xml:space="preserve"> </v>
      </c>
      <c r="N363" s="100"/>
      <c r="O363" s="100"/>
      <c r="P363" s="100"/>
      <c r="Q363" s="100" t="str">
        <f>+'[3]Contratos anteriores'!AR366</f>
        <v xml:space="preserve"> </v>
      </c>
      <c r="R363" s="100" t="str">
        <f>+'[3]Contratos anteriores'!AS366</f>
        <v xml:space="preserve"> </v>
      </c>
      <c r="S363" s="100" t="str">
        <f>+'[3]Contratos anteriores'!AT366</f>
        <v xml:space="preserve"> </v>
      </c>
      <c r="T363" s="100">
        <v>3</v>
      </c>
      <c r="U363" s="100"/>
      <c r="V363" s="100">
        <v>5.3</v>
      </c>
      <c r="W363" s="100" t="str">
        <f>+'[3]Contratos anteriores'!AU366</f>
        <v xml:space="preserve"> </v>
      </c>
      <c r="X363" s="100" t="str">
        <f>+'[3]Contratos anteriores'!AV366</f>
        <v xml:space="preserve"> </v>
      </c>
      <c r="Y363" s="100" t="str">
        <f>+'[3]Contratos anteriores'!AW366</f>
        <v xml:space="preserve"> </v>
      </c>
      <c r="Z363" s="100"/>
      <c r="AA363" s="100"/>
      <c r="AB363" s="100"/>
      <c r="AC363" s="101" t="str">
        <f>+'[3]Contratos anteriores'!AX366</f>
        <v xml:space="preserve"> </v>
      </c>
      <c r="AD363" s="101" t="str">
        <f>+'[3]Contratos anteriores'!AY366</f>
        <v xml:space="preserve"> </v>
      </c>
      <c r="AE363" s="101" t="str">
        <f>+'[3]Contratos anteriores'!AZ366</f>
        <v xml:space="preserve"> </v>
      </c>
      <c r="AF363" s="100"/>
      <c r="AG363" s="100"/>
      <c r="AH363" s="100"/>
      <c r="AI363" s="100" t="str">
        <f>+'[3]Contratos anteriores'!BA366</f>
        <v xml:space="preserve"> </v>
      </c>
      <c r="AJ363" s="100" t="str">
        <f>+'[3]Contratos anteriores'!BB366</f>
        <v xml:space="preserve"> </v>
      </c>
      <c r="AK363" s="100" t="str">
        <f>+'[3]Contratos anteriores'!BC366</f>
        <v xml:space="preserve"> </v>
      </c>
      <c r="AL363" s="100"/>
      <c r="AM363" s="100"/>
      <c r="AN363" s="100"/>
      <c r="AO363" s="100" t="str">
        <f>+'[3]Contratos anteriores'!BD366</f>
        <v xml:space="preserve"> </v>
      </c>
      <c r="AP363" s="100">
        <f>+'[3]Contratos anteriores'!BE366</f>
        <v>8.1595480000000009</v>
      </c>
      <c r="AQ363" s="100" t="str">
        <f>+'[3]Contratos anteriores'!BF366</f>
        <v xml:space="preserve"> </v>
      </c>
      <c r="AR363" s="100"/>
      <c r="AS363" s="100"/>
      <c r="AT363" s="100"/>
      <c r="AU363" s="100">
        <f>+'[3]Contratos anteriores'!BG366</f>
        <v>2.9324070000000004</v>
      </c>
      <c r="AV363" s="100">
        <f>+'[3]Contratos anteriores'!BH366</f>
        <v>3.484845</v>
      </c>
      <c r="AW363" s="100" t="str">
        <f>+'[3]Contratos anteriores'!BI366</f>
        <v xml:space="preserve"> </v>
      </c>
      <c r="AX363" s="100"/>
      <c r="AY363" s="100"/>
      <c r="AZ363" s="100"/>
      <c r="BA363" s="100" t="str">
        <f>+'[3]Contratos anteriores'!BJ366</f>
        <v xml:space="preserve"> </v>
      </c>
      <c r="BB363" s="100" t="str">
        <f>+'[3]Contratos anteriores'!BK366</f>
        <v xml:space="preserve"> </v>
      </c>
      <c r="BC363" s="100" t="str">
        <f>+'[3]Contratos anteriores'!BL366</f>
        <v xml:space="preserve"> </v>
      </c>
      <c r="BD363" s="100"/>
      <c r="BE363" s="100"/>
      <c r="BF363" s="100"/>
      <c r="BG363" s="100">
        <f>+'[3]Contratos anteriores'!BM366</f>
        <v>2.780424</v>
      </c>
      <c r="BH363" s="100" t="str">
        <f>+'[3]Contratos anteriores'!BN366</f>
        <v xml:space="preserve"> </v>
      </c>
      <c r="BI363" s="100" t="str">
        <f>+'[3]Contratos anteriores'!BO366</f>
        <v xml:space="preserve"> </v>
      </c>
      <c r="BJ363" s="100">
        <v>3.19</v>
      </c>
      <c r="BK363" s="100">
        <v>3.26</v>
      </c>
      <c r="BL363" s="100"/>
      <c r="BM363" s="100" t="str">
        <f>+'[3]Contratos anteriores'!BP366</f>
        <v xml:space="preserve"> </v>
      </c>
      <c r="BN363" s="100" t="str">
        <f>+'[3]Contratos anteriores'!BQ366</f>
        <v xml:space="preserve"> </v>
      </c>
      <c r="BO363" s="100" t="str">
        <f>+'[3]Contratos anteriores'!BR366</f>
        <v xml:space="preserve"> </v>
      </c>
      <c r="BP363" s="100">
        <v>2.88</v>
      </c>
      <c r="BQ363" s="100"/>
      <c r="BR363" s="100">
        <v>3.15</v>
      </c>
      <c r="BS363" s="100">
        <f>+'[3]Contratos anteriores'!BS366</f>
        <v>2.8265489999999995</v>
      </c>
      <c r="BT363" s="100">
        <f>+'[3]Contratos anteriores'!BT366</f>
        <v>2.9350079999999994</v>
      </c>
      <c r="BU363" s="100">
        <f>+'[3]Contratos anteriores'!BU366</f>
        <v>2.8338799999999997</v>
      </c>
      <c r="BV363" s="100">
        <f t="shared" si="380"/>
        <v>3.5931624374999993</v>
      </c>
      <c r="BW363" s="100">
        <f t="shared" si="381"/>
        <v>1.3468883676419763</v>
      </c>
      <c r="BX363" s="100">
        <f t="shared" si="452"/>
        <v>1.5728298860370349</v>
      </c>
      <c r="BY363" s="100">
        <f t="shared" si="453"/>
        <v>4.9400508051419756</v>
      </c>
      <c r="BZ363" s="100">
        <f t="shared" si="454"/>
        <v>3.173094713266047</v>
      </c>
      <c r="CA363" s="100" t="str">
        <f t="shared" si="382"/>
        <v/>
      </c>
      <c r="CB363" s="100" t="str">
        <f t="shared" si="383"/>
        <v/>
      </c>
      <c r="CC363" s="100">
        <f t="shared" si="384"/>
        <v>3.05</v>
      </c>
      <c r="CD363" s="100">
        <f t="shared" si="385"/>
        <v>2.9199380000000001</v>
      </c>
      <c r="CE363" s="100" t="str">
        <f t="shared" si="386"/>
        <v/>
      </c>
      <c r="CF363" s="100" t="str">
        <f t="shared" si="387"/>
        <v/>
      </c>
      <c r="CG363" s="100" t="str">
        <f t="shared" si="388"/>
        <v/>
      </c>
      <c r="CH363" s="100" t="str">
        <f t="shared" si="389"/>
        <v/>
      </c>
      <c r="CI363" s="100" t="str">
        <f t="shared" si="390"/>
        <v/>
      </c>
      <c r="CJ363" s="100" t="str">
        <f t="shared" si="391"/>
        <v/>
      </c>
      <c r="CK363" s="100" t="str">
        <f t="shared" si="392"/>
        <v/>
      </c>
      <c r="CL363" s="100" t="str">
        <f t="shared" si="393"/>
        <v/>
      </c>
      <c r="CM363" s="100">
        <f t="shared" si="394"/>
        <v>3</v>
      </c>
      <c r="CN363" s="100" t="str">
        <f t="shared" si="395"/>
        <v/>
      </c>
      <c r="CO363" s="100" t="str">
        <f t="shared" si="396"/>
        <v/>
      </c>
      <c r="CP363" s="100" t="str">
        <f t="shared" si="397"/>
        <v/>
      </c>
      <c r="CQ363" s="100" t="str">
        <f t="shared" si="398"/>
        <v/>
      </c>
      <c r="CR363" s="100" t="str">
        <f t="shared" si="399"/>
        <v/>
      </c>
      <c r="CS363" s="100" t="str">
        <f t="shared" si="400"/>
        <v/>
      </c>
      <c r="CT363" s="100" t="str">
        <f t="shared" si="401"/>
        <v/>
      </c>
      <c r="CU363" s="100" t="str">
        <f t="shared" si="402"/>
        <v/>
      </c>
      <c r="CV363" s="100" t="str">
        <f t="shared" si="403"/>
        <v/>
      </c>
      <c r="CW363" s="100" t="str">
        <f t="shared" si="404"/>
        <v/>
      </c>
      <c r="CX363" s="100" t="str">
        <f t="shared" si="405"/>
        <v/>
      </c>
      <c r="CY363" s="100" t="str">
        <f t="shared" si="406"/>
        <v/>
      </c>
      <c r="CZ363" s="100" t="str">
        <f t="shared" si="407"/>
        <v/>
      </c>
      <c r="DA363" s="100" t="str">
        <f t="shared" si="408"/>
        <v/>
      </c>
      <c r="DB363" s="100" t="str">
        <f t="shared" si="409"/>
        <v/>
      </c>
      <c r="DC363" s="100" t="str">
        <f t="shared" si="410"/>
        <v/>
      </c>
      <c r="DD363" s="100" t="str">
        <f t="shared" si="411"/>
        <v/>
      </c>
      <c r="DE363" s="100" t="str">
        <f t="shared" si="412"/>
        <v/>
      </c>
      <c r="DF363" s="100" t="str">
        <f t="shared" si="413"/>
        <v/>
      </c>
      <c r="DG363" s="100" t="str">
        <f t="shared" si="414"/>
        <v/>
      </c>
      <c r="DH363" s="100" t="str">
        <f t="shared" si="415"/>
        <v/>
      </c>
      <c r="DI363" s="100" t="str">
        <f t="shared" si="416"/>
        <v/>
      </c>
      <c r="DJ363" s="100" t="str">
        <f t="shared" si="417"/>
        <v/>
      </c>
      <c r="DK363" s="100" t="str">
        <f t="shared" si="418"/>
        <v/>
      </c>
      <c r="DL363" s="100" t="str">
        <f t="shared" si="419"/>
        <v/>
      </c>
      <c r="DM363" s="100" t="str">
        <f t="shared" si="420"/>
        <v/>
      </c>
      <c r="DN363" s="100">
        <f t="shared" si="421"/>
        <v>2.9324070000000004</v>
      </c>
      <c r="DO363" s="100" t="str">
        <f t="shared" si="422"/>
        <v/>
      </c>
      <c r="DP363" s="100" t="str">
        <f t="shared" si="423"/>
        <v/>
      </c>
      <c r="DQ363" s="100" t="str">
        <f t="shared" si="424"/>
        <v/>
      </c>
      <c r="DR363" s="100" t="str">
        <f t="shared" si="425"/>
        <v/>
      </c>
      <c r="DS363" s="100" t="str">
        <f t="shared" si="426"/>
        <v/>
      </c>
      <c r="DT363" s="100" t="str">
        <f t="shared" si="427"/>
        <v/>
      </c>
      <c r="DU363" s="100" t="str">
        <f t="shared" si="428"/>
        <v/>
      </c>
      <c r="DV363" s="100" t="str">
        <f t="shared" si="429"/>
        <v/>
      </c>
      <c r="DW363" s="100" t="str">
        <f t="shared" si="430"/>
        <v/>
      </c>
      <c r="DX363" s="100" t="str">
        <f t="shared" si="431"/>
        <v/>
      </c>
      <c r="DY363" s="100" t="str">
        <f t="shared" si="432"/>
        <v/>
      </c>
      <c r="DZ363" s="100">
        <f t="shared" si="433"/>
        <v>2.780424</v>
      </c>
      <c r="EA363" s="100" t="str">
        <f t="shared" si="434"/>
        <v/>
      </c>
      <c r="EB363" s="100" t="str">
        <f t="shared" si="435"/>
        <v/>
      </c>
      <c r="EC363" s="100" t="str">
        <f t="shared" si="436"/>
        <v/>
      </c>
      <c r="ED363" s="100" t="str">
        <f t="shared" si="437"/>
        <v/>
      </c>
      <c r="EE363" s="100" t="str">
        <f t="shared" si="438"/>
        <v/>
      </c>
      <c r="EF363" s="100" t="str">
        <f t="shared" si="439"/>
        <v/>
      </c>
      <c r="EG363" s="100" t="str">
        <f t="shared" si="440"/>
        <v/>
      </c>
      <c r="EH363" s="100" t="str">
        <f t="shared" si="441"/>
        <v/>
      </c>
      <c r="EI363" s="100">
        <f t="shared" si="442"/>
        <v>2.88</v>
      </c>
      <c r="EJ363" s="100" t="str">
        <f t="shared" si="443"/>
        <v/>
      </c>
      <c r="EK363" s="100">
        <f t="shared" si="444"/>
        <v>3.15</v>
      </c>
      <c r="EL363" s="100">
        <f t="shared" si="445"/>
        <v>2.8265489999999995</v>
      </c>
      <c r="EM363" s="100">
        <f t="shared" si="446"/>
        <v>2.9350079999999994</v>
      </c>
      <c r="EN363" s="100">
        <f t="shared" si="447"/>
        <v>2.8338799999999997</v>
      </c>
      <c r="EO363" s="99">
        <f t="shared" si="448"/>
        <v>2.93</v>
      </c>
      <c r="EP363" s="99">
        <f>ROUND(EO363*(1+[3]Inflación!$G$50),2)</f>
        <v>2.97</v>
      </c>
      <c r="EQ363" s="98">
        <f t="shared" si="449"/>
        <v>1.5727638549618339E-2</v>
      </c>
    </row>
    <row r="364" spans="1:147" s="97" customFormat="1" ht="24.75" customHeight="1">
      <c r="A364" s="107">
        <v>356</v>
      </c>
      <c r="B364" s="106" t="s">
        <v>364</v>
      </c>
      <c r="C364" s="105" t="s">
        <v>161</v>
      </c>
      <c r="D364" s="104" t="s">
        <v>12</v>
      </c>
      <c r="E364" s="103">
        <v>2.4181836792923725</v>
      </c>
      <c r="F364" s="103">
        <v>2.4387382405663578</v>
      </c>
      <c r="G364" s="102"/>
      <c r="H364" s="100"/>
      <c r="I364" s="100">
        <v>2.5409999999999999</v>
      </c>
      <c r="J364" s="100">
        <v>2.65</v>
      </c>
      <c r="K364" s="100" t="str">
        <f>+'[3]Contratos anteriores'!AO367</f>
        <v xml:space="preserve"> </v>
      </c>
      <c r="L364" s="100">
        <f>+'[3]Contratos anteriores'!AP367</f>
        <v>2.33588</v>
      </c>
      <c r="M364" s="100">
        <f>+'[3]Contratos anteriores'!AQ367</f>
        <v>2.5069859999999995</v>
      </c>
      <c r="N364" s="100"/>
      <c r="O364" s="100"/>
      <c r="P364" s="100"/>
      <c r="Q364" s="100">
        <f>+'[3]Contratos anteriores'!AR367</f>
        <v>1.5902640000000001</v>
      </c>
      <c r="R364" s="100">
        <f>+'[3]Contratos anteriores'!AS367</f>
        <v>2.04319359</v>
      </c>
      <c r="S364" s="100" t="str">
        <f>+'[3]Contratos anteriores'!AT367</f>
        <v xml:space="preserve"> </v>
      </c>
      <c r="T364" s="100">
        <v>2</v>
      </c>
      <c r="U364" s="100"/>
      <c r="V364" s="100"/>
      <c r="W364" s="100">
        <f>+'[3]Contratos anteriores'!AU367</f>
        <v>2.46617</v>
      </c>
      <c r="X364" s="100">
        <f>+'[3]Contratos anteriores'!AV367</f>
        <v>2.3856419999999998</v>
      </c>
      <c r="Y364" s="100">
        <f>+'[3]Contratos anteriores'!AW367</f>
        <v>2.4762359999999997</v>
      </c>
      <c r="Z364" s="100"/>
      <c r="AA364" s="100"/>
      <c r="AB364" s="100"/>
      <c r="AC364" s="101">
        <f>+'[3]Contratos anteriores'!AX367</f>
        <v>2.5793700000000004</v>
      </c>
      <c r="AD364" s="101" t="str">
        <f>+'[3]Contratos anteriores'!AY367</f>
        <v xml:space="preserve"> </v>
      </c>
      <c r="AE364" s="101" t="str">
        <f>+'[3]Contratos anteriores'!AZ367</f>
        <v xml:space="preserve"> </v>
      </c>
      <c r="AF364" s="100"/>
      <c r="AG364" s="100"/>
      <c r="AH364" s="100"/>
      <c r="AI364" s="100" t="str">
        <f>+'[3]Contratos anteriores'!BA367</f>
        <v xml:space="preserve"> </v>
      </c>
      <c r="AJ364" s="100" t="str">
        <f>+'[3]Contratos anteriores'!BB367</f>
        <v xml:space="preserve"> </v>
      </c>
      <c r="AK364" s="100" t="str">
        <f>+'[3]Contratos anteriores'!BC367</f>
        <v xml:space="preserve"> </v>
      </c>
      <c r="AL364" s="100"/>
      <c r="AM364" s="100"/>
      <c r="AN364" s="100"/>
      <c r="AO364" s="100" t="str">
        <f>+'[3]Contratos anteriores'!BD367</f>
        <v xml:space="preserve"> </v>
      </c>
      <c r="AP364" s="100">
        <f>+'[3]Contratos anteriores'!BE367</f>
        <v>2.4519340000000005</v>
      </c>
      <c r="AQ364" s="100" t="str">
        <f>+'[3]Contratos anteriores'!BF367</f>
        <v xml:space="preserve"> </v>
      </c>
      <c r="AR364" s="100"/>
      <c r="AS364" s="100"/>
      <c r="AT364" s="100"/>
      <c r="AU364" s="100" t="str">
        <f>+'[3]Contratos anteriores'!BG367</f>
        <v xml:space="preserve"> </v>
      </c>
      <c r="AV364" s="100" t="str">
        <f>+'[3]Contratos anteriores'!BH367</f>
        <v xml:space="preserve"> </v>
      </c>
      <c r="AW364" s="100" t="str">
        <f>+'[3]Contratos anteriores'!BI367</f>
        <v xml:space="preserve"> </v>
      </c>
      <c r="AX364" s="100"/>
      <c r="AY364" s="100"/>
      <c r="AZ364" s="100"/>
      <c r="BA364" s="100">
        <f>+'[3]Contratos anteriores'!BJ367</f>
        <v>1.9259099999999998</v>
      </c>
      <c r="BB364" s="100" t="str">
        <f>+'[3]Contratos anteriores'!BK367</f>
        <v xml:space="preserve"> </v>
      </c>
      <c r="BC364" s="100" t="str">
        <f>+'[3]Contratos anteriores'!BL367</f>
        <v xml:space="preserve"> </v>
      </c>
      <c r="BD364" s="100"/>
      <c r="BE364" s="100"/>
      <c r="BF364" s="100"/>
      <c r="BG364" s="100">
        <f>+'[3]Contratos anteriores'!BM367</f>
        <v>2.4076860000000004</v>
      </c>
      <c r="BH364" s="100" t="str">
        <f>+'[3]Contratos anteriores'!BN367</f>
        <v xml:space="preserve"> </v>
      </c>
      <c r="BI364" s="100" t="str">
        <f>+'[3]Contratos anteriores'!BO367</f>
        <v xml:space="preserve"> </v>
      </c>
      <c r="BJ364" s="100">
        <v>2.7</v>
      </c>
      <c r="BK364" s="100">
        <v>2.73</v>
      </c>
      <c r="BL364" s="100"/>
      <c r="BM364" s="100" t="str">
        <f>+'[3]Contratos anteriores'!BP367</f>
        <v xml:space="preserve"> </v>
      </c>
      <c r="BN364" s="100">
        <f>+'[3]Contratos anteriores'!BQ367</f>
        <v>6.5196109999999994</v>
      </c>
      <c r="BO364" s="100" t="str">
        <f>+'[3]Contratos anteriores'!BR367</f>
        <v xml:space="preserve"> </v>
      </c>
      <c r="BP364" s="100">
        <v>2.41</v>
      </c>
      <c r="BQ364" s="100"/>
      <c r="BR364" s="100">
        <v>2.75</v>
      </c>
      <c r="BS364" s="100">
        <f>+'[3]Contratos anteriores'!BS367</f>
        <v>2.3807849999999999</v>
      </c>
      <c r="BT364" s="100">
        <f>+'[3]Contratos anteriores'!BT367</f>
        <v>2.5069859999999995</v>
      </c>
      <c r="BU364" s="100">
        <f>+'[3]Contratos anteriores'!BU367</f>
        <v>2.4897659999999999</v>
      </c>
      <c r="BV364" s="100">
        <f t="shared" si="380"/>
        <v>2.5839736177272727</v>
      </c>
      <c r="BW364" s="100">
        <f t="shared" si="381"/>
        <v>0.88277004031929551</v>
      </c>
      <c r="BX364" s="100">
        <f t="shared" si="452"/>
        <v>1.2598185572483294</v>
      </c>
      <c r="BY364" s="100">
        <f t="shared" si="453"/>
        <v>3.4667436580465685</v>
      </c>
      <c r="BZ364" s="100">
        <f t="shared" si="454"/>
        <v>2.6600020472216102</v>
      </c>
      <c r="CA364" s="100" t="str">
        <f t="shared" si="382"/>
        <v/>
      </c>
      <c r="CB364" s="100">
        <f t="shared" si="383"/>
        <v>2.5409999999999999</v>
      </c>
      <c r="CC364" s="100">
        <f t="shared" si="384"/>
        <v>2.65</v>
      </c>
      <c r="CD364" s="100" t="str">
        <f t="shared" si="385"/>
        <v/>
      </c>
      <c r="CE364" s="100">
        <f t="shared" si="386"/>
        <v>2.33588</v>
      </c>
      <c r="CF364" s="100">
        <f t="shared" si="387"/>
        <v>2.5069859999999995</v>
      </c>
      <c r="CG364" s="100" t="str">
        <f t="shared" si="388"/>
        <v/>
      </c>
      <c r="CH364" s="100" t="str">
        <f t="shared" si="389"/>
        <v/>
      </c>
      <c r="CI364" s="100" t="str">
        <f t="shared" si="390"/>
        <v/>
      </c>
      <c r="CJ364" s="100">
        <f t="shared" si="391"/>
        <v>1.5902640000000001</v>
      </c>
      <c r="CK364" s="100">
        <f t="shared" si="392"/>
        <v>2.04319359</v>
      </c>
      <c r="CL364" s="100" t="str">
        <f t="shared" si="393"/>
        <v/>
      </c>
      <c r="CM364" s="100">
        <f t="shared" si="394"/>
        <v>2</v>
      </c>
      <c r="CN364" s="100" t="str">
        <f t="shared" si="395"/>
        <v/>
      </c>
      <c r="CO364" s="100" t="str">
        <f t="shared" si="396"/>
        <v/>
      </c>
      <c r="CP364" s="100">
        <f t="shared" si="397"/>
        <v>2.46617</v>
      </c>
      <c r="CQ364" s="100">
        <f t="shared" si="398"/>
        <v>2.3856419999999998</v>
      </c>
      <c r="CR364" s="100">
        <f t="shared" si="399"/>
        <v>2.4762359999999997</v>
      </c>
      <c r="CS364" s="100" t="str">
        <f t="shared" si="400"/>
        <v/>
      </c>
      <c r="CT364" s="100" t="str">
        <f t="shared" si="401"/>
        <v/>
      </c>
      <c r="CU364" s="100" t="str">
        <f t="shared" si="402"/>
        <v/>
      </c>
      <c r="CV364" s="100">
        <f t="shared" si="403"/>
        <v>2.5793700000000004</v>
      </c>
      <c r="CW364" s="100" t="str">
        <f t="shared" si="404"/>
        <v/>
      </c>
      <c r="CX364" s="100" t="str">
        <f t="shared" si="405"/>
        <v/>
      </c>
      <c r="CY364" s="100" t="str">
        <f t="shared" si="406"/>
        <v/>
      </c>
      <c r="CZ364" s="100" t="str">
        <f t="shared" si="407"/>
        <v/>
      </c>
      <c r="DA364" s="100" t="str">
        <f t="shared" si="408"/>
        <v/>
      </c>
      <c r="DB364" s="100" t="str">
        <f t="shared" si="409"/>
        <v/>
      </c>
      <c r="DC364" s="100" t="str">
        <f t="shared" si="410"/>
        <v/>
      </c>
      <c r="DD364" s="100" t="str">
        <f t="shared" si="411"/>
        <v/>
      </c>
      <c r="DE364" s="100" t="str">
        <f t="shared" si="412"/>
        <v/>
      </c>
      <c r="DF364" s="100" t="str">
        <f t="shared" si="413"/>
        <v/>
      </c>
      <c r="DG364" s="100" t="str">
        <f t="shared" si="414"/>
        <v/>
      </c>
      <c r="DH364" s="100" t="str">
        <f t="shared" si="415"/>
        <v/>
      </c>
      <c r="DI364" s="100">
        <f t="shared" si="416"/>
        <v>2.4519340000000005</v>
      </c>
      <c r="DJ364" s="100" t="str">
        <f t="shared" si="417"/>
        <v/>
      </c>
      <c r="DK364" s="100" t="str">
        <f t="shared" si="418"/>
        <v/>
      </c>
      <c r="DL364" s="100" t="str">
        <f t="shared" si="419"/>
        <v/>
      </c>
      <c r="DM364" s="100" t="str">
        <f t="shared" si="420"/>
        <v/>
      </c>
      <c r="DN364" s="100" t="str">
        <f t="shared" si="421"/>
        <v/>
      </c>
      <c r="DO364" s="100" t="str">
        <f t="shared" si="422"/>
        <v/>
      </c>
      <c r="DP364" s="100" t="str">
        <f t="shared" si="423"/>
        <v/>
      </c>
      <c r="DQ364" s="100" t="str">
        <f t="shared" si="424"/>
        <v/>
      </c>
      <c r="DR364" s="100" t="str">
        <f t="shared" si="425"/>
        <v/>
      </c>
      <c r="DS364" s="100" t="str">
        <f t="shared" si="426"/>
        <v/>
      </c>
      <c r="DT364" s="100">
        <f t="shared" si="427"/>
        <v>1.9259099999999998</v>
      </c>
      <c r="DU364" s="100" t="str">
        <f t="shared" si="428"/>
        <v/>
      </c>
      <c r="DV364" s="100" t="str">
        <f t="shared" si="429"/>
        <v/>
      </c>
      <c r="DW364" s="100" t="str">
        <f t="shared" si="430"/>
        <v/>
      </c>
      <c r="DX364" s="100" t="str">
        <f t="shared" si="431"/>
        <v/>
      </c>
      <c r="DY364" s="100" t="str">
        <f t="shared" si="432"/>
        <v/>
      </c>
      <c r="DZ364" s="100">
        <f t="shared" si="433"/>
        <v>2.4076860000000004</v>
      </c>
      <c r="EA364" s="100" t="str">
        <f t="shared" si="434"/>
        <v/>
      </c>
      <c r="EB364" s="100" t="str">
        <f t="shared" si="435"/>
        <v/>
      </c>
      <c r="EC364" s="100" t="str">
        <f t="shared" si="436"/>
        <v/>
      </c>
      <c r="ED364" s="100" t="str">
        <f t="shared" si="437"/>
        <v/>
      </c>
      <c r="EE364" s="100" t="str">
        <f t="shared" si="438"/>
        <v/>
      </c>
      <c r="EF364" s="100" t="str">
        <f t="shared" si="439"/>
        <v/>
      </c>
      <c r="EG364" s="100" t="str">
        <f t="shared" si="440"/>
        <v/>
      </c>
      <c r="EH364" s="100" t="str">
        <f t="shared" si="441"/>
        <v/>
      </c>
      <c r="EI364" s="100">
        <f t="shared" si="442"/>
        <v>2.41</v>
      </c>
      <c r="EJ364" s="100" t="str">
        <f t="shared" si="443"/>
        <v/>
      </c>
      <c r="EK364" s="100" t="str">
        <f t="shared" si="444"/>
        <v/>
      </c>
      <c r="EL364" s="100">
        <f t="shared" si="445"/>
        <v>2.3807849999999999</v>
      </c>
      <c r="EM364" s="100">
        <f t="shared" si="446"/>
        <v>2.5069859999999995</v>
      </c>
      <c r="EN364" s="100">
        <f t="shared" si="447"/>
        <v>2.4897659999999999</v>
      </c>
      <c r="EO364" s="99">
        <f t="shared" si="448"/>
        <v>2.37</v>
      </c>
      <c r="EP364" s="99">
        <f>ROUND(EO364*(1+[3]Inflación!$G$50),2)</f>
        <v>2.4</v>
      </c>
      <c r="EQ364" s="98">
        <f t="shared" si="449"/>
        <v>-1.9925566326902122E-2</v>
      </c>
    </row>
    <row r="365" spans="1:147" s="97" customFormat="1" ht="24.75" customHeight="1">
      <c r="A365" s="107">
        <v>357</v>
      </c>
      <c r="B365" s="106" t="s">
        <v>364</v>
      </c>
      <c r="C365" s="105" t="s">
        <v>170</v>
      </c>
      <c r="D365" s="104" t="s">
        <v>12</v>
      </c>
      <c r="E365" s="103">
        <v>7.9468096189739121</v>
      </c>
      <c r="F365" s="103">
        <v>8.0143575007351906</v>
      </c>
      <c r="G365" s="102"/>
      <c r="H365" s="100"/>
      <c r="I365" s="100">
        <v>8.0850000000000009</v>
      </c>
      <c r="J365" s="100">
        <v>9.5299999999999994</v>
      </c>
      <c r="K365" s="100" t="str">
        <f>+'[3]Contratos anteriores'!AO368</f>
        <v xml:space="preserve"> </v>
      </c>
      <c r="L365" s="100">
        <f>+'[3]Contratos anteriores'!AP368</f>
        <v>9.3435199999999998</v>
      </c>
      <c r="M365" s="100">
        <f>+'[3]Contratos anteriores'!AQ368</f>
        <v>8.336237999999998</v>
      </c>
      <c r="N365" s="100"/>
      <c r="O365" s="100"/>
      <c r="P365" s="100"/>
      <c r="Q365" s="100">
        <f>+'[3]Contratos anteriores'!AR368</f>
        <v>7.4925899999999999</v>
      </c>
      <c r="R365" s="100">
        <f>+'[3]Contratos anteriores'!AS368</f>
        <v>6.7940339699999992</v>
      </c>
      <c r="S365" s="100" t="str">
        <f>+'[3]Contratos anteriores'!AT368</f>
        <v xml:space="preserve"> </v>
      </c>
      <c r="T365" s="100">
        <v>12</v>
      </c>
      <c r="U365" s="100"/>
      <c r="V365" s="100">
        <v>10.45</v>
      </c>
      <c r="W365" s="100">
        <f>+'[3]Contratos anteriores'!AU368</f>
        <v>9.2204560000000004</v>
      </c>
      <c r="X365" s="100">
        <f>+'[3]Contratos anteriores'!AV368</f>
        <v>7.9118759999999995</v>
      </c>
      <c r="Y365" s="100">
        <f>+'[3]Contratos anteriores'!AW368</f>
        <v>6.0798639999999997</v>
      </c>
      <c r="Z365" s="100"/>
      <c r="AA365" s="100"/>
      <c r="AB365" s="100"/>
      <c r="AC365" s="101" t="str">
        <f>+'[3]Contratos anteriores'!AX368</f>
        <v xml:space="preserve"> </v>
      </c>
      <c r="AD365" s="101" t="str">
        <f>+'[3]Contratos anteriores'!AY368</f>
        <v xml:space="preserve"> </v>
      </c>
      <c r="AE365" s="101" t="str">
        <f>+'[3]Contratos anteriores'!AZ368</f>
        <v xml:space="preserve"> </v>
      </c>
      <c r="AF365" s="100"/>
      <c r="AG365" s="100"/>
      <c r="AH365" s="100"/>
      <c r="AI365" s="100" t="str">
        <f>+'[3]Contratos anteriores'!BA368</f>
        <v xml:space="preserve"> </v>
      </c>
      <c r="AJ365" s="100" t="str">
        <f>+'[3]Contratos anteriores'!BB368</f>
        <v xml:space="preserve"> </v>
      </c>
      <c r="AK365" s="100" t="str">
        <f>+'[3]Contratos anteriores'!BC368</f>
        <v xml:space="preserve"> </v>
      </c>
      <c r="AL365" s="100"/>
      <c r="AM365" s="100"/>
      <c r="AN365" s="100"/>
      <c r="AO365" s="100" t="str">
        <f>+'[3]Contratos anteriores'!BD368</f>
        <v xml:space="preserve"> </v>
      </c>
      <c r="AP365" s="100" t="str">
        <f>+'[3]Contratos anteriores'!BE368</f>
        <v xml:space="preserve"> </v>
      </c>
      <c r="AQ365" s="100" t="str">
        <f>+'[3]Contratos anteriores'!BF368</f>
        <v xml:space="preserve"> </v>
      </c>
      <c r="AR365" s="100"/>
      <c r="AS365" s="100"/>
      <c r="AT365" s="100"/>
      <c r="AU365" s="100">
        <f>+'[3]Contratos anteriores'!BG368</f>
        <v>8.3639100000000006</v>
      </c>
      <c r="AV365" s="100" t="str">
        <f>+'[3]Contratos anteriores'!BH368</f>
        <v xml:space="preserve"> </v>
      </c>
      <c r="AW365" s="100" t="str">
        <f>+'[3]Contratos anteriores'!BI368</f>
        <v xml:space="preserve"> </v>
      </c>
      <c r="AX365" s="100"/>
      <c r="AY365" s="100"/>
      <c r="AZ365" s="100"/>
      <c r="BA365" s="100">
        <f>+'[3]Contratos anteriores'!BJ368</f>
        <v>6.4196999999999989</v>
      </c>
      <c r="BB365" s="100" t="str">
        <f>+'[3]Contratos anteriores'!BK368</f>
        <v xml:space="preserve"> </v>
      </c>
      <c r="BC365" s="100" t="str">
        <f>+'[3]Contratos anteriores'!BL368</f>
        <v xml:space="preserve"> </v>
      </c>
      <c r="BD365" s="100"/>
      <c r="BE365" s="100"/>
      <c r="BF365" s="100"/>
      <c r="BG365" s="100">
        <f>+'[3]Contratos anteriores'!BM368</f>
        <v>7.9181640000000009</v>
      </c>
      <c r="BH365" s="100" t="str">
        <f>+'[3]Contratos anteriores'!BN368</f>
        <v xml:space="preserve"> </v>
      </c>
      <c r="BI365" s="100" t="str">
        <f>+'[3]Contratos anteriores'!BO368</f>
        <v xml:space="preserve"> </v>
      </c>
      <c r="BJ365" s="100">
        <v>8.75</v>
      </c>
      <c r="BK365" s="100">
        <v>8.98</v>
      </c>
      <c r="BL365" s="100"/>
      <c r="BM365" s="100">
        <f>+'[3]Contratos anteriores'!BP368</f>
        <v>8.0338829999999994</v>
      </c>
      <c r="BN365" s="100">
        <f>+'[3]Contratos anteriores'!BQ368</f>
        <v>3.7022439999999999</v>
      </c>
      <c r="BO365" s="100" t="str">
        <f>+'[3]Contratos anteriores'!BR368</f>
        <v xml:space="preserve"> </v>
      </c>
      <c r="BP365" s="100">
        <v>7.93</v>
      </c>
      <c r="BQ365" s="100"/>
      <c r="BR365" s="100">
        <v>8.3699999999999992</v>
      </c>
      <c r="BS365" s="100" t="str">
        <f>+'[3]Contratos anteriores'!BS368</f>
        <v xml:space="preserve"> </v>
      </c>
      <c r="BT365" s="100" t="str">
        <f>+'[3]Contratos anteriores'!BT368</f>
        <v xml:space="preserve"> </v>
      </c>
      <c r="BU365" s="100" t="str">
        <f>+'[3]Contratos anteriores'!BU368</f>
        <v xml:space="preserve"> </v>
      </c>
      <c r="BV365" s="100">
        <f t="shared" si="380"/>
        <v>8.1855739485000019</v>
      </c>
      <c r="BW365" s="100">
        <f t="shared" si="381"/>
        <v>1.6231613302128203</v>
      </c>
      <c r="BX365" s="100">
        <f t="shared" si="452"/>
        <v>5.7508319531807714</v>
      </c>
      <c r="BY365" s="100">
        <f t="shared" si="453"/>
        <v>9.8087352787128221</v>
      </c>
      <c r="BZ365" s="100">
        <f t="shared" si="454"/>
        <v>8.7414905808713037</v>
      </c>
      <c r="CA365" s="100" t="str">
        <f t="shared" si="382"/>
        <v/>
      </c>
      <c r="CB365" s="100">
        <f t="shared" si="383"/>
        <v>8.0850000000000009</v>
      </c>
      <c r="CC365" s="100" t="str">
        <f t="shared" si="384"/>
        <v/>
      </c>
      <c r="CD365" s="100" t="str">
        <f t="shared" si="385"/>
        <v/>
      </c>
      <c r="CE365" s="100" t="str">
        <f t="shared" si="386"/>
        <v/>
      </c>
      <c r="CF365" s="100">
        <f t="shared" si="387"/>
        <v>8.336237999999998</v>
      </c>
      <c r="CG365" s="100" t="str">
        <f t="shared" si="388"/>
        <v/>
      </c>
      <c r="CH365" s="100" t="str">
        <f t="shared" si="389"/>
        <v/>
      </c>
      <c r="CI365" s="100" t="str">
        <f t="shared" si="390"/>
        <v/>
      </c>
      <c r="CJ365" s="100">
        <f t="shared" si="391"/>
        <v>7.4925899999999999</v>
      </c>
      <c r="CK365" s="100">
        <f t="shared" si="392"/>
        <v>6.7940339699999992</v>
      </c>
      <c r="CL365" s="100" t="str">
        <f t="shared" si="393"/>
        <v/>
      </c>
      <c r="CM365" s="100" t="str">
        <f t="shared" si="394"/>
        <v/>
      </c>
      <c r="CN365" s="100" t="str">
        <f t="shared" si="395"/>
        <v/>
      </c>
      <c r="CO365" s="100" t="str">
        <f t="shared" si="396"/>
        <v/>
      </c>
      <c r="CP365" s="100" t="str">
        <f t="shared" si="397"/>
        <v/>
      </c>
      <c r="CQ365" s="100">
        <f t="shared" si="398"/>
        <v>7.9118759999999995</v>
      </c>
      <c r="CR365" s="100">
        <f t="shared" si="399"/>
        <v>6.0798639999999997</v>
      </c>
      <c r="CS365" s="100" t="str">
        <f t="shared" si="400"/>
        <v/>
      </c>
      <c r="CT365" s="100" t="str">
        <f t="shared" si="401"/>
        <v/>
      </c>
      <c r="CU365" s="100" t="str">
        <f t="shared" si="402"/>
        <v/>
      </c>
      <c r="CV365" s="100" t="str">
        <f t="shared" si="403"/>
        <v/>
      </c>
      <c r="CW365" s="100" t="str">
        <f t="shared" si="404"/>
        <v/>
      </c>
      <c r="CX365" s="100" t="str">
        <f t="shared" si="405"/>
        <v/>
      </c>
      <c r="CY365" s="100" t="str">
        <f t="shared" si="406"/>
        <v/>
      </c>
      <c r="CZ365" s="100" t="str">
        <f t="shared" si="407"/>
        <v/>
      </c>
      <c r="DA365" s="100" t="str">
        <f t="shared" si="408"/>
        <v/>
      </c>
      <c r="DB365" s="100" t="str">
        <f t="shared" si="409"/>
        <v/>
      </c>
      <c r="DC365" s="100" t="str">
        <f t="shared" si="410"/>
        <v/>
      </c>
      <c r="DD365" s="100" t="str">
        <f t="shared" si="411"/>
        <v/>
      </c>
      <c r="DE365" s="100" t="str">
        <f t="shared" si="412"/>
        <v/>
      </c>
      <c r="DF365" s="100" t="str">
        <f t="shared" si="413"/>
        <v/>
      </c>
      <c r="DG365" s="100" t="str">
        <f t="shared" si="414"/>
        <v/>
      </c>
      <c r="DH365" s="100" t="str">
        <f t="shared" si="415"/>
        <v/>
      </c>
      <c r="DI365" s="100" t="str">
        <f t="shared" si="416"/>
        <v/>
      </c>
      <c r="DJ365" s="100" t="str">
        <f t="shared" si="417"/>
        <v/>
      </c>
      <c r="DK365" s="100" t="str">
        <f t="shared" si="418"/>
        <v/>
      </c>
      <c r="DL365" s="100" t="str">
        <f t="shared" si="419"/>
        <v/>
      </c>
      <c r="DM365" s="100" t="str">
        <f t="shared" si="420"/>
        <v/>
      </c>
      <c r="DN365" s="100">
        <f t="shared" si="421"/>
        <v>8.3639100000000006</v>
      </c>
      <c r="DO365" s="100" t="str">
        <f t="shared" si="422"/>
        <v/>
      </c>
      <c r="DP365" s="100" t="str">
        <f t="shared" si="423"/>
        <v/>
      </c>
      <c r="DQ365" s="100" t="str">
        <f t="shared" si="424"/>
        <v/>
      </c>
      <c r="DR365" s="100" t="str">
        <f t="shared" si="425"/>
        <v/>
      </c>
      <c r="DS365" s="100" t="str">
        <f t="shared" si="426"/>
        <v/>
      </c>
      <c r="DT365" s="100">
        <f t="shared" si="427"/>
        <v>6.4196999999999989</v>
      </c>
      <c r="DU365" s="100" t="str">
        <f t="shared" si="428"/>
        <v/>
      </c>
      <c r="DV365" s="100" t="str">
        <f t="shared" si="429"/>
        <v/>
      </c>
      <c r="DW365" s="100" t="str">
        <f t="shared" si="430"/>
        <v/>
      </c>
      <c r="DX365" s="100" t="str">
        <f t="shared" si="431"/>
        <v/>
      </c>
      <c r="DY365" s="100" t="str">
        <f t="shared" si="432"/>
        <v/>
      </c>
      <c r="DZ365" s="100">
        <f t="shared" si="433"/>
        <v>7.9181640000000009</v>
      </c>
      <c r="EA365" s="100" t="str">
        <f t="shared" si="434"/>
        <v/>
      </c>
      <c r="EB365" s="100" t="str">
        <f t="shared" si="435"/>
        <v/>
      </c>
      <c r="EC365" s="100" t="str">
        <f t="shared" si="436"/>
        <v/>
      </c>
      <c r="ED365" s="100" t="str">
        <f t="shared" si="437"/>
        <v/>
      </c>
      <c r="EE365" s="100" t="str">
        <f t="shared" si="438"/>
        <v/>
      </c>
      <c r="EF365" s="100">
        <f t="shared" si="439"/>
        <v>8.0338829999999994</v>
      </c>
      <c r="EG365" s="100" t="str">
        <f t="shared" si="440"/>
        <v/>
      </c>
      <c r="EH365" s="100" t="str">
        <f t="shared" si="441"/>
        <v/>
      </c>
      <c r="EI365" s="100">
        <f t="shared" si="442"/>
        <v>7.93</v>
      </c>
      <c r="EJ365" s="100" t="str">
        <f t="shared" si="443"/>
        <v/>
      </c>
      <c r="EK365" s="100">
        <f t="shared" si="444"/>
        <v>8.3699999999999992</v>
      </c>
      <c r="EL365" s="100" t="str">
        <f t="shared" si="445"/>
        <v/>
      </c>
      <c r="EM365" s="100" t="str">
        <f t="shared" si="446"/>
        <v/>
      </c>
      <c r="EN365" s="100" t="str">
        <f t="shared" si="447"/>
        <v/>
      </c>
      <c r="EO365" s="99">
        <f t="shared" si="448"/>
        <v>7.72</v>
      </c>
      <c r="EP365" s="99">
        <f>ROUND(EO365*(1+[3]Inflación!$G$50),2)</f>
        <v>7.82</v>
      </c>
      <c r="EQ365" s="98">
        <f t="shared" si="449"/>
        <v>-2.8540965475299496E-2</v>
      </c>
    </row>
    <row r="366" spans="1:147" s="56" customFormat="1" ht="24.75" customHeight="1">
      <c r="A366" s="96">
        <v>358</v>
      </c>
      <c r="B366" s="95" t="s">
        <v>364</v>
      </c>
      <c r="C366" s="91" t="s">
        <v>367</v>
      </c>
      <c r="D366" s="90" t="s">
        <v>12</v>
      </c>
      <c r="E366" s="94">
        <v>3.3598152790589291</v>
      </c>
      <c r="F366" s="94">
        <v>3.38837370893093</v>
      </c>
      <c r="G366" s="87"/>
      <c r="H366" s="82"/>
      <c r="I366" s="82">
        <v>3.7590000000000003</v>
      </c>
      <c r="J366" s="82">
        <v>3.93</v>
      </c>
      <c r="K366" s="82">
        <f>+'[3]Contratos anteriores'!AO369</f>
        <v>3.6829880000000004</v>
      </c>
      <c r="L366" s="82">
        <f>+'[3]Contratos anteriores'!AP369</f>
        <v>3.3819480000000004</v>
      </c>
      <c r="M366" s="82">
        <f>+'[3]Contratos anteriores'!AQ369</f>
        <v>3.7095239999999996</v>
      </c>
      <c r="N366" s="82"/>
      <c r="O366" s="82"/>
      <c r="P366" s="82"/>
      <c r="Q366" s="82">
        <f>+'[3]Contratos anteriores'!AR369</f>
        <v>3.3334380000000001</v>
      </c>
      <c r="R366" s="82">
        <f>+'[3]Contratos anteriores'!AS369</f>
        <v>3.02326206</v>
      </c>
      <c r="S366" s="82" t="str">
        <f>+'[3]Contratos anteriores'!AT369</f>
        <v xml:space="preserve"> </v>
      </c>
      <c r="T366" s="82">
        <v>4</v>
      </c>
      <c r="U366" s="82"/>
      <c r="V366" s="82">
        <v>4.2</v>
      </c>
      <c r="W366" s="82">
        <f>+'[3]Contratos anteriores'!AU369</f>
        <v>3.6539579999999998</v>
      </c>
      <c r="X366" s="82">
        <f>+'[3]Contratos anteriores'!AV369</f>
        <v>3.4325060000000001</v>
      </c>
      <c r="Y366" s="82">
        <f>+'[3]Contratos anteriores'!AW369</f>
        <v>4.1471919999999995</v>
      </c>
      <c r="Z366" s="82"/>
      <c r="AA366" s="82"/>
      <c r="AB366" s="82"/>
      <c r="AC366" s="86">
        <f>+'[3]Contratos anteriores'!AX369</f>
        <v>2.9551050000000005</v>
      </c>
      <c r="AD366" s="86" t="str">
        <f>+'[3]Contratos anteriores'!AY369</f>
        <v xml:space="preserve"> </v>
      </c>
      <c r="AE366" s="86" t="str">
        <f>+'[3]Contratos anteriores'!AZ369</f>
        <v xml:space="preserve"> </v>
      </c>
      <c r="AF366" s="82"/>
      <c r="AG366" s="82"/>
      <c r="AH366" s="82"/>
      <c r="AI366" s="82" t="str">
        <f>+'[3]Contratos anteriores'!BA369</f>
        <v xml:space="preserve"> </v>
      </c>
      <c r="AJ366" s="82" t="str">
        <f>+'[3]Contratos anteriores'!BB369</f>
        <v xml:space="preserve"> </v>
      </c>
      <c r="AK366" s="82" t="str">
        <f>+'[3]Contratos anteriores'!BC369</f>
        <v xml:space="preserve"> </v>
      </c>
      <c r="AL366" s="82"/>
      <c r="AM366" s="82"/>
      <c r="AN366" s="82"/>
      <c r="AO366" s="82" t="str">
        <f>+'[3]Contratos anteriores'!BD369</f>
        <v xml:space="preserve"> </v>
      </c>
      <c r="AP366" s="82">
        <f>+'[3]Contratos anteriores'!BE369</f>
        <v>3.6321180000000002</v>
      </c>
      <c r="AQ366" s="82" t="str">
        <f>+'[3]Contratos anteriores'!BF369</f>
        <v xml:space="preserve"> </v>
      </c>
      <c r="AR366" s="82"/>
      <c r="AS366" s="82"/>
      <c r="AT366" s="82"/>
      <c r="AU366" s="82">
        <f>+'[3]Contratos anteriores'!BG369</f>
        <v>3.5269500000000003</v>
      </c>
      <c r="AV366" s="82">
        <f>+'[3]Contratos anteriores'!BH369</f>
        <v>3.484845</v>
      </c>
      <c r="AW366" s="82" t="str">
        <f>+'[3]Contratos anteriores'!BI369</f>
        <v xml:space="preserve"> </v>
      </c>
      <c r="AX366" s="82"/>
      <c r="AY366" s="82"/>
      <c r="AZ366" s="82"/>
      <c r="BA366" s="82" t="str">
        <f>+'[3]Contratos anteriores'!BJ369</f>
        <v xml:space="preserve"> </v>
      </c>
      <c r="BB366" s="82" t="str">
        <f>+'[3]Contratos anteriores'!BK369</f>
        <v xml:space="preserve"> </v>
      </c>
      <c r="BC366" s="82" t="str">
        <f>+'[3]Contratos anteriores'!BL369</f>
        <v xml:space="preserve"> </v>
      </c>
      <c r="BD366" s="82"/>
      <c r="BE366" s="82"/>
      <c r="BF366" s="82"/>
      <c r="BG366" s="82">
        <f>+'[3]Contratos anteriores'!BM369</f>
        <v>3.364716</v>
      </c>
      <c r="BH366" s="82" t="str">
        <f>+'[3]Contratos anteriores'!BN369</f>
        <v xml:space="preserve"> </v>
      </c>
      <c r="BI366" s="82" t="str">
        <f>+'[3]Contratos anteriores'!BO369</f>
        <v xml:space="preserve"> </v>
      </c>
      <c r="BJ366" s="82">
        <v>3.85</v>
      </c>
      <c r="BK366" s="82">
        <v>3.8</v>
      </c>
      <c r="BL366" s="82"/>
      <c r="BM366" s="82" t="str">
        <f>+'[3]Contratos anteriores'!BP369</f>
        <v xml:space="preserve"> </v>
      </c>
      <c r="BN366" s="82" t="str">
        <f>+'[3]Contratos anteriores'!BQ369</f>
        <v xml:space="preserve"> </v>
      </c>
      <c r="BO366" s="82" t="str">
        <f>+'[3]Contratos anteriores'!BR369</f>
        <v xml:space="preserve"> </v>
      </c>
      <c r="BP366" s="82">
        <v>3.35</v>
      </c>
      <c r="BQ366" s="82">
        <v>4.3099999999999996</v>
      </c>
      <c r="BR366" s="82">
        <v>3.73</v>
      </c>
      <c r="BS366" s="82">
        <f>+'[3]Contratos anteriores'!BS369</f>
        <v>2.2896059999999996</v>
      </c>
      <c r="BT366" s="82">
        <f>+'[3]Contratos anteriores'!BT369</f>
        <v>3.7095239999999996</v>
      </c>
      <c r="BU366" s="82">
        <f>+'[3]Contratos anteriores'!BU369</f>
        <v>3.5423499999999999</v>
      </c>
      <c r="BV366" s="84">
        <f t="shared" si="380"/>
        <v>3.5919612024000003</v>
      </c>
      <c r="BW366" s="84">
        <f t="shared" si="381"/>
        <v>0.41373984369519701</v>
      </c>
      <c r="BX366" s="84">
        <f t="shared" si="452"/>
        <v>2.9713514368572049</v>
      </c>
      <c r="BY366" s="84">
        <f t="shared" si="453"/>
        <v>4.0057010460951972</v>
      </c>
      <c r="BZ366" s="84">
        <f t="shared" si="454"/>
        <v>3.6957968069648222</v>
      </c>
      <c r="CA366" s="82" t="str">
        <f t="shared" si="382"/>
        <v/>
      </c>
      <c r="CB366" s="82" t="str">
        <f t="shared" si="383"/>
        <v/>
      </c>
      <c r="CC366" s="82" t="str">
        <f t="shared" si="384"/>
        <v/>
      </c>
      <c r="CD366" s="82">
        <f t="shared" si="385"/>
        <v>3.6829880000000004</v>
      </c>
      <c r="CE366" s="82">
        <f t="shared" si="386"/>
        <v>3.3819480000000004</v>
      </c>
      <c r="CF366" s="82" t="str">
        <f t="shared" si="387"/>
        <v/>
      </c>
      <c r="CG366" s="82" t="str">
        <f t="shared" si="388"/>
        <v/>
      </c>
      <c r="CH366" s="82" t="str">
        <f t="shared" si="389"/>
        <v/>
      </c>
      <c r="CI366" s="82" t="str">
        <f t="shared" si="390"/>
        <v/>
      </c>
      <c r="CJ366" s="82">
        <f t="shared" si="391"/>
        <v>3.3334380000000001</v>
      </c>
      <c r="CK366" s="82">
        <f t="shared" si="392"/>
        <v>3.02326206</v>
      </c>
      <c r="CL366" s="82" t="str">
        <f t="shared" si="393"/>
        <v/>
      </c>
      <c r="CM366" s="82" t="str">
        <f t="shared" si="394"/>
        <v/>
      </c>
      <c r="CN366" s="82" t="str">
        <f t="shared" si="395"/>
        <v/>
      </c>
      <c r="CO366" s="82" t="str">
        <f t="shared" si="396"/>
        <v/>
      </c>
      <c r="CP366" s="82">
        <f t="shared" si="397"/>
        <v>3.6539579999999998</v>
      </c>
      <c r="CQ366" s="82">
        <f t="shared" si="398"/>
        <v>3.4325060000000001</v>
      </c>
      <c r="CR366" s="82" t="str">
        <f t="shared" si="399"/>
        <v/>
      </c>
      <c r="CS366" s="82" t="str">
        <f t="shared" si="400"/>
        <v/>
      </c>
      <c r="CT366" s="82" t="str">
        <f t="shared" si="401"/>
        <v/>
      </c>
      <c r="CU366" s="82" t="str">
        <f t="shared" si="402"/>
        <v/>
      </c>
      <c r="CV366" s="82" t="str">
        <f t="shared" si="403"/>
        <v/>
      </c>
      <c r="CW366" s="82" t="str">
        <f t="shared" si="404"/>
        <v/>
      </c>
      <c r="CX366" s="82" t="str">
        <f t="shared" si="405"/>
        <v/>
      </c>
      <c r="CY366" s="82" t="str">
        <f t="shared" si="406"/>
        <v/>
      </c>
      <c r="CZ366" s="82" t="str">
        <f t="shared" si="407"/>
        <v/>
      </c>
      <c r="DA366" s="82" t="str">
        <f t="shared" si="408"/>
        <v/>
      </c>
      <c r="DB366" s="82" t="str">
        <f t="shared" si="409"/>
        <v/>
      </c>
      <c r="DC366" s="82" t="str">
        <f t="shared" si="410"/>
        <v/>
      </c>
      <c r="DD366" s="82" t="str">
        <f t="shared" si="411"/>
        <v/>
      </c>
      <c r="DE366" s="82" t="str">
        <f t="shared" si="412"/>
        <v/>
      </c>
      <c r="DF366" s="82" t="str">
        <f t="shared" si="413"/>
        <v/>
      </c>
      <c r="DG366" s="82" t="str">
        <f t="shared" si="414"/>
        <v/>
      </c>
      <c r="DH366" s="82" t="str">
        <f t="shared" si="415"/>
        <v/>
      </c>
      <c r="DI366" s="82">
        <f t="shared" si="416"/>
        <v>3.6321180000000002</v>
      </c>
      <c r="DJ366" s="82" t="str">
        <f t="shared" si="417"/>
        <v/>
      </c>
      <c r="DK366" s="82" t="str">
        <f t="shared" si="418"/>
        <v/>
      </c>
      <c r="DL366" s="82" t="str">
        <f t="shared" si="419"/>
        <v/>
      </c>
      <c r="DM366" s="82" t="str">
        <f t="shared" si="420"/>
        <v/>
      </c>
      <c r="DN366" s="82">
        <f t="shared" si="421"/>
        <v>3.5269500000000003</v>
      </c>
      <c r="DO366" s="82">
        <f t="shared" si="422"/>
        <v>3.484845</v>
      </c>
      <c r="DP366" s="82" t="str">
        <f t="shared" si="423"/>
        <v/>
      </c>
      <c r="DQ366" s="82" t="str">
        <f t="shared" si="424"/>
        <v/>
      </c>
      <c r="DR366" s="82" t="str">
        <f t="shared" si="425"/>
        <v/>
      </c>
      <c r="DS366" s="82" t="str">
        <f t="shared" si="426"/>
        <v/>
      </c>
      <c r="DT366" s="82" t="str">
        <f t="shared" si="427"/>
        <v/>
      </c>
      <c r="DU366" s="82" t="str">
        <f t="shared" si="428"/>
        <v/>
      </c>
      <c r="DV366" s="82" t="str">
        <f t="shared" si="429"/>
        <v/>
      </c>
      <c r="DW366" s="82" t="str">
        <f t="shared" si="430"/>
        <v/>
      </c>
      <c r="DX366" s="82" t="str">
        <f t="shared" si="431"/>
        <v/>
      </c>
      <c r="DY366" s="82" t="str">
        <f t="shared" si="432"/>
        <v/>
      </c>
      <c r="DZ366" s="82">
        <f t="shared" si="433"/>
        <v>3.364716</v>
      </c>
      <c r="EA366" s="82" t="str">
        <f t="shared" si="434"/>
        <v/>
      </c>
      <c r="EB366" s="82" t="str">
        <f t="shared" si="435"/>
        <v/>
      </c>
      <c r="EC366" s="82" t="str">
        <f t="shared" si="436"/>
        <v/>
      </c>
      <c r="ED366" s="82" t="str">
        <f t="shared" si="437"/>
        <v/>
      </c>
      <c r="EE366" s="82" t="str">
        <f t="shared" si="438"/>
        <v/>
      </c>
      <c r="EF366" s="82" t="str">
        <f t="shared" si="439"/>
        <v/>
      </c>
      <c r="EG366" s="82" t="str">
        <f t="shared" si="440"/>
        <v/>
      </c>
      <c r="EH366" s="82" t="str">
        <f t="shared" si="441"/>
        <v/>
      </c>
      <c r="EI366" s="82">
        <f t="shared" si="442"/>
        <v>3.35</v>
      </c>
      <c r="EJ366" s="82" t="str">
        <f t="shared" si="443"/>
        <v/>
      </c>
      <c r="EK366" s="82" t="str">
        <f t="shared" si="444"/>
        <v/>
      </c>
      <c r="EL366" s="82" t="str">
        <f t="shared" si="445"/>
        <v/>
      </c>
      <c r="EM366" s="82" t="str">
        <f t="shared" si="446"/>
        <v/>
      </c>
      <c r="EN366" s="82">
        <f t="shared" si="447"/>
        <v>3.5423499999999999</v>
      </c>
      <c r="EO366" s="71">
        <f t="shared" si="448"/>
        <v>3.46</v>
      </c>
      <c r="EP366" s="71">
        <f>ROUND(EO366*(1+[3]Inflación!$G$50),2)</f>
        <v>3.5</v>
      </c>
      <c r="EQ366" s="81">
        <f t="shared" si="449"/>
        <v>2.9818520549478533E-2</v>
      </c>
    </row>
    <row r="367" spans="1:147" s="97" customFormat="1" ht="24.75" customHeight="1">
      <c r="A367" s="107">
        <v>359</v>
      </c>
      <c r="B367" s="106" t="s">
        <v>364</v>
      </c>
      <c r="C367" s="105" t="s">
        <v>225</v>
      </c>
      <c r="D367" s="104" t="s">
        <v>12</v>
      </c>
      <c r="E367" s="103">
        <v>6.0830104449333193</v>
      </c>
      <c r="F367" s="103">
        <v>6.1347160337152529</v>
      </c>
      <c r="G367" s="102"/>
      <c r="H367" s="100"/>
      <c r="I367" s="100">
        <v>9.89</v>
      </c>
      <c r="J367" s="100">
        <v>10.130000000000001</v>
      </c>
      <c r="K367" s="100">
        <f>+'[3]Contratos anteriores'!AO370</f>
        <v>6.5113600000000007</v>
      </c>
      <c r="L367" s="100" t="str">
        <f>+'[3]Contratos anteriores'!AP370</f>
        <v xml:space="preserve"> </v>
      </c>
      <c r="M367" s="100" t="str">
        <f>+'[3]Contratos anteriores'!AQ370</f>
        <v xml:space="preserve"> </v>
      </c>
      <c r="N367" s="100"/>
      <c r="O367" s="100"/>
      <c r="P367" s="100"/>
      <c r="Q367" s="100">
        <f>+'[3]Contratos anteriores'!AR370</f>
        <v>5.8717440000000005</v>
      </c>
      <c r="R367" s="100">
        <f>+'[3]Contratos anteriores'!AS370</f>
        <v>5.3239312649999997</v>
      </c>
      <c r="S367" s="100" t="str">
        <f>+'[3]Contratos anteriores'!AT370</f>
        <v xml:space="preserve"> </v>
      </c>
      <c r="T367" s="100">
        <v>6</v>
      </c>
      <c r="U367" s="100"/>
      <c r="V367" s="100"/>
      <c r="W367" s="100" t="str">
        <f>+'[3]Contratos anteriores'!AU370</f>
        <v xml:space="preserve"> </v>
      </c>
      <c r="X367" s="100" t="str">
        <f>+'[3]Contratos anteriores'!AV370</f>
        <v xml:space="preserve"> </v>
      </c>
      <c r="Y367" s="100" t="str">
        <f>+'[3]Contratos anteriores'!AW370</f>
        <v xml:space="preserve"> </v>
      </c>
      <c r="Z367" s="100"/>
      <c r="AA367" s="100"/>
      <c r="AB367" s="100"/>
      <c r="AC367" s="101" t="str">
        <f>+'[3]Contratos anteriores'!AX370</f>
        <v xml:space="preserve"> </v>
      </c>
      <c r="AD367" s="101" t="str">
        <f>+'[3]Contratos anteriores'!AY370</f>
        <v xml:space="preserve"> </v>
      </c>
      <c r="AE367" s="101" t="str">
        <f>+'[3]Contratos anteriores'!AZ370</f>
        <v xml:space="preserve"> </v>
      </c>
      <c r="AF367" s="100"/>
      <c r="AG367" s="100"/>
      <c r="AH367" s="100"/>
      <c r="AI367" s="100" t="str">
        <f>+'[3]Contratos anteriores'!BA370</f>
        <v xml:space="preserve"> </v>
      </c>
      <c r="AJ367" s="100" t="str">
        <f>+'[3]Contratos anteriores'!BB370</f>
        <v xml:space="preserve"> </v>
      </c>
      <c r="AK367" s="100" t="str">
        <f>+'[3]Contratos anteriores'!BC370</f>
        <v xml:space="preserve"> </v>
      </c>
      <c r="AL367" s="100"/>
      <c r="AM367" s="100"/>
      <c r="AN367" s="100"/>
      <c r="AO367" s="100" t="str">
        <f>+'[3]Contratos anteriores'!BD370</f>
        <v xml:space="preserve"> </v>
      </c>
      <c r="AP367" s="100" t="str">
        <f>+'[3]Contratos anteriores'!BE370</f>
        <v xml:space="preserve"> </v>
      </c>
      <c r="AQ367" s="100" t="str">
        <f>+'[3]Contratos anteriores'!BF370</f>
        <v xml:space="preserve"> </v>
      </c>
      <c r="AR367" s="100"/>
      <c r="AS367" s="100"/>
      <c r="AT367" s="100"/>
      <c r="AU367" s="100">
        <f>+'[3]Contratos anteriores'!BG370</f>
        <v>6.5298960000000008</v>
      </c>
      <c r="AV367" s="100">
        <f>+'[3]Contratos anteriores'!BH370</f>
        <v>6.9696899999999999</v>
      </c>
      <c r="AW367" s="100" t="str">
        <f>+'[3]Contratos anteriores'!BI370</f>
        <v xml:space="preserve"> </v>
      </c>
      <c r="AX367" s="100"/>
      <c r="AY367" s="100"/>
      <c r="AZ367" s="100"/>
      <c r="BA367" s="100" t="str">
        <f>+'[3]Contratos anteriores'!BJ370</f>
        <v xml:space="preserve"> </v>
      </c>
      <c r="BB367" s="100" t="str">
        <f>+'[3]Contratos anteriores'!BK370</f>
        <v xml:space="preserve"> </v>
      </c>
      <c r="BC367" s="100" t="str">
        <f>+'[3]Contratos anteriores'!BL370</f>
        <v xml:space="preserve"> </v>
      </c>
      <c r="BD367" s="100"/>
      <c r="BE367" s="100"/>
      <c r="BF367" s="100"/>
      <c r="BG367" s="100" t="str">
        <f>+'[3]Contratos anteriores'!BM370</f>
        <v xml:space="preserve"> </v>
      </c>
      <c r="BH367" s="100" t="str">
        <f>+'[3]Contratos anteriores'!BN370</f>
        <v xml:space="preserve"> </v>
      </c>
      <c r="BI367" s="100" t="str">
        <f>+'[3]Contratos anteriores'!BO370</f>
        <v xml:space="preserve"> </v>
      </c>
      <c r="BJ367" s="100">
        <v>7.15</v>
      </c>
      <c r="BK367" s="100">
        <v>6.87</v>
      </c>
      <c r="BL367" s="100"/>
      <c r="BM367" s="100" t="str">
        <f>+'[3]Contratos anteriores'!BP370</f>
        <v xml:space="preserve"> </v>
      </c>
      <c r="BN367" s="100" t="str">
        <f>+'[3]Contratos anteriores'!BQ370</f>
        <v xml:space="preserve"> </v>
      </c>
      <c r="BO367" s="100" t="str">
        <f>+'[3]Contratos anteriores'!BR370</f>
        <v xml:space="preserve"> </v>
      </c>
      <c r="BP367" s="100">
        <v>6.07</v>
      </c>
      <c r="BQ367" s="100"/>
      <c r="BR367" s="100">
        <v>6.57</v>
      </c>
      <c r="BS367" s="100" t="str">
        <f>+'[3]Contratos anteriores'!BS370</f>
        <v xml:space="preserve"> </v>
      </c>
      <c r="BT367" s="100" t="str">
        <f>+'[3]Contratos anteriores'!BT370</f>
        <v xml:space="preserve"> </v>
      </c>
      <c r="BU367" s="100" t="str">
        <f>+'[3]Contratos anteriores'!BU370</f>
        <v xml:space="preserve"> </v>
      </c>
      <c r="BV367" s="100">
        <f t="shared" si="380"/>
        <v>6.9905517720833332</v>
      </c>
      <c r="BW367" s="100">
        <f t="shared" si="381"/>
        <v>1.4173095128471735</v>
      </c>
      <c r="BX367" s="100">
        <f t="shared" si="452"/>
        <v>4.8645875028125731</v>
      </c>
      <c r="BY367" s="100">
        <f t="shared" si="453"/>
        <v>8.4078612849305063</v>
      </c>
      <c r="BZ367" s="100">
        <f t="shared" si="454"/>
        <v>6.6913114894266519</v>
      </c>
      <c r="CA367" s="100" t="str">
        <f t="shared" si="382"/>
        <v/>
      </c>
      <c r="CB367" s="100" t="str">
        <f t="shared" si="383"/>
        <v/>
      </c>
      <c r="CC367" s="100" t="str">
        <f t="shared" si="384"/>
        <v/>
      </c>
      <c r="CD367" s="100">
        <f t="shared" si="385"/>
        <v>6.5113600000000007</v>
      </c>
      <c r="CE367" s="100" t="str">
        <f t="shared" si="386"/>
        <v/>
      </c>
      <c r="CF367" s="100" t="str">
        <f t="shared" si="387"/>
        <v/>
      </c>
      <c r="CG367" s="100" t="str">
        <f t="shared" si="388"/>
        <v/>
      </c>
      <c r="CH367" s="100" t="str">
        <f t="shared" si="389"/>
        <v/>
      </c>
      <c r="CI367" s="100" t="str">
        <f t="shared" si="390"/>
        <v/>
      </c>
      <c r="CJ367" s="100">
        <f t="shared" si="391"/>
        <v>5.8717440000000005</v>
      </c>
      <c r="CK367" s="100">
        <f t="shared" si="392"/>
        <v>5.3239312649999997</v>
      </c>
      <c r="CL367" s="100" t="str">
        <f t="shared" si="393"/>
        <v/>
      </c>
      <c r="CM367" s="100">
        <f t="shared" si="394"/>
        <v>6</v>
      </c>
      <c r="CN367" s="100" t="str">
        <f t="shared" si="395"/>
        <v/>
      </c>
      <c r="CO367" s="100" t="str">
        <f t="shared" si="396"/>
        <v/>
      </c>
      <c r="CP367" s="100" t="str">
        <f t="shared" si="397"/>
        <v/>
      </c>
      <c r="CQ367" s="100" t="str">
        <f t="shared" si="398"/>
        <v/>
      </c>
      <c r="CR367" s="100" t="str">
        <f t="shared" si="399"/>
        <v/>
      </c>
      <c r="CS367" s="100" t="str">
        <f t="shared" si="400"/>
        <v/>
      </c>
      <c r="CT367" s="100" t="str">
        <f t="shared" si="401"/>
        <v/>
      </c>
      <c r="CU367" s="100" t="str">
        <f t="shared" si="402"/>
        <v/>
      </c>
      <c r="CV367" s="100" t="str">
        <f t="shared" si="403"/>
        <v/>
      </c>
      <c r="CW367" s="100" t="str">
        <f t="shared" si="404"/>
        <v/>
      </c>
      <c r="CX367" s="100" t="str">
        <f t="shared" si="405"/>
        <v/>
      </c>
      <c r="CY367" s="100" t="str">
        <f t="shared" si="406"/>
        <v/>
      </c>
      <c r="CZ367" s="100" t="str">
        <f t="shared" si="407"/>
        <v/>
      </c>
      <c r="DA367" s="100" t="str">
        <f t="shared" si="408"/>
        <v/>
      </c>
      <c r="DB367" s="100" t="str">
        <f t="shared" si="409"/>
        <v/>
      </c>
      <c r="DC367" s="100" t="str">
        <f t="shared" si="410"/>
        <v/>
      </c>
      <c r="DD367" s="100" t="str">
        <f t="shared" si="411"/>
        <v/>
      </c>
      <c r="DE367" s="100" t="str">
        <f t="shared" si="412"/>
        <v/>
      </c>
      <c r="DF367" s="100" t="str">
        <f t="shared" si="413"/>
        <v/>
      </c>
      <c r="DG367" s="100" t="str">
        <f t="shared" si="414"/>
        <v/>
      </c>
      <c r="DH367" s="100" t="str">
        <f t="shared" si="415"/>
        <v/>
      </c>
      <c r="DI367" s="100" t="str">
        <f t="shared" si="416"/>
        <v/>
      </c>
      <c r="DJ367" s="100" t="str">
        <f t="shared" si="417"/>
        <v/>
      </c>
      <c r="DK367" s="100" t="str">
        <f t="shared" si="418"/>
        <v/>
      </c>
      <c r="DL367" s="100" t="str">
        <f t="shared" si="419"/>
        <v/>
      </c>
      <c r="DM367" s="100" t="str">
        <f t="shared" si="420"/>
        <v/>
      </c>
      <c r="DN367" s="100">
        <f t="shared" si="421"/>
        <v>6.5298960000000008</v>
      </c>
      <c r="DO367" s="100" t="str">
        <f t="shared" si="422"/>
        <v/>
      </c>
      <c r="DP367" s="100" t="str">
        <f t="shared" si="423"/>
        <v/>
      </c>
      <c r="DQ367" s="100" t="str">
        <f t="shared" si="424"/>
        <v/>
      </c>
      <c r="DR367" s="100" t="str">
        <f t="shared" si="425"/>
        <v/>
      </c>
      <c r="DS367" s="100" t="str">
        <f t="shared" si="426"/>
        <v/>
      </c>
      <c r="DT367" s="100" t="str">
        <f t="shared" si="427"/>
        <v/>
      </c>
      <c r="DU367" s="100" t="str">
        <f t="shared" si="428"/>
        <v/>
      </c>
      <c r="DV367" s="100" t="str">
        <f t="shared" si="429"/>
        <v/>
      </c>
      <c r="DW367" s="100" t="str">
        <f t="shared" si="430"/>
        <v/>
      </c>
      <c r="DX367" s="100" t="str">
        <f t="shared" si="431"/>
        <v/>
      </c>
      <c r="DY367" s="100" t="str">
        <f t="shared" si="432"/>
        <v/>
      </c>
      <c r="DZ367" s="100" t="str">
        <f t="shared" si="433"/>
        <v/>
      </c>
      <c r="EA367" s="100" t="str">
        <f t="shared" si="434"/>
        <v/>
      </c>
      <c r="EB367" s="100" t="str">
        <f t="shared" si="435"/>
        <v/>
      </c>
      <c r="EC367" s="100" t="str">
        <f t="shared" si="436"/>
        <v/>
      </c>
      <c r="ED367" s="100" t="str">
        <f t="shared" si="437"/>
        <v/>
      </c>
      <c r="EE367" s="100" t="str">
        <f t="shared" si="438"/>
        <v/>
      </c>
      <c r="EF367" s="100" t="str">
        <f t="shared" si="439"/>
        <v/>
      </c>
      <c r="EG367" s="100" t="str">
        <f t="shared" si="440"/>
        <v/>
      </c>
      <c r="EH367" s="100" t="str">
        <f t="shared" si="441"/>
        <v/>
      </c>
      <c r="EI367" s="100">
        <f t="shared" si="442"/>
        <v>6.07</v>
      </c>
      <c r="EJ367" s="100" t="str">
        <f t="shared" si="443"/>
        <v/>
      </c>
      <c r="EK367" s="100">
        <f t="shared" si="444"/>
        <v>6.57</v>
      </c>
      <c r="EL367" s="100" t="str">
        <f t="shared" si="445"/>
        <v/>
      </c>
      <c r="EM367" s="100" t="str">
        <f t="shared" si="446"/>
        <v/>
      </c>
      <c r="EN367" s="100" t="str">
        <f t="shared" si="447"/>
        <v/>
      </c>
      <c r="EO367" s="99">
        <f t="shared" si="448"/>
        <v>6.15</v>
      </c>
      <c r="EP367" s="99">
        <f>ROUND(EO367*(1+[3]Inflación!$G$50),2)</f>
        <v>6.23</v>
      </c>
      <c r="EQ367" s="98">
        <f t="shared" si="449"/>
        <v>1.1012566174775973E-2</v>
      </c>
    </row>
    <row r="368" spans="1:147" s="97" customFormat="1" ht="24.75" customHeight="1">
      <c r="A368" s="107">
        <v>360</v>
      </c>
      <c r="B368" s="106" t="s">
        <v>364</v>
      </c>
      <c r="C368" s="105" t="s">
        <v>224</v>
      </c>
      <c r="D368" s="104" t="s">
        <v>12</v>
      </c>
      <c r="E368" s="103">
        <v>7.4397815443436741</v>
      </c>
      <c r="F368" s="103">
        <v>7.5030196874705952</v>
      </c>
      <c r="G368" s="102"/>
      <c r="H368" s="100"/>
      <c r="I368" s="100">
        <v>9.89</v>
      </c>
      <c r="J368" s="100">
        <v>13.75</v>
      </c>
      <c r="K368" s="100" t="str">
        <f>+'[3]Contratos anteriores'!AO371</f>
        <v xml:space="preserve"> </v>
      </c>
      <c r="L368" s="100" t="str">
        <f>+'[3]Contratos anteriores'!AP371</f>
        <v xml:space="preserve"> </v>
      </c>
      <c r="M368" s="100">
        <f>+'[3]Contratos anteriores'!AQ371</f>
        <v>6.5324309999999999</v>
      </c>
      <c r="N368" s="100"/>
      <c r="O368" s="100"/>
      <c r="P368" s="100"/>
      <c r="Q368" s="100" t="str">
        <f>+'[3]Contratos anteriores'!AR371</f>
        <v xml:space="preserve"> </v>
      </c>
      <c r="R368" s="100" t="str">
        <f>+'[3]Contratos anteriores'!AS371</f>
        <v xml:space="preserve"> </v>
      </c>
      <c r="S368" s="100">
        <f>+'[3]Contratos anteriores'!AT371</f>
        <v>6.8483519999999993</v>
      </c>
      <c r="T368" s="100"/>
      <c r="U368" s="100">
        <v>4.5</v>
      </c>
      <c r="V368" s="100"/>
      <c r="W368" s="100">
        <f>+'[3]Contratos anteriores'!AU371</f>
        <v>8.5057699999999983</v>
      </c>
      <c r="X368" s="100" t="str">
        <f>+'[3]Contratos anteriores'!AV371</f>
        <v xml:space="preserve"> </v>
      </c>
      <c r="Y368" s="100" t="str">
        <f>+'[3]Contratos anteriores'!AW371</f>
        <v xml:space="preserve"> </v>
      </c>
      <c r="Z368" s="100"/>
      <c r="AA368" s="100"/>
      <c r="AB368" s="100"/>
      <c r="AC368" s="101" t="str">
        <f>+'[3]Contratos anteriores'!AX371</f>
        <v xml:space="preserve"> </v>
      </c>
      <c r="AD368" s="101" t="str">
        <f>+'[3]Contratos anteriores'!AY371</f>
        <v xml:space="preserve"> </v>
      </c>
      <c r="AE368" s="101" t="str">
        <f>+'[3]Contratos anteriores'!AZ371</f>
        <v xml:space="preserve"> </v>
      </c>
      <c r="AF368" s="100"/>
      <c r="AG368" s="100"/>
      <c r="AH368" s="100"/>
      <c r="AI368" s="100" t="str">
        <f>+'[3]Contratos anteriores'!BA371</f>
        <v xml:space="preserve"> </v>
      </c>
      <c r="AJ368" s="100" t="str">
        <f>+'[3]Contratos anteriores'!BB371</f>
        <v xml:space="preserve"> </v>
      </c>
      <c r="AK368" s="100" t="str">
        <f>+'[3]Contratos anteriores'!BC371</f>
        <v xml:space="preserve"> </v>
      </c>
      <c r="AL368" s="100"/>
      <c r="AM368" s="100"/>
      <c r="AN368" s="100"/>
      <c r="AO368" s="100" t="str">
        <f>+'[3]Contratos anteriores'!BD371</f>
        <v xml:space="preserve"> </v>
      </c>
      <c r="AP368" s="100" t="str">
        <f>+'[3]Contratos anteriores'!BE371</f>
        <v xml:space="preserve"> </v>
      </c>
      <c r="AQ368" s="100" t="str">
        <f>+'[3]Contratos anteriores'!BF371</f>
        <v xml:space="preserve"> </v>
      </c>
      <c r="AR368" s="100"/>
      <c r="AS368" s="100"/>
      <c r="AT368" s="100"/>
      <c r="AU368" s="100" t="str">
        <f>+'[3]Contratos anteriores'!BG371</f>
        <v xml:space="preserve"> </v>
      </c>
      <c r="AV368" s="100">
        <f>+'[3]Contratos anteriores'!BH371</f>
        <v>6.9696899999999999</v>
      </c>
      <c r="AW368" s="100" t="str">
        <f>+'[3]Contratos anteriores'!BI371</f>
        <v xml:space="preserve"> </v>
      </c>
      <c r="AX368" s="100"/>
      <c r="AY368" s="100"/>
      <c r="AZ368" s="100"/>
      <c r="BA368" s="100" t="str">
        <f>+'[3]Contratos anteriores'!BJ371</f>
        <v xml:space="preserve"> </v>
      </c>
      <c r="BB368" s="100" t="str">
        <f>+'[3]Contratos anteriores'!BK371</f>
        <v xml:space="preserve"> </v>
      </c>
      <c r="BC368" s="100" t="str">
        <f>+'[3]Contratos anteriores'!BL371</f>
        <v xml:space="preserve"> </v>
      </c>
      <c r="BD368" s="100"/>
      <c r="BE368" s="100"/>
      <c r="BF368" s="100"/>
      <c r="BG368" s="100" t="str">
        <f>+'[3]Contratos anteriores'!BM371</f>
        <v xml:space="preserve"> </v>
      </c>
      <c r="BH368" s="100" t="str">
        <f>+'[3]Contratos anteriores'!BN371</f>
        <v xml:space="preserve"> </v>
      </c>
      <c r="BI368" s="100" t="str">
        <f>+'[3]Contratos anteriores'!BO371</f>
        <v xml:space="preserve"> </v>
      </c>
      <c r="BJ368" s="100">
        <v>10.45</v>
      </c>
      <c r="BK368" s="100">
        <v>8.41</v>
      </c>
      <c r="BL368" s="100"/>
      <c r="BM368" s="100">
        <f>+'[3]Contratos anteriores'!BP371</f>
        <v>2.4111779999999996</v>
      </c>
      <c r="BN368" s="100" t="str">
        <f>+'[3]Contratos anteriores'!BQ371</f>
        <v xml:space="preserve"> </v>
      </c>
      <c r="BO368" s="100" t="str">
        <f>+'[3]Contratos anteriores'!BR371</f>
        <v xml:space="preserve"> </v>
      </c>
      <c r="BP368" s="100">
        <v>7.43</v>
      </c>
      <c r="BQ368" s="100"/>
      <c r="BR368" s="100">
        <v>7.5</v>
      </c>
      <c r="BS368" s="100" t="str">
        <f>+'[3]Contratos anteriores'!BS371</f>
        <v xml:space="preserve"> </v>
      </c>
      <c r="BT368" s="100" t="str">
        <f>+'[3]Contratos anteriores'!BT371</f>
        <v xml:space="preserve"> </v>
      </c>
      <c r="BU368" s="100" t="str">
        <f>+'[3]Contratos anteriores'!BU371</f>
        <v xml:space="preserve"> </v>
      </c>
      <c r="BV368" s="100">
        <f t="shared" si="380"/>
        <v>7.766451749999999</v>
      </c>
      <c r="BW368" s="100">
        <f t="shared" si="381"/>
        <v>2.6480635126306598</v>
      </c>
      <c r="BX368" s="100">
        <f>IFERROR(BV368-BW368*1," ")</f>
        <v>5.1183882373693397</v>
      </c>
      <c r="BY368" s="100">
        <f t="shared" si="453"/>
        <v>10.414515262630658</v>
      </c>
      <c r="BZ368" s="100">
        <f t="shared" si="454"/>
        <v>8.1837596987780419</v>
      </c>
      <c r="CA368" s="100" t="str">
        <f t="shared" si="382"/>
        <v/>
      </c>
      <c r="CB368" s="100" t="str">
        <f t="shared" si="383"/>
        <v/>
      </c>
      <c r="CC368" s="100" t="str">
        <f t="shared" si="384"/>
        <v/>
      </c>
      <c r="CD368" s="100" t="str">
        <f t="shared" si="385"/>
        <v/>
      </c>
      <c r="CE368" s="100" t="str">
        <f t="shared" si="386"/>
        <v/>
      </c>
      <c r="CF368" s="100">
        <f t="shared" si="387"/>
        <v>6.5324309999999999</v>
      </c>
      <c r="CG368" s="100" t="str">
        <f t="shared" si="388"/>
        <v/>
      </c>
      <c r="CH368" s="100" t="str">
        <f t="shared" si="389"/>
        <v/>
      </c>
      <c r="CI368" s="100" t="str">
        <f t="shared" si="390"/>
        <v/>
      </c>
      <c r="CJ368" s="100" t="str">
        <f t="shared" si="391"/>
        <v/>
      </c>
      <c r="CK368" s="100" t="str">
        <f t="shared" si="392"/>
        <v/>
      </c>
      <c r="CL368" s="100">
        <f t="shared" si="393"/>
        <v>6.8483519999999993</v>
      </c>
      <c r="CM368" s="100" t="str">
        <f t="shared" si="394"/>
        <v/>
      </c>
      <c r="CN368" s="100" t="str">
        <f t="shared" si="395"/>
        <v/>
      </c>
      <c r="CO368" s="100" t="str">
        <f t="shared" si="396"/>
        <v/>
      </c>
      <c r="CP368" s="100" t="str">
        <f t="shared" si="397"/>
        <v/>
      </c>
      <c r="CQ368" s="100" t="str">
        <f t="shared" si="398"/>
        <v/>
      </c>
      <c r="CR368" s="100" t="str">
        <f t="shared" si="399"/>
        <v/>
      </c>
      <c r="CS368" s="100" t="str">
        <f t="shared" si="400"/>
        <v/>
      </c>
      <c r="CT368" s="100" t="str">
        <f t="shared" si="401"/>
        <v/>
      </c>
      <c r="CU368" s="100" t="str">
        <f t="shared" si="402"/>
        <v/>
      </c>
      <c r="CV368" s="100" t="str">
        <f t="shared" si="403"/>
        <v/>
      </c>
      <c r="CW368" s="100" t="str">
        <f t="shared" si="404"/>
        <v/>
      </c>
      <c r="CX368" s="100" t="str">
        <f t="shared" si="405"/>
        <v/>
      </c>
      <c r="CY368" s="100" t="str">
        <f t="shared" si="406"/>
        <v/>
      </c>
      <c r="CZ368" s="100" t="str">
        <f t="shared" si="407"/>
        <v/>
      </c>
      <c r="DA368" s="100" t="str">
        <f t="shared" si="408"/>
        <v/>
      </c>
      <c r="DB368" s="100" t="str">
        <f t="shared" si="409"/>
        <v/>
      </c>
      <c r="DC368" s="100" t="str">
        <f t="shared" si="410"/>
        <v/>
      </c>
      <c r="DD368" s="100" t="str">
        <f t="shared" si="411"/>
        <v/>
      </c>
      <c r="DE368" s="100" t="str">
        <f t="shared" si="412"/>
        <v/>
      </c>
      <c r="DF368" s="100" t="str">
        <f t="shared" si="413"/>
        <v/>
      </c>
      <c r="DG368" s="100" t="str">
        <f t="shared" si="414"/>
        <v/>
      </c>
      <c r="DH368" s="100" t="str">
        <f t="shared" si="415"/>
        <v/>
      </c>
      <c r="DI368" s="100" t="str">
        <f t="shared" si="416"/>
        <v/>
      </c>
      <c r="DJ368" s="100" t="str">
        <f t="shared" si="417"/>
        <v/>
      </c>
      <c r="DK368" s="100" t="str">
        <f t="shared" si="418"/>
        <v/>
      </c>
      <c r="DL368" s="100" t="str">
        <f t="shared" si="419"/>
        <v/>
      </c>
      <c r="DM368" s="100" t="str">
        <f t="shared" si="420"/>
        <v/>
      </c>
      <c r="DN368" s="100" t="str">
        <f t="shared" si="421"/>
        <v/>
      </c>
      <c r="DO368" s="100">
        <f t="shared" si="422"/>
        <v>6.9696899999999999</v>
      </c>
      <c r="DP368" s="100" t="str">
        <f t="shared" si="423"/>
        <v/>
      </c>
      <c r="DQ368" s="100" t="str">
        <f t="shared" si="424"/>
        <v/>
      </c>
      <c r="DR368" s="100" t="str">
        <f t="shared" si="425"/>
        <v/>
      </c>
      <c r="DS368" s="100" t="str">
        <f t="shared" si="426"/>
        <v/>
      </c>
      <c r="DT368" s="100" t="str">
        <f t="shared" si="427"/>
        <v/>
      </c>
      <c r="DU368" s="100" t="str">
        <f t="shared" si="428"/>
        <v/>
      </c>
      <c r="DV368" s="100" t="str">
        <f t="shared" si="429"/>
        <v/>
      </c>
      <c r="DW368" s="100" t="str">
        <f t="shared" si="430"/>
        <v/>
      </c>
      <c r="DX368" s="100" t="str">
        <f t="shared" si="431"/>
        <v/>
      </c>
      <c r="DY368" s="100" t="str">
        <f t="shared" si="432"/>
        <v/>
      </c>
      <c r="DZ368" s="100" t="str">
        <f t="shared" si="433"/>
        <v/>
      </c>
      <c r="EA368" s="100" t="str">
        <f t="shared" si="434"/>
        <v/>
      </c>
      <c r="EB368" s="100" t="str">
        <f t="shared" si="435"/>
        <v/>
      </c>
      <c r="EC368" s="100" t="str">
        <f t="shared" si="436"/>
        <v/>
      </c>
      <c r="ED368" s="100" t="str">
        <f t="shared" si="437"/>
        <v/>
      </c>
      <c r="EE368" s="100" t="str">
        <f t="shared" si="438"/>
        <v/>
      </c>
      <c r="EF368" s="100" t="str">
        <f t="shared" si="439"/>
        <v/>
      </c>
      <c r="EG368" s="100" t="str">
        <f t="shared" si="440"/>
        <v/>
      </c>
      <c r="EH368" s="100" t="str">
        <f t="shared" si="441"/>
        <v/>
      </c>
      <c r="EI368" s="100">
        <f t="shared" si="442"/>
        <v>7.43</v>
      </c>
      <c r="EJ368" s="100" t="str">
        <f t="shared" si="443"/>
        <v/>
      </c>
      <c r="EK368" s="100">
        <f t="shared" si="444"/>
        <v>7.5</v>
      </c>
      <c r="EL368" s="100" t="str">
        <f t="shared" si="445"/>
        <v/>
      </c>
      <c r="EM368" s="100" t="str">
        <f t="shared" si="446"/>
        <v/>
      </c>
      <c r="EN368" s="100" t="str">
        <f t="shared" si="447"/>
        <v/>
      </c>
      <c r="EO368" s="99">
        <f t="shared" si="448"/>
        <v>7.07</v>
      </c>
      <c r="EP368" s="99">
        <f>ROUND(EO368*(1+[3]Inflación!$G$50),2)</f>
        <v>7.16</v>
      </c>
      <c r="EQ368" s="98">
        <f t="shared" si="449"/>
        <v>-4.9703279879879214E-2</v>
      </c>
    </row>
    <row r="369" spans="1:147" s="97" customFormat="1" ht="24.75" customHeight="1">
      <c r="A369" s="107">
        <v>361</v>
      </c>
      <c r="B369" s="106" t="s">
        <v>364</v>
      </c>
      <c r="C369" s="105" t="s">
        <v>223</v>
      </c>
      <c r="D369" s="104" t="s">
        <v>12</v>
      </c>
      <c r="E369" s="103">
        <v>16.341258896439456</v>
      </c>
      <c r="F369" s="103">
        <v>16.480159597059192</v>
      </c>
      <c r="G369" s="102"/>
      <c r="H369" s="100"/>
      <c r="I369" s="100">
        <v>9.89</v>
      </c>
      <c r="J369" s="100">
        <v>18.18</v>
      </c>
      <c r="K369" s="100" t="str">
        <f>+'[3]Contratos anteriores'!AO372</f>
        <v xml:space="preserve"> </v>
      </c>
      <c r="L369" s="100" t="str">
        <f>+'[3]Contratos anteriores'!AP372</f>
        <v xml:space="preserve"> </v>
      </c>
      <c r="M369" s="100" t="str">
        <f>+'[3]Contratos anteriores'!AQ372</f>
        <v xml:space="preserve"> </v>
      </c>
      <c r="N369" s="100"/>
      <c r="O369" s="100"/>
      <c r="P369" s="100"/>
      <c r="Q369" s="100" t="str">
        <f>+'[3]Contratos anteriores'!AR372</f>
        <v xml:space="preserve"> </v>
      </c>
      <c r="R369" s="100" t="str">
        <f>+'[3]Contratos anteriores'!AS372</f>
        <v xml:space="preserve"> </v>
      </c>
      <c r="S369" s="100">
        <f>+'[3]Contratos anteriores'!AT372</f>
        <v>14.980769999999998</v>
      </c>
      <c r="T369" s="100">
        <v>15</v>
      </c>
      <c r="U369" s="100"/>
      <c r="V369" s="100"/>
      <c r="W369" s="100" t="str">
        <f>+'[3]Contratos anteriores'!AU372</f>
        <v xml:space="preserve"> </v>
      </c>
      <c r="X369" s="100" t="str">
        <f>+'[3]Contratos anteriores'!AV372</f>
        <v xml:space="preserve"> </v>
      </c>
      <c r="Y369" s="100" t="str">
        <f>+'[3]Contratos anteriores'!AW372</f>
        <v xml:space="preserve"> </v>
      </c>
      <c r="Z369" s="100"/>
      <c r="AA369" s="100"/>
      <c r="AB369" s="100"/>
      <c r="AC369" s="101" t="str">
        <f>+'[3]Contratos anteriores'!AX372</f>
        <v xml:space="preserve"> </v>
      </c>
      <c r="AD369" s="101" t="str">
        <f>+'[3]Contratos anteriores'!AY372</f>
        <v xml:space="preserve"> </v>
      </c>
      <c r="AE369" s="101" t="str">
        <f>+'[3]Contratos anteriores'!AZ372</f>
        <v xml:space="preserve"> </v>
      </c>
      <c r="AF369" s="100"/>
      <c r="AG369" s="100"/>
      <c r="AH369" s="100"/>
      <c r="AI369" s="100" t="str">
        <f>+'[3]Contratos anteriores'!BA372</f>
        <v xml:space="preserve"> </v>
      </c>
      <c r="AJ369" s="100" t="str">
        <f>+'[3]Contratos anteriores'!BB372</f>
        <v xml:space="preserve"> </v>
      </c>
      <c r="AK369" s="100" t="str">
        <f>+'[3]Contratos anteriores'!BC372</f>
        <v xml:space="preserve"> </v>
      </c>
      <c r="AL369" s="100"/>
      <c r="AM369" s="100"/>
      <c r="AN369" s="100"/>
      <c r="AO369" s="100" t="str">
        <f>+'[3]Contratos anteriores'!BD372</f>
        <v xml:space="preserve"> </v>
      </c>
      <c r="AP369" s="100" t="str">
        <f>+'[3]Contratos anteriores'!BE372</f>
        <v xml:space="preserve"> </v>
      </c>
      <c r="AQ369" s="100" t="str">
        <f>+'[3]Contratos anteriores'!BF372</f>
        <v xml:space="preserve"> </v>
      </c>
      <c r="AR369" s="100"/>
      <c r="AS369" s="100"/>
      <c r="AT369" s="100"/>
      <c r="AU369" s="100" t="str">
        <f>+'[3]Contratos anteriores'!BG372</f>
        <v xml:space="preserve"> </v>
      </c>
      <c r="AV369" s="100" t="str">
        <f>+'[3]Contratos anteriores'!BH372</f>
        <v xml:space="preserve"> </v>
      </c>
      <c r="AW369" s="100" t="str">
        <f>+'[3]Contratos anteriores'!BI372</f>
        <v xml:space="preserve"> </v>
      </c>
      <c r="AX369" s="100"/>
      <c r="AY369" s="100"/>
      <c r="AZ369" s="100"/>
      <c r="BA369" s="100" t="str">
        <f>+'[3]Contratos anteriores'!BJ372</f>
        <v xml:space="preserve"> </v>
      </c>
      <c r="BB369" s="100" t="str">
        <f>+'[3]Contratos anteriores'!BK372</f>
        <v xml:space="preserve"> </v>
      </c>
      <c r="BC369" s="100" t="str">
        <f>+'[3]Contratos anteriores'!BL372</f>
        <v xml:space="preserve"> </v>
      </c>
      <c r="BD369" s="100"/>
      <c r="BE369" s="100"/>
      <c r="BF369" s="100"/>
      <c r="BG369" s="100" t="str">
        <f>+'[3]Contratos anteriores'!BM372</f>
        <v xml:space="preserve"> </v>
      </c>
      <c r="BH369" s="100" t="str">
        <f>+'[3]Contratos anteriores'!BN372</f>
        <v xml:space="preserve"> </v>
      </c>
      <c r="BI369" s="100" t="str">
        <f>+'[3]Contratos anteriores'!BO372</f>
        <v xml:space="preserve"> </v>
      </c>
      <c r="BJ369" s="100">
        <v>28.6</v>
      </c>
      <c r="BK369" s="100">
        <v>18.47</v>
      </c>
      <c r="BL369" s="100"/>
      <c r="BM369" s="100" t="str">
        <f>+'[3]Contratos anteriores'!BP372</f>
        <v xml:space="preserve"> </v>
      </c>
      <c r="BN369" s="100" t="str">
        <f>+'[3]Contratos anteriores'!BQ372</f>
        <v xml:space="preserve"> </v>
      </c>
      <c r="BO369" s="100" t="str">
        <f>+'[3]Contratos anteriores'!BR372</f>
        <v xml:space="preserve"> </v>
      </c>
      <c r="BP369" s="100">
        <v>16.32</v>
      </c>
      <c r="BQ369" s="100"/>
      <c r="BR369" s="100">
        <v>17.3</v>
      </c>
      <c r="BS369" s="100" t="str">
        <f>+'[3]Contratos anteriores'!BS372</f>
        <v xml:space="preserve"> </v>
      </c>
      <c r="BT369" s="100" t="str">
        <f>+'[3]Contratos anteriores'!BT372</f>
        <v xml:space="preserve"> </v>
      </c>
      <c r="BU369" s="100" t="str">
        <f>+'[3]Contratos anteriores'!BU372</f>
        <v xml:space="preserve"> </v>
      </c>
      <c r="BV369" s="100">
        <f t="shared" si="380"/>
        <v>17.34259625</v>
      </c>
      <c r="BW369" s="100">
        <f t="shared" si="381"/>
        <v>4.6875155749670512</v>
      </c>
      <c r="BX369" s="100">
        <f t="shared" ref="BX369:BX376" si="455">IFERROR(BV369-BW369*$BX$2," ")</f>
        <v>10.311322887549423</v>
      </c>
      <c r="BY369" s="100">
        <f t="shared" si="453"/>
        <v>22.030111824967051</v>
      </c>
      <c r="BZ369" s="100">
        <f t="shared" si="454"/>
        <v>17.975384786083403</v>
      </c>
      <c r="CA369" s="100" t="str">
        <f t="shared" si="382"/>
        <v/>
      </c>
      <c r="CB369" s="100" t="str">
        <f t="shared" si="383"/>
        <v/>
      </c>
      <c r="CC369" s="100" t="str">
        <f t="shared" si="384"/>
        <v/>
      </c>
      <c r="CD369" s="100" t="str">
        <f t="shared" si="385"/>
        <v/>
      </c>
      <c r="CE369" s="100" t="str">
        <f t="shared" si="386"/>
        <v/>
      </c>
      <c r="CF369" s="100" t="str">
        <f t="shared" si="387"/>
        <v/>
      </c>
      <c r="CG369" s="100" t="str">
        <f t="shared" si="388"/>
        <v/>
      </c>
      <c r="CH369" s="100" t="str">
        <f t="shared" si="389"/>
        <v/>
      </c>
      <c r="CI369" s="100" t="str">
        <f t="shared" si="390"/>
        <v/>
      </c>
      <c r="CJ369" s="100" t="str">
        <f t="shared" si="391"/>
        <v/>
      </c>
      <c r="CK369" s="100" t="str">
        <f t="shared" si="392"/>
        <v/>
      </c>
      <c r="CL369" s="100">
        <f t="shared" si="393"/>
        <v>14.980769999999998</v>
      </c>
      <c r="CM369" s="100">
        <f t="shared" si="394"/>
        <v>15</v>
      </c>
      <c r="CN369" s="100" t="str">
        <f t="shared" si="395"/>
        <v/>
      </c>
      <c r="CO369" s="100" t="str">
        <f t="shared" si="396"/>
        <v/>
      </c>
      <c r="CP369" s="100" t="str">
        <f t="shared" si="397"/>
        <v/>
      </c>
      <c r="CQ369" s="100" t="str">
        <f t="shared" si="398"/>
        <v/>
      </c>
      <c r="CR369" s="100" t="str">
        <f t="shared" si="399"/>
        <v/>
      </c>
      <c r="CS369" s="100" t="str">
        <f t="shared" si="400"/>
        <v/>
      </c>
      <c r="CT369" s="100" t="str">
        <f t="shared" si="401"/>
        <v/>
      </c>
      <c r="CU369" s="100" t="str">
        <f t="shared" si="402"/>
        <v/>
      </c>
      <c r="CV369" s="100" t="str">
        <f t="shared" si="403"/>
        <v/>
      </c>
      <c r="CW369" s="100" t="str">
        <f t="shared" si="404"/>
        <v/>
      </c>
      <c r="CX369" s="100" t="str">
        <f t="shared" si="405"/>
        <v/>
      </c>
      <c r="CY369" s="100" t="str">
        <f t="shared" si="406"/>
        <v/>
      </c>
      <c r="CZ369" s="100" t="str">
        <f t="shared" si="407"/>
        <v/>
      </c>
      <c r="DA369" s="100" t="str">
        <f t="shared" si="408"/>
        <v/>
      </c>
      <c r="DB369" s="100" t="str">
        <f t="shared" si="409"/>
        <v/>
      </c>
      <c r="DC369" s="100" t="str">
        <f t="shared" si="410"/>
        <v/>
      </c>
      <c r="DD369" s="100" t="str">
        <f t="shared" si="411"/>
        <v/>
      </c>
      <c r="DE369" s="100" t="str">
        <f t="shared" si="412"/>
        <v/>
      </c>
      <c r="DF369" s="100" t="str">
        <f t="shared" si="413"/>
        <v/>
      </c>
      <c r="DG369" s="100" t="str">
        <f t="shared" si="414"/>
        <v/>
      </c>
      <c r="DH369" s="100" t="str">
        <f t="shared" si="415"/>
        <v/>
      </c>
      <c r="DI369" s="100" t="str">
        <f t="shared" si="416"/>
        <v/>
      </c>
      <c r="DJ369" s="100" t="str">
        <f t="shared" si="417"/>
        <v/>
      </c>
      <c r="DK369" s="100" t="str">
        <f t="shared" si="418"/>
        <v/>
      </c>
      <c r="DL369" s="100" t="str">
        <f t="shared" si="419"/>
        <v/>
      </c>
      <c r="DM369" s="100" t="str">
        <f t="shared" si="420"/>
        <v/>
      </c>
      <c r="DN369" s="100" t="str">
        <f t="shared" si="421"/>
        <v/>
      </c>
      <c r="DO369" s="100" t="str">
        <f t="shared" si="422"/>
        <v/>
      </c>
      <c r="DP369" s="100" t="str">
        <f t="shared" si="423"/>
        <v/>
      </c>
      <c r="DQ369" s="100" t="str">
        <f t="shared" si="424"/>
        <v/>
      </c>
      <c r="DR369" s="100" t="str">
        <f t="shared" si="425"/>
        <v/>
      </c>
      <c r="DS369" s="100" t="str">
        <f t="shared" si="426"/>
        <v/>
      </c>
      <c r="DT369" s="100" t="str">
        <f t="shared" si="427"/>
        <v/>
      </c>
      <c r="DU369" s="100" t="str">
        <f t="shared" si="428"/>
        <v/>
      </c>
      <c r="DV369" s="100" t="str">
        <f t="shared" si="429"/>
        <v/>
      </c>
      <c r="DW369" s="100" t="str">
        <f t="shared" si="430"/>
        <v/>
      </c>
      <c r="DX369" s="100" t="str">
        <f t="shared" si="431"/>
        <v/>
      </c>
      <c r="DY369" s="100" t="str">
        <f t="shared" si="432"/>
        <v/>
      </c>
      <c r="DZ369" s="100" t="str">
        <f t="shared" si="433"/>
        <v/>
      </c>
      <c r="EA369" s="100" t="str">
        <f t="shared" si="434"/>
        <v/>
      </c>
      <c r="EB369" s="100" t="str">
        <f t="shared" si="435"/>
        <v/>
      </c>
      <c r="EC369" s="100" t="str">
        <f t="shared" si="436"/>
        <v/>
      </c>
      <c r="ED369" s="100" t="str">
        <f t="shared" si="437"/>
        <v/>
      </c>
      <c r="EE369" s="100" t="str">
        <f t="shared" si="438"/>
        <v/>
      </c>
      <c r="EF369" s="100" t="str">
        <f t="shared" si="439"/>
        <v/>
      </c>
      <c r="EG369" s="100" t="str">
        <f t="shared" si="440"/>
        <v/>
      </c>
      <c r="EH369" s="100" t="str">
        <f t="shared" si="441"/>
        <v/>
      </c>
      <c r="EI369" s="100">
        <f t="shared" si="442"/>
        <v>16.32</v>
      </c>
      <c r="EJ369" s="100" t="str">
        <f t="shared" si="443"/>
        <v/>
      </c>
      <c r="EK369" s="100">
        <f t="shared" si="444"/>
        <v>17.3</v>
      </c>
      <c r="EL369" s="100" t="str">
        <f t="shared" si="445"/>
        <v/>
      </c>
      <c r="EM369" s="100" t="str">
        <f t="shared" si="446"/>
        <v/>
      </c>
      <c r="EN369" s="100" t="str">
        <f t="shared" si="447"/>
        <v/>
      </c>
      <c r="EO369" s="99">
        <f t="shared" si="448"/>
        <v>15.96</v>
      </c>
      <c r="EP369" s="99">
        <f>ROUND(EO369*(1+[3]Inflación!$G$50),2)</f>
        <v>16.170000000000002</v>
      </c>
      <c r="EQ369" s="98">
        <f t="shared" si="449"/>
        <v>-2.3331060284622618E-2</v>
      </c>
    </row>
    <row r="370" spans="1:147" s="56" customFormat="1" ht="24.75" customHeight="1">
      <c r="A370" s="96">
        <v>362</v>
      </c>
      <c r="B370" s="95" t="s">
        <v>364</v>
      </c>
      <c r="C370" s="91" t="s">
        <v>366</v>
      </c>
      <c r="D370" s="90" t="s">
        <v>12</v>
      </c>
      <c r="E370" s="94">
        <v>3.2295140303744532</v>
      </c>
      <c r="F370" s="94">
        <v>3.2569648996326359</v>
      </c>
      <c r="G370" s="87"/>
      <c r="H370" s="82"/>
      <c r="I370" s="82">
        <v>3.3180000000000005</v>
      </c>
      <c r="J370" s="82"/>
      <c r="K370" s="82" t="str">
        <f>+'[3]Contratos anteriores'!AO373</f>
        <v xml:space="preserve"> </v>
      </c>
      <c r="L370" s="82" t="str">
        <f>+'[3]Contratos anteriores'!AP373</f>
        <v xml:space="preserve"> </v>
      </c>
      <c r="M370" s="82" t="str">
        <f>+'[3]Contratos anteriores'!AQ373</f>
        <v xml:space="preserve"> </v>
      </c>
      <c r="N370" s="82"/>
      <c r="O370" s="82"/>
      <c r="P370" s="82"/>
      <c r="Q370" s="82" t="str">
        <f>+'[3]Contratos anteriores'!AR373</f>
        <v xml:space="preserve"> </v>
      </c>
      <c r="R370" s="82" t="str">
        <f>+'[3]Contratos anteriores'!AS373</f>
        <v xml:space="preserve"> </v>
      </c>
      <c r="S370" s="82" t="str">
        <f>+'[3]Contratos anteriores'!AT373</f>
        <v xml:space="preserve"> </v>
      </c>
      <c r="T370" s="82">
        <v>6</v>
      </c>
      <c r="U370" s="82"/>
      <c r="V370" s="82"/>
      <c r="W370" s="82" t="str">
        <f>+'[3]Contratos anteriores'!AU373</f>
        <v xml:space="preserve"> </v>
      </c>
      <c r="X370" s="82" t="str">
        <f>+'[3]Contratos anteriores'!AV373</f>
        <v xml:space="preserve"> </v>
      </c>
      <c r="Y370" s="82" t="str">
        <f>+'[3]Contratos anteriores'!AW373</f>
        <v xml:space="preserve"> </v>
      </c>
      <c r="Z370" s="82"/>
      <c r="AA370" s="82"/>
      <c r="AB370" s="82"/>
      <c r="AC370" s="86" t="str">
        <f>+'[3]Contratos anteriores'!AX373</f>
        <v xml:space="preserve"> </v>
      </c>
      <c r="AD370" s="86" t="str">
        <f>+'[3]Contratos anteriores'!AY373</f>
        <v xml:space="preserve"> </v>
      </c>
      <c r="AE370" s="86" t="str">
        <f>+'[3]Contratos anteriores'!AZ373</f>
        <v xml:space="preserve"> </v>
      </c>
      <c r="AF370" s="82"/>
      <c r="AG370" s="82"/>
      <c r="AH370" s="82"/>
      <c r="AI370" s="82" t="str">
        <f>+'[3]Contratos anteriores'!BA373</f>
        <v xml:space="preserve"> </v>
      </c>
      <c r="AJ370" s="82" t="str">
        <f>+'[3]Contratos anteriores'!BB373</f>
        <v xml:space="preserve"> </v>
      </c>
      <c r="AK370" s="82" t="str">
        <f>+'[3]Contratos anteriores'!BC373</f>
        <v xml:space="preserve"> </v>
      </c>
      <c r="AL370" s="82"/>
      <c r="AM370" s="82"/>
      <c r="AN370" s="82"/>
      <c r="AO370" s="82" t="str">
        <f>+'[3]Contratos anteriores'!BD373</f>
        <v xml:space="preserve"> </v>
      </c>
      <c r="AP370" s="82" t="str">
        <f>+'[3]Contratos anteriores'!BE373</f>
        <v xml:space="preserve"> </v>
      </c>
      <c r="AQ370" s="82" t="str">
        <f>+'[3]Contratos anteriores'!BF373</f>
        <v xml:space="preserve"> </v>
      </c>
      <c r="AR370" s="82"/>
      <c r="AS370" s="82"/>
      <c r="AT370" s="82"/>
      <c r="AU370" s="82" t="str">
        <f>+'[3]Contratos anteriores'!BG373</f>
        <v xml:space="preserve"> </v>
      </c>
      <c r="AV370" s="82" t="str">
        <f>+'[3]Contratos anteriores'!BH373</f>
        <v xml:space="preserve"> </v>
      </c>
      <c r="AW370" s="82" t="str">
        <f>+'[3]Contratos anteriores'!BI373</f>
        <v xml:space="preserve"> </v>
      </c>
      <c r="AX370" s="82"/>
      <c r="AY370" s="82"/>
      <c r="AZ370" s="82"/>
      <c r="BA370" s="82">
        <f>+'[3]Contratos anteriores'!BJ373</f>
        <v>2.4761699999999998</v>
      </c>
      <c r="BB370" s="82" t="str">
        <f>+'[3]Contratos anteriores'!BK373</f>
        <v xml:space="preserve"> </v>
      </c>
      <c r="BC370" s="82" t="str">
        <f>+'[3]Contratos anteriores'!BL373</f>
        <v xml:space="preserve"> </v>
      </c>
      <c r="BD370" s="82"/>
      <c r="BE370" s="82"/>
      <c r="BF370" s="82"/>
      <c r="BG370" s="82" t="str">
        <f>+'[3]Contratos anteriores'!BM373</f>
        <v xml:space="preserve"> </v>
      </c>
      <c r="BH370" s="82" t="str">
        <f>+'[3]Contratos anteriores'!BN373</f>
        <v xml:space="preserve"> </v>
      </c>
      <c r="BI370" s="82" t="str">
        <f>+'[3]Contratos anteriores'!BO373</f>
        <v xml:space="preserve"> </v>
      </c>
      <c r="BJ370" s="82">
        <v>3.55</v>
      </c>
      <c r="BK370" s="82">
        <v>3.65</v>
      </c>
      <c r="BL370" s="82"/>
      <c r="BM370" s="82" t="str">
        <f>+'[3]Contratos anteriores'!BP373</f>
        <v xml:space="preserve"> </v>
      </c>
      <c r="BN370" s="82" t="str">
        <f>+'[3]Contratos anteriores'!BQ373</f>
        <v xml:space="preserve"> </v>
      </c>
      <c r="BO370" s="82" t="str">
        <f>+'[3]Contratos anteriores'!BR373</f>
        <v xml:space="preserve"> </v>
      </c>
      <c r="BP370" s="82">
        <v>3.22</v>
      </c>
      <c r="BQ370" s="82"/>
      <c r="BR370" s="82">
        <v>3.24</v>
      </c>
      <c r="BS370" s="82" t="str">
        <f>+'[3]Contratos anteriores'!BS373</f>
        <v xml:space="preserve"> </v>
      </c>
      <c r="BT370" s="82" t="str">
        <f>+'[3]Contratos anteriores'!BT373</f>
        <v xml:space="preserve"> </v>
      </c>
      <c r="BU370" s="82" t="str">
        <f>+'[3]Contratos anteriores'!BU373</f>
        <v xml:space="preserve"> </v>
      </c>
      <c r="BV370" s="84">
        <f t="shared" si="380"/>
        <v>3.6363099999999995</v>
      </c>
      <c r="BW370" s="84">
        <f t="shared" si="381"/>
        <v>0.97551306884119493</v>
      </c>
      <c r="BX370" s="84">
        <f t="shared" si="455"/>
        <v>2.173040396738207</v>
      </c>
      <c r="BY370" s="84">
        <f t="shared" si="453"/>
        <v>4.6118230688411943</v>
      </c>
      <c r="BZ370" s="84">
        <f t="shared" si="454"/>
        <v>3.5524654334118986</v>
      </c>
      <c r="CA370" s="82" t="str">
        <f t="shared" si="382"/>
        <v/>
      </c>
      <c r="CB370" s="82">
        <f t="shared" si="383"/>
        <v>3.3180000000000005</v>
      </c>
      <c r="CC370" s="82" t="str">
        <f t="shared" si="384"/>
        <v/>
      </c>
      <c r="CD370" s="82" t="str">
        <f t="shared" si="385"/>
        <v/>
      </c>
      <c r="CE370" s="82" t="str">
        <f t="shared" si="386"/>
        <v/>
      </c>
      <c r="CF370" s="82" t="str">
        <f t="shared" si="387"/>
        <v/>
      </c>
      <c r="CG370" s="82" t="str">
        <f t="shared" si="388"/>
        <v/>
      </c>
      <c r="CH370" s="82" t="str">
        <f t="shared" si="389"/>
        <v/>
      </c>
      <c r="CI370" s="82" t="str">
        <f t="shared" si="390"/>
        <v/>
      </c>
      <c r="CJ370" s="82" t="str">
        <f t="shared" si="391"/>
        <v/>
      </c>
      <c r="CK370" s="82" t="str">
        <f t="shared" si="392"/>
        <v/>
      </c>
      <c r="CL370" s="82" t="str">
        <f t="shared" si="393"/>
        <v/>
      </c>
      <c r="CM370" s="82" t="str">
        <f t="shared" si="394"/>
        <v/>
      </c>
      <c r="CN370" s="82" t="str">
        <f t="shared" si="395"/>
        <v/>
      </c>
      <c r="CO370" s="82" t="str">
        <f t="shared" si="396"/>
        <v/>
      </c>
      <c r="CP370" s="82" t="str">
        <f t="shared" si="397"/>
        <v/>
      </c>
      <c r="CQ370" s="82" t="str">
        <f t="shared" si="398"/>
        <v/>
      </c>
      <c r="CR370" s="82" t="str">
        <f t="shared" si="399"/>
        <v/>
      </c>
      <c r="CS370" s="82" t="str">
        <f t="shared" si="400"/>
        <v/>
      </c>
      <c r="CT370" s="82" t="str">
        <f t="shared" si="401"/>
        <v/>
      </c>
      <c r="CU370" s="82" t="str">
        <f t="shared" si="402"/>
        <v/>
      </c>
      <c r="CV370" s="82" t="str">
        <f t="shared" si="403"/>
        <v/>
      </c>
      <c r="CW370" s="82" t="str">
        <f t="shared" si="404"/>
        <v/>
      </c>
      <c r="CX370" s="82" t="str">
        <f t="shared" si="405"/>
        <v/>
      </c>
      <c r="CY370" s="82" t="str">
        <f t="shared" si="406"/>
        <v/>
      </c>
      <c r="CZ370" s="82" t="str">
        <f t="shared" si="407"/>
        <v/>
      </c>
      <c r="DA370" s="82" t="str">
        <f t="shared" si="408"/>
        <v/>
      </c>
      <c r="DB370" s="82" t="str">
        <f t="shared" si="409"/>
        <v/>
      </c>
      <c r="DC370" s="82" t="str">
        <f t="shared" si="410"/>
        <v/>
      </c>
      <c r="DD370" s="82" t="str">
        <f t="shared" si="411"/>
        <v/>
      </c>
      <c r="DE370" s="82" t="str">
        <f t="shared" si="412"/>
        <v/>
      </c>
      <c r="DF370" s="82" t="str">
        <f t="shared" si="413"/>
        <v/>
      </c>
      <c r="DG370" s="82" t="str">
        <f t="shared" si="414"/>
        <v/>
      </c>
      <c r="DH370" s="82" t="str">
        <f t="shared" si="415"/>
        <v/>
      </c>
      <c r="DI370" s="82" t="str">
        <f t="shared" si="416"/>
        <v/>
      </c>
      <c r="DJ370" s="82" t="str">
        <f t="shared" si="417"/>
        <v/>
      </c>
      <c r="DK370" s="82" t="str">
        <f t="shared" si="418"/>
        <v/>
      </c>
      <c r="DL370" s="82" t="str">
        <f t="shared" si="419"/>
        <v/>
      </c>
      <c r="DM370" s="82" t="str">
        <f t="shared" si="420"/>
        <v/>
      </c>
      <c r="DN370" s="82" t="str">
        <f t="shared" si="421"/>
        <v/>
      </c>
      <c r="DO370" s="82" t="str">
        <f t="shared" si="422"/>
        <v/>
      </c>
      <c r="DP370" s="82" t="str">
        <f t="shared" si="423"/>
        <v/>
      </c>
      <c r="DQ370" s="82" t="str">
        <f t="shared" si="424"/>
        <v/>
      </c>
      <c r="DR370" s="82" t="str">
        <f t="shared" si="425"/>
        <v/>
      </c>
      <c r="DS370" s="82" t="str">
        <f t="shared" si="426"/>
        <v/>
      </c>
      <c r="DT370" s="82">
        <f t="shared" si="427"/>
        <v>2.4761699999999998</v>
      </c>
      <c r="DU370" s="82" t="str">
        <f t="shared" si="428"/>
        <v/>
      </c>
      <c r="DV370" s="82" t="str">
        <f t="shared" si="429"/>
        <v/>
      </c>
      <c r="DW370" s="82" t="str">
        <f t="shared" si="430"/>
        <v/>
      </c>
      <c r="DX370" s="82" t="str">
        <f t="shared" si="431"/>
        <v/>
      </c>
      <c r="DY370" s="82" t="str">
        <f t="shared" si="432"/>
        <v/>
      </c>
      <c r="DZ370" s="82" t="str">
        <f t="shared" si="433"/>
        <v/>
      </c>
      <c r="EA370" s="82" t="str">
        <f t="shared" si="434"/>
        <v/>
      </c>
      <c r="EB370" s="82" t="str">
        <f t="shared" si="435"/>
        <v/>
      </c>
      <c r="EC370" s="82">
        <f t="shared" si="436"/>
        <v>3.55</v>
      </c>
      <c r="ED370" s="82" t="str">
        <f t="shared" si="437"/>
        <v/>
      </c>
      <c r="EE370" s="82" t="str">
        <f t="shared" si="438"/>
        <v/>
      </c>
      <c r="EF370" s="82" t="str">
        <f t="shared" si="439"/>
        <v/>
      </c>
      <c r="EG370" s="82" t="str">
        <f t="shared" si="440"/>
        <v/>
      </c>
      <c r="EH370" s="82" t="str">
        <f t="shared" si="441"/>
        <v/>
      </c>
      <c r="EI370" s="82">
        <f t="shared" si="442"/>
        <v>3.22</v>
      </c>
      <c r="EJ370" s="82" t="str">
        <f t="shared" si="443"/>
        <v/>
      </c>
      <c r="EK370" s="82">
        <f t="shared" si="444"/>
        <v>3.24</v>
      </c>
      <c r="EL370" s="82" t="str">
        <f t="shared" si="445"/>
        <v/>
      </c>
      <c r="EM370" s="82" t="str">
        <f t="shared" si="446"/>
        <v/>
      </c>
      <c r="EN370" s="82" t="str">
        <f t="shared" si="447"/>
        <v/>
      </c>
      <c r="EO370" s="71">
        <f t="shared" si="448"/>
        <v>3.2</v>
      </c>
      <c r="EP370" s="71">
        <f>ROUND(EO370*(1+[3]Inflación!$G$50),2)</f>
        <v>3.24</v>
      </c>
      <c r="EQ370" s="81">
        <f t="shared" si="449"/>
        <v>-9.1388456891239311E-3</v>
      </c>
    </row>
    <row r="371" spans="1:147" s="56" customFormat="1" ht="24.75" customHeight="1">
      <c r="A371" s="96">
        <v>363</v>
      </c>
      <c r="B371" s="95" t="s">
        <v>364</v>
      </c>
      <c r="C371" s="91" t="s">
        <v>365</v>
      </c>
      <c r="D371" s="90" t="s">
        <v>12</v>
      </c>
      <c r="E371" s="94">
        <v>5.6458761546066158</v>
      </c>
      <c r="F371" s="94">
        <v>5.6938661019207721</v>
      </c>
      <c r="G371" s="87"/>
      <c r="H371" s="82"/>
      <c r="I371" s="82">
        <v>8.2844999999999995</v>
      </c>
      <c r="J371" s="82"/>
      <c r="K371" s="82" t="str">
        <f>+'[3]Contratos anteriores'!AO374</f>
        <v xml:space="preserve"> </v>
      </c>
      <c r="L371" s="82">
        <f>+'[3]Contratos anteriores'!AP374</f>
        <v>4.6717599999999999</v>
      </c>
      <c r="M371" s="82" t="str">
        <f>+'[3]Contratos anteriores'!AQ374</f>
        <v xml:space="preserve"> </v>
      </c>
      <c r="N371" s="82"/>
      <c r="O371" s="82"/>
      <c r="P371" s="82"/>
      <c r="Q371" s="82" t="str">
        <f>+'[3]Contratos anteriores'!AR374</f>
        <v xml:space="preserve"> </v>
      </c>
      <c r="R371" s="82" t="str">
        <f>+'[3]Contratos anteriores'!AS374</f>
        <v xml:space="preserve"> </v>
      </c>
      <c r="S371" s="82" t="str">
        <f>+'[3]Contratos anteriores'!AT374</f>
        <v xml:space="preserve"> </v>
      </c>
      <c r="T371" s="82">
        <v>8</v>
      </c>
      <c r="U371" s="82"/>
      <c r="V371" s="82"/>
      <c r="W371" s="82" t="str">
        <f>+'[3]Contratos anteriores'!AU374</f>
        <v xml:space="preserve"> </v>
      </c>
      <c r="X371" s="82" t="str">
        <f>+'[3]Contratos anteriores'!AV374</f>
        <v xml:space="preserve"> </v>
      </c>
      <c r="Y371" s="82" t="str">
        <f>+'[3]Contratos anteriores'!AW374</f>
        <v xml:space="preserve"> </v>
      </c>
      <c r="Z371" s="82"/>
      <c r="AA371" s="82"/>
      <c r="AB371" s="82"/>
      <c r="AC371" s="86" t="str">
        <f>+'[3]Contratos anteriores'!AX374</f>
        <v xml:space="preserve"> </v>
      </c>
      <c r="AD371" s="86" t="str">
        <f>+'[3]Contratos anteriores'!AY374</f>
        <v xml:space="preserve"> </v>
      </c>
      <c r="AE371" s="86" t="str">
        <f>+'[3]Contratos anteriores'!AZ374</f>
        <v xml:space="preserve"> </v>
      </c>
      <c r="AF371" s="82"/>
      <c r="AG371" s="82"/>
      <c r="AH371" s="82"/>
      <c r="AI371" s="82" t="str">
        <f>+'[3]Contratos anteriores'!BA374</f>
        <v xml:space="preserve"> </v>
      </c>
      <c r="AJ371" s="82" t="str">
        <f>+'[3]Contratos anteriores'!BB374</f>
        <v xml:space="preserve"> </v>
      </c>
      <c r="AK371" s="82" t="str">
        <f>+'[3]Contratos anteriores'!BC374</f>
        <v xml:space="preserve"> </v>
      </c>
      <c r="AL371" s="82"/>
      <c r="AM371" s="82"/>
      <c r="AN371" s="82"/>
      <c r="AO371" s="82" t="str">
        <f>+'[3]Contratos anteriores'!BD374</f>
        <v xml:space="preserve"> </v>
      </c>
      <c r="AP371" s="82" t="str">
        <f>+'[3]Contratos anteriores'!BE374</f>
        <v xml:space="preserve"> </v>
      </c>
      <c r="AQ371" s="82" t="str">
        <f>+'[3]Contratos anteriores'!BF374</f>
        <v xml:space="preserve"> </v>
      </c>
      <c r="AR371" s="82"/>
      <c r="AS371" s="82"/>
      <c r="AT371" s="82"/>
      <c r="AU371" s="82" t="str">
        <f>+'[3]Contratos anteriores'!BG374</f>
        <v xml:space="preserve"> </v>
      </c>
      <c r="AV371" s="82" t="str">
        <f>+'[3]Contratos anteriores'!BH374</f>
        <v xml:space="preserve"> </v>
      </c>
      <c r="AW371" s="82" t="str">
        <f>+'[3]Contratos anteriores'!BI374</f>
        <v xml:space="preserve"> </v>
      </c>
      <c r="AX371" s="82"/>
      <c r="AY371" s="82"/>
      <c r="AZ371" s="82"/>
      <c r="BA371" s="82" t="str">
        <f>+'[3]Contratos anteriores'!BJ374</f>
        <v xml:space="preserve"> </v>
      </c>
      <c r="BB371" s="82" t="str">
        <f>+'[3]Contratos anteriores'!BK374</f>
        <v xml:space="preserve"> </v>
      </c>
      <c r="BC371" s="82" t="str">
        <f>+'[3]Contratos anteriores'!BL374</f>
        <v xml:space="preserve"> </v>
      </c>
      <c r="BD371" s="82"/>
      <c r="BE371" s="82"/>
      <c r="BF371" s="82"/>
      <c r="BG371" s="82" t="str">
        <f>+'[3]Contratos anteriores'!BM374</f>
        <v xml:space="preserve"> </v>
      </c>
      <c r="BH371" s="82" t="str">
        <f>+'[3]Contratos anteriores'!BN374</f>
        <v xml:space="preserve"> </v>
      </c>
      <c r="BI371" s="82" t="str">
        <f>+'[3]Contratos anteriores'!BO374</f>
        <v xml:space="preserve"> </v>
      </c>
      <c r="BJ371" s="82">
        <v>8.25</v>
      </c>
      <c r="BK371" s="82">
        <v>6.38</v>
      </c>
      <c r="BL371" s="82"/>
      <c r="BM371" s="82" t="str">
        <f>+'[3]Contratos anteriores'!BP374</f>
        <v xml:space="preserve"> </v>
      </c>
      <c r="BN371" s="82" t="str">
        <f>+'[3]Contratos anteriores'!BQ374</f>
        <v xml:space="preserve"> </v>
      </c>
      <c r="BO371" s="82" t="str">
        <f>+'[3]Contratos anteriores'!BR374</f>
        <v xml:space="preserve"> </v>
      </c>
      <c r="BP371" s="82">
        <v>5.64</v>
      </c>
      <c r="BQ371" s="82"/>
      <c r="BR371" s="82">
        <v>5.9</v>
      </c>
      <c r="BS371" s="82">
        <f>+'[3]Contratos anteriores'!BS374</f>
        <v>5.5517880000000002</v>
      </c>
      <c r="BT371" s="82">
        <f>+'[3]Contratos anteriores'!BT374</f>
        <v>5.8700159999999988</v>
      </c>
      <c r="BU371" s="82">
        <f>+'[3]Contratos anteriores'!BU374</f>
        <v>5.5665500000000003</v>
      </c>
      <c r="BV371" s="84">
        <f t="shared" si="380"/>
        <v>6.4114614000000003</v>
      </c>
      <c r="BW371" s="84">
        <f t="shared" si="381"/>
        <v>1.2045395468737807</v>
      </c>
      <c r="BX371" s="84">
        <f t="shared" si="455"/>
        <v>4.6046520796893287</v>
      </c>
      <c r="BY371" s="84">
        <f t="shared" si="453"/>
        <v>7.6160009468737808</v>
      </c>
      <c r="BZ371" s="84">
        <f t="shared" si="454"/>
        <v>6.2104637700672782</v>
      </c>
      <c r="CA371" s="82" t="str">
        <f t="shared" si="382"/>
        <v/>
      </c>
      <c r="CB371" s="82" t="str">
        <f t="shared" si="383"/>
        <v/>
      </c>
      <c r="CC371" s="82" t="str">
        <f t="shared" si="384"/>
        <v/>
      </c>
      <c r="CD371" s="82" t="str">
        <f t="shared" si="385"/>
        <v/>
      </c>
      <c r="CE371" s="82">
        <f t="shared" si="386"/>
        <v>4.6717599999999999</v>
      </c>
      <c r="CF371" s="82" t="str">
        <f t="shared" si="387"/>
        <v/>
      </c>
      <c r="CG371" s="82" t="str">
        <f t="shared" si="388"/>
        <v/>
      </c>
      <c r="CH371" s="82" t="str">
        <f t="shared" si="389"/>
        <v/>
      </c>
      <c r="CI371" s="82" t="str">
        <f t="shared" si="390"/>
        <v/>
      </c>
      <c r="CJ371" s="82" t="str">
        <f t="shared" si="391"/>
        <v/>
      </c>
      <c r="CK371" s="82" t="str">
        <f t="shared" si="392"/>
        <v/>
      </c>
      <c r="CL371" s="82" t="str">
        <f t="shared" si="393"/>
        <v/>
      </c>
      <c r="CM371" s="82" t="str">
        <f t="shared" si="394"/>
        <v/>
      </c>
      <c r="CN371" s="82" t="str">
        <f t="shared" si="395"/>
        <v/>
      </c>
      <c r="CO371" s="82" t="str">
        <f t="shared" si="396"/>
        <v/>
      </c>
      <c r="CP371" s="82" t="str">
        <f t="shared" si="397"/>
        <v/>
      </c>
      <c r="CQ371" s="82" t="str">
        <f t="shared" si="398"/>
        <v/>
      </c>
      <c r="CR371" s="82" t="str">
        <f t="shared" si="399"/>
        <v/>
      </c>
      <c r="CS371" s="82" t="str">
        <f t="shared" si="400"/>
        <v/>
      </c>
      <c r="CT371" s="82" t="str">
        <f t="shared" si="401"/>
        <v/>
      </c>
      <c r="CU371" s="82" t="str">
        <f t="shared" si="402"/>
        <v/>
      </c>
      <c r="CV371" s="82" t="str">
        <f t="shared" si="403"/>
        <v/>
      </c>
      <c r="CW371" s="82" t="str">
        <f t="shared" si="404"/>
        <v/>
      </c>
      <c r="CX371" s="82" t="str">
        <f t="shared" si="405"/>
        <v/>
      </c>
      <c r="CY371" s="82" t="str">
        <f t="shared" si="406"/>
        <v/>
      </c>
      <c r="CZ371" s="82" t="str">
        <f t="shared" si="407"/>
        <v/>
      </c>
      <c r="DA371" s="82" t="str">
        <f t="shared" si="408"/>
        <v/>
      </c>
      <c r="DB371" s="82" t="str">
        <f t="shared" si="409"/>
        <v/>
      </c>
      <c r="DC371" s="82" t="str">
        <f t="shared" si="410"/>
        <v/>
      </c>
      <c r="DD371" s="82" t="str">
        <f t="shared" si="411"/>
        <v/>
      </c>
      <c r="DE371" s="82" t="str">
        <f t="shared" si="412"/>
        <v/>
      </c>
      <c r="DF371" s="82" t="str">
        <f t="shared" si="413"/>
        <v/>
      </c>
      <c r="DG371" s="82" t="str">
        <f t="shared" si="414"/>
        <v/>
      </c>
      <c r="DH371" s="82" t="str">
        <f t="shared" si="415"/>
        <v/>
      </c>
      <c r="DI371" s="82" t="str">
        <f t="shared" si="416"/>
        <v/>
      </c>
      <c r="DJ371" s="82" t="str">
        <f t="shared" si="417"/>
        <v/>
      </c>
      <c r="DK371" s="82" t="str">
        <f t="shared" si="418"/>
        <v/>
      </c>
      <c r="DL371" s="82" t="str">
        <f t="shared" si="419"/>
        <v/>
      </c>
      <c r="DM371" s="82" t="str">
        <f t="shared" si="420"/>
        <v/>
      </c>
      <c r="DN371" s="82" t="str">
        <f t="shared" si="421"/>
        <v/>
      </c>
      <c r="DO371" s="82" t="str">
        <f t="shared" si="422"/>
        <v/>
      </c>
      <c r="DP371" s="82" t="str">
        <f t="shared" si="423"/>
        <v/>
      </c>
      <c r="DQ371" s="82" t="str">
        <f t="shared" si="424"/>
        <v/>
      </c>
      <c r="DR371" s="82" t="str">
        <f t="shared" si="425"/>
        <v/>
      </c>
      <c r="DS371" s="82" t="str">
        <f t="shared" si="426"/>
        <v/>
      </c>
      <c r="DT371" s="82" t="str">
        <f t="shared" si="427"/>
        <v/>
      </c>
      <c r="DU371" s="82" t="str">
        <f t="shared" si="428"/>
        <v/>
      </c>
      <c r="DV371" s="82" t="str">
        <f t="shared" si="429"/>
        <v/>
      </c>
      <c r="DW371" s="82" t="str">
        <f t="shared" si="430"/>
        <v/>
      </c>
      <c r="DX371" s="82" t="str">
        <f t="shared" si="431"/>
        <v/>
      </c>
      <c r="DY371" s="82" t="str">
        <f t="shared" si="432"/>
        <v/>
      </c>
      <c r="DZ371" s="82" t="str">
        <f t="shared" si="433"/>
        <v/>
      </c>
      <c r="EA371" s="82" t="str">
        <f t="shared" si="434"/>
        <v/>
      </c>
      <c r="EB371" s="82" t="str">
        <f t="shared" si="435"/>
        <v/>
      </c>
      <c r="EC371" s="82" t="str">
        <f t="shared" si="436"/>
        <v/>
      </c>
      <c r="ED371" s="82" t="str">
        <f t="shared" si="437"/>
        <v/>
      </c>
      <c r="EE371" s="82" t="str">
        <f t="shared" si="438"/>
        <v/>
      </c>
      <c r="EF371" s="82" t="str">
        <f t="shared" si="439"/>
        <v/>
      </c>
      <c r="EG371" s="82" t="str">
        <f t="shared" si="440"/>
        <v/>
      </c>
      <c r="EH371" s="82" t="str">
        <f t="shared" si="441"/>
        <v/>
      </c>
      <c r="EI371" s="82">
        <f t="shared" si="442"/>
        <v>5.64</v>
      </c>
      <c r="EJ371" s="82" t="str">
        <f t="shared" si="443"/>
        <v/>
      </c>
      <c r="EK371" s="82">
        <f t="shared" si="444"/>
        <v>5.9</v>
      </c>
      <c r="EL371" s="82">
        <f t="shared" si="445"/>
        <v>5.5517880000000002</v>
      </c>
      <c r="EM371" s="82">
        <f t="shared" si="446"/>
        <v>5.8700159999999988</v>
      </c>
      <c r="EN371" s="82">
        <f t="shared" si="447"/>
        <v>5.5665500000000003</v>
      </c>
      <c r="EO371" s="71">
        <f t="shared" si="448"/>
        <v>5.56</v>
      </c>
      <c r="EP371" s="71">
        <f>ROUND(EO371*(1+[3]Inflación!$G$50),2)</f>
        <v>5.63</v>
      </c>
      <c r="EQ371" s="81">
        <f t="shared" si="449"/>
        <v>-1.5210421244636674E-2</v>
      </c>
    </row>
    <row r="372" spans="1:147" s="97" customFormat="1" ht="24.75" customHeight="1">
      <c r="A372" s="107">
        <v>364</v>
      </c>
      <c r="B372" s="106" t="s">
        <v>364</v>
      </c>
      <c r="C372" s="105" t="s">
        <v>233</v>
      </c>
      <c r="D372" s="104" t="s">
        <v>12</v>
      </c>
      <c r="E372" s="103">
        <v>3.0666490681203689</v>
      </c>
      <c r="F372" s="103">
        <v>3.0927155851993922</v>
      </c>
      <c r="G372" s="102"/>
      <c r="H372" s="100"/>
      <c r="I372" s="100">
        <v>4.0529999999999999</v>
      </c>
      <c r="J372" s="100">
        <v>3.19</v>
      </c>
      <c r="K372" s="100" t="str">
        <f>+'[3]Contratos anteriores'!AO375</f>
        <v xml:space="preserve"> </v>
      </c>
      <c r="L372" s="100" t="str">
        <f>+'[3]Contratos anteriores'!AP375</f>
        <v xml:space="preserve"> </v>
      </c>
      <c r="M372" s="100" t="str">
        <f>+'[3]Contratos anteriores'!AQ375</f>
        <v xml:space="preserve"> </v>
      </c>
      <c r="N372" s="100"/>
      <c r="O372" s="100"/>
      <c r="P372" s="100"/>
      <c r="Q372" s="100">
        <f>+'[3]Contratos anteriores'!AR375</f>
        <v>2.9154840000000002</v>
      </c>
      <c r="R372" s="100" t="str">
        <f>+'[3]Contratos anteriores'!AS375</f>
        <v xml:space="preserve"> </v>
      </c>
      <c r="S372" s="100">
        <f>+'[3]Contratos anteriores'!AT375</f>
        <v>2.9859629999999999</v>
      </c>
      <c r="T372" s="100">
        <v>2</v>
      </c>
      <c r="U372" s="100"/>
      <c r="V372" s="100"/>
      <c r="W372" s="100" t="str">
        <f>+'[3]Contratos anteriores'!AU375</f>
        <v xml:space="preserve"> </v>
      </c>
      <c r="X372" s="100" t="str">
        <f>+'[3]Contratos anteriores'!AV375</f>
        <v xml:space="preserve"> </v>
      </c>
      <c r="Y372" s="100" t="str">
        <f>+'[3]Contratos anteriores'!AW375</f>
        <v xml:space="preserve"> </v>
      </c>
      <c r="Z372" s="100"/>
      <c r="AA372" s="100"/>
      <c r="AB372" s="100"/>
      <c r="AC372" s="101" t="str">
        <f>+'[3]Contratos anteriores'!AX375</f>
        <v xml:space="preserve"> </v>
      </c>
      <c r="AD372" s="101" t="str">
        <f>+'[3]Contratos anteriores'!AY375</f>
        <v xml:space="preserve"> </v>
      </c>
      <c r="AE372" s="101" t="str">
        <f>+'[3]Contratos anteriores'!AZ375</f>
        <v xml:space="preserve"> </v>
      </c>
      <c r="AF372" s="100"/>
      <c r="AG372" s="100"/>
      <c r="AH372" s="100"/>
      <c r="AI372" s="100" t="str">
        <f>+'[3]Contratos anteriores'!BA375</f>
        <v xml:space="preserve"> </v>
      </c>
      <c r="AJ372" s="100" t="str">
        <f>+'[3]Contratos anteriores'!BB375</f>
        <v xml:space="preserve"> </v>
      </c>
      <c r="AK372" s="100" t="str">
        <f>+'[3]Contratos anteriores'!BC375</f>
        <v xml:space="preserve"> </v>
      </c>
      <c r="AL372" s="100"/>
      <c r="AM372" s="100"/>
      <c r="AN372" s="100"/>
      <c r="AO372" s="100" t="str">
        <f>+'[3]Contratos anteriores'!BD375</f>
        <v xml:space="preserve"> </v>
      </c>
      <c r="AP372" s="100" t="str">
        <f>+'[3]Contratos anteriores'!BE375</f>
        <v xml:space="preserve"> </v>
      </c>
      <c r="AQ372" s="100" t="str">
        <f>+'[3]Contratos anteriores'!BF375</f>
        <v xml:space="preserve"> </v>
      </c>
      <c r="AR372" s="100"/>
      <c r="AS372" s="100"/>
      <c r="AT372" s="100"/>
      <c r="AU372" s="100" t="str">
        <f>+'[3]Contratos anteriores'!BG375</f>
        <v xml:space="preserve"> </v>
      </c>
      <c r="AV372" s="100" t="str">
        <f>+'[3]Contratos anteriores'!BH375</f>
        <v xml:space="preserve"> </v>
      </c>
      <c r="AW372" s="100" t="str">
        <f>+'[3]Contratos anteriores'!BI375</f>
        <v xml:space="preserve"> </v>
      </c>
      <c r="AX372" s="100"/>
      <c r="AY372" s="100"/>
      <c r="AZ372" s="100"/>
      <c r="BA372" s="100" t="str">
        <f>+'[3]Contratos anteriores'!BJ375</f>
        <v xml:space="preserve"> </v>
      </c>
      <c r="BB372" s="100" t="str">
        <f>+'[3]Contratos anteriores'!BK375</f>
        <v xml:space="preserve"> </v>
      </c>
      <c r="BC372" s="100" t="str">
        <f>+'[3]Contratos anteriores'!BL375</f>
        <v xml:space="preserve"> </v>
      </c>
      <c r="BD372" s="100"/>
      <c r="BE372" s="100"/>
      <c r="BF372" s="100"/>
      <c r="BG372" s="100" t="str">
        <f>+'[3]Contratos anteriores'!BM375</f>
        <v xml:space="preserve"> </v>
      </c>
      <c r="BH372" s="100" t="str">
        <f>+'[3]Contratos anteriores'!BN375</f>
        <v xml:space="preserve"> </v>
      </c>
      <c r="BI372" s="100" t="str">
        <f>+'[3]Contratos anteriores'!BO375</f>
        <v xml:space="preserve"> </v>
      </c>
      <c r="BJ372" s="100">
        <v>3.38</v>
      </c>
      <c r="BK372" s="100">
        <v>3.47</v>
      </c>
      <c r="BL372" s="100"/>
      <c r="BM372" s="100" t="str">
        <f>+'[3]Contratos anteriores'!BP375</f>
        <v xml:space="preserve"> </v>
      </c>
      <c r="BN372" s="100" t="str">
        <f>+'[3]Contratos anteriores'!BQ375</f>
        <v xml:space="preserve"> </v>
      </c>
      <c r="BO372" s="100" t="str">
        <f>+'[3]Contratos anteriores'!BR375</f>
        <v xml:space="preserve"> </v>
      </c>
      <c r="BP372" s="100">
        <v>3.06</v>
      </c>
      <c r="BQ372" s="100"/>
      <c r="BR372" s="100">
        <v>3.26</v>
      </c>
      <c r="BS372" s="100" t="str">
        <f>+'[3]Contratos anteriores'!BS375</f>
        <v xml:space="preserve"> </v>
      </c>
      <c r="BT372" s="100" t="str">
        <f>+'[3]Contratos anteriores'!BT375</f>
        <v xml:space="preserve"> </v>
      </c>
      <c r="BU372" s="100" t="str">
        <f>+'[3]Contratos anteriores'!BU375</f>
        <v xml:space="preserve"> </v>
      </c>
      <c r="BV372" s="100">
        <f t="shared" si="380"/>
        <v>3.1460496666666669</v>
      </c>
      <c r="BW372" s="100">
        <f t="shared" si="381"/>
        <v>0.49033883624800995</v>
      </c>
      <c r="BX372" s="100">
        <f t="shared" si="455"/>
        <v>2.410541412294652</v>
      </c>
      <c r="BY372" s="100">
        <f t="shared" si="453"/>
        <v>3.6363885029146767</v>
      </c>
      <c r="BZ372" s="100">
        <f t="shared" si="454"/>
        <v>3.3733139749324059</v>
      </c>
      <c r="CA372" s="100" t="str">
        <f t="shared" si="382"/>
        <v/>
      </c>
      <c r="CB372" s="100" t="str">
        <f t="shared" si="383"/>
        <v/>
      </c>
      <c r="CC372" s="100">
        <f t="shared" si="384"/>
        <v>3.19</v>
      </c>
      <c r="CD372" s="100" t="str">
        <f t="shared" si="385"/>
        <v/>
      </c>
      <c r="CE372" s="100" t="str">
        <f t="shared" si="386"/>
        <v/>
      </c>
      <c r="CF372" s="100" t="str">
        <f t="shared" si="387"/>
        <v/>
      </c>
      <c r="CG372" s="100" t="str">
        <f t="shared" si="388"/>
        <v/>
      </c>
      <c r="CH372" s="100" t="str">
        <f t="shared" si="389"/>
        <v/>
      </c>
      <c r="CI372" s="100" t="str">
        <f t="shared" si="390"/>
        <v/>
      </c>
      <c r="CJ372" s="100">
        <f t="shared" si="391"/>
        <v>2.9154840000000002</v>
      </c>
      <c r="CK372" s="100" t="str">
        <f t="shared" si="392"/>
        <v/>
      </c>
      <c r="CL372" s="100">
        <f t="shared" si="393"/>
        <v>2.9859629999999999</v>
      </c>
      <c r="CM372" s="100" t="str">
        <f t="shared" si="394"/>
        <v/>
      </c>
      <c r="CN372" s="100" t="str">
        <f t="shared" si="395"/>
        <v/>
      </c>
      <c r="CO372" s="100" t="str">
        <f t="shared" si="396"/>
        <v/>
      </c>
      <c r="CP372" s="100" t="str">
        <f t="shared" si="397"/>
        <v/>
      </c>
      <c r="CQ372" s="100" t="str">
        <f t="shared" si="398"/>
        <v/>
      </c>
      <c r="CR372" s="100" t="str">
        <f t="shared" si="399"/>
        <v/>
      </c>
      <c r="CS372" s="100" t="str">
        <f t="shared" si="400"/>
        <v/>
      </c>
      <c r="CT372" s="100" t="str">
        <f t="shared" si="401"/>
        <v/>
      </c>
      <c r="CU372" s="100" t="str">
        <f t="shared" si="402"/>
        <v/>
      </c>
      <c r="CV372" s="100" t="str">
        <f t="shared" si="403"/>
        <v/>
      </c>
      <c r="CW372" s="100" t="str">
        <f t="shared" si="404"/>
        <v/>
      </c>
      <c r="CX372" s="100" t="str">
        <f t="shared" si="405"/>
        <v/>
      </c>
      <c r="CY372" s="100" t="str">
        <f t="shared" si="406"/>
        <v/>
      </c>
      <c r="CZ372" s="100" t="str">
        <f t="shared" si="407"/>
        <v/>
      </c>
      <c r="DA372" s="100" t="str">
        <f t="shared" si="408"/>
        <v/>
      </c>
      <c r="DB372" s="100" t="str">
        <f t="shared" si="409"/>
        <v/>
      </c>
      <c r="DC372" s="100" t="str">
        <f t="shared" si="410"/>
        <v/>
      </c>
      <c r="DD372" s="100" t="str">
        <f t="shared" si="411"/>
        <v/>
      </c>
      <c r="DE372" s="100" t="str">
        <f t="shared" si="412"/>
        <v/>
      </c>
      <c r="DF372" s="100" t="str">
        <f t="shared" si="413"/>
        <v/>
      </c>
      <c r="DG372" s="100" t="str">
        <f t="shared" si="414"/>
        <v/>
      </c>
      <c r="DH372" s="100" t="str">
        <f t="shared" si="415"/>
        <v/>
      </c>
      <c r="DI372" s="100" t="str">
        <f t="shared" si="416"/>
        <v/>
      </c>
      <c r="DJ372" s="100" t="str">
        <f t="shared" si="417"/>
        <v/>
      </c>
      <c r="DK372" s="100" t="str">
        <f t="shared" si="418"/>
        <v/>
      </c>
      <c r="DL372" s="100" t="str">
        <f t="shared" si="419"/>
        <v/>
      </c>
      <c r="DM372" s="100" t="str">
        <f t="shared" si="420"/>
        <v/>
      </c>
      <c r="DN372" s="100" t="str">
        <f t="shared" si="421"/>
        <v/>
      </c>
      <c r="DO372" s="100" t="str">
        <f t="shared" si="422"/>
        <v/>
      </c>
      <c r="DP372" s="100" t="str">
        <f t="shared" si="423"/>
        <v/>
      </c>
      <c r="DQ372" s="100" t="str">
        <f t="shared" si="424"/>
        <v/>
      </c>
      <c r="DR372" s="100" t="str">
        <f t="shared" si="425"/>
        <v/>
      </c>
      <c r="DS372" s="100" t="str">
        <f t="shared" si="426"/>
        <v/>
      </c>
      <c r="DT372" s="100" t="str">
        <f t="shared" si="427"/>
        <v/>
      </c>
      <c r="DU372" s="100" t="str">
        <f t="shared" si="428"/>
        <v/>
      </c>
      <c r="DV372" s="100" t="str">
        <f t="shared" si="429"/>
        <v/>
      </c>
      <c r="DW372" s="100" t="str">
        <f t="shared" si="430"/>
        <v/>
      </c>
      <c r="DX372" s="100" t="str">
        <f t="shared" si="431"/>
        <v/>
      </c>
      <c r="DY372" s="100" t="str">
        <f t="shared" si="432"/>
        <v/>
      </c>
      <c r="DZ372" s="100" t="str">
        <f t="shared" si="433"/>
        <v/>
      </c>
      <c r="EA372" s="100" t="str">
        <f t="shared" si="434"/>
        <v/>
      </c>
      <c r="EB372" s="100" t="str">
        <f t="shared" si="435"/>
        <v/>
      </c>
      <c r="EC372" s="100" t="str">
        <f t="shared" si="436"/>
        <v/>
      </c>
      <c r="ED372" s="100" t="str">
        <f t="shared" si="437"/>
        <v/>
      </c>
      <c r="EE372" s="100" t="str">
        <f t="shared" si="438"/>
        <v/>
      </c>
      <c r="EF372" s="100" t="str">
        <f t="shared" si="439"/>
        <v/>
      </c>
      <c r="EG372" s="100" t="str">
        <f t="shared" si="440"/>
        <v/>
      </c>
      <c r="EH372" s="100" t="str">
        <f t="shared" si="441"/>
        <v/>
      </c>
      <c r="EI372" s="100">
        <f t="shared" si="442"/>
        <v>3.06</v>
      </c>
      <c r="EJ372" s="100" t="str">
        <f t="shared" si="443"/>
        <v/>
      </c>
      <c r="EK372" s="100">
        <f t="shared" si="444"/>
        <v>3.26</v>
      </c>
      <c r="EL372" s="100" t="str">
        <f t="shared" si="445"/>
        <v/>
      </c>
      <c r="EM372" s="100" t="str">
        <f t="shared" si="446"/>
        <v/>
      </c>
      <c r="EN372" s="100" t="str">
        <f t="shared" si="447"/>
        <v/>
      </c>
      <c r="EO372" s="99">
        <f t="shared" si="448"/>
        <v>3.09</v>
      </c>
      <c r="EP372" s="99">
        <f>ROUND(EO372*(1+[3]Inflación!$G$50),2)</f>
        <v>3.13</v>
      </c>
      <c r="EQ372" s="98">
        <f t="shared" si="449"/>
        <v>7.6144780054483441E-3</v>
      </c>
    </row>
    <row r="373" spans="1:147" s="97" customFormat="1" ht="24.75" customHeight="1">
      <c r="A373" s="107">
        <v>365</v>
      </c>
      <c r="B373" s="106" t="s">
        <v>364</v>
      </c>
      <c r="C373" s="105" t="s">
        <v>232</v>
      </c>
      <c r="D373" s="104" t="s">
        <v>12</v>
      </c>
      <c r="E373" s="103">
        <v>3.8689884495062565</v>
      </c>
      <c r="F373" s="103">
        <v>3.9018748513270598</v>
      </c>
      <c r="G373" s="102"/>
      <c r="H373" s="100"/>
      <c r="I373" s="100">
        <v>5.68</v>
      </c>
      <c r="J373" s="100">
        <v>3.43</v>
      </c>
      <c r="K373" s="100">
        <f>+'[3]Contratos anteriores'!AO376</f>
        <v>3.86612</v>
      </c>
      <c r="L373" s="100">
        <f>+'[3]Contratos anteriores'!AP376</f>
        <v>2.924928</v>
      </c>
      <c r="M373" s="100">
        <f>+'[3]Contratos anteriores'!AQ376</f>
        <v>3.2407379999999999</v>
      </c>
      <c r="N373" s="100"/>
      <c r="O373" s="100"/>
      <c r="P373" s="100"/>
      <c r="Q373" s="100" t="str">
        <f>+'[3]Contratos anteriores'!AR376</f>
        <v xml:space="preserve"> </v>
      </c>
      <c r="R373" s="100" t="str">
        <f>+'[3]Contratos anteriores'!AS376</f>
        <v xml:space="preserve"> </v>
      </c>
      <c r="S373" s="100" t="str">
        <f>+'[3]Contratos anteriores'!AT376</f>
        <v xml:space="preserve"> </v>
      </c>
      <c r="T373" s="100"/>
      <c r="U373" s="100"/>
      <c r="V373" s="100"/>
      <c r="W373" s="100" t="str">
        <f>+'[3]Contratos anteriores'!AU376</f>
        <v xml:space="preserve"> </v>
      </c>
      <c r="X373" s="100" t="str">
        <f>+'[3]Contratos anteriores'!AV376</f>
        <v xml:space="preserve"> </v>
      </c>
      <c r="Y373" s="100" t="str">
        <f>+'[3]Contratos anteriores'!AW376</f>
        <v xml:space="preserve"> </v>
      </c>
      <c r="Z373" s="100"/>
      <c r="AA373" s="100"/>
      <c r="AB373" s="100"/>
      <c r="AC373" s="101" t="str">
        <f>+'[3]Contratos anteriores'!AX376</f>
        <v xml:space="preserve"> </v>
      </c>
      <c r="AD373" s="101" t="str">
        <f>+'[3]Contratos anteriores'!AY376</f>
        <v xml:space="preserve"> </v>
      </c>
      <c r="AE373" s="101" t="str">
        <f>+'[3]Contratos anteriores'!AZ376</f>
        <v xml:space="preserve"> </v>
      </c>
      <c r="AF373" s="100"/>
      <c r="AG373" s="100"/>
      <c r="AH373" s="100"/>
      <c r="AI373" s="100" t="str">
        <f>+'[3]Contratos anteriores'!BA376</f>
        <v xml:space="preserve"> </v>
      </c>
      <c r="AJ373" s="100" t="str">
        <f>+'[3]Contratos anteriores'!BB376</f>
        <v xml:space="preserve"> </v>
      </c>
      <c r="AK373" s="100" t="str">
        <f>+'[3]Contratos anteriores'!BC376</f>
        <v xml:space="preserve"> </v>
      </c>
      <c r="AL373" s="100"/>
      <c r="AM373" s="100"/>
      <c r="AN373" s="100"/>
      <c r="AO373" s="100" t="str">
        <f>+'[3]Contratos anteriores'!BD376</f>
        <v xml:space="preserve"> </v>
      </c>
      <c r="AP373" s="100" t="str">
        <f>+'[3]Contratos anteriores'!BE376</f>
        <v xml:space="preserve"> </v>
      </c>
      <c r="AQ373" s="100" t="str">
        <f>+'[3]Contratos anteriores'!BF376</f>
        <v xml:space="preserve"> </v>
      </c>
      <c r="AR373" s="100"/>
      <c r="AS373" s="100"/>
      <c r="AT373" s="100"/>
      <c r="AU373" s="100" t="str">
        <f>+'[3]Contratos anteriores'!BG376</f>
        <v xml:space="preserve"> </v>
      </c>
      <c r="AV373" s="100" t="str">
        <f>+'[3]Contratos anteriores'!BH376</f>
        <v xml:space="preserve"> </v>
      </c>
      <c r="AW373" s="100" t="str">
        <f>+'[3]Contratos anteriores'!BI376</f>
        <v xml:space="preserve"> </v>
      </c>
      <c r="AX373" s="100"/>
      <c r="AY373" s="100"/>
      <c r="AZ373" s="100"/>
      <c r="BA373" s="100" t="str">
        <f>+'[3]Contratos anteriores'!BJ376</f>
        <v xml:space="preserve"> </v>
      </c>
      <c r="BB373" s="100" t="str">
        <f>+'[3]Contratos anteriores'!BK376</f>
        <v xml:space="preserve"> </v>
      </c>
      <c r="BC373" s="100" t="str">
        <f>+'[3]Contratos anteriores'!BL376</f>
        <v xml:space="preserve"> </v>
      </c>
      <c r="BD373" s="100"/>
      <c r="BE373" s="100"/>
      <c r="BF373" s="100"/>
      <c r="BG373" s="100" t="str">
        <f>+'[3]Contratos anteriores'!BM376</f>
        <v xml:space="preserve"> </v>
      </c>
      <c r="BH373" s="100" t="str">
        <f>+'[3]Contratos anteriores'!BN376</f>
        <v xml:space="preserve"> </v>
      </c>
      <c r="BI373" s="100" t="str">
        <f>+'[3]Contratos anteriores'!BO376</f>
        <v xml:space="preserve"> </v>
      </c>
      <c r="BJ373" s="100">
        <v>4.26</v>
      </c>
      <c r="BK373" s="100">
        <v>4.37</v>
      </c>
      <c r="BL373" s="100"/>
      <c r="BM373" s="100" t="str">
        <f>+'[3]Contratos anteriores'!BP376</f>
        <v xml:space="preserve"> </v>
      </c>
      <c r="BN373" s="100" t="str">
        <f>+'[3]Contratos anteriores'!BQ376</f>
        <v xml:space="preserve"> </v>
      </c>
      <c r="BO373" s="100" t="str">
        <f>+'[3]Contratos anteriores'!BR376</f>
        <v xml:space="preserve"> </v>
      </c>
      <c r="BP373" s="100">
        <v>3.86</v>
      </c>
      <c r="BQ373" s="100"/>
      <c r="BR373" s="100">
        <v>4.07</v>
      </c>
      <c r="BS373" s="100" t="str">
        <f>+'[3]Contratos anteriores'!BS376</f>
        <v xml:space="preserve"> </v>
      </c>
      <c r="BT373" s="100" t="str">
        <f>+'[3]Contratos anteriores'!BT376</f>
        <v xml:space="preserve"> </v>
      </c>
      <c r="BU373" s="100" t="str">
        <f>+'[3]Contratos anteriores'!BU376</f>
        <v xml:space="preserve"> </v>
      </c>
      <c r="BV373" s="100">
        <f t="shared" si="380"/>
        <v>3.9668651111111108</v>
      </c>
      <c r="BW373" s="100">
        <f t="shared" si="381"/>
        <v>0.71610008448165685</v>
      </c>
      <c r="BX373" s="100">
        <f t="shared" si="455"/>
        <v>2.8927149843886255</v>
      </c>
      <c r="BY373" s="100">
        <f t="shared" si="453"/>
        <v>4.682965195592768</v>
      </c>
      <c r="BZ373" s="100">
        <f t="shared" si="454"/>
        <v>4.2558872944568824</v>
      </c>
      <c r="CA373" s="100" t="str">
        <f t="shared" si="382"/>
        <v/>
      </c>
      <c r="CB373" s="100" t="str">
        <f t="shared" si="383"/>
        <v/>
      </c>
      <c r="CC373" s="100">
        <f t="shared" si="384"/>
        <v>3.43</v>
      </c>
      <c r="CD373" s="100">
        <f t="shared" si="385"/>
        <v>3.86612</v>
      </c>
      <c r="CE373" s="100">
        <f t="shared" si="386"/>
        <v>2.924928</v>
      </c>
      <c r="CF373" s="100">
        <f t="shared" si="387"/>
        <v>3.2407379999999999</v>
      </c>
      <c r="CG373" s="100" t="str">
        <f t="shared" si="388"/>
        <v/>
      </c>
      <c r="CH373" s="100" t="str">
        <f t="shared" si="389"/>
        <v/>
      </c>
      <c r="CI373" s="100" t="str">
        <f t="shared" si="390"/>
        <v/>
      </c>
      <c r="CJ373" s="100" t="str">
        <f t="shared" si="391"/>
        <v/>
      </c>
      <c r="CK373" s="100" t="str">
        <f t="shared" si="392"/>
        <v/>
      </c>
      <c r="CL373" s="100" t="str">
        <f t="shared" si="393"/>
        <v/>
      </c>
      <c r="CM373" s="100" t="str">
        <f t="shared" si="394"/>
        <v/>
      </c>
      <c r="CN373" s="100" t="str">
        <f t="shared" si="395"/>
        <v/>
      </c>
      <c r="CO373" s="100" t="str">
        <f t="shared" si="396"/>
        <v/>
      </c>
      <c r="CP373" s="100" t="str">
        <f t="shared" si="397"/>
        <v/>
      </c>
      <c r="CQ373" s="100" t="str">
        <f t="shared" si="398"/>
        <v/>
      </c>
      <c r="CR373" s="100" t="str">
        <f t="shared" si="399"/>
        <v/>
      </c>
      <c r="CS373" s="100" t="str">
        <f t="shared" si="400"/>
        <v/>
      </c>
      <c r="CT373" s="100" t="str">
        <f t="shared" si="401"/>
        <v/>
      </c>
      <c r="CU373" s="100" t="str">
        <f t="shared" si="402"/>
        <v/>
      </c>
      <c r="CV373" s="100" t="str">
        <f t="shared" si="403"/>
        <v/>
      </c>
      <c r="CW373" s="100" t="str">
        <f t="shared" si="404"/>
        <v/>
      </c>
      <c r="CX373" s="100" t="str">
        <f t="shared" si="405"/>
        <v/>
      </c>
      <c r="CY373" s="100" t="str">
        <f t="shared" si="406"/>
        <v/>
      </c>
      <c r="CZ373" s="100" t="str">
        <f t="shared" si="407"/>
        <v/>
      </c>
      <c r="DA373" s="100" t="str">
        <f t="shared" si="408"/>
        <v/>
      </c>
      <c r="DB373" s="100" t="str">
        <f t="shared" si="409"/>
        <v/>
      </c>
      <c r="DC373" s="100" t="str">
        <f t="shared" si="410"/>
        <v/>
      </c>
      <c r="DD373" s="100" t="str">
        <f t="shared" si="411"/>
        <v/>
      </c>
      <c r="DE373" s="100" t="str">
        <f t="shared" si="412"/>
        <v/>
      </c>
      <c r="DF373" s="100" t="str">
        <f t="shared" si="413"/>
        <v/>
      </c>
      <c r="DG373" s="100" t="str">
        <f t="shared" si="414"/>
        <v/>
      </c>
      <c r="DH373" s="100" t="str">
        <f t="shared" si="415"/>
        <v/>
      </c>
      <c r="DI373" s="100" t="str">
        <f t="shared" si="416"/>
        <v/>
      </c>
      <c r="DJ373" s="100" t="str">
        <f t="shared" si="417"/>
        <v/>
      </c>
      <c r="DK373" s="100" t="str">
        <f t="shared" si="418"/>
        <v/>
      </c>
      <c r="DL373" s="100" t="str">
        <f t="shared" si="419"/>
        <v/>
      </c>
      <c r="DM373" s="100" t="str">
        <f t="shared" si="420"/>
        <v/>
      </c>
      <c r="DN373" s="100" t="str">
        <f t="shared" si="421"/>
        <v/>
      </c>
      <c r="DO373" s="100" t="str">
        <f t="shared" si="422"/>
        <v/>
      </c>
      <c r="DP373" s="100" t="str">
        <f t="shared" si="423"/>
        <v/>
      </c>
      <c r="DQ373" s="100" t="str">
        <f t="shared" si="424"/>
        <v/>
      </c>
      <c r="DR373" s="100" t="str">
        <f t="shared" si="425"/>
        <v/>
      </c>
      <c r="DS373" s="100" t="str">
        <f t="shared" si="426"/>
        <v/>
      </c>
      <c r="DT373" s="100" t="str">
        <f t="shared" si="427"/>
        <v/>
      </c>
      <c r="DU373" s="100" t="str">
        <f t="shared" si="428"/>
        <v/>
      </c>
      <c r="DV373" s="100" t="str">
        <f t="shared" si="429"/>
        <v/>
      </c>
      <c r="DW373" s="100" t="str">
        <f t="shared" si="430"/>
        <v/>
      </c>
      <c r="DX373" s="100" t="str">
        <f t="shared" si="431"/>
        <v/>
      </c>
      <c r="DY373" s="100" t="str">
        <f t="shared" si="432"/>
        <v/>
      </c>
      <c r="DZ373" s="100" t="str">
        <f t="shared" si="433"/>
        <v/>
      </c>
      <c r="EA373" s="100" t="str">
        <f t="shared" si="434"/>
        <v/>
      </c>
      <c r="EB373" s="100" t="str">
        <f t="shared" si="435"/>
        <v/>
      </c>
      <c r="EC373" s="100" t="str">
        <f t="shared" si="436"/>
        <v/>
      </c>
      <c r="ED373" s="100" t="str">
        <f t="shared" si="437"/>
        <v/>
      </c>
      <c r="EE373" s="100" t="str">
        <f t="shared" si="438"/>
        <v/>
      </c>
      <c r="EF373" s="100" t="str">
        <f t="shared" si="439"/>
        <v/>
      </c>
      <c r="EG373" s="100" t="str">
        <f t="shared" si="440"/>
        <v/>
      </c>
      <c r="EH373" s="100" t="str">
        <f t="shared" si="441"/>
        <v/>
      </c>
      <c r="EI373" s="100">
        <f t="shared" si="442"/>
        <v>3.86</v>
      </c>
      <c r="EJ373" s="100" t="str">
        <f t="shared" si="443"/>
        <v/>
      </c>
      <c r="EK373" s="100">
        <f t="shared" si="444"/>
        <v>4.07</v>
      </c>
      <c r="EL373" s="100" t="str">
        <f t="shared" si="445"/>
        <v/>
      </c>
      <c r="EM373" s="100" t="str">
        <f t="shared" si="446"/>
        <v/>
      </c>
      <c r="EN373" s="100" t="str">
        <f t="shared" si="447"/>
        <v/>
      </c>
      <c r="EO373" s="99">
        <f t="shared" si="448"/>
        <v>3.61</v>
      </c>
      <c r="EP373" s="99">
        <f>ROUND(EO373*(1+[3]Inflación!$G$50),2)</f>
        <v>3.66</v>
      </c>
      <c r="EQ373" s="98">
        <f t="shared" si="449"/>
        <v>-6.6939576813496937E-2</v>
      </c>
    </row>
    <row r="374" spans="1:147" s="97" customFormat="1" ht="24.75" customHeight="1">
      <c r="A374" s="107">
        <v>366</v>
      </c>
      <c r="B374" s="106" t="s">
        <v>364</v>
      </c>
      <c r="C374" s="105" t="s">
        <v>231</v>
      </c>
      <c r="D374" s="104" t="s">
        <v>12</v>
      </c>
      <c r="E374" s="103">
        <v>4.2217544403221741</v>
      </c>
      <c r="F374" s="103">
        <v>4.2576393530649126</v>
      </c>
      <c r="G374" s="102"/>
      <c r="H374" s="100"/>
      <c r="I374" s="100">
        <v>6.89</v>
      </c>
      <c r="J374" s="100">
        <v>3.83</v>
      </c>
      <c r="K374" s="100" t="str">
        <f>+'[3]Contratos anteriores'!AO377</f>
        <v xml:space="preserve"> </v>
      </c>
      <c r="L374" s="100" t="str">
        <f>+'[3]Contratos anteriores'!AP377</f>
        <v xml:space="preserve"> </v>
      </c>
      <c r="M374" s="100" t="str">
        <f>+'[3]Contratos anteriores'!AQ377</f>
        <v xml:space="preserve"> </v>
      </c>
      <c r="N374" s="100"/>
      <c r="O374" s="100"/>
      <c r="P374" s="100"/>
      <c r="Q374" s="100" t="str">
        <f>+'[3]Contratos anteriores'!AR377</f>
        <v xml:space="preserve"> </v>
      </c>
      <c r="R374" s="100" t="str">
        <f>+'[3]Contratos anteriores'!AS377</f>
        <v xml:space="preserve"> </v>
      </c>
      <c r="S374" s="100" t="str">
        <f>+'[3]Contratos anteriores'!AT377</f>
        <v xml:space="preserve"> </v>
      </c>
      <c r="T374" s="100">
        <v>2.5</v>
      </c>
      <c r="U374" s="100"/>
      <c r="V374" s="100"/>
      <c r="W374" s="100" t="str">
        <f>+'[3]Contratos anteriores'!AU377</f>
        <v xml:space="preserve"> </v>
      </c>
      <c r="X374" s="100" t="str">
        <f>+'[3]Contratos anteriores'!AV377</f>
        <v xml:space="preserve"> </v>
      </c>
      <c r="Y374" s="100" t="str">
        <f>+'[3]Contratos anteriores'!AW377</f>
        <v xml:space="preserve"> </v>
      </c>
      <c r="Z374" s="100"/>
      <c r="AA374" s="100"/>
      <c r="AB374" s="100"/>
      <c r="AC374" s="101" t="str">
        <f>+'[3]Contratos anteriores'!AX377</f>
        <v xml:space="preserve"> </v>
      </c>
      <c r="AD374" s="101" t="str">
        <f>+'[3]Contratos anteriores'!AY377</f>
        <v xml:space="preserve"> </v>
      </c>
      <c r="AE374" s="101" t="str">
        <f>+'[3]Contratos anteriores'!AZ377</f>
        <v xml:space="preserve"> </v>
      </c>
      <c r="AF374" s="100"/>
      <c r="AG374" s="100"/>
      <c r="AH374" s="100"/>
      <c r="AI374" s="100" t="str">
        <f>+'[3]Contratos anteriores'!BA377</f>
        <v xml:space="preserve"> </v>
      </c>
      <c r="AJ374" s="100" t="str">
        <f>+'[3]Contratos anteriores'!BB377</f>
        <v xml:space="preserve"> </v>
      </c>
      <c r="AK374" s="100" t="str">
        <f>+'[3]Contratos anteriores'!BC377</f>
        <v xml:space="preserve"> </v>
      </c>
      <c r="AL374" s="100"/>
      <c r="AM374" s="100"/>
      <c r="AN374" s="100"/>
      <c r="AO374" s="100" t="str">
        <f>+'[3]Contratos anteriores'!BD377</f>
        <v xml:space="preserve"> </v>
      </c>
      <c r="AP374" s="100" t="str">
        <f>+'[3]Contratos anteriores'!BE377</f>
        <v xml:space="preserve"> </v>
      </c>
      <c r="AQ374" s="100" t="str">
        <f>+'[3]Contratos anteriores'!BF377</f>
        <v xml:space="preserve"> </v>
      </c>
      <c r="AR374" s="100"/>
      <c r="AS374" s="100"/>
      <c r="AT374" s="100"/>
      <c r="AU374" s="100" t="str">
        <f>+'[3]Contratos anteriores'!BG377</f>
        <v xml:space="preserve"> </v>
      </c>
      <c r="AV374" s="100" t="str">
        <f>+'[3]Contratos anteriores'!BH377</f>
        <v xml:space="preserve"> </v>
      </c>
      <c r="AW374" s="100" t="str">
        <f>+'[3]Contratos anteriores'!BI377</f>
        <v xml:space="preserve"> </v>
      </c>
      <c r="AX374" s="100"/>
      <c r="AY374" s="100"/>
      <c r="AZ374" s="100"/>
      <c r="BA374" s="100" t="str">
        <f>+'[3]Contratos anteriores'!BJ377</f>
        <v xml:space="preserve"> </v>
      </c>
      <c r="BB374" s="100" t="str">
        <f>+'[3]Contratos anteriores'!BK377</f>
        <v xml:space="preserve"> </v>
      </c>
      <c r="BC374" s="100" t="str">
        <f>+'[3]Contratos anteriores'!BL377</f>
        <v xml:space="preserve"> </v>
      </c>
      <c r="BD374" s="100"/>
      <c r="BE374" s="100"/>
      <c r="BF374" s="100"/>
      <c r="BG374" s="100" t="str">
        <f>+'[3]Contratos anteriores'!BM377</f>
        <v xml:space="preserve"> </v>
      </c>
      <c r="BH374" s="100" t="str">
        <f>+'[3]Contratos anteriores'!BN377</f>
        <v xml:space="preserve"> </v>
      </c>
      <c r="BI374" s="100" t="str">
        <f>+'[3]Contratos anteriores'!BO377</f>
        <v xml:space="preserve"> </v>
      </c>
      <c r="BJ374" s="100">
        <v>4.6399999999999997</v>
      </c>
      <c r="BK374" s="100">
        <v>4.7699999999999996</v>
      </c>
      <c r="BL374" s="100"/>
      <c r="BM374" s="100" t="str">
        <f>+'[3]Contratos anteriores'!BP377</f>
        <v xml:space="preserve"> </v>
      </c>
      <c r="BN374" s="100" t="str">
        <f>+'[3]Contratos anteriores'!BQ377</f>
        <v xml:space="preserve"> </v>
      </c>
      <c r="BO374" s="100" t="str">
        <f>+'[3]Contratos anteriores'!BR377</f>
        <v xml:space="preserve"> </v>
      </c>
      <c r="BP374" s="100">
        <v>4.22</v>
      </c>
      <c r="BQ374" s="100"/>
      <c r="BR374" s="100">
        <v>4.4400000000000004</v>
      </c>
      <c r="BS374" s="100" t="str">
        <f>+'[3]Contratos anteriores'!BS377</f>
        <v xml:space="preserve"> </v>
      </c>
      <c r="BT374" s="100" t="str">
        <f>+'[3]Contratos anteriores'!BT377</f>
        <v xml:space="preserve"> </v>
      </c>
      <c r="BU374" s="100" t="str">
        <f>+'[3]Contratos anteriores'!BU377</f>
        <v xml:space="preserve"> </v>
      </c>
      <c r="BV374" s="100">
        <f t="shared" si="380"/>
        <v>4.47</v>
      </c>
      <c r="BW374" s="100">
        <f t="shared" si="381"/>
        <v>1.1408521914854051</v>
      </c>
      <c r="BX374" s="100">
        <f t="shared" si="455"/>
        <v>2.7587217127718922</v>
      </c>
      <c r="BY374" s="100">
        <f t="shared" si="453"/>
        <v>5.6108521914854048</v>
      </c>
      <c r="BZ374" s="100">
        <f t="shared" si="454"/>
        <v>4.6439298843543915</v>
      </c>
      <c r="CA374" s="100" t="str">
        <f t="shared" si="382"/>
        <v/>
      </c>
      <c r="CB374" s="100" t="str">
        <f t="shared" si="383"/>
        <v/>
      </c>
      <c r="CC374" s="100">
        <f t="shared" si="384"/>
        <v>3.83</v>
      </c>
      <c r="CD374" s="100" t="str">
        <f t="shared" si="385"/>
        <v/>
      </c>
      <c r="CE374" s="100" t="str">
        <f t="shared" si="386"/>
        <v/>
      </c>
      <c r="CF374" s="100" t="str">
        <f t="shared" si="387"/>
        <v/>
      </c>
      <c r="CG374" s="100" t="str">
        <f t="shared" si="388"/>
        <v/>
      </c>
      <c r="CH374" s="100" t="str">
        <f t="shared" si="389"/>
        <v/>
      </c>
      <c r="CI374" s="100" t="str">
        <f t="shared" si="390"/>
        <v/>
      </c>
      <c r="CJ374" s="100" t="str">
        <f t="shared" si="391"/>
        <v/>
      </c>
      <c r="CK374" s="100" t="str">
        <f t="shared" si="392"/>
        <v/>
      </c>
      <c r="CL374" s="100" t="str">
        <f t="shared" si="393"/>
        <v/>
      </c>
      <c r="CM374" s="100" t="str">
        <f t="shared" si="394"/>
        <v/>
      </c>
      <c r="CN374" s="100" t="str">
        <f t="shared" si="395"/>
        <v/>
      </c>
      <c r="CO374" s="100" t="str">
        <f t="shared" si="396"/>
        <v/>
      </c>
      <c r="CP374" s="100" t="str">
        <f t="shared" si="397"/>
        <v/>
      </c>
      <c r="CQ374" s="100" t="str">
        <f t="shared" si="398"/>
        <v/>
      </c>
      <c r="CR374" s="100" t="str">
        <f t="shared" si="399"/>
        <v/>
      </c>
      <c r="CS374" s="100" t="str">
        <f t="shared" si="400"/>
        <v/>
      </c>
      <c r="CT374" s="100" t="str">
        <f t="shared" si="401"/>
        <v/>
      </c>
      <c r="CU374" s="100" t="str">
        <f t="shared" si="402"/>
        <v/>
      </c>
      <c r="CV374" s="100" t="str">
        <f t="shared" si="403"/>
        <v/>
      </c>
      <c r="CW374" s="100" t="str">
        <f t="shared" si="404"/>
        <v/>
      </c>
      <c r="CX374" s="100" t="str">
        <f t="shared" si="405"/>
        <v/>
      </c>
      <c r="CY374" s="100" t="str">
        <f t="shared" si="406"/>
        <v/>
      </c>
      <c r="CZ374" s="100" t="str">
        <f t="shared" si="407"/>
        <v/>
      </c>
      <c r="DA374" s="100" t="str">
        <f t="shared" si="408"/>
        <v/>
      </c>
      <c r="DB374" s="100" t="str">
        <f t="shared" si="409"/>
        <v/>
      </c>
      <c r="DC374" s="100" t="str">
        <f t="shared" si="410"/>
        <v/>
      </c>
      <c r="DD374" s="100" t="str">
        <f t="shared" si="411"/>
        <v/>
      </c>
      <c r="DE374" s="100" t="str">
        <f t="shared" si="412"/>
        <v/>
      </c>
      <c r="DF374" s="100" t="str">
        <f t="shared" si="413"/>
        <v/>
      </c>
      <c r="DG374" s="100" t="str">
        <f t="shared" si="414"/>
        <v/>
      </c>
      <c r="DH374" s="100" t="str">
        <f t="shared" si="415"/>
        <v/>
      </c>
      <c r="DI374" s="100" t="str">
        <f t="shared" si="416"/>
        <v/>
      </c>
      <c r="DJ374" s="100" t="str">
        <f t="shared" si="417"/>
        <v/>
      </c>
      <c r="DK374" s="100" t="str">
        <f t="shared" si="418"/>
        <v/>
      </c>
      <c r="DL374" s="100" t="str">
        <f t="shared" si="419"/>
        <v/>
      </c>
      <c r="DM374" s="100" t="str">
        <f t="shared" si="420"/>
        <v/>
      </c>
      <c r="DN374" s="100" t="str">
        <f t="shared" si="421"/>
        <v/>
      </c>
      <c r="DO374" s="100" t="str">
        <f t="shared" si="422"/>
        <v/>
      </c>
      <c r="DP374" s="100" t="str">
        <f t="shared" si="423"/>
        <v/>
      </c>
      <c r="DQ374" s="100" t="str">
        <f t="shared" si="424"/>
        <v/>
      </c>
      <c r="DR374" s="100" t="str">
        <f t="shared" si="425"/>
        <v/>
      </c>
      <c r="DS374" s="100" t="str">
        <f t="shared" si="426"/>
        <v/>
      </c>
      <c r="DT374" s="100" t="str">
        <f t="shared" si="427"/>
        <v/>
      </c>
      <c r="DU374" s="100" t="str">
        <f t="shared" si="428"/>
        <v/>
      </c>
      <c r="DV374" s="100" t="str">
        <f t="shared" si="429"/>
        <v/>
      </c>
      <c r="DW374" s="100" t="str">
        <f t="shared" si="430"/>
        <v/>
      </c>
      <c r="DX374" s="100" t="str">
        <f t="shared" si="431"/>
        <v/>
      </c>
      <c r="DY374" s="100" t="str">
        <f t="shared" si="432"/>
        <v/>
      </c>
      <c r="DZ374" s="100" t="str">
        <f t="shared" si="433"/>
        <v/>
      </c>
      <c r="EA374" s="100" t="str">
        <f t="shared" si="434"/>
        <v/>
      </c>
      <c r="EB374" s="100" t="str">
        <f t="shared" si="435"/>
        <v/>
      </c>
      <c r="EC374" s="100">
        <f t="shared" si="436"/>
        <v>4.6399999999999997</v>
      </c>
      <c r="ED374" s="100" t="str">
        <f t="shared" si="437"/>
        <v/>
      </c>
      <c r="EE374" s="100" t="str">
        <f t="shared" si="438"/>
        <v/>
      </c>
      <c r="EF374" s="100" t="str">
        <f t="shared" si="439"/>
        <v/>
      </c>
      <c r="EG374" s="100" t="str">
        <f t="shared" si="440"/>
        <v/>
      </c>
      <c r="EH374" s="100" t="str">
        <f t="shared" si="441"/>
        <v/>
      </c>
      <c r="EI374" s="100">
        <f t="shared" si="442"/>
        <v>4.22</v>
      </c>
      <c r="EJ374" s="100" t="str">
        <f t="shared" si="443"/>
        <v/>
      </c>
      <c r="EK374" s="100">
        <f t="shared" si="444"/>
        <v>4.4400000000000004</v>
      </c>
      <c r="EL374" s="100" t="str">
        <f t="shared" si="445"/>
        <v/>
      </c>
      <c r="EM374" s="100" t="str">
        <f t="shared" si="446"/>
        <v/>
      </c>
      <c r="EN374" s="100" t="str">
        <f t="shared" si="447"/>
        <v/>
      </c>
      <c r="EO374" s="99">
        <f t="shared" si="448"/>
        <v>4.3</v>
      </c>
      <c r="EP374" s="99">
        <f>ROUND(EO374*(1+[3]Inflación!$G$50),2)</f>
        <v>4.3600000000000003</v>
      </c>
      <c r="EQ374" s="98">
        <f t="shared" si="449"/>
        <v>1.8533896460319665E-2</v>
      </c>
    </row>
    <row r="375" spans="1:147" s="97" customFormat="1" ht="24.75" customHeight="1">
      <c r="A375" s="107">
        <v>367</v>
      </c>
      <c r="B375" s="106" t="s">
        <v>364</v>
      </c>
      <c r="C375" s="105" t="s">
        <v>230</v>
      </c>
      <c r="D375" s="104" t="s">
        <v>12</v>
      </c>
      <c r="E375" s="103">
        <v>5.059481849499659</v>
      </c>
      <c r="F375" s="103">
        <v>5.1024874452204063</v>
      </c>
      <c r="G375" s="102"/>
      <c r="H375" s="100"/>
      <c r="I375" s="100">
        <v>7.48</v>
      </c>
      <c r="J375" s="100">
        <v>4.1399999999999997</v>
      </c>
      <c r="K375" s="100" t="str">
        <f>+'[3]Contratos anteriores'!AO378</f>
        <v xml:space="preserve"> </v>
      </c>
      <c r="L375" s="100" t="str">
        <f>+'[3]Contratos anteriores'!AP378</f>
        <v xml:space="preserve"> </v>
      </c>
      <c r="M375" s="100" t="str">
        <f>+'[3]Contratos anteriores'!AQ378</f>
        <v xml:space="preserve"> </v>
      </c>
      <c r="N375" s="100"/>
      <c r="O375" s="100"/>
      <c r="P375" s="100"/>
      <c r="Q375" s="100" t="str">
        <f>+'[3]Contratos anteriores'!AR378</f>
        <v xml:space="preserve"> </v>
      </c>
      <c r="R375" s="100" t="str">
        <f>+'[3]Contratos anteriores'!AS378</f>
        <v xml:space="preserve"> </v>
      </c>
      <c r="S375" s="100" t="str">
        <f>+'[3]Contratos anteriores'!AT378</f>
        <v xml:space="preserve"> </v>
      </c>
      <c r="T375" s="100">
        <v>3.5</v>
      </c>
      <c r="U375" s="100"/>
      <c r="V375" s="100"/>
      <c r="W375" s="100" t="str">
        <f>+'[3]Contratos anteriores'!AU378</f>
        <v xml:space="preserve"> </v>
      </c>
      <c r="X375" s="100" t="str">
        <f>+'[3]Contratos anteriores'!AV378</f>
        <v xml:space="preserve"> </v>
      </c>
      <c r="Y375" s="100" t="str">
        <f>+'[3]Contratos anteriores'!AW378</f>
        <v xml:space="preserve"> </v>
      </c>
      <c r="Z375" s="100"/>
      <c r="AA375" s="100"/>
      <c r="AB375" s="100"/>
      <c r="AC375" s="101" t="str">
        <f>+'[3]Contratos anteriores'!AX378</f>
        <v xml:space="preserve"> </v>
      </c>
      <c r="AD375" s="101" t="str">
        <f>+'[3]Contratos anteriores'!AY378</f>
        <v xml:space="preserve"> </v>
      </c>
      <c r="AE375" s="101" t="str">
        <f>+'[3]Contratos anteriores'!AZ378</f>
        <v xml:space="preserve"> </v>
      </c>
      <c r="AF375" s="100"/>
      <c r="AG375" s="100"/>
      <c r="AH375" s="100"/>
      <c r="AI375" s="100" t="str">
        <f>+'[3]Contratos anteriores'!BA378</f>
        <v xml:space="preserve"> </v>
      </c>
      <c r="AJ375" s="100" t="str">
        <f>+'[3]Contratos anteriores'!BB378</f>
        <v xml:space="preserve"> </v>
      </c>
      <c r="AK375" s="100" t="str">
        <f>+'[3]Contratos anteriores'!BC378</f>
        <v xml:space="preserve"> </v>
      </c>
      <c r="AL375" s="100"/>
      <c r="AM375" s="100"/>
      <c r="AN375" s="100"/>
      <c r="AO375" s="100" t="str">
        <f>+'[3]Contratos anteriores'!BD378</f>
        <v xml:space="preserve"> </v>
      </c>
      <c r="AP375" s="100" t="str">
        <f>+'[3]Contratos anteriores'!BE378</f>
        <v xml:space="preserve"> </v>
      </c>
      <c r="AQ375" s="100" t="str">
        <f>+'[3]Contratos anteriores'!BF378</f>
        <v xml:space="preserve"> </v>
      </c>
      <c r="AR375" s="100"/>
      <c r="AS375" s="100"/>
      <c r="AT375" s="100"/>
      <c r="AU375" s="100" t="str">
        <f>+'[3]Contratos anteriores'!BG378</f>
        <v xml:space="preserve"> </v>
      </c>
      <c r="AV375" s="100" t="str">
        <f>+'[3]Contratos anteriores'!BH378</f>
        <v xml:space="preserve"> </v>
      </c>
      <c r="AW375" s="100" t="str">
        <f>+'[3]Contratos anteriores'!BI378</f>
        <v xml:space="preserve"> </v>
      </c>
      <c r="AX375" s="100"/>
      <c r="AY375" s="100"/>
      <c r="AZ375" s="100"/>
      <c r="BA375" s="100" t="str">
        <f>+'[3]Contratos anteriores'!BJ378</f>
        <v xml:space="preserve"> </v>
      </c>
      <c r="BB375" s="100" t="str">
        <f>+'[3]Contratos anteriores'!BK378</f>
        <v xml:space="preserve"> </v>
      </c>
      <c r="BC375" s="100" t="str">
        <f>+'[3]Contratos anteriores'!BL378</f>
        <v xml:space="preserve"> </v>
      </c>
      <c r="BD375" s="100"/>
      <c r="BE375" s="100"/>
      <c r="BF375" s="100"/>
      <c r="BG375" s="100" t="str">
        <f>+'[3]Contratos anteriores'!BM378</f>
        <v xml:space="preserve"> </v>
      </c>
      <c r="BH375" s="100" t="str">
        <f>+'[3]Contratos anteriores'!BN378</f>
        <v xml:space="preserve"> </v>
      </c>
      <c r="BI375" s="100" t="str">
        <f>+'[3]Contratos anteriores'!BO378</f>
        <v xml:space="preserve"> </v>
      </c>
      <c r="BJ375" s="100">
        <v>5.5699999999999994</v>
      </c>
      <c r="BK375" s="100">
        <v>5.72</v>
      </c>
      <c r="BL375" s="100"/>
      <c r="BM375" s="100" t="str">
        <f>+'[3]Contratos anteriores'!BP378</f>
        <v xml:space="preserve"> </v>
      </c>
      <c r="BN375" s="100" t="str">
        <f>+'[3]Contratos anteriores'!BQ378</f>
        <v xml:space="preserve"> </v>
      </c>
      <c r="BO375" s="100" t="str">
        <f>+'[3]Contratos anteriores'!BR378</f>
        <v xml:space="preserve"> </v>
      </c>
      <c r="BP375" s="100">
        <v>5.05</v>
      </c>
      <c r="BQ375" s="100"/>
      <c r="BR375" s="100">
        <v>5.32</v>
      </c>
      <c r="BS375" s="100" t="str">
        <f>+'[3]Contratos anteriores'!BS378</f>
        <v xml:space="preserve"> </v>
      </c>
      <c r="BT375" s="100" t="str">
        <f>+'[3]Contratos anteriores'!BT378</f>
        <v xml:space="preserve"> </v>
      </c>
      <c r="BU375" s="100" t="str">
        <f>+'[3]Contratos anteriores'!BU378</f>
        <v xml:space="preserve"> </v>
      </c>
      <c r="BV375" s="100">
        <f t="shared" si="380"/>
        <v>5.2542857142857144</v>
      </c>
      <c r="BW375" s="100">
        <f t="shared" si="381"/>
        <v>1.1001826310511265</v>
      </c>
      <c r="BX375" s="100">
        <f t="shared" si="455"/>
        <v>3.6040117677090246</v>
      </c>
      <c r="BY375" s="100">
        <f t="shared" si="453"/>
        <v>6.3544683453368407</v>
      </c>
      <c r="BZ375" s="100">
        <f t="shared" si="454"/>
        <v>5.5654300344496255</v>
      </c>
      <c r="CA375" s="100" t="str">
        <f t="shared" si="382"/>
        <v/>
      </c>
      <c r="CB375" s="100" t="str">
        <f t="shared" si="383"/>
        <v/>
      </c>
      <c r="CC375" s="100">
        <f t="shared" si="384"/>
        <v>4.1399999999999997</v>
      </c>
      <c r="CD375" s="100" t="str">
        <f t="shared" si="385"/>
        <v/>
      </c>
      <c r="CE375" s="100" t="str">
        <f t="shared" si="386"/>
        <v/>
      </c>
      <c r="CF375" s="100" t="str">
        <f t="shared" si="387"/>
        <v/>
      </c>
      <c r="CG375" s="100" t="str">
        <f t="shared" si="388"/>
        <v/>
      </c>
      <c r="CH375" s="100" t="str">
        <f t="shared" si="389"/>
        <v/>
      </c>
      <c r="CI375" s="100" t="str">
        <f t="shared" si="390"/>
        <v/>
      </c>
      <c r="CJ375" s="100" t="str">
        <f t="shared" si="391"/>
        <v/>
      </c>
      <c r="CK375" s="100" t="str">
        <f t="shared" si="392"/>
        <v/>
      </c>
      <c r="CL375" s="100" t="str">
        <f t="shared" si="393"/>
        <v/>
      </c>
      <c r="CM375" s="100" t="str">
        <f t="shared" si="394"/>
        <v/>
      </c>
      <c r="CN375" s="100" t="str">
        <f t="shared" si="395"/>
        <v/>
      </c>
      <c r="CO375" s="100" t="str">
        <f t="shared" si="396"/>
        <v/>
      </c>
      <c r="CP375" s="100" t="str">
        <f t="shared" si="397"/>
        <v/>
      </c>
      <c r="CQ375" s="100" t="str">
        <f t="shared" si="398"/>
        <v/>
      </c>
      <c r="CR375" s="100" t="str">
        <f t="shared" si="399"/>
        <v/>
      </c>
      <c r="CS375" s="100" t="str">
        <f t="shared" si="400"/>
        <v/>
      </c>
      <c r="CT375" s="100" t="str">
        <f t="shared" si="401"/>
        <v/>
      </c>
      <c r="CU375" s="100" t="str">
        <f t="shared" si="402"/>
        <v/>
      </c>
      <c r="CV375" s="100" t="str">
        <f t="shared" si="403"/>
        <v/>
      </c>
      <c r="CW375" s="100" t="str">
        <f t="shared" si="404"/>
        <v/>
      </c>
      <c r="CX375" s="100" t="str">
        <f t="shared" si="405"/>
        <v/>
      </c>
      <c r="CY375" s="100" t="str">
        <f t="shared" si="406"/>
        <v/>
      </c>
      <c r="CZ375" s="100" t="str">
        <f t="shared" si="407"/>
        <v/>
      </c>
      <c r="DA375" s="100" t="str">
        <f t="shared" si="408"/>
        <v/>
      </c>
      <c r="DB375" s="100" t="str">
        <f t="shared" si="409"/>
        <v/>
      </c>
      <c r="DC375" s="100" t="str">
        <f t="shared" si="410"/>
        <v/>
      </c>
      <c r="DD375" s="100" t="str">
        <f t="shared" si="411"/>
        <v/>
      </c>
      <c r="DE375" s="100" t="str">
        <f t="shared" si="412"/>
        <v/>
      </c>
      <c r="DF375" s="100" t="str">
        <f t="shared" si="413"/>
        <v/>
      </c>
      <c r="DG375" s="100" t="str">
        <f t="shared" si="414"/>
        <v/>
      </c>
      <c r="DH375" s="100" t="str">
        <f t="shared" si="415"/>
        <v/>
      </c>
      <c r="DI375" s="100" t="str">
        <f t="shared" si="416"/>
        <v/>
      </c>
      <c r="DJ375" s="100" t="str">
        <f t="shared" si="417"/>
        <v/>
      </c>
      <c r="DK375" s="100" t="str">
        <f t="shared" si="418"/>
        <v/>
      </c>
      <c r="DL375" s="100" t="str">
        <f t="shared" si="419"/>
        <v/>
      </c>
      <c r="DM375" s="100" t="str">
        <f t="shared" si="420"/>
        <v/>
      </c>
      <c r="DN375" s="100" t="str">
        <f t="shared" si="421"/>
        <v/>
      </c>
      <c r="DO375" s="100" t="str">
        <f t="shared" si="422"/>
        <v/>
      </c>
      <c r="DP375" s="100" t="str">
        <f t="shared" si="423"/>
        <v/>
      </c>
      <c r="DQ375" s="100" t="str">
        <f t="shared" si="424"/>
        <v/>
      </c>
      <c r="DR375" s="100" t="str">
        <f t="shared" si="425"/>
        <v/>
      </c>
      <c r="DS375" s="100" t="str">
        <f t="shared" si="426"/>
        <v/>
      </c>
      <c r="DT375" s="100" t="str">
        <f t="shared" si="427"/>
        <v/>
      </c>
      <c r="DU375" s="100" t="str">
        <f t="shared" si="428"/>
        <v/>
      </c>
      <c r="DV375" s="100" t="str">
        <f t="shared" si="429"/>
        <v/>
      </c>
      <c r="DW375" s="100" t="str">
        <f t="shared" si="430"/>
        <v/>
      </c>
      <c r="DX375" s="100" t="str">
        <f t="shared" si="431"/>
        <v/>
      </c>
      <c r="DY375" s="100" t="str">
        <f t="shared" si="432"/>
        <v/>
      </c>
      <c r="DZ375" s="100" t="str">
        <f t="shared" si="433"/>
        <v/>
      </c>
      <c r="EA375" s="100" t="str">
        <f t="shared" si="434"/>
        <v/>
      </c>
      <c r="EB375" s="100" t="str">
        <f t="shared" si="435"/>
        <v/>
      </c>
      <c r="EC375" s="100" t="str">
        <f t="shared" si="436"/>
        <v/>
      </c>
      <c r="ED375" s="100" t="str">
        <f t="shared" si="437"/>
        <v/>
      </c>
      <c r="EE375" s="100" t="str">
        <f t="shared" si="438"/>
        <v/>
      </c>
      <c r="EF375" s="100" t="str">
        <f t="shared" si="439"/>
        <v/>
      </c>
      <c r="EG375" s="100" t="str">
        <f t="shared" si="440"/>
        <v/>
      </c>
      <c r="EH375" s="100" t="str">
        <f t="shared" si="441"/>
        <v/>
      </c>
      <c r="EI375" s="100">
        <f t="shared" si="442"/>
        <v>5.05</v>
      </c>
      <c r="EJ375" s="100" t="str">
        <f t="shared" si="443"/>
        <v/>
      </c>
      <c r="EK375" s="100">
        <f t="shared" si="444"/>
        <v>5.32</v>
      </c>
      <c r="EL375" s="100" t="str">
        <f t="shared" si="445"/>
        <v/>
      </c>
      <c r="EM375" s="100" t="str">
        <f t="shared" si="446"/>
        <v/>
      </c>
      <c r="EN375" s="100" t="str">
        <f t="shared" si="447"/>
        <v/>
      </c>
      <c r="EO375" s="99">
        <f t="shared" si="448"/>
        <v>4.8899999999999997</v>
      </c>
      <c r="EP375" s="99">
        <f>ROUND(EO375*(1+[3]Inflación!$G$50),2)</f>
        <v>4.95</v>
      </c>
      <c r="EQ375" s="98">
        <f t="shared" si="449"/>
        <v>-3.3497866884613758E-2</v>
      </c>
    </row>
    <row r="376" spans="1:147" s="97" customFormat="1" ht="24.75" customHeight="1">
      <c r="A376" s="107">
        <v>368</v>
      </c>
      <c r="B376" s="106" t="s">
        <v>364</v>
      </c>
      <c r="C376" s="105" t="s">
        <v>229</v>
      </c>
      <c r="D376" s="104" t="s">
        <v>12</v>
      </c>
      <c r="E376" s="103">
        <v>5.2574000107568981</v>
      </c>
      <c r="F376" s="103">
        <v>5.3020879108483321</v>
      </c>
      <c r="G376" s="102"/>
      <c r="H376" s="100"/>
      <c r="I376" s="100"/>
      <c r="J376" s="100">
        <v>5.2</v>
      </c>
      <c r="K376" s="100" t="str">
        <f>+'[3]Contratos anteriores'!AO379</f>
        <v xml:space="preserve"> </v>
      </c>
      <c r="L376" s="100" t="str">
        <f>+'[3]Contratos anteriores'!AP379</f>
        <v xml:space="preserve"> </v>
      </c>
      <c r="M376" s="100" t="str">
        <f>+'[3]Contratos anteriores'!AQ379</f>
        <v xml:space="preserve"> </v>
      </c>
      <c r="N376" s="100"/>
      <c r="O376" s="100"/>
      <c r="P376" s="100"/>
      <c r="Q376" s="100" t="str">
        <f>+'[3]Contratos anteriores'!AR379</f>
        <v xml:space="preserve"> </v>
      </c>
      <c r="R376" s="100" t="str">
        <f>+'[3]Contratos anteriores'!AS379</f>
        <v xml:space="preserve"> </v>
      </c>
      <c r="S376" s="100">
        <f>+'[3]Contratos anteriores'!AT379</f>
        <v>5.0445449999999994</v>
      </c>
      <c r="T376" s="100">
        <v>4</v>
      </c>
      <c r="U376" s="100">
        <v>2.75</v>
      </c>
      <c r="V376" s="101"/>
      <c r="W376" s="100" t="str">
        <f>+'[3]Contratos anteriores'!AU379</f>
        <v xml:space="preserve"> </v>
      </c>
      <c r="X376" s="100" t="str">
        <f>+'[3]Contratos anteriores'!AV379</f>
        <v xml:space="preserve"> </v>
      </c>
      <c r="Y376" s="100" t="str">
        <f>+'[3]Contratos anteriores'!AW379</f>
        <v xml:space="preserve"> </v>
      </c>
      <c r="Z376" s="100"/>
      <c r="AA376" s="100"/>
      <c r="AB376" s="100"/>
      <c r="AC376" s="101" t="str">
        <f>+'[3]Contratos anteriores'!AX379</f>
        <v xml:space="preserve"> </v>
      </c>
      <c r="AD376" s="101" t="str">
        <f>+'[3]Contratos anteriores'!AY379</f>
        <v xml:space="preserve"> </v>
      </c>
      <c r="AE376" s="101" t="str">
        <f>+'[3]Contratos anteriores'!AZ379</f>
        <v xml:space="preserve"> </v>
      </c>
      <c r="AF376" s="100"/>
      <c r="AG376" s="100"/>
      <c r="AH376" s="100"/>
      <c r="AI376" s="100" t="str">
        <f>+'[3]Contratos anteriores'!BA379</f>
        <v xml:space="preserve"> </v>
      </c>
      <c r="AJ376" s="100" t="str">
        <f>+'[3]Contratos anteriores'!BB379</f>
        <v xml:space="preserve"> </v>
      </c>
      <c r="AK376" s="100" t="str">
        <f>+'[3]Contratos anteriores'!BC379</f>
        <v xml:space="preserve"> </v>
      </c>
      <c r="AL376" s="100"/>
      <c r="AM376" s="100"/>
      <c r="AN376" s="100"/>
      <c r="AO376" s="100" t="str">
        <f>+'[3]Contratos anteriores'!BD379</f>
        <v xml:space="preserve"> </v>
      </c>
      <c r="AP376" s="100" t="str">
        <f>+'[3]Contratos anteriores'!BE379</f>
        <v xml:space="preserve"> </v>
      </c>
      <c r="AQ376" s="100" t="str">
        <f>+'[3]Contratos anteriores'!BF379</f>
        <v xml:space="preserve"> </v>
      </c>
      <c r="AR376" s="100"/>
      <c r="AS376" s="100"/>
      <c r="AT376" s="100"/>
      <c r="AU376" s="100" t="str">
        <f>+'[3]Contratos anteriores'!BG379</f>
        <v xml:space="preserve"> </v>
      </c>
      <c r="AV376" s="100" t="str">
        <f>+'[3]Contratos anteriores'!BH379</f>
        <v xml:space="preserve"> </v>
      </c>
      <c r="AW376" s="100" t="str">
        <f>+'[3]Contratos anteriores'!BI379</f>
        <v xml:space="preserve"> </v>
      </c>
      <c r="AX376" s="100"/>
      <c r="AY376" s="100"/>
      <c r="AZ376" s="100"/>
      <c r="BA376" s="100" t="str">
        <f>+'[3]Contratos anteriores'!BJ379</f>
        <v xml:space="preserve"> </v>
      </c>
      <c r="BB376" s="100" t="str">
        <f>+'[3]Contratos anteriores'!BK379</f>
        <v xml:space="preserve"> </v>
      </c>
      <c r="BC376" s="100" t="str">
        <f>+'[3]Contratos anteriores'!BL379</f>
        <v xml:space="preserve"> </v>
      </c>
      <c r="BD376" s="100"/>
      <c r="BE376" s="100"/>
      <c r="BF376" s="100"/>
      <c r="BG376" s="100" t="str">
        <f>+'[3]Contratos anteriores'!BM379</f>
        <v xml:space="preserve"> </v>
      </c>
      <c r="BH376" s="100" t="str">
        <f>+'[3]Contratos anteriores'!BN379</f>
        <v xml:space="preserve"> </v>
      </c>
      <c r="BI376" s="100" t="str">
        <f>+'[3]Contratos anteriores'!BO379</f>
        <v xml:space="preserve"> </v>
      </c>
      <c r="BJ376" s="100">
        <v>5.79</v>
      </c>
      <c r="BK376" s="100">
        <v>5.94</v>
      </c>
      <c r="BL376" s="100"/>
      <c r="BM376" s="100" t="str">
        <f>+'[3]Contratos anteriores'!BP379</f>
        <v xml:space="preserve"> </v>
      </c>
      <c r="BN376" s="100" t="str">
        <f>+'[3]Contratos anteriores'!BQ379</f>
        <v xml:space="preserve"> </v>
      </c>
      <c r="BO376" s="100" t="str">
        <f>+'[3]Contratos anteriores'!BR379</f>
        <v xml:space="preserve"> </v>
      </c>
      <c r="BP376" s="100">
        <v>5.25</v>
      </c>
      <c r="BQ376" s="100"/>
      <c r="BR376" s="100">
        <v>5.52</v>
      </c>
      <c r="BS376" s="100" t="str">
        <f>+'[3]Contratos anteriores'!BS379</f>
        <v xml:space="preserve"> </v>
      </c>
      <c r="BT376" s="100" t="str">
        <f>+'[3]Contratos anteriores'!BT379</f>
        <v xml:space="preserve"> </v>
      </c>
      <c r="BU376" s="100" t="str">
        <f>+'[3]Contratos anteriores'!BU379</f>
        <v xml:space="preserve"> </v>
      </c>
      <c r="BV376" s="100">
        <f t="shared" si="380"/>
        <v>4.9368181250000003</v>
      </c>
      <c r="BW376" s="100">
        <f t="shared" si="381"/>
        <v>0.94881822242090463</v>
      </c>
      <c r="BX376" s="100">
        <f t="shared" si="455"/>
        <v>3.5135907913686433</v>
      </c>
      <c r="BY376" s="100">
        <f t="shared" si="453"/>
        <v>5.8856363474209052</v>
      </c>
      <c r="BZ376" s="100">
        <f t="shared" si="454"/>
        <v>5.7831400118325886</v>
      </c>
      <c r="CA376" s="100" t="str">
        <f t="shared" si="382"/>
        <v/>
      </c>
      <c r="CB376" s="100" t="str">
        <f t="shared" si="383"/>
        <v/>
      </c>
      <c r="CC376" s="100">
        <f t="shared" si="384"/>
        <v>5.2</v>
      </c>
      <c r="CD376" s="100" t="str">
        <f t="shared" si="385"/>
        <v/>
      </c>
      <c r="CE376" s="100" t="str">
        <f t="shared" si="386"/>
        <v/>
      </c>
      <c r="CF376" s="100" t="str">
        <f t="shared" si="387"/>
        <v/>
      </c>
      <c r="CG376" s="100" t="str">
        <f t="shared" si="388"/>
        <v/>
      </c>
      <c r="CH376" s="100" t="str">
        <f t="shared" si="389"/>
        <v/>
      </c>
      <c r="CI376" s="100" t="str">
        <f t="shared" si="390"/>
        <v/>
      </c>
      <c r="CJ376" s="100" t="str">
        <f t="shared" si="391"/>
        <v/>
      </c>
      <c r="CK376" s="100" t="str">
        <f t="shared" si="392"/>
        <v/>
      </c>
      <c r="CL376" s="100">
        <f t="shared" si="393"/>
        <v>5.0445449999999994</v>
      </c>
      <c r="CM376" s="100">
        <f t="shared" si="394"/>
        <v>4</v>
      </c>
      <c r="CN376" s="100" t="str">
        <f t="shared" si="395"/>
        <v/>
      </c>
      <c r="CO376" s="100" t="str">
        <f t="shared" si="396"/>
        <v/>
      </c>
      <c r="CP376" s="100" t="str">
        <f t="shared" si="397"/>
        <v/>
      </c>
      <c r="CQ376" s="100" t="str">
        <f t="shared" si="398"/>
        <v/>
      </c>
      <c r="CR376" s="100" t="str">
        <f t="shared" si="399"/>
        <v/>
      </c>
      <c r="CS376" s="100" t="str">
        <f t="shared" si="400"/>
        <v/>
      </c>
      <c r="CT376" s="100" t="str">
        <f t="shared" si="401"/>
        <v/>
      </c>
      <c r="CU376" s="100" t="str">
        <f t="shared" si="402"/>
        <v/>
      </c>
      <c r="CV376" s="100" t="str">
        <f t="shared" si="403"/>
        <v/>
      </c>
      <c r="CW376" s="100" t="str">
        <f t="shared" si="404"/>
        <v/>
      </c>
      <c r="CX376" s="100" t="str">
        <f t="shared" si="405"/>
        <v/>
      </c>
      <c r="CY376" s="100" t="str">
        <f t="shared" si="406"/>
        <v/>
      </c>
      <c r="CZ376" s="100" t="str">
        <f t="shared" si="407"/>
        <v/>
      </c>
      <c r="DA376" s="100" t="str">
        <f t="shared" si="408"/>
        <v/>
      </c>
      <c r="DB376" s="100" t="str">
        <f t="shared" si="409"/>
        <v/>
      </c>
      <c r="DC376" s="100" t="str">
        <f t="shared" si="410"/>
        <v/>
      </c>
      <c r="DD376" s="100" t="str">
        <f t="shared" si="411"/>
        <v/>
      </c>
      <c r="DE376" s="100" t="str">
        <f t="shared" si="412"/>
        <v/>
      </c>
      <c r="DF376" s="100" t="str">
        <f t="shared" si="413"/>
        <v/>
      </c>
      <c r="DG376" s="100" t="str">
        <f t="shared" si="414"/>
        <v/>
      </c>
      <c r="DH376" s="100" t="str">
        <f t="shared" si="415"/>
        <v/>
      </c>
      <c r="DI376" s="100" t="str">
        <f t="shared" si="416"/>
        <v/>
      </c>
      <c r="DJ376" s="100" t="str">
        <f t="shared" si="417"/>
        <v/>
      </c>
      <c r="DK376" s="100" t="str">
        <f t="shared" si="418"/>
        <v/>
      </c>
      <c r="DL376" s="100" t="str">
        <f t="shared" si="419"/>
        <v/>
      </c>
      <c r="DM376" s="100" t="str">
        <f t="shared" si="420"/>
        <v/>
      </c>
      <c r="DN376" s="100" t="str">
        <f t="shared" si="421"/>
        <v/>
      </c>
      <c r="DO376" s="100" t="str">
        <f t="shared" si="422"/>
        <v/>
      </c>
      <c r="DP376" s="100" t="str">
        <f t="shared" si="423"/>
        <v/>
      </c>
      <c r="DQ376" s="100" t="str">
        <f t="shared" si="424"/>
        <v/>
      </c>
      <c r="DR376" s="100" t="str">
        <f t="shared" si="425"/>
        <v/>
      </c>
      <c r="DS376" s="100" t="str">
        <f t="shared" si="426"/>
        <v/>
      </c>
      <c r="DT376" s="100" t="str">
        <f t="shared" si="427"/>
        <v/>
      </c>
      <c r="DU376" s="100" t="str">
        <f t="shared" si="428"/>
        <v/>
      </c>
      <c r="DV376" s="100" t="str">
        <f t="shared" si="429"/>
        <v/>
      </c>
      <c r="DW376" s="100" t="str">
        <f t="shared" si="430"/>
        <v/>
      </c>
      <c r="DX376" s="100" t="str">
        <f t="shared" si="431"/>
        <v/>
      </c>
      <c r="DY376" s="100" t="str">
        <f t="shared" si="432"/>
        <v/>
      </c>
      <c r="DZ376" s="100" t="str">
        <f t="shared" si="433"/>
        <v/>
      </c>
      <c r="EA376" s="100" t="str">
        <f t="shared" si="434"/>
        <v/>
      </c>
      <c r="EB376" s="100" t="str">
        <f t="shared" si="435"/>
        <v/>
      </c>
      <c r="EC376" s="100" t="str">
        <f t="shared" si="436"/>
        <v/>
      </c>
      <c r="ED376" s="100" t="str">
        <f t="shared" si="437"/>
        <v/>
      </c>
      <c r="EE376" s="100" t="str">
        <f t="shared" si="438"/>
        <v/>
      </c>
      <c r="EF376" s="100" t="str">
        <f t="shared" si="439"/>
        <v/>
      </c>
      <c r="EG376" s="100" t="str">
        <f t="shared" si="440"/>
        <v/>
      </c>
      <c r="EH376" s="100" t="str">
        <f t="shared" si="441"/>
        <v/>
      </c>
      <c r="EI376" s="100">
        <f t="shared" si="442"/>
        <v>5.25</v>
      </c>
      <c r="EJ376" s="100" t="str">
        <f t="shared" si="443"/>
        <v/>
      </c>
      <c r="EK376" s="100">
        <f t="shared" si="444"/>
        <v>5.52</v>
      </c>
      <c r="EL376" s="100" t="str">
        <f t="shared" si="445"/>
        <v/>
      </c>
      <c r="EM376" s="100" t="str">
        <f t="shared" si="446"/>
        <v/>
      </c>
      <c r="EN376" s="100" t="str">
        <f t="shared" si="447"/>
        <v/>
      </c>
      <c r="EO376" s="99">
        <f t="shared" si="448"/>
        <v>5.0599999999999996</v>
      </c>
      <c r="EP376" s="99">
        <f>ROUND(EO376*(1+[3]Inflación!$G$50),2)</f>
        <v>5.13</v>
      </c>
      <c r="EQ376" s="98">
        <f t="shared" si="449"/>
        <v>-3.754707847091876E-2</v>
      </c>
    </row>
    <row r="377" spans="1:147" s="97" customFormat="1" ht="24.75" customHeight="1">
      <c r="A377" s="107">
        <v>369</v>
      </c>
      <c r="B377" s="106" t="s">
        <v>364</v>
      </c>
      <c r="C377" s="105" t="s">
        <v>228</v>
      </c>
      <c r="D377" s="104" t="s">
        <v>12</v>
      </c>
      <c r="E377" s="103">
        <v>3.8689884495062565</v>
      </c>
      <c r="F377" s="103">
        <v>3.9018748513270598</v>
      </c>
      <c r="G377" s="102"/>
      <c r="H377" s="100"/>
      <c r="I377" s="100"/>
      <c r="J377" s="100">
        <v>3.8</v>
      </c>
      <c r="K377" s="100" t="str">
        <f>+'[3]Contratos anteriores'!AO380</f>
        <v xml:space="preserve"> </v>
      </c>
      <c r="L377" s="100" t="str">
        <f>+'[3]Contratos anteriores'!AP380</f>
        <v xml:space="preserve"> </v>
      </c>
      <c r="M377" s="100" t="str">
        <f>+'[3]Contratos anteriores'!AQ380</f>
        <v xml:space="preserve"> </v>
      </c>
      <c r="N377" s="100"/>
      <c r="O377" s="100"/>
      <c r="P377" s="100"/>
      <c r="Q377" s="100" t="str">
        <f>+'[3]Contratos anteriores'!AR380</f>
        <v xml:space="preserve"> </v>
      </c>
      <c r="R377" s="100" t="str">
        <f>+'[3]Contratos anteriores'!AS380</f>
        <v xml:space="preserve"> </v>
      </c>
      <c r="S377" s="100" t="str">
        <f>+'[3]Contratos anteriores'!AT380</f>
        <v xml:space="preserve"> </v>
      </c>
      <c r="T377" s="100"/>
      <c r="U377" s="100"/>
      <c r="V377" s="101">
        <v>2.02</v>
      </c>
      <c r="W377" s="100">
        <f>+'[3]Contratos anteriores'!AU380</f>
        <v>8.2037899999999997</v>
      </c>
      <c r="X377" s="100" t="str">
        <f>+'[3]Contratos anteriores'!AV380</f>
        <v xml:space="preserve"> </v>
      </c>
      <c r="Y377" s="100" t="str">
        <f>+'[3]Contratos anteriores'!AW380</f>
        <v xml:space="preserve"> </v>
      </c>
      <c r="Z377" s="100"/>
      <c r="AA377" s="100"/>
      <c r="AB377" s="100"/>
      <c r="AC377" s="101" t="str">
        <f>+'[3]Contratos anteriores'!AX380</f>
        <v xml:space="preserve"> </v>
      </c>
      <c r="AD377" s="101" t="str">
        <f>+'[3]Contratos anteriores'!AY380</f>
        <v xml:space="preserve"> </v>
      </c>
      <c r="AE377" s="101" t="str">
        <f>+'[3]Contratos anteriores'!AZ380</f>
        <v xml:space="preserve"> </v>
      </c>
      <c r="AF377" s="100"/>
      <c r="AG377" s="100"/>
      <c r="AH377" s="100"/>
      <c r="AI377" s="100" t="str">
        <f>+'[3]Contratos anteriores'!BA380</f>
        <v xml:space="preserve"> </v>
      </c>
      <c r="AJ377" s="100" t="str">
        <f>+'[3]Contratos anteriores'!BB380</f>
        <v xml:space="preserve"> </v>
      </c>
      <c r="AK377" s="100" t="str">
        <f>+'[3]Contratos anteriores'!BC380</f>
        <v xml:space="preserve"> </v>
      </c>
      <c r="AL377" s="100"/>
      <c r="AM377" s="100"/>
      <c r="AN377" s="100"/>
      <c r="AO377" s="100" t="str">
        <f>+'[3]Contratos anteriores'!BD380</f>
        <v xml:space="preserve"> </v>
      </c>
      <c r="AP377" s="100" t="str">
        <f>+'[3]Contratos anteriores'!BE380</f>
        <v xml:space="preserve"> </v>
      </c>
      <c r="AQ377" s="100" t="str">
        <f>+'[3]Contratos anteriores'!BF380</f>
        <v xml:space="preserve"> </v>
      </c>
      <c r="AR377" s="100"/>
      <c r="AS377" s="100"/>
      <c r="AT377" s="100"/>
      <c r="AU377" s="100" t="str">
        <f>+'[3]Contratos anteriores'!BG380</f>
        <v xml:space="preserve"> </v>
      </c>
      <c r="AV377" s="100" t="str">
        <f>+'[3]Contratos anteriores'!BH380</f>
        <v xml:space="preserve"> </v>
      </c>
      <c r="AW377" s="100" t="str">
        <f>+'[3]Contratos anteriores'!BI380</f>
        <v xml:space="preserve"> </v>
      </c>
      <c r="AX377" s="100"/>
      <c r="AY377" s="100"/>
      <c r="AZ377" s="100"/>
      <c r="BA377" s="100" t="str">
        <f>+'[3]Contratos anteriores'!BJ380</f>
        <v xml:space="preserve"> </v>
      </c>
      <c r="BB377" s="100" t="str">
        <f>+'[3]Contratos anteriores'!BK380</f>
        <v xml:space="preserve"> </v>
      </c>
      <c r="BC377" s="100" t="str">
        <f>+'[3]Contratos anteriores'!BL380</f>
        <v xml:space="preserve"> </v>
      </c>
      <c r="BD377" s="100"/>
      <c r="BE377" s="100"/>
      <c r="BF377" s="100"/>
      <c r="BG377" s="100" t="str">
        <f>+'[3]Contratos anteriores'!BM380</f>
        <v xml:space="preserve"> </v>
      </c>
      <c r="BH377" s="100" t="str">
        <f>+'[3]Contratos anteriores'!BN380</f>
        <v xml:space="preserve"> </v>
      </c>
      <c r="BI377" s="100" t="str">
        <f>+'[3]Contratos anteriores'!BO380</f>
        <v xml:space="preserve"> </v>
      </c>
      <c r="BJ377" s="100">
        <v>4.26</v>
      </c>
      <c r="BK377" s="100">
        <v>4.37</v>
      </c>
      <c r="BL377" s="100"/>
      <c r="BM377" s="100" t="str">
        <f>+'[3]Contratos anteriores'!BP380</f>
        <v xml:space="preserve"> </v>
      </c>
      <c r="BN377" s="100" t="str">
        <f>+'[3]Contratos anteriores'!BQ380</f>
        <v xml:space="preserve"> </v>
      </c>
      <c r="BO377" s="100" t="str">
        <f>+'[3]Contratos anteriores'!BR380</f>
        <v xml:space="preserve"> </v>
      </c>
      <c r="BP377" s="100">
        <v>3.86</v>
      </c>
      <c r="BQ377" s="100"/>
      <c r="BR377" s="100">
        <v>4.07</v>
      </c>
      <c r="BS377" s="100" t="str">
        <f>+'[3]Contratos anteriores'!BS380</f>
        <v xml:space="preserve"> </v>
      </c>
      <c r="BT377" s="100" t="str">
        <f>+'[3]Contratos anteriores'!BT380</f>
        <v xml:space="preserve"> </v>
      </c>
      <c r="BU377" s="100" t="str">
        <f>+'[3]Contratos anteriores'!BU380</f>
        <v xml:space="preserve"> </v>
      </c>
      <c r="BV377" s="100">
        <f t="shared" si="380"/>
        <v>4.3691128571428575</v>
      </c>
      <c r="BW377" s="100">
        <f t="shared" si="381"/>
        <v>1.6306440200554118</v>
      </c>
      <c r="BX377" s="100">
        <f>IFERROR(BV377-BW377*0.75," ")</f>
        <v>3.1461298421012986</v>
      </c>
      <c r="BY377" s="100">
        <f t="shared" si="453"/>
        <v>5.9997568771982692</v>
      </c>
      <c r="BZ377" s="100">
        <f t="shared" si="454"/>
        <v>4.2558872944568824</v>
      </c>
      <c r="CA377" s="100" t="str">
        <f t="shared" si="382"/>
        <v/>
      </c>
      <c r="CB377" s="100" t="str">
        <f t="shared" si="383"/>
        <v/>
      </c>
      <c r="CC377" s="100">
        <f t="shared" si="384"/>
        <v>3.8</v>
      </c>
      <c r="CD377" s="100" t="str">
        <f t="shared" si="385"/>
        <v/>
      </c>
      <c r="CE377" s="100" t="str">
        <f t="shared" si="386"/>
        <v/>
      </c>
      <c r="CF377" s="100" t="str">
        <f t="shared" si="387"/>
        <v/>
      </c>
      <c r="CG377" s="100" t="str">
        <f t="shared" si="388"/>
        <v/>
      </c>
      <c r="CH377" s="100" t="str">
        <f t="shared" si="389"/>
        <v/>
      </c>
      <c r="CI377" s="100" t="str">
        <f t="shared" si="390"/>
        <v/>
      </c>
      <c r="CJ377" s="100" t="str">
        <f t="shared" si="391"/>
        <v/>
      </c>
      <c r="CK377" s="100" t="str">
        <f t="shared" si="392"/>
        <v/>
      </c>
      <c r="CL377" s="100" t="str">
        <f t="shared" si="393"/>
        <v/>
      </c>
      <c r="CM377" s="100" t="str">
        <f t="shared" si="394"/>
        <v/>
      </c>
      <c r="CN377" s="100" t="str">
        <f t="shared" si="395"/>
        <v/>
      </c>
      <c r="CO377" s="100" t="str">
        <f t="shared" si="396"/>
        <v/>
      </c>
      <c r="CP377" s="100" t="str">
        <f t="shared" si="397"/>
        <v/>
      </c>
      <c r="CQ377" s="100" t="str">
        <f t="shared" si="398"/>
        <v/>
      </c>
      <c r="CR377" s="100" t="str">
        <f t="shared" si="399"/>
        <v/>
      </c>
      <c r="CS377" s="100" t="str">
        <f t="shared" si="400"/>
        <v/>
      </c>
      <c r="CT377" s="100" t="str">
        <f t="shared" si="401"/>
        <v/>
      </c>
      <c r="CU377" s="100" t="str">
        <f t="shared" si="402"/>
        <v/>
      </c>
      <c r="CV377" s="100" t="str">
        <f t="shared" si="403"/>
        <v/>
      </c>
      <c r="CW377" s="100" t="str">
        <f t="shared" si="404"/>
        <v/>
      </c>
      <c r="CX377" s="100" t="str">
        <f t="shared" si="405"/>
        <v/>
      </c>
      <c r="CY377" s="100" t="str">
        <f t="shared" si="406"/>
        <v/>
      </c>
      <c r="CZ377" s="100" t="str">
        <f t="shared" si="407"/>
        <v/>
      </c>
      <c r="DA377" s="100" t="str">
        <f t="shared" si="408"/>
        <v/>
      </c>
      <c r="DB377" s="100" t="str">
        <f t="shared" si="409"/>
        <v/>
      </c>
      <c r="DC377" s="100" t="str">
        <f t="shared" si="410"/>
        <v/>
      </c>
      <c r="DD377" s="100" t="str">
        <f t="shared" si="411"/>
        <v/>
      </c>
      <c r="DE377" s="100" t="str">
        <f t="shared" si="412"/>
        <v/>
      </c>
      <c r="DF377" s="100" t="str">
        <f t="shared" si="413"/>
        <v/>
      </c>
      <c r="DG377" s="100" t="str">
        <f t="shared" si="414"/>
        <v/>
      </c>
      <c r="DH377" s="100" t="str">
        <f t="shared" si="415"/>
        <v/>
      </c>
      <c r="DI377" s="100" t="str">
        <f t="shared" si="416"/>
        <v/>
      </c>
      <c r="DJ377" s="100" t="str">
        <f t="shared" si="417"/>
        <v/>
      </c>
      <c r="DK377" s="100" t="str">
        <f t="shared" si="418"/>
        <v/>
      </c>
      <c r="DL377" s="100" t="str">
        <f t="shared" si="419"/>
        <v/>
      </c>
      <c r="DM377" s="100" t="str">
        <f t="shared" si="420"/>
        <v/>
      </c>
      <c r="DN377" s="100" t="str">
        <f t="shared" si="421"/>
        <v/>
      </c>
      <c r="DO377" s="100" t="str">
        <f t="shared" si="422"/>
        <v/>
      </c>
      <c r="DP377" s="100" t="str">
        <f t="shared" si="423"/>
        <v/>
      </c>
      <c r="DQ377" s="100" t="str">
        <f t="shared" si="424"/>
        <v/>
      </c>
      <c r="DR377" s="100" t="str">
        <f t="shared" si="425"/>
        <v/>
      </c>
      <c r="DS377" s="100" t="str">
        <f t="shared" si="426"/>
        <v/>
      </c>
      <c r="DT377" s="100" t="str">
        <f t="shared" si="427"/>
        <v/>
      </c>
      <c r="DU377" s="100" t="str">
        <f t="shared" si="428"/>
        <v/>
      </c>
      <c r="DV377" s="100" t="str">
        <f t="shared" si="429"/>
        <v/>
      </c>
      <c r="DW377" s="100" t="str">
        <f t="shared" si="430"/>
        <v/>
      </c>
      <c r="DX377" s="100" t="str">
        <f t="shared" si="431"/>
        <v/>
      </c>
      <c r="DY377" s="100" t="str">
        <f t="shared" si="432"/>
        <v/>
      </c>
      <c r="DZ377" s="100" t="str">
        <f t="shared" si="433"/>
        <v/>
      </c>
      <c r="EA377" s="100" t="str">
        <f t="shared" si="434"/>
        <v/>
      </c>
      <c r="EB377" s="100" t="str">
        <f t="shared" si="435"/>
        <v/>
      </c>
      <c r="EC377" s="100" t="str">
        <f t="shared" si="436"/>
        <v/>
      </c>
      <c r="ED377" s="100" t="str">
        <f t="shared" si="437"/>
        <v/>
      </c>
      <c r="EE377" s="100" t="str">
        <f t="shared" si="438"/>
        <v/>
      </c>
      <c r="EF377" s="100" t="str">
        <f t="shared" si="439"/>
        <v/>
      </c>
      <c r="EG377" s="100" t="str">
        <f t="shared" si="440"/>
        <v/>
      </c>
      <c r="EH377" s="100" t="str">
        <f t="shared" si="441"/>
        <v/>
      </c>
      <c r="EI377" s="100">
        <f t="shared" si="442"/>
        <v>3.86</v>
      </c>
      <c r="EJ377" s="100" t="str">
        <f t="shared" si="443"/>
        <v/>
      </c>
      <c r="EK377" s="100">
        <f t="shared" si="444"/>
        <v>4.07</v>
      </c>
      <c r="EL377" s="100" t="str">
        <f t="shared" si="445"/>
        <v/>
      </c>
      <c r="EM377" s="100" t="str">
        <f t="shared" si="446"/>
        <v/>
      </c>
      <c r="EN377" s="100" t="str">
        <f t="shared" si="447"/>
        <v/>
      </c>
      <c r="EO377" s="99">
        <f t="shared" si="448"/>
        <v>3.91</v>
      </c>
      <c r="EP377" s="99">
        <f>ROUND(EO377*(1+[3]Inflación!$G$50),2)</f>
        <v>3.96</v>
      </c>
      <c r="EQ377" s="98">
        <f t="shared" si="449"/>
        <v>1.0600070542722273E-2</v>
      </c>
    </row>
    <row r="378" spans="1:147" s="169" customFormat="1" ht="24.75" customHeight="1">
      <c r="A378" s="107">
        <v>370</v>
      </c>
      <c r="B378" s="106" t="s">
        <v>364</v>
      </c>
      <c r="C378" s="105" t="s">
        <v>227</v>
      </c>
      <c r="D378" s="104" t="s">
        <v>12</v>
      </c>
      <c r="E378" s="103">
        <v>3.6172404313671724</v>
      </c>
      <c r="F378" s="103">
        <v>3.6479869750337932</v>
      </c>
      <c r="G378" s="102"/>
      <c r="H378" s="100"/>
      <c r="I378" s="100"/>
      <c r="J378" s="100">
        <v>4.55</v>
      </c>
      <c r="K378" s="100" t="str">
        <f>+'[3]Contratos anteriores'!AO381</f>
        <v xml:space="preserve"> </v>
      </c>
      <c r="L378" s="100" t="str">
        <f>+'[3]Contratos anteriores'!AP381</f>
        <v xml:space="preserve"> </v>
      </c>
      <c r="M378" s="100" t="str">
        <f>+'[3]Contratos anteriores'!AQ381</f>
        <v xml:space="preserve"> </v>
      </c>
      <c r="N378" s="100"/>
      <c r="O378" s="100"/>
      <c r="P378" s="100"/>
      <c r="Q378" s="100" t="str">
        <f>+'[3]Contratos anteriores'!AR381</f>
        <v xml:space="preserve"> </v>
      </c>
      <c r="R378" s="100" t="str">
        <f>+'[3]Contratos anteriores'!AS381</f>
        <v xml:space="preserve"> </v>
      </c>
      <c r="S378" s="100" t="str">
        <f>+'[3]Contratos anteriores'!AT381</f>
        <v xml:space="preserve"> </v>
      </c>
      <c r="T378" s="100"/>
      <c r="U378" s="100"/>
      <c r="V378" s="101"/>
      <c r="W378" s="100">
        <f>+'[3]Contratos anteriores'!AU381</f>
        <v>6.1704579999999991</v>
      </c>
      <c r="X378" s="100">
        <f>+'[3]Contratos anteriores'!AV381</f>
        <v>3.6841559999999998</v>
      </c>
      <c r="Y378" s="100">
        <f>+'[3]Contratos anteriores'!AW381</f>
        <v>3.8351459999999999</v>
      </c>
      <c r="Z378" s="100"/>
      <c r="AA378" s="100"/>
      <c r="AB378" s="100"/>
      <c r="AC378" s="101" t="str">
        <f>+'[3]Contratos anteriores'!AX381</f>
        <v xml:space="preserve"> </v>
      </c>
      <c r="AD378" s="101" t="str">
        <f>+'[3]Contratos anteriores'!AY381</f>
        <v xml:space="preserve"> </v>
      </c>
      <c r="AE378" s="101" t="str">
        <f>+'[3]Contratos anteriores'!AZ381</f>
        <v xml:space="preserve"> </v>
      </c>
      <c r="AF378" s="100"/>
      <c r="AG378" s="100"/>
      <c r="AH378" s="100"/>
      <c r="AI378" s="100" t="str">
        <f>+'[3]Contratos anteriores'!BA381</f>
        <v xml:space="preserve"> </v>
      </c>
      <c r="AJ378" s="100" t="str">
        <f>+'[3]Contratos anteriores'!BB381</f>
        <v xml:space="preserve"> </v>
      </c>
      <c r="AK378" s="100" t="str">
        <f>+'[3]Contratos anteriores'!BC381</f>
        <v xml:space="preserve"> </v>
      </c>
      <c r="AL378" s="100"/>
      <c r="AM378" s="100"/>
      <c r="AN378" s="100"/>
      <c r="AO378" s="100" t="str">
        <f>+'[3]Contratos anteriores'!BD381</f>
        <v xml:space="preserve"> </v>
      </c>
      <c r="AP378" s="100" t="str">
        <f>+'[3]Contratos anteriores'!BE381</f>
        <v xml:space="preserve"> </v>
      </c>
      <c r="AQ378" s="100" t="str">
        <f>+'[3]Contratos anteriores'!BF381</f>
        <v xml:space="preserve"> </v>
      </c>
      <c r="AR378" s="100"/>
      <c r="AS378" s="100"/>
      <c r="AT378" s="100"/>
      <c r="AU378" s="100" t="str">
        <f>+'[3]Contratos anteriores'!BG381</f>
        <v xml:space="preserve"> </v>
      </c>
      <c r="AV378" s="100" t="str">
        <f>+'[3]Contratos anteriores'!BH381</f>
        <v xml:space="preserve"> </v>
      </c>
      <c r="AW378" s="100" t="str">
        <f>+'[3]Contratos anteriores'!BI381</f>
        <v xml:space="preserve"> </v>
      </c>
      <c r="AX378" s="100"/>
      <c r="AY378" s="100"/>
      <c r="AZ378" s="100"/>
      <c r="BA378" s="100" t="str">
        <f>+'[3]Contratos anteriores'!BJ381</f>
        <v xml:space="preserve"> </v>
      </c>
      <c r="BB378" s="100" t="str">
        <f>+'[3]Contratos anteriores'!BK381</f>
        <v xml:space="preserve"> </v>
      </c>
      <c r="BC378" s="100" t="str">
        <f>+'[3]Contratos anteriores'!BL381</f>
        <v xml:space="preserve"> </v>
      </c>
      <c r="BD378" s="100"/>
      <c r="BE378" s="100"/>
      <c r="BF378" s="100"/>
      <c r="BG378" s="100" t="str">
        <f>+'[3]Contratos anteriores'!BM381</f>
        <v xml:space="preserve"> </v>
      </c>
      <c r="BH378" s="100" t="str">
        <f>+'[3]Contratos anteriores'!BN381</f>
        <v xml:space="preserve"> </v>
      </c>
      <c r="BI378" s="100" t="str">
        <f>+'[3]Contratos anteriores'!BO381</f>
        <v xml:space="preserve"> </v>
      </c>
      <c r="BJ378" s="100">
        <v>3.98</v>
      </c>
      <c r="BK378" s="100">
        <v>4.09</v>
      </c>
      <c r="BL378" s="100"/>
      <c r="BM378" s="100" t="str">
        <f>+'[3]Contratos anteriores'!BP381</f>
        <v xml:space="preserve"> </v>
      </c>
      <c r="BN378" s="100" t="str">
        <f>+'[3]Contratos anteriores'!BQ381</f>
        <v xml:space="preserve"> </v>
      </c>
      <c r="BO378" s="100" t="str">
        <f>+'[3]Contratos anteriores'!BR381</f>
        <v xml:space="preserve"> </v>
      </c>
      <c r="BP378" s="100">
        <v>3.61</v>
      </c>
      <c r="BQ378" s="100"/>
      <c r="BR378" s="100">
        <v>3.9</v>
      </c>
      <c r="BS378" s="100" t="str">
        <f>+'[3]Contratos anteriores'!BS381</f>
        <v xml:space="preserve"> </v>
      </c>
      <c r="BT378" s="100" t="str">
        <f>+'[3]Contratos anteriores'!BT381</f>
        <v xml:space="preserve"> </v>
      </c>
      <c r="BU378" s="100" t="str">
        <f>+'[3]Contratos anteriores'!BU381</f>
        <v xml:space="preserve"> </v>
      </c>
      <c r="BV378" s="100">
        <f t="shared" si="380"/>
        <v>4.2274699999999994</v>
      </c>
      <c r="BW378" s="100">
        <f t="shared" si="381"/>
        <v>0.77914629159363569</v>
      </c>
      <c r="BX378" s="100">
        <f t="shared" ref="BX378:BX387" si="456">IFERROR(BV378-BW378*$BX$2," ")</f>
        <v>3.0587505626095459</v>
      </c>
      <c r="BY378" s="100">
        <f t="shared" si="453"/>
        <v>5.0066162915936347</v>
      </c>
      <c r="BZ378" s="100">
        <f t="shared" si="454"/>
        <v>3.9789644745038899</v>
      </c>
      <c r="CA378" s="100" t="str">
        <f t="shared" si="382"/>
        <v/>
      </c>
      <c r="CB378" s="100" t="str">
        <f t="shared" si="383"/>
        <v/>
      </c>
      <c r="CC378" s="100" t="str">
        <f t="shared" si="384"/>
        <v/>
      </c>
      <c r="CD378" s="100" t="str">
        <f t="shared" si="385"/>
        <v/>
      </c>
      <c r="CE378" s="100" t="str">
        <f t="shared" si="386"/>
        <v/>
      </c>
      <c r="CF378" s="100" t="str">
        <f t="shared" si="387"/>
        <v/>
      </c>
      <c r="CG378" s="100" t="str">
        <f t="shared" si="388"/>
        <v/>
      </c>
      <c r="CH378" s="100" t="str">
        <f t="shared" si="389"/>
        <v/>
      </c>
      <c r="CI378" s="100" t="str">
        <f t="shared" si="390"/>
        <v/>
      </c>
      <c r="CJ378" s="100" t="str">
        <f t="shared" si="391"/>
        <v/>
      </c>
      <c r="CK378" s="100" t="str">
        <f t="shared" si="392"/>
        <v/>
      </c>
      <c r="CL378" s="100" t="str">
        <f t="shared" si="393"/>
        <v/>
      </c>
      <c r="CM378" s="100" t="str">
        <f t="shared" si="394"/>
        <v/>
      </c>
      <c r="CN378" s="100" t="str">
        <f t="shared" si="395"/>
        <v/>
      </c>
      <c r="CO378" s="100" t="str">
        <f t="shared" si="396"/>
        <v/>
      </c>
      <c r="CP378" s="100" t="str">
        <f t="shared" si="397"/>
        <v/>
      </c>
      <c r="CQ378" s="100">
        <f t="shared" si="398"/>
        <v>3.6841559999999998</v>
      </c>
      <c r="CR378" s="100">
        <f t="shared" si="399"/>
        <v>3.8351459999999999</v>
      </c>
      <c r="CS378" s="100" t="str">
        <f t="shared" si="400"/>
        <v/>
      </c>
      <c r="CT378" s="100" t="str">
        <f t="shared" si="401"/>
        <v/>
      </c>
      <c r="CU378" s="100" t="str">
        <f t="shared" si="402"/>
        <v/>
      </c>
      <c r="CV378" s="100" t="str">
        <f t="shared" si="403"/>
        <v/>
      </c>
      <c r="CW378" s="100" t="str">
        <f t="shared" si="404"/>
        <v/>
      </c>
      <c r="CX378" s="100" t="str">
        <f t="shared" si="405"/>
        <v/>
      </c>
      <c r="CY378" s="100" t="str">
        <f t="shared" si="406"/>
        <v/>
      </c>
      <c r="CZ378" s="100" t="str">
        <f t="shared" si="407"/>
        <v/>
      </c>
      <c r="DA378" s="100" t="str">
        <f t="shared" si="408"/>
        <v/>
      </c>
      <c r="DB378" s="100" t="str">
        <f t="shared" si="409"/>
        <v/>
      </c>
      <c r="DC378" s="100" t="str">
        <f t="shared" si="410"/>
        <v/>
      </c>
      <c r="DD378" s="100" t="str">
        <f t="shared" si="411"/>
        <v/>
      </c>
      <c r="DE378" s="100" t="str">
        <f t="shared" si="412"/>
        <v/>
      </c>
      <c r="DF378" s="100" t="str">
        <f t="shared" si="413"/>
        <v/>
      </c>
      <c r="DG378" s="100" t="str">
        <f t="shared" si="414"/>
        <v/>
      </c>
      <c r="DH378" s="100" t="str">
        <f t="shared" si="415"/>
        <v/>
      </c>
      <c r="DI378" s="100" t="str">
        <f t="shared" si="416"/>
        <v/>
      </c>
      <c r="DJ378" s="100" t="str">
        <f t="shared" si="417"/>
        <v/>
      </c>
      <c r="DK378" s="100" t="str">
        <f t="shared" si="418"/>
        <v/>
      </c>
      <c r="DL378" s="100" t="str">
        <f t="shared" si="419"/>
        <v/>
      </c>
      <c r="DM378" s="100" t="str">
        <f t="shared" si="420"/>
        <v/>
      </c>
      <c r="DN378" s="100" t="str">
        <f t="shared" si="421"/>
        <v/>
      </c>
      <c r="DO378" s="100" t="str">
        <f t="shared" si="422"/>
        <v/>
      </c>
      <c r="DP378" s="100" t="str">
        <f t="shared" si="423"/>
        <v/>
      </c>
      <c r="DQ378" s="100" t="str">
        <f t="shared" si="424"/>
        <v/>
      </c>
      <c r="DR378" s="100" t="str">
        <f t="shared" si="425"/>
        <v/>
      </c>
      <c r="DS378" s="100" t="str">
        <f t="shared" si="426"/>
        <v/>
      </c>
      <c r="DT378" s="100" t="str">
        <f t="shared" si="427"/>
        <v/>
      </c>
      <c r="DU378" s="100" t="str">
        <f t="shared" si="428"/>
        <v/>
      </c>
      <c r="DV378" s="100" t="str">
        <f t="shared" si="429"/>
        <v/>
      </c>
      <c r="DW378" s="100" t="str">
        <f t="shared" si="430"/>
        <v/>
      </c>
      <c r="DX378" s="100" t="str">
        <f t="shared" si="431"/>
        <v/>
      </c>
      <c r="DY378" s="100" t="str">
        <f t="shared" si="432"/>
        <v/>
      </c>
      <c r="DZ378" s="100" t="str">
        <f t="shared" si="433"/>
        <v/>
      </c>
      <c r="EA378" s="100" t="str">
        <f t="shared" si="434"/>
        <v/>
      </c>
      <c r="EB378" s="100" t="str">
        <f t="shared" si="435"/>
        <v/>
      </c>
      <c r="EC378" s="100" t="str">
        <f t="shared" si="436"/>
        <v/>
      </c>
      <c r="ED378" s="100" t="str">
        <f t="shared" si="437"/>
        <v/>
      </c>
      <c r="EE378" s="100" t="str">
        <f t="shared" si="438"/>
        <v/>
      </c>
      <c r="EF378" s="100" t="str">
        <f t="shared" si="439"/>
        <v/>
      </c>
      <c r="EG378" s="100" t="str">
        <f t="shared" si="440"/>
        <v/>
      </c>
      <c r="EH378" s="100" t="str">
        <f t="shared" si="441"/>
        <v/>
      </c>
      <c r="EI378" s="100">
        <f t="shared" si="442"/>
        <v>3.61</v>
      </c>
      <c r="EJ378" s="100" t="str">
        <f t="shared" si="443"/>
        <v/>
      </c>
      <c r="EK378" s="100">
        <f t="shared" si="444"/>
        <v>3.9</v>
      </c>
      <c r="EL378" s="100" t="str">
        <f t="shared" si="445"/>
        <v/>
      </c>
      <c r="EM378" s="100" t="str">
        <f t="shared" si="446"/>
        <v/>
      </c>
      <c r="EN378" s="100" t="str">
        <f t="shared" si="447"/>
        <v/>
      </c>
      <c r="EO378" s="99">
        <f t="shared" si="448"/>
        <v>3.76</v>
      </c>
      <c r="EP378" s="99">
        <f>ROUND(EO378*(1+[3]Inflación!$G$50),2)</f>
        <v>3.81</v>
      </c>
      <c r="EQ378" s="98">
        <f t="shared" si="449"/>
        <v>3.9466430651077911E-2</v>
      </c>
    </row>
    <row r="379" spans="1:147" s="97" customFormat="1" ht="24.75" customHeight="1">
      <c r="A379" s="107">
        <v>371</v>
      </c>
      <c r="B379" s="106" t="s">
        <v>364</v>
      </c>
      <c r="C379" s="105" t="s">
        <v>226</v>
      </c>
      <c r="D379" s="104" t="s">
        <v>12</v>
      </c>
      <c r="E379" s="103">
        <v>5.9461325327776642</v>
      </c>
      <c r="F379" s="103">
        <v>5.9966746593062741</v>
      </c>
      <c r="G379" s="102"/>
      <c r="H379" s="100"/>
      <c r="I379" s="100"/>
      <c r="J379" s="100">
        <v>7.28</v>
      </c>
      <c r="K379" s="100" t="str">
        <f>+'[3]Contratos anteriores'!AO382</f>
        <v xml:space="preserve"> </v>
      </c>
      <c r="L379" s="100" t="str">
        <f>+'[3]Contratos anteriores'!AP382</f>
        <v xml:space="preserve"> </v>
      </c>
      <c r="M379" s="100" t="str">
        <f>+'[3]Contratos anteriores'!AQ382</f>
        <v xml:space="preserve"> </v>
      </c>
      <c r="N379" s="100"/>
      <c r="O379" s="100"/>
      <c r="P379" s="100"/>
      <c r="Q379" s="100" t="str">
        <f>+'[3]Contratos anteriores'!AR382</f>
        <v xml:space="preserve"> </v>
      </c>
      <c r="R379" s="100" t="str">
        <f>+'[3]Contratos anteriores'!AS382</f>
        <v xml:space="preserve"> </v>
      </c>
      <c r="S379" s="100">
        <f>+'[3]Contratos anteriores'!AT382</f>
        <v>5.7069599999999987</v>
      </c>
      <c r="T379" s="100">
        <v>15</v>
      </c>
      <c r="U379" s="100"/>
      <c r="V379" s="101">
        <v>5.46</v>
      </c>
      <c r="W379" s="100" t="str">
        <f>+'[3]Contratos anteriores'!AU382</f>
        <v xml:space="preserve"> </v>
      </c>
      <c r="X379" s="100" t="str">
        <f>+'[3]Contratos anteriores'!AV382</f>
        <v xml:space="preserve"> </v>
      </c>
      <c r="Y379" s="100" t="str">
        <f>+'[3]Contratos anteriores'!AW382</f>
        <v xml:space="preserve"> </v>
      </c>
      <c r="Z379" s="100"/>
      <c r="AA379" s="100"/>
      <c r="AB379" s="100"/>
      <c r="AC379" s="101" t="str">
        <f>+'[3]Contratos anteriores'!AX382</f>
        <v xml:space="preserve"> </v>
      </c>
      <c r="AD379" s="101" t="str">
        <f>+'[3]Contratos anteriores'!AY382</f>
        <v xml:space="preserve"> </v>
      </c>
      <c r="AE379" s="101" t="str">
        <f>+'[3]Contratos anteriores'!AZ382</f>
        <v xml:space="preserve"> </v>
      </c>
      <c r="AF379" s="100"/>
      <c r="AG379" s="100"/>
      <c r="AH379" s="100"/>
      <c r="AI379" s="100" t="str">
        <f>+'[3]Contratos anteriores'!BA382</f>
        <v xml:space="preserve"> </v>
      </c>
      <c r="AJ379" s="100" t="str">
        <f>+'[3]Contratos anteriores'!BB382</f>
        <v xml:space="preserve"> </v>
      </c>
      <c r="AK379" s="100" t="str">
        <f>+'[3]Contratos anteriores'!BC382</f>
        <v xml:space="preserve"> </v>
      </c>
      <c r="AL379" s="100"/>
      <c r="AM379" s="100"/>
      <c r="AN379" s="100"/>
      <c r="AO379" s="100" t="str">
        <f>+'[3]Contratos anteriores'!BD382</f>
        <v xml:space="preserve"> </v>
      </c>
      <c r="AP379" s="100" t="str">
        <f>+'[3]Contratos anteriores'!BE382</f>
        <v xml:space="preserve"> </v>
      </c>
      <c r="AQ379" s="100" t="str">
        <f>+'[3]Contratos anteriores'!BF382</f>
        <v xml:space="preserve"> </v>
      </c>
      <c r="AR379" s="100"/>
      <c r="AS379" s="100"/>
      <c r="AT379" s="100"/>
      <c r="AU379" s="100" t="str">
        <f>+'[3]Contratos anteriores'!BG382</f>
        <v xml:space="preserve"> </v>
      </c>
      <c r="AV379" s="100" t="str">
        <f>+'[3]Contratos anteriores'!BH382</f>
        <v xml:space="preserve"> </v>
      </c>
      <c r="AW379" s="100" t="str">
        <f>+'[3]Contratos anteriores'!BI382</f>
        <v xml:space="preserve"> </v>
      </c>
      <c r="AX379" s="100"/>
      <c r="AY379" s="100"/>
      <c r="AZ379" s="100"/>
      <c r="BA379" s="100" t="str">
        <f>+'[3]Contratos anteriores'!BJ382</f>
        <v xml:space="preserve"> </v>
      </c>
      <c r="BB379" s="100" t="str">
        <f>+'[3]Contratos anteriores'!BK382</f>
        <v xml:space="preserve"> </v>
      </c>
      <c r="BC379" s="100" t="str">
        <f>+'[3]Contratos anteriores'!BL382</f>
        <v xml:space="preserve"> </v>
      </c>
      <c r="BD379" s="100"/>
      <c r="BE379" s="100"/>
      <c r="BF379" s="100"/>
      <c r="BG379" s="100" t="str">
        <f>+'[3]Contratos anteriores'!BM382</f>
        <v xml:space="preserve"> </v>
      </c>
      <c r="BH379" s="100" t="str">
        <f>+'[3]Contratos anteriores'!BN382</f>
        <v xml:space="preserve"> </v>
      </c>
      <c r="BI379" s="100" t="str">
        <f>+'[3]Contratos anteriores'!BO382</f>
        <v xml:space="preserve"> </v>
      </c>
      <c r="BJ379" s="100">
        <v>6.55</v>
      </c>
      <c r="BK379" s="100">
        <v>6.72</v>
      </c>
      <c r="BL379" s="100"/>
      <c r="BM379" s="100" t="str">
        <f>+'[3]Contratos anteriores'!BP382</f>
        <v xml:space="preserve"> </v>
      </c>
      <c r="BN379" s="100" t="str">
        <f>+'[3]Contratos anteriores'!BQ382</f>
        <v xml:space="preserve"> </v>
      </c>
      <c r="BO379" s="100" t="str">
        <f>+'[3]Contratos anteriores'!BR382</f>
        <v xml:space="preserve"> </v>
      </c>
      <c r="BP379" s="100">
        <v>5.94</v>
      </c>
      <c r="BQ379" s="100"/>
      <c r="BR379" s="100">
        <v>6.24</v>
      </c>
      <c r="BS379" s="100" t="str">
        <f>+'[3]Contratos anteriores'!BS382</f>
        <v xml:space="preserve"> </v>
      </c>
      <c r="BT379" s="100" t="str">
        <f>+'[3]Contratos anteriores'!BT382</f>
        <v xml:space="preserve"> </v>
      </c>
      <c r="BU379" s="100" t="str">
        <f>+'[3]Contratos anteriores'!BU382</f>
        <v xml:space="preserve"> </v>
      </c>
      <c r="BV379" s="100">
        <f t="shared" si="380"/>
        <v>7.3621199999999991</v>
      </c>
      <c r="BW379" s="100">
        <f t="shared" si="381"/>
        <v>2.8313881543562069</v>
      </c>
      <c r="BX379" s="100">
        <f t="shared" si="456"/>
        <v>3.1150377684656885</v>
      </c>
      <c r="BY379" s="100">
        <f t="shared" si="453"/>
        <v>10.193508154356206</v>
      </c>
      <c r="BZ379" s="100">
        <f t="shared" si="454"/>
        <v>6.5407457860554308</v>
      </c>
      <c r="CA379" s="100" t="str">
        <f t="shared" si="382"/>
        <v/>
      </c>
      <c r="CB379" s="100" t="str">
        <f t="shared" si="383"/>
        <v/>
      </c>
      <c r="CC379" s="100" t="str">
        <f t="shared" si="384"/>
        <v/>
      </c>
      <c r="CD379" s="100" t="str">
        <f t="shared" si="385"/>
        <v/>
      </c>
      <c r="CE379" s="100" t="str">
        <f t="shared" si="386"/>
        <v/>
      </c>
      <c r="CF379" s="100" t="str">
        <f t="shared" si="387"/>
        <v/>
      </c>
      <c r="CG379" s="100" t="str">
        <f t="shared" si="388"/>
        <v/>
      </c>
      <c r="CH379" s="100" t="str">
        <f t="shared" si="389"/>
        <v/>
      </c>
      <c r="CI379" s="100" t="str">
        <f t="shared" si="390"/>
        <v/>
      </c>
      <c r="CJ379" s="100" t="str">
        <f t="shared" si="391"/>
        <v/>
      </c>
      <c r="CK379" s="100" t="str">
        <f t="shared" si="392"/>
        <v/>
      </c>
      <c r="CL379" s="100">
        <f t="shared" si="393"/>
        <v>5.7069599999999987</v>
      </c>
      <c r="CM379" s="100" t="str">
        <f t="shared" si="394"/>
        <v/>
      </c>
      <c r="CN379" s="100" t="str">
        <f t="shared" si="395"/>
        <v/>
      </c>
      <c r="CO379" s="100">
        <f t="shared" si="396"/>
        <v>5.46</v>
      </c>
      <c r="CP379" s="100" t="str">
        <f t="shared" si="397"/>
        <v/>
      </c>
      <c r="CQ379" s="100" t="str">
        <f t="shared" si="398"/>
        <v/>
      </c>
      <c r="CR379" s="100" t="str">
        <f t="shared" si="399"/>
        <v/>
      </c>
      <c r="CS379" s="100" t="str">
        <f t="shared" si="400"/>
        <v/>
      </c>
      <c r="CT379" s="100" t="str">
        <f t="shared" si="401"/>
        <v/>
      </c>
      <c r="CU379" s="100" t="str">
        <f t="shared" si="402"/>
        <v/>
      </c>
      <c r="CV379" s="100" t="str">
        <f t="shared" si="403"/>
        <v/>
      </c>
      <c r="CW379" s="100" t="str">
        <f t="shared" si="404"/>
        <v/>
      </c>
      <c r="CX379" s="100" t="str">
        <f t="shared" si="405"/>
        <v/>
      </c>
      <c r="CY379" s="100" t="str">
        <f t="shared" si="406"/>
        <v/>
      </c>
      <c r="CZ379" s="100" t="str">
        <f t="shared" si="407"/>
        <v/>
      </c>
      <c r="DA379" s="100" t="str">
        <f t="shared" si="408"/>
        <v/>
      </c>
      <c r="DB379" s="100" t="str">
        <f t="shared" si="409"/>
        <v/>
      </c>
      <c r="DC379" s="100" t="str">
        <f t="shared" si="410"/>
        <v/>
      </c>
      <c r="DD379" s="100" t="str">
        <f t="shared" si="411"/>
        <v/>
      </c>
      <c r="DE379" s="100" t="str">
        <f t="shared" si="412"/>
        <v/>
      </c>
      <c r="DF379" s="100" t="str">
        <f t="shared" si="413"/>
        <v/>
      </c>
      <c r="DG379" s="100" t="str">
        <f t="shared" si="414"/>
        <v/>
      </c>
      <c r="DH379" s="100" t="str">
        <f t="shared" si="415"/>
        <v/>
      </c>
      <c r="DI379" s="100" t="str">
        <f t="shared" si="416"/>
        <v/>
      </c>
      <c r="DJ379" s="100" t="str">
        <f t="shared" si="417"/>
        <v/>
      </c>
      <c r="DK379" s="100" t="str">
        <f t="shared" si="418"/>
        <v/>
      </c>
      <c r="DL379" s="100" t="str">
        <f t="shared" si="419"/>
        <v/>
      </c>
      <c r="DM379" s="100" t="str">
        <f t="shared" si="420"/>
        <v/>
      </c>
      <c r="DN379" s="100" t="str">
        <f t="shared" si="421"/>
        <v/>
      </c>
      <c r="DO379" s="100" t="str">
        <f t="shared" si="422"/>
        <v/>
      </c>
      <c r="DP379" s="100" t="str">
        <f t="shared" si="423"/>
        <v/>
      </c>
      <c r="DQ379" s="100" t="str">
        <f t="shared" si="424"/>
        <v/>
      </c>
      <c r="DR379" s="100" t="str">
        <f t="shared" si="425"/>
        <v/>
      </c>
      <c r="DS379" s="100" t="str">
        <f t="shared" si="426"/>
        <v/>
      </c>
      <c r="DT379" s="100" t="str">
        <f t="shared" si="427"/>
        <v/>
      </c>
      <c r="DU379" s="100" t="str">
        <f t="shared" si="428"/>
        <v/>
      </c>
      <c r="DV379" s="100" t="str">
        <f t="shared" si="429"/>
        <v/>
      </c>
      <c r="DW379" s="100" t="str">
        <f t="shared" si="430"/>
        <v/>
      </c>
      <c r="DX379" s="100" t="str">
        <f t="shared" si="431"/>
        <v/>
      </c>
      <c r="DY379" s="100" t="str">
        <f t="shared" si="432"/>
        <v/>
      </c>
      <c r="DZ379" s="100" t="str">
        <f t="shared" si="433"/>
        <v/>
      </c>
      <c r="EA379" s="100" t="str">
        <f t="shared" si="434"/>
        <v/>
      </c>
      <c r="EB379" s="100" t="str">
        <f t="shared" si="435"/>
        <v/>
      </c>
      <c r="EC379" s="100" t="str">
        <f t="shared" si="436"/>
        <v/>
      </c>
      <c r="ED379" s="100" t="str">
        <f t="shared" si="437"/>
        <v/>
      </c>
      <c r="EE379" s="100" t="str">
        <f t="shared" si="438"/>
        <v/>
      </c>
      <c r="EF379" s="100" t="str">
        <f t="shared" si="439"/>
        <v/>
      </c>
      <c r="EG379" s="100" t="str">
        <f t="shared" si="440"/>
        <v/>
      </c>
      <c r="EH379" s="100" t="str">
        <f t="shared" si="441"/>
        <v/>
      </c>
      <c r="EI379" s="100">
        <f t="shared" si="442"/>
        <v>5.94</v>
      </c>
      <c r="EJ379" s="100" t="str">
        <f t="shared" si="443"/>
        <v/>
      </c>
      <c r="EK379" s="100">
        <f t="shared" si="444"/>
        <v>6.24</v>
      </c>
      <c r="EL379" s="100" t="str">
        <f t="shared" si="445"/>
        <v/>
      </c>
      <c r="EM379" s="100" t="str">
        <f t="shared" si="446"/>
        <v/>
      </c>
      <c r="EN379" s="100" t="str">
        <f t="shared" si="447"/>
        <v/>
      </c>
      <c r="EO379" s="99">
        <f t="shared" si="448"/>
        <v>5.85</v>
      </c>
      <c r="EP379" s="99">
        <f>ROUND(EO379*(1+[3]Inflación!$G$50),2)</f>
        <v>5.93</v>
      </c>
      <c r="EQ379" s="98">
        <f t="shared" si="449"/>
        <v>-1.6167236812792196E-2</v>
      </c>
    </row>
    <row r="380" spans="1:147" s="56" customFormat="1" ht="24.75" customHeight="1">
      <c r="A380" s="96">
        <v>372</v>
      </c>
      <c r="B380" s="95" t="s">
        <v>364</v>
      </c>
      <c r="C380" s="91" t="s">
        <v>363</v>
      </c>
      <c r="D380" s="90" t="s">
        <v>12</v>
      </c>
      <c r="E380" s="94">
        <v>6.8800777787989533</v>
      </c>
      <c r="F380" s="94">
        <v>6.9385584399187445</v>
      </c>
      <c r="G380" s="87"/>
      <c r="H380" s="82"/>
      <c r="I380" s="82"/>
      <c r="J380" s="82"/>
      <c r="K380" s="82" t="str">
        <f>+'[3]Contratos anteriores'!AO383</f>
        <v xml:space="preserve"> </v>
      </c>
      <c r="L380" s="82" t="str">
        <f>+'[3]Contratos anteriores'!AP383</f>
        <v xml:space="preserve"> </v>
      </c>
      <c r="M380" s="82" t="str">
        <f>+'[3]Contratos anteriores'!AQ383</f>
        <v xml:space="preserve"> </v>
      </c>
      <c r="N380" s="82"/>
      <c r="O380" s="82"/>
      <c r="P380" s="82"/>
      <c r="Q380" s="82" t="str">
        <f>+'[3]Contratos anteriores'!AR383</f>
        <v xml:space="preserve"> </v>
      </c>
      <c r="R380" s="82" t="str">
        <f>+'[3]Contratos anteriores'!AS383</f>
        <v xml:space="preserve"> </v>
      </c>
      <c r="S380" s="82" t="str">
        <f>+'[3]Contratos anteriores'!AT383</f>
        <v xml:space="preserve"> </v>
      </c>
      <c r="T380" s="82"/>
      <c r="U380" s="82"/>
      <c r="V380" s="82"/>
      <c r="W380" s="82" t="str">
        <f>+'[3]Contratos anteriores'!AU383</f>
        <v xml:space="preserve"> </v>
      </c>
      <c r="X380" s="82" t="str">
        <f>+'[3]Contratos anteriores'!AV383</f>
        <v xml:space="preserve"> </v>
      </c>
      <c r="Y380" s="82" t="str">
        <f>+'[3]Contratos anteriores'!AW383</f>
        <v xml:space="preserve"> </v>
      </c>
      <c r="Z380" s="82"/>
      <c r="AA380" s="82"/>
      <c r="AB380" s="82"/>
      <c r="AC380" s="86" t="str">
        <f>+'[3]Contratos anteriores'!AX383</f>
        <v xml:space="preserve"> </v>
      </c>
      <c r="AD380" s="86" t="str">
        <f>+'[3]Contratos anteriores'!AY383</f>
        <v xml:space="preserve"> </v>
      </c>
      <c r="AE380" s="86" t="str">
        <f>+'[3]Contratos anteriores'!AZ383</f>
        <v xml:space="preserve"> </v>
      </c>
      <c r="AF380" s="82"/>
      <c r="AG380" s="82"/>
      <c r="AH380" s="82"/>
      <c r="AI380" s="82" t="str">
        <f>+'[3]Contratos anteriores'!BA383</f>
        <v xml:space="preserve"> </v>
      </c>
      <c r="AJ380" s="82" t="str">
        <f>+'[3]Contratos anteriores'!BB383</f>
        <v xml:space="preserve"> </v>
      </c>
      <c r="AK380" s="82" t="str">
        <f>+'[3]Contratos anteriores'!BC383</f>
        <v xml:space="preserve"> </v>
      </c>
      <c r="AL380" s="82"/>
      <c r="AM380" s="82"/>
      <c r="AN380" s="82"/>
      <c r="AO380" s="82" t="str">
        <f>+'[3]Contratos anteriores'!BD383</f>
        <v xml:space="preserve"> </v>
      </c>
      <c r="AP380" s="82" t="str">
        <f>+'[3]Contratos anteriores'!BE383</f>
        <v xml:space="preserve"> </v>
      </c>
      <c r="AQ380" s="82" t="str">
        <f>+'[3]Contratos anteriores'!BF383</f>
        <v xml:space="preserve"> </v>
      </c>
      <c r="AR380" s="82"/>
      <c r="AS380" s="82"/>
      <c r="AT380" s="82"/>
      <c r="AU380" s="82" t="str">
        <f>+'[3]Contratos anteriores'!BG383</f>
        <v xml:space="preserve"> </v>
      </c>
      <c r="AV380" s="82" t="str">
        <f>+'[3]Contratos anteriores'!BH383</f>
        <v xml:space="preserve"> </v>
      </c>
      <c r="AW380" s="82" t="str">
        <f>+'[3]Contratos anteriores'!BI383</f>
        <v xml:space="preserve"> </v>
      </c>
      <c r="AX380" s="82"/>
      <c r="AY380" s="82"/>
      <c r="AZ380" s="82"/>
      <c r="BA380" s="82" t="str">
        <f>+'[3]Contratos anteriores'!BJ383</f>
        <v xml:space="preserve"> </v>
      </c>
      <c r="BB380" s="82" t="str">
        <f>+'[3]Contratos anteriores'!BK383</f>
        <v xml:space="preserve"> </v>
      </c>
      <c r="BC380" s="82" t="str">
        <f>+'[3]Contratos anteriores'!BL383</f>
        <v xml:space="preserve"> </v>
      </c>
      <c r="BD380" s="82"/>
      <c r="BE380" s="82"/>
      <c r="BF380" s="82"/>
      <c r="BG380" s="82" t="str">
        <f>+'[3]Contratos anteriores'!BM383</f>
        <v xml:space="preserve"> </v>
      </c>
      <c r="BH380" s="82" t="str">
        <f>+'[3]Contratos anteriores'!BN383</f>
        <v xml:space="preserve"> </v>
      </c>
      <c r="BI380" s="82" t="str">
        <f>+'[3]Contratos anteriores'!BO383</f>
        <v xml:space="preserve"> </v>
      </c>
      <c r="BJ380" s="82">
        <v>7.57</v>
      </c>
      <c r="BK380" s="82">
        <v>7.77</v>
      </c>
      <c r="BL380" s="82"/>
      <c r="BM380" s="82" t="str">
        <f>+'[3]Contratos anteriores'!BP383</f>
        <v xml:space="preserve"> </v>
      </c>
      <c r="BN380" s="82" t="str">
        <f>+'[3]Contratos anteriores'!BQ383</f>
        <v xml:space="preserve"> </v>
      </c>
      <c r="BO380" s="82" t="str">
        <f>+'[3]Contratos anteriores'!BR383</f>
        <v xml:space="preserve"> </v>
      </c>
      <c r="BP380" s="82">
        <v>6.87</v>
      </c>
      <c r="BQ380" s="82"/>
      <c r="BR380" s="82">
        <v>7.06</v>
      </c>
      <c r="BS380" s="82" t="str">
        <f>+'[3]Contratos anteriores'!BS383</f>
        <v xml:space="preserve"> </v>
      </c>
      <c r="BT380" s="82" t="str">
        <f>+'[3]Contratos anteriores'!BT383</f>
        <v xml:space="preserve"> </v>
      </c>
      <c r="BU380" s="82" t="str">
        <f>+'[3]Contratos anteriores'!BU383</f>
        <v xml:space="preserve"> </v>
      </c>
      <c r="BV380" s="84">
        <f t="shared" si="380"/>
        <v>7.3174999999999999</v>
      </c>
      <c r="BW380" s="84">
        <f t="shared" si="381"/>
        <v>0.3895984946049843</v>
      </c>
      <c r="BX380" s="84">
        <f t="shared" si="456"/>
        <v>6.7331022580925239</v>
      </c>
      <c r="BY380" s="84">
        <f t="shared" si="453"/>
        <v>7.7070984946049839</v>
      </c>
      <c r="BZ380" s="84">
        <f t="shared" si="454"/>
        <v>7.5680855566788496</v>
      </c>
      <c r="CA380" s="82" t="str">
        <f t="shared" si="382"/>
        <v/>
      </c>
      <c r="CB380" s="82" t="str">
        <f t="shared" si="383"/>
        <v/>
      </c>
      <c r="CC380" s="82" t="str">
        <f t="shared" si="384"/>
        <v/>
      </c>
      <c r="CD380" s="82" t="str">
        <f t="shared" si="385"/>
        <v/>
      </c>
      <c r="CE380" s="82" t="str">
        <f t="shared" si="386"/>
        <v/>
      </c>
      <c r="CF380" s="82" t="str">
        <f t="shared" si="387"/>
        <v/>
      </c>
      <c r="CG380" s="82" t="str">
        <f t="shared" si="388"/>
        <v/>
      </c>
      <c r="CH380" s="82" t="str">
        <f t="shared" si="389"/>
        <v/>
      </c>
      <c r="CI380" s="82" t="str">
        <f t="shared" si="390"/>
        <v/>
      </c>
      <c r="CJ380" s="82" t="str">
        <f t="shared" si="391"/>
        <v/>
      </c>
      <c r="CK380" s="82" t="str">
        <f t="shared" si="392"/>
        <v/>
      </c>
      <c r="CL380" s="82" t="str">
        <f t="shared" si="393"/>
        <v/>
      </c>
      <c r="CM380" s="82" t="str">
        <f t="shared" si="394"/>
        <v/>
      </c>
      <c r="CN380" s="82" t="str">
        <f t="shared" si="395"/>
        <v/>
      </c>
      <c r="CO380" s="82" t="str">
        <f t="shared" si="396"/>
        <v/>
      </c>
      <c r="CP380" s="82" t="str">
        <f t="shared" si="397"/>
        <v/>
      </c>
      <c r="CQ380" s="82" t="str">
        <f t="shared" si="398"/>
        <v/>
      </c>
      <c r="CR380" s="82" t="str">
        <f t="shared" si="399"/>
        <v/>
      </c>
      <c r="CS380" s="82" t="str">
        <f t="shared" si="400"/>
        <v/>
      </c>
      <c r="CT380" s="82" t="str">
        <f t="shared" si="401"/>
        <v/>
      </c>
      <c r="CU380" s="82" t="str">
        <f t="shared" si="402"/>
        <v/>
      </c>
      <c r="CV380" s="82" t="str">
        <f t="shared" si="403"/>
        <v/>
      </c>
      <c r="CW380" s="82" t="str">
        <f t="shared" si="404"/>
        <v/>
      </c>
      <c r="CX380" s="82" t="str">
        <f t="shared" si="405"/>
        <v/>
      </c>
      <c r="CY380" s="82" t="str">
        <f t="shared" si="406"/>
        <v/>
      </c>
      <c r="CZ380" s="82" t="str">
        <f t="shared" si="407"/>
        <v/>
      </c>
      <c r="DA380" s="82" t="str">
        <f t="shared" si="408"/>
        <v/>
      </c>
      <c r="DB380" s="82" t="str">
        <f t="shared" si="409"/>
        <v/>
      </c>
      <c r="DC380" s="82" t="str">
        <f t="shared" si="410"/>
        <v/>
      </c>
      <c r="DD380" s="82" t="str">
        <f t="shared" si="411"/>
        <v/>
      </c>
      <c r="DE380" s="82" t="str">
        <f t="shared" si="412"/>
        <v/>
      </c>
      <c r="DF380" s="82" t="str">
        <f t="shared" si="413"/>
        <v/>
      </c>
      <c r="DG380" s="82" t="str">
        <f t="shared" si="414"/>
        <v/>
      </c>
      <c r="DH380" s="82" t="str">
        <f t="shared" si="415"/>
        <v/>
      </c>
      <c r="DI380" s="82" t="str">
        <f t="shared" si="416"/>
        <v/>
      </c>
      <c r="DJ380" s="82" t="str">
        <f t="shared" si="417"/>
        <v/>
      </c>
      <c r="DK380" s="82" t="str">
        <f t="shared" si="418"/>
        <v/>
      </c>
      <c r="DL380" s="82" t="str">
        <f t="shared" si="419"/>
        <v/>
      </c>
      <c r="DM380" s="82" t="str">
        <f t="shared" si="420"/>
        <v/>
      </c>
      <c r="DN380" s="82" t="str">
        <f t="shared" si="421"/>
        <v/>
      </c>
      <c r="DO380" s="82" t="str">
        <f t="shared" si="422"/>
        <v/>
      </c>
      <c r="DP380" s="82" t="str">
        <f t="shared" si="423"/>
        <v/>
      </c>
      <c r="DQ380" s="82" t="str">
        <f t="shared" si="424"/>
        <v/>
      </c>
      <c r="DR380" s="82" t="str">
        <f t="shared" si="425"/>
        <v/>
      </c>
      <c r="DS380" s="82" t="str">
        <f t="shared" si="426"/>
        <v/>
      </c>
      <c r="DT380" s="82" t="str">
        <f t="shared" si="427"/>
        <v/>
      </c>
      <c r="DU380" s="82" t="str">
        <f t="shared" si="428"/>
        <v/>
      </c>
      <c r="DV380" s="82" t="str">
        <f t="shared" si="429"/>
        <v/>
      </c>
      <c r="DW380" s="82" t="str">
        <f t="shared" si="430"/>
        <v/>
      </c>
      <c r="DX380" s="82" t="str">
        <f t="shared" si="431"/>
        <v/>
      </c>
      <c r="DY380" s="82" t="str">
        <f t="shared" si="432"/>
        <v/>
      </c>
      <c r="DZ380" s="82" t="str">
        <f t="shared" si="433"/>
        <v/>
      </c>
      <c r="EA380" s="82" t="str">
        <f t="shared" si="434"/>
        <v/>
      </c>
      <c r="EB380" s="82" t="str">
        <f t="shared" si="435"/>
        <v/>
      </c>
      <c r="EC380" s="82" t="str">
        <f t="shared" si="436"/>
        <v/>
      </c>
      <c r="ED380" s="82" t="str">
        <f t="shared" si="437"/>
        <v/>
      </c>
      <c r="EE380" s="82" t="str">
        <f t="shared" si="438"/>
        <v/>
      </c>
      <c r="EF380" s="82" t="str">
        <f t="shared" si="439"/>
        <v/>
      </c>
      <c r="EG380" s="82" t="str">
        <f t="shared" si="440"/>
        <v/>
      </c>
      <c r="EH380" s="82" t="str">
        <f t="shared" si="441"/>
        <v/>
      </c>
      <c r="EI380" s="82">
        <f t="shared" si="442"/>
        <v>6.87</v>
      </c>
      <c r="EJ380" s="82" t="str">
        <f t="shared" si="443"/>
        <v/>
      </c>
      <c r="EK380" s="82">
        <f t="shared" si="444"/>
        <v>7.06</v>
      </c>
      <c r="EL380" s="82" t="str">
        <f t="shared" si="445"/>
        <v/>
      </c>
      <c r="EM380" s="82" t="str">
        <f t="shared" si="446"/>
        <v/>
      </c>
      <c r="EN380" s="82" t="str">
        <f t="shared" si="447"/>
        <v/>
      </c>
      <c r="EO380" s="71">
        <f t="shared" si="448"/>
        <v>6.97</v>
      </c>
      <c r="EP380" s="71">
        <f>ROUND(EO380*(1+[3]Inflación!$G$50),2)</f>
        <v>7.06</v>
      </c>
      <c r="EQ380" s="81">
        <f t="shared" si="449"/>
        <v>1.3069942534391421E-2</v>
      </c>
    </row>
    <row r="381" spans="1:147" s="97" customFormat="1" ht="24.75" customHeight="1">
      <c r="A381" s="107">
        <v>373</v>
      </c>
      <c r="B381" s="106" t="s">
        <v>357</v>
      </c>
      <c r="C381" s="105" t="s">
        <v>362</v>
      </c>
      <c r="D381" s="104" t="s">
        <v>12</v>
      </c>
      <c r="E381" s="103">
        <v>5.0593564542753215</v>
      </c>
      <c r="F381" s="103">
        <v>5.1023609841366619</v>
      </c>
      <c r="G381" s="102">
        <v>5.21</v>
      </c>
      <c r="H381" s="100"/>
      <c r="I381" s="100">
        <v>5.3129999999999997</v>
      </c>
      <c r="J381" s="100">
        <v>7.33</v>
      </c>
      <c r="K381" s="100" t="str">
        <f>+'[3]Contratos anteriores'!AO384</f>
        <v xml:space="preserve"> </v>
      </c>
      <c r="L381" s="100" t="str">
        <f>+'[3]Contratos anteriores'!AP384</f>
        <v xml:space="preserve"> </v>
      </c>
      <c r="M381" s="100" t="str">
        <f>+'[3]Contratos anteriores'!AQ384</f>
        <v xml:space="preserve"> </v>
      </c>
      <c r="N381" s="100"/>
      <c r="O381" s="100"/>
      <c r="P381" s="100"/>
      <c r="Q381" s="100" t="str">
        <f>+'[3]Contratos anteriores'!AR384</f>
        <v xml:space="preserve"> </v>
      </c>
      <c r="R381" s="100" t="str">
        <f>+'[3]Contratos anteriores'!AS384</f>
        <v xml:space="preserve"> </v>
      </c>
      <c r="S381" s="100" t="str">
        <f>+'[3]Contratos anteriores'!AT384</f>
        <v xml:space="preserve"> </v>
      </c>
      <c r="T381" s="100">
        <v>7</v>
      </c>
      <c r="U381" s="100">
        <v>3.8</v>
      </c>
      <c r="V381" s="100"/>
      <c r="W381" s="100" t="str">
        <f>+'[3]Contratos anteriores'!AU384</f>
        <v xml:space="preserve"> </v>
      </c>
      <c r="X381" s="100" t="str">
        <f>+'[3]Contratos anteriores'!AV384</f>
        <v xml:space="preserve"> </v>
      </c>
      <c r="Y381" s="100" t="str">
        <f>+'[3]Contratos anteriores'!AW384</f>
        <v xml:space="preserve"> </v>
      </c>
      <c r="Z381" s="100"/>
      <c r="AA381" s="100"/>
      <c r="AB381" s="100"/>
      <c r="AC381" s="101">
        <f>+'[3]Contratos anteriores'!AX384</f>
        <v>5.1790500000000002</v>
      </c>
      <c r="AD381" s="101">
        <f>+'[3]Contratos anteriores'!AY384</f>
        <v>5.0933959999999994</v>
      </c>
      <c r="AE381" s="101" t="str">
        <f>+'[3]Contratos anteriores'!AZ384</f>
        <v xml:space="preserve"> </v>
      </c>
      <c r="AF381" s="100"/>
      <c r="AG381" s="100"/>
      <c r="AH381" s="100"/>
      <c r="AI381" s="100" t="str">
        <f>+'[3]Contratos anteriores'!BA384</f>
        <v xml:space="preserve"> </v>
      </c>
      <c r="AJ381" s="100" t="str">
        <f>+'[3]Contratos anteriores'!BB384</f>
        <v xml:space="preserve"> </v>
      </c>
      <c r="AK381" s="100" t="str">
        <f>+'[3]Contratos anteriores'!BC384</f>
        <v xml:space="preserve"> </v>
      </c>
      <c r="AL381" s="100"/>
      <c r="AM381" s="100"/>
      <c r="AN381" s="100"/>
      <c r="AO381" s="100" t="str">
        <f>+'[3]Contratos anteriores'!BD384</f>
        <v xml:space="preserve"> </v>
      </c>
      <c r="AP381" s="100">
        <f>+'[3]Contratos anteriores'!BE384</f>
        <v>4.8835199999999999</v>
      </c>
      <c r="AQ381" s="100" t="str">
        <f>+'[3]Contratos anteriores'!BF384</f>
        <v xml:space="preserve"> </v>
      </c>
      <c r="AR381" s="100"/>
      <c r="AS381" s="100"/>
      <c r="AT381" s="100"/>
      <c r="AU381" s="100" t="str">
        <f>+'[3]Contratos anteriores'!BG384</f>
        <v xml:space="preserve"> </v>
      </c>
      <c r="AV381" s="100" t="str">
        <f>+'[3]Contratos anteriores'!BH384</f>
        <v xml:space="preserve"> </v>
      </c>
      <c r="AW381" s="100" t="str">
        <f>+'[3]Contratos anteriores'!BI384</f>
        <v xml:space="preserve"> </v>
      </c>
      <c r="AX381" s="100"/>
      <c r="AY381" s="100"/>
      <c r="AZ381" s="100"/>
      <c r="BA381" s="100" t="str">
        <f>+'[3]Contratos anteriores'!BJ384</f>
        <v xml:space="preserve"> </v>
      </c>
      <c r="BB381" s="100" t="str">
        <f>+'[3]Contratos anteriores'!BK384</f>
        <v xml:space="preserve"> </v>
      </c>
      <c r="BC381" s="100" t="str">
        <f>+'[3]Contratos anteriores'!BL384</f>
        <v xml:space="preserve"> </v>
      </c>
      <c r="BD381" s="100"/>
      <c r="BE381" s="100"/>
      <c r="BF381" s="100"/>
      <c r="BG381" s="100">
        <f>+'[3]Contratos anteriores'!BM384</f>
        <v>6.1854360000000002</v>
      </c>
      <c r="BH381" s="100" t="str">
        <f>+'[3]Contratos anteriores'!BN384</f>
        <v xml:space="preserve"> </v>
      </c>
      <c r="BI381" s="100" t="str">
        <f>+'[3]Contratos anteriores'!BO384</f>
        <v xml:space="preserve"> </v>
      </c>
      <c r="BJ381" s="100">
        <v>5.5699999999999994</v>
      </c>
      <c r="BK381" s="100">
        <v>5.72</v>
      </c>
      <c r="BL381" s="100"/>
      <c r="BM381" s="100" t="str">
        <f>+'[3]Contratos anteriores'!BP384</f>
        <v xml:space="preserve"> </v>
      </c>
      <c r="BN381" s="100">
        <f>+'[3]Contratos anteriores'!BQ384</f>
        <v>4.9837899999999999</v>
      </c>
      <c r="BO381" s="100">
        <f>+'[3]Contratos anteriores'!BR384</f>
        <v>5.0128680000000001</v>
      </c>
      <c r="BP381" s="100">
        <v>5.05</v>
      </c>
      <c r="BQ381" s="100"/>
      <c r="BR381" s="100">
        <v>4.97</v>
      </c>
      <c r="BS381" s="100">
        <f>+'[3]Contratos anteriores'!BS384</f>
        <v>4.9743209999999998</v>
      </c>
      <c r="BT381" s="100" t="str">
        <f>+'[3]Contratos anteriores'!BT384</f>
        <v xml:space="preserve"> </v>
      </c>
      <c r="BU381" s="100">
        <f>+'[3]Contratos anteriores'!BU384</f>
        <v>4.9086849999999993</v>
      </c>
      <c r="BV381" s="100">
        <f t="shared" si="380"/>
        <v>5.3637685882352946</v>
      </c>
      <c r="BW381" s="100">
        <f t="shared" si="381"/>
        <v>0.78955981498878036</v>
      </c>
      <c r="BX381" s="100">
        <f t="shared" si="456"/>
        <v>4.1794288657521239</v>
      </c>
      <c r="BY381" s="100">
        <f t="shared" si="453"/>
        <v>6.1533284032240747</v>
      </c>
      <c r="BZ381" s="100">
        <f t="shared" si="454"/>
        <v>5.5652920997028543</v>
      </c>
      <c r="CA381" s="100" t="str">
        <f t="shared" si="382"/>
        <v/>
      </c>
      <c r="CB381" s="100">
        <f t="shared" si="383"/>
        <v>5.3129999999999997</v>
      </c>
      <c r="CC381" s="100" t="str">
        <f t="shared" si="384"/>
        <v/>
      </c>
      <c r="CD381" s="100" t="str">
        <f t="shared" si="385"/>
        <v/>
      </c>
      <c r="CE381" s="100" t="str">
        <f t="shared" si="386"/>
        <v/>
      </c>
      <c r="CF381" s="100" t="str">
        <f t="shared" si="387"/>
        <v/>
      </c>
      <c r="CG381" s="100" t="str">
        <f t="shared" si="388"/>
        <v/>
      </c>
      <c r="CH381" s="100" t="str">
        <f t="shared" si="389"/>
        <v/>
      </c>
      <c r="CI381" s="100" t="str">
        <f t="shared" si="390"/>
        <v/>
      </c>
      <c r="CJ381" s="100" t="str">
        <f t="shared" si="391"/>
        <v/>
      </c>
      <c r="CK381" s="100" t="str">
        <f t="shared" si="392"/>
        <v/>
      </c>
      <c r="CL381" s="100" t="str">
        <f t="shared" si="393"/>
        <v/>
      </c>
      <c r="CM381" s="100" t="str">
        <f t="shared" si="394"/>
        <v/>
      </c>
      <c r="CN381" s="100" t="str">
        <f t="shared" si="395"/>
        <v/>
      </c>
      <c r="CO381" s="100" t="str">
        <f t="shared" si="396"/>
        <v/>
      </c>
      <c r="CP381" s="100" t="str">
        <f t="shared" si="397"/>
        <v/>
      </c>
      <c r="CQ381" s="100" t="str">
        <f t="shared" si="398"/>
        <v/>
      </c>
      <c r="CR381" s="100" t="str">
        <f t="shared" si="399"/>
        <v/>
      </c>
      <c r="CS381" s="100" t="str">
        <f t="shared" si="400"/>
        <v/>
      </c>
      <c r="CT381" s="100" t="str">
        <f t="shared" si="401"/>
        <v/>
      </c>
      <c r="CU381" s="100" t="str">
        <f t="shared" si="402"/>
        <v/>
      </c>
      <c r="CV381" s="100">
        <f t="shared" si="403"/>
        <v>5.1790500000000002</v>
      </c>
      <c r="CW381" s="100">
        <f t="shared" si="404"/>
        <v>5.0933959999999994</v>
      </c>
      <c r="CX381" s="100" t="str">
        <f t="shared" si="405"/>
        <v/>
      </c>
      <c r="CY381" s="100" t="str">
        <f t="shared" si="406"/>
        <v/>
      </c>
      <c r="CZ381" s="100" t="str">
        <f t="shared" si="407"/>
        <v/>
      </c>
      <c r="DA381" s="100" t="str">
        <f t="shared" si="408"/>
        <v/>
      </c>
      <c r="DB381" s="100" t="str">
        <f t="shared" si="409"/>
        <v/>
      </c>
      <c r="DC381" s="100" t="str">
        <f t="shared" si="410"/>
        <v/>
      </c>
      <c r="DD381" s="100" t="str">
        <f t="shared" si="411"/>
        <v/>
      </c>
      <c r="DE381" s="100" t="str">
        <f t="shared" si="412"/>
        <v/>
      </c>
      <c r="DF381" s="100" t="str">
        <f t="shared" si="413"/>
        <v/>
      </c>
      <c r="DG381" s="100" t="str">
        <f t="shared" si="414"/>
        <v/>
      </c>
      <c r="DH381" s="100" t="str">
        <f t="shared" si="415"/>
        <v/>
      </c>
      <c r="DI381" s="100">
        <f t="shared" si="416"/>
        <v>4.8835199999999999</v>
      </c>
      <c r="DJ381" s="100" t="str">
        <f t="shared" si="417"/>
        <v/>
      </c>
      <c r="DK381" s="100" t="str">
        <f t="shared" si="418"/>
        <v/>
      </c>
      <c r="DL381" s="100" t="str">
        <f t="shared" si="419"/>
        <v/>
      </c>
      <c r="DM381" s="100" t="str">
        <f t="shared" si="420"/>
        <v/>
      </c>
      <c r="DN381" s="100" t="str">
        <f t="shared" si="421"/>
        <v/>
      </c>
      <c r="DO381" s="100" t="str">
        <f t="shared" si="422"/>
        <v/>
      </c>
      <c r="DP381" s="100" t="str">
        <f t="shared" si="423"/>
        <v/>
      </c>
      <c r="DQ381" s="100" t="str">
        <f t="shared" si="424"/>
        <v/>
      </c>
      <c r="DR381" s="100" t="str">
        <f t="shared" si="425"/>
        <v/>
      </c>
      <c r="DS381" s="100" t="str">
        <f t="shared" si="426"/>
        <v/>
      </c>
      <c r="DT381" s="100" t="str">
        <f t="shared" si="427"/>
        <v/>
      </c>
      <c r="DU381" s="100" t="str">
        <f t="shared" si="428"/>
        <v/>
      </c>
      <c r="DV381" s="100" t="str">
        <f t="shared" si="429"/>
        <v/>
      </c>
      <c r="DW381" s="100" t="str">
        <f t="shared" si="430"/>
        <v/>
      </c>
      <c r="DX381" s="100" t="str">
        <f t="shared" si="431"/>
        <v/>
      </c>
      <c r="DY381" s="100" t="str">
        <f t="shared" si="432"/>
        <v/>
      </c>
      <c r="DZ381" s="100" t="str">
        <f t="shared" si="433"/>
        <v/>
      </c>
      <c r="EA381" s="100" t="str">
        <f t="shared" si="434"/>
        <v/>
      </c>
      <c r="EB381" s="100" t="str">
        <f t="shared" si="435"/>
        <v/>
      </c>
      <c r="EC381" s="100" t="str">
        <f t="shared" si="436"/>
        <v/>
      </c>
      <c r="ED381" s="100" t="str">
        <f t="shared" si="437"/>
        <v/>
      </c>
      <c r="EE381" s="100" t="str">
        <f t="shared" si="438"/>
        <v/>
      </c>
      <c r="EF381" s="100" t="str">
        <f t="shared" si="439"/>
        <v/>
      </c>
      <c r="EG381" s="100">
        <f t="shared" si="440"/>
        <v>4.9837899999999999</v>
      </c>
      <c r="EH381" s="100">
        <f t="shared" si="441"/>
        <v>5.0128680000000001</v>
      </c>
      <c r="EI381" s="100">
        <f t="shared" si="442"/>
        <v>5.05</v>
      </c>
      <c r="EJ381" s="100" t="str">
        <f t="shared" si="443"/>
        <v/>
      </c>
      <c r="EK381" s="100">
        <f t="shared" si="444"/>
        <v>4.97</v>
      </c>
      <c r="EL381" s="100">
        <f t="shared" si="445"/>
        <v>4.9743209999999998</v>
      </c>
      <c r="EM381" s="100" t="str">
        <f t="shared" si="446"/>
        <v/>
      </c>
      <c r="EN381" s="100">
        <f t="shared" si="447"/>
        <v>4.9086849999999993</v>
      </c>
      <c r="EO381" s="99">
        <f t="shared" si="448"/>
        <v>5.21</v>
      </c>
      <c r="EP381" s="99">
        <f>ROUND(EO381*(1+[3]Inflación!$G$50),2)</f>
        <v>5.28</v>
      </c>
      <c r="EQ381" s="98">
        <f t="shared" si="449"/>
        <v>2.9775238626916556E-2</v>
      </c>
    </row>
    <row r="382" spans="1:147" s="56" customFormat="1" ht="24.75" customHeight="1">
      <c r="A382" s="93">
        <v>374</v>
      </c>
      <c r="B382" s="92" t="s">
        <v>357</v>
      </c>
      <c r="C382" s="91" t="s">
        <v>361</v>
      </c>
      <c r="D382" s="90" t="s">
        <v>12</v>
      </c>
      <c r="E382" s="94">
        <v>7.1254641547712962</v>
      </c>
      <c r="F382" s="94">
        <v>7.1860306000868519</v>
      </c>
      <c r="G382" s="87">
        <v>6.52</v>
      </c>
      <c r="H382" s="82"/>
      <c r="I382" s="82">
        <v>8.2004999999999999</v>
      </c>
      <c r="J382" s="82">
        <v>9.58</v>
      </c>
      <c r="K382" s="82">
        <f>+'[3]Contratos anteriores'!AO385</f>
        <v>7.3354540000000004</v>
      </c>
      <c r="L382" s="82">
        <f>+'[3]Contratos anteriores'!AP385</f>
        <v>6.4287480000000006</v>
      </c>
      <c r="M382" s="82">
        <f>+'[3]Contratos anteriores'!AQ385</f>
        <v>7.3477109999999994</v>
      </c>
      <c r="N382" s="82"/>
      <c r="O382" s="82"/>
      <c r="P382" s="82"/>
      <c r="Q382" s="82">
        <f>+'[3]Contratos anteriores'!AR385</f>
        <v>5.8207740000000001</v>
      </c>
      <c r="R382" s="82">
        <f>+'[3]Contratos anteriores'!AS385</f>
        <v>5.9883844649999993</v>
      </c>
      <c r="S382" s="82" t="str">
        <f>+'[3]Contratos anteriores'!AT385</f>
        <v xml:space="preserve"> </v>
      </c>
      <c r="T382" s="82">
        <v>10</v>
      </c>
      <c r="U382" s="82">
        <v>7.5</v>
      </c>
      <c r="V382" s="82"/>
      <c r="W382" s="82">
        <f>+'[3]Contratos anteriores'!AU385</f>
        <v>7.2575859999999999</v>
      </c>
      <c r="X382" s="82">
        <f>+'[3]Contratos anteriores'!AV385</f>
        <v>7.3179819999999989</v>
      </c>
      <c r="Y382" s="82">
        <f>+'[3]Contratos anteriores'!AW385</f>
        <v>6.7240879999999992</v>
      </c>
      <c r="Z382" s="82"/>
      <c r="AA382" s="82"/>
      <c r="AB382" s="82"/>
      <c r="AC382" s="86">
        <f>+'[3]Contratos anteriores'!AX385</f>
        <v>7.6264050000000001</v>
      </c>
      <c r="AD382" s="86" t="str">
        <f>+'[3]Contratos anteriores'!AY385</f>
        <v xml:space="preserve"> </v>
      </c>
      <c r="AE382" s="86" t="str">
        <f>+'[3]Contratos anteriores'!AZ385</f>
        <v xml:space="preserve"> </v>
      </c>
      <c r="AF382" s="82"/>
      <c r="AG382" s="82"/>
      <c r="AH382" s="82"/>
      <c r="AI382" s="82" t="str">
        <f>+'[3]Contratos anteriores'!BA385</f>
        <v xml:space="preserve"> </v>
      </c>
      <c r="AJ382" s="82" t="str">
        <f>+'[3]Contratos anteriores'!BB385</f>
        <v xml:space="preserve"> </v>
      </c>
      <c r="AK382" s="82" t="str">
        <f>+'[3]Contratos anteriores'!BC385</f>
        <v xml:space="preserve"> </v>
      </c>
      <c r="AL382" s="82"/>
      <c r="AM382" s="82"/>
      <c r="AN382" s="82"/>
      <c r="AO382" s="82" t="str">
        <f>+'[3]Contratos anteriores'!BD385</f>
        <v xml:space="preserve"> </v>
      </c>
      <c r="AP382" s="82" t="str">
        <f>+'[3]Contratos anteriores'!BE385</f>
        <v xml:space="preserve"> </v>
      </c>
      <c r="AQ382" s="82" t="str">
        <f>+'[3]Contratos anteriores'!BF385</f>
        <v xml:space="preserve"> </v>
      </c>
      <c r="AR382" s="82"/>
      <c r="AS382" s="82"/>
      <c r="AT382" s="82"/>
      <c r="AU382" s="82" t="str">
        <f>+'[3]Contratos anteriores'!BG385</f>
        <v xml:space="preserve"> </v>
      </c>
      <c r="AV382" s="82" t="str">
        <f>+'[3]Contratos anteriores'!BH385</f>
        <v xml:space="preserve"> </v>
      </c>
      <c r="AW382" s="82" t="str">
        <f>+'[3]Contratos anteriores'!BI385</f>
        <v xml:space="preserve"> </v>
      </c>
      <c r="AX382" s="82"/>
      <c r="AY382" s="82"/>
      <c r="AZ382" s="82"/>
      <c r="BA382" s="82" t="str">
        <f>+'[3]Contratos anteriores'!BJ385</f>
        <v xml:space="preserve"> </v>
      </c>
      <c r="BB382" s="82" t="str">
        <f>+'[3]Contratos anteriores'!BK385</f>
        <v xml:space="preserve"> </v>
      </c>
      <c r="BC382" s="82" t="str">
        <f>+'[3]Contratos anteriores'!BL385</f>
        <v xml:space="preserve"> </v>
      </c>
      <c r="BD382" s="82"/>
      <c r="BE382" s="82"/>
      <c r="BF382" s="82"/>
      <c r="BG382" s="82">
        <f>+'[3]Contratos anteriores'!BM385</f>
        <v>7.2331320000000003</v>
      </c>
      <c r="BH382" s="82" t="str">
        <f>+'[3]Contratos anteriores'!BN385</f>
        <v xml:space="preserve"> </v>
      </c>
      <c r="BI382" s="82" t="str">
        <f>+'[3]Contratos anteriores'!BO385</f>
        <v xml:space="preserve"> </v>
      </c>
      <c r="BJ382" s="82">
        <v>8.82</v>
      </c>
      <c r="BK382" s="82">
        <v>8.0500000000000007</v>
      </c>
      <c r="BL382" s="82"/>
      <c r="BM382" s="82" t="str">
        <f>+'[3]Contratos anteriores'!BP385</f>
        <v xml:space="preserve"> </v>
      </c>
      <c r="BN382" s="82">
        <f>+'[3]Contratos anteriores'!BQ385</f>
        <v>6.6925179999999997</v>
      </c>
      <c r="BO382" s="82">
        <f>+'[3]Contratos anteriores'!BR385</f>
        <v>6.8146819999999995</v>
      </c>
      <c r="BP382" s="82">
        <v>7.11</v>
      </c>
      <c r="BQ382" s="82"/>
      <c r="BR382" s="82">
        <v>10.38</v>
      </c>
      <c r="BS382" s="82">
        <f>+'[3]Contratos anteriores'!BS385</f>
        <v>7.0106519999999994</v>
      </c>
      <c r="BT382" s="82">
        <f>+'[3]Contratos anteriores'!BT385</f>
        <v>7.3477109999999994</v>
      </c>
      <c r="BU382" s="82">
        <f>+'[3]Contratos anteriores'!BU385</f>
        <v>7.1859099999999998</v>
      </c>
      <c r="BV382" s="84">
        <f t="shared" si="380"/>
        <v>7.5121765610416666</v>
      </c>
      <c r="BW382" s="84">
        <f t="shared" si="381"/>
        <v>1.1192581365534997</v>
      </c>
      <c r="BX382" s="84">
        <f t="shared" si="456"/>
        <v>5.8332893562114165</v>
      </c>
      <c r="BY382" s="84">
        <f t="shared" si="453"/>
        <v>8.6314346975951661</v>
      </c>
      <c r="BZ382" s="84">
        <f t="shared" si="454"/>
        <v>7.8380105702484268</v>
      </c>
      <c r="CA382" s="82" t="str">
        <f t="shared" si="382"/>
        <v/>
      </c>
      <c r="CB382" s="82" t="str">
        <f t="shared" si="383"/>
        <v/>
      </c>
      <c r="CC382" s="82" t="str">
        <f t="shared" si="384"/>
        <v/>
      </c>
      <c r="CD382" s="82">
        <f t="shared" si="385"/>
        <v>7.3354540000000004</v>
      </c>
      <c r="CE382" s="82">
        <f t="shared" si="386"/>
        <v>6.4287480000000006</v>
      </c>
      <c r="CF382" s="82">
        <f t="shared" si="387"/>
        <v>7.3477109999999994</v>
      </c>
      <c r="CG382" s="82" t="str">
        <f t="shared" si="388"/>
        <v/>
      </c>
      <c r="CH382" s="82" t="str">
        <f t="shared" si="389"/>
        <v/>
      </c>
      <c r="CI382" s="82" t="str">
        <f t="shared" si="390"/>
        <v/>
      </c>
      <c r="CJ382" s="82" t="str">
        <f t="shared" si="391"/>
        <v/>
      </c>
      <c r="CK382" s="82">
        <f t="shared" si="392"/>
        <v>5.9883844649999993</v>
      </c>
      <c r="CL382" s="82" t="str">
        <f t="shared" si="393"/>
        <v/>
      </c>
      <c r="CM382" s="82" t="str">
        <f t="shared" si="394"/>
        <v/>
      </c>
      <c r="CN382" s="82">
        <f t="shared" si="395"/>
        <v>7.5</v>
      </c>
      <c r="CO382" s="82" t="str">
        <f t="shared" si="396"/>
        <v/>
      </c>
      <c r="CP382" s="82">
        <f t="shared" si="397"/>
        <v>7.2575859999999999</v>
      </c>
      <c r="CQ382" s="82">
        <f t="shared" si="398"/>
        <v>7.3179819999999989</v>
      </c>
      <c r="CR382" s="82">
        <f t="shared" si="399"/>
        <v>6.7240879999999992</v>
      </c>
      <c r="CS382" s="82" t="str">
        <f t="shared" si="400"/>
        <v/>
      </c>
      <c r="CT382" s="82" t="str">
        <f t="shared" si="401"/>
        <v/>
      </c>
      <c r="CU382" s="82" t="str">
        <f t="shared" si="402"/>
        <v/>
      </c>
      <c r="CV382" s="82">
        <f t="shared" si="403"/>
        <v>7.6264050000000001</v>
      </c>
      <c r="CW382" s="82" t="str">
        <f t="shared" si="404"/>
        <v/>
      </c>
      <c r="CX382" s="82" t="str">
        <f t="shared" si="405"/>
        <v/>
      </c>
      <c r="CY382" s="82" t="str">
        <f t="shared" si="406"/>
        <v/>
      </c>
      <c r="CZ382" s="82" t="str">
        <f t="shared" si="407"/>
        <v/>
      </c>
      <c r="DA382" s="82" t="str">
        <f t="shared" si="408"/>
        <v/>
      </c>
      <c r="DB382" s="82" t="str">
        <f t="shared" si="409"/>
        <v/>
      </c>
      <c r="DC382" s="82" t="str">
        <f t="shared" si="410"/>
        <v/>
      </c>
      <c r="DD382" s="82" t="str">
        <f t="shared" si="411"/>
        <v/>
      </c>
      <c r="DE382" s="82" t="str">
        <f t="shared" si="412"/>
        <v/>
      </c>
      <c r="DF382" s="82" t="str">
        <f t="shared" si="413"/>
        <v/>
      </c>
      <c r="DG382" s="82" t="str">
        <f t="shared" si="414"/>
        <v/>
      </c>
      <c r="DH382" s="82" t="str">
        <f t="shared" si="415"/>
        <v/>
      </c>
      <c r="DI382" s="82" t="str">
        <f t="shared" si="416"/>
        <v/>
      </c>
      <c r="DJ382" s="82" t="str">
        <f t="shared" si="417"/>
        <v/>
      </c>
      <c r="DK382" s="82" t="str">
        <f t="shared" si="418"/>
        <v/>
      </c>
      <c r="DL382" s="82" t="str">
        <f t="shared" si="419"/>
        <v/>
      </c>
      <c r="DM382" s="82" t="str">
        <f t="shared" si="420"/>
        <v/>
      </c>
      <c r="DN382" s="82" t="str">
        <f t="shared" si="421"/>
        <v/>
      </c>
      <c r="DO382" s="82" t="str">
        <f t="shared" si="422"/>
        <v/>
      </c>
      <c r="DP382" s="82" t="str">
        <f t="shared" si="423"/>
        <v/>
      </c>
      <c r="DQ382" s="82" t="str">
        <f t="shared" si="424"/>
        <v/>
      </c>
      <c r="DR382" s="82" t="str">
        <f t="shared" si="425"/>
        <v/>
      </c>
      <c r="DS382" s="82" t="str">
        <f t="shared" si="426"/>
        <v/>
      </c>
      <c r="DT382" s="82" t="str">
        <f t="shared" si="427"/>
        <v/>
      </c>
      <c r="DU382" s="82" t="str">
        <f t="shared" si="428"/>
        <v/>
      </c>
      <c r="DV382" s="82" t="str">
        <f t="shared" si="429"/>
        <v/>
      </c>
      <c r="DW382" s="82" t="str">
        <f t="shared" si="430"/>
        <v/>
      </c>
      <c r="DX382" s="82" t="str">
        <f t="shared" si="431"/>
        <v/>
      </c>
      <c r="DY382" s="82" t="str">
        <f t="shared" si="432"/>
        <v/>
      </c>
      <c r="DZ382" s="82">
        <f t="shared" si="433"/>
        <v>7.2331320000000003</v>
      </c>
      <c r="EA382" s="82" t="str">
        <f t="shared" si="434"/>
        <v/>
      </c>
      <c r="EB382" s="82" t="str">
        <f t="shared" si="435"/>
        <v/>
      </c>
      <c r="EC382" s="82" t="str">
        <f t="shared" si="436"/>
        <v/>
      </c>
      <c r="ED382" s="82" t="str">
        <f t="shared" si="437"/>
        <v/>
      </c>
      <c r="EE382" s="82" t="str">
        <f t="shared" si="438"/>
        <v/>
      </c>
      <c r="EF382" s="82" t="str">
        <f t="shared" si="439"/>
        <v/>
      </c>
      <c r="EG382" s="82">
        <f t="shared" si="440"/>
        <v>6.6925179999999997</v>
      </c>
      <c r="EH382" s="82">
        <f t="shared" si="441"/>
        <v>6.8146819999999995</v>
      </c>
      <c r="EI382" s="82">
        <f t="shared" si="442"/>
        <v>7.11</v>
      </c>
      <c r="EJ382" s="82" t="str">
        <f t="shared" si="443"/>
        <v/>
      </c>
      <c r="EK382" s="82" t="str">
        <f t="shared" si="444"/>
        <v/>
      </c>
      <c r="EL382" s="82">
        <f t="shared" si="445"/>
        <v>7.0106519999999994</v>
      </c>
      <c r="EM382" s="82">
        <f t="shared" si="446"/>
        <v>7.3477109999999994</v>
      </c>
      <c r="EN382" s="82">
        <f t="shared" si="447"/>
        <v>7.1859099999999998</v>
      </c>
      <c r="EO382" s="71">
        <f t="shared" si="448"/>
        <v>6.52</v>
      </c>
      <c r="EP382" s="71">
        <f>ROUND(EO382*(1+[3]Inflación!$G$50),2)</f>
        <v>6.6</v>
      </c>
      <c r="EQ382" s="81">
        <f t="shared" si="449"/>
        <v>-8.4971889777295528E-2</v>
      </c>
    </row>
    <row r="383" spans="1:147" s="115" customFormat="1" ht="24.75" customHeight="1">
      <c r="A383" s="90">
        <v>375</v>
      </c>
      <c r="B383" s="109" t="s">
        <v>357</v>
      </c>
      <c r="C383" s="91" t="s">
        <v>360</v>
      </c>
      <c r="D383" s="90" t="s">
        <v>12</v>
      </c>
      <c r="E383" s="94">
        <v>5.9778508539550081</v>
      </c>
      <c r="F383" s="94">
        <v>6.0286625862136258</v>
      </c>
      <c r="G383" s="87">
        <v>9.27</v>
      </c>
      <c r="H383" s="82"/>
      <c r="I383" s="82">
        <v>5.9115000000000002</v>
      </c>
      <c r="J383" s="82">
        <v>8.42</v>
      </c>
      <c r="K383" s="82" t="str">
        <f>+'[3]Contratos anteriores'!AO386</f>
        <v xml:space="preserve"> </v>
      </c>
      <c r="L383" s="82" t="str">
        <f>+'[3]Contratos anteriores'!AP386</f>
        <v xml:space="preserve"> </v>
      </c>
      <c r="M383" s="82" t="str">
        <f>+'[3]Contratos anteriores'!AQ386</f>
        <v xml:space="preserve"> </v>
      </c>
      <c r="N383" s="82"/>
      <c r="O383" s="82"/>
      <c r="P383" s="82"/>
      <c r="Q383" s="82" t="str">
        <f>+'[3]Contratos anteriores'!AR386</f>
        <v xml:space="preserve"> </v>
      </c>
      <c r="R383" s="82" t="str">
        <f>+'[3]Contratos anteriores'!AS386</f>
        <v xml:space="preserve"> </v>
      </c>
      <c r="S383" s="82" t="str">
        <f>+'[3]Contratos anteriores'!AT386</f>
        <v xml:space="preserve"> </v>
      </c>
      <c r="T383" s="82">
        <v>12</v>
      </c>
      <c r="U383" s="82">
        <v>6.25</v>
      </c>
      <c r="V383" s="82"/>
      <c r="W383" s="82" t="str">
        <f>+'[3]Contratos anteriores'!AU386</f>
        <v xml:space="preserve"> </v>
      </c>
      <c r="X383" s="82" t="str">
        <f>+'[3]Contratos anteriores'!AV386</f>
        <v xml:space="preserve"> </v>
      </c>
      <c r="Y383" s="82" t="str">
        <f>+'[3]Contratos anteriores'!AW386</f>
        <v xml:space="preserve"> </v>
      </c>
      <c r="Z383" s="82"/>
      <c r="AA383" s="82"/>
      <c r="AB383" s="82"/>
      <c r="AC383" s="86" t="str">
        <f>+'[3]Contratos anteriores'!AX386</f>
        <v xml:space="preserve"> </v>
      </c>
      <c r="AD383" s="86" t="str">
        <f>+'[3]Contratos anteriores'!AY386</f>
        <v xml:space="preserve"> </v>
      </c>
      <c r="AE383" s="86" t="str">
        <f>+'[3]Contratos anteriores'!AZ386</f>
        <v xml:space="preserve"> </v>
      </c>
      <c r="AF383" s="82"/>
      <c r="AG383" s="82"/>
      <c r="AH383" s="82"/>
      <c r="AI383" s="82" t="str">
        <f>+'[3]Contratos anteriores'!BA386</f>
        <v xml:space="preserve"> </v>
      </c>
      <c r="AJ383" s="82" t="str">
        <f>+'[3]Contratos anteriores'!BB386</f>
        <v xml:space="preserve"> </v>
      </c>
      <c r="AK383" s="82" t="str">
        <f>+'[3]Contratos anteriores'!BC386</f>
        <v xml:space="preserve"> </v>
      </c>
      <c r="AL383" s="82"/>
      <c r="AM383" s="82"/>
      <c r="AN383" s="82"/>
      <c r="AO383" s="82" t="str">
        <f>+'[3]Contratos anteriores'!BD386</f>
        <v xml:space="preserve"> </v>
      </c>
      <c r="AP383" s="82" t="str">
        <f>+'[3]Contratos anteriores'!BE386</f>
        <v xml:space="preserve"> </v>
      </c>
      <c r="AQ383" s="82" t="str">
        <f>+'[3]Contratos anteriores'!BF386</f>
        <v xml:space="preserve"> </v>
      </c>
      <c r="AR383" s="82"/>
      <c r="AS383" s="82"/>
      <c r="AT383" s="82"/>
      <c r="AU383" s="82" t="str">
        <f>+'[3]Contratos anteriores'!BG386</f>
        <v xml:space="preserve"> </v>
      </c>
      <c r="AV383" s="82" t="str">
        <f>+'[3]Contratos anteriores'!BH386</f>
        <v xml:space="preserve"> </v>
      </c>
      <c r="AW383" s="82" t="str">
        <f>+'[3]Contratos anteriores'!BI386</f>
        <v xml:space="preserve"> </v>
      </c>
      <c r="AX383" s="82"/>
      <c r="AY383" s="82"/>
      <c r="AZ383" s="82"/>
      <c r="BA383" s="82" t="str">
        <f>+'[3]Contratos anteriores'!BJ386</f>
        <v xml:space="preserve"> </v>
      </c>
      <c r="BB383" s="82" t="str">
        <f>+'[3]Contratos anteriores'!BK386</f>
        <v xml:space="preserve"> </v>
      </c>
      <c r="BC383" s="82" t="str">
        <f>+'[3]Contratos anteriores'!BL386</f>
        <v xml:space="preserve"> </v>
      </c>
      <c r="BD383" s="82"/>
      <c r="BE383" s="82"/>
      <c r="BF383" s="82"/>
      <c r="BG383" s="82" t="str">
        <f>+'[3]Contratos anteriores'!BM386</f>
        <v xml:space="preserve"> </v>
      </c>
      <c r="BH383" s="82" t="str">
        <f>+'[3]Contratos anteriores'!BN386</f>
        <v xml:space="preserve"> </v>
      </c>
      <c r="BI383" s="82" t="str">
        <f>+'[3]Contratos anteriores'!BO386</f>
        <v xml:space="preserve"> </v>
      </c>
      <c r="BJ383" s="82">
        <v>6.58</v>
      </c>
      <c r="BK383" s="82">
        <v>6.75</v>
      </c>
      <c r="BL383" s="82"/>
      <c r="BM383" s="82" t="str">
        <f>+'[3]Contratos anteriores'!BP386</f>
        <v xml:space="preserve"> </v>
      </c>
      <c r="BN383" s="82" t="str">
        <f>+'[3]Contratos anteriores'!BQ386</f>
        <v xml:space="preserve"> </v>
      </c>
      <c r="BO383" s="82" t="str">
        <f>+'[3]Contratos anteriores'!BR386</f>
        <v xml:space="preserve"> </v>
      </c>
      <c r="BP383" s="82">
        <v>5.97</v>
      </c>
      <c r="BQ383" s="82"/>
      <c r="BR383" s="82">
        <v>6.13</v>
      </c>
      <c r="BS383" s="82" t="str">
        <f>+'[3]Contratos anteriores'!BS386</f>
        <v xml:space="preserve"> </v>
      </c>
      <c r="BT383" s="82" t="str">
        <f>+'[3]Contratos anteriores'!BT386</f>
        <v xml:space="preserve"> </v>
      </c>
      <c r="BU383" s="82" t="str">
        <f>+'[3]Contratos anteriores'!BU386</f>
        <v xml:space="preserve"> </v>
      </c>
      <c r="BV383" s="84">
        <f t="shared" si="380"/>
        <v>7.4757222222222213</v>
      </c>
      <c r="BW383" s="84">
        <f t="shared" si="381"/>
        <v>1.9361226176834787</v>
      </c>
      <c r="BX383" s="84">
        <f t="shared" si="456"/>
        <v>4.5715382956970032</v>
      </c>
      <c r="BY383" s="84">
        <f t="shared" si="453"/>
        <v>9.4118448399057009</v>
      </c>
      <c r="BZ383" s="84">
        <f t="shared" si="454"/>
        <v>6.5756359393505095</v>
      </c>
      <c r="CA383" s="82" t="str">
        <f t="shared" si="382"/>
        <v/>
      </c>
      <c r="CB383" s="82">
        <f t="shared" si="383"/>
        <v>5.9115000000000002</v>
      </c>
      <c r="CC383" s="82" t="str">
        <f t="shared" si="384"/>
        <v/>
      </c>
      <c r="CD383" s="82" t="str">
        <f t="shared" si="385"/>
        <v/>
      </c>
      <c r="CE383" s="82" t="str">
        <f t="shared" si="386"/>
        <v/>
      </c>
      <c r="CF383" s="82" t="str">
        <f t="shared" si="387"/>
        <v/>
      </c>
      <c r="CG383" s="82" t="str">
        <f t="shared" si="388"/>
        <v/>
      </c>
      <c r="CH383" s="82" t="str">
        <f t="shared" si="389"/>
        <v/>
      </c>
      <c r="CI383" s="82" t="str">
        <f t="shared" si="390"/>
        <v/>
      </c>
      <c r="CJ383" s="82" t="str">
        <f t="shared" si="391"/>
        <v/>
      </c>
      <c r="CK383" s="82" t="str">
        <f t="shared" si="392"/>
        <v/>
      </c>
      <c r="CL383" s="82" t="str">
        <f t="shared" si="393"/>
        <v/>
      </c>
      <c r="CM383" s="82" t="str">
        <f t="shared" si="394"/>
        <v/>
      </c>
      <c r="CN383" s="82">
        <f t="shared" si="395"/>
        <v>6.25</v>
      </c>
      <c r="CO383" s="82" t="str">
        <f t="shared" si="396"/>
        <v/>
      </c>
      <c r="CP383" s="82" t="str">
        <f t="shared" si="397"/>
        <v/>
      </c>
      <c r="CQ383" s="82" t="str">
        <f t="shared" si="398"/>
        <v/>
      </c>
      <c r="CR383" s="82" t="str">
        <f t="shared" si="399"/>
        <v/>
      </c>
      <c r="CS383" s="82" t="str">
        <f t="shared" si="400"/>
        <v/>
      </c>
      <c r="CT383" s="82" t="str">
        <f t="shared" si="401"/>
        <v/>
      </c>
      <c r="CU383" s="82" t="str">
        <f t="shared" si="402"/>
        <v/>
      </c>
      <c r="CV383" s="82" t="str">
        <f t="shared" si="403"/>
        <v/>
      </c>
      <c r="CW383" s="82" t="str">
        <f t="shared" si="404"/>
        <v/>
      </c>
      <c r="CX383" s="82" t="str">
        <f t="shared" si="405"/>
        <v/>
      </c>
      <c r="CY383" s="82" t="str">
        <f t="shared" si="406"/>
        <v/>
      </c>
      <c r="CZ383" s="82" t="str">
        <f t="shared" si="407"/>
        <v/>
      </c>
      <c r="DA383" s="82" t="str">
        <f t="shared" si="408"/>
        <v/>
      </c>
      <c r="DB383" s="82" t="str">
        <f t="shared" si="409"/>
        <v/>
      </c>
      <c r="DC383" s="82" t="str">
        <f t="shared" si="410"/>
        <v/>
      </c>
      <c r="DD383" s="82" t="str">
        <f t="shared" si="411"/>
        <v/>
      </c>
      <c r="DE383" s="82" t="str">
        <f t="shared" si="412"/>
        <v/>
      </c>
      <c r="DF383" s="82" t="str">
        <f t="shared" si="413"/>
        <v/>
      </c>
      <c r="DG383" s="82" t="str">
        <f t="shared" si="414"/>
        <v/>
      </c>
      <c r="DH383" s="82" t="str">
        <f t="shared" si="415"/>
        <v/>
      </c>
      <c r="DI383" s="82" t="str">
        <f t="shared" si="416"/>
        <v/>
      </c>
      <c r="DJ383" s="82" t="str">
        <f t="shared" si="417"/>
        <v/>
      </c>
      <c r="DK383" s="82" t="str">
        <f t="shared" si="418"/>
        <v/>
      </c>
      <c r="DL383" s="82" t="str">
        <f t="shared" si="419"/>
        <v/>
      </c>
      <c r="DM383" s="82" t="str">
        <f t="shared" si="420"/>
        <v/>
      </c>
      <c r="DN383" s="82" t="str">
        <f t="shared" si="421"/>
        <v/>
      </c>
      <c r="DO383" s="82" t="str">
        <f t="shared" si="422"/>
        <v/>
      </c>
      <c r="DP383" s="82" t="str">
        <f t="shared" si="423"/>
        <v/>
      </c>
      <c r="DQ383" s="82" t="str">
        <f t="shared" si="424"/>
        <v/>
      </c>
      <c r="DR383" s="82" t="str">
        <f t="shared" si="425"/>
        <v/>
      </c>
      <c r="DS383" s="82" t="str">
        <f t="shared" si="426"/>
        <v/>
      </c>
      <c r="DT383" s="82" t="str">
        <f t="shared" si="427"/>
        <v/>
      </c>
      <c r="DU383" s="82" t="str">
        <f t="shared" si="428"/>
        <v/>
      </c>
      <c r="DV383" s="82" t="str">
        <f t="shared" si="429"/>
        <v/>
      </c>
      <c r="DW383" s="82" t="str">
        <f t="shared" si="430"/>
        <v/>
      </c>
      <c r="DX383" s="82" t="str">
        <f t="shared" si="431"/>
        <v/>
      </c>
      <c r="DY383" s="82" t="str">
        <f t="shared" si="432"/>
        <v/>
      </c>
      <c r="DZ383" s="82" t="str">
        <f t="shared" si="433"/>
        <v/>
      </c>
      <c r="EA383" s="82" t="str">
        <f t="shared" si="434"/>
        <v/>
      </c>
      <c r="EB383" s="82" t="str">
        <f t="shared" si="435"/>
        <v/>
      </c>
      <c r="EC383" s="82" t="str">
        <f t="shared" si="436"/>
        <v/>
      </c>
      <c r="ED383" s="82" t="str">
        <f t="shared" si="437"/>
        <v/>
      </c>
      <c r="EE383" s="82" t="str">
        <f t="shared" si="438"/>
        <v/>
      </c>
      <c r="EF383" s="82" t="str">
        <f t="shared" si="439"/>
        <v/>
      </c>
      <c r="EG383" s="82" t="str">
        <f t="shared" si="440"/>
        <v/>
      </c>
      <c r="EH383" s="82" t="str">
        <f t="shared" si="441"/>
        <v/>
      </c>
      <c r="EI383" s="82">
        <f t="shared" si="442"/>
        <v>5.97</v>
      </c>
      <c r="EJ383" s="82" t="str">
        <f t="shared" si="443"/>
        <v/>
      </c>
      <c r="EK383" s="82">
        <f t="shared" si="444"/>
        <v>6.13</v>
      </c>
      <c r="EL383" s="82" t="str">
        <f t="shared" si="445"/>
        <v/>
      </c>
      <c r="EM383" s="82" t="str">
        <f t="shared" si="446"/>
        <v/>
      </c>
      <c r="EN383" s="82" t="str">
        <f t="shared" si="447"/>
        <v/>
      </c>
      <c r="EO383" s="71">
        <f t="shared" si="448"/>
        <v>9.27</v>
      </c>
      <c r="EP383" s="71">
        <f>ROUND(EO383*(1+[3]Inflación!$G$50),2)</f>
        <v>9.39</v>
      </c>
      <c r="EQ383" s="116">
        <f t="shared" si="449"/>
        <v>0.55072453737564753</v>
      </c>
    </row>
    <row r="384" spans="1:147" s="97" customFormat="1" ht="24.75" customHeight="1">
      <c r="A384" s="107">
        <v>376</v>
      </c>
      <c r="B384" s="106" t="s">
        <v>357</v>
      </c>
      <c r="C384" s="105" t="s">
        <v>283</v>
      </c>
      <c r="D384" s="104" t="s">
        <v>12</v>
      </c>
      <c r="E384" s="103">
        <v>6.3917442341348103</v>
      </c>
      <c r="F384" s="103">
        <v>6.446074060124956</v>
      </c>
      <c r="G384" s="102">
        <v>5.49</v>
      </c>
      <c r="H384" s="100"/>
      <c r="I384" s="100">
        <v>6.7830000000000004</v>
      </c>
      <c r="J384" s="100">
        <v>7.37</v>
      </c>
      <c r="K384" s="100">
        <f>+'[3]Contratos anteriores'!AO387</f>
        <v>6.6944920000000003</v>
      </c>
      <c r="L384" s="100">
        <f>+'[3]Contratos anteriores'!AP387</f>
        <v>5.8397000000000006</v>
      </c>
      <c r="M384" s="100">
        <f>+'[3]Contratos anteriores'!AQ387</f>
        <v>6.7056779999999998</v>
      </c>
      <c r="N384" s="100"/>
      <c r="O384" s="100"/>
      <c r="P384" s="100"/>
      <c r="Q384" s="100">
        <f>+'[3]Contratos anteriores'!AR387</f>
        <v>3.7208100000000002</v>
      </c>
      <c r="R384" s="100">
        <f>+'[3]Contratos anteriores'!AS387</f>
        <v>5.4651275699999999</v>
      </c>
      <c r="S384" s="100">
        <f>+'[3]Contratos anteriores'!AT387</f>
        <v>6.1655549999999995</v>
      </c>
      <c r="T384" s="100">
        <v>7</v>
      </c>
      <c r="U384" s="100">
        <v>4.0999999999999996</v>
      </c>
      <c r="V384" s="100">
        <v>3.35</v>
      </c>
      <c r="W384" s="100">
        <f>+'[3]Contratos anteriores'!AU387</f>
        <v>6.5630319999999989</v>
      </c>
      <c r="X384" s="100">
        <f>+'[3]Contratos anteriores'!AV387</f>
        <v>6.3717779999999999</v>
      </c>
      <c r="Y384" s="100">
        <f>+'[3]Contratos anteriores'!AW387</f>
        <v>6.6234279999999996</v>
      </c>
      <c r="Z384" s="100"/>
      <c r="AA384" s="100"/>
      <c r="AB384" s="100"/>
      <c r="AC384" s="101" t="str">
        <f>+'[3]Contratos anteriores'!AX387</f>
        <v xml:space="preserve"> </v>
      </c>
      <c r="AD384" s="101">
        <f>+'[3]Contratos anteriores'!AY387</f>
        <v>6.4321739999999989</v>
      </c>
      <c r="AE384" s="101" t="str">
        <f>+'[3]Contratos anteriores'!AZ387</f>
        <v xml:space="preserve"> </v>
      </c>
      <c r="AF384" s="100"/>
      <c r="AG384" s="100"/>
      <c r="AH384" s="100"/>
      <c r="AI384" s="100" t="str">
        <f>+'[3]Contratos anteriores'!BA387</f>
        <v xml:space="preserve"> </v>
      </c>
      <c r="AJ384" s="100" t="str">
        <f>+'[3]Contratos anteriores'!BB387</f>
        <v xml:space="preserve"> </v>
      </c>
      <c r="AK384" s="100" t="str">
        <f>+'[3]Contratos anteriores'!BC387</f>
        <v xml:space="preserve"> </v>
      </c>
      <c r="AL384" s="100"/>
      <c r="AM384" s="100"/>
      <c r="AN384" s="100"/>
      <c r="AO384" s="100" t="str">
        <f>+'[3]Contratos anteriores'!BD387</f>
        <v xml:space="preserve"> </v>
      </c>
      <c r="AP384" s="100" t="str">
        <f>+'[3]Contratos anteriores'!BE387</f>
        <v xml:space="preserve"> </v>
      </c>
      <c r="AQ384" s="100" t="str">
        <f>+'[3]Contratos anteriores'!BF387</f>
        <v xml:space="preserve"> </v>
      </c>
      <c r="AR384" s="100"/>
      <c r="AS384" s="100"/>
      <c r="AT384" s="100"/>
      <c r="AU384" s="100">
        <f>+'[3]Contratos anteriores'!BG387</f>
        <v>6.519819</v>
      </c>
      <c r="AV384" s="100">
        <f>+'[3]Contratos anteriores'!BH387</f>
        <v>6.9696899999999999</v>
      </c>
      <c r="AW384" s="100" t="str">
        <f>+'[3]Contratos anteriores'!BI387</f>
        <v xml:space="preserve"> </v>
      </c>
      <c r="AX384" s="100"/>
      <c r="AY384" s="100"/>
      <c r="AZ384" s="100"/>
      <c r="BA384" s="100">
        <f>+'[3]Contratos anteriores'!BJ387</f>
        <v>5.1663299999999994</v>
      </c>
      <c r="BB384" s="100" t="str">
        <f>+'[3]Contratos anteriores'!BK387</f>
        <v xml:space="preserve"> </v>
      </c>
      <c r="BC384" s="100" t="str">
        <f>+'[3]Contratos anteriores'!BL387</f>
        <v xml:space="preserve"> </v>
      </c>
      <c r="BD384" s="100"/>
      <c r="BE384" s="100"/>
      <c r="BF384" s="100"/>
      <c r="BG384" s="100" t="str">
        <f>+'[3]Contratos anteriores'!BM387</f>
        <v xml:space="preserve"> </v>
      </c>
      <c r="BH384" s="100" t="str">
        <f>+'[3]Contratos anteriores'!BN387</f>
        <v xml:space="preserve"> </v>
      </c>
      <c r="BI384" s="100" t="str">
        <f>+'[3]Contratos anteriores'!BO387</f>
        <v xml:space="preserve"> </v>
      </c>
      <c r="BJ384" s="100">
        <v>7.0299999999999994</v>
      </c>
      <c r="BK384" s="100">
        <v>7.22</v>
      </c>
      <c r="BL384" s="100"/>
      <c r="BM384" s="100">
        <f>+'[3]Contratos anteriores'!BP387</f>
        <v>4.8122249999999998</v>
      </c>
      <c r="BN384" s="100">
        <f>+'[3]Contratos anteriores'!BQ387</f>
        <v>7.3332909999999991</v>
      </c>
      <c r="BO384" s="100" t="str">
        <f>+'[3]Contratos anteriores'!BR387</f>
        <v xml:space="preserve"> </v>
      </c>
      <c r="BP384" s="100">
        <v>6.38</v>
      </c>
      <c r="BQ384" s="100">
        <v>7.27</v>
      </c>
      <c r="BR384" s="100">
        <v>6.74</v>
      </c>
      <c r="BS384" s="100">
        <f>+'[3]Contratos anteriores'!BS387</f>
        <v>7.4260229999999989</v>
      </c>
      <c r="BT384" s="100">
        <f>+'[3]Contratos anteriores'!BT387</f>
        <v>6.7056779999999998</v>
      </c>
      <c r="BU384" s="100">
        <f>+'[3]Contratos anteriores'!BU387</f>
        <v>6.5482869999999993</v>
      </c>
      <c r="BV384" s="100">
        <f t="shared" si="380"/>
        <v>6.2343488817241379</v>
      </c>
      <c r="BW384" s="100">
        <f t="shared" si="381"/>
        <v>1.0516705085243567</v>
      </c>
      <c r="BX384" s="100">
        <f t="shared" si="456"/>
        <v>4.6568431189376032</v>
      </c>
      <c r="BY384" s="100">
        <f t="shared" si="453"/>
        <v>7.2860193902484944</v>
      </c>
      <c r="BZ384" s="100">
        <f t="shared" si="454"/>
        <v>7.030918657548292</v>
      </c>
      <c r="CA384" s="100" t="str">
        <f t="shared" si="382"/>
        <v/>
      </c>
      <c r="CB384" s="100">
        <f t="shared" si="383"/>
        <v>6.7830000000000004</v>
      </c>
      <c r="CC384" s="100" t="str">
        <f t="shared" si="384"/>
        <v/>
      </c>
      <c r="CD384" s="100">
        <f t="shared" si="385"/>
        <v>6.6944920000000003</v>
      </c>
      <c r="CE384" s="100">
        <f t="shared" si="386"/>
        <v>5.8397000000000006</v>
      </c>
      <c r="CF384" s="100">
        <f t="shared" si="387"/>
        <v>6.7056779999999998</v>
      </c>
      <c r="CG384" s="100" t="str">
        <f t="shared" si="388"/>
        <v/>
      </c>
      <c r="CH384" s="100" t="str">
        <f t="shared" si="389"/>
        <v/>
      </c>
      <c r="CI384" s="100" t="str">
        <f t="shared" si="390"/>
        <v/>
      </c>
      <c r="CJ384" s="100" t="str">
        <f t="shared" si="391"/>
        <v/>
      </c>
      <c r="CK384" s="100">
        <f t="shared" si="392"/>
        <v>5.4651275699999999</v>
      </c>
      <c r="CL384" s="100">
        <f t="shared" si="393"/>
        <v>6.1655549999999995</v>
      </c>
      <c r="CM384" s="100">
        <f t="shared" si="394"/>
        <v>7</v>
      </c>
      <c r="CN384" s="100" t="str">
        <f t="shared" si="395"/>
        <v/>
      </c>
      <c r="CO384" s="100" t="str">
        <f t="shared" si="396"/>
        <v/>
      </c>
      <c r="CP384" s="100">
        <f t="shared" si="397"/>
        <v>6.5630319999999989</v>
      </c>
      <c r="CQ384" s="100">
        <f t="shared" si="398"/>
        <v>6.3717779999999999</v>
      </c>
      <c r="CR384" s="100">
        <f t="shared" si="399"/>
        <v>6.6234279999999996</v>
      </c>
      <c r="CS384" s="100" t="str">
        <f t="shared" si="400"/>
        <v/>
      </c>
      <c r="CT384" s="100" t="str">
        <f t="shared" si="401"/>
        <v/>
      </c>
      <c r="CU384" s="100" t="str">
        <f t="shared" si="402"/>
        <v/>
      </c>
      <c r="CV384" s="100" t="str">
        <f t="shared" si="403"/>
        <v/>
      </c>
      <c r="CW384" s="100">
        <f t="shared" si="404"/>
        <v>6.4321739999999989</v>
      </c>
      <c r="CX384" s="100" t="str">
        <f t="shared" si="405"/>
        <v/>
      </c>
      <c r="CY384" s="100" t="str">
        <f t="shared" si="406"/>
        <v/>
      </c>
      <c r="CZ384" s="100" t="str">
        <f t="shared" si="407"/>
        <v/>
      </c>
      <c r="DA384" s="100" t="str">
        <f t="shared" si="408"/>
        <v/>
      </c>
      <c r="DB384" s="100" t="str">
        <f t="shared" si="409"/>
        <v/>
      </c>
      <c r="DC384" s="100" t="str">
        <f t="shared" si="410"/>
        <v/>
      </c>
      <c r="DD384" s="100" t="str">
        <f t="shared" si="411"/>
        <v/>
      </c>
      <c r="DE384" s="100" t="str">
        <f t="shared" si="412"/>
        <v/>
      </c>
      <c r="DF384" s="100" t="str">
        <f t="shared" si="413"/>
        <v/>
      </c>
      <c r="DG384" s="100" t="str">
        <f t="shared" si="414"/>
        <v/>
      </c>
      <c r="DH384" s="100" t="str">
        <f t="shared" si="415"/>
        <v/>
      </c>
      <c r="DI384" s="100" t="str">
        <f t="shared" si="416"/>
        <v/>
      </c>
      <c r="DJ384" s="100" t="str">
        <f t="shared" si="417"/>
        <v/>
      </c>
      <c r="DK384" s="100" t="str">
        <f t="shared" si="418"/>
        <v/>
      </c>
      <c r="DL384" s="100" t="str">
        <f t="shared" si="419"/>
        <v/>
      </c>
      <c r="DM384" s="100" t="str">
        <f t="shared" si="420"/>
        <v/>
      </c>
      <c r="DN384" s="100">
        <f t="shared" si="421"/>
        <v>6.519819</v>
      </c>
      <c r="DO384" s="100">
        <f t="shared" si="422"/>
        <v>6.9696899999999999</v>
      </c>
      <c r="DP384" s="100" t="str">
        <f t="shared" si="423"/>
        <v/>
      </c>
      <c r="DQ384" s="100" t="str">
        <f t="shared" si="424"/>
        <v/>
      </c>
      <c r="DR384" s="100" t="str">
        <f t="shared" si="425"/>
        <v/>
      </c>
      <c r="DS384" s="100" t="str">
        <f t="shared" si="426"/>
        <v/>
      </c>
      <c r="DT384" s="100">
        <f t="shared" si="427"/>
        <v>5.1663299999999994</v>
      </c>
      <c r="DU384" s="100" t="str">
        <f t="shared" si="428"/>
        <v/>
      </c>
      <c r="DV384" s="100" t="str">
        <f t="shared" si="429"/>
        <v/>
      </c>
      <c r="DW384" s="100" t="str">
        <f t="shared" si="430"/>
        <v/>
      </c>
      <c r="DX384" s="100" t="str">
        <f t="shared" si="431"/>
        <v/>
      </c>
      <c r="DY384" s="100" t="str">
        <f t="shared" si="432"/>
        <v/>
      </c>
      <c r="DZ384" s="100" t="str">
        <f t="shared" si="433"/>
        <v/>
      </c>
      <c r="EA384" s="100" t="str">
        <f t="shared" si="434"/>
        <v/>
      </c>
      <c r="EB384" s="100" t="str">
        <f t="shared" si="435"/>
        <v/>
      </c>
      <c r="EC384" s="100">
        <f t="shared" si="436"/>
        <v>7.0299999999999994</v>
      </c>
      <c r="ED384" s="100" t="str">
        <f t="shared" si="437"/>
        <v/>
      </c>
      <c r="EE384" s="100" t="str">
        <f t="shared" si="438"/>
        <v/>
      </c>
      <c r="EF384" s="100">
        <f t="shared" si="439"/>
        <v>4.8122249999999998</v>
      </c>
      <c r="EG384" s="100" t="str">
        <f t="shared" si="440"/>
        <v/>
      </c>
      <c r="EH384" s="100" t="str">
        <f t="shared" si="441"/>
        <v/>
      </c>
      <c r="EI384" s="100">
        <f t="shared" si="442"/>
        <v>6.38</v>
      </c>
      <c r="EJ384" s="100" t="str">
        <f t="shared" si="443"/>
        <v/>
      </c>
      <c r="EK384" s="100">
        <f t="shared" si="444"/>
        <v>6.74</v>
      </c>
      <c r="EL384" s="100" t="str">
        <f t="shared" si="445"/>
        <v/>
      </c>
      <c r="EM384" s="100">
        <f t="shared" si="446"/>
        <v>6.7056779999999998</v>
      </c>
      <c r="EN384" s="100">
        <f t="shared" si="447"/>
        <v>6.5482869999999993</v>
      </c>
      <c r="EO384" s="99">
        <f t="shared" si="448"/>
        <v>5.49</v>
      </c>
      <c r="EP384" s="99">
        <f>ROUND(EO384*(1+[3]Inflación!$G$50),2)</f>
        <v>5.56</v>
      </c>
      <c r="EQ384" s="98">
        <f t="shared" si="449"/>
        <v>-0.141079524008343</v>
      </c>
    </row>
    <row r="385" spans="1:147" s="97" customFormat="1" ht="24.75" customHeight="1">
      <c r="A385" s="107">
        <v>377</v>
      </c>
      <c r="B385" s="106" t="s">
        <v>357</v>
      </c>
      <c r="C385" s="105" t="s">
        <v>282</v>
      </c>
      <c r="D385" s="104" t="s">
        <v>12</v>
      </c>
      <c r="E385" s="103">
        <v>6.4712613796269363</v>
      </c>
      <c r="F385" s="103">
        <v>6.5262671013537652</v>
      </c>
      <c r="G385" s="102"/>
      <c r="H385" s="100"/>
      <c r="I385" s="100">
        <v>6.7934999999999999</v>
      </c>
      <c r="J385" s="100">
        <v>7.78</v>
      </c>
      <c r="K385" s="100">
        <f>+'[3]Contratos anteriores'!AO388</f>
        <v>6.4604900000000001</v>
      </c>
      <c r="L385" s="100">
        <f>+'[3]Contratos anteriores'!AP388</f>
        <v>5.8397000000000006</v>
      </c>
      <c r="M385" s="100">
        <f>+'[3]Contratos anteriores'!AQ388</f>
        <v>6.4712849999999991</v>
      </c>
      <c r="N385" s="100"/>
      <c r="O385" s="100"/>
      <c r="P385" s="100"/>
      <c r="Q385" s="100">
        <f>+'[3]Contratos anteriores'!AR388</f>
        <v>3.9450780000000005</v>
      </c>
      <c r="R385" s="100">
        <f>+'[3]Contratos anteriores'!AS388</f>
        <v>5.2740972749999999</v>
      </c>
      <c r="S385" s="100">
        <f>+'[3]Contratos anteriores'!AT388</f>
        <v>5.9413529999999994</v>
      </c>
      <c r="T385" s="100">
        <v>8</v>
      </c>
      <c r="U385" s="100">
        <v>4.75</v>
      </c>
      <c r="V385" s="100"/>
      <c r="W385" s="100" t="str">
        <f>+'[3]Contratos anteriores'!AU388</f>
        <v xml:space="preserve"> </v>
      </c>
      <c r="X385" s="100" t="str">
        <f>+'[3]Contratos anteriores'!AV388</f>
        <v xml:space="preserve"> </v>
      </c>
      <c r="Y385" s="100" t="str">
        <f>+'[3]Contratos anteriores'!AW388</f>
        <v xml:space="preserve"> </v>
      </c>
      <c r="Z385" s="100"/>
      <c r="AA385" s="100"/>
      <c r="AB385" s="100"/>
      <c r="AC385" s="101" t="str">
        <f>+'[3]Contratos anteriores'!AX388</f>
        <v xml:space="preserve"> </v>
      </c>
      <c r="AD385" s="101">
        <f>+'[3]Contratos anteriores'!AY388</f>
        <v>6.5127019999999991</v>
      </c>
      <c r="AE385" s="101" t="str">
        <f>+'[3]Contratos anteriores'!AZ388</f>
        <v xml:space="preserve"> </v>
      </c>
      <c r="AF385" s="100"/>
      <c r="AG385" s="100"/>
      <c r="AH385" s="100"/>
      <c r="AI385" s="100" t="str">
        <f>+'[3]Contratos anteriores'!BA388</f>
        <v xml:space="preserve"> </v>
      </c>
      <c r="AJ385" s="100" t="str">
        <f>+'[3]Contratos anteriores'!BB388</f>
        <v xml:space="preserve"> </v>
      </c>
      <c r="AK385" s="100" t="str">
        <f>+'[3]Contratos anteriores'!BC388</f>
        <v xml:space="preserve"> </v>
      </c>
      <c r="AL385" s="100"/>
      <c r="AM385" s="100"/>
      <c r="AN385" s="100"/>
      <c r="AO385" s="100" t="str">
        <f>+'[3]Contratos anteriores'!BD388</f>
        <v xml:space="preserve"> </v>
      </c>
      <c r="AP385" s="100" t="str">
        <f>+'[3]Contratos anteriores'!BE388</f>
        <v xml:space="preserve"> </v>
      </c>
      <c r="AQ385" s="100" t="str">
        <f>+'[3]Contratos anteriores'!BF388</f>
        <v xml:space="preserve"> </v>
      </c>
      <c r="AR385" s="100"/>
      <c r="AS385" s="100"/>
      <c r="AT385" s="100"/>
      <c r="AU385" s="100">
        <f>+'[3]Contratos anteriores'!BG388</f>
        <v>6.6709740000000002</v>
      </c>
      <c r="AV385" s="100">
        <f>+'[3]Contratos anteriores'!BH388</f>
        <v>6.9696899999999999</v>
      </c>
      <c r="AW385" s="100" t="str">
        <f>+'[3]Contratos anteriores'!BI388</f>
        <v xml:space="preserve"> </v>
      </c>
      <c r="AX385" s="100"/>
      <c r="AY385" s="100"/>
      <c r="AZ385" s="100"/>
      <c r="BA385" s="100" t="str">
        <f>+'[3]Contratos anteriores'!BJ388</f>
        <v xml:space="preserve"> </v>
      </c>
      <c r="BB385" s="100" t="str">
        <f>+'[3]Contratos anteriores'!BK388</f>
        <v xml:space="preserve"> </v>
      </c>
      <c r="BC385" s="100" t="str">
        <f>+'[3]Contratos anteriores'!BL388</f>
        <v xml:space="preserve"> </v>
      </c>
      <c r="BD385" s="100"/>
      <c r="BE385" s="100"/>
      <c r="BF385" s="100"/>
      <c r="BG385" s="100" t="str">
        <f>+'[3]Contratos anteriores'!BM388</f>
        <v xml:space="preserve"> </v>
      </c>
      <c r="BH385" s="100" t="str">
        <f>+'[3]Contratos anteriores'!BN388</f>
        <v xml:space="preserve"> </v>
      </c>
      <c r="BI385" s="100" t="str">
        <f>+'[3]Contratos anteriores'!BO388</f>
        <v xml:space="preserve"> </v>
      </c>
      <c r="BJ385" s="100">
        <v>7.12</v>
      </c>
      <c r="BK385" s="100">
        <v>7.31</v>
      </c>
      <c r="BL385" s="100">
        <v>9.14</v>
      </c>
      <c r="BM385" s="100" t="str">
        <f>+'[3]Contratos anteriores'!BP388</f>
        <v xml:space="preserve"> </v>
      </c>
      <c r="BN385" s="100" t="str">
        <f>+'[3]Contratos anteriores'!BQ388</f>
        <v xml:space="preserve"> </v>
      </c>
      <c r="BO385" s="100">
        <f>+'[3]Contratos anteriores'!BR388</f>
        <v>7.8212819999999992</v>
      </c>
      <c r="BP385" s="100">
        <v>6.46</v>
      </c>
      <c r="BQ385" s="100">
        <v>7.02</v>
      </c>
      <c r="BR385" s="100">
        <v>6.51</v>
      </c>
      <c r="BS385" s="100">
        <f>+'[3]Contratos anteriores'!BS388</f>
        <v>6.3622679999999994</v>
      </c>
      <c r="BT385" s="100">
        <f>+'[3]Contratos anteriores'!BT388</f>
        <v>6.4712849999999991</v>
      </c>
      <c r="BU385" s="100">
        <f>+'[3]Contratos anteriores'!BU388</f>
        <v>6.4268349999999996</v>
      </c>
      <c r="BV385" s="100">
        <f t="shared" si="380"/>
        <v>6.6108930119565219</v>
      </c>
      <c r="BW385" s="100">
        <f t="shared" si="381"/>
        <v>1.0380855828942512</v>
      </c>
      <c r="BX385" s="100">
        <f t="shared" si="456"/>
        <v>5.0537646376151448</v>
      </c>
      <c r="BY385" s="100">
        <f t="shared" si="453"/>
        <v>7.6489785948507727</v>
      </c>
      <c r="BZ385" s="100">
        <f t="shared" ref="BZ385:BZ416" si="457">+IFERROR(E385*1.1," ")</f>
        <v>7.1183875175896301</v>
      </c>
      <c r="CA385" s="100" t="str">
        <f t="shared" si="382"/>
        <v/>
      </c>
      <c r="CB385" s="100">
        <f t="shared" si="383"/>
        <v>6.7934999999999999</v>
      </c>
      <c r="CC385" s="100" t="str">
        <f t="shared" si="384"/>
        <v/>
      </c>
      <c r="CD385" s="100">
        <f t="shared" si="385"/>
        <v>6.4604900000000001</v>
      </c>
      <c r="CE385" s="100">
        <f t="shared" si="386"/>
        <v>5.8397000000000006</v>
      </c>
      <c r="CF385" s="100">
        <f t="shared" si="387"/>
        <v>6.4712849999999991</v>
      </c>
      <c r="CG385" s="100" t="str">
        <f t="shared" si="388"/>
        <v/>
      </c>
      <c r="CH385" s="100" t="str">
        <f t="shared" si="389"/>
        <v/>
      </c>
      <c r="CI385" s="100" t="str">
        <f t="shared" si="390"/>
        <v/>
      </c>
      <c r="CJ385" s="100" t="str">
        <f t="shared" si="391"/>
        <v/>
      </c>
      <c r="CK385" s="100">
        <f t="shared" si="392"/>
        <v>5.2740972749999999</v>
      </c>
      <c r="CL385" s="100">
        <f t="shared" si="393"/>
        <v>5.9413529999999994</v>
      </c>
      <c r="CM385" s="100" t="str">
        <f t="shared" si="394"/>
        <v/>
      </c>
      <c r="CN385" s="100" t="str">
        <f t="shared" si="395"/>
        <v/>
      </c>
      <c r="CO385" s="100" t="str">
        <f t="shared" si="396"/>
        <v/>
      </c>
      <c r="CP385" s="100" t="str">
        <f t="shared" si="397"/>
        <v/>
      </c>
      <c r="CQ385" s="100" t="str">
        <f t="shared" si="398"/>
        <v/>
      </c>
      <c r="CR385" s="100" t="str">
        <f t="shared" si="399"/>
        <v/>
      </c>
      <c r="CS385" s="100" t="str">
        <f t="shared" si="400"/>
        <v/>
      </c>
      <c r="CT385" s="100" t="str">
        <f t="shared" si="401"/>
        <v/>
      </c>
      <c r="CU385" s="100" t="str">
        <f t="shared" si="402"/>
        <v/>
      </c>
      <c r="CV385" s="100" t="str">
        <f t="shared" si="403"/>
        <v/>
      </c>
      <c r="CW385" s="100">
        <f t="shared" si="404"/>
        <v>6.5127019999999991</v>
      </c>
      <c r="CX385" s="100" t="str">
        <f t="shared" si="405"/>
        <v/>
      </c>
      <c r="CY385" s="100" t="str">
        <f t="shared" si="406"/>
        <v/>
      </c>
      <c r="CZ385" s="100" t="str">
        <f t="shared" si="407"/>
        <v/>
      </c>
      <c r="DA385" s="100" t="str">
        <f t="shared" si="408"/>
        <v/>
      </c>
      <c r="DB385" s="100" t="str">
        <f t="shared" si="409"/>
        <v/>
      </c>
      <c r="DC385" s="100" t="str">
        <f t="shared" si="410"/>
        <v/>
      </c>
      <c r="DD385" s="100" t="str">
        <f t="shared" si="411"/>
        <v/>
      </c>
      <c r="DE385" s="100" t="str">
        <f t="shared" si="412"/>
        <v/>
      </c>
      <c r="DF385" s="100" t="str">
        <f t="shared" si="413"/>
        <v/>
      </c>
      <c r="DG385" s="100" t="str">
        <f t="shared" si="414"/>
        <v/>
      </c>
      <c r="DH385" s="100" t="str">
        <f t="shared" si="415"/>
        <v/>
      </c>
      <c r="DI385" s="100" t="str">
        <f t="shared" si="416"/>
        <v/>
      </c>
      <c r="DJ385" s="100" t="str">
        <f t="shared" si="417"/>
        <v/>
      </c>
      <c r="DK385" s="100" t="str">
        <f t="shared" si="418"/>
        <v/>
      </c>
      <c r="DL385" s="100" t="str">
        <f t="shared" si="419"/>
        <v/>
      </c>
      <c r="DM385" s="100" t="str">
        <f t="shared" si="420"/>
        <v/>
      </c>
      <c r="DN385" s="100">
        <f t="shared" si="421"/>
        <v>6.6709740000000002</v>
      </c>
      <c r="DO385" s="100">
        <f t="shared" si="422"/>
        <v>6.9696899999999999</v>
      </c>
      <c r="DP385" s="100" t="str">
        <f t="shared" si="423"/>
        <v/>
      </c>
      <c r="DQ385" s="100" t="str">
        <f t="shared" si="424"/>
        <v/>
      </c>
      <c r="DR385" s="100" t="str">
        <f t="shared" si="425"/>
        <v/>
      </c>
      <c r="DS385" s="100" t="str">
        <f t="shared" si="426"/>
        <v/>
      </c>
      <c r="DT385" s="100" t="str">
        <f t="shared" si="427"/>
        <v/>
      </c>
      <c r="DU385" s="100" t="str">
        <f t="shared" si="428"/>
        <v/>
      </c>
      <c r="DV385" s="100" t="str">
        <f t="shared" si="429"/>
        <v/>
      </c>
      <c r="DW385" s="100" t="str">
        <f t="shared" si="430"/>
        <v/>
      </c>
      <c r="DX385" s="100" t="str">
        <f t="shared" si="431"/>
        <v/>
      </c>
      <c r="DY385" s="100" t="str">
        <f t="shared" si="432"/>
        <v/>
      </c>
      <c r="DZ385" s="100" t="str">
        <f t="shared" si="433"/>
        <v/>
      </c>
      <c r="EA385" s="100" t="str">
        <f t="shared" si="434"/>
        <v/>
      </c>
      <c r="EB385" s="100" t="str">
        <f t="shared" si="435"/>
        <v/>
      </c>
      <c r="EC385" s="100" t="str">
        <f t="shared" si="436"/>
        <v/>
      </c>
      <c r="ED385" s="100" t="str">
        <f t="shared" si="437"/>
        <v/>
      </c>
      <c r="EE385" s="100" t="str">
        <f t="shared" si="438"/>
        <v/>
      </c>
      <c r="EF385" s="100" t="str">
        <f t="shared" si="439"/>
        <v/>
      </c>
      <c r="EG385" s="100" t="str">
        <f t="shared" si="440"/>
        <v/>
      </c>
      <c r="EH385" s="100" t="str">
        <f t="shared" si="441"/>
        <v/>
      </c>
      <c r="EI385" s="100">
        <f t="shared" si="442"/>
        <v>6.46</v>
      </c>
      <c r="EJ385" s="100">
        <f t="shared" si="443"/>
        <v>7.02</v>
      </c>
      <c r="EK385" s="100">
        <f t="shared" si="444"/>
        <v>6.51</v>
      </c>
      <c r="EL385" s="100">
        <f t="shared" si="445"/>
        <v>6.3622679999999994</v>
      </c>
      <c r="EM385" s="100">
        <f t="shared" si="446"/>
        <v>6.4712849999999991</v>
      </c>
      <c r="EN385" s="100">
        <f t="shared" si="447"/>
        <v>6.4268349999999996</v>
      </c>
      <c r="EO385" s="99">
        <f t="shared" si="448"/>
        <v>6.44</v>
      </c>
      <c r="EP385" s="99">
        <f>ROUND(EO385*(1+[3]Inflación!$G$50),2)</f>
        <v>6.52</v>
      </c>
      <c r="EQ385" s="98">
        <f t="shared" si="449"/>
        <v>-4.8308015691275186E-3</v>
      </c>
    </row>
    <row r="386" spans="1:147" s="97" customFormat="1" ht="24.75" customHeight="1">
      <c r="A386" s="107">
        <v>378</v>
      </c>
      <c r="B386" s="106" t="s">
        <v>357</v>
      </c>
      <c r="C386" s="105" t="s">
        <v>359</v>
      </c>
      <c r="D386" s="104" t="s">
        <v>12</v>
      </c>
      <c r="E386" s="103">
        <v>6.8302432795152743</v>
      </c>
      <c r="F386" s="103">
        <v>6.8883003473911542</v>
      </c>
      <c r="G386" s="102">
        <v>6.21</v>
      </c>
      <c r="H386" s="100"/>
      <c r="I386" s="100">
        <v>8.0850000000000009</v>
      </c>
      <c r="J386" s="100">
        <v>8.8000000000000007</v>
      </c>
      <c r="K386" s="100">
        <f>+'[3]Contratos anteriores'!AO389</f>
        <v>7.6406740000000006</v>
      </c>
      <c r="L386" s="100">
        <f>+'[3]Contratos anteriores'!AP389</f>
        <v>7.0076400000000012</v>
      </c>
      <c r="M386" s="100">
        <f>+'[3]Contratos anteriores'!AQ389</f>
        <v>7.6534409999999991</v>
      </c>
      <c r="N386" s="100"/>
      <c r="O386" s="100"/>
      <c r="P386" s="100"/>
      <c r="Q386" s="100">
        <f>+'[3]Contratos anteriores'!AR389</f>
        <v>3.8941080000000001</v>
      </c>
      <c r="R386" s="100">
        <f>+'[3]Contratos anteriores'!AS389</f>
        <v>6.2707770749999989</v>
      </c>
      <c r="S386" s="100">
        <f>+'[3]Contratos anteriores'!AT389</f>
        <v>7.0725539999999993</v>
      </c>
      <c r="T386" s="100">
        <v>9</v>
      </c>
      <c r="U386" s="100">
        <v>4.5</v>
      </c>
      <c r="V386" s="100">
        <v>3.8</v>
      </c>
      <c r="W386" s="100">
        <f>+'[3]Contratos anteriores'!AU389</f>
        <v>6.5630319999999989</v>
      </c>
      <c r="X386" s="100">
        <f>+'[3]Contratos anteriores'!AV389</f>
        <v>6.9757379999999989</v>
      </c>
      <c r="Y386" s="100">
        <f>+'[3]Contratos anteriores'!AW389</f>
        <v>7.599829999999999</v>
      </c>
      <c r="Z386" s="100"/>
      <c r="AA386" s="100"/>
      <c r="AB386" s="100"/>
      <c r="AC386" s="101" t="str">
        <f>+'[3]Contratos anteriores'!AX389</f>
        <v xml:space="preserve"> </v>
      </c>
      <c r="AD386" s="101" t="str">
        <f>+'[3]Contratos anteriores'!AY389</f>
        <v xml:space="preserve"> </v>
      </c>
      <c r="AE386" s="101" t="str">
        <f>+'[3]Contratos anteriores'!AZ389</f>
        <v xml:space="preserve"> </v>
      </c>
      <c r="AF386" s="100"/>
      <c r="AG386" s="100"/>
      <c r="AH386" s="100"/>
      <c r="AI386" s="100" t="str">
        <f>+'[3]Contratos anteriores'!BA389</f>
        <v xml:space="preserve"> </v>
      </c>
      <c r="AJ386" s="100" t="str">
        <f>+'[3]Contratos anteriores'!BB389</f>
        <v xml:space="preserve"> </v>
      </c>
      <c r="AK386" s="100" t="str">
        <f>+'[3]Contratos anteriores'!BC389</f>
        <v xml:space="preserve"> </v>
      </c>
      <c r="AL386" s="100"/>
      <c r="AM386" s="100"/>
      <c r="AN386" s="100"/>
      <c r="AO386" s="100" t="str">
        <f>+'[3]Contratos anteriores'!BD389</f>
        <v xml:space="preserve"> </v>
      </c>
      <c r="AP386" s="100" t="str">
        <f>+'[3]Contratos anteriores'!BE389</f>
        <v xml:space="preserve"> </v>
      </c>
      <c r="AQ386" s="100" t="str">
        <f>+'[3]Contratos anteriores'!BF389</f>
        <v xml:space="preserve"> </v>
      </c>
      <c r="AR386" s="100"/>
      <c r="AS386" s="100"/>
      <c r="AT386" s="100"/>
      <c r="AU386" s="100">
        <f>+'[3]Contratos anteriores'!BG389</f>
        <v>7.3562099999999999</v>
      </c>
      <c r="AV386" s="100">
        <f>+'[3]Contratos anteriores'!BH389</f>
        <v>6.9696899999999999</v>
      </c>
      <c r="AW386" s="100" t="str">
        <f>+'[3]Contratos anteriores'!BI389</f>
        <v xml:space="preserve"> </v>
      </c>
      <c r="AX386" s="100"/>
      <c r="AY386" s="100"/>
      <c r="AZ386" s="100"/>
      <c r="BA386" s="100" t="str">
        <f>+'[3]Contratos anteriores'!BJ389</f>
        <v xml:space="preserve"> </v>
      </c>
      <c r="BB386" s="100" t="str">
        <f>+'[3]Contratos anteriores'!BK389</f>
        <v xml:space="preserve"> </v>
      </c>
      <c r="BC386" s="100" t="str">
        <f>+'[3]Contratos anteriores'!BL389</f>
        <v xml:space="preserve"> </v>
      </c>
      <c r="BD386" s="100"/>
      <c r="BE386" s="100"/>
      <c r="BF386" s="100"/>
      <c r="BG386" s="100" t="str">
        <f>+'[3]Contratos anteriores'!BM389</f>
        <v xml:space="preserve"> </v>
      </c>
      <c r="BH386" s="100" t="str">
        <f>+'[3]Contratos anteriores'!BN389</f>
        <v xml:space="preserve"> </v>
      </c>
      <c r="BI386" s="100" t="str">
        <f>+'[3]Contratos anteriores'!BO389</f>
        <v xml:space="preserve"> </v>
      </c>
      <c r="BJ386" s="100">
        <v>7.51</v>
      </c>
      <c r="BK386" s="100">
        <v>7.72</v>
      </c>
      <c r="BL386" s="100">
        <v>6.65</v>
      </c>
      <c r="BM386" s="100">
        <f>+'[3]Contratos anteriores'!BP389</f>
        <v>6.4635779999999992</v>
      </c>
      <c r="BN386" s="100">
        <f>+'[3]Contratos anteriores'!BQ389</f>
        <v>7.6384209999999992</v>
      </c>
      <c r="BO386" s="100">
        <f>+'[3]Contratos anteriores'!BR389</f>
        <v>7.8716119999999998</v>
      </c>
      <c r="BP386" s="100">
        <v>6.82</v>
      </c>
      <c r="BQ386" s="100">
        <v>7.39</v>
      </c>
      <c r="BR386" s="100">
        <v>7.73</v>
      </c>
      <c r="BS386" s="100" t="str">
        <f>+'[3]Contratos anteriores'!BS389</f>
        <v xml:space="preserve"> </v>
      </c>
      <c r="BT386" s="100">
        <f>+'[3]Contratos anteriores'!BT389</f>
        <v>7.6534409999999991</v>
      </c>
      <c r="BU386" s="100">
        <f>+'[3]Contratos anteriores'!BU389</f>
        <v>7.5907499999999999</v>
      </c>
      <c r="BV386" s="100">
        <f t="shared" si="380"/>
        <v>7.0155891455357136</v>
      </c>
      <c r="BW386" s="100">
        <f t="shared" si="381"/>
        <v>1.1907902035001368</v>
      </c>
      <c r="BX386" s="100">
        <f t="shared" si="456"/>
        <v>5.2294038402855083</v>
      </c>
      <c r="BY386" s="100">
        <f t="shared" si="453"/>
        <v>8.206379349035851</v>
      </c>
      <c r="BZ386" s="100">
        <f t="shared" si="457"/>
        <v>7.5132676074668021</v>
      </c>
      <c r="CA386" s="100" t="str">
        <f t="shared" si="382"/>
        <v/>
      </c>
      <c r="CB386" s="100" t="str">
        <f t="shared" si="383"/>
        <v/>
      </c>
      <c r="CC386" s="100" t="str">
        <f t="shared" si="384"/>
        <v/>
      </c>
      <c r="CD386" s="100" t="str">
        <f t="shared" si="385"/>
        <v/>
      </c>
      <c r="CE386" s="100">
        <f t="shared" si="386"/>
        <v>7.0076400000000012</v>
      </c>
      <c r="CF386" s="100" t="str">
        <f t="shared" si="387"/>
        <v/>
      </c>
      <c r="CG386" s="100" t="str">
        <f t="shared" si="388"/>
        <v/>
      </c>
      <c r="CH386" s="100" t="str">
        <f t="shared" si="389"/>
        <v/>
      </c>
      <c r="CI386" s="100" t="str">
        <f t="shared" si="390"/>
        <v/>
      </c>
      <c r="CJ386" s="100" t="str">
        <f t="shared" si="391"/>
        <v/>
      </c>
      <c r="CK386" s="100">
        <f t="shared" si="392"/>
        <v>6.2707770749999989</v>
      </c>
      <c r="CL386" s="100">
        <f t="shared" si="393"/>
        <v>7.0725539999999993</v>
      </c>
      <c r="CM386" s="100" t="str">
        <f t="shared" si="394"/>
        <v/>
      </c>
      <c r="CN386" s="100" t="str">
        <f t="shared" si="395"/>
        <v/>
      </c>
      <c r="CO386" s="100" t="str">
        <f t="shared" si="396"/>
        <v/>
      </c>
      <c r="CP386" s="100">
        <f t="shared" si="397"/>
        <v>6.5630319999999989</v>
      </c>
      <c r="CQ386" s="100">
        <f t="shared" si="398"/>
        <v>6.9757379999999989</v>
      </c>
      <c r="CR386" s="100" t="str">
        <f t="shared" si="399"/>
        <v/>
      </c>
      <c r="CS386" s="100" t="str">
        <f t="shared" si="400"/>
        <v/>
      </c>
      <c r="CT386" s="100" t="str">
        <f t="shared" si="401"/>
        <v/>
      </c>
      <c r="CU386" s="100" t="str">
        <f t="shared" si="402"/>
        <v/>
      </c>
      <c r="CV386" s="100" t="str">
        <f t="shared" si="403"/>
        <v/>
      </c>
      <c r="CW386" s="100" t="str">
        <f t="shared" si="404"/>
        <v/>
      </c>
      <c r="CX386" s="100" t="str">
        <f t="shared" si="405"/>
        <v/>
      </c>
      <c r="CY386" s="100" t="str">
        <f t="shared" si="406"/>
        <v/>
      </c>
      <c r="CZ386" s="100" t="str">
        <f t="shared" si="407"/>
        <v/>
      </c>
      <c r="DA386" s="100" t="str">
        <f t="shared" si="408"/>
        <v/>
      </c>
      <c r="DB386" s="100" t="str">
        <f t="shared" si="409"/>
        <v/>
      </c>
      <c r="DC386" s="100" t="str">
        <f t="shared" si="410"/>
        <v/>
      </c>
      <c r="DD386" s="100" t="str">
        <f t="shared" si="411"/>
        <v/>
      </c>
      <c r="DE386" s="100" t="str">
        <f t="shared" si="412"/>
        <v/>
      </c>
      <c r="DF386" s="100" t="str">
        <f t="shared" si="413"/>
        <v/>
      </c>
      <c r="DG386" s="100" t="str">
        <f t="shared" si="414"/>
        <v/>
      </c>
      <c r="DH386" s="100" t="str">
        <f t="shared" si="415"/>
        <v/>
      </c>
      <c r="DI386" s="100" t="str">
        <f t="shared" si="416"/>
        <v/>
      </c>
      <c r="DJ386" s="100" t="str">
        <f t="shared" si="417"/>
        <v/>
      </c>
      <c r="DK386" s="100" t="str">
        <f t="shared" si="418"/>
        <v/>
      </c>
      <c r="DL386" s="100" t="str">
        <f t="shared" si="419"/>
        <v/>
      </c>
      <c r="DM386" s="100" t="str">
        <f t="shared" si="420"/>
        <v/>
      </c>
      <c r="DN386" s="100">
        <f t="shared" si="421"/>
        <v>7.3562099999999999</v>
      </c>
      <c r="DO386" s="100">
        <f t="shared" si="422"/>
        <v>6.9696899999999999</v>
      </c>
      <c r="DP386" s="100" t="str">
        <f t="shared" si="423"/>
        <v/>
      </c>
      <c r="DQ386" s="100" t="str">
        <f t="shared" si="424"/>
        <v/>
      </c>
      <c r="DR386" s="100" t="str">
        <f t="shared" si="425"/>
        <v/>
      </c>
      <c r="DS386" s="100" t="str">
        <f t="shared" si="426"/>
        <v/>
      </c>
      <c r="DT386" s="100" t="str">
        <f t="shared" si="427"/>
        <v/>
      </c>
      <c r="DU386" s="100" t="str">
        <f t="shared" si="428"/>
        <v/>
      </c>
      <c r="DV386" s="100" t="str">
        <f t="shared" si="429"/>
        <v/>
      </c>
      <c r="DW386" s="100" t="str">
        <f t="shared" si="430"/>
        <v/>
      </c>
      <c r="DX386" s="100" t="str">
        <f t="shared" si="431"/>
        <v/>
      </c>
      <c r="DY386" s="100" t="str">
        <f t="shared" si="432"/>
        <v/>
      </c>
      <c r="DZ386" s="100" t="str">
        <f t="shared" si="433"/>
        <v/>
      </c>
      <c r="EA386" s="100" t="str">
        <f t="shared" si="434"/>
        <v/>
      </c>
      <c r="EB386" s="100" t="str">
        <f t="shared" si="435"/>
        <v/>
      </c>
      <c r="EC386" s="100">
        <f t="shared" si="436"/>
        <v>7.51</v>
      </c>
      <c r="ED386" s="100" t="str">
        <f t="shared" si="437"/>
        <v/>
      </c>
      <c r="EE386" s="100">
        <f t="shared" si="438"/>
        <v>6.65</v>
      </c>
      <c r="EF386" s="100">
        <f t="shared" si="439"/>
        <v>6.4635779999999992</v>
      </c>
      <c r="EG386" s="100" t="str">
        <f t="shared" si="440"/>
        <v/>
      </c>
      <c r="EH386" s="100" t="str">
        <f t="shared" si="441"/>
        <v/>
      </c>
      <c r="EI386" s="100">
        <f t="shared" si="442"/>
        <v>6.82</v>
      </c>
      <c r="EJ386" s="100">
        <f t="shared" si="443"/>
        <v>7.39</v>
      </c>
      <c r="EK386" s="100" t="str">
        <f t="shared" si="444"/>
        <v/>
      </c>
      <c r="EL386" s="100" t="str">
        <f t="shared" si="445"/>
        <v/>
      </c>
      <c r="EM386" s="100" t="str">
        <f t="shared" si="446"/>
        <v/>
      </c>
      <c r="EN386" s="100" t="str">
        <f t="shared" si="447"/>
        <v/>
      </c>
      <c r="EO386" s="99">
        <f t="shared" si="448"/>
        <v>6.21</v>
      </c>
      <c r="EP386" s="99">
        <f>ROUND(EO386*(1+[3]Inflación!$G$50),2)</f>
        <v>6.29</v>
      </c>
      <c r="EQ386" s="98">
        <f t="shared" si="449"/>
        <v>-9.0808373015857091E-2</v>
      </c>
    </row>
    <row r="387" spans="1:147" s="56" customFormat="1" ht="24.75" customHeight="1">
      <c r="A387" s="93">
        <v>379</v>
      </c>
      <c r="B387" s="92" t="s">
        <v>357</v>
      </c>
      <c r="C387" s="91" t="s">
        <v>358</v>
      </c>
      <c r="D387" s="90" t="s">
        <v>12</v>
      </c>
      <c r="E387" s="94">
        <v>7.5632519339698074</v>
      </c>
      <c r="F387" s="94">
        <v>7.6275395754085507</v>
      </c>
      <c r="G387" s="87">
        <v>5.97</v>
      </c>
      <c r="H387" s="82"/>
      <c r="I387" s="82">
        <v>7.9379999999999997</v>
      </c>
      <c r="J387" s="82">
        <v>8.8000000000000007</v>
      </c>
      <c r="K387" s="82" t="str">
        <f>+'[3]Contratos anteriores'!AO390</f>
        <v xml:space="preserve"> </v>
      </c>
      <c r="L387" s="82" t="str">
        <f>+'[3]Contratos anteriores'!AP390</f>
        <v xml:space="preserve"> </v>
      </c>
      <c r="M387" s="82" t="str">
        <f>+'[3]Contratos anteriores'!AQ390</f>
        <v xml:space="preserve"> </v>
      </c>
      <c r="N387" s="82"/>
      <c r="O387" s="82"/>
      <c r="P387" s="82"/>
      <c r="Q387" s="82" t="str">
        <f>+'[3]Contratos anteriores'!AR390</f>
        <v xml:space="preserve"> </v>
      </c>
      <c r="R387" s="82" t="str">
        <f>+'[3]Contratos anteriores'!AS390</f>
        <v xml:space="preserve"> </v>
      </c>
      <c r="S387" s="82" t="str">
        <f>+'[3]Contratos anteriores'!AT390</f>
        <v xml:space="preserve"> </v>
      </c>
      <c r="T387" s="82">
        <v>9</v>
      </c>
      <c r="U387" s="82">
        <v>3.8</v>
      </c>
      <c r="V387" s="82"/>
      <c r="W387" s="82" t="str">
        <f>+'[3]Contratos anteriores'!AU390</f>
        <v xml:space="preserve"> </v>
      </c>
      <c r="X387" s="82" t="str">
        <f>+'[3]Contratos anteriores'!AV390</f>
        <v xml:space="preserve"> </v>
      </c>
      <c r="Y387" s="82" t="str">
        <f>+'[3]Contratos anteriores'!AW390</f>
        <v xml:space="preserve"> </v>
      </c>
      <c r="Z387" s="82"/>
      <c r="AA387" s="82"/>
      <c r="AB387" s="82"/>
      <c r="AC387" s="86">
        <f>+'[3]Contratos anteriores'!AX390</f>
        <v>7.4131499999999999</v>
      </c>
      <c r="AD387" s="86" t="str">
        <f>+'[3]Contratos anteriores'!AY390</f>
        <v xml:space="preserve"> </v>
      </c>
      <c r="AE387" s="86" t="str">
        <f>+'[3]Contratos anteriores'!AZ390</f>
        <v xml:space="preserve"> </v>
      </c>
      <c r="AF387" s="82"/>
      <c r="AG387" s="82"/>
      <c r="AH387" s="82"/>
      <c r="AI387" s="82" t="str">
        <f>+'[3]Contratos anteriores'!BA390</f>
        <v xml:space="preserve"> </v>
      </c>
      <c r="AJ387" s="82" t="str">
        <f>+'[3]Contratos anteriores'!BB390</f>
        <v xml:space="preserve"> </v>
      </c>
      <c r="AK387" s="82" t="str">
        <f>+'[3]Contratos anteriores'!BC390</f>
        <v xml:space="preserve"> </v>
      </c>
      <c r="AL387" s="82"/>
      <c r="AM387" s="82"/>
      <c r="AN387" s="82"/>
      <c r="AO387" s="82" t="str">
        <f>+'[3]Contratos anteriores'!BD390</f>
        <v xml:space="preserve"> </v>
      </c>
      <c r="AP387" s="82" t="str">
        <f>+'[3]Contratos anteriores'!BE390</f>
        <v xml:space="preserve"> </v>
      </c>
      <c r="AQ387" s="82" t="str">
        <f>+'[3]Contratos anteriores'!BF390</f>
        <v xml:space="preserve"> </v>
      </c>
      <c r="AR387" s="82"/>
      <c r="AS387" s="82"/>
      <c r="AT387" s="82"/>
      <c r="AU387" s="82" t="str">
        <f>+'[3]Contratos anteriores'!BG390</f>
        <v xml:space="preserve"> </v>
      </c>
      <c r="AV387" s="82" t="str">
        <f>+'[3]Contratos anteriores'!BH390</f>
        <v xml:space="preserve"> </v>
      </c>
      <c r="AW387" s="82" t="str">
        <f>+'[3]Contratos anteriores'!BI390</f>
        <v xml:space="preserve"> </v>
      </c>
      <c r="AX387" s="82"/>
      <c r="AY387" s="82"/>
      <c r="AZ387" s="82"/>
      <c r="BA387" s="82" t="str">
        <f>+'[3]Contratos anteriores'!BJ390</f>
        <v xml:space="preserve"> </v>
      </c>
      <c r="BB387" s="82" t="str">
        <f>+'[3]Contratos anteriores'!BK390</f>
        <v xml:space="preserve"> </v>
      </c>
      <c r="BC387" s="82" t="str">
        <f>+'[3]Contratos anteriores'!BL390</f>
        <v xml:space="preserve"> </v>
      </c>
      <c r="BD387" s="82"/>
      <c r="BE387" s="82"/>
      <c r="BF387" s="82"/>
      <c r="BG387" s="82" t="str">
        <f>+'[3]Contratos anteriores'!BM390</f>
        <v xml:space="preserve"> </v>
      </c>
      <c r="BH387" s="82" t="str">
        <f>+'[3]Contratos anteriores'!BN390</f>
        <v xml:space="preserve"> </v>
      </c>
      <c r="BI387" s="82" t="str">
        <f>+'[3]Contratos anteriores'!BO390</f>
        <v xml:space="preserve"> </v>
      </c>
      <c r="BJ387" s="82">
        <v>8.32</v>
      </c>
      <c r="BK387" s="82">
        <v>8.5500000000000007</v>
      </c>
      <c r="BL387" s="82">
        <v>6.49</v>
      </c>
      <c r="BM387" s="82">
        <f>+'[3]Contratos anteriores'!BP390</f>
        <v>7.375367999999999</v>
      </c>
      <c r="BN387" s="82">
        <f>+'[3]Contratos anteriores'!BQ390</f>
        <v>7.6384209999999992</v>
      </c>
      <c r="BO387" s="82" t="str">
        <f>+'[3]Contratos anteriores'!BR390</f>
        <v xml:space="preserve"> </v>
      </c>
      <c r="BP387" s="82">
        <v>7.55</v>
      </c>
      <c r="BQ387" s="82"/>
      <c r="BR387" s="82">
        <v>7.69</v>
      </c>
      <c r="BS387" s="82" t="str">
        <f>+'[3]Contratos anteriores'!BS390</f>
        <v xml:space="preserve"> </v>
      </c>
      <c r="BT387" s="82" t="str">
        <f>+'[3]Contratos anteriores'!BT390</f>
        <v xml:space="preserve"> </v>
      </c>
      <c r="BU387" s="82" t="str">
        <f>+'[3]Contratos anteriores'!BU390</f>
        <v xml:space="preserve"> </v>
      </c>
      <c r="BV387" s="84">
        <f t="shared" si="380"/>
        <v>7.4257645384615367</v>
      </c>
      <c r="BW387" s="84">
        <f t="shared" si="381"/>
        <v>1.2822658896694765</v>
      </c>
      <c r="BX387" s="84">
        <f t="shared" si="456"/>
        <v>5.5023657039573219</v>
      </c>
      <c r="BY387" s="84">
        <f t="shared" si="453"/>
        <v>8.7080304281310141</v>
      </c>
      <c r="BZ387" s="84">
        <f t="shared" si="457"/>
        <v>8.319577127366788</v>
      </c>
      <c r="CA387" s="82" t="str">
        <f t="shared" si="382"/>
        <v/>
      </c>
      <c r="CB387" s="82">
        <f t="shared" si="383"/>
        <v>7.9379999999999997</v>
      </c>
      <c r="CC387" s="82" t="str">
        <f t="shared" si="384"/>
        <v/>
      </c>
      <c r="CD387" s="82" t="str">
        <f t="shared" si="385"/>
        <v/>
      </c>
      <c r="CE387" s="82" t="str">
        <f t="shared" si="386"/>
        <v/>
      </c>
      <c r="CF387" s="82" t="str">
        <f t="shared" si="387"/>
        <v/>
      </c>
      <c r="CG387" s="82" t="str">
        <f t="shared" si="388"/>
        <v/>
      </c>
      <c r="CH387" s="82" t="str">
        <f t="shared" si="389"/>
        <v/>
      </c>
      <c r="CI387" s="82" t="str">
        <f t="shared" si="390"/>
        <v/>
      </c>
      <c r="CJ387" s="82" t="str">
        <f t="shared" si="391"/>
        <v/>
      </c>
      <c r="CK387" s="82" t="str">
        <f t="shared" si="392"/>
        <v/>
      </c>
      <c r="CL387" s="82" t="str">
        <f t="shared" si="393"/>
        <v/>
      </c>
      <c r="CM387" s="82" t="str">
        <f t="shared" si="394"/>
        <v/>
      </c>
      <c r="CN387" s="82" t="str">
        <f t="shared" si="395"/>
        <v/>
      </c>
      <c r="CO387" s="82" t="str">
        <f t="shared" si="396"/>
        <v/>
      </c>
      <c r="CP387" s="82" t="str">
        <f t="shared" si="397"/>
        <v/>
      </c>
      <c r="CQ387" s="82" t="str">
        <f t="shared" si="398"/>
        <v/>
      </c>
      <c r="CR387" s="82" t="str">
        <f t="shared" si="399"/>
        <v/>
      </c>
      <c r="CS387" s="82" t="str">
        <f t="shared" si="400"/>
        <v/>
      </c>
      <c r="CT387" s="82" t="str">
        <f t="shared" si="401"/>
        <v/>
      </c>
      <c r="CU387" s="82" t="str">
        <f t="shared" si="402"/>
        <v/>
      </c>
      <c r="CV387" s="82">
        <f t="shared" si="403"/>
        <v>7.4131499999999999</v>
      </c>
      <c r="CW387" s="82" t="str">
        <f t="shared" si="404"/>
        <v/>
      </c>
      <c r="CX387" s="82" t="str">
        <f t="shared" si="405"/>
        <v/>
      </c>
      <c r="CY387" s="82" t="str">
        <f t="shared" si="406"/>
        <v/>
      </c>
      <c r="CZ387" s="82" t="str">
        <f t="shared" si="407"/>
        <v/>
      </c>
      <c r="DA387" s="82" t="str">
        <f t="shared" si="408"/>
        <v/>
      </c>
      <c r="DB387" s="82" t="str">
        <f t="shared" si="409"/>
        <v/>
      </c>
      <c r="DC387" s="82" t="str">
        <f t="shared" si="410"/>
        <v/>
      </c>
      <c r="DD387" s="82" t="str">
        <f t="shared" si="411"/>
        <v/>
      </c>
      <c r="DE387" s="82" t="str">
        <f t="shared" si="412"/>
        <v/>
      </c>
      <c r="DF387" s="82" t="str">
        <f t="shared" si="413"/>
        <v/>
      </c>
      <c r="DG387" s="82" t="str">
        <f t="shared" si="414"/>
        <v/>
      </c>
      <c r="DH387" s="82" t="str">
        <f t="shared" si="415"/>
        <v/>
      </c>
      <c r="DI387" s="82" t="str">
        <f t="shared" si="416"/>
        <v/>
      </c>
      <c r="DJ387" s="82" t="str">
        <f t="shared" si="417"/>
        <v/>
      </c>
      <c r="DK387" s="82" t="str">
        <f t="shared" si="418"/>
        <v/>
      </c>
      <c r="DL387" s="82" t="str">
        <f t="shared" si="419"/>
        <v/>
      </c>
      <c r="DM387" s="82" t="str">
        <f t="shared" si="420"/>
        <v/>
      </c>
      <c r="DN387" s="82" t="str">
        <f t="shared" si="421"/>
        <v/>
      </c>
      <c r="DO387" s="82" t="str">
        <f t="shared" si="422"/>
        <v/>
      </c>
      <c r="DP387" s="82" t="str">
        <f t="shared" si="423"/>
        <v/>
      </c>
      <c r="DQ387" s="82" t="str">
        <f t="shared" si="424"/>
        <v/>
      </c>
      <c r="DR387" s="82" t="str">
        <f t="shared" si="425"/>
        <v/>
      </c>
      <c r="DS387" s="82" t="str">
        <f t="shared" si="426"/>
        <v/>
      </c>
      <c r="DT387" s="82" t="str">
        <f t="shared" si="427"/>
        <v/>
      </c>
      <c r="DU387" s="82" t="str">
        <f t="shared" si="428"/>
        <v/>
      </c>
      <c r="DV387" s="82" t="str">
        <f t="shared" si="429"/>
        <v/>
      </c>
      <c r="DW387" s="82" t="str">
        <f t="shared" si="430"/>
        <v/>
      </c>
      <c r="DX387" s="82" t="str">
        <f t="shared" si="431"/>
        <v/>
      </c>
      <c r="DY387" s="82" t="str">
        <f t="shared" si="432"/>
        <v/>
      </c>
      <c r="DZ387" s="82" t="str">
        <f t="shared" si="433"/>
        <v/>
      </c>
      <c r="EA387" s="82" t="str">
        <f t="shared" si="434"/>
        <v/>
      </c>
      <c r="EB387" s="82" t="str">
        <f t="shared" si="435"/>
        <v/>
      </c>
      <c r="EC387" s="82" t="str">
        <f t="shared" si="436"/>
        <v/>
      </c>
      <c r="ED387" s="82" t="str">
        <f t="shared" si="437"/>
        <v/>
      </c>
      <c r="EE387" s="82">
        <f t="shared" si="438"/>
        <v>6.49</v>
      </c>
      <c r="EF387" s="82">
        <f t="shared" si="439"/>
        <v>7.375367999999999</v>
      </c>
      <c r="EG387" s="82">
        <f t="shared" si="440"/>
        <v>7.6384209999999992</v>
      </c>
      <c r="EH387" s="82" t="str">
        <f t="shared" si="441"/>
        <v/>
      </c>
      <c r="EI387" s="82">
        <f t="shared" si="442"/>
        <v>7.55</v>
      </c>
      <c r="EJ387" s="82" t="str">
        <f t="shared" si="443"/>
        <v/>
      </c>
      <c r="EK387" s="82">
        <f t="shared" si="444"/>
        <v>7.69</v>
      </c>
      <c r="EL387" s="82" t="str">
        <f t="shared" si="445"/>
        <v/>
      </c>
      <c r="EM387" s="82" t="str">
        <f t="shared" si="446"/>
        <v/>
      </c>
      <c r="EN387" s="82" t="str">
        <f t="shared" si="447"/>
        <v/>
      </c>
      <c r="EO387" s="71">
        <f t="shared" si="448"/>
        <v>5.97</v>
      </c>
      <c r="EP387" s="71">
        <f>ROUND(EO387*(1+[3]Inflación!$G$50),2)</f>
        <v>6.05</v>
      </c>
      <c r="EQ387" s="81">
        <f t="shared" si="449"/>
        <v>-0.21065699620738931</v>
      </c>
    </row>
    <row r="388" spans="1:147" s="97" customFormat="1" ht="24.75" customHeight="1">
      <c r="A388" s="107">
        <v>380</v>
      </c>
      <c r="B388" s="106" t="s">
        <v>357</v>
      </c>
      <c r="C388" s="105" t="s">
        <v>281</v>
      </c>
      <c r="D388" s="104" t="s">
        <v>12</v>
      </c>
      <c r="E388" s="103">
        <v>7.706142371087461</v>
      </c>
      <c r="F388" s="103">
        <v>7.7716445812417048</v>
      </c>
      <c r="G388" s="102"/>
      <c r="H388" s="100"/>
      <c r="I388" s="100">
        <v>8.19</v>
      </c>
      <c r="J388" s="100">
        <v>9.26</v>
      </c>
      <c r="K388" s="100">
        <f>+'[3]Contratos anteriores'!AO391</f>
        <v>7.73224</v>
      </c>
      <c r="L388" s="100" t="str">
        <f>+'[3]Contratos anteriores'!AP391</f>
        <v xml:space="preserve"> </v>
      </c>
      <c r="M388" s="100" t="str">
        <f>+'[3]Contratos anteriores'!AQ391</f>
        <v xml:space="preserve"> </v>
      </c>
      <c r="N388" s="100"/>
      <c r="O388" s="100"/>
      <c r="P388" s="100"/>
      <c r="Q388" s="100">
        <f>+'[3]Contratos anteriores'!AR391</f>
        <v>4.0164360000000006</v>
      </c>
      <c r="R388" s="100">
        <f>+'[3]Contratos anteriores'!AS391</f>
        <v>6.3123053999999996</v>
      </c>
      <c r="S388" s="100">
        <f>+'[3]Contratos anteriores'!AT391</f>
        <v>7.1133179999999996</v>
      </c>
      <c r="T388" s="100">
        <v>9</v>
      </c>
      <c r="U388" s="100">
        <v>5.25</v>
      </c>
      <c r="V388" s="100"/>
      <c r="W388" s="100" t="str">
        <f>+'[3]Contratos anteriores'!AU391</f>
        <v xml:space="preserve"> </v>
      </c>
      <c r="X388" s="100" t="str">
        <f>+'[3]Contratos anteriores'!AV391</f>
        <v xml:space="preserve"> </v>
      </c>
      <c r="Y388" s="100" t="str">
        <f>+'[3]Contratos anteriores'!AW391</f>
        <v xml:space="preserve"> </v>
      </c>
      <c r="Z388" s="100"/>
      <c r="AA388" s="100"/>
      <c r="AB388" s="100"/>
      <c r="AC388" s="101" t="str">
        <f>+'[3]Contratos anteriores'!AX391</f>
        <v xml:space="preserve"> </v>
      </c>
      <c r="AD388" s="101">
        <f>+'[3]Contratos anteriores'!AY391</f>
        <v>7.7608859999999993</v>
      </c>
      <c r="AE388" s="101" t="str">
        <f>+'[3]Contratos anteriores'!AZ391</f>
        <v xml:space="preserve"> </v>
      </c>
      <c r="AF388" s="100"/>
      <c r="AG388" s="100"/>
      <c r="AH388" s="100"/>
      <c r="AI388" s="100" t="str">
        <f>+'[3]Contratos anteriores'!BA391</f>
        <v xml:space="preserve"> </v>
      </c>
      <c r="AJ388" s="100" t="str">
        <f>+'[3]Contratos anteriores'!BB391</f>
        <v xml:space="preserve"> </v>
      </c>
      <c r="AK388" s="100" t="str">
        <f>+'[3]Contratos anteriores'!BC391</f>
        <v xml:space="preserve"> </v>
      </c>
      <c r="AL388" s="100"/>
      <c r="AM388" s="100"/>
      <c r="AN388" s="100"/>
      <c r="AO388" s="100" t="str">
        <f>+'[3]Contratos anteriores'!BD391</f>
        <v xml:space="preserve"> </v>
      </c>
      <c r="AP388" s="100">
        <f>+'[3]Contratos anteriores'!BE391</f>
        <v>7.5796300000000008</v>
      </c>
      <c r="AQ388" s="100" t="str">
        <f>+'[3]Contratos anteriores'!BF391</f>
        <v xml:space="preserve"> </v>
      </c>
      <c r="AR388" s="100"/>
      <c r="AS388" s="100"/>
      <c r="AT388" s="100"/>
      <c r="AU388" s="100">
        <f>+'[3]Contratos anteriores'!BG391</f>
        <v>7.7592900000000009</v>
      </c>
      <c r="AV388" s="100">
        <f>+'[3]Contratos anteriores'!BH391</f>
        <v>6.9696899999999999</v>
      </c>
      <c r="AW388" s="100" t="str">
        <f>+'[3]Contratos anteriores'!BI391</f>
        <v xml:space="preserve"> </v>
      </c>
      <c r="AX388" s="100"/>
      <c r="AY388" s="100"/>
      <c r="AZ388" s="100"/>
      <c r="BA388" s="100" t="str">
        <f>+'[3]Contratos anteriores'!BJ391</f>
        <v xml:space="preserve"> </v>
      </c>
      <c r="BB388" s="100" t="str">
        <f>+'[3]Contratos anteriores'!BK391</f>
        <v xml:space="preserve"> </v>
      </c>
      <c r="BC388" s="100" t="str">
        <f>+'[3]Contratos anteriores'!BL391</f>
        <v xml:space="preserve"> </v>
      </c>
      <c r="BD388" s="100"/>
      <c r="BE388" s="100"/>
      <c r="BF388" s="100"/>
      <c r="BG388" s="100" t="str">
        <f>+'[3]Contratos anteriores'!BM391</f>
        <v xml:space="preserve"> </v>
      </c>
      <c r="BH388" s="100" t="str">
        <f>+'[3]Contratos anteriores'!BN391</f>
        <v xml:space="preserve"> </v>
      </c>
      <c r="BI388" s="100" t="str">
        <f>+'[3]Contratos anteriores'!BO391</f>
        <v xml:space="preserve"> </v>
      </c>
      <c r="BJ388" s="100">
        <v>8.58</v>
      </c>
      <c r="BK388" s="100">
        <v>8.7100000000000009</v>
      </c>
      <c r="BL388" s="100"/>
      <c r="BM388" s="100" t="str">
        <f>+'[3]Contratos anteriores'!BP391</f>
        <v xml:space="preserve"> </v>
      </c>
      <c r="BN388" s="100" t="str">
        <f>+'[3]Contratos anteriores'!BQ391</f>
        <v xml:space="preserve"> </v>
      </c>
      <c r="BO388" s="100" t="str">
        <f>+'[3]Contratos anteriores'!BR391</f>
        <v xml:space="preserve"> </v>
      </c>
      <c r="BP388" s="100">
        <v>7.69</v>
      </c>
      <c r="BQ388" s="100">
        <v>7.52</v>
      </c>
      <c r="BR388" s="100">
        <v>7.79</v>
      </c>
      <c r="BS388" s="100">
        <f>+'[3]Contratos anteriores'!BS391</f>
        <v>7.5779879999999995</v>
      </c>
      <c r="BT388" s="100">
        <f>+'[3]Contratos anteriores'!BT391</f>
        <v>7.7451599999999985</v>
      </c>
      <c r="BU388" s="100">
        <f>+'[3]Contratos anteriores'!BU391</f>
        <v>7.6919599999999999</v>
      </c>
      <c r="BV388" s="100">
        <f t="shared" si="380"/>
        <v>7.5124451699999995</v>
      </c>
      <c r="BW388" s="100">
        <f t="shared" si="381"/>
        <v>1.1547989620933194</v>
      </c>
      <c r="BX388" s="100">
        <f>IFERROR(BV388-BW388*1," ")</f>
        <v>6.3576462079066802</v>
      </c>
      <c r="BY388" s="100">
        <f t="shared" si="453"/>
        <v>8.6672441320933196</v>
      </c>
      <c r="BZ388" s="100">
        <f t="shared" si="457"/>
        <v>8.476756608196208</v>
      </c>
      <c r="CA388" s="100" t="str">
        <f t="shared" si="382"/>
        <v/>
      </c>
      <c r="CB388" s="100">
        <f t="shared" si="383"/>
        <v>8.19</v>
      </c>
      <c r="CC388" s="100" t="str">
        <f t="shared" si="384"/>
        <v/>
      </c>
      <c r="CD388" s="100">
        <f t="shared" si="385"/>
        <v>7.73224</v>
      </c>
      <c r="CE388" s="100" t="str">
        <f t="shared" si="386"/>
        <v/>
      </c>
      <c r="CF388" s="100" t="str">
        <f t="shared" si="387"/>
        <v/>
      </c>
      <c r="CG388" s="100" t="str">
        <f t="shared" si="388"/>
        <v/>
      </c>
      <c r="CH388" s="100" t="str">
        <f t="shared" si="389"/>
        <v/>
      </c>
      <c r="CI388" s="100" t="str">
        <f t="shared" si="390"/>
        <v/>
      </c>
      <c r="CJ388" s="100" t="str">
        <f t="shared" si="391"/>
        <v/>
      </c>
      <c r="CK388" s="100" t="str">
        <f t="shared" si="392"/>
        <v/>
      </c>
      <c r="CL388" s="100">
        <f t="shared" si="393"/>
        <v>7.1133179999999996</v>
      </c>
      <c r="CM388" s="100" t="str">
        <f t="shared" si="394"/>
        <v/>
      </c>
      <c r="CN388" s="100" t="str">
        <f t="shared" si="395"/>
        <v/>
      </c>
      <c r="CO388" s="100" t="str">
        <f t="shared" si="396"/>
        <v/>
      </c>
      <c r="CP388" s="100" t="str">
        <f t="shared" si="397"/>
        <v/>
      </c>
      <c r="CQ388" s="100" t="str">
        <f t="shared" si="398"/>
        <v/>
      </c>
      <c r="CR388" s="100" t="str">
        <f t="shared" si="399"/>
        <v/>
      </c>
      <c r="CS388" s="100" t="str">
        <f t="shared" si="400"/>
        <v/>
      </c>
      <c r="CT388" s="100" t="str">
        <f t="shared" si="401"/>
        <v/>
      </c>
      <c r="CU388" s="100" t="str">
        <f t="shared" si="402"/>
        <v/>
      </c>
      <c r="CV388" s="100" t="str">
        <f t="shared" si="403"/>
        <v/>
      </c>
      <c r="CW388" s="100">
        <f t="shared" si="404"/>
        <v>7.7608859999999993</v>
      </c>
      <c r="CX388" s="100" t="str">
        <f t="shared" si="405"/>
        <v/>
      </c>
      <c r="CY388" s="100" t="str">
        <f t="shared" si="406"/>
        <v/>
      </c>
      <c r="CZ388" s="100" t="str">
        <f t="shared" si="407"/>
        <v/>
      </c>
      <c r="DA388" s="100" t="str">
        <f t="shared" si="408"/>
        <v/>
      </c>
      <c r="DB388" s="100" t="str">
        <f t="shared" si="409"/>
        <v/>
      </c>
      <c r="DC388" s="100" t="str">
        <f t="shared" si="410"/>
        <v/>
      </c>
      <c r="DD388" s="100" t="str">
        <f t="shared" si="411"/>
        <v/>
      </c>
      <c r="DE388" s="100" t="str">
        <f t="shared" si="412"/>
        <v/>
      </c>
      <c r="DF388" s="100" t="str">
        <f t="shared" si="413"/>
        <v/>
      </c>
      <c r="DG388" s="100" t="str">
        <f t="shared" si="414"/>
        <v/>
      </c>
      <c r="DH388" s="100" t="str">
        <f t="shared" si="415"/>
        <v/>
      </c>
      <c r="DI388" s="100">
        <f t="shared" si="416"/>
        <v>7.5796300000000008</v>
      </c>
      <c r="DJ388" s="100" t="str">
        <f t="shared" si="417"/>
        <v/>
      </c>
      <c r="DK388" s="100" t="str">
        <f t="shared" si="418"/>
        <v/>
      </c>
      <c r="DL388" s="100" t="str">
        <f t="shared" si="419"/>
        <v/>
      </c>
      <c r="DM388" s="100" t="str">
        <f t="shared" si="420"/>
        <v/>
      </c>
      <c r="DN388" s="100">
        <f t="shared" si="421"/>
        <v>7.7592900000000009</v>
      </c>
      <c r="DO388" s="100">
        <f t="shared" si="422"/>
        <v>6.9696899999999999</v>
      </c>
      <c r="DP388" s="100" t="str">
        <f t="shared" si="423"/>
        <v/>
      </c>
      <c r="DQ388" s="100" t="str">
        <f t="shared" si="424"/>
        <v/>
      </c>
      <c r="DR388" s="100" t="str">
        <f t="shared" si="425"/>
        <v/>
      </c>
      <c r="DS388" s="100" t="str">
        <f t="shared" si="426"/>
        <v/>
      </c>
      <c r="DT388" s="100" t="str">
        <f t="shared" si="427"/>
        <v/>
      </c>
      <c r="DU388" s="100" t="str">
        <f t="shared" si="428"/>
        <v/>
      </c>
      <c r="DV388" s="100" t="str">
        <f t="shared" si="429"/>
        <v/>
      </c>
      <c r="DW388" s="100" t="str">
        <f t="shared" si="430"/>
        <v/>
      </c>
      <c r="DX388" s="100" t="str">
        <f t="shared" si="431"/>
        <v/>
      </c>
      <c r="DY388" s="100" t="str">
        <f t="shared" si="432"/>
        <v/>
      </c>
      <c r="DZ388" s="100" t="str">
        <f t="shared" si="433"/>
        <v/>
      </c>
      <c r="EA388" s="100" t="str">
        <f t="shared" si="434"/>
        <v/>
      </c>
      <c r="EB388" s="100" t="str">
        <f t="shared" si="435"/>
        <v/>
      </c>
      <c r="EC388" s="100" t="str">
        <f t="shared" si="436"/>
        <v/>
      </c>
      <c r="ED388" s="100" t="str">
        <f t="shared" si="437"/>
        <v/>
      </c>
      <c r="EE388" s="100" t="str">
        <f t="shared" si="438"/>
        <v/>
      </c>
      <c r="EF388" s="100" t="str">
        <f t="shared" si="439"/>
        <v/>
      </c>
      <c r="EG388" s="100" t="str">
        <f t="shared" si="440"/>
        <v/>
      </c>
      <c r="EH388" s="100" t="str">
        <f t="shared" si="441"/>
        <v/>
      </c>
      <c r="EI388" s="100">
        <f t="shared" si="442"/>
        <v>7.69</v>
      </c>
      <c r="EJ388" s="100">
        <f t="shared" si="443"/>
        <v>7.52</v>
      </c>
      <c r="EK388" s="100">
        <f t="shared" si="444"/>
        <v>7.79</v>
      </c>
      <c r="EL388" s="100">
        <f t="shared" si="445"/>
        <v>7.5779879999999995</v>
      </c>
      <c r="EM388" s="100">
        <f t="shared" si="446"/>
        <v>7.7451599999999985</v>
      </c>
      <c r="EN388" s="100">
        <f t="shared" si="447"/>
        <v>7.6919599999999999</v>
      </c>
      <c r="EO388" s="99">
        <f t="shared" si="448"/>
        <v>7.64</v>
      </c>
      <c r="EP388" s="99">
        <f>ROUND(EO388*(1+[3]Inflación!$G$50),2)</f>
        <v>7.74</v>
      </c>
      <c r="EQ388" s="98">
        <f t="shared" si="449"/>
        <v>-8.5830715165112759E-3</v>
      </c>
    </row>
    <row r="389" spans="1:147" s="97" customFormat="1" ht="24.75" customHeight="1">
      <c r="A389" s="107">
        <v>381</v>
      </c>
      <c r="B389" s="106" t="s">
        <v>354</v>
      </c>
      <c r="C389" s="105" t="s">
        <v>277</v>
      </c>
      <c r="D389" s="104" t="s">
        <v>12</v>
      </c>
      <c r="E389" s="103">
        <v>48.948039863704977</v>
      </c>
      <c r="F389" s="103">
        <v>49.364098202546472</v>
      </c>
      <c r="G389" s="102">
        <v>24.97</v>
      </c>
      <c r="H389" s="100"/>
      <c r="I389" s="100">
        <v>52.143000000000001</v>
      </c>
      <c r="J389" s="100">
        <v>61.65</v>
      </c>
      <c r="K389" s="100">
        <f>+'[3]Contratos anteriores'!AO392</f>
        <v>50.524084000000002</v>
      </c>
      <c r="L389" s="100">
        <f>+'[3]Contratos anteriores'!AP392</f>
        <v>29.198500000000003</v>
      </c>
      <c r="M389" s="100">
        <f>+'[3]Contratos anteriores'!AQ392</f>
        <v>50.608505999999991</v>
      </c>
      <c r="N389" s="100"/>
      <c r="O389" s="100"/>
      <c r="P389" s="100"/>
      <c r="Q389" s="100">
        <f>+'[3]Contratos anteriores'!AR392</f>
        <v>39.77698800000001</v>
      </c>
      <c r="R389" s="100" t="str">
        <f>+'[3]Contratos anteriores'!AS392</f>
        <v xml:space="preserve"> </v>
      </c>
      <c r="S389" s="100" t="str">
        <f>+'[3]Contratos anteriores'!AT392</f>
        <v xml:space="preserve"> </v>
      </c>
      <c r="T389" s="100">
        <v>20</v>
      </c>
      <c r="U389" s="100">
        <v>19.2</v>
      </c>
      <c r="V389" s="101">
        <v>19.72</v>
      </c>
      <c r="W389" s="100">
        <f>+'[3]Contratos anteriores'!AU392</f>
        <v>49.98775599999999</v>
      </c>
      <c r="X389" s="100">
        <f>+'[3]Contratos anteriores'!AV392</f>
        <v>48.085281999999999</v>
      </c>
      <c r="Y389" s="100">
        <f>+'[3]Contratos anteriores'!AW392</f>
        <v>26.201798</v>
      </c>
      <c r="Z389" s="100"/>
      <c r="AA389" s="100"/>
      <c r="AB389" s="100"/>
      <c r="AC389" s="101">
        <f>+'[3]Contratos anteriores'!AX392</f>
        <v>52.531815000000002</v>
      </c>
      <c r="AD389" s="101" t="str">
        <f>+'[3]Contratos anteriores'!AY392</f>
        <v xml:space="preserve"> </v>
      </c>
      <c r="AE389" s="101" t="str">
        <f>+'[3]Contratos anteriores'!AZ392</f>
        <v xml:space="preserve"> </v>
      </c>
      <c r="AF389" s="100"/>
      <c r="AG389" s="100"/>
      <c r="AH389" s="100"/>
      <c r="AI389" s="100" t="str">
        <f>+'[3]Contratos anteriores'!BA392</f>
        <v xml:space="preserve"> </v>
      </c>
      <c r="AJ389" s="100" t="str">
        <f>+'[3]Contratos anteriores'!BB392</f>
        <v xml:space="preserve"> </v>
      </c>
      <c r="AK389" s="100" t="str">
        <f>+'[3]Contratos anteriores'!BC392</f>
        <v xml:space="preserve"> </v>
      </c>
      <c r="AL389" s="100"/>
      <c r="AM389" s="100"/>
      <c r="AN389" s="100"/>
      <c r="AO389" s="100" t="str">
        <f>+'[3]Contratos anteriores'!BD392</f>
        <v xml:space="preserve"> </v>
      </c>
      <c r="AP389" s="100" t="str">
        <f>+'[3]Contratos anteriores'!BE392</f>
        <v xml:space="preserve"> </v>
      </c>
      <c r="AQ389" s="100" t="str">
        <f>+'[3]Contratos anteriores'!BF392</f>
        <v xml:space="preserve"> </v>
      </c>
      <c r="AR389" s="100"/>
      <c r="AS389" s="100"/>
      <c r="AT389" s="100"/>
      <c r="AU389" s="100">
        <f>+'[3]Contratos anteriores'!BG392</f>
        <v>52.128321</v>
      </c>
      <c r="AV389" s="100" t="str">
        <f>+'[3]Contratos anteriores'!BH392</f>
        <v xml:space="preserve"> </v>
      </c>
      <c r="AW389" s="100" t="str">
        <f>+'[3]Contratos anteriores'!BI392</f>
        <v xml:space="preserve"> </v>
      </c>
      <c r="AX389" s="100"/>
      <c r="AY389" s="100"/>
      <c r="AZ389" s="100"/>
      <c r="BA389" s="100" t="str">
        <f>+'[3]Contratos anteriores'!BJ392</f>
        <v xml:space="preserve"> </v>
      </c>
      <c r="BB389" s="100" t="str">
        <f>+'[3]Contratos anteriores'!BK392</f>
        <v xml:space="preserve"> </v>
      </c>
      <c r="BC389" s="100" t="str">
        <f>+'[3]Contratos anteriores'!BL392</f>
        <v xml:space="preserve"> </v>
      </c>
      <c r="BD389" s="100"/>
      <c r="BE389" s="100"/>
      <c r="BF389" s="100"/>
      <c r="BG389" s="100" t="str">
        <f>+'[3]Contratos anteriores'!BM392</f>
        <v xml:space="preserve"> </v>
      </c>
      <c r="BH389" s="100" t="str">
        <f>+'[3]Contratos anteriores'!BN392</f>
        <v xml:space="preserve"> </v>
      </c>
      <c r="BI389" s="100" t="str">
        <f>+'[3]Contratos anteriores'!BO392</f>
        <v xml:space="preserve"> </v>
      </c>
      <c r="BJ389" s="100">
        <v>53.85</v>
      </c>
      <c r="BK389" s="100">
        <v>55.31</v>
      </c>
      <c r="BL389" s="100">
        <v>26.06</v>
      </c>
      <c r="BM389" s="100">
        <f>+'[3]Contratos anteriores'!BP392</f>
        <v>24.547412999999999</v>
      </c>
      <c r="BN389" s="100">
        <f>+'[3]Contratos anteriores'!BQ392</f>
        <v>25.427499999999998</v>
      </c>
      <c r="BO389" s="100">
        <f>+'[3]Contratos anteriores'!BR392</f>
        <v>51.497655999999992</v>
      </c>
      <c r="BP389" s="100">
        <v>48.87</v>
      </c>
      <c r="BQ389" s="100">
        <v>50.51</v>
      </c>
      <c r="BR389" s="100">
        <v>50.86</v>
      </c>
      <c r="BS389" s="100">
        <f>+'[3]Contratos anteriores'!BS392</f>
        <v>48.112119</v>
      </c>
      <c r="BT389" s="100">
        <f>+'[3]Contratos anteriores'!BT392</f>
        <v>50.608505999999991</v>
      </c>
      <c r="BU389" s="100" t="str">
        <f>+'[3]Contratos anteriores'!BU392</f>
        <v xml:space="preserve"> </v>
      </c>
      <c r="BV389" s="100">
        <f t="shared" si="380"/>
        <v>41.629970923076925</v>
      </c>
      <c r="BW389" s="100">
        <f t="shared" si="381"/>
        <v>13.348848299908841</v>
      </c>
      <c r="BX389" s="100">
        <f t="shared" ref="BX389:BX398" si="458">IFERROR(BV389-BW389*$BX$2," ")</f>
        <v>21.606698473213662</v>
      </c>
      <c r="BY389" s="100">
        <f t="shared" si="453"/>
        <v>54.978819222985763</v>
      </c>
      <c r="BZ389" s="100">
        <f t="shared" si="457"/>
        <v>53.842843850075482</v>
      </c>
      <c r="CA389" s="100" t="str">
        <f t="shared" si="382"/>
        <v/>
      </c>
      <c r="CB389" s="100">
        <f t="shared" si="383"/>
        <v>52.143000000000001</v>
      </c>
      <c r="CC389" s="100" t="str">
        <f t="shared" si="384"/>
        <v/>
      </c>
      <c r="CD389" s="100">
        <f t="shared" si="385"/>
        <v>50.524084000000002</v>
      </c>
      <c r="CE389" s="100">
        <f t="shared" si="386"/>
        <v>29.198500000000003</v>
      </c>
      <c r="CF389" s="100">
        <f t="shared" si="387"/>
        <v>50.608505999999991</v>
      </c>
      <c r="CG389" s="100" t="str">
        <f t="shared" si="388"/>
        <v/>
      </c>
      <c r="CH389" s="100" t="str">
        <f t="shared" si="389"/>
        <v/>
      </c>
      <c r="CI389" s="100" t="str">
        <f t="shared" si="390"/>
        <v/>
      </c>
      <c r="CJ389" s="100">
        <f t="shared" si="391"/>
        <v>39.77698800000001</v>
      </c>
      <c r="CK389" s="100" t="str">
        <f t="shared" si="392"/>
        <v/>
      </c>
      <c r="CL389" s="100" t="str">
        <f t="shared" si="393"/>
        <v/>
      </c>
      <c r="CM389" s="100" t="str">
        <f t="shared" si="394"/>
        <v/>
      </c>
      <c r="CN389" s="100" t="str">
        <f t="shared" si="395"/>
        <v/>
      </c>
      <c r="CO389" s="100" t="str">
        <f t="shared" si="396"/>
        <v/>
      </c>
      <c r="CP389" s="100">
        <f t="shared" si="397"/>
        <v>49.98775599999999</v>
      </c>
      <c r="CQ389" s="100">
        <f t="shared" si="398"/>
        <v>48.085281999999999</v>
      </c>
      <c r="CR389" s="100">
        <f t="shared" si="399"/>
        <v>26.201798</v>
      </c>
      <c r="CS389" s="100" t="str">
        <f t="shared" si="400"/>
        <v/>
      </c>
      <c r="CT389" s="100" t="str">
        <f t="shared" si="401"/>
        <v/>
      </c>
      <c r="CU389" s="100" t="str">
        <f t="shared" si="402"/>
        <v/>
      </c>
      <c r="CV389" s="100">
        <f t="shared" si="403"/>
        <v>52.531815000000002</v>
      </c>
      <c r="CW389" s="100" t="str">
        <f t="shared" si="404"/>
        <v/>
      </c>
      <c r="CX389" s="100" t="str">
        <f t="shared" si="405"/>
        <v/>
      </c>
      <c r="CY389" s="100" t="str">
        <f t="shared" si="406"/>
        <v/>
      </c>
      <c r="CZ389" s="100" t="str">
        <f t="shared" si="407"/>
        <v/>
      </c>
      <c r="DA389" s="100" t="str">
        <f t="shared" si="408"/>
        <v/>
      </c>
      <c r="DB389" s="100" t="str">
        <f t="shared" si="409"/>
        <v/>
      </c>
      <c r="DC389" s="100" t="str">
        <f t="shared" si="410"/>
        <v/>
      </c>
      <c r="DD389" s="100" t="str">
        <f t="shared" si="411"/>
        <v/>
      </c>
      <c r="DE389" s="100" t="str">
        <f t="shared" si="412"/>
        <v/>
      </c>
      <c r="DF389" s="100" t="str">
        <f t="shared" si="413"/>
        <v/>
      </c>
      <c r="DG389" s="100" t="str">
        <f t="shared" si="414"/>
        <v/>
      </c>
      <c r="DH389" s="100" t="str">
        <f t="shared" si="415"/>
        <v/>
      </c>
      <c r="DI389" s="100" t="str">
        <f t="shared" si="416"/>
        <v/>
      </c>
      <c r="DJ389" s="100" t="str">
        <f t="shared" si="417"/>
        <v/>
      </c>
      <c r="DK389" s="100" t="str">
        <f t="shared" si="418"/>
        <v/>
      </c>
      <c r="DL389" s="100" t="str">
        <f t="shared" si="419"/>
        <v/>
      </c>
      <c r="DM389" s="100" t="str">
        <f t="shared" si="420"/>
        <v/>
      </c>
      <c r="DN389" s="100">
        <f t="shared" si="421"/>
        <v>52.128321</v>
      </c>
      <c r="DO389" s="100" t="str">
        <f t="shared" si="422"/>
        <v/>
      </c>
      <c r="DP389" s="100" t="str">
        <f t="shared" si="423"/>
        <v/>
      </c>
      <c r="DQ389" s="100" t="str">
        <f t="shared" si="424"/>
        <v/>
      </c>
      <c r="DR389" s="100" t="str">
        <f t="shared" si="425"/>
        <v/>
      </c>
      <c r="DS389" s="100" t="str">
        <f t="shared" si="426"/>
        <v/>
      </c>
      <c r="DT389" s="100" t="str">
        <f t="shared" si="427"/>
        <v/>
      </c>
      <c r="DU389" s="100" t="str">
        <f t="shared" si="428"/>
        <v/>
      </c>
      <c r="DV389" s="100" t="str">
        <f t="shared" si="429"/>
        <v/>
      </c>
      <c r="DW389" s="100" t="str">
        <f t="shared" si="430"/>
        <v/>
      </c>
      <c r="DX389" s="100" t="str">
        <f t="shared" si="431"/>
        <v/>
      </c>
      <c r="DY389" s="100" t="str">
        <f t="shared" si="432"/>
        <v/>
      </c>
      <c r="DZ389" s="100" t="str">
        <f t="shared" si="433"/>
        <v/>
      </c>
      <c r="EA389" s="100" t="str">
        <f t="shared" si="434"/>
        <v/>
      </c>
      <c r="EB389" s="100" t="str">
        <f t="shared" si="435"/>
        <v/>
      </c>
      <c r="EC389" s="100" t="str">
        <f t="shared" si="436"/>
        <v/>
      </c>
      <c r="ED389" s="100" t="str">
        <f t="shared" si="437"/>
        <v/>
      </c>
      <c r="EE389" s="100">
        <f t="shared" si="438"/>
        <v>26.06</v>
      </c>
      <c r="EF389" s="100">
        <f t="shared" si="439"/>
        <v>24.547412999999999</v>
      </c>
      <c r="EG389" s="100">
        <f t="shared" si="440"/>
        <v>25.427499999999998</v>
      </c>
      <c r="EH389" s="100">
        <f t="shared" si="441"/>
        <v>51.497655999999992</v>
      </c>
      <c r="EI389" s="100">
        <f t="shared" si="442"/>
        <v>48.87</v>
      </c>
      <c r="EJ389" s="100">
        <f t="shared" si="443"/>
        <v>50.51</v>
      </c>
      <c r="EK389" s="100">
        <f t="shared" si="444"/>
        <v>50.86</v>
      </c>
      <c r="EL389" s="100">
        <f t="shared" si="445"/>
        <v>48.112119</v>
      </c>
      <c r="EM389" s="100">
        <f t="shared" si="446"/>
        <v>50.608505999999991</v>
      </c>
      <c r="EN389" s="100" t="str">
        <f t="shared" si="447"/>
        <v/>
      </c>
      <c r="EO389" s="99">
        <f t="shared" si="448"/>
        <v>24.97</v>
      </c>
      <c r="EP389" s="99">
        <f>ROUND(EO389*(1+[3]Inflación!$G$50),2)</f>
        <v>25.29</v>
      </c>
      <c r="EQ389" s="98">
        <f t="shared" si="449"/>
        <v>-0.48986721287453883</v>
      </c>
    </row>
    <row r="390" spans="1:147" s="97" customFormat="1" ht="24.75" customHeight="1">
      <c r="A390" s="107">
        <v>382</v>
      </c>
      <c r="B390" s="106" t="s">
        <v>354</v>
      </c>
      <c r="C390" s="105" t="s">
        <v>276</v>
      </c>
      <c r="D390" s="104" t="s">
        <v>12</v>
      </c>
      <c r="E390" s="103">
        <v>55.662272648411502</v>
      </c>
      <c r="F390" s="103">
        <v>56.135401965923002</v>
      </c>
      <c r="G390" s="102">
        <v>28.9</v>
      </c>
      <c r="H390" s="100"/>
      <c r="I390" s="100">
        <v>58.894500000000008</v>
      </c>
      <c r="J390" s="100">
        <v>72.55</v>
      </c>
      <c r="K390" s="100" t="str">
        <f>+'[3]Contratos anteriores'!AO393</f>
        <v xml:space="preserve"> </v>
      </c>
      <c r="L390" s="100" t="str">
        <f>+'[3]Contratos anteriores'!AP393</f>
        <v xml:space="preserve"> </v>
      </c>
      <c r="M390" s="100" t="str">
        <f>+'[3]Contratos anteriores'!AQ393</f>
        <v xml:space="preserve"> </v>
      </c>
      <c r="N390" s="100"/>
      <c r="O390" s="100"/>
      <c r="P390" s="100"/>
      <c r="Q390" s="100" t="str">
        <f>+'[3]Contratos anteriores'!AR393</f>
        <v xml:space="preserve"> </v>
      </c>
      <c r="R390" s="100" t="str">
        <f>+'[3]Contratos anteriores'!AS393</f>
        <v xml:space="preserve"> </v>
      </c>
      <c r="S390" s="100" t="str">
        <f>+'[3]Contratos anteriores'!AT393</f>
        <v xml:space="preserve"> </v>
      </c>
      <c r="T390" s="100">
        <v>25</v>
      </c>
      <c r="U390" s="100">
        <v>27</v>
      </c>
      <c r="V390" s="101"/>
      <c r="W390" s="100" t="str">
        <f>+'[3]Contratos anteriores'!AU393</f>
        <v xml:space="preserve"> </v>
      </c>
      <c r="X390" s="100" t="str">
        <f>+'[3]Contratos anteriores'!AV393</f>
        <v xml:space="preserve"> </v>
      </c>
      <c r="Y390" s="100" t="str">
        <f>+'[3]Contratos anteriores'!AW393</f>
        <v xml:space="preserve"> </v>
      </c>
      <c r="Z390" s="100"/>
      <c r="AA390" s="100"/>
      <c r="AB390" s="100"/>
      <c r="AC390" s="101" t="str">
        <f>+'[3]Contratos anteriores'!AX393</f>
        <v xml:space="preserve"> </v>
      </c>
      <c r="AD390" s="101" t="str">
        <f>+'[3]Contratos anteriores'!AY393</f>
        <v xml:space="preserve"> </v>
      </c>
      <c r="AE390" s="101" t="str">
        <f>+'[3]Contratos anteriores'!AZ393</f>
        <v xml:space="preserve"> </v>
      </c>
      <c r="AF390" s="100"/>
      <c r="AG390" s="100"/>
      <c r="AH390" s="100"/>
      <c r="AI390" s="100" t="str">
        <f>+'[3]Contratos anteriores'!BA393</f>
        <v xml:space="preserve"> </v>
      </c>
      <c r="AJ390" s="100" t="str">
        <f>+'[3]Contratos anteriores'!BB393</f>
        <v xml:space="preserve"> </v>
      </c>
      <c r="AK390" s="100" t="str">
        <f>+'[3]Contratos anteriores'!BC393</f>
        <v xml:space="preserve"> </v>
      </c>
      <c r="AL390" s="100"/>
      <c r="AM390" s="100"/>
      <c r="AN390" s="100"/>
      <c r="AO390" s="100" t="str">
        <f>+'[3]Contratos anteriores'!BD393</f>
        <v xml:space="preserve"> </v>
      </c>
      <c r="AP390" s="100" t="str">
        <f>+'[3]Contratos anteriores'!BE393</f>
        <v xml:space="preserve"> </v>
      </c>
      <c r="AQ390" s="100" t="str">
        <f>+'[3]Contratos anteriores'!BF393</f>
        <v xml:space="preserve"> </v>
      </c>
      <c r="AR390" s="100"/>
      <c r="AS390" s="100"/>
      <c r="AT390" s="100"/>
      <c r="AU390" s="100" t="str">
        <f>+'[3]Contratos anteriores'!BG393</f>
        <v xml:space="preserve"> </v>
      </c>
      <c r="AV390" s="100" t="str">
        <f>+'[3]Contratos anteriores'!BH393</f>
        <v xml:space="preserve"> </v>
      </c>
      <c r="AW390" s="100" t="str">
        <f>+'[3]Contratos anteriores'!BI393</f>
        <v xml:space="preserve"> </v>
      </c>
      <c r="AX390" s="100"/>
      <c r="AY390" s="100"/>
      <c r="AZ390" s="100"/>
      <c r="BA390" s="100" t="str">
        <f>+'[3]Contratos anteriores'!BJ393</f>
        <v xml:space="preserve"> </v>
      </c>
      <c r="BB390" s="100" t="str">
        <f>+'[3]Contratos anteriores'!BK393</f>
        <v xml:space="preserve"> </v>
      </c>
      <c r="BC390" s="100" t="str">
        <f>+'[3]Contratos anteriores'!BL393</f>
        <v xml:space="preserve"> </v>
      </c>
      <c r="BD390" s="100"/>
      <c r="BE390" s="100"/>
      <c r="BF390" s="100"/>
      <c r="BG390" s="100" t="str">
        <f>+'[3]Contratos anteriores'!BM393</f>
        <v xml:space="preserve"> </v>
      </c>
      <c r="BH390" s="100" t="str">
        <f>+'[3]Contratos anteriores'!BN393</f>
        <v xml:space="preserve"> </v>
      </c>
      <c r="BI390" s="100" t="str">
        <f>+'[3]Contratos anteriores'!BO393</f>
        <v xml:space="preserve"> </v>
      </c>
      <c r="BJ390" s="100">
        <v>61.23</v>
      </c>
      <c r="BK390" s="100">
        <v>62.9</v>
      </c>
      <c r="BL390" s="100"/>
      <c r="BM390" s="100" t="str">
        <f>+'[3]Contratos anteriores'!BP393</f>
        <v xml:space="preserve"> </v>
      </c>
      <c r="BN390" s="100" t="str">
        <f>+'[3]Contratos anteriores'!BQ393</f>
        <v xml:space="preserve"> </v>
      </c>
      <c r="BO390" s="100" t="str">
        <f>+'[3]Contratos anteriores'!BR393</f>
        <v xml:space="preserve"> </v>
      </c>
      <c r="BP390" s="100">
        <v>55.57</v>
      </c>
      <c r="BQ390" s="100"/>
      <c r="BR390" s="100">
        <v>57.44</v>
      </c>
      <c r="BS390" s="100" t="str">
        <f>+'[3]Contratos anteriores'!BS393</f>
        <v xml:space="preserve"> </v>
      </c>
      <c r="BT390" s="100" t="str">
        <f>+'[3]Contratos anteriores'!BT393</f>
        <v xml:space="preserve"> </v>
      </c>
      <c r="BU390" s="100" t="str">
        <f>+'[3]Contratos anteriores'!BU393</f>
        <v xml:space="preserve"> </v>
      </c>
      <c r="BV390" s="100">
        <f t="shared" ref="BV390:BV453" si="459">IFERROR(AVERAGEIF(G390:BU390,"&gt;"&amp;0,G390:BU390)," ")</f>
        <v>49.942722222222216</v>
      </c>
      <c r="BW390" s="100">
        <f t="shared" ref="BW390:BW453" si="460">IFERROR(_xlfn.STDEV.S(E390:BU390)," ")</f>
        <v>16.198329949224579</v>
      </c>
      <c r="BX390" s="100">
        <f t="shared" si="458"/>
        <v>25.645227298385347</v>
      </c>
      <c r="BY390" s="100">
        <f t="shared" si="453"/>
        <v>66.141052171446802</v>
      </c>
      <c r="BZ390" s="100">
        <f t="shared" si="457"/>
        <v>61.228499913252655</v>
      </c>
      <c r="CA390" s="100" t="str">
        <f t="shared" ref="CA390:CA453" si="461">IF(IF(H390&lt;$BZ390,IF(H390&gt;$BX390,H390,""),"")=0,"",IF(H390&lt;$BZ390,IF(H390&gt;$BX390,H390,""),""))</f>
        <v/>
      </c>
      <c r="CB390" s="100">
        <f t="shared" ref="CB390:CB453" si="462">IF(IF(I390&lt;$BZ390,IF(I390&gt;$BX390,I390,""),"")=0,"",IF(I390&lt;$BZ390,IF(I390&gt;$BX390,I390,""),""))</f>
        <v>58.894500000000008</v>
      </c>
      <c r="CC390" s="100" t="str">
        <f t="shared" ref="CC390:CC453" si="463">IF(IF(J390&lt;$BZ390,IF(J390&gt;$BX390,J390,""),"")=0,"",IF(J390&lt;$BZ390,IF(J390&gt;$BX390,J390,""),""))</f>
        <v/>
      </c>
      <c r="CD390" s="100" t="str">
        <f t="shared" ref="CD390:CD453" si="464">IF(IF(K390&lt;$BZ390,IF(K390&gt;$BX390,K390,""),"")=0,"",IF(K390&lt;$BZ390,IF(K390&gt;$BX390,K390,""),""))</f>
        <v/>
      </c>
      <c r="CE390" s="100" t="str">
        <f t="shared" ref="CE390:CE453" si="465">IF(IF(L390&lt;$BZ390,IF(L390&gt;$BX390,L390,""),"")=0,"",IF(L390&lt;$BZ390,IF(L390&gt;$BX390,L390,""),""))</f>
        <v/>
      </c>
      <c r="CF390" s="100" t="str">
        <f t="shared" ref="CF390:CF453" si="466">IF(IF(M390&lt;$BZ390,IF(M390&gt;$BX390,M390,""),"")=0,"",IF(M390&lt;$BZ390,IF(M390&gt;$BX390,M390,""),""))</f>
        <v/>
      </c>
      <c r="CG390" s="100" t="str">
        <f t="shared" ref="CG390:CG453" si="467">IF(IF(N390&lt;$BZ390,IF(N390&gt;$BX390,N390,""),"")=0,"",IF(N390&lt;$BZ390,IF(N390&gt;$BX390,N390,""),""))</f>
        <v/>
      </c>
      <c r="CH390" s="100" t="str">
        <f t="shared" ref="CH390:CH453" si="468">IF(IF(O390&lt;$BZ390,IF(O390&gt;$BX390,O390,""),"")=0,"",IF(O390&lt;$BZ390,IF(O390&gt;$BX390,O390,""),""))</f>
        <v/>
      </c>
      <c r="CI390" s="100" t="str">
        <f t="shared" ref="CI390:CI453" si="469">IF(IF(P390&lt;$BZ390,IF(P390&gt;$BX390,P390,""),"")=0,"",IF(P390&lt;$BZ390,IF(P390&gt;$BX390,P390,""),""))</f>
        <v/>
      </c>
      <c r="CJ390" s="100" t="str">
        <f t="shared" ref="CJ390:CJ453" si="470">IF(IF(Q390&lt;$BZ390,IF(Q390&gt;$BX390,Q390,""),"")=0,"",IF(Q390&lt;$BZ390,IF(Q390&gt;$BX390,Q390,""),""))</f>
        <v/>
      </c>
      <c r="CK390" s="100" t="str">
        <f t="shared" ref="CK390:CK453" si="471">IF(IF(R390&lt;$BZ390,IF(R390&gt;$BX390,R390,""),"")=0,"",IF(R390&lt;$BZ390,IF(R390&gt;$BX390,R390,""),""))</f>
        <v/>
      </c>
      <c r="CL390" s="100" t="str">
        <f t="shared" ref="CL390:CL453" si="472">IF(IF(S390&lt;$BZ390,IF(S390&gt;$BX390,S390,""),"")=0,"",IF(S390&lt;$BZ390,IF(S390&gt;$BX390,S390,""),""))</f>
        <v/>
      </c>
      <c r="CM390" s="100" t="str">
        <f t="shared" ref="CM390:CM453" si="473">IF(IF(T390&lt;$BZ390,IF(T390&gt;$BX390,T390,""),"")=0,"",IF(T390&lt;$BZ390,IF(T390&gt;$BX390,T390,""),""))</f>
        <v/>
      </c>
      <c r="CN390" s="100">
        <f t="shared" ref="CN390:CN453" si="474">IF(IF(U390&lt;$BZ390,IF(U390&gt;$BX390,U390,""),"")=0,"",IF(U390&lt;$BZ390,IF(U390&gt;$BX390,U390,""),""))</f>
        <v>27</v>
      </c>
      <c r="CO390" s="100" t="str">
        <f t="shared" ref="CO390:CO453" si="475">IF(IF(V390&lt;$BZ390,IF(V390&gt;$BX390,V390,""),"")=0,"",IF(V390&lt;$BZ390,IF(V390&gt;$BX390,V390,""),""))</f>
        <v/>
      </c>
      <c r="CP390" s="100" t="str">
        <f t="shared" ref="CP390:CP453" si="476">IF(IF(W390&lt;$BZ390,IF(W390&gt;$BX390,W390,""),"")=0,"",IF(W390&lt;$BZ390,IF(W390&gt;$BX390,W390,""),""))</f>
        <v/>
      </c>
      <c r="CQ390" s="100" t="str">
        <f t="shared" ref="CQ390:CQ453" si="477">IF(IF(X390&lt;$BZ390,IF(X390&gt;$BX390,X390,""),"")=0,"",IF(X390&lt;$BZ390,IF(X390&gt;$BX390,X390,""),""))</f>
        <v/>
      </c>
      <c r="CR390" s="100" t="str">
        <f t="shared" ref="CR390:CR453" si="478">IF(IF(Y390&lt;$BZ390,IF(Y390&gt;$BX390,Y390,""),"")=0,"",IF(Y390&lt;$BZ390,IF(Y390&gt;$BX390,Y390,""),""))</f>
        <v/>
      </c>
      <c r="CS390" s="100" t="str">
        <f t="shared" ref="CS390:CS453" si="479">IF(IF(Z390&lt;$BZ390,IF(Z390&gt;$BX390,Z390,""),"")=0,"",IF(Z390&lt;$BZ390,IF(Z390&gt;$BX390,Z390,""),""))</f>
        <v/>
      </c>
      <c r="CT390" s="100" t="str">
        <f t="shared" ref="CT390:CT453" si="480">IF(IF(AA390&lt;$BZ390,IF(AA390&gt;$BX390,AA390,""),"")=0,"",IF(AA390&lt;$BZ390,IF(AA390&gt;$BX390,AA390,""),""))</f>
        <v/>
      </c>
      <c r="CU390" s="100" t="str">
        <f t="shared" ref="CU390:CU453" si="481">IF(IF(AB390&lt;$BZ390,IF(AB390&gt;$BX390,AB390,""),"")=0,"",IF(AB390&lt;$BZ390,IF(AB390&gt;$BX390,AB390,""),""))</f>
        <v/>
      </c>
      <c r="CV390" s="100" t="str">
        <f t="shared" ref="CV390:CV453" si="482">IF(IF(AC390&lt;$BZ390,IF(AC390&gt;$BX390,AC390,""),"")=0,"",IF(AC390&lt;$BZ390,IF(AC390&gt;$BX390,AC390,""),""))</f>
        <v/>
      </c>
      <c r="CW390" s="100" t="str">
        <f t="shared" ref="CW390:CW453" si="483">IF(IF(AD390&lt;$BZ390,IF(AD390&gt;$BX390,AD390,""),"")=0,"",IF(AD390&lt;$BZ390,IF(AD390&gt;$BX390,AD390,""),""))</f>
        <v/>
      </c>
      <c r="CX390" s="100" t="str">
        <f t="shared" ref="CX390:CX453" si="484">IF(IF(AE390&lt;$BZ390,IF(AE390&gt;$BX390,AE390,""),"")=0,"",IF(AE390&lt;$BZ390,IF(AE390&gt;$BX390,AE390,""),""))</f>
        <v/>
      </c>
      <c r="CY390" s="100" t="str">
        <f t="shared" ref="CY390:CY453" si="485">IF(IF(AF390&lt;$BZ390,IF(AF390&gt;$BX390,AF390,""),"")=0,"",IF(AF390&lt;$BZ390,IF(AF390&gt;$BX390,AF390,""),""))</f>
        <v/>
      </c>
      <c r="CZ390" s="100" t="str">
        <f t="shared" ref="CZ390:CZ453" si="486">IF(IF(AG390&lt;$BZ390,IF(AG390&gt;$BX390,AG390,""),"")=0,"",IF(AG390&lt;$BZ390,IF(AG390&gt;$BX390,AG390,""),""))</f>
        <v/>
      </c>
      <c r="DA390" s="100" t="str">
        <f t="shared" ref="DA390:DA453" si="487">IF(IF(AH390&lt;$BZ390,IF(AH390&gt;$BX390,AH390,""),"")=0,"",IF(AH390&lt;$BZ390,IF(AH390&gt;$BX390,AH390,""),""))</f>
        <v/>
      </c>
      <c r="DB390" s="100" t="str">
        <f t="shared" ref="DB390:DB453" si="488">IF(IF(AI390&lt;$BZ390,IF(AI390&gt;$BX390,AI390,""),"")=0,"",IF(AI390&lt;$BZ390,IF(AI390&gt;$BX390,AI390,""),""))</f>
        <v/>
      </c>
      <c r="DC390" s="100" t="str">
        <f t="shared" ref="DC390:DC453" si="489">IF(IF(AJ390&lt;$BZ390,IF(AJ390&gt;$BX390,AJ390,""),"")=0,"",IF(AJ390&lt;$BZ390,IF(AJ390&gt;$BX390,AJ390,""),""))</f>
        <v/>
      </c>
      <c r="DD390" s="100" t="str">
        <f t="shared" ref="DD390:DD453" si="490">IF(IF(AK390&lt;$BZ390,IF(AK390&gt;$BX390,AK390,""),"")=0,"",IF(AK390&lt;$BZ390,IF(AK390&gt;$BX390,AK390,""),""))</f>
        <v/>
      </c>
      <c r="DE390" s="100" t="str">
        <f t="shared" ref="DE390:DE453" si="491">IF(IF(AL390&lt;$BZ390,IF(AL390&gt;$BX390,AL390,""),"")=0,"",IF(AL390&lt;$BZ390,IF(AL390&gt;$BX390,AL390,""),""))</f>
        <v/>
      </c>
      <c r="DF390" s="100" t="str">
        <f t="shared" ref="DF390:DF453" si="492">IF(IF(AM390&lt;$BZ390,IF(AM390&gt;$BX390,AM390,""),"")=0,"",IF(AM390&lt;$BZ390,IF(AM390&gt;$BX390,AM390,""),""))</f>
        <v/>
      </c>
      <c r="DG390" s="100" t="str">
        <f t="shared" ref="DG390:DG453" si="493">IF(IF(AN390&lt;$BZ390,IF(AN390&gt;$BX390,AN390,""),"")=0,"",IF(AN390&lt;$BZ390,IF(AN390&gt;$BX390,AN390,""),""))</f>
        <v/>
      </c>
      <c r="DH390" s="100" t="str">
        <f t="shared" ref="DH390:DH453" si="494">IF(IF(AO390&lt;$BZ390,IF(AO390&gt;$BX390,AO390,""),"")=0,"",IF(AO390&lt;$BZ390,IF(AO390&gt;$BX390,AO390,""),""))</f>
        <v/>
      </c>
      <c r="DI390" s="100" t="str">
        <f t="shared" ref="DI390:DI453" si="495">IF(IF(AP390&lt;$BZ390,IF(AP390&gt;$BX390,AP390,""),"")=0,"",IF(AP390&lt;$BZ390,IF(AP390&gt;$BX390,AP390,""),""))</f>
        <v/>
      </c>
      <c r="DJ390" s="100" t="str">
        <f t="shared" ref="DJ390:DJ453" si="496">IF(IF(AQ390&lt;$BZ390,IF(AQ390&gt;$BX390,AQ390,""),"")=0,"",IF(AQ390&lt;$BZ390,IF(AQ390&gt;$BX390,AQ390,""),""))</f>
        <v/>
      </c>
      <c r="DK390" s="100" t="str">
        <f t="shared" ref="DK390:DK453" si="497">IF(IF(AR390&lt;$BZ390,IF(AR390&gt;$BX390,AR390,""),"")=0,"",IF(AR390&lt;$BZ390,IF(AR390&gt;$BX390,AR390,""),""))</f>
        <v/>
      </c>
      <c r="DL390" s="100" t="str">
        <f t="shared" ref="DL390:DL453" si="498">IF(IF(AS390&lt;$BZ390,IF(AS390&gt;$BX390,AS390,""),"")=0,"",IF(AS390&lt;$BZ390,IF(AS390&gt;$BX390,AS390,""),""))</f>
        <v/>
      </c>
      <c r="DM390" s="100" t="str">
        <f t="shared" ref="DM390:DM453" si="499">IF(IF(AT390&lt;$BZ390,IF(AT390&gt;$BX390,AT390,""),"")=0,"",IF(AT390&lt;$BZ390,IF(AT390&gt;$BX390,AT390,""),""))</f>
        <v/>
      </c>
      <c r="DN390" s="100" t="str">
        <f t="shared" ref="DN390:DN453" si="500">IF(IF(AU390&lt;$BZ390,IF(AU390&gt;$BX390,AU390,""),"")=0,"",IF(AU390&lt;$BZ390,IF(AU390&gt;$BX390,AU390,""),""))</f>
        <v/>
      </c>
      <c r="DO390" s="100" t="str">
        <f t="shared" ref="DO390:DO453" si="501">IF(IF(AV390&lt;$BZ390,IF(AV390&gt;$BX390,AV390,""),"")=0,"",IF(AV390&lt;$BZ390,IF(AV390&gt;$BX390,AV390,""),""))</f>
        <v/>
      </c>
      <c r="DP390" s="100" t="str">
        <f t="shared" ref="DP390:DP453" si="502">IF(IF(AW390&lt;$BZ390,IF(AW390&gt;$BX390,AW390,""),"")=0,"",IF(AW390&lt;$BZ390,IF(AW390&gt;$BX390,AW390,""),""))</f>
        <v/>
      </c>
      <c r="DQ390" s="100" t="str">
        <f t="shared" ref="DQ390:DQ453" si="503">IF(IF(AX390&lt;$BZ390,IF(AX390&gt;$BX390,AX390,""),"")=0,"",IF(AX390&lt;$BZ390,IF(AX390&gt;$BX390,AX390,""),""))</f>
        <v/>
      </c>
      <c r="DR390" s="100" t="str">
        <f t="shared" ref="DR390:DR453" si="504">IF(IF(AY390&lt;$BZ390,IF(AY390&gt;$BX390,AY390,""),"")=0,"",IF(AY390&lt;$BZ390,IF(AY390&gt;$BX390,AY390,""),""))</f>
        <v/>
      </c>
      <c r="DS390" s="100" t="str">
        <f t="shared" ref="DS390:DS453" si="505">IF(IF(AZ390&lt;$BZ390,IF(AZ390&gt;$BX390,AZ390,""),"")=0,"",IF(AZ390&lt;$BZ390,IF(AZ390&gt;$BX390,AZ390,""),""))</f>
        <v/>
      </c>
      <c r="DT390" s="100" t="str">
        <f t="shared" ref="DT390:DT453" si="506">IF(IF(BA390&lt;$BZ390,IF(BA390&gt;$BX390,BA390,""),"")=0,"",IF(BA390&lt;$BZ390,IF(BA390&gt;$BX390,BA390,""),""))</f>
        <v/>
      </c>
      <c r="DU390" s="100" t="str">
        <f t="shared" ref="DU390:DU453" si="507">IF(IF(BB390&lt;$BZ390,IF(BB390&gt;$BX390,BB390,""),"")=0,"",IF(BB390&lt;$BZ390,IF(BB390&gt;$BX390,BB390,""),""))</f>
        <v/>
      </c>
      <c r="DV390" s="100" t="str">
        <f t="shared" ref="DV390:DV453" si="508">IF(IF(BC390&lt;$BZ390,IF(BC390&gt;$BX390,BC390,""),"")=0,"",IF(BC390&lt;$BZ390,IF(BC390&gt;$BX390,BC390,""),""))</f>
        <v/>
      </c>
      <c r="DW390" s="100" t="str">
        <f t="shared" ref="DW390:DW453" si="509">IF(IF(BD390&lt;$BZ390,IF(BD390&gt;$BX390,BD390,""),"")=0,"",IF(BD390&lt;$BZ390,IF(BD390&gt;$BX390,BD390,""),""))</f>
        <v/>
      </c>
      <c r="DX390" s="100" t="str">
        <f t="shared" ref="DX390:DX453" si="510">IF(IF(BE390&lt;$BZ390,IF(BE390&gt;$BX390,BE390,""),"")=0,"",IF(BE390&lt;$BZ390,IF(BE390&gt;$BX390,BE390,""),""))</f>
        <v/>
      </c>
      <c r="DY390" s="100" t="str">
        <f t="shared" ref="DY390:DY453" si="511">IF(IF(BF390&lt;$BZ390,IF(BF390&gt;$BX390,BF390,""),"")=0,"",IF(BF390&lt;$BZ390,IF(BF390&gt;$BX390,BF390,""),""))</f>
        <v/>
      </c>
      <c r="DZ390" s="100" t="str">
        <f t="shared" ref="DZ390:DZ453" si="512">IF(IF(BG390&lt;$BZ390,IF(BG390&gt;$BX390,BG390,""),"")=0,"",IF(BG390&lt;$BZ390,IF(BG390&gt;$BX390,BG390,""),""))</f>
        <v/>
      </c>
      <c r="EA390" s="100" t="str">
        <f t="shared" ref="EA390:EA453" si="513">IF(IF(BH390&lt;$BZ390,IF(BH390&gt;$BX390,BH390,""),"")=0,"",IF(BH390&lt;$BZ390,IF(BH390&gt;$BX390,BH390,""),""))</f>
        <v/>
      </c>
      <c r="EB390" s="100" t="str">
        <f t="shared" ref="EB390:EB453" si="514">IF(IF(BI390&lt;$BZ390,IF(BI390&gt;$BX390,BI390,""),"")=0,"",IF(BI390&lt;$BZ390,IF(BI390&gt;$BX390,BI390,""),""))</f>
        <v/>
      </c>
      <c r="EC390" s="100" t="str">
        <f t="shared" ref="EC390:EC453" si="515">IF(IF(BJ390&lt;$BZ390,IF(BJ390&gt;$BX390,BJ390,""),"")=0,"",IF(BJ390&lt;$BZ390,IF(BJ390&gt;$BX390,BJ390,""),""))</f>
        <v/>
      </c>
      <c r="ED390" s="100" t="str">
        <f t="shared" ref="ED390:ED453" si="516">IF(IF(BK390&lt;$BZ390,IF(BK390&gt;$BX390,BK390,""),"")=0,"",IF(BK390&lt;$BZ390,IF(BK390&gt;$BX390,BK390,""),""))</f>
        <v/>
      </c>
      <c r="EE390" s="100" t="str">
        <f t="shared" ref="EE390:EE453" si="517">IF(IF(BL390&lt;$BZ390,IF(BL390&gt;$BX390,BL390,""),"")=0,"",IF(BL390&lt;$BZ390,IF(BL390&gt;$BX390,BL390,""),""))</f>
        <v/>
      </c>
      <c r="EF390" s="100" t="str">
        <f t="shared" ref="EF390:EF453" si="518">IF(IF(BM390&lt;$BZ390,IF(BM390&gt;$BX390,BM390,""),"")=0,"",IF(BM390&lt;$BZ390,IF(BM390&gt;$BX390,BM390,""),""))</f>
        <v/>
      </c>
      <c r="EG390" s="100" t="str">
        <f t="shared" ref="EG390:EG453" si="519">IF(IF(BN390&lt;$BZ390,IF(BN390&gt;$BX390,BN390,""),"")=0,"",IF(BN390&lt;$BZ390,IF(BN390&gt;$BX390,BN390,""),""))</f>
        <v/>
      </c>
      <c r="EH390" s="100" t="str">
        <f t="shared" ref="EH390:EH453" si="520">IF(IF(BO390&lt;$BZ390,IF(BO390&gt;$BX390,BO390,""),"")=0,"",IF(BO390&lt;$BZ390,IF(BO390&gt;$BX390,BO390,""),""))</f>
        <v/>
      </c>
      <c r="EI390" s="100">
        <f t="shared" ref="EI390:EI453" si="521">IF(IF(BP390&lt;$BZ390,IF(BP390&gt;$BX390,BP390,""),"")=0,"",IF(BP390&lt;$BZ390,IF(BP390&gt;$BX390,BP390,""),""))</f>
        <v>55.57</v>
      </c>
      <c r="EJ390" s="100" t="str">
        <f t="shared" ref="EJ390:EJ453" si="522">IF(IF(BQ390&lt;$BZ390,IF(BQ390&gt;$BX390,BQ390,""),"")=0,"",IF(BQ390&lt;$BZ390,IF(BQ390&gt;$BX390,BQ390,""),""))</f>
        <v/>
      </c>
      <c r="EK390" s="100">
        <f t="shared" ref="EK390:EK453" si="523">IF(IF(BR390&lt;$BZ390,IF(BR390&gt;$BX390,BR390,""),"")=0,"",IF(BR390&lt;$BZ390,IF(BR390&gt;$BX390,BR390,""),""))</f>
        <v>57.44</v>
      </c>
      <c r="EL390" s="100" t="str">
        <f t="shared" ref="EL390:EL453" si="524">IF(IF(BS390&lt;$BZ390,IF(BS390&gt;$BX390,BS390,""),"")=0,"",IF(BS390&lt;$BZ390,IF(BS390&gt;$BX390,BS390,""),""))</f>
        <v/>
      </c>
      <c r="EM390" s="100" t="str">
        <f t="shared" ref="EM390:EM453" si="525">IF(IF(BT390&lt;$BZ390,IF(BT390&gt;$BX390,BT390,""),"")=0,"",IF(BT390&lt;$BZ390,IF(BT390&gt;$BX390,BT390,""),""))</f>
        <v/>
      </c>
      <c r="EN390" s="100" t="str">
        <f t="shared" ref="EN390:EN453" si="526">IF(IF(BU390&lt;$BZ390,IF(BU390&gt;$BX390,BU390,""),"")=0,"",IF(BU390&lt;$BZ390,IF(BU390&gt;$BX390,BU390,""),""))</f>
        <v/>
      </c>
      <c r="EO390" s="99">
        <f t="shared" ref="EO390:EO453" si="527">ROUND(IFERROR(IF(G390&gt;0,G390,SUMSQ(CA390:EN390)/SUM(CA390:EN390)),F390),2)</f>
        <v>28.9</v>
      </c>
      <c r="EP390" s="99">
        <f>ROUND(EO390*(1+[3]Inflación!$G$50),2)</f>
        <v>29.27</v>
      </c>
      <c r="EQ390" s="98">
        <f t="shared" ref="EQ390:EQ453" si="528">IFERROR(EO390/E390-1," ")</f>
        <v>-0.48079734037189459</v>
      </c>
    </row>
    <row r="391" spans="1:147" s="97" customFormat="1" ht="24.75" customHeight="1">
      <c r="A391" s="107">
        <v>383</v>
      </c>
      <c r="B391" s="106" t="s">
        <v>354</v>
      </c>
      <c r="C391" s="105" t="s">
        <v>275</v>
      </c>
      <c r="D391" s="104" t="s">
        <v>12</v>
      </c>
      <c r="E391" s="103">
        <v>64.275998336655604</v>
      </c>
      <c r="F391" s="103">
        <v>64.822344322517182</v>
      </c>
      <c r="G391" s="102">
        <v>39.200000000000003</v>
      </c>
      <c r="H391" s="100"/>
      <c r="I391" s="100">
        <v>67.494</v>
      </c>
      <c r="J391" s="100">
        <v>87.74</v>
      </c>
      <c r="K391" s="100" t="str">
        <f>+'[3]Contratos anteriores'!AO394</f>
        <v xml:space="preserve"> </v>
      </c>
      <c r="L391" s="100" t="str">
        <f>+'[3]Contratos anteriores'!AP394</f>
        <v xml:space="preserve"> </v>
      </c>
      <c r="M391" s="100" t="str">
        <f>+'[3]Contratos anteriores'!AQ394</f>
        <v xml:space="preserve"> </v>
      </c>
      <c r="N391" s="100"/>
      <c r="O391" s="100"/>
      <c r="P391" s="100"/>
      <c r="Q391" s="100" t="str">
        <f>+'[3]Contratos anteriores'!AR394</f>
        <v xml:space="preserve"> </v>
      </c>
      <c r="R391" s="100" t="str">
        <f>+'[3]Contratos anteriores'!AS394</f>
        <v xml:space="preserve"> </v>
      </c>
      <c r="S391" s="100" t="str">
        <f>+'[3]Contratos anteriores'!AT394</f>
        <v xml:space="preserve"> </v>
      </c>
      <c r="T391" s="100">
        <v>30</v>
      </c>
      <c r="U391" s="100">
        <v>34</v>
      </c>
      <c r="V391" s="166"/>
      <c r="W391" s="100" t="str">
        <f>+'[3]Contratos anteriores'!AU394</f>
        <v xml:space="preserve"> </v>
      </c>
      <c r="X391" s="100" t="str">
        <f>+'[3]Contratos anteriores'!AV394</f>
        <v xml:space="preserve"> </v>
      </c>
      <c r="Y391" s="100" t="str">
        <f>+'[3]Contratos anteriores'!AW394</f>
        <v xml:space="preserve"> </v>
      </c>
      <c r="Z391" s="100"/>
      <c r="AA391" s="100"/>
      <c r="AB391" s="100"/>
      <c r="AC391" s="101">
        <f>+'[3]Contratos anteriores'!AX394</f>
        <v>69.642989999999998</v>
      </c>
      <c r="AD391" s="101" t="str">
        <f>+'[3]Contratos anteriores'!AY394</f>
        <v xml:space="preserve"> </v>
      </c>
      <c r="AE391" s="101" t="str">
        <f>+'[3]Contratos anteriores'!AZ394</f>
        <v xml:space="preserve"> </v>
      </c>
      <c r="AF391" s="100"/>
      <c r="AG391" s="100"/>
      <c r="AH391" s="100"/>
      <c r="AI391" s="100" t="str">
        <f>+'[3]Contratos anteriores'!BA394</f>
        <v xml:space="preserve"> </v>
      </c>
      <c r="AJ391" s="100" t="str">
        <f>+'[3]Contratos anteriores'!BB394</f>
        <v xml:space="preserve"> </v>
      </c>
      <c r="AK391" s="100" t="str">
        <f>+'[3]Contratos anteriores'!BC394</f>
        <v xml:space="preserve"> </v>
      </c>
      <c r="AL391" s="100"/>
      <c r="AM391" s="100"/>
      <c r="AN391" s="100"/>
      <c r="AO391" s="100" t="str">
        <f>+'[3]Contratos anteriores'!BD394</f>
        <v xml:space="preserve"> </v>
      </c>
      <c r="AP391" s="100" t="str">
        <f>+'[3]Contratos anteriores'!BE394</f>
        <v xml:space="preserve"> </v>
      </c>
      <c r="AQ391" s="100" t="str">
        <f>+'[3]Contratos anteriores'!BF394</f>
        <v xml:space="preserve"> </v>
      </c>
      <c r="AR391" s="100"/>
      <c r="AS391" s="100"/>
      <c r="AT391" s="100"/>
      <c r="AU391" s="100" t="str">
        <f>+'[3]Contratos anteriores'!BG394</f>
        <v xml:space="preserve"> </v>
      </c>
      <c r="AV391" s="100">
        <f>+'[3]Contratos anteriores'!BH394</f>
        <v>46.464599999999997</v>
      </c>
      <c r="AW391" s="100" t="str">
        <f>+'[3]Contratos anteriores'!BI394</f>
        <v xml:space="preserve"> </v>
      </c>
      <c r="AX391" s="100"/>
      <c r="AY391" s="100"/>
      <c r="AZ391" s="100"/>
      <c r="BA391" s="100" t="str">
        <f>+'[3]Contratos anteriores'!BJ394</f>
        <v xml:space="preserve"> </v>
      </c>
      <c r="BB391" s="100" t="str">
        <f>+'[3]Contratos anteriores'!BK394</f>
        <v xml:space="preserve"> </v>
      </c>
      <c r="BC391" s="100" t="str">
        <f>+'[3]Contratos anteriores'!BL394</f>
        <v xml:space="preserve"> </v>
      </c>
      <c r="BD391" s="100"/>
      <c r="BE391" s="100"/>
      <c r="BF391" s="100"/>
      <c r="BG391" s="100" t="str">
        <f>+'[3]Contratos anteriores'!BM394</f>
        <v xml:space="preserve"> </v>
      </c>
      <c r="BH391" s="100" t="str">
        <f>+'[3]Contratos anteriores'!BN394</f>
        <v xml:space="preserve"> </v>
      </c>
      <c r="BI391" s="100" t="str">
        <f>+'[3]Contratos anteriores'!BO394</f>
        <v xml:space="preserve"> </v>
      </c>
      <c r="BJ391" s="100">
        <v>70.710000000000008</v>
      </c>
      <c r="BK391" s="100">
        <v>72.63</v>
      </c>
      <c r="BL391" s="100">
        <v>42.72</v>
      </c>
      <c r="BM391" s="100" t="str">
        <f>+'[3]Contratos anteriores'!BP394</f>
        <v xml:space="preserve"> </v>
      </c>
      <c r="BN391" s="100" t="str">
        <f>+'[3]Contratos anteriores'!BQ394</f>
        <v xml:space="preserve"> </v>
      </c>
      <c r="BO391" s="100">
        <f>+'[3]Contratos anteriores'!BR394</f>
        <v>68.257546000000005</v>
      </c>
      <c r="BP391" s="100">
        <v>64.17</v>
      </c>
      <c r="BQ391" s="100"/>
      <c r="BR391" s="100">
        <v>67.430000000000007</v>
      </c>
      <c r="BS391" s="100">
        <f>+'[3]Contratos anteriores'!BS394</f>
        <v>63.166784999999997</v>
      </c>
      <c r="BT391" s="100" t="str">
        <f>+'[3]Contratos anteriores'!BT394</f>
        <v xml:space="preserve"> </v>
      </c>
      <c r="BU391" s="100">
        <f>+'[3]Contratos anteriores'!BU394</f>
        <v>66.63666400000001</v>
      </c>
      <c r="BV391" s="100">
        <f t="shared" si="459"/>
        <v>59.350838999999993</v>
      </c>
      <c r="BW391" s="100">
        <f t="shared" si="460"/>
        <v>15.651859293999115</v>
      </c>
      <c r="BX391" s="100">
        <f t="shared" si="458"/>
        <v>35.873050059001322</v>
      </c>
      <c r="BY391" s="100">
        <f t="shared" si="453"/>
        <v>75.002698293999103</v>
      </c>
      <c r="BZ391" s="100">
        <f t="shared" si="457"/>
        <v>70.703598170321172</v>
      </c>
      <c r="CA391" s="100" t="str">
        <f t="shared" si="461"/>
        <v/>
      </c>
      <c r="CB391" s="100">
        <f t="shared" si="462"/>
        <v>67.494</v>
      </c>
      <c r="CC391" s="100" t="str">
        <f t="shared" si="463"/>
        <v/>
      </c>
      <c r="CD391" s="100" t="str">
        <f t="shared" si="464"/>
        <v/>
      </c>
      <c r="CE391" s="100" t="str">
        <f t="shared" si="465"/>
        <v/>
      </c>
      <c r="CF391" s="100" t="str">
        <f t="shared" si="466"/>
        <v/>
      </c>
      <c r="CG391" s="100" t="str">
        <f t="shared" si="467"/>
        <v/>
      </c>
      <c r="CH391" s="100" t="str">
        <f t="shared" si="468"/>
        <v/>
      </c>
      <c r="CI391" s="100" t="str">
        <f t="shared" si="469"/>
        <v/>
      </c>
      <c r="CJ391" s="100" t="str">
        <f t="shared" si="470"/>
        <v/>
      </c>
      <c r="CK391" s="100" t="str">
        <f t="shared" si="471"/>
        <v/>
      </c>
      <c r="CL391" s="100" t="str">
        <f t="shared" si="472"/>
        <v/>
      </c>
      <c r="CM391" s="100" t="str">
        <f t="shared" si="473"/>
        <v/>
      </c>
      <c r="CN391" s="100" t="str">
        <f t="shared" si="474"/>
        <v/>
      </c>
      <c r="CO391" s="100" t="str">
        <f t="shared" si="475"/>
        <v/>
      </c>
      <c r="CP391" s="100" t="str">
        <f t="shared" si="476"/>
        <v/>
      </c>
      <c r="CQ391" s="100" t="str">
        <f t="shared" si="477"/>
        <v/>
      </c>
      <c r="CR391" s="100" t="str">
        <f t="shared" si="478"/>
        <v/>
      </c>
      <c r="CS391" s="100" t="str">
        <f t="shared" si="479"/>
        <v/>
      </c>
      <c r="CT391" s="100" t="str">
        <f t="shared" si="480"/>
        <v/>
      </c>
      <c r="CU391" s="100" t="str">
        <f t="shared" si="481"/>
        <v/>
      </c>
      <c r="CV391" s="100">
        <f t="shared" si="482"/>
        <v>69.642989999999998</v>
      </c>
      <c r="CW391" s="100" t="str">
        <f t="shared" si="483"/>
        <v/>
      </c>
      <c r="CX391" s="100" t="str">
        <f t="shared" si="484"/>
        <v/>
      </c>
      <c r="CY391" s="100" t="str">
        <f t="shared" si="485"/>
        <v/>
      </c>
      <c r="CZ391" s="100" t="str">
        <f t="shared" si="486"/>
        <v/>
      </c>
      <c r="DA391" s="100" t="str">
        <f t="shared" si="487"/>
        <v/>
      </c>
      <c r="DB391" s="100" t="str">
        <f t="shared" si="488"/>
        <v/>
      </c>
      <c r="DC391" s="100" t="str">
        <f t="shared" si="489"/>
        <v/>
      </c>
      <c r="DD391" s="100" t="str">
        <f t="shared" si="490"/>
        <v/>
      </c>
      <c r="DE391" s="100" t="str">
        <f t="shared" si="491"/>
        <v/>
      </c>
      <c r="DF391" s="100" t="str">
        <f t="shared" si="492"/>
        <v/>
      </c>
      <c r="DG391" s="100" t="str">
        <f t="shared" si="493"/>
        <v/>
      </c>
      <c r="DH391" s="100" t="str">
        <f t="shared" si="494"/>
        <v/>
      </c>
      <c r="DI391" s="100" t="str">
        <f t="shared" si="495"/>
        <v/>
      </c>
      <c r="DJ391" s="100" t="str">
        <f t="shared" si="496"/>
        <v/>
      </c>
      <c r="DK391" s="100" t="str">
        <f t="shared" si="497"/>
        <v/>
      </c>
      <c r="DL391" s="100" t="str">
        <f t="shared" si="498"/>
        <v/>
      </c>
      <c r="DM391" s="100" t="str">
        <f t="shared" si="499"/>
        <v/>
      </c>
      <c r="DN391" s="100" t="str">
        <f t="shared" si="500"/>
        <v/>
      </c>
      <c r="DO391" s="100">
        <f t="shared" si="501"/>
        <v>46.464599999999997</v>
      </c>
      <c r="DP391" s="100" t="str">
        <f t="shared" si="502"/>
        <v/>
      </c>
      <c r="DQ391" s="100" t="str">
        <f t="shared" si="503"/>
        <v/>
      </c>
      <c r="DR391" s="100" t="str">
        <f t="shared" si="504"/>
        <v/>
      </c>
      <c r="DS391" s="100" t="str">
        <f t="shared" si="505"/>
        <v/>
      </c>
      <c r="DT391" s="100" t="str">
        <f t="shared" si="506"/>
        <v/>
      </c>
      <c r="DU391" s="100" t="str">
        <f t="shared" si="507"/>
        <v/>
      </c>
      <c r="DV391" s="100" t="str">
        <f t="shared" si="508"/>
        <v/>
      </c>
      <c r="DW391" s="100" t="str">
        <f t="shared" si="509"/>
        <v/>
      </c>
      <c r="DX391" s="100" t="str">
        <f t="shared" si="510"/>
        <v/>
      </c>
      <c r="DY391" s="100" t="str">
        <f t="shared" si="511"/>
        <v/>
      </c>
      <c r="DZ391" s="100" t="str">
        <f t="shared" si="512"/>
        <v/>
      </c>
      <c r="EA391" s="100" t="str">
        <f t="shared" si="513"/>
        <v/>
      </c>
      <c r="EB391" s="100" t="str">
        <f t="shared" si="514"/>
        <v/>
      </c>
      <c r="EC391" s="100" t="str">
        <f t="shared" si="515"/>
        <v/>
      </c>
      <c r="ED391" s="100" t="str">
        <f t="shared" si="516"/>
        <v/>
      </c>
      <c r="EE391" s="100">
        <f t="shared" si="517"/>
        <v>42.72</v>
      </c>
      <c r="EF391" s="100" t="str">
        <f t="shared" si="518"/>
        <v/>
      </c>
      <c r="EG391" s="100" t="str">
        <f t="shared" si="519"/>
        <v/>
      </c>
      <c r="EH391" s="100">
        <f t="shared" si="520"/>
        <v>68.257546000000005</v>
      </c>
      <c r="EI391" s="100">
        <f t="shared" si="521"/>
        <v>64.17</v>
      </c>
      <c r="EJ391" s="100" t="str">
        <f t="shared" si="522"/>
        <v/>
      </c>
      <c r="EK391" s="100">
        <f t="shared" si="523"/>
        <v>67.430000000000007</v>
      </c>
      <c r="EL391" s="100">
        <f t="shared" si="524"/>
        <v>63.166784999999997</v>
      </c>
      <c r="EM391" s="100" t="str">
        <f t="shared" si="525"/>
        <v/>
      </c>
      <c r="EN391" s="100">
        <f t="shared" si="526"/>
        <v>66.63666400000001</v>
      </c>
      <c r="EO391" s="99">
        <f t="shared" si="527"/>
        <v>39.200000000000003</v>
      </c>
      <c r="EP391" s="99">
        <f>ROUND(EO391*(1+[3]Inflación!$G$50),2)</f>
        <v>39.700000000000003</v>
      </c>
      <c r="EQ391" s="98">
        <f t="shared" si="528"/>
        <v>-0.39013004831626474</v>
      </c>
    </row>
    <row r="392" spans="1:147" s="97" customFormat="1" ht="24.75" customHeight="1">
      <c r="A392" s="107">
        <v>384</v>
      </c>
      <c r="B392" s="106" t="s">
        <v>354</v>
      </c>
      <c r="C392" s="105" t="s">
        <v>356</v>
      </c>
      <c r="D392" s="104" t="s">
        <v>12</v>
      </c>
      <c r="E392" s="103">
        <v>69.37663965503404</v>
      </c>
      <c r="F392" s="103">
        <v>69.966341092101828</v>
      </c>
      <c r="G392" s="102">
        <v>48.5</v>
      </c>
      <c r="H392" s="100"/>
      <c r="I392" s="100">
        <v>72.849000000000004</v>
      </c>
      <c r="J392" s="100">
        <v>102.72</v>
      </c>
      <c r="K392" s="100" t="str">
        <f>+'[3]Contratos anteriores'!AO395</f>
        <v xml:space="preserve"> </v>
      </c>
      <c r="L392" s="100" t="str">
        <f>+'[3]Contratos anteriores'!AP395</f>
        <v xml:space="preserve"> </v>
      </c>
      <c r="M392" s="100" t="str">
        <f>+'[3]Contratos anteriores'!AQ395</f>
        <v xml:space="preserve"> </v>
      </c>
      <c r="N392" s="100"/>
      <c r="O392" s="100"/>
      <c r="P392" s="100"/>
      <c r="Q392" s="100" t="str">
        <f>+'[3]Contratos anteriores'!AR395</f>
        <v xml:space="preserve"> </v>
      </c>
      <c r="R392" s="100">
        <f>+'[3]Contratos anteriores'!AS395</f>
        <v>59.103112139999993</v>
      </c>
      <c r="S392" s="100">
        <f>+'[3]Contratos anteriores'!AT395</f>
        <v>66.618566999999999</v>
      </c>
      <c r="T392" s="100">
        <v>55</v>
      </c>
      <c r="U392" s="100">
        <v>40</v>
      </c>
      <c r="V392" s="101">
        <v>33.74</v>
      </c>
      <c r="W392" s="100" t="str">
        <f>+'[3]Contratos anteriores'!AU395</f>
        <v xml:space="preserve"> </v>
      </c>
      <c r="X392" s="100" t="str">
        <f>+'[3]Contratos anteriores'!AV395</f>
        <v xml:space="preserve"> </v>
      </c>
      <c r="Y392" s="100">
        <f>+'[3]Contratos anteriores'!AW395</f>
        <v>72.233615999999998</v>
      </c>
      <c r="Z392" s="100"/>
      <c r="AA392" s="100"/>
      <c r="AB392" s="100"/>
      <c r="AC392" s="101">
        <f>+'[3]Contratos anteriores'!AX395</f>
        <v>75.279015000000001</v>
      </c>
      <c r="AD392" s="101">
        <f>+'[3]Contratos anteriores'!AY395</f>
        <v>69.837907999999985</v>
      </c>
      <c r="AE392" s="101" t="str">
        <f>+'[3]Contratos anteriores'!AZ395</f>
        <v xml:space="preserve"> </v>
      </c>
      <c r="AF392" s="100"/>
      <c r="AG392" s="100"/>
      <c r="AH392" s="100"/>
      <c r="AI392" s="100" t="str">
        <f>+'[3]Contratos anteriores'!BA395</f>
        <v xml:space="preserve"> </v>
      </c>
      <c r="AJ392" s="100" t="str">
        <f>+'[3]Contratos anteriores'!BB395</f>
        <v xml:space="preserve"> </v>
      </c>
      <c r="AK392" s="100" t="str">
        <f>+'[3]Contratos anteriores'!BC395</f>
        <v xml:space="preserve"> </v>
      </c>
      <c r="AL392" s="100"/>
      <c r="AM392" s="100"/>
      <c r="AN392" s="100"/>
      <c r="AO392" s="100" t="str">
        <f>+'[3]Contratos anteriores'!BD395</f>
        <v xml:space="preserve"> </v>
      </c>
      <c r="AP392" s="100">
        <f>+'[3]Contratos anteriores'!BE395</f>
        <v>70.953475999999995</v>
      </c>
      <c r="AQ392" s="100" t="str">
        <f>+'[3]Contratos anteriores'!BF395</f>
        <v xml:space="preserve"> </v>
      </c>
      <c r="AR392" s="100"/>
      <c r="AS392" s="100"/>
      <c r="AT392" s="100"/>
      <c r="AU392" s="100">
        <f>+'[3]Contratos anteriores'!BG395</f>
        <v>74.700800999999998</v>
      </c>
      <c r="AV392" s="100">
        <f>+'[3]Contratos anteriores'!BH395</f>
        <v>52.272675</v>
      </c>
      <c r="AW392" s="100" t="str">
        <f>+'[3]Contratos anteriores'!BI395</f>
        <v xml:space="preserve"> </v>
      </c>
      <c r="AX392" s="100"/>
      <c r="AY392" s="100"/>
      <c r="AZ392" s="100"/>
      <c r="BA392" s="100" t="str">
        <f>+'[3]Contratos anteriores'!BJ395</f>
        <v xml:space="preserve"> </v>
      </c>
      <c r="BB392" s="100" t="str">
        <f>+'[3]Contratos anteriores'!BK395</f>
        <v xml:space="preserve"> </v>
      </c>
      <c r="BC392" s="100" t="str">
        <f>+'[3]Contratos anteriores'!BL395</f>
        <v xml:space="preserve"> </v>
      </c>
      <c r="BD392" s="100"/>
      <c r="BE392" s="100"/>
      <c r="BF392" s="100"/>
      <c r="BG392" s="100">
        <f>+'[3]Contratos anteriores'!BM395</f>
        <v>70.789997999999997</v>
      </c>
      <c r="BH392" s="100" t="str">
        <f>+'[3]Contratos anteriores'!BN395</f>
        <v xml:space="preserve"> </v>
      </c>
      <c r="BI392" s="100" t="str">
        <f>+'[3]Contratos anteriores'!BO395</f>
        <v xml:space="preserve"> </v>
      </c>
      <c r="BJ392" s="100">
        <v>76.319999999999993</v>
      </c>
      <c r="BK392" s="100">
        <v>78.400000000000006</v>
      </c>
      <c r="BL392" s="100">
        <v>49.95</v>
      </c>
      <c r="BM392" s="100">
        <f>+'[3]Contratos anteriores'!BP395</f>
        <v>45.589499999999994</v>
      </c>
      <c r="BN392" s="100">
        <f>+'[3]Contratos anteriores'!BQ395</f>
        <v>42.718199999999996</v>
      </c>
      <c r="BO392" s="100">
        <f>+'[3]Contratos anteriores'!BR395</f>
        <v>73.783779999999993</v>
      </c>
      <c r="BP392" s="100">
        <v>69.27</v>
      </c>
      <c r="BQ392" s="100"/>
      <c r="BR392" s="100">
        <v>72.88</v>
      </c>
      <c r="BS392" s="100" t="str">
        <f>+'[3]Contratos anteriores'!BS395</f>
        <v xml:space="preserve"> </v>
      </c>
      <c r="BT392" s="100" t="str">
        <f>+'[3]Contratos anteriores'!BT395</f>
        <v xml:space="preserve"> </v>
      </c>
      <c r="BU392" s="100">
        <f>+'[3]Contratos anteriores'!BU395</f>
        <v>60.725999999999999</v>
      </c>
      <c r="BV392" s="100">
        <f t="shared" si="459"/>
        <v>63.926485339166675</v>
      </c>
      <c r="BW392" s="100">
        <f t="shared" si="460"/>
        <v>14.992439373055447</v>
      </c>
      <c r="BX392" s="100">
        <f t="shared" si="458"/>
        <v>41.437826279583504</v>
      </c>
      <c r="BY392" s="100">
        <f t="shared" si="453"/>
        <v>78.918924712222122</v>
      </c>
      <c r="BZ392" s="100">
        <f t="shared" si="457"/>
        <v>76.314303620537444</v>
      </c>
      <c r="CA392" s="100" t="str">
        <f t="shared" si="461"/>
        <v/>
      </c>
      <c r="CB392" s="100">
        <f t="shared" si="462"/>
        <v>72.849000000000004</v>
      </c>
      <c r="CC392" s="100" t="str">
        <f t="shared" si="463"/>
        <v/>
      </c>
      <c r="CD392" s="100" t="str">
        <f t="shared" si="464"/>
        <v/>
      </c>
      <c r="CE392" s="100" t="str">
        <f t="shared" si="465"/>
        <v/>
      </c>
      <c r="CF392" s="100" t="str">
        <f t="shared" si="466"/>
        <v/>
      </c>
      <c r="CG392" s="100" t="str">
        <f t="shared" si="467"/>
        <v/>
      </c>
      <c r="CH392" s="100" t="str">
        <f t="shared" si="468"/>
        <v/>
      </c>
      <c r="CI392" s="100" t="str">
        <f t="shared" si="469"/>
        <v/>
      </c>
      <c r="CJ392" s="100" t="str">
        <f t="shared" si="470"/>
        <v/>
      </c>
      <c r="CK392" s="100">
        <f t="shared" si="471"/>
        <v>59.103112139999993</v>
      </c>
      <c r="CL392" s="100">
        <f t="shared" si="472"/>
        <v>66.618566999999999</v>
      </c>
      <c r="CM392" s="100">
        <f t="shared" si="473"/>
        <v>55</v>
      </c>
      <c r="CN392" s="100" t="str">
        <f t="shared" si="474"/>
        <v/>
      </c>
      <c r="CO392" s="100" t="str">
        <f t="shared" si="475"/>
        <v/>
      </c>
      <c r="CP392" s="100" t="str">
        <f t="shared" si="476"/>
        <v/>
      </c>
      <c r="CQ392" s="100" t="str">
        <f t="shared" si="477"/>
        <v/>
      </c>
      <c r="CR392" s="100">
        <f t="shared" si="478"/>
        <v>72.233615999999998</v>
      </c>
      <c r="CS392" s="100" t="str">
        <f t="shared" si="479"/>
        <v/>
      </c>
      <c r="CT392" s="100" t="str">
        <f t="shared" si="480"/>
        <v/>
      </c>
      <c r="CU392" s="100" t="str">
        <f t="shared" si="481"/>
        <v/>
      </c>
      <c r="CV392" s="100">
        <f t="shared" si="482"/>
        <v>75.279015000000001</v>
      </c>
      <c r="CW392" s="100">
        <f t="shared" si="483"/>
        <v>69.837907999999985</v>
      </c>
      <c r="CX392" s="100" t="str">
        <f t="shared" si="484"/>
        <v/>
      </c>
      <c r="CY392" s="100" t="str">
        <f t="shared" si="485"/>
        <v/>
      </c>
      <c r="CZ392" s="100" t="str">
        <f t="shared" si="486"/>
        <v/>
      </c>
      <c r="DA392" s="100" t="str">
        <f t="shared" si="487"/>
        <v/>
      </c>
      <c r="DB392" s="100" t="str">
        <f t="shared" si="488"/>
        <v/>
      </c>
      <c r="DC392" s="100" t="str">
        <f t="shared" si="489"/>
        <v/>
      </c>
      <c r="DD392" s="100" t="str">
        <f t="shared" si="490"/>
        <v/>
      </c>
      <c r="DE392" s="100" t="str">
        <f t="shared" si="491"/>
        <v/>
      </c>
      <c r="DF392" s="100" t="str">
        <f t="shared" si="492"/>
        <v/>
      </c>
      <c r="DG392" s="100" t="str">
        <f t="shared" si="493"/>
        <v/>
      </c>
      <c r="DH392" s="100" t="str">
        <f t="shared" si="494"/>
        <v/>
      </c>
      <c r="DI392" s="100">
        <f t="shared" si="495"/>
        <v>70.953475999999995</v>
      </c>
      <c r="DJ392" s="100" t="str">
        <f t="shared" si="496"/>
        <v/>
      </c>
      <c r="DK392" s="100" t="str">
        <f t="shared" si="497"/>
        <v/>
      </c>
      <c r="DL392" s="100" t="str">
        <f t="shared" si="498"/>
        <v/>
      </c>
      <c r="DM392" s="100" t="str">
        <f t="shared" si="499"/>
        <v/>
      </c>
      <c r="DN392" s="100">
        <f t="shared" si="500"/>
        <v>74.700800999999998</v>
      </c>
      <c r="DO392" s="100">
        <f t="shared" si="501"/>
        <v>52.272675</v>
      </c>
      <c r="DP392" s="100" t="str">
        <f t="shared" si="502"/>
        <v/>
      </c>
      <c r="DQ392" s="100" t="str">
        <f t="shared" si="503"/>
        <v/>
      </c>
      <c r="DR392" s="100" t="str">
        <f t="shared" si="504"/>
        <v/>
      </c>
      <c r="DS392" s="100" t="str">
        <f t="shared" si="505"/>
        <v/>
      </c>
      <c r="DT392" s="100" t="str">
        <f t="shared" si="506"/>
        <v/>
      </c>
      <c r="DU392" s="100" t="str">
        <f t="shared" si="507"/>
        <v/>
      </c>
      <c r="DV392" s="100" t="str">
        <f t="shared" si="508"/>
        <v/>
      </c>
      <c r="DW392" s="100" t="str">
        <f t="shared" si="509"/>
        <v/>
      </c>
      <c r="DX392" s="100" t="str">
        <f t="shared" si="510"/>
        <v/>
      </c>
      <c r="DY392" s="100" t="str">
        <f t="shared" si="511"/>
        <v/>
      </c>
      <c r="DZ392" s="100">
        <f t="shared" si="512"/>
        <v>70.789997999999997</v>
      </c>
      <c r="EA392" s="100" t="str">
        <f t="shared" si="513"/>
        <v/>
      </c>
      <c r="EB392" s="100" t="str">
        <f t="shared" si="514"/>
        <v/>
      </c>
      <c r="EC392" s="100" t="str">
        <f t="shared" si="515"/>
        <v/>
      </c>
      <c r="ED392" s="100" t="str">
        <f t="shared" si="516"/>
        <v/>
      </c>
      <c r="EE392" s="100">
        <f t="shared" si="517"/>
        <v>49.95</v>
      </c>
      <c r="EF392" s="100">
        <f t="shared" si="518"/>
        <v>45.589499999999994</v>
      </c>
      <c r="EG392" s="100">
        <f t="shared" si="519"/>
        <v>42.718199999999996</v>
      </c>
      <c r="EH392" s="100">
        <f t="shared" si="520"/>
        <v>73.783779999999993</v>
      </c>
      <c r="EI392" s="100">
        <f t="shared" si="521"/>
        <v>69.27</v>
      </c>
      <c r="EJ392" s="100" t="str">
        <f t="shared" si="522"/>
        <v/>
      </c>
      <c r="EK392" s="100">
        <f t="shared" si="523"/>
        <v>72.88</v>
      </c>
      <c r="EL392" s="100" t="str">
        <f t="shared" si="524"/>
        <v/>
      </c>
      <c r="EM392" s="100" t="str">
        <f t="shared" si="525"/>
        <v/>
      </c>
      <c r="EN392" s="100">
        <f t="shared" si="526"/>
        <v>60.725999999999999</v>
      </c>
      <c r="EO392" s="99">
        <f t="shared" si="527"/>
        <v>48.5</v>
      </c>
      <c r="EP392" s="99">
        <f>ROUND(EO392*(1+[3]Inflación!$G$50),2)</f>
        <v>49.12</v>
      </c>
      <c r="EQ392" s="98">
        <f t="shared" si="528"/>
        <v>-0.30091742348491235</v>
      </c>
    </row>
    <row r="393" spans="1:147" s="56" customFormat="1" ht="24.75" customHeight="1">
      <c r="A393" s="96">
        <v>385</v>
      </c>
      <c r="B393" s="95" t="s">
        <v>354</v>
      </c>
      <c r="C393" s="91" t="s">
        <v>355</v>
      </c>
      <c r="D393" s="90" t="s">
        <v>12</v>
      </c>
      <c r="E393" s="94">
        <v>80.458862355492641</v>
      </c>
      <c r="F393" s="94">
        <v>81.142762685514327</v>
      </c>
      <c r="G393" s="87"/>
      <c r="H393" s="82"/>
      <c r="I393" s="82"/>
      <c r="J393" s="82"/>
      <c r="K393" s="82" t="str">
        <f>+'[3]Contratos anteriores'!AO396</f>
        <v xml:space="preserve"> </v>
      </c>
      <c r="L393" s="82" t="str">
        <f>+'[3]Contratos anteriores'!AP396</f>
        <v xml:space="preserve"> </v>
      </c>
      <c r="M393" s="82" t="str">
        <f>+'[3]Contratos anteriores'!AQ396</f>
        <v xml:space="preserve"> </v>
      </c>
      <c r="N393" s="82"/>
      <c r="O393" s="82"/>
      <c r="P393" s="82"/>
      <c r="Q393" s="82" t="str">
        <f>+'[3]Contratos anteriores'!AR396</f>
        <v xml:space="preserve"> </v>
      </c>
      <c r="R393" s="82" t="str">
        <f>+'[3]Contratos anteriores'!AS396</f>
        <v xml:space="preserve"> </v>
      </c>
      <c r="S393" s="82" t="str">
        <f>+'[3]Contratos anteriores'!AT396</f>
        <v xml:space="preserve"> </v>
      </c>
      <c r="T393" s="82">
        <v>85</v>
      </c>
      <c r="U393" s="82">
        <v>64</v>
      </c>
      <c r="V393" s="82"/>
      <c r="W393" s="82" t="str">
        <f>+'[3]Contratos anteriores'!AU396</f>
        <v xml:space="preserve"> </v>
      </c>
      <c r="X393" s="82" t="str">
        <f>+'[3]Contratos anteriores'!AV396</f>
        <v xml:space="preserve"> </v>
      </c>
      <c r="Y393" s="82" t="str">
        <f>+'[3]Contratos anteriores'!AW396</f>
        <v xml:space="preserve"> </v>
      </c>
      <c r="Z393" s="82"/>
      <c r="AA393" s="82"/>
      <c r="AB393" s="82"/>
      <c r="AC393" s="86" t="str">
        <f>+'[3]Contratos anteriores'!AX396</f>
        <v xml:space="preserve"> </v>
      </c>
      <c r="AD393" s="86" t="str">
        <f>+'[3]Contratos anteriores'!AY396</f>
        <v xml:space="preserve"> </v>
      </c>
      <c r="AE393" s="86" t="str">
        <f>+'[3]Contratos anteriores'!AZ396</f>
        <v xml:space="preserve"> </v>
      </c>
      <c r="AF393" s="82"/>
      <c r="AG393" s="82"/>
      <c r="AH393" s="82"/>
      <c r="AI393" s="82" t="str">
        <f>+'[3]Contratos anteriores'!BA396</f>
        <v xml:space="preserve"> </v>
      </c>
      <c r="AJ393" s="82" t="str">
        <f>+'[3]Contratos anteriores'!BB396</f>
        <v xml:space="preserve"> </v>
      </c>
      <c r="AK393" s="82" t="str">
        <f>+'[3]Contratos anteriores'!BC396</f>
        <v xml:space="preserve"> </v>
      </c>
      <c r="AL393" s="82"/>
      <c r="AM393" s="82"/>
      <c r="AN393" s="82"/>
      <c r="AO393" s="82" t="str">
        <f>+'[3]Contratos anteriores'!BD396</f>
        <v xml:space="preserve"> </v>
      </c>
      <c r="AP393" s="82" t="str">
        <f>+'[3]Contratos anteriores'!BE396</f>
        <v xml:space="preserve"> </v>
      </c>
      <c r="AQ393" s="82" t="str">
        <f>+'[3]Contratos anteriores'!BF396</f>
        <v xml:space="preserve"> </v>
      </c>
      <c r="AR393" s="82"/>
      <c r="AS393" s="82"/>
      <c r="AT393" s="82"/>
      <c r="AU393" s="82" t="str">
        <f>+'[3]Contratos anteriores'!BG396</f>
        <v xml:space="preserve"> </v>
      </c>
      <c r="AV393" s="82" t="str">
        <f>+'[3]Contratos anteriores'!BH396</f>
        <v xml:space="preserve"> </v>
      </c>
      <c r="AW393" s="82" t="str">
        <f>+'[3]Contratos anteriores'!BI396</f>
        <v xml:space="preserve"> </v>
      </c>
      <c r="AX393" s="82"/>
      <c r="AY393" s="82"/>
      <c r="AZ393" s="82"/>
      <c r="BA393" s="82" t="str">
        <f>+'[3]Contratos anteriores'!BJ396</f>
        <v xml:space="preserve"> </v>
      </c>
      <c r="BB393" s="82" t="str">
        <f>+'[3]Contratos anteriores'!BK396</f>
        <v xml:space="preserve"> </v>
      </c>
      <c r="BC393" s="82" t="str">
        <f>+'[3]Contratos anteriores'!BL396</f>
        <v xml:space="preserve"> </v>
      </c>
      <c r="BD393" s="82"/>
      <c r="BE393" s="82"/>
      <c r="BF393" s="82"/>
      <c r="BG393" s="82" t="str">
        <f>+'[3]Contratos anteriores'!BM396</f>
        <v xml:space="preserve"> </v>
      </c>
      <c r="BH393" s="82" t="str">
        <f>+'[3]Contratos anteriores'!BN396</f>
        <v xml:space="preserve"> </v>
      </c>
      <c r="BI393" s="82" t="str">
        <f>+'[3]Contratos anteriores'!BO396</f>
        <v xml:space="preserve"> </v>
      </c>
      <c r="BJ393" s="82">
        <v>88.509999999999991</v>
      </c>
      <c r="BK393" s="82">
        <v>90.92</v>
      </c>
      <c r="BL393" s="82">
        <v>62.98</v>
      </c>
      <c r="BM393" s="82" t="str">
        <f>+'[3]Contratos anteriores'!BP396</f>
        <v xml:space="preserve"> </v>
      </c>
      <c r="BN393" s="82" t="str">
        <f>+'[3]Contratos anteriores'!BQ396</f>
        <v xml:space="preserve"> </v>
      </c>
      <c r="BO393" s="82" t="str">
        <f>+'[3]Contratos anteriores'!BR396</f>
        <v xml:space="preserve"> </v>
      </c>
      <c r="BP393" s="82">
        <v>80.33</v>
      </c>
      <c r="BQ393" s="82"/>
      <c r="BR393" s="82">
        <v>84.68</v>
      </c>
      <c r="BS393" s="82" t="str">
        <f>+'[3]Contratos anteriores'!BS396</f>
        <v xml:space="preserve"> </v>
      </c>
      <c r="BT393" s="82" t="str">
        <f>+'[3]Contratos anteriores'!BT396</f>
        <v xml:space="preserve"> </v>
      </c>
      <c r="BU393" s="82" t="str">
        <f>+'[3]Contratos anteriores'!BU396</f>
        <v xml:space="preserve"> </v>
      </c>
      <c r="BV393" s="84">
        <f t="shared" si="459"/>
        <v>79.488571428571433</v>
      </c>
      <c r="BW393" s="84">
        <f t="shared" si="460"/>
        <v>9.9085807254453275</v>
      </c>
      <c r="BX393" s="84">
        <f t="shared" si="458"/>
        <v>64.625700340403441</v>
      </c>
      <c r="BY393" s="84">
        <f t="shared" si="453"/>
        <v>89.397152154016766</v>
      </c>
      <c r="BZ393" s="84">
        <f t="shared" si="457"/>
        <v>88.504748591041917</v>
      </c>
      <c r="CA393" s="82" t="str">
        <f t="shared" si="461"/>
        <v/>
      </c>
      <c r="CB393" s="82" t="str">
        <f t="shared" si="462"/>
        <v/>
      </c>
      <c r="CC393" s="82" t="str">
        <f t="shared" si="463"/>
        <v/>
      </c>
      <c r="CD393" s="82" t="str">
        <f t="shared" si="464"/>
        <v/>
      </c>
      <c r="CE393" s="82" t="str">
        <f t="shared" si="465"/>
        <v/>
      </c>
      <c r="CF393" s="82" t="str">
        <f t="shared" si="466"/>
        <v/>
      </c>
      <c r="CG393" s="82" t="str">
        <f t="shared" si="467"/>
        <v/>
      </c>
      <c r="CH393" s="82" t="str">
        <f t="shared" si="468"/>
        <v/>
      </c>
      <c r="CI393" s="82" t="str">
        <f t="shared" si="469"/>
        <v/>
      </c>
      <c r="CJ393" s="82" t="str">
        <f t="shared" si="470"/>
        <v/>
      </c>
      <c r="CK393" s="82" t="str">
        <f t="shared" si="471"/>
        <v/>
      </c>
      <c r="CL393" s="82" t="str">
        <f t="shared" si="472"/>
        <v/>
      </c>
      <c r="CM393" s="82">
        <f t="shared" si="473"/>
        <v>85</v>
      </c>
      <c r="CN393" s="82" t="str">
        <f t="shared" si="474"/>
        <v/>
      </c>
      <c r="CO393" s="82" t="str">
        <f t="shared" si="475"/>
        <v/>
      </c>
      <c r="CP393" s="82" t="str">
        <f t="shared" si="476"/>
        <v/>
      </c>
      <c r="CQ393" s="82" t="str">
        <f t="shared" si="477"/>
        <v/>
      </c>
      <c r="CR393" s="82" t="str">
        <f t="shared" si="478"/>
        <v/>
      </c>
      <c r="CS393" s="82" t="str">
        <f t="shared" si="479"/>
        <v/>
      </c>
      <c r="CT393" s="82" t="str">
        <f t="shared" si="480"/>
        <v/>
      </c>
      <c r="CU393" s="82" t="str">
        <f t="shared" si="481"/>
        <v/>
      </c>
      <c r="CV393" s="82" t="str">
        <f t="shared" si="482"/>
        <v/>
      </c>
      <c r="CW393" s="82" t="str">
        <f t="shared" si="483"/>
        <v/>
      </c>
      <c r="CX393" s="82" t="str">
        <f t="shared" si="484"/>
        <v/>
      </c>
      <c r="CY393" s="82" t="str">
        <f t="shared" si="485"/>
        <v/>
      </c>
      <c r="CZ393" s="82" t="str">
        <f t="shared" si="486"/>
        <v/>
      </c>
      <c r="DA393" s="82" t="str">
        <f t="shared" si="487"/>
        <v/>
      </c>
      <c r="DB393" s="82" t="str">
        <f t="shared" si="488"/>
        <v/>
      </c>
      <c r="DC393" s="82" t="str">
        <f t="shared" si="489"/>
        <v/>
      </c>
      <c r="DD393" s="82" t="str">
        <f t="shared" si="490"/>
        <v/>
      </c>
      <c r="DE393" s="82" t="str">
        <f t="shared" si="491"/>
        <v/>
      </c>
      <c r="DF393" s="82" t="str">
        <f t="shared" si="492"/>
        <v/>
      </c>
      <c r="DG393" s="82" t="str">
        <f t="shared" si="493"/>
        <v/>
      </c>
      <c r="DH393" s="82" t="str">
        <f t="shared" si="494"/>
        <v/>
      </c>
      <c r="DI393" s="82" t="str">
        <f t="shared" si="495"/>
        <v/>
      </c>
      <c r="DJ393" s="82" t="str">
        <f t="shared" si="496"/>
        <v/>
      </c>
      <c r="DK393" s="82" t="str">
        <f t="shared" si="497"/>
        <v/>
      </c>
      <c r="DL393" s="82" t="str">
        <f t="shared" si="498"/>
        <v/>
      </c>
      <c r="DM393" s="82" t="str">
        <f t="shared" si="499"/>
        <v/>
      </c>
      <c r="DN393" s="82" t="str">
        <f t="shared" si="500"/>
        <v/>
      </c>
      <c r="DO393" s="82" t="str">
        <f t="shared" si="501"/>
        <v/>
      </c>
      <c r="DP393" s="82" t="str">
        <f t="shared" si="502"/>
        <v/>
      </c>
      <c r="DQ393" s="82" t="str">
        <f t="shared" si="503"/>
        <v/>
      </c>
      <c r="DR393" s="82" t="str">
        <f t="shared" si="504"/>
        <v/>
      </c>
      <c r="DS393" s="82" t="str">
        <f t="shared" si="505"/>
        <v/>
      </c>
      <c r="DT393" s="82" t="str">
        <f t="shared" si="506"/>
        <v/>
      </c>
      <c r="DU393" s="82" t="str">
        <f t="shared" si="507"/>
        <v/>
      </c>
      <c r="DV393" s="82" t="str">
        <f t="shared" si="508"/>
        <v/>
      </c>
      <c r="DW393" s="82" t="str">
        <f t="shared" si="509"/>
        <v/>
      </c>
      <c r="DX393" s="82" t="str">
        <f t="shared" si="510"/>
        <v/>
      </c>
      <c r="DY393" s="82" t="str">
        <f t="shared" si="511"/>
        <v/>
      </c>
      <c r="DZ393" s="82" t="str">
        <f t="shared" si="512"/>
        <v/>
      </c>
      <c r="EA393" s="82" t="str">
        <f t="shared" si="513"/>
        <v/>
      </c>
      <c r="EB393" s="82" t="str">
        <f t="shared" si="514"/>
        <v/>
      </c>
      <c r="EC393" s="82" t="str">
        <f t="shared" si="515"/>
        <v/>
      </c>
      <c r="ED393" s="82" t="str">
        <f t="shared" si="516"/>
        <v/>
      </c>
      <c r="EE393" s="82" t="str">
        <f t="shared" si="517"/>
        <v/>
      </c>
      <c r="EF393" s="82" t="str">
        <f t="shared" si="518"/>
        <v/>
      </c>
      <c r="EG393" s="82" t="str">
        <f t="shared" si="519"/>
        <v/>
      </c>
      <c r="EH393" s="82" t="str">
        <f t="shared" si="520"/>
        <v/>
      </c>
      <c r="EI393" s="82">
        <f t="shared" si="521"/>
        <v>80.33</v>
      </c>
      <c r="EJ393" s="82" t="str">
        <f t="shared" si="522"/>
        <v/>
      </c>
      <c r="EK393" s="82">
        <f t="shared" si="523"/>
        <v>84.68</v>
      </c>
      <c r="EL393" s="82" t="str">
        <f t="shared" si="524"/>
        <v/>
      </c>
      <c r="EM393" s="82" t="str">
        <f t="shared" si="525"/>
        <v/>
      </c>
      <c r="EN393" s="82" t="str">
        <f t="shared" si="526"/>
        <v/>
      </c>
      <c r="EO393" s="71">
        <f t="shared" si="527"/>
        <v>83.39</v>
      </c>
      <c r="EP393" s="71">
        <f>ROUND(EO393*(1+[3]Inflación!$G$50),2)</f>
        <v>84.46</v>
      </c>
      <c r="EQ393" s="81">
        <f t="shared" si="528"/>
        <v>3.6430264593559247E-2</v>
      </c>
    </row>
    <row r="394" spans="1:147" s="97" customFormat="1" ht="24.75" customHeight="1">
      <c r="A394" s="107">
        <v>386</v>
      </c>
      <c r="B394" s="106" t="s">
        <v>354</v>
      </c>
      <c r="C394" s="105" t="s">
        <v>274</v>
      </c>
      <c r="D394" s="104" t="s">
        <v>12</v>
      </c>
      <c r="E394" s="103">
        <v>87.617192061570151</v>
      </c>
      <c r="F394" s="103">
        <v>88.361938194093497</v>
      </c>
      <c r="G394" s="102"/>
      <c r="H394" s="100"/>
      <c r="I394" s="100">
        <v>91.990499999999997</v>
      </c>
      <c r="J394" s="100"/>
      <c r="K394" s="100" t="str">
        <f>+'[3]Contratos anteriores'!AO397</f>
        <v xml:space="preserve"> </v>
      </c>
      <c r="L394" s="100" t="str">
        <f>+'[3]Contratos anteriores'!AP397</f>
        <v xml:space="preserve"> </v>
      </c>
      <c r="M394" s="100" t="str">
        <f>+'[3]Contratos anteriores'!AQ397</f>
        <v xml:space="preserve"> </v>
      </c>
      <c r="N394" s="100"/>
      <c r="O394" s="100"/>
      <c r="P394" s="100"/>
      <c r="Q394" s="100" t="str">
        <f>+'[3]Contratos anteriores'!AR397</f>
        <v xml:space="preserve"> </v>
      </c>
      <c r="R394" s="100" t="str">
        <f>+'[3]Contratos anteriores'!AS397</f>
        <v xml:space="preserve"> </v>
      </c>
      <c r="S394" s="100" t="str">
        <f>+'[3]Contratos anteriores'!AT397</f>
        <v xml:space="preserve"> </v>
      </c>
      <c r="T394" s="100">
        <v>100</v>
      </c>
      <c r="U394" s="100">
        <v>68.8</v>
      </c>
      <c r="V394" s="100"/>
      <c r="W394" s="100" t="str">
        <f>+'[3]Contratos anteriores'!AU397</f>
        <v xml:space="preserve"> </v>
      </c>
      <c r="X394" s="100" t="str">
        <f>+'[3]Contratos anteriores'!AV397</f>
        <v xml:space="preserve"> </v>
      </c>
      <c r="Y394" s="100" t="str">
        <f>+'[3]Contratos anteriores'!AW397</f>
        <v xml:space="preserve"> </v>
      </c>
      <c r="Z394" s="100"/>
      <c r="AA394" s="100"/>
      <c r="AB394" s="100"/>
      <c r="AC394" s="101" t="str">
        <f>+'[3]Contratos anteriores'!AX397</f>
        <v xml:space="preserve"> </v>
      </c>
      <c r="AD394" s="101" t="str">
        <f>+'[3]Contratos anteriores'!AY397</f>
        <v xml:space="preserve"> </v>
      </c>
      <c r="AE394" s="101" t="str">
        <f>+'[3]Contratos anteriores'!AZ397</f>
        <v xml:space="preserve"> </v>
      </c>
      <c r="AF394" s="100"/>
      <c r="AG394" s="100"/>
      <c r="AH394" s="100"/>
      <c r="AI394" s="100" t="str">
        <f>+'[3]Contratos anteriores'!BA397</f>
        <v xml:space="preserve"> </v>
      </c>
      <c r="AJ394" s="100" t="str">
        <f>+'[3]Contratos anteriores'!BB397</f>
        <v xml:space="preserve"> </v>
      </c>
      <c r="AK394" s="100" t="str">
        <f>+'[3]Contratos anteriores'!BC397</f>
        <v xml:space="preserve"> </v>
      </c>
      <c r="AL394" s="100"/>
      <c r="AM394" s="100"/>
      <c r="AN394" s="100"/>
      <c r="AO394" s="100" t="str">
        <f>+'[3]Contratos anteriores'!BD397</f>
        <v xml:space="preserve"> </v>
      </c>
      <c r="AP394" s="100" t="str">
        <f>+'[3]Contratos anteriores'!BE397</f>
        <v xml:space="preserve"> </v>
      </c>
      <c r="AQ394" s="100" t="str">
        <f>+'[3]Contratos anteriores'!BF397</f>
        <v xml:space="preserve"> </v>
      </c>
      <c r="AR394" s="100"/>
      <c r="AS394" s="100"/>
      <c r="AT394" s="100"/>
      <c r="AU394" s="100" t="str">
        <f>+'[3]Contratos anteriores'!BG397</f>
        <v xml:space="preserve"> </v>
      </c>
      <c r="AV394" s="100" t="str">
        <f>+'[3]Contratos anteriores'!BH397</f>
        <v xml:space="preserve"> </v>
      </c>
      <c r="AW394" s="100" t="str">
        <f>+'[3]Contratos anteriores'!BI397</f>
        <v xml:space="preserve"> </v>
      </c>
      <c r="AX394" s="100"/>
      <c r="AY394" s="100"/>
      <c r="AZ394" s="100"/>
      <c r="BA394" s="100" t="str">
        <f>+'[3]Contratos anteriores'!BJ397</f>
        <v xml:space="preserve"> </v>
      </c>
      <c r="BB394" s="100" t="str">
        <f>+'[3]Contratos anteriores'!BK397</f>
        <v xml:space="preserve"> </v>
      </c>
      <c r="BC394" s="100" t="str">
        <f>+'[3]Contratos anteriores'!BL397</f>
        <v xml:space="preserve"> </v>
      </c>
      <c r="BD394" s="100"/>
      <c r="BE394" s="100"/>
      <c r="BF394" s="100"/>
      <c r="BG394" s="100" t="str">
        <f>+'[3]Contratos anteriores'!BM397</f>
        <v xml:space="preserve"> </v>
      </c>
      <c r="BH394" s="100" t="str">
        <f>+'[3]Contratos anteriores'!BN397</f>
        <v xml:space="preserve"> </v>
      </c>
      <c r="BI394" s="100" t="str">
        <f>+'[3]Contratos anteriores'!BO397</f>
        <v xml:space="preserve"> </v>
      </c>
      <c r="BJ394" s="100">
        <v>96.38000000000001</v>
      </c>
      <c r="BK394" s="100">
        <v>99.01</v>
      </c>
      <c r="BL394" s="100">
        <v>83.6</v>
      </c>
      <c r="BM394" s="100" t="str">
        <f>+'[3]Contratos anteriores'!BP397</f>
        <v xml:space="preserve"> </v>
      </c>
      <c r="BN394" s="100" t="str">
        <f>+'[3]Contratos anteriores'!BQ397</f>
        <v xml:space="preserve"> </v>
      </c>
      <c r="BO394" s="100" t="str">
        <f>+'[3]Contratos anteriores'!BR397</f>
        <v xml:space="preserve"> </v>
      </c>
      <c r="BP394" s="100">
        <v>87.48</v>
      </c>
      <c r="BQ394" s="100"/>
      <c r="BR394" s="100">
        <v>88.22</v>
      </c>
      <c r="BS394" s="100" t="str">
        <f>+'[3]Contratos anteriores'!BS397</f>
        <v xml:space="preserve"> </v>
      </c>
      <c r="BT394" s="100" t="str">
        <f>+'[3]Contratos anteriores'!BT397</f>
        <v xml:space="preserve"> </v>
      </c>
      <c r="BU394" s="100" t="str">
        <f>+'[3]Contratos anteriores'!BU397</f>
        <v xml:space="preserve"> </v>
      </c>
      <c r="BV394" s="100">
        <f t="shared" si="459"/>
        <v>89.435062500000001</v>
      </c>
      <c r="BW394" s="100">
        <f t="shared" si="460"/>
        <v>8.9866111451327466</v>
      </c>
      <c r="BX394" s="100">
        <f t="shared" si="458"/>
        <v>75.955145782300889</v>
      </c>
      <c r="BY394" s="100">
        <f t="shared" si="453"/>
        <v>98.421673645132742</v>
      </c>
      <c r="BZ394" s="100">
        <f t="shared" si="457"/>
        <v>96.378911267727176</v>
      </c>
      <c r="CA394" s="100" t="str">
        <f t="shared" si="461"/>
        <v/>
      </c>
      <c r="CB394" s="100">
        <f t="shared" si="462"/>
        <v>91.990499999999997</v>
      </c>
      <c r="CC394" s="100" t="str">
        <f t="shared" si="463"/>
        <v/>
      </c>
      <c r="CD394" s="100" t="str">
        <f t="shared" si="464"/>
        <v/>
      </c>
      <c r="CE394" s="100" t="str">
        <f t="shared" si="465"/>
        <v/>
      </c>
      <c r="CF394" s="100" t="str">
        <f t="shared" si="466"/>
        <v/>
      </c>
      <c r="CG394" s="100" t="str">
        <f t="shared" si="467"/>
        <v/>
      </c>
      <c r="CH394" s="100" t="str">
        <f t="shared" si="468"/>
        <v/>
      </c>
      <c r="CI394" s="100" t="str">
        <f t="shared" si="469"/>
        <v/>
      </c>
      <c r="CJ394" s="100" t="str">
        <f t="shared" si="470"/>
        <v/>
      </c>
      <c r="CK394" s="100" t="str">
        <f t="shared" si="471"/>
        <v/>
      </c>
      <c r="CL394" s="100" t="str">
        <f t="shared" si="472"/>
        <v/>
      </c>
      <c r="CM394" s="100" t="str">
        <f t="shared" si="473"/>
        <v/>
      </c>
      <c r="CN394" s="100" t="str">
        <f t="shared" si="474"/>
        <v/>
      </c>
      <c r="CO394" s="100" t="str">
        <f t="shared" si="475"/>
        <v/>
      </c>
      <c r="CP394" s="100" t="str">
        <f t="shared" si="476"/>
        <v/>
      </c>
      <c r="CQ394" s="100" t="str">
        <f t="shared" si="477"/>
        <v/>
      </c>
      <c r="CR394" s="100" t="str">
        <f t="shared" si="478"/>
        <v/>
      </c>
      <c r="CS394" s="100" t="str">
        <f t="shared" si="479"/>
        <v/>
      </c>
      <c r="CT394" s="100" t="str">
        <f t="shared" si="480"/>
        <v/>
      </c>
      <c r="CU394" s="100" t="str">
        <f t="shared" si="481"/>
        <v/>
      </c>
      <c r="CV394" s="100" t="str">
        <f t="shared" si="482"/>
        <v/>
      </c>
      <c r="CW394" s="100" t="str">
        <f t="shared" si="483"/>
        <v/>
      </c>
      <c r="CX394" s="100" t="str">
        <f t="shared" si="484"/>
        <v/>
      </c>
      <c r="CY394" s="100" t="str">
        <f t="shared" si="485"/>
        <v/>
      </c>
      <c r="CZ394" s="100" t="str">
        <f t="shared" si="486"/>
        <v/>
      </c>
      <c r="DA394" s="100" t="str">
        <f t="shared" si="487"/>
        <v/>
      </c>
      <c r="DB394" s="100" t="str">
        <f t="shared" si="488"/>
        <v/>
      </c>
      <c r="DC394" s="100" t="str">
        <f t="shared" si="489"/>
        <v/>
      </c>
      <c r="DD394" s="100" t="str">
        <f t="shared" si="490"/>
        <v/>
      </c>
      <c r="DE394" s="100" t="str">
        <f t="shared" si="491"/>
        <v/>
      </c>
      <c r="DF394" s="100" t="str">
        <f t="shared" si="492"/>
        <v/>
      </c>
      <c r="DG394" s="100" t="str">
        <f t="shared" si="493"/>
        <v/>
      </c>
      <c r="DH394" s="100" t="str">
        <f t="shared" si="494"/>
        <v/>
      </c>
      <c r="DI394" s="100" t="str">
        <f t="shared" si="495"/>
        <v/>
      </c>
      <c r="DJ394" s="100" t="str">
        <f t="shared" si="496"/>
        <v/>
      </c>
      <c r="DK394" s="100" t="str">
        <f t="shared" si="497"/>
        <v/>
      </c>
      <c r="DL394" s="100" t="str">
        <f t="shared" si="498"/>
        <v/>
      </c>
      <c r="DM394" s="100" t="str">
        <f t="shared" si="499"/>
        <v/>
      </c>
      <c r="DN394" s="100" t="str">
        <f t="shared" si="500"/>
        <v/>
      </c>
      <c r="DO394" s="100" t="str">
        <f t="shared" si="501"/>
        <v/>
      </c>
      <c r="DP394" s="100" t="str">
        <f t="shared" si="502"/>
        <v/>
      </c>
      <c r="DQ394" s="100" t="str">
        <f t="shared" si="503"/>
        <v/>
      </c>
      <c r="DR394" s="100" t="str">
        <f t="shared" si="504"/>
        <v/>
      </c>
      <c r="DS394" s="100" t="str">
        <f t="shared" si="505"/>
        <v/>
      </c>
      <c r="DT394" s="100" t="str">
        <f t="shared" si="506"/>
        <v/>
      </c>
      <c r="DU394" s="100" t="str">
        <f t="shared" si="507"/>
        <v/>
      </c>
      <c r="DV394" s="100" t="str">
        <f t="shared" si="508"/>
        <v/>
      </c>
      <c r="DW394" s="100" t="str">
        <f t="shared" si="509"/>
        <v/>
      </c>
      <c r="DX394" s="100" t="str">
        <f t="shared" si="510"/>
        <v/>
      </c>
      <c r="DY394" s="100" t="str">
        <f t="shared" si="511"/>
        <v/>
      </c>
      <c r="DZ394" s="100" t="str">
        <f t="shared" si="512"/>
        <v/>
      </c>
      <c r="EA394" s="100" t="str">
        <f t="shared" si="513"/>
        <v/>
      </c>
      <c r="EB394" s="100" t="str">
        <f t="shared" si="514"/>
        <v/>
      </c>
      <c r="EC394" s="100" t="str">
        <f t="shared" si="515"/>
        <v/>
      </c>
      <c r="ED394" s="100" t="str">
        <f t="shared" si="516"/>
        <v/>
      </c>
      <c r="EE394" s="100">
        <f t="shared" si="517"/>
        <v>83.6</v>
      </c>
      <c r="EF394" s="100" t="str">
        <f t="shared" si="518"/>
        <v/>
      </c>
      <c r="EG394" s="100" t="str">
        <f t="shared" si="519"/>
        <v/>
      </c>
      <c r="EH394" s="100" t="str">
        <f t="shared" si="520"/>
        <v/>
      </c>
      <c r="EI394" s="100">
        <f t="shared" si="521"/>
        <v>87.48</v>
      </c>
      <c r="EJ394" s="100" t="str">
        <f t="shared" si="522"/>
        <v/>
      </c>
      <c r="EK394" s="100">
        <f t="shared" si="523"/>
        <v>88.22</v>
      </c>
      <c r="EL394" s="100" t="str">
        <f t="shared" si="524"/>
        <v/>
      </c>
      <c r="EM394" s="100" t="str">
        <f t="shared" si="525"/>
        <v/>
      </c>
      <c r="EN394" s="100" t="str">
        <f t="shared" si="526"/>
        <v/>
      </c>
      <c r="EO394" s="99">
        <f t="shared" si="527"/>
        <v>87.92</v>
      </c>
      <c r="EP394" s="99">
        <f>ROUND(EO394*(1+[3]Inflación!$G$50),2)</f>
        <v>89.05</v>
      </c>
      <c r="EQ394" s="98">
        <f t="shared" si="528"/>
        <v>3.4560333572097868E-3</v>
      </c>
    </row>
    <row r="395" spans="1:147" s="113" customFormat="1" ht="24.75" customHeight="1">
      <c r="A395" s="96">
        <v>387</v>
      </c>
      <c r="B395" s="95" t="s">
        <v>354</v>
      </c>
      <c r="C395" s="91" t="s">
        <v>353</v>
      </c>
      <c r="D395" s="90" t="s">
        <v>12</v>
      </c>
      <c r="E395" s="94">
        <v>138.12643851766654</v>
      </c>
      <c r="F395" s="94">
        <v>139.3005132450667</v>
      </c>
      <c r="G395" s="87">
        <v>232</v>
      </c>
      <c r="H395" s="82"/>
      <c r="I395" s="82"/>
      <c r="J395" s="82"/>
      <c r="K395" s="82" t="str">
        <f>+'[3]Contratos anteriores'!AO398</f>
        <v xml:space="preserve"> </v>
      </c>
      <c r="L395" s="82" t="str">
        <f>+'[3]Contratos anteriores'!AP398</f>
        <v xml:space="preserve"> </v>
      </c>
      <c r="M395" s="82" t="str">
        <f>+'[3]Contratos anteriores'!AQ398</f>
        <v xml:space="preserve"> </v>
      </c>
      <c r="N395" s="82"/>
      <c r="O395" s="82"/>
      <c r="P395" s="82"/>
      <c r="Q395" s="82" t="str">
        <f>+'[3]Contratos anteriores'!AR398</f>
        <v xml:space="preserve"> </v>
      </c>
      <c r="R395" s="82" t="str">
        <f>+'[3]Contratos anteriores'!AS398</f>
        <v xml:space="preserve"> </v>
      </c>
      <c r="S395" s="82" t="str">
        <f>+'[3]Contratos anteriores'!AT398</f>
        <v xml:space="preserve"> </v>
      </c>
      <c r="T395" s="82">
        <v>200</v>
      </c>
      <c r="U395" s="82"/>
      <c r="V395" s="82"/>
      <c r="W395" s="82" t="str">
        <f>+'[3]Contratos anteriores'!AU398</f>
        <v xml:space="preserve"> </v>
      </c>
      <c r="X395" s="82" t="str">
        <f>+'[3]Contratos anteriores'!AV398</f>
        <v xml:space="preserve"> </v>
      </c>
      <c r="Y395" s="82" t="str">
        <f>+'[3]Contratos anteriores'!AW398</f>
        <v xml:space="preserve"> </v>
      </c>
      <c r="Z395" s="82"/>
      <c r="AA395" s="82"/>
      <c r="AB395" s="82"/>
      <c r="AC395" s="86" t="str">
        <f>+'[3]Contratos anteriores'!AX398</f>
        <v xml:space="preserve"> </v>
      </c>
      <c r="AD395" s="86" t="str">
        <f>+'[3]Contratos anteriores'!AY398</f>
        <v xml:space="preserve"> </v>
      </c>
      <c r="AE395" s="86" t="str">
        <f>+'[3]Contratos anteriores'!AZ398</f>
        <v xml:space="preserve"> </v>
      </c>
      <c r="AF395" s="82"/>
      <c r="AG395" s="82"/>
      <c r="AH395" s="82"/>
      <c r="AI395" s="82" t="str">
        <f>+'[3]Contratos anteriores'!BA398</f>
        <v xml:space="preserve"> </v>
      </c>
      <c r="AJ395" s="82" t="str">
        <f>+'[3]Contratos anteriores'!BB398</f>
        <v xml:space="preserve"> </v>
      </c>
      <c r="AK395" s="82" t="str">
        <f>+'[3]Contratos anteriores'!BC398</f>
        <v xml:space="preserve"> </v>
      </c>
      <c r="AL395" s="82"/>
      <c r="AM395" s="82"/>
      <c r="AN395" s="82"/>
      <c r="AO395" s="82" t="str">
        <f>+'[3]Contratos anteriores'!BD398</f>
        <v xml:space="preserve"> </v>
      </c>
      <c r="AP395" s="82" t="str">
        <f>+'[3]Contratos anteriores'!BE398</f>
        <v xml:space="preserve"> </v>
      </c>
      <c r="AQ395" s="82" t="str">
        <f>+'[3]Contratos anteriores'!BF398</f>
        <v xml:space="preserve"> </v>
      </c>
      <c r="AR395" s="82"/>
      <c r="AS395" s="82"/>
      <c r="AT395" s="82"/>
      <c r="AU395" s="82" t="str">
        <f>+'[3]Contratos anteriores'!BG398</f>
        <v xml:space="preserve"> </v>
      </c>
      <c r="AV395" s="82" t="str">
        <f>+'[3]Contratos anteriores'!BH398</f>
        <v xml:space="preserve"> </v>
      </c>
      <c r="AW395" s="82" t="str">
        <f>+'[3]Contratos anteriores'!BI398</f>
        <v xml:space="preserve"> </v>
      </c>
      <c r="AX395" s="82"/>
      <c r="AY395" s="82"/>
      <c r="AZ395" s="82"/>
      <c r="BA395" s="82" t="str">
        <f>+'[3]Contratos anteriores'!BJ398</f>
        <v xml:space="preserve"> </v>
      </c>
      <c r="BB395" s="82" t="str">
        <f>+'[3]Contratos anteriores'!BK398</f>
        <v xml:space="preserve"> </v>
      </c>
      <c r="BC395" s="82" t="str">
        <f>+'[3]Contratos anteriores'!BL398</f>
        <v xml:space="preserve"> </v>
      </c>
      <c r="BD395" s="82"/>
      <c r="BE395" s="82"/>
      <c r="BF395" s="82"/>
      <c r="BG395" s="82" t="str">
        <f>+'[3]Contratos anteriores'!BM398</f>
        <v xml:space="preserve"> </v>
      </c>
      <c r="BH395" s="82" t="str">
        <f>+'[3]Contratos anteriores'!BN398</f>
        <v xml:space="preserve"> </v>
      </c>
      <c r="BI395" s="82" t="str">
        <f>+'[3]Contratos anteriores'!BO398</f>
        <v xml:space="preserve"> </v>
      </c>
      <c r="BJ395" s="82">
        <v>151.94</v>
      </c>
      <c r="BK395" s="82">
        <v>156.08000000000001</v>
      </c>
      <c r="BL395" s="82">
        <v>272.56</v>
      </c>
      <c r="BM395" s="82" t="str">
        <f>+'[3]Contratos anteriores'!BP398</f>
        <v xml:space="preserve"> </v>
      </c>
      <c r="BN395" s="82" t="str">
        <f>+'[3]Contratos anteriores'!BQ398</f>
        <v xml:space="preserve"> </v>
      </c>
      <c r="BO395" s="82" t="str">
        <f>+'[3]Contratos anteriores'!BR398</f>
        <v xml:space="preserve"> </v>
      </c>
      <c r="BP395" s="82">
        <v>137.91</v>
      </c>
      <c r="BQ395" s="82"/>
      <c r="BR395" s="82">
        <v>145.1</v>
      </c>
      <c r="BS395" s="82" t="str">
        <f>+'[3]Contratos anteriores'!BS398</f>
        <v xml:space="preserve"> </v>
      </c>
      <c r="BT395" s="82" t="str">
        <f>+'[3]Contratos anteriores'!BT398</f>
        <v xml:space="preserve"> </v>
      </c>
      <c r="BU395" s="82" t="str">
        <f>+'[3]Contratos anteriores'!BU398</f>
        <v xml:space="preserve"> </v>
      </c>
      <c r="BV395" s="84">
        <f t="shared" si="459"/>
        <v>185.08428571428573</v>
      </c>
      <c r="BW395" s="84">
        <f t="shared" si="460"/>
        <v>48.970702528017064</v>
      </c>
      <c r="BX395" s="84">
        <f t="shared" si="458"/>
        <v>111.62823192226013</v>
      </c>
      <c r="BY395" s="84">
        <f t="shared" si="453"/>
        <v>234.05498824230278</v>
      </c>
      <c r="BZ395" s="84">
        <f t="shared" si="457"/>
        <v>151.93908236943321</v>
      </c>
      <c r="CA395" s="82" t="str">
        <f t="shared" si="461"/>
        <v/>
      </c>
      <c r="CB395" s="82" t="str">
        <f t="shared" si="462"/>
        <v/>
      </c>
      <c r="CC395" s="82" t="str">
        <f t="shared" si="463"/>
        <v/>
      </c>
      <c r="CD395" s="82" t="str">
        <f t="shared" si="464"/>
        <v/>
      </c>
      <c r="CE395" s="82" t="str">
        <f t="shared" si="465"/>
        <v/>
      </c>
      <c r="CF395" s="82" t="str">
        <f t="shared" si="466"/>
        <v/>
      </c>
      <c r="CG395" s="82" t="str">
        <f t="shared" si="467"/>
        <v/>
      </c>
      <c r="CH395" s="82" t="str">
        <f t="shared" si="468"/>
        <v/>
      </c>
      <c r="CI395" s="82" t="str">
        <f t="shared" si="469"/>
        <v/>
      </c>
      <c r="CJ395" s="82" t="str">
        <f t="shared" si="470"/>
        <v/>
      </c>
      <c r="CK395" s="82" t="str">
        <f t="shared" si="471"/>
        <v/>
      </c>
      <c r="CL395" s="82" t="str">
        <f t="shared" si="472"/>
        <v/>
      </c>
      <c r="CM395" s="82" t="str">
        <f t="shared" si="473"/>
        <v/>
      </c>
      <c r="CN395" s="82" t="str">
        <f t="shared" si="474"/>
        <v/>
      </c>
      <c r="CO395" s="82" t="str">
        <f t="shared" si="475"/>
        <v/>
      </c>
      <c r="CP395" s="82" t="str">
        <f t="shared" si="476"/>
        <v/>
      </c>
      <c r="CQ395" s="82" t="str">
        <f t="shared" si="477"/>
        <v/>
      </c>
      <c r="CR395" s="82" t="str">
        <f t="shared" si="478"/>
        <v/>
      </c>
      <c r="CS395" s="82" t="str">
        <f t="shared" si="479"/>
        <v/>
      </c>
      <c r="CT395" s="82" t="str">
        <f t="shared" si="480"/>
        <v/>
      </c>
      <c r="CU395" s="82" t="str">
        <f t="shared" si="481"/>
        <v/>
      </c>
      <c r="CV395" s="82" t="str">
        <f t="shared" si="482"/>
        <v/>
      </c>
      <c r="CW395" s="82" t="str">
        <f t="shared" si="483"/>
        <v/>
      </c>
      <c r="CX395" s="82" t="str">
        <f t="shared" si="484"/>
        <v/>
      </c>
      <c r="CY395" s="82" t="str">
        <f t="shared" si="485"/>
        <v/>
      </c>
      <c r="CZ395" s="82" t="str">
        <f t="shared" si="486"/>
        <v/>
      </c>
      <c r="DA395" s="82" t="str">
        <f t="shared" si="487"/>
        <v/>
      </c>
      <c r="DB395" s="82" t="str">
        <f t="shared" si="488"/>
        <v/>
      </c>
      <c r="DC395" s="82" t="str">
        <f t="shared" si="489"/>
        <v/>
      </c>
      <c r="DD395" s="82" t="str">
        <f t="shared" si="490"/>
        <v/>
      </c>
      <c r="DE395" s="82" t="str">
        <f t="shared" si="491"/>
        <v/>
      </c>
      <c r="DF395" s="82" t="str">
        <f t="shared" si="492"/>
        <v/>
      </c>
      <c r="DG395" s="82" t="str">
        <f t="shared" si="493"/>
        <v/>
      </c>
      <c r="DH395" s="82" t="str">
        <f t="shared" si="494"/>
        <v/>
      </c>
      <c r="DI395" s="82" t="str">
        <f t="shared" si="495"/>
        <v/>
      </c>
      <c r="DJ395" s="82" t="str">
        <f t="shared" si="496"/>
        <v/>
      </c>
      <c r="DK395" s="82" t="str">
        <f t="shared" si="497"/>
        <v/>
      </c>
      <c r="DL395" s="82" t="str">
        <f t="shared" si="498"/>
        <v/>
      </c>
      <c r="DM395" s="82" t="str">
        <f t="shared" si="499"/>
        <v/>
      </c>
      <c r="DN395" s="82" t="str">
        <f t="shared" si="500"/>
        <v/>
      </c>
      <c r="DO395" s="82" t="str">
        <f t="shared" si="501"/>
        <v/>
      </c>
      <c r="DP395" s="82" t="str">
        <f t="shared" si="502"/>
        <v/>
      </c>
      <c r="DQ395" s="82" t="str">
        <f t="shared" si="503"/>
        <v/>
      </c>
      <c r="DR395" s="82" t="str">
        <f t="shared" si="504"/>
        <v/>
      </c>
      <c r="DS395" s="82" t="str">
        <f t="shared" si="505"/>
        <v/>
      </c>
      <c r="DT395" s="82" t="str">
        <f t="shared" si="506"/>
        <v/>
      </c>
      <c r="DU395" s="82" t="str">
        <f t="shared" si="507"/>
        <v/>
      </c>
      <c r="DV395" s="82" t="str">
        <f t="shared" si="508"/>
        <v/>
      </c>
      <c r="DW395" s="82" t="str">
        <f t="shared" si="509"/>
        <v/>
      </c>
      <c r="DX395" s="82" t="str">
        <f t="shared" si="510"/>
        <v/>
      </c>
      <c r="DY395" s="82" t="str">
        <f t="shared" si="511"/>
        <v/>
      </c>
      <c r="DZ395" s="82" t="str">
        <f t="shared" si="512"/>
        <v/>
      </c>
      <c r="EA395" s="82" t="str">
        <f t="shared" si="513"/>
        <v/>
      </c>
      <c r="EB395" s="82" t="str">
        <f t="shared" si="514"/>
        <v/>
      </c>
      <c r="EC395" s="82" t="str">
        <f t="shared" si="515"/>
        <v/>
      </c>
      <c r="ED395" s="82" t="str">
        <f t="shared" si="516"/>
        <v/>
      </c>
      <c r="EE395" s="82" t="str">
        <f t="shared" si="517"/>
        <v/>
      </c>
      <c r="EF395" s="82" t="str">
        <f t="shared" si="518"/>
        <v/>
      </c>
      <c r="EG395" s="82" t="str">
        <f t="shared" si="519"/>
        <v/>
      </c>
      <c r="EH395" s="82" t="str">
        <f t="shared" si="520"/>
        <v/>
      </c>
      <c r="EI395" s="82">
        <f t="shared" si="521"/>
        <v>137.91</v>
      </c>
      <c r="EJ395" s="82" t="str">
        <f t="shared" si="522"/>
        <v/>
      </c>
      <c r="EK395" s="82">
        <f t="shared" si="523"/>
        <v>145.1</v>
      </c>
      <c r="EL395" s="82" t="str">
        <f t="shared" si="524"/>
        <v/>
      </c>
      <c r="EM395" s="82" t="str">
        <f t="shared" si="525"/>
        <v/>
      </c>
      <c r="EN395" s="82" t="str">
        <f t="shared" si="526"/>
        <v/>
      </c>
      <c r="EO395" s="71">
        <f t="shared" si="527"/>
        <v>232</v>
      </c>
      <c r="EP395" s="71">
        <f>ROUND(EO395*(1+[3]Inflación!$G$50),2)</f>
        <v>234.98</v>
      </c>
      <c r="EQ395" s="81">
        <f t="shared" si="528"/>
        <v>0.67962051646127764</v>
      </c>
    </row>
    <row r="396" spans="1:147" s="97" customFormat="1" ht="24.75" customHeight="1">
      <c r="A396" s="107">
        <v>388</v>
      </c>
      <c r="B396" s="106" t="s">
        <v>351</v>
      </c>
      <c r="C396" s="105" t="s">
        <v>264</v>
      </c>
      <c r="D396" s="104" t="s">
        <v>12</v>
      </c>
      <c r="E396" s="103">
        <v>5.7756770463738318</v>
      </c>
      <c r="F396" s="103">
        <v>5.8247703012680097</v>
      </c>
      <c r="G396" s="102"/>
      <c r="H396" s="100"/>
      <c r="I396" s="100">
        <v>6.0690000000000008</v>
      </c>
      <c r="J396" s="100">
        <v>7.21</v>
      </c>
      <c r="K396" s="100">
        <f>+'[3]Contratos anteriores'!AO399</f>
        <v>6.0433560000000011</v>
      </c>
      <c r="L396" s="100">
        <f>+'[3]Contratos anteriores'!AP399</f>
        <v>7.0076400000000012</v>
      </c>
      <c r="M396" s="100">
        <f>+'[3]Contratos anteriores'!AQ399</f>
        <v>6.0534539999999994</v>
      </c>
      <c r="N396" s="100"/>
      <c r="O396" s="100"/>
      <c r="P396" s="100"/>
      <c r="Q396" s="100">
        <f>+'[3]Contratos anteriores'!AR399</f>
        <v>5.8411620000000006</v>
      </c>
      <c r="R396" s="100">
        <f>+'[3]Contratos anteriores'!AS399</f>
        <v>4.9335650099999997</v>
      </c>
      <c r="S396" s="100">
        <f>+'[3]Contratos anteriores'!AT399</f>
        <v>5.6947307999999994</v>
      </c>
      <c r="T396" s="100">
        <v>8</v>
      </c>
      <c r="U396" s="100">
        <v>7</v>
      </c>
      <c r="V396" s="101">
        <v>5.8</v>
      </c>
      <c r="W396" s="100">
        <f>+'[3]Contratos anteriores'!AU399</f>
        <v>6.1905900000000003</v>
      </c>
      <c r="X396" s="100">
        <f>+'[3]Contratos anteriores'!AV399</f>
        <v>5.7476859999999999</v>
      </c>
      <c r="Y396" s="100">
        <f>+'[3]Contratos anteriores'!AW399</f>
        <v>5.7275540000000005</v>
      </c>
      <c r="Z396" s="100"/>
      <c r="AA396" s="100"/>
      <c r="AB396" s="100"/>
      <c r="AC396" s="101">
        <f>+'[3]Contratos anteriores'!AX399</f>
        <v>5.7985050000000005</v>
      </c>
      <c r="AD396" s="101">
        <f>+'[3]Contratos anteriores'!AY399</f>
        <v>5.8181479999999999</v>
      </c>
      <c r="AE396" s="101" t="str">
        <f>+'[3]Contratos anteriores'!AZ399</f>
        <v xml:space="preserve"> </v>
      </c>
      <c r="AF396" s="100"/>
      <c r="AG396" s="100"/>
      <c r="AH396" s="100"/>
      <c r="AI396" s="100" t="str">
        <f>+'[3]Contratos anteriores'!BA399</f>
        <v xml:space="preserve"> </v>
      </c>
      <c r="AJ396" s="100" t="str">
        <f>+'[3]Contratos anteriores'!BB399</f>
        <v xml:space="preserve"> </v>
      </c>
      <c r="AK396" s="100" t="str">
        <f>+'[3]Contratos anteriores'!BC399</f>
        <v xml:space="preserve"> </v>
      </c>
      <c r="AL396" s="100">
        <v>10</v>
      </c>
      <c r="AM396" s="100">
        <v>10.56</v>
      </c>
      <c r="AN396" s="100"/>
      <c r="AO396" s="100" t="str">
        <f>+'[3]Contratos anteriores'!BD399</f>
        <v xml:space="preserve"> </v>
      </c>
      <c r="AP396" s="100">
        <f>+'[3]Contratos anteriores'!BE399</f>
        <v>5.9212680000000004</v>
      </c>
      <c r="AQ396" s="100" t="str">
        <f>+'[3]Contratos anteriores'!BF399</f>
        <v xml:space="preserve"> </v>
      </c>
      <c r="AR396" s="100"/>
      <c r="AS396" s="100"/>
      <c r="AT396" s="100"/>
      <c r="AU396" s="100">
        <f>+'[3]Contratos anteriores'!BG399</f>
        <v>5.7539670000000003</v>
      </c>
      <c r="AV396" s="100">
        <f>+'[3]Contratos anteriores'!BH399</f>
        <v>6.9696899999999999</v>
      </c>
      <c r="AW396" s="100" t="str">
        <f>+'[3]Contratos anteriores'!BI399</f>
        <v xml:space="preserve"> </v>
      </c>
      <c r="AX396" s="100"/>
      <c r="AY396" s="100"/>
      <c r="AZ396" s="100"/>
      <c r="BA396" s="100" t="str">
        <f>+'[3]Contratos anteriores'!BJ399</f>
        <v xml:space="preserve"> </v>
      </c>
      <c r="BB396" s="100" t="str">
        <f>+'[3]Contratos anteriores'!BK399</f>
        <v xml:space="preserve"> </v>
      </c>
      <c r="BC396" s="100" t="str">
        <f>+'[3]Contratos anteriores'!BL399</f>
        <v xml:space="preserve"> </v>
      </c>
      <c r="BD396" s="100"/>
      <c r="BE396" s="100"/>
      <c r="BF396" s="100"/>
      <c r="BG396" s="100">
        <f>+'[3]Contratos anteriores'!BM399</f>
        <v>5.3795160000000006</v>
      </c>
      <c r="BH396" s="100" t="str">
        <f>+'[3]Contratos anteriores'!BN399</f>
        <v xml:space="preserve"> </v>
      </c>
      <c r="BI396" s="100" t="str">
        <f>+'[3]Contratos anteriores'!BO399</f>
        <v xml:space="preserve"> </v>
      </c>
      <c r="BJ396" s="100">
        <v>7.35</v>
      </c>
      <c r="BK396" s="100">
        <v>6.53</v>
      </c>
      <c r="BL396" s="100">
        <v>8.39</v>
      </c>
      <c r="BM396" s="100">
        <f>+'[3]Contratos anteriores'!BP399</f>
        <v>5.8050629999999996</v>
      </c>
      <c r="BN396" s="100">
        <f>+'[3]Contratos anteriores'!BQ399</f>
        <v>6.0415739999999998</v>
      </c>
      <c r="BO396" s="100">
        <f>+'[3]Contratos anteriores'!BR399</f>
        <v>6.1603919999999999</v>
      </c>
      <c r="BP396" s="100">
        <v>5.77</v>
      </c>
      <c r="BQ396" s="100">
        <v>6.16</v>
      </c>
      <c r="BR396" s="100">
        <v>6.08</v>
      </c>
      <c r="BS396" s="100">
        <f>+'[3]Contratos anteriores'!BS399</f>
        <v>5.6834910000000001</v>
      </c>
      <c r="BT396" s="100">
        <f>+'[3]Contratos anteriores'!BT399</f>
        <v>6.0534539999999994</v>
      </c>
      <c r="BU396" s="100">
        <f>+'[3]Contratos anteriores'!BU399</f>
        <v>5.7790910000000002</v>
      </c>
      <c r="BV396" s="100">
        <f t="shared" si="459"/>
        <v>6.4506734355882358</v>
      </c>
      <c r="BW396" s="100">
        <f t="shared" si="460"/>
        <v>1.1859967038911918</v>
      </c>
      <c r="BX396" s="100">
        <f t="shared" si="458"/>
        <v>4.6716783797514481</v>
      </c>
      <c r="BY396" s="100">
        <f t="shared" si="453"/>
        <v>7.6366701394794276</v>
      </c>
      <c r="BZ396" s="100">
        <f t="shared" si="457"/>
        <v>6.3532447510112151</v>
      </c>
      <c r="CA396" s="100" t="str">
        <f t="shared" si="461"/>
        <v/>
      </c>
      <c r="CB396" s="100">
        <f t="shared" si="462"/>
        <v>6.0690000000000008</v>
      </c>
      <c r="CC396" s="100" t="str">
        <f t="shared" si="463"/>
        <v/>
      </c>
      <c r="CD396" s="100">
        <f t="shared" si="464"/>
        <v>6.0433560000000011</v>
      </c>
      <c r="CE396" s="100" t="str">
        <f t="shared" si="465"/>
        <v/>
      </c>
      <c r="CF396" s="100">
        <f t="shared" si="466"/>
        <v>6.0534539999999994</v>
      </c>
      <c r="CG396" s="100" t="str">
        <f t="shared" si="467"/>
        <v/>
      </c>
      <c r="CH396" s="100" t="str">
        <f t="shared" si="468"/>
        <v/>
      </c>
      <c r="CI396" s="100" t="str">
        <f t="shared" si="469"/>
        <v/>
      </c>
      <c r="CJ396" s="100">
        <f t="shared" si="470"/>
        <v>5.8411620000000006</v>
      </c>
      <c r="CK396" s="100">
        <f t="shared" si="471"/>
        <v>4.9335650099999997</v>
      </c>
      <c r="CL396" s="100">
        <f t="shared" si="472"/>
        <v>5.6947307999999994</v>
      </c>
      <c r="CM396" s="100" t="str">
        <f t="shared" si="473"/>
        <v/>
      </c>
      <c r="CN396" s="100" t="str">
        <f t="shared" si="474"/>
        <v/>
      </c>
      <c r="CO396" s="100">
        <f t="shared" si="475"/>
        <v>5.8</v>
      </c>
      <c r="CP396" s="100">
        <f t="shared" si="476"/>
        <v>6.1905900000000003</v>
      </c>
      <c r="CQ396" s="100">
        <f t="shared" si="477"/>
        <v>5.7476859999999999</v>
      </c>
      <c r="CR396" s="100">
        <f t="shared" si="478"/>
        <v>5.7275540000000005</v>
      </c>
      <c r="CS396" s="100" t="str">
        <f t="shared" si="479"/>
        <v/>
      </c>
      <c r="CT396" s="100" t="str">
        <f t="shared" si="480"/>
        <v/>
      </c>
      <c r="CU396" s="100" t="str">
        <f t="shared" si="481"/>
        <v/>
      </c>
      <c r="CV396" s="100">
        <f t="shared" si="482"/>
        <v>5.7985050000000005</v>
      </c>
      <c r="CW396" s="100">
        <f t="shared" si="483"/>
        <v>5.8181479999999999</v>
      </c>
      <c r="CX396" s="100" t="str">
        <f t="shared" si="484"/>
        <v/>
      </c>
      <c r="CY396" s="100" t="str">
        <f t="shared" si="485"/>
        <v/>
      </c>
      <c r="CZ396" s="100" t="str">
        <f t="shared" si="486"/>
        <v/>
      </c>
      <c r="DA396" s="100" t="str">
        <f t="shared" si="487"/>
        <v/>
      </c>
      <c r="DB396" s="100" t="str">
        <f t="shared" si="488"/>
        <v/>
      </c>
      <c r="DC396" s="100" t="str">
        <f t="shared" si="489"/>
        <v/>
      </c>
      <c r="DD396" s="100" t="str">
        <f t="shared" si="490"/>
        <v/>
      </c>
      <c r="DE396" s="100" t="str">
        <f t="shared" si="491"/>
        <v/>
      </c>
      <c r="DF396" s="100" t="str">
        <f t="shared" si="492"/>
        <v/>
      </c>
      <c r="DG396" s="100" t="str">
        <f t="shared" si="493"/>
        <v/>
      </c>
      <c r="DH396" s="100" t="str">
        <f t="shared" si="494"/>
        <v/>
      </c>
      <c r="DI396" s="100">
        <f t="shared" si="495"/>
        <v>5.9212680000000004</v>
      </c>
      <c r="DJ396" s="100" t="str">
        <f t="shared" si="496"/>
        <v/>
      </c>
      <c r="DK396" s="100" t="str">
        <f t="shared" si="497"/>
        <v/>
      </c>
      <c r="DL396" s="100" t="str">
        <f t="shared" si="498"/>
        <v/>
      </c>
      <c r="DM396" s="100" t="str">
        <f t="shared" si="499"/>
        <v/>
      </c>
      <c r="DN396" s="100">
        <f t="shared" si="500"/>
        <v>5.7539670000000003</v>
      </c>
      <c r="DO396" s="100" t="str">
        <f t="shared" si="501"/>
        <v/>
      </c>
      <c r="DP396" s="100" t="str">
        <f t="shared" si="502"/>
        <v/>
      </c>
      <c r="DQ396" s="100" t="str">
        <f t="shared" si="503"/>
        <v/>
      </c>
      <c r="DR396" s="100" t="str">
        <f t="shared" si="504"/>
        <v/>
      </c>
      <c r="DS396" s="100" t="str">
        <f t="shared" si="505"/>
        <v/>
      </c>
      <c r="DT396" s="100" t="str">
        <f t="shared" si="506"/>
        <v/>
      </c>
      <c r="DU396" s="100" t="str">
        <f t="shared" si="507"/>
        <v/>
      </c>
      <c r="DV396" s="100" t="str">
        <f t="shared" si="508"/>
        <v/>
      </c>
      <c r="DW396" s="100" t="str">
        <f t="shared" si="509"/>
        <v/>
      </c>
      <c r="DX396" s="100" t="str">
        <f t="shared" si="510"/>
        <v/>
      </c>
      <c r="DY396" s="100" t="str">
        <f t="shared" si="511"/>
        <v/>
      </c>
      <c r="DZ396" s="100">
        <f t="shared" si="512"/>
        <v>5.3795160000000006</v>
      </c>
      <c r="EA396" s="100" t="str">
        <f t="shared" si="513"/>
        <v/>
      </c>
      <c r="EB396" s="100" t="str">
        <f t="shared" si="514"/>
        <v/>
      </c>
      <c r="EC396" s="100" t="str">
        <f t="shared" si="515"/>
        <v/>
      </c>
      <c r="ED396" s="100" t="str">
        <f t="shared" si="516"/>
        <v/>
      </c>
      <c r="EE396" s="100" t="str">
        <f t="shared" si="517"/>
        <v/>
      </c>
      <c r="EF396" s="100">
        <f t="shared" si="518"/>
        <v>5.8050629999999996</v>
      </c>
      <c r="EG396" s="100">
        <f t="shared" si="519"/>
        <v>6.0415739999999998</v>
      </c>
      <c r="EH396" s="100">
        <f t="shared" si="520"/>
        <v>6.1603919999999999</v>
      </c>
      <c r="EI396" s="100">
        <f t="shared" si="521"/>
        <v>5.77</v>
      </c>
      <c r="EJ396" s="100">
        <f t="shared" si="522"/>
        <v>6.16</v>
      </c>
      <c r="EK396" s="100">
        <f t="shared" si="523"/>
        <v>6.08</v>
      </c>
      <c r="EL396" s="100">
        <f t="shared" si="524"/>
        <v>5.6834910000000001</v>
      </c>
      <c r="EM396" s="100">
        <f t="shared" si="525"/>
        <v>6.0534539999999994</v>
      </c>
      <c r="EN396" s="100">
        <f t="shared" si="526"/>
        <v>5.7790910000000002</v>
      </c>
      <c r="EO396" s="99">
        <f t="shared" si="527"/>
        <v>5.86</v>
      </c>
      <c r="EP396" s="99">
        <f>ROUND(EO396*(1+[3]Inflación!$G$50),2)</f>
        <v>5.94</v>
      </c>
      <c r="EQ396" s="98">
        <f t="shared" si="528"/>
        <v>1.4599665623463043E-2</v>
      </c>
    </row>
    <row r="397" spans="1:147" s="97" customFormat="1" ht="24.75" customHeight="1">
      <c r="A397" s="107">
        <v>389</v>
      </c>
      <c r="B397" s="106" t="s">
        <v>351</v>
      </c>
      <c r="C397" s="105" t="s">
        <v>263</v>
      </c>
      <c r="D397" s="104" t="s">
        <v>12</v>
      </c>
      <c r="E397" s="103">
        <v>13.051194500718623</v>
      </c>
      <c r="F397" s="103">
        <v>13.162129653974731</v>
      </c>
      <c r="G397" s="102"/>
      <c r="H397" s="100"/>
      <c r="I397" s="100"/>
      <c r="J397" s="100">
        <v>17.71</v>
      </c>
      <c r="K397" s="100" t="str">
        <f>+'[3]Contratos anteriores'!AO400</f>
        <v xml:space="preserve"> </v>
      </c>
      <c r="L397" s="100" t="str">
        <f>+'[3]Contratos anteriores'!AP400</f>
        <v xml:space="preserve"> </v>
      </c>
      <c r="M397" s="100" t="str">
        <f>+'[3]Contratos anteriores'!AQ400</f>
        <v xml:space="preserve"> </v>
      </c>
      <c r="N397" s="100"/>
      <c r="O397" s="100"/>
      <c r="P397" s="100"/>
      <c r="Q397" s="100" t="str">
        <f>+'[3]Contratos anteriores'!AR400</f>
        <v xml:space="preserve"> </v>
      </c>
      <c r="R397" s="100" t="str">
        <f>+'[3]Contratos anteriores'!AS400</f>
        <v xml:space="preserve"> </v>
      </c>
      <c r="S397" s="100" t="str">
        <f>+'[3]Contratos anteriores'!AT400</f>
        <v xml:space="preserve"> </v>
      </c>
      <c r="T397" s="100">
        <v>15</v>
      </c>
      <c r="U397" s="100">
        <v>12</v>
      </c>
      <c r="V397" s="100"/>
      <c r="W397" s="100" t="str">
        <f>+'[3]Contratos anteriores'!AU400</f>
        <v xml:space="preserve"> </v>
      </c>
      <c r="X397" s="100" t="str">
        <f>+'[3]Contratos anteriores'!AV400</f>
        <v xml:space="preserve"> </v>
      </c>
      <c r="Y397" s="100" t="str">
        <f>+'[3]Contratos anteriores'!AW400</f>
        <v xml:space="preserve"> </v>
      </c>
      <c r="Z397" s="100"/>
      <c r="AA397" s="100"/>
      <c r="AB397" s="100"/>
      <c r="AC397" s="101" t="str">
        <f>+'[3]Contratos anteriores'!AX400</f>
        <v xml:space="preserve"> </v>
      </c>
      <c r="AD397" s="101" t="str">
        <f>+'[3]Contratos anteriores'!AY400</f>
        <v xml:space="preserve"> </v>
      </c>
      <c r="AE397" s="101" t="str">
        <f>+'[3]Contratos anteriores'!AZ400</f>
        <v xml:space="preserve"> </v>
      </c>
      <c r="AF397" s="100"/>
      <c r="AG397" s="100"/>
      <c r="AH397" s="100"/>
      <c r="AI397" s="100" t="str">
        <f>+'[3]Contratos anteriores'!BA400</f>
        <v xml:space="preserve"> </v>
      </c>
      <c r="AJ397" s="100" t="str">
        <f>+'[3]Contratos anteriores'!BB400</f>
        <v xml:space="preserve"> </v>
      </c>
      <c r="AK397" s="100" t="str">
        <f>+'[3]Contratos anteriores'!BC400</f>
        <v xml:space="preserve"> </v>
      </c>
      <c r="AL397" s="100"/>
      <c r="AM397" s="100"/>
      <c r="AN397" s="100"/>
      <c r="AO397" s="100" t="str">
        <f>+'[3]Contratos anteriores'!BD400</f>
        <v xml:space="preserve"> </v>
      </c>
      <c r="AP397" s="100" t="str">
        <f>+'[3]Contratos anteriores'!BE400</f>
        <v xml:space="preserve"> </v>
      </c>
      <c r="AQ397" s="100" t="str">
        <f>+'[3]Contratos anteriores'!BF400</f>
        <v xml:space="preserve"> </v>
      </c>
      <c r="AR397" s="100"/>
      <c r="AS397" s="100"/>
      <c r="AT397" s="100"/>
      <c r="AU397" s="100" t="str">
        <f>+'[3]Contratos anteriores'!BG400</f>
        <v xml:space="preserve"> </v>
      </c>
      <c r="AV397" s="100" t="str">
        <f>+'[3]Contratos anteriores'!BH400</f>
        <v xml:space="preserve"> </v>
      </c>
      <c r="AW397" s="100" t="str">
        <f>+'[3]Contratos anteriores'!BI400</f>
        <v xml:space="preserve"> </v>
      </c>
      <c r="AX397" s="100"/>
      <c r="AY397" s="100"/>
      <c r="AZ397" s="100"/>
      <c r="BA397" s="100" t="str">
        <f>+'[3]Contratos anteriores'!BJ400</f>
        <v xml:space="preserve"> </v>
      </c>
      <c r="BB397" s="100" t="str">
        <f>+'[3]Contratos anteriores'!BK400</f>
        <v xml:space="preserve"> </v>
      </c>
      <c r="BC397" s="100" t="str">
        <f>+'[3]Contratos anteriores'!BL400</f>
        <v xml:space="preserve"> </v>
      </c>
      <c r="BD397" s="100"/>
      <c r="BE397" s="100"/>
      <c r="BF397" s="100"/>
      <c r="BG397" s="100" t="str">
        <f>+'[3]Contratos anteriores'!BM400</f>
        <v xml:space="preserve"> </v>
      </c>
      <c r="BH397" s="100" t="str">
        <f>+'[3]Contratos anteriores'!BN400</f>
        <v xml:space="preserve"> </v>
      </c>
      <c r="BI397" s="100" t="str">
        <f>+'[3]Contratos anteriores'!BO400</f>
        <v xml:space="preserve"> </v>
      </c>
      <c r="BJ397" s="100">
        <v>14.360000000000001</v>
      </c>
      <c r="BK397" s="100">
        <v>14.75</v>
      </c>
      <c r="BL397" s="100">
        <v>15.98</v>
      </c>
      <c r="BM397" s="100" t="str">
        <f>+'[3]Contratos anteriores'!BP400</f>
        <v xml:space="preserve"> </v>
      </c>
      <c r="BN397" s="100" t="str">
        <f>+'[3]Contratos anteriores'!BQ400</f>
        <v xml:space="preserve"> </v>
      </c>
      <c r="BO397" s="100" t="str">
        <f>+'[3]Contratos anteriores'!BR400</f>
        <v xml:space="preserve"> </v>
      </c>
      <c r="BP397" s="100">
        <v>13.03</v>
      </c>
      <c r="BQ397" s="100"/>
      <c r="BR397" s="100">
        <v>14.12</v>
      </c>
      <c r="BS397" s="100" t="str">
        <f>+'[3]Contratos anteriores'!BS400</f>
        <v xml:space="preserve"> </v>
      </c>
      <c r="BT397" s="100" t="str">
        <f>+'[3]Contratos anteriores'!BT400</f>
        <v xml:space="preserve"> </v>
      </c>
      <c r="BU397" s="100" t="str">
        <f>+'[3]Contratos anteriores'!BU400</f>
        <v xml:space="preserve"> </v>
      </c>
      <c r="BV397" s="100">
        <f t="shared" si="459"/>
        <v>14.61875</v>
      </c>
      <c r="BW397" s="100">
        <f t="shared" si="460"/>
        <v>1.664448411184394</v>
      </c>
      <c r="BX397" s="100">
        <f t="shared" si="458"/>
        <v>12.122077383223409</v>
      </c>
      <c r="BY397" s="100">
        <f t="shared" si="453"/>
        <v>16.283198411184394</v>
      </c>
      <c r="BZ397" s="100">
        <f t="shared" si="457"/>
        <v>14.356313950790486</v>
      </c>
      <c r="CA397" s="100" t="str">
        <f t="shared" si="461"/>
        <v/>
      </c>
      <c r="CB397" s="100" t="str">
        <f t="shared" si="462"/>
        <v/>
      </c>
      <c r="CC397" s="100" t="str">
        <f t="shared" si="463"/>
        <v/>
      </c>
      <c r="CD397" s="100" t="str">
        <f t="shared" si="464"/>
        <v/>
      </c>
      <c r="CE397" s="100" t="str">
        <f t="shared" si="465"/>
        <v/>
      </c>
      <c r="CF397" s="100" t="str">
        <f t="shared" si="466"/>
        <v/>
      </c>
      <c r="CG397" s="100" t="str">
        <f t="shared" si="467"/>
        <v/>
      </c>
      <c r="CH397" s="100" t="str">
        <f t="shared" si="468"/>
        <v/>
      </c>
      <c r="CI397" s="100" t="str">
        <f t="shared" si="469"/>
        <v/>
      </c>
      <c r="CJ397" s="100" t="str">
        <f t="shared" si="470"/>
        <v/>
      </c>
      <c r="CK397" s="100" t="str">
        <f t="shared" si="471"/>
        <v/>
      </c>
      <c r="CL397" s="100" t="str">
        <f t="shared" si="472"/>
        <v/>
      </c>
      <c r="CM397" s="100" t="str">
        <f t="shared" si="473"/>
        <v/>
      </c>
      <c r="CN397" s="100" t="str">
        <f t="shared" si="474"/>
        <v/>
      </c>
      <c r="CO397" s="100" t="str">
        <f t="shared" si="475"/>
        <v/>
      </c>
      <c r="CP397" s="100" t="str">
        <f t="shared" si="476"/>
        <v/>
      </c>
      <c r="CQ397" s="100" t="str">
        <f t="shared" si="477"/>
        <v/>
      </c>
      <c r="CR397" s="100" t="str">
        <f t="shared" si="478"/>
        <v/>
      </c>
      <c r="CS397" s="100" t="str">
        <f t="shared" si="479"/>
        <v/>
      </c>
      <c r="CT397" s="100" t="str">
        <f t="shared" si="480"/>
        <v/>
      </c>
      <c r="CU397" s="100" t="str">
        <f t="shared" si="481"/>
        <v/>
      </c>
      <c r="CV397" s="100" t="str">
        <f t="shared" si="482"/>
        <v/>
      </c>
      <c r="CW397" s="100" t="str">
        <f t="shared" si="483"/>
        <v/>
      </c>
      <c r="CX397" s="100" t="str">
        <f t="shared" si="484"/>
        <v/>
      </c>
      <c r="CY397" s="100" t="str">
        <f t="shared" si="485"/>
        <v/>
      </c>
      <c r="CZ397" s="100" t="str">
        <f t="shared" si="486"/>
        <v/>
      </c>
      <c r="DA397" s="100" t="str">
        <f t="shared" si="487"/>
        <v/>
      </c>
      <c r="DB397" s="100" t="str">
        <f t="shared" si="488"/>
        <v/>
      </c>
      <c r="DC397" s="100" t="str">
        <f t="shared" si="489"/>
        <v/>
      </c>
      <c r="DD397" s="100" t="str">
        <f t="shared" si="490"/>
        <v/>
      </c>
      <c r="DE397" s="100" t="str">
        <f t="shared" si="491"/>
        <v/>
      </c>
      <c r="DF397" s="100" t="str">
        <f t="shared" si="492"/>
        <v/>
      </c>
      <c r="DG397" s="100" t="str">
        <f t="shared" si="493"/>
        <v/>
      </c>
      <c r="DH397" s="100" t="str">
        <f t="shared" si="494"/>
        <v/>
      </c>
      <c r="DI397" s="100" t="str">
        <f t="shared" si="495"/>
        <v/>
      </c>
      <c r="DJ397" s="100" t="str">
        <f t="shared" si="496"/>
        <v/>
      </c>
      <c r="DK397" s="100" t="str">
        <f t="shared" si="497"/>
        <v/>
      </c>
      <c r="DL397" s="100" t="str">
        <f t="shared" si="498"/>
        <v/>
      </c>
      <c r="DM397" s="100" t="str">
        <f t="shared" si="499"/>
        <v/>
      </c>
      <c r="DN397" s="100" t="str">
        <f t="shared" si="500"/>
        <v/>
      </c>
      <c r="DO397" s="100" t="str">
        <f t="shared" si="501"/>
        <v/>
      </c>
      <c r="DP397" s="100" t="str">
        <f t="shared" si="502"/>
        <v/>
      </c>
      <c r="DQ397" s="100" t="str">
        <f t="shared" si="503"/>
        <v/>
      </c>
      <c r="DR397" s="100" t="str">
        <f t="shared" si="504"/>
        <v/>
      </c>
      <c r="DS397" s="100" t="str">
        <f t="shared" si="505"/>
        <v/>
      </c>
      <c r="DT397" s="100" t="str">
        <f t="shared" si="506"/>
        <v/>
      </c>
      <c r="DU397" s="100" t="str">
        <f t="shared" si="507"/>
        <v/>
      </c>
      <c r="DV397" s="100" t="str">
        <f t="shared" si="508"/>
        <v/>
      </c>
      <c r="DW397" s="100" t="str">
        <f t="shared" si="509"/>
        <v/>
      </c>
      <c r="DX397" s="100" t="str">
        <f t="shared" si="510"/>
        <v/>
      </c>
      <c r="DY397" s="100" t="str">
        <f t="shared" si="511"/>
        <v/>
      </c>
      <c r="DZ397" s="100" t="str">
        <f t="shared" si="512"/>
        <v/>
      </c>
      <c r="EA397" s="100" t="str">
        <f t="shared" si="513"/>
        <v/>
      </c>
      <c r="EB397" s="100" t="str">
        <f t="shared" si="514"/>
        <v/>
      </c>
      <c r="EC397" s="100" t="str">
        <f t="shared" si="515"/>
        <v/>
      </c>
      <c r="ED397" s="100" t="str">
        <f t="shared" si="516"/>
        <v/>
      </c>
      <c r="EE397" s="100" t="str">
        <f t="shared" si="517"/>
        <v/>
      </c>
      <c r="EF397" s="100" t="str">
        <f t="shared" si="518"/>
        <v/>
      </c>
      <c r="EG397" s="100" t="str">
        <f t="shared" si="519"/>
        <v/>
      </c>
      <c r="EH397" s="100" t="str">
        <f t="shared" si="520"/>
        <v/>
      </c>
      <c r="EI397" s="100">
        <f t="shared" si="521"/>
        <v>13.03</v>
      </c>
      <c r="EJ397" s="100" t="str">
        <f t="shared" si="522"/>
        <v/>
      </c>
      <c r="EK397" s="100">
        <f t="shared" si="523"/>
        <v>14.12</v>
      </c>
      <c r="EL397" s="100" t="str">
        <f t="shared" si="524"/>
        <v/>
      </c>
      <c r="EM397" s="100" t="str">
        <f t="shared" si="525"/>
        <v/>
      </c>
      <c r="EN397" s="100" t="str">
        <f t="shared" si="526"/>
        <v/>
      </c>
      <c r="EO397" s="99">
        <f t="shared" si="527"/>
        <v>13.6</v>
      </c>
      <c r="EP397" s="99">
        <f>ROUND(EO397*(1+[3]Inflación!$G$50),2)</f>
        <v>13.77</v>
      </c>
      <c r="EQ397" s="98">
        <f t="shared" si="528"/>
        <v>4.205021228142436E-2</v>
      </c>
    </row>
    <row r="398" spans="1:147" s="97" customFormat="1" ht="25.5" customHeight="1">
      <c r="A398" s="107">
        <v>390</v>
      </c>
      <c r="B398" s="106" t="s">
        <v>351</v>
      </c>
      <c r="C398" s="105" t="s">
        <v>262</v>
      </c>
      <c r="D398" s="104" t="s">
        <v>12</v>
      </c>
      <c r="E398" s="103">
        <v>14.63899358275758</v>
      </c>
      <c r="F398" s="103">
        <v>14.763425028211019</v>
      </c>
      <c r="G398" s="102"/>
      <c r="H398" s="100"/>
      <c r="I398" s="100">
        <v>15.372000000000002</v>
      </c>
      <c r="J398" s="100">
        <v>23.3</v>
      </c>
      <c r="K398" s="100" t="str">
        <f>+'[3]Contratos anteriores'!AO401</f>
        <v xml:space="preserve"> </v>
      </c>
      <c r="L398" s="100" t="str">
        <f>+'[3]Contratos anteriores'!AP401</f>
        <v xml:space="preserve"> </v>
      </c>
      <c r="M398" s="100" t="str">
        <f>+'[3]Contratos anteriores'!AQ401</f>
        <v xml:space="preserve"> </v>
      </c>
      <c r="N398" s="100"/>
      <c r="O398" s="100"/>
      <c r="P398" s="100"/>
      <c r="Q398" s="100" t="str">
        <f>+'[3]Contratos anteriores'!AR401</f>
        <v xml:space="preserve"> </v>
      </c>
      <c r="R398" s="100">
        <f>+'[3]Contratos anteriores'!AS401</f>
        <v>12.715973114999999</v>
      </c>
      <c r="S398" s="100">
        <f>+'[3]Contratos anteriores'!AT401</f>
        <v>14.338736999999998</v>
      </c>
      <c r="T398" s="100">
        <v>20</v>
      </c>
      <c r="U398" s="100">
        <v>18</v>
      </c>
      <c r="V398" s="100"/>
      <c r="W398" s="100" t="str">
        <f>+'[3]Contratos anteriores'!AU401</f>
        <v xml:space="preserve"> </v>
      </c>
      <c r="X398" s="100" t="str">
        <f>+'[3]Contratos anteriores'!AV401</f>
        <v xml:space="preserve"> </v>
      </c>
      <c r="Y398" s="100">
        <f>+'[3]Contratos anteriores'!AW401</f>
        <v>15.411045999999999</v>
      </c>
      <c r="Z398" s="100"/>
      <c r="AA398" s="100"/>
      <c r="AB398" s="100"/>
      <c r="AC398" s="101">
        <f>+'[3]Contratos anteriores'!AX401</f>
        <v>14.948160000000001</v>
      </c>
      <c r="AD398" s="101">
        <f>+'[3]Contratos anteriores'!AY401</f>
        <v>14.736623999999999</v>
      </c>
      <c r="AE398" s="101" t="str">
        <f>+'[3]Contratos anteriores'!AZ401</f>
        <v xml:space="preserve"> </v>
      </c>
      <c r="AF398" s="100"/>
      <c r="AG398" s="100"/>
      <c r="AH398" s="100"/>
      <c r="AI398" s="100" t="str">
        <f>+'[3]Contratos anteriores'!BA401</f>
        <v xml:space="preserve"> </v>
      </c>
      <c r="AJ398" s="100" t="str">
        <f>+'[3]Contratos anteriores'!BB401</f>
        <v xml:space="preserve"> </v>
      </c>
      <c r="AK398" s="100" t="str">
        <f>+'[3]Contratos anteriores'!BC401</f>
        <v xml:space="preserve"> </v>
      </c>
      <c r="AL398" s="100">
        <v>25</v>
      </c>
      <c r="AM398" s="100">
        <v>25.4</v>
      </c>
      <c r="AN398" s="100"/>
      <c r="AO398" s="100" t="str">
        <f>+'[3]Contratos anteriores'!BD401</f>
        <v xml:space="preserve"> </v>
      </c>
      <c r="AP398" s="100" t="str">
        <f>+'[3]Contratos anteriores'!BE401</f>
        <v xml:space="preserve"> </v>
      </c>
      <c r="AQ398" s="100" t="str">
        <f>+'[3]Contratos anteriores'!BF401</f>
        <v xml:space="preserve"> </v>
      </c>
      <c r="AR398" s="100"/>
      <c r="AS398" s="100"/>
      <c r="AT398" s="100"/>
      <c r="AU398" s="100">
        <f>+'[3]Contratos anteriores'!BG401</f>
        <v>14.833344000000002</v>
      </c>
      <c r="AV398" s="100">
        <f>+'[3]Contratos anteriores'!BH401</f>
        <v>11.616149999999999</v>
      </c>
      <c r="AW398" s="100" t="str">
        <f>+'[3]Contratos anteriores'!BI401</f>
        <v xml:space="preserve"> </v>
      </c>
      <c r="AX398" s="100"/>
      <c r="AY398" s="100"/>
      <c r="AZ398" s="100"/>
      <c r="BA398" s="100" t="str">
        <f>+'[3]Contratos anteriores'!BJ401</f>
        <v xml:space="preserve"> </v>
      </c>
      <c r="BB398" s="100" t="str">
        <f>+'[3]Contratos anteriores'!BK401</f>
        <v xml:space="preserve"> </v>
      </c>
      <c r="BC398" s="100" t="str">
        <f>+'[3]Contratos anteriores'!BL401</f>
        <v xml:space="preserve"> </v>
      </c>
      <c r="BD398" s="100"/>
      <c r="BE398" s="100"/>
      <c r="BF398" s="100"/>
      <c r="BG398" s="100">
        <f>+'[3]Contratos anteriores'!BM401</f>
        <v>13.29768</v>
      </c>
      <c r="BH398" s="100" t="str">
        <f>+'[3]Contratos anteriores'!BN401</f>
        <v xml:space="preserve"> </v>
      </c>
      <c r="BI398" s="100" t="str">
        <f>+'[3]Contratos anteriores'!BO401</f>
        <v xml:space="preserve"> </v>
      </c>
      <c r="BJ398" s="100">
        <v>16.100000000000001</v>
      </c>
      <c r="BK398" s="100">
        <v>16.54</v>
      </c>
      <c r="BL398" s="100">
        <v>20.37</v>
      </c>
      <c r="BM398" s="100" t="str">
        <f>+'[3]Contratos anteriores'!BP401</f>
        <v xml:space="preserve"> </v>
      </c>
      <c r="BN398" s="100">
        <f>+'[3]Contratos anteriores'!BQ401</f>
        <v>15.571800999999999</v>
      </c>
      <c r="BO398" s="100" t="str">
        <f>+'[3]Contratos anteriores'!BR401</f>
        <v xml:space="preserve"> </v>
      </c>
      <c r="BP398" s="100">
        <v>14.62</v>
      </c>
      <c r="BQ398" s="100"/>
      <c r="BR398" s="100">
        <v>15.68</v>
      </c>
      <c r="BS398" s="100">
        <f>+'[3]Contratos anteriores'!BS401</f>
        <v>14.386019999999998</v>
      </c>
      <c r="BT398" s="100" t="str">
        <f>+'[3]Contratos anteriores'!BT401</f>
        <v xml:space="preserve"> </v>
      </c>
      <c r="BU398" s="100">
        <f>+'[3]Contratos anteriores'!BU401</f>
        <v>15.495251</v>
      </c>
      <c r="BV398" s="100">
        <f t="shared" si="459"/>
        <v>16.71512664159091</v>
      </c>
      <c r="BW398" s="100">
        <f t="shared" si="460"/>
        <v>3.6603696549694251</v>
      </c>
      <c r="BX398" s="100">
        <f t="shared" si="458"/>
        <v>11.224572159136773</v>
      </c>
      <c r="BY398" s="100">
        <f t="shared" si="453"/>
        <v>20.375496296560335</v>
      </c>
      <c r="BZ398" s="100">
        <f t="shared" si="457"/>
        <v>16.102892941033339</v>
      </c>
      <c r="CA398" s="100" t="str">
        <f t="shared" si="461"/>
        <v/>
      </c>
      <c r="CB398" s="100">
        <f t="shared" si="462"/>
        <v>15.372000000000002</v>
      </c>
      <c r="CC398" s="100" t="str">
        <f t="shared" si="463"/>
        <v/>
      </c>
      <c r="CD398" s="100" t="str">
        <f t="shared" si="464"/>
        <v/>
      </c>
      <c r="CE398" s="100" t="str">
        <f t="shared" si="465"/>
        <v/>
      </c>
      <c r="CF398" s="100" t="str">
        <f t="shared" si="466"/>
        <v/>
      </c>
      <c r="CG398" s="100" t="str">
        <f t="shared" si="467"/>
        <v/>
      </c>
      <c r="CH398" s="100" t="str">
        <f t="shared" si="468"/>
        <v/>
      </c>
      <c r="CI398" s="100" t="str">
        <f t="shared" si="469"/>
        <v/>
      </c>
      <c r="CJ398" s="100" t="str">
        <f t="shared" si="470"/>
        <v/>
      </c>
      <c r="CK398" s="100">
        <f t="shared" si="471"/>
        <v>12.715973114999999</v>
      </c>
      <c r="CL398" s="100">
        <f t="shared" si="472"/>
        <v>14.338736999999998</v>
      </c>
      <c r="CM398" s="100" t="str">
        <f t="shared" si="473"/>
        <v/>
      </c>
      <c r="CN398" s="100" t="str">
        <f t="shared" si="474"/>
        <v/>
      </c>
      <c r="CO398" s="100" t="str">
        <f t="shared" si="475"/>
        <v/>
      </c>
      <c r="CP398" s="100" t="str">
        <f t="shared" si="476"/>
        <v/>
      </c>
      <c r="CQ398" s="100" t="str">
        <f t="shared" si="477"/>
        <v/>
      </c>
      <c r="CR398" s="100">
        <f t="shared" si="478"/>
        <v>15.411045999999999</v>
      </c>
      <c r="CS398" s="100" t="str">
        <f t="shared" si="479"/>
        <v/>
      </c>
      <c r="CT398" s="100" t="str">
        <f t="shared" si="480"/>
        <v/>
      </c>
      <c r="CU398" s="100" t="str">
        <f t="shared" si="481"/>
        <v/>
      </c>
      <c r="CV398" s="100">
        <f t="shared" si="482"/>
        <v>14.948160000000001</v>
      </c>
      <c r="CW398" s="100">
        <f t="shared" si="483"/>
        <v>14.736623999999999</v>
      </c>
      <c r="CX398" s="100" t="str">
        <f t="shared" si="484"/>
        <v/>
      </c>
      <c r="CY398" s="100" t="str">
        <f t="shared" si="485"/>
        <v/>
      </c>
      <c r="CZ398" s="100" t="str">
        <f t="shared" si="486"/>
        <v/>
      </c>
      <c r="DA398" s="100" t="str">
        <f t="shared" si="487"/>
        <v/>
      </c>
      <c r="DB398" s="100" t="str">
        <f t="shared" si="488"/>
        <v/>
      </c>
      <c r="DC398" s="100" t="str">
        <f t="shared" si="489"/>
        <v/>
      </c>
      <c r="DD398" s="100" t="str">
        <f t="shared" si="490"/>
        <v/>
      </c>
      <c r="DE398" s="100" t="str">
        <f t="shared" si="491"/>
        <v/>
      </c>
      <c r="DF398" s="100" t="str">
        <f t="shared" si="492"/>
        <v/>
      </c>
      <c r="DG398" s="100" t="str">
        <f t="shared" si="493"/>
        <v/>
      </c>
      <c r="DH398" s="100" t="str">
        <f t="shared" si="494"/>
        <v/>
      </c>
      <c r="DI398" s="100" t="str">
        <f t="shared" si="495"/>
        <v/>
      </c>
      <c r="DJ398" s="100" t="str">
        <f t="shared" si="496"/>
        <v/>
      </c>
      <c r="DK398" s="100" t="str">
        <f t="shared" si="497"/>
        <v/>
      </c>
      <c r="DL398" s="100" t="str">
        <f t="shared" si="498"/>
        <v/>
      </c>
      <c r="DM398" s="100" t="str">
        <f t="shared" si="499"/>
        <v/>
      </c>
      <c r="DN398" s="100">
        <f t="shared" si="500"/>
        <v>14.833344000000002</v>
      </c>
      <c r="DO398" s="100">
        <f t="shared" si="501"/>
        <v>11.616149999999999</v>
      </c>
      <c r="DP398" s="100" t="str">
        <f t="shared" si="502"/>
        <v/>
      </c>
      <c r="DQ398" s="100" t="str">
        <f t="shared" si="503"/>
        <v/>
      </c>
      <c r="DR398" s="100" t="str">
        <f t="shared" si="504"/>
        <v/>
      </c>
      <c r="DS398" s="100" t="str">
        <f t="shared" si="505"/>
        <v/>
      </c>
      <c r="DT398" s="100" t="str">
        <f t="shared" si="506"/>
        <v/>
      </c>
      <c r="DU398" s="100" t="str">
        <f t="shared" si="507"/>
        <v/>
      </c>
      <c r="DV398" s="100" t="str">
        <f t="shared" si="508"/>
        <v/>
      </c>
      <c r="DW398" s="100" t="str">
        <f t="shared" si="509"/>
        <v/>
      </c>
      <c r="DX398" s="100" t="str">
        <f t="shared" si="510"/>
        <v/>
      </c>
      <c r="DY398" s="100" t="str">
        <f t="shared" si="511"/>
        <v/>
      </c>
      <c r="DZ398" s="100">
        <f t="shared" si="512"/>
        <v>13.29768</v>
      </c>
      <c r="EA398" s="100" t="str">
        <f t="shared" si="513"/>
        <v/>
      </c>
      <c r="EB398" s="100" t="str">
        <f t="shared" si="514"/>
        <v/>
      </c>
      <c r="EC398" s="100">
        <f t="shared" si="515"/>
        <v>16.100000000000001</v>
      </c>
      <c r="ED398" s="100" t="str">
        <f t="shared" si="516"/>
        <v/>
      </c>
      <c r="EE398" s="100" t="str">
        <f t="shared" si="517"/>
        <v/>
      </c>
      <c r="EF398" s="100" t="str">
        <f t="shared" si="518"/>
        <v/>
      </c>
      <c r="EG398" s="100">
        <f t="shared" si="519"/>
        <v>15.571800999999999</v>
      </c>
      <c r="EH398" s="100" t="str">
        <f t="shared" si="520"/>
        <v/>
      </c>
      <c r="EI398" s="100">
        <f t="shared" si="521"/>
        <v>14.62</v>
      </c>
      <c r="EJ398" s="100" t="str">
        <f t="shared" si="522"/>
        <v/>
      </c>
      <c r="EK398" s="100">
        <f t="shared" si="523"/>
        <v>15.68</v>
      </c>
      <c r="EL398" s="100">
        <f t="shared" si="524"/>
        <v>14.386019999999998</v>
      </c>
      <c r="EM398" s="100" t="str">
        <f t="shared" si="525"/>
        <v/>
      </c>
      <c r="EN398" s="100">
        <f t="shared" si="526"/>
        <v>15.495251</v>
      </c>
      <c r="EO398" s="99">
        <f t="shared" si="527"/>
        <v>14.7</v>
      </c>
      <c r="EP398" s="99">
        <f>ROUND(EO398*(1+[3]Inflación!$G$50),2)</f>
        <v>14.89</v>
      </c>
      <c r="EQ398" s="98">
        <f t="shared" si="528"/>
        <v>4.167391487504668E-3</v>
      </c>
    </row>
    <row r="399" spans="1:147" s="113" customFormat="1" ht="24.75" customHeight="1">
      <c r="A399" s="112">
        <v>391</v>
      </c>
      <c r="B399" s="111" t="s">
        <v>351</v>
      </c>
      <c r="C399" s="91" t="s">
        <v>352</v>
      </c>
      <c r="D399" s="90" t="s">
        <v>12</v>
      </c>
      <c r="E399" s="94">
        <v>18.648059125770196</v>
      </c>
      <c r="F399" s="94">
        <v>18.806567628339241</v>
      </c>
      <c r="G399" s="87"/>
      <c r="H399" s="82"/>
      <c r="I399" s="82">
        <v>13.37</v>
      </c>
      <c r="J399" s="82"/>
      <c r="K399" s="82" t="str">
        <f>+'[3]Contratos anteriores'!AO402</f>
        <v xml:space="preserve"> </v>
      </c>
      <c r="L399" s="82" t="str">
        <f>+'[3]Contratos anteriores'!AP402</f>
        <v xml:space="preserve"> </v>
      </c>
      <c r="M399" s="82" t="str">
        <f>+'[3]Contratos anteriores'!AQ402</f>
        <v xml:space="preserve"> </v>
      </c>
      <c r="N399" s="82"/>
      <c r="O399" s="82"/>
      <c r="P399" s="82"/>
      <c r="Q399" s="82" t="str">
        <f>+'[3]Contratos anteriores'!AR402</f>
        <v xml:space="preserve"> </v>
      </c>
      <c r="R399" s="82" t="str">
        <f>+'[3]Contratos anteriores'!AS402</f>
        <v xml:space="preserve"> </v>
      </c>
      <c r="S399" s="82" t="str">
        <f>+'[3]Contratos anteriores'!AT402</f>
        <v xml:space="preserve"> </v>
      </c>
      <c r="T399" s="82">
        <v>12</v>
      </c>
      <c r="U399" s="82"/>
      <c r="V399" s="82"/>
      <c r="W399" s="82" t="str">
        <f>+'[3]Contratos anteriores'!AU402</f>
        <v xml:space="preserve"> </v>
      </c>
      <c r="X399" s="82" t="str">
        <f>+'[3]Contratos anteriores'!AV402</f>
        <v xml:space="preserve"> </v>
      </c>
      <c r="Y399" s="82" t="str">
        <f>+'[3]Contratos anteriores'!AW402</f>
        <v xml:space="preserve"> </v>
      </c>
      <c r="Z399" s="82"/>
      <c r="AA399" s="82"/>
      <c r="AB399" s="82"/>
      <c r="AC399" s="86" t="str">
        <f>+'[3]Contratos anteriores'!AX402</f>
        <v xml:space="preserve"> </v>
      </c>
      <c r="AD399" s="86" t="str">
        <f>+'[3]Contratos anteriores'!AY402</f>
        <v xml:space="preserve"> </v>
      </c>
      <c r="AE399" s="86" t="str">
        <f>+'[3]Contratos anteriores'!AZ402</f>
        <v xml:space="preserve"> </v>
      </c>
      <c r="AF399" s="82"/>
      <c r="AG399" s="82"/>
      <c r="AH399" s="82"/>
      <c r="AI399" s="82" t="str">
        <f>+'[3]Contratos anteriores'!BA402</f>
        <v xml:space="preserve"> </v>
      </c>
      <c r="AJ399" s="82" t="str">
        <f>+'[3]Contratos anteriores'!BB402</f>
        <v xml:space="preserve"> </v>
      </c>
      <c r="AK399" s="82" t="str">
        <f>+'[3]Contratos anteriores'!BC402</f>
        <v xml:space="preserve"> </v>
      </c>
      <c r="AL399" s="82"/>
      <c r="AM399" s="82"/>
      <c r="AN399" s="82"/>
      <c r="AO399" s="82" t="str">
        <f>+'[3]Contratos anteriores'!BD402</f>
        <v xml:space="preserve"> </v>
      </c>
      <c r="AP399" s="82" t="str">
        <f>+'[3]Contratos anteriores'!BE402</f>
        <v xml:space="preserve"> </v>
      </c>
      <c r="AQ399" s="82" t="str">
        <f>+'[3]Contratos anteriores'!BF402</f>
        <v xml:space="preserve"> </v>
      </c>
      <c r="AR399" s="82"/>
      <c r="AS399" s="82"/>
      <c r="AT399" s="82"/>
      <c r="AU399" s="82" t="str">
        <f>+'[3]Contratos anteriores'!BG402</f>
        <v xml:space="preserve"> </v>
      </c>
      <c r="AV399" s="82" t="str">
        <f>+'[3]Contratos anteriores'!BH402</f>
        <v xml:space="preserve"> </v>
      </c>
      <c r="AW399" s="82" t="str">
        <f>+'[3]Contratos anteriores'!BI402</f>
        <v xml:space="preserve"> </v>
      </c>
      <c r="AX399" s="82"/>
      <c r="AY399" s="82"/>
      <c r="AZ399" s="82"/>
      <c r="BA399" s="82" t="str">
        <f>+'[3]Contratos anteriores'!BJ402</f>
        <v xml:space="preserve"> </v>
      </c>
      <c r="BB399" s="82" t="str">
        <f>+'[3]Contratos anteriores'!BK402</f>
        <v xml:space="preserve"> </v>
      </c>
      <c r="BC399" s="82" t="str">
        <f>+'[3]Contratos anteriores'!BL402</f>
        <v xml:space="preserve"> </v>
      </c>
      <c r="BD399" s="82"/>
      <c r="BE399" s="82"/>
      <c r="BF399" s="82"/>
      <c r="BG399" s="82" t="str">
        <f>+'[3]Contratos anteriores'!BM402</f>
        <v xml:space="preserve"> </v>
      </c>
      <c r="BH399" s="82" t="str">
        <f>+'[3]Contratos anteriores'!BN402</f>
        <v xml:space="preserve"> </v>
      </c>
      <c r="BI399" s="82" t="str">
        <f>+'[3]Contratos anteriores'!BO402</f>
        <v xml:space="preserve"> </v>
      </c>
      <c r="BJ399" s="82">
        <v>20.52</v>
      </c>
      <c r="BK399" s="82">
        <v>21.07</v>
      </c>
      <c r="BL399" s="82">
        <v>13</v>
      </c>
      <c r="BM399" s="82" t="str">
        <f>+'[3]Contratos anteriores'!BP402</f>
        <v xml:space="preserve"> </v>
      </c>
      <c r="BN399" s="82" t="str">
        <f>+'[3]Contratos anteriores'!BQ402</f>
        <v xml:space="preserve"> </v>
      </c>
      <c r="BO399" s="82" t="str">
        <f>+'[3]Contratos anteriores'!BR402</f>
        <v xml:space="preserve"> </v>
      </c>
      <c r="BP399" s="82">
        <v>18.62</v>
      </c>
      <c r="BQ399" s="82"/>
      <c r="BR399" s="82">
        <v>19.59</v>
      </c>
      <c r="BS399" s="82" t="str">
        <f>+'[3]Contratos anteriores'!BS402</f>
        <v xml:space="preserve"> </v>
      </c>
      <c r="BT399" s="82" t="str">
        <f>+'[3]Contratos anteriores'!BT402</f>
        <v xml:space="preserve"> </v>
      </c>
      <c r="BU399" s="82" t="str">
        <f>+'[3]Contratos anteriores'!BU402</f>
        <v xml:space="preserve"> </v>
      </c>
      <c r="BV399" s="84">
        <f t="shared" si="459"/>
        <v>16.881428571428575</v>
      </c>
      <c r="BW399" s="84">
        <f t="shared" si="460"/>
        <v>3.4942645540422408</v>
      </c>
      <c r="BX399" s="84">
        <f>IFERROR(BV399-BW399*1," ")</f>
        <v>13.387164017386334</v>
      </c>
      <c r="BY399" s="84">
        <f t="shared" si="453"/>
        <v>20.375693125470818</v>
      </c>
      <c r="BZ399" s="84">
        <f t="shared" si="457"/>
        <v>20.512865038347218</v>
      </c>
      <c r="CA399" s="82" t="str">
        <f t="shared" si="461"/>
        <v/>
      </c>
      <c r="CB399" s="82" t="str">
        <f t="shared" si="462"/>
        <v/>
      </c>
      <c r="CC399" s="82" t="str">
        <f t="shared" si="463"/>
        <v/>
      </c>
      <c r="CD399" s="82" t="str">
        <f t="shared" si="464"/>
        <v/>
      </c>
      <c r="CE399" s="82" t="str">
        <f t="shared" si="465"/>
        <v/>
      </c>
      <c r="CF399" s="82" t="str">
        <f t="shared" si="466"/>
        <v/>
      </c>
      <c r="CG399" s="82" t="str">
        <f t="shared" si="467"/>
        <v/>
      </c>
      <c r="CH399" s="82" t="str">
        <f t="shared" si="468"/>
        <v/>
      </c>
      <c r="CI399" s="82" t="str">
        <f t="shared" si="469"/>
        <v/>
      </c>
      <c r="CJ399" s="82" t="str">
        <f t="shared" si="470"/>
        <v/>
      </c>
      <c r="CK399" s="82" t="str">
        <f t="shared" si="471"/>
        <v/>
      </c>
      <c r="CL399" s="82" t="str">
        <f t="shared" si="472"/>
        <v/>
      </c>
      <c r="CM399" s="82" t="str">
        <f t="shared" si="473"/>
        <v/>
      </c>
      <c r="CN399" s="82" t="str">
        <f t="shared" si="474"/>
        <v/>
      </c>
      <c r="CO399" s="82" t="str">
        <f t="shared" si="475"/>
        <v/>
      </c>
      <c r="CP399" s="82" t="str">
        <f t="shared" si="476"/>
        <v/>
      </c>
      <c r="CQ399" s="82" t="str">
        <f t="shared" si="477"/>
        <v/>
      </c>
      <c r="CR399" s="82" t="str">
        <f t="shared" si="478"/>
        <v/>
      </c>
      <c r="CS399" s="82" t="str">
        <f t="shared" si="479"/>
        <v/>
      </c>
      <c r="CT399" s="82" t="str">
        <f t="shared" si="480"/>
        <v/>
      </c>
      <c r="CU399" s="82" t="str">
        <f t="shared" si="481"/>
        <v/>
      </c>
      <c r="CV399" s="82" t="str">
        <f t="shared" si="482"/>
        <v/>
      </c>
      <c r="CW399" s="82" t="str">
        <f t="shared" si="483"/>
        <v/>
      </c>
      <c r="CX399" s="82" t="str">
        <f t="shared" si="484"/>
        <v/>
      </c>
      <c r="CY399" s="82" t="str">
        <f t="shared" si="485"/>
        <v/>
      </c>
      <c r="CZ399" s="82" t="str">
        <f t="shared" si="486"/>
        <v/>
      </c>
      <c r="DA399" s="82" t="str">
        <f t="shared" si="487"/>
        <v/>
      </c>
      <c r="DB399" s="82" t="str">
        <f t="shared" si="488"/>
        <v/>
      </c>
      <c r="DC399" s="82" t="str">
        <f t="shared" si="489"/>
        <v/>
      </c>
      <c r="DD399" s="82" t="str">
        <f t="shared" si="490"/>
        <v/>
      </c>
      <c r="DE399" s="82" t="str">
        <f t="shared" si="491"/>
        <v/>
      </c>
      <c r="DF399" s="82" t="str">
        <f t="shared" si="492"/>
        <v/>
      </c>
      <c r="DG399" s="82" t="str">
        <f t="shared" si="493"/>
        <v/>
      </c>
      <c r="DH399" s="82" t="str">
        <f t="shared" si="494"/>
        <v/>
      </c>
      <c r="DI399" s="82" t="str">
        <f t="shared" si="495"/>
        <v/>
      </c>
      <c r="DJ399" s="82" t="str">
        <f t="shared" si="496"/>
        <v/>
      </c>
      <c r="DK399" s="82" t="str">
        <f t="shared" si="497"/>
        <v/>
      </c>
      <c r="DL399" s="82" t="str">
        <f t="shared" si="498"/>
        <v/>
      </c>
      <c r="DM399" s="82" t="str">
        <f t="shared" si="499"/>
        <v/>
      </c>
      <c r="DN399" s="82" t="str">
        <f t="shared" si="500"/>
        <v/>
      </c>
      <c r="DO399" s="82" t="str">
        <f t="shared" si="501"/>
        <v/>
      </c>
      <c r="DP399" s="82" t="str">
        <f t="shared" si="502"/>
        <v/>
      </c>
      <c r="DQ399" s="82" t="str">
        <f t="shared" si="503"/>
        <v/>
      </c>
      <c r="DR399" s="82" t="str">
        <f t="shared" si="504"/>
        <v/>
      </c>
      <c r="DS399" s="82" t="str">
        <f t="shared" si="505"/>
        <v/>
      </c>
      <c r="DT399" s="82" t="str">
        <f t="shared" si="506"/>
        <v/>
      </c>
      <c r="DU399" s="82" t="str">
        <f t="shared" si="507"/>
        <v/>
      </c>
      <c r="DV399" s="82" t="str">
        <f t="shared" si="508"/>
        <v/>
      </c>
      <c r="DW399" s="82" t="str">
        <f t="shared" si="509"/>
        <v/>
      </c>
      <c r="DX399" s="82" t="str">
        <f t="shared" si="510"/>
        <v/>
      </c>
      <c r="DY399" s="82" t="str">
        <f t="shared" si="511"/>
        <v/>
      </c>
      <c r="DZ399" s="82" t="str">
        <f t="shared" si="512"/>
        <v/>
      </c>
      <c r="EA399" s="82" t="str">
        <f t="shared" si="513"/>
        <v/>
      </c>
      <c r="EB399" s="82" t="str">
        <f t="shared" si="514"/>
        <v/>
      </c>
      <c r="EC399" s="82" t="str">
        <f t="shared" si="515"/>
        <v/>
      </c>
      <c r="ED399" s="82" t="str">
        <f t="shared" si="516"/>
        <v/>
      </c>
      <c r="EE399" s="82" t="str">
        <f t="shared" si="517"/>
        <v/>
      </c>
      <c r="EF399" s="82" t="str">
        <f t="shared" si="518"/>
        <v/>
      </c>
      <c r="EG399" s="82" t="str">
        <f t="shared" si="519"/>
        <v/>
      </c>
      <c r="EH399" s="82" t="str">
        <f t="shared" si="520"/>
        <v/>
      </c>
      <c r="EI399" s="82">
        <f t="shared" si="521"/>
        <v>18.62</v>
      </c>
      <c r="EJ399" s="82" t="str">
        <f t="shared" si="522"/>
        <v/>
      </c>
      <c r="EK399" s="82">
        <f t="shared" si="523"/>
        <v>19.59</v>
      </c>
      <c r="EL399" s="82" t="str">
        <f t="shared" si="524"/>
        <v/>
      </c>
      <c r="EM399" s="82" t="str">
        <f t="shared" si="525"/>
        <v/>
      </c>
      <c r="EN399" s="82" t="str">
        <f t="shared" si="526"/>
        <v/>
      </c>
      <c r="EO399" s="71">
        <f t="shared" si="527"/>
        <v>19.12</v>
      </c>
      <c r="EP399" s="71">
        <f>ROUND(EO399*(1+[3]Inflación!$G$50),2)</f>
        <v>19.37</v>
      </c>
      <c r="EQ399" s="81">
        <f t="shared" si="528"/>
        <v>2.5307774447026476E-2</v>
      </c>
    </row>
    <row r="400" spans="1:147" s="110" customFormat="1" ht="24.75" customHeight="1">
      <c r="A400" s="112">
        <v>392</v>
      </c>
      <c r="B400" s="111" t="s">
        <v>351</v>
      </c>
      <c r="C400" s="91" t="s">
        <v>350</v>
      </c>
      <c r="D400" s="90" t="s">
        <v>12</v>
      </c>
      <c r="E400" s="94">
        <v>29.89232782583985</v>
      </c>
      <c r="F400" s="94">
        <v>30.146412612359487</v>
      </c>
      <c r="G400" s="87"/>
      <c r="H400" s="82"/>
      <c r="I400" s="82"/>
      <c r="J400" s="82">
        <v>33.11</v>
      </c>
      <c r="K400" s="82" t="str">
        <f>+'[3]Contratos anteriores'!AO403</f>
        <v xml:space="preserve"> </v>
      </c>
      <c r="L400" s="82" t="str">
        <f>+'[3]Contratos anteriores'!AP403</f>
        <v xml:space="preserve"> </v>
      </c>
      <c r="M400" s="82" t="str">
        <f>+'[3]Contratos anteriores'!AQ403</f>
        <v xml:space="preserve"> </v>
      </c>
      <c r="N400" s="82"/>
      <c r="O400" s="82"/>
      <c r="P400" s="82"/>
      <c r="Q400" s="82" t="str">
        <f>+'[3]Contratos anteriores'!AR403</f>
        <v xml:space="preserve"> </v>
      </c>
      <c r="R400" s="82" t="str">
        <f>+'[3]Contratos anteriores'!AS403</f>
        <v xml:space="preserve"> </v>
      </c>
      <c r="S400" s="82" t="str">
        <f>+'[3]Contratos anteriores'!AT403</f>
        <v xml:space="preserve"> </v>
      </c>
      <c r="T400" s="82">
        <v>15</v>
      </c>
      <c r="U400" s="82">
        <v>6</v>
      </c>
      <c r="V400" s="82"/>
      <c r="W400" s="82" t="str">
        <f>+'[3]Contratos anteriores'!AU403</f>
        <v xml:space="preserve"> </v>
      </c>
      <c r="X400" s="82" t="str">
        <f>+'[3]Contratos anteriores'!AV403</f>
        <v xml:space="preserve"> </v>
      </c>
      <c r="Y400" s="82" t="str">
        <f>+'[3]Contratos anteriores'!AW403</f>
        <v xml:space="preserve"> </v>
      </c>
      <c r="Z400" s="82"/>
      <c r="AA400" s="82"/>
      <c r="AB400" s="82"/>
      <c r="AC400" s="86" t="str">
        <f>+'[3]Contratos anteriores'!AX403</f>
        <v xml:space="preserve"> </v>
      </c>
      <c r="AD400" s="86" t="str">
        <f>+'[3]Contratos anteriores'!AY403</f>
        <v xml:space="preserve"> </v>
      </c>
      <c r="AE400" s="86" t="str">
        <f>+'[3]Contratos anteriores'!AZ403</f>
        <v xml:space="preserve"> </v>
      </c>
      <c r="AF400" s="82"/>
      <c r="AG400" s="82"/>
      <c r="AH400" s="82"/>
      <c r="AI400" s="82" t="str">
        <f>+'[3]Contratos anteriores'!BA403</f>
        <v xml:space="preserve"> </v>
      </c>
      <c r="AJ400" s="82" t="str">
        <f>+'[3]Contratos anteriores'!BB403</f>
        <v xml:space="preserve"> </v>
      </c>
      <c r="AK400" s="82" t="str">
        <f>+'[3]Contratos anteriores'!BC403</f>
        <v xml:space="preserve"> </v>
      </c>
      <c r="AL400" s="82"/>
      <c r="AM400" s="82"/>
      <c r="AN400" s="82"/>
      <c r="AO400" s="82" t="str">
        <f>+'[3]Contratos anteriores'!BD403</f>
        <v xml:space="preserve"> </v>
      </c>
      <c r="AP400" s="82" t="str">
        <f>+'[3]Contratos anteriores'!BE403</f>
        <v xml:space="preserve"> </v>
      </c>
      <c r="AQ400" s="82" t="str">
        <f>+'[3]Contratos anteriores'!BF403</f>
        <v xml:space="preserve"> </v>
      </c>
      <c r="AR400" s="82"/>
      <c r="AS400" s="82"/>
      <c r="AT400" s="82"/>
      <c r="AU400" s="82" t="str">
        <f>+'[3]Contratos anteriores'!BG403</f>
        <v xml:space="preserve"> </v>
      </c>
      <c r="AV400" s="82" t="str">
        <f>+'[3]Contratos anteriores'!BH403</f>
        <v xml:space="preserve"> </v>
      </c>
      <c r="AW400" s="82" t="str">
        <f>+'[3]Contratos anteriores'!BI403</f>
        <v xml:space="preserve"> </v>
      </c>
      <c r="AX400" s="82"/>
      <c r="AY400" s="82"/>
      <c r="AZ400" s="82"/>
      <c r="BA400" s="82" t="str">
        <f>+'[3]Contratos anteriores'!BJ403</f>
        <v xml:space="preserve"> </v>
      </c>
      <c r="BB400" s="82" t="str">
        <f>+'[3]Contratos anteriores'!BK403</f>
        <v xml:space="preserve"> </v>
      </c>
      <c r="BC400" s="82" t="str">
        <f>+'[3]Contratos anteriores'!BL403</f>
        <v xml:space="preserve"> </v>
      </c>
      <c r="BD400" s="82"/>
      <c r="BE400" s="82"/>
      <c r="BF400" s="82"/>
      <c r="BG400" s="82" t="str">
        <f>+'[3]Contratos anteriores'!BM403</f>
        <v xml:space="preserve"> </v>
      </c>
      <c r="BH400" s="82" t="str">
        <f>+'[3]Contratos anteriores'!BN403</f>
        <v xml:space="preserve"> </v>
      </c>
      <c r="BI400" s="82" t="str">
        <f>+'[3]Contratos anteriores'!BO403</f>
        <v xml:space="preserve"> </v>
      </c>
      <c r="BJ400" s="82">
        <v>32.880000000000003</v>
      </c>
      <c r="BK400" s="82">
        <v>33.78</v>
      </c>
      <c r="BL400" s="82">
        <v>21.3</v>
      </c>
      <c r="BM400" s="82" t="str">
        <f>+'[3]Contratos anteriores'!BP403</f>
        <v xml:space="preserve"> </v>
      </c>
      <c r="BN400" s="82" t="str">
        <f>+'[3]Contratos anteriores'!BQ403</f>
        <v xml:space="preserve"> </v>
      </c>
      <c r="BO400" s="82" t="str">
        <f>+'[3]Contratos anteriores'!BR403</f>
        <v xml:space="preserve"> </v>
      </c>
      <c r="BP400" s="82">
        <v>29.84</v>
      </c>
      <c r="BQ400" s="82"/>
      <c r="BR400" s="82">
        <v>31.4</v>
      </c>
      <c r="BS400" s="82" t="str">
        <f>+'[3]Contratos anteriores'!BS403</f>
        <v xml:space="preserve"> </v>
      </c>
      <c r="BT400" s="82" t="str">
        <f>+'[3]Contratos anteriores'!BT403</f>
        <v xml:space="preserve"> </v>
      </c>
      <c r="BU400" s="82" t="str">
        <f>+'[3]Contratos anteriores'!BU403</f>
        <v xml:space="preserve"> </v>
      </c>
      <c r="BV400" s="84">
        <f t="shared" si="459"/>
        <v>25.413750000000004</v>
      </c>
      <c r="BW400" s="84">
        <f t="shared" si="460"/>
        <v>9.2893729438147563</v>
      </c>
      <c r="BX400" s="84">
        <f>IFERROR(BV400-BW400*1," ")</f>
        <v>16.124377056185246</v>
      </c>
      <c r="BY400" s="84">
        <f t="shared" si="453"/>
        <v>34.703122943814762</v>
      </c>
      <c r="BZ400" s="84">
        <f t="shared" si="457"/>
        <v>32.88156060842384</v>
      </c>
      <c r="CA400" s="82" t="str">
        <f t="shared" si="461"/>
        <v/>
      </c>
      <c r="CB400" s="82" t="str">
        <f t="shared" si="462"/>
        <v/>
      </c>
      <c r="CC400" s="82" t="str">
        <f t="shared" si="463"/>
        <v/>
      </c>
      <c r="CD400" s="82" t="str">
        <f t="shared" si="464"/>
        <v/>
      </c>
      <c r="CE400" s="82" t="str">
        <f t="shared" si="465"/>
        <v/>
      </c>
      <c r="CF400" s="82" t="str">
        <f t="shared" si="466"/>
        <v/>
      </c>
      <c r="CG400" s="82" t="str">
        <f t="shared" si="467"/>
        <v/>
      </c>
      <c r="CH400" s="82" t="str">
        <f t="shared" si="468"/>
        <v/>
      </c>
      <c r="CI400" s="82" t="str">
        <f t="shared" si="469"/>
        <v/>
      </c>
      <c r="CJ400" s="82" t="str">
        <f t="shared" si="470"/>
        <v/>
      </c>
      <c r="CK400" s="82" t="str">
        <f t="shared" si="471"/>
        <v/>
      </c>
      <c r="CL400" s="82" t="str">
        <f t="shared" si="472"/>
        <v/>
      </c>
      <c r="CM400" s="82" t="str">
        <f t="shared" si="473"/>
        <v/>
      </c>
      <c r="CN400" s="82" t="str">
        <f t="shared" si="474"/>
        <v/>
      </c>
      <c r="CO400" s="82" t="str">
        <f t="shared" si="475"/>
        <v/>
      </c>
      <c r="CP400" s="82" t="str">
        <f t="shared" si="476"/>
        <v/>
      </c>
      <c r="CQ400" s="82" t="str">
        <f t="shared" si="477"/>
        <v/>
      </c>
      <c r="CR400" s="82" t="str">
        <f t="shared" si="478"/>
        <v/>
      </c>
      <c r="CS400" s="82" t="str">
        <f t="shared" si="479"/>
        <v/>
      </c>
      <c r="CT400" s="82" t="str">
        <f t="shared" si="480"/>
        <v/>
      </c>
      <c r="CU400" s="82" t="str">
        <f t="shared" si="481"/>
        <v/>
      </c>
      <c r="CV400" s="82" t="str">
        <f t="shared" si="482"/>
        <v/>
      </c>
      <c r="CW400" s="82" t="str">
        <f t="shared" si="483"/>
        <v/>
      </c>
      <c r="CX400" s="82" t="str">
        <f t="shared" si="484"/>
        <v/>
      </c>
      <c r="CY400" s="82" t="str">
        <f t="shared" si="485"/>
        <v/>
      </c>
      <c r="CZ400" s="82" t="str">
        <f t="shared" si="486"/>
        <v/>
      </c>
      <c r="DA400" s="82" t="str">
        <f t="shared" si="487"/>
        <v/>
      </c>
      <c r="DB400" s="82" t="str">
        <f t="shared" si="488"/>
        <v/>
      </c>
      <c r="DC400" s="82" t="str">
        <f t="shared" si="489"/>
        <v/>
      </c>
      <c r="DD400" s="82" t="str">
        <f t="shared" si="490"/>
        <v/>
      </c>
      <c r="DE400" s="82" t="str">
        <f t="shared" si="491"/>
        <v/>
      </c>
      <c r="DF400" s="82" t="str">
        <f t="shared" si="492"/>
        <v/>
      </c>
      <c r="DG400" s="82" t="str">
        <f t="shared" si="493"/>
        <v/>
      </c>
      <c r="DH400" s="82" t="str">
        <f t="shared" si="494"/>
        <v/>
      </c>
      <c r="DI400" s="82" t="str">
        <f t="shared" si="495"/>
        <v/>
      </c>
      <c r="DJ400" s="82" t="str">
        <f t="shared" si="496"/>
        <v/>
      </c>
      <c r="DK400" s="82" t="str">
        <f t="shared" si="497"/>
        <v/>
      </c>
      <c r="DL400" s="82" t="str">
        <f t="shared" si="498"/>
        <v/>
      </c>
      <c r="DM400" s="82" t="str">
        <f t="shared" si="499"/>
        <v/>
      </c>
      <c r="DN400" s="82" t="str">
        <f t="shared" si="500"/>
        <v/>
      </c>
      <c r="DO400" s="82" t="str">
        <f t="shared" si="501"/>
        <v/>
      </c>
      <c r="DP400" s="82" t="str">
        <f t="shared" si="502"/>
        <v/>
      </c>
      <c r="DQ400" s="82" t="str">
        <f t="shared" si="503"/>
        <v/>
      </c>
      <c r="DR400" s="82" t="str">
        <f t="shared" si="504"/>
        <v/>
      </c>
      <c r="DS400" s="82" t="str">
        <f t="shared" si="505"/>
        <v/>
      </c>
      <c r="DT400" s="82" t="str">
        <f t="shared" si="506"/>
        <v/>
      </c>
      <c r="DU400" s="82" t="str">
        <f t="shared" si="507"/>
        <v/>
      </c>
      <c r="DV400" s="82" t="str">
        <f t="shared" si="508"/>
        <v/>
      </c>
      <c r="DW400" s="82" t="str">
        <f t="shared" si="509"/>
        <v/>
      </c>
      <c r="DX400" s="82" t="str">
        <f t="shared" si="510"/>
        <v/>
      </c>
      <c r="DY400" s="82" t="str">
        <f t="shared" si="511"/>
        <v/>
      </c>
      <c r="DZ400" s="82" t="str">
        <f t="shared" si="512"/>
        <v/>
      </c>
      <c r="EA400" s="82" t="str">
        <f t="shared" si="513"/>
        <v/>
      </c>
      <c r="EB400" s="82" t="str">
        <f t="shared" si="514"/>
        <v/>
      </c>
      <c r="EC400" s="82">
        <f t="shared" si="515"/>
        <v>32.880000000000003</v>
      </c>
      <c r="ED400" s="82" t="str">
        <f t="shared" si="516"/>
        <v/>
      </c>
      <c r="EE400" s="82">
        <f t="shared" si="517"/>
        <v>21.3</v>
      </c>
      <c r="EF400" s="82" t="str">
        <f t="shared" si="518"/>
        <v/>
      </c>
      <c r="EG400" s="82" t="str">
        <f t="shared" si="519"/>
        <v/>
      </c>
      <c r="EH400" s="82" t="str">
        <f t="shared" si="520"/>
        <v/>
      </c>
      <c r="EI400" s="82">
        <f t="shared" si="521"/>
        <v>29.84</v>
      </c>
      <c r="EJ400" s="82" t="str">
        <f t="shared" si="522"/>
        <v/>
      </c>
      <c r="EK400" s="82">
        <f t="shared" si="523"/>
        <v>31.4</v>
      </c>
      <c r="EL400" s="82" t="str">
        <f t="shared" si="524"/>
        <v/>
      </c>
      <c r="EM400" s="82" t="str">
        <f t="shared" si="525"/>
        <v/>
      </c>
      <c r="EN400" s="82" t="str">
        <f t="shared" si="526"/>
        <v/>
      </c>
      <c r="EO400" s="71">
        <f t="shared" si="527"/>
        <v>29.55</v>
      </c>
      <c r="EP400" s="71">
        <f>ROUND(EO400*(1+[3]Inflación!$G$50),2)</f>
        <v>29.93</v>
      </c>
      <c r="EQ400" s="81">
        <f t="shared" si="528"/>
        <v>-1.1452029692512911E-2</v>
      </c>
    </row>
    <row r="401" spans="1:147" s="97" customFormat="1" ht="24.75" customHeight="1">
      <c r="A401" s="107">
        <v>391</v>
      </c>
      <c r="B401" s="106" t="s">
        <v>347</v>
      </c>
      <c r="C401" s="165" t="s">
        <v>261</v>
      </c>
      <c r="D401" s="104" t="s">
        <v>12</v>
      </c>
      <c r="E401" s="103">
        <v>181.40773052835402</v>
      </c>
      <c r="F401" s="103">
        <v>182.94969623784505</v>
      </c>
      <c r="G401" s="102">
        <v>143.72659999999999</v>
      </c>
      <c r="H401" s="100"/>
      <c r="I401" s="100">
        <v>196.43400000000003</v>
      </c>
      <c r="J401" s="100">
        <v>228.98</v>
      </c>
      <c r="K401" s="100">
        <f>+'[3]Contratos anteriores'!AO404</f>
        <v>190.33519200000003</v>
      </c>
      <c r="L401" s="100" t="str">
        <f>+'[3]Contratos anteriores'!AP404</f>
        <v xml:space="preserve"> </v>
      </c>
      <c r="M401" s="100" t="str">
        <f>+'[3]Contratos anteriores'!AQ404</f>
        <v xml:space="preserve"> </v>
      </c>
      <c r="N401" s="100"/>
      <c r="O401" s="100"/>
      <c r="P401" s="100"/>
      <c r="Q401" s="100">
        <f>+'[3]Contratos anteriores'!AR404</f>
        <v>179.07799800000001</v>
      </c>
      <c r="R401" s="100">
        <f>+'[3]Contratos anteriores'!AS404</f>
        <v>155.38238081999998</v>
      </c>
      <c r="S401" s="100" t="str">
        <f>+'[3]Contratos anteriores'!AT404</f>
        <v xml:space="preserve"> </v>
      </c>
      <c r="T401" s="100">
        <v>165.08</v>
      </c>
      <c r="U401" s="100"/>
      <c r="V401" s="100"/>
      <c r="W401" s="100">
        <f>+'[3]Contratos anteriores'!AU404</f>
        <v>188.314728</v>
      </c>
      <c r="X401" s="100">
        <f>+'[3]Contratos anteriores'!AV404</f>
        <v>181.12760399999999</v>
      </c>
      <c r="Y401" s="100">
        <f>+'[3]Contratos anteriores'!AW404</f>
        <v>221.452</v>
      </c>
      <c r="Z401" s="100"/>
      <c r="AA401" s="100"/>
      <c r="AB401" s="100"/>
      <c r="AC401" s="101" t="str">
        <f>+'[3]Contratos anteriores'!AX404</f>
        <v xml:space="preserve"> </v>
      </c>
      <c r="AD401" s="101" t="str">
        <f>+'[3]Contratos anteriores'!AY404</f>
        <v xml:space="preserve"> </v>
      </c>
      <c r="AE401" s="101" t="str">
        <f>+'[3]Contratos anteriores'!AZ404</f>
        <v xml:space="preserve"> </v>
      </c>
      <c r="AF401" s="100"/>
      <c r="AG401" s="100"/>
      <c r="AH401" s="100"/>
      <c r="AI401" s="100" t="str">
        <f>+'[3]Contratos anteriores'!BA404</f>
        <v xml:space="preserve"> </v>
      </c>
      <c r="AJ401" s="100" t="str">
        <f>+'[3]Contratos anteriores'!BB404</f>
        <v xml:space="preserve"> </v>
      </c>
      <c r="AK401" s="100" t="str">
        <f>+'[3]Contratos anteriores'!BC404</f>
        <v xml:space="preserve"> </v>
      </c>
      <c r="AL401" s="100"/>
      <c r="AM401" s="100"/>
      <c r="AN401" s="100"/>
      <c r="AO401" s="100">
        <f>+'[3]Contratos anteriores'!BD404</f>
        <v>199.75570099999999</v>
      </c>
      <c r="AP401" s="100" t="str">
        <f>+'[3]Contratos anteriores'!BE404</f>
        <v xml:space="preserve"> </v>
      </c>
      <c r="AQ401" s="100" t="str">
        <f>+'[3]Contratos anteriores'!BF404</f>
        <v xml:space="preserve"> </v>
      </c>
      <c r="AR401" s="100"/>
      <c r="AS401" s="100"/>
      <c r="AT401" s="100"/>
      <c r="AU401" s="100">
        <f>+'[3]Contratos anteriores'!BG404</f>
        <v>196.38057599999999</v>
      </c>
      <c r="AV401" s="100">
        <f>+'[3]Contratos anteriores'!BH404</f>
        <v>232.32300000000001</v>
      </c>
      <c r="AW401" s="100" t="str">
        <f>+'[3]Contratos anteriores'!BI404</f>
        <v xml:space="preserve"> </v>
      </c>
      <c r="AX401" s="100"/>
      <c r="AY401" s="100"/>
      <c r="AZ401" s="100"/>
      <c r="BA401" s="100" t="str">
        <f>+'[3]Contratos anteriores'!BJ404</f>
        <v xml:space="preserve"> </v>
      </c>
      <c r="BB401" s="100" t="str">
        <f>+'[3]Contratos anteriores'!BK404</f>
        <v xml:space="preserve"> </v>
      </c>
      <c r="BC401" s="100" t="str">
        <f>+'[3]Contratos anteriores'!BL404</f>
        <v xml:space="preserve"> </v>
      </c>
      <c r="BD401" s="100"/>
      <c r="BE401" s="100"/>
      <c r="BF401" s="100"/>
      <c r="BG401" s="100" t="str">
        <f>+'[3]Contratos anteriores'!BM404</f>
        <v xml:space="preserve"> </v>
      </c>
      <c r="BH401" s="100" t="str">
        <f>+'[3]Contratos anteriores'!BN404</f>
        <v xml:space="preserve"> </v>
      </c>
      <c r="BI401" s="100" t="str">
        <f>+'[3]Contratos anteriores'!BO404</f>
        <v xml:space="preserve"> </v>
      </c>
      <c r="BJ401" s="100">
        <v>199.55</v>
      </c>
      <c r="BK401" s="100">
        <v>204.99</v>
      </c>
      <c r="BL401" s="100"/>
      <c r="BM401" s="100">
        <f>+'[3]Contratos anteriores'!BP404</f>
        <v>172.22699999999998</v>
      </c>
      <c r="BN401" s="100" t="str">
        <f>+'[3]Contratos anteriores'!BQ404</f>
        <v xml:space="preserve"> </v>
      </c>
      <c r="BO401" s="100">
        <f>+'[3]Contratos anteriores'!BR404</f>
        <v>181.18799999999999</v>
      </c>
      <c r="BP401" s="100">
        <v>181.12</v>
      </c>
      <c r="BQ401" s="100">
        <v>215.6</v>
      </c>
      <c r="BR401" s="100">
        <v>189.54</v>
      </c>
      <c r="BS401" s="100">
        <f>+'[3]Contratos anteriores'!BS404</f>
        <v>178.27520699999997</v>
      </c>
      <c r="BT401" s="100">
        <f>+'[3]Contratos anteriores'!BT404</f>
        <v>190.65322799999998</v>
      </c>
      <c r="BU401" s="100">
        <f>+'[3]Contratos anteriores'!BU404</f>
        <v>187.23849999999999</v>
      </c>
      <c r="BV401" s="100">
        <f t="shared" si="459"/>
        <v>190.38050934000003</v>
      </c>
      <c r="BW401" s="100">
        <f t="shared" si="460"/>
        <v>20.766338681658024</v>
      </c>
      <c r="BX401" s="100">
        <f t="shared" ref="BX401:BX431" si="529">IFERROR(BV401-BW401*$BX$2," ")</f>
        <v>159.23100131751301</v>
      </c>
      <c r="BY401" s="100">
        <f t="shared" si="453"/>
        <v>211.14684802165806</v>
      </c>
      <c r="BZ401" s="100">
        <f t="shared" si="457"/>
        <v>199.54850358118944</v>
      </c>
      <c r="CA401" s="100" t="str">
        <f t="shared" si="461"/>
        <v/>
      </c>
      <c r="CB401" s="100">
        <f t="shared" si="462"/>
        <v>196.43400000000003</v>
      </c>
      <c r="CC401" s="100" t="str">
        <f t="shared" si="463"/>
        <v/>
      </c>
      <c r="CD401" s="100">
        <f t="shared" si="464"/>
        <v>190.33519200000003</v>
      </c>
      <c r="CE401" s="100" t="str">
        <f t="shared" si="465"/>
        <v/>
      </c>
      <c r="CF401" s="100" t="str">
        <f t="shared" si="466"/>
        <v/>
      </c>
      <c r="CG401" s="100" t="str">
        <f t="shared" si="467"/>
        <v/>
      </c>
      <c r="CH401" s="100" t="str">
        <f t="shared" si="468"/>
        <v/>
      </c>
      <c r="CI401" s="100" t="str">
        <f t="shared" si="469"/>
        <v/>
      </c>
      <c r="CJ401" s="100">
        <f t="shared" si="470"/>
        <v>179.07799800000001</v>
      </c>
      <c r="CK401" s="100" t="str">
        <f t="shared" si="471"/>
        <v/>
      </c>
      <c r="CL401" s="100" t="str">
        <f t="shared" si="472"/>
        <v/>
      </c>
      <c r="CM401" s="100">
        <f t="shared" si="473"/>
        <v>165.08</v>
      </c>
      <c r="CN401" s="100" t="str">
        <f t="shared" si="474"/>
        <v/>
      </c>
      <c r="CO401" s="100" t="str">
        <f t="shared" si="475"/>
        <v/>
      </c>
      <c r="CP401" s="100">
        <f t="shared" si="476"/>
        <v>188.314728</v>
      </c>
      <c r="CQ401" s="100">
        <f t="shared" si="477"/>
        <v>181.12760399999999</v>
      </c>
      <c r="CR401" s="100" t="str">
        <f t="shared" si="478"/>
        <v/>
      </c>
      <c r="CS401" s="100" t="str">
        <f t="shared" si="479"/>
        <v/>
      </c>
      <c r="CT401" s="100" t="str">
        <f t="shared" si="480"/>
        <v/>
      </c>
      <c r="CU401" s="100" t="str">
        <f t="shared" si="481"/>
        <v/>
      </c>
      <c r="CV401" s="100" t="str">
        <f t="shared" si="482"/>
        <v/>
      </c>
      <c r="CW401" s="100" t="str">
        <f t="shared" si="483"/>
        <v/>
      </c>
      <c r="CX401" s="100" t="str">
        <f t="shared" si="484"/>
        <v/>
      </c>
      <c r="CY401" s="100" t="str">
        <f t="shared" si="485"/>
        <v/>
      </c>
      <c r="CZ401" s="100" t="str">
        <f t="shared" si="486"/>
        <v/>
      </c>
      <c r="DA401" s="100" t="str">
        <f t="shared" si="487"/>
        <v/>
      </c>
      <c r="DB401" s="100" t="str">
        <f t="shared" si="488"/>
        <v/>
      </c>
      <c r="DC401" s="100" t="str">
        <f t="shared" si="489"/>
        <v/>
      </c>
      <c r="DD401" s="100" t="str">
        <f t="shared" si="490"/>
        <v/>
      </c>
      <c r="DE401" s="100" t="str">
        <f t="shared" si="491"/>
        <v/>
      </c>
      <c r="DF401" s="100" t="str">
        <f t="shared" si="492"/>
        <v/>
      </c>
      <c r="DG401" s="100" t="str">
        <f t="shared" si="493"/>
        <v/>
      </c>
      <c r="DH401" s="100" t="str">
        <f t="shared" si="494"/>
        <v/>
      </c>
      <c r="DI401" s="100" t="str">
        <f t="shared" si="495"/>
        <v/>
      </c>
      <c r="DJ401" s="100" t="str">
        <f t="shared" si="496"/>
        <v/>
      </c>
      <c r="DK401" s="100" t="str">
        <f t="shared" si="497"/>
        <v/>
      </c>
      <c r="DL401" s="100" t="str">
        <f t="shared" si="498"/>
        <v/>
      </c>
      <c r="DM401" s="100" t="str">
        <f t="shared" si="499"/>
        <v/>
      </c>
      <c r="DN401" s="100">
        <f t="shared" si="500"/>
        <v>196.38057599999999</v>
      </c>
      <c r="DO401" s="100" t="str">
        <f t="shared" si="501"/>
        <v/>
      </c>
      <c r="DP401" s="100" t="str">
        <f t="shared" si="502"/>
        <v/>
      </c>
      <c r="DQ401" s="100" t="str">
        <f t="shared" si="503"/>
        <v/>
      </c>
      <c r="DR401" s="100" t="str">
        <f t="shared" si="504"/>
        <v/>
      </c>
      <c r="DS401" s="100" t="str">
        <f t="shared" si="505"/>
        <v/>
      </c>
      <c r="DT401" s="100" t="str">
        <f t="shared" si="506"/>
        <v/>
      </c>
      <c r="DU401" s="100" t="str">
        <f t="shared" si="507"/>
        <v/>
      </c>
      <c r="DV401" s="100" t="str">
        <f t="shared" si="508"/>
        <v/>
      </c>
      <c r="DW401" s="100" t="str">
        <f t="shared" si="509"/>
        <v/>
      </c>
      <c r="DX401" s="100" t="str">
        <f t="shared" si="510"/>
        <v/>
      </c>
      <c r="DY401" s="100" t="str">
        <f t="shared" si="511"/>
        <v/>
      </c>
      <c r="DZ401" s="100" t="str">
        <f t="shared" si="512"/>
        <v/>
      </c>
      <c r="EA401" s="100" t="str">
        <f t="shared" si="513"/>
        <v/>
      </c>
      <c r="EB401" s="100" t="str">
        <f t="shared" si="514"/>
        <v/>
      </c>
      <c r="EC401" s="100" t="str">
        <f t="shared" si="515"/>
        <v/>
      </c>
      <c r="ED401" s="100" t="str">
        <f t="shared" si="516"/>
        <v/>
      </c>
      <c r="EE401" s="100" t="str">
        <f t="shared" si="517"/>
        <v/>
      </c>
      <c r="EF401" s="100">
        <f t="shared" si="518"/>
        <v>172.22699999999998</v>
      </c>
      <c r="EG401" s="100" t="str">
        <f t="shared" si="519"/>
        <v/>
      </c>
      <c r="EH401" s="100">
        <f t="shared" si="520"/>
        <v>181.18799999999999</v>
      </c>
      <c r="EI401" s="100">
        <f t="shared" si="521"/>
        <v>181.12</v>
      </c>
      <c r="EJ401" s="100" t="str">
        <f t="shared" si="522"/>
        <v/>
      </c>
      <c r="EK401" s="100">
        <f t="shared" si="523"/>
        <v>189.54</v>
      </c>
      <c r="EL401" s="100">
        <f t="shared" si="524"/>
        <v>178.27520699999997</v>
      </c>
      <c r="EM401" s="100">
        <f t="shared" si="525"/>
        <v>190.65322799999998</v>
      </c>
      <c r="EN401" s="100">
        <f t="shared" si="526"/>
        <v>187.23849999999999</v>
      </c>
      <c r="EO401" s="99">
        <f t="shared" si="527"/>
        <v>143.72999999999999</v>
      </c>
      <c r="EP401" s="99">
        <f>ROUND(EO401*(1+[3]Inflación!$G$50),2)</f>
        <v>145.58000000000001</v>
      </c>
      <c r="EQ401" s="98">
        <f t="shared" si="528"/>
        <v>-0.20769638878462793</v>
      </c>
    </row>
    <row r="402" spans="1:147" s="97" customFormat="1" ht="24.75" customHeight="1">
      <c r="A402" s="107">
        <v>392</v>
      </c>
      <c r="B402" s="106" t="s">
        <v>347</v>
      </c>
      <c r="C402" s="165" t="s">
        <v>260</v>
      </c>
      <c r="D402" s="104" t="s">
        <v>12</v>
      </c>
      <c r="E402" s="103">
        <v>256.26535242527268</v>
      </c>
      <c r="F402" s="103">
        <v>258.44360792088747</v>
      </c>
      <c r="G402" s="102">
        <v>206.4641</v>
      </c>
      <c r="H402" s="100"/>
      <c r="I402" s="100">
        <v>277.07400000000001</v>
      </c>
      <c r="J402" s="100">
        <v>318.86</v>
      </c>
      <c r="K402" s="100">
        <f>+'[3]Contratos anteriores'!AO405</f>
        <v>268.47151200000002</v>
      </c>
      <c r="L402" s="100">
        <f>+'[3]Contratos anteriores'!AP405</f>
        <v>256.9468</v>
      </c>
      <c r="M402" s="100">
        <f>+'[3]Contratos anteriores'!AQ405</f>
        <v>268.92010799999997</v>
      </c>
      <c r="N402" s="100"/>
      <c r="O402" s="100"/>
      <c r="P402" s="100"/>
      <c r="Q402" s="100">
        <f>+'[3]Contratos anteriores'!AR405</f>
        <v>251.63889</v>
      </c>
      <c r="R402" s="100">
        <f>+'[3]Contratos anteriores'!AS405</f>
        <v>219.16988801999997</v>
      </c>
      <c r="S402" s="100">
        <f>+'[3]Contratos anteriores'!AT405</f>
        <v>253.34825999999998</v>
      </c>
      <c r="T402" s="100">
        <v>223.65</v>
      </c>
      <c r="U402" s="100">
        <v>215</v>
      </c>
      <c r="V402" s="101"/>
      <c r="W402" s="100">
        <f>+'[3]Contratos anteriores'!AU405</f>
        <v>265.62160799999998</v>
      </c>
      <c r="X402" s="100">
        <f>+'[3]Contratos anteriores'!AV405</f>
        <v>255.47507999999999</v>
      </c>
      <c r="Y402" s="100">
        <f>+'[3]Contratos anteriores'!AW405</f>
        <v>281.84799999999996</v>
      </c>
      <c r="Z402" s="100"/>
      <c r="AA402" s="100"/>
      <c r="AB402" s="100"/>
      <c r="AC402" s="101">
        <f>+'[3]Contratos anteriores'!AX405</f>
        <v>279.13048500000002</v>
      </c>
      <c r="AD402" s="101" t="str">
        <f>+'[3]Contratos anteriores'!AY405</f>
        <v xml:space="preserve"> </v>
      </c>
      <c r="AE402" s="101" t="str">
        <f>+'[3]Contratos anteriores'!AZ405</f>
        <v xml:space="preserve"> </v>
      </c>
      <c r="AF402" s="100"/>
      <c r="AG402" s="100"/>
      <c r="AH402" s="100"/>
      <c r="AI402" s="100" t="str">
        <f>+'[3]Contratos anteriores'!BA405</f>
        <v xml:space="preserve"> </v>
      </c>
      <c r="AJ402" s="100" t="str">
        <f>+'[3]Contratos anteriores'!BB405</f>
        <v xml:space="preserve"> </v>
      </c>
      <c r="AK402" s="100" t="str">
        <f>+'[3]Contratos anteriores'!BC405</f>
        <v xml:space="preserve"> </v>
      </c>
      <c r="AL402" s="100"/>
      <c r="AM402" s="100"/>
      <c r="AN402" s="100"/>
      <c r="AO402" s="100">
        <f>+'[3]Contratos anteriores'!BD405</f>
        <v>281.75844499999999</v>
      </c>
      <c r="AP402" s="100">
        <f>+'[3]Contratos anteriores'!BE405</f>
        <v>263.09964000000002</v>
      </c>
      <c r="AQ402" s="100" t="str">
        <f>+'[3]Contratos anteriores'!BF405</f>
        <v xml:space="preserve"> </v>
      </c>
      <c r="AR402" s="100"/>
      <c r="AS402" s="100"/>
      <c r="AT402" s="100"/>
      <c r="AU402" s="100">
        <f>+'[3]Contratos anteriores'!BG405</f>
        <v>276.98649900000004</v>
      </c>
      <c r="AV402" s="100">
        <f>+'[3]Contratos anteriores'!BH405</f>
        <v>232.32300000000001</v>
      </c>
      <c r="AW402" s="100" t="str">
        <f>+'[3]Contratos anteriores'!BI405</f>
        <v xml:space="preserve"> </v>
      </c>
      <c r="AX402" s="100"/>
      <c r="AY402" s="100"/>
      <c r="AZ402" s="100"/>
      <c r="BA402" s="100">
        <f>+'[3]Contratos anteriores'!BJ405</f>
        <v>207.05060999999998</v>
      </c>
      <c r="BB402" s="100" t="str">
        <f>+'[3]Contratos anteriores'!BK405</f>
        <v xml:space="preserve"> </v>
      </c>
      <c r="BC402" s="100" t="str">
        <f>+'[3]Contratos anteriores'!BL405</f>
        <v xml:space="preserve"> </v>
      </c>
      <c r="BD402" s="100"/>
      <c r="BE402" s="100"/>
      <c r="BF402" s="100"/>
      <c r="BG402" s="100">
        <f>+'[3]Contratos anteriores'!BM405</f>
        <v>259.68757199999999</v>
      </c>
      <c r="BH402" s="100" t="str">
        <f>+'[3]Contratos anteriores'!BN405</f>
        <v xml:space="preserve"> </v>
      </c>
      <c r="BI402" s="100" t="str">
        <f>+'[3]Contratos anteriores'!BO405</f>
        <v xml:space="preserve"> </v>
      </c>
      <c r="BJ402" s="100">
        <v>281.89999999999998</v>
      </c>
      <c r="BK402" s="100">
        <v>289.58</v>
      </c>
      <c r="BL402" s="100"/>
      <c r="BM402" s="100">
        <f>+'[3]Contratos anteriores'!BP405</f>
        <v>243.14399999999998</v>
      </c>
      <c r="BN402" s="100">
        <f>+'[3]Contratos anteriores'!BQ405</f>
        <v>230.88169999999997</v>
      </c>
      <c r="BO402" s="100">
        <f>+'[3]Contratos anteriores'!BR405</f>
        <v>251.64999999999998</v>
      </c>
      <c r="BP402" s="100">
        <v>255.86</v>
      </c>
      <c r="BQ402" s="100">
        <v>283.36</v>
      </c>
      <c r="BR402" s="100">
        <v>270.24</v>
      </c>
      <c r="BS402" s="100">
        <f>+'[3]Contratos anteriores'!BS405</f>
        <v>251.83639799999997</v>
      </c>
      <c r="BT402" s="100">
        <f>+'[3]Contratos anteriores'!BT405</f>
        <v>268.92010799999997</v>
      </c>
      <c r="BU402" s="100">
        <f>+'[3]Contratos anteriores'!BU405</f>
        <v>266.1823</v>
      </c>
      <c r="BV402" s="100">
        <f t="shared" si="459"/>
        <v>258.00246884437496</v>
      </c>
      <c r="BW402" s="100">
        <f t="shared" si="460"/>
        <v>24.882129096128285</v>
      </c>
      <c r="BX402" s="100">
        <f t="shared" si="529"/>
        <v>220.67927520018253</v>
      </c>
      <c r="BY402" s="100">
        <f t="shared" si="453"/>
        <v>282.88459794050323</v>
      </c>
      <c r="BZ402" s="100">
        <f t="shared" si="457"/>
        <v>281.89188766779995</v>
      </c>
      <c r="CA402" s="100" t="str">
        <f t="shared" si="461"/>
        <v/>
      </c>
      <c r="CB402" s="100">
        <f t="shared" si="462"/>
        <v>277.07400000000001</v>
      </c>
      <c r="CC402" s="100" t="str">
        <f t="shared" si="463"/>
        <v/>
      </c>
      <c r="CD402" s="100">
        <f t="shared" si="464"/>
        <v>268.47151200000002</v>
      </c>
      <c r="CE402" s="100">
        <f t="shared" si="465"/>
        <v>256.9468</v>
      </c>
      <c r="CF402" s="100">
        <f t="shared" si="466"/>
        <v>268.92010799999997</v>
      </c>
      <c r="CG402" s="100" t="str">
        <f t="shared" si="467"/>
        <v/>
      </c>
      <c r="CH402" s="100" t="str">
        <f t="shared" si="468"/>
        <v/>
      </c>
      <c r="CI402" s="100" t="str">
        <f t="shared" si="469"/>
        <v/>
      </c>
      <c r="CJ402" s="100">
        <f t="shared" si="470"/>
        <v>251.63889</v>
      </c>
      <c r="CK402" s="100" t="str">
        <f t="shared" si="471"/>
        <v/>
      </c>
      <c r="CL402" s="100">
        <f t="shared" si="472"/>
        <v>253.34825999999998</v>
      </c>
      <c r="CM402" s="100">
        <f t="shared" si="473"/>
        <v>223.65</v>
      </c>
      <c r="CN402" s="100" t="str">
        <f t="shared" si="474"/>
        <v/>
      </c>
      <c r="CO402" s="100" t="str">
        <f t="shared" si="475"/>
        <v/>
      </c>
      <c r="CP402" s="100">
        <f t="shared" si="476"/>
        <v>265.62160799999998</v>
      </c>
      <c r="CQ402" s="100">
        <f t="shared" si="477"/>
        <v>255.47507999999999</v>
      </c>
      <c r="CR402" s="100">
        <f t="shared" si="478"/>
        <v>281.84799999999996</v>
      </c>
      <c r="CS402" s="100" t="str">
        <f t="shared" si="479"/>
        <v/>
      </c>
      <c r="CT402" s="100" t="str">
        <f t="shared" si="480"/>
        <v/>
      </c>
      <c r="CU402" s="100" t="str">
        <f t="shared" si="481"/>
        <v/>
      </c>
      <c r="CV402" s="100">
        <f t="shared" si="482"/>
        <v>279.13048500000002</v>
      </c>
      <c r="CW402" s="100" t="str">
        <f t="shared" si="483"/>
        <v/>
      </c>
      <c r="CX402" s="100" t="str">
        <f t="shared" si="484"/>
        <v/>
      </c>
      <c r="CY402" s="100" t="str">
        <f t="shared" si="485"/>
        <v/>
      </c>
      <c r="CZ402" s="100" t="str">
        <f t="shared" si="486"/>
        <v/>
      </c>
      <c r="DA402" s="100" t="str">
        <f t="shared" si="487"/>
        <v/>
      </c>
      <c r="DB402" s="100" t="str">
        <f t="shared" si="488"/>
        <v/>
      </c>
      <c r="DC402" s="100" t="str">
        <f t="shared" si="489"/>
        <v/>
      </c>
      <c r="DD402" s="100" t="str">
        <f t="shared" si="490"/>
        <v/>
      </c>
      <c r="DE402" s="100" t="str">
        <f t="shared" si="491"/>
        <v/>
      </c>
      <c r="DF402" s="100" t="str">
        <f t="shared" si="492"/>
        <v/>
      </c>
      <c r="DG402" s="100" t="str">
        <f t="shared" si="493"/>
        <v/>
      </c>
      <c r="DH402" s="100">
        <f t="shared" si="494"/>
        <v>281.75844499999999</v>
      </c>
      <c r="DI402" s="100">
        <f t="shared" si="495"/>
        <v>263.09964000000002</v>
      </c>
      <c r="DJ402" s="100" t="str">
        <f t="shared" si="496"/>
        <v/>
      </c>
      <c r="DK402" s="100" t="str">
        <f t="shared" si="497"/>
        <v/>
      </c>
      <c r="DL402" s="100" t="str">
        <f t="shared" si="498"/>
        <v/>
      </c>
      <c r="DM402" s="100" t="str">
        <f t="shared" si="499"/>
        <v/>
      </c>
      <c r="DN402" s="100">
        <f t="shared" si="500"/>
        <v>276.98649900000004</v>
      </c>
      <c r="DO402" s="100">
        <f t="shared" si="501"/>
        <v>232.32300000000001</v>
      </c>
      <c r="DP402" s="100" t="str">
        <f t="shared" si="502"/>
        <v/>
      </c>
      <c r="DQ402" s="100" t="str">
        <f t="shared" si="503"/>
        <v/>
      </c>
      <c r="DR402" s="100" t="str">
        <f t="shared" si="504"/>
        <v/>
      </c>
      <c r="DS402" s="100" t="str">
        <f t="shared" si="505"/>
        <v/>
      </c>
      <c r="DT402" s="100" t="str">
        <f t="shared" si="506"/>
        <v/>
      </c>
      <c r="DU402" s="100" t="str">
        <f t="shared" si="507"/>
        <v/>
      </c>
      <c r="DV402" s="100" t="str">
        <f t="shared" si="508"/>
        <v/>
      </c>
      <c r="DW402" s="100" t="str">
        <f t="shared" si="509"/>
        <v/>
      </c>
      <c r="DX402" s="100" t="str">
        <f t="shared" si="510"/>
        <v/>
      </c>
      <c r="DY402" s="100" t="str">
        <f t="shared" si="511"/>
        <v/>
      </c>
      <c r="DZ402" s="100">
        <f t="shared" si="512"/>
        <v>259.68757199999999</v>
      </c>
      <c r="EA402" s="100" t="str">
        <f t="shared" si="513"/>
        <v/>
      </c>
      <c r="EB402" s="100" t="str">
        <f t="shared" si="514"/>
        <v/>
      </c>
      <c r="EC402" s="100" t="str">
        <f t="shared" si="515"/>
        <v/>
      </c>
      <c r="ED402" s="100" t="str">
        <f t="shared" si="516"/>
        <v/>
      </c>
      <c r="EE402" s="100" t="str">
        <f t="shared" si="517"/>
        <v/>
      </c>
      <c r="EF402" s="100">
        <f t="shared" si="518"/>
        <v>243.14399999999998</v>
      </c>
      <c r="EG402" s="100">
        <f t="shared" si="519"/>
        <v>230.88169999999997</v>
      </c>
      <c r="EH402" s="100">
        <f t="shared" si="520"/>
        <v>251.64999999999998</v>
      </c>
      <c r="EI402" s="100">
        <f t="shared" si="521"/>
        <v>255.86</v>
      </c>
      <c r="EJ402" s="100" t="str">
        <f t="shared" si="522"/>
        <v/>
      </c>
      <c r="EK402" s="100">
        <f t="shared" si="523"/>
        <v>270.24</v>
      </c>
      <c r="EL402" s="100">
        <f t="shared" si="524"/>
        <v>251.83639799999997</v>
      </c>
      <c r="EM402" s="100">
        <f t="shared" si="525"/>
        <v>268.92010799999997</v>
      </c>
      <c r="EN402" s="100">
        <f t="shared" si="526"/>
        <v>266.1823</v>
      </c>
      <c r="EO402" s="99">
        <f t="shared" si="527"/>
        <v>206.46</v>
      </c>
      <c r="EP402" s="99">
        <f>ROUND(EO402*(1+[3]Inflación!$G$50),2)</f>
        <v>209.11</v>
      </c>
      <c r="EQ402" s="98">
        <f t="shared" si="528"/>
        <v>-0.19435070700708934</v>
      </c>
    </row>
    <row r="403" spans="1:147" s="97" customFormat="1" ht="24.75" customHeight="1">
      <c r="A403" s="107">
        <v>393</v>
      </c>
      <c r="B403" s="106" t="s">
        <v>347</v>
      </c>
      <c r="C403" s="165" t="s">
        <v>259</v>
      </c>
      <c r="D403" s="104" t="s">
        <v>12</v>
      </c>
      <c r="E403" s="103">
        <v>350.07814216929569</v>
      </c>
      <c r="F403" s="103">
        <v>353.0538063777347</v>
      </c>
      <c r="G403" s="102">
        <v>318</v>
      </c>
      <c r="H403" s="100"/>
      <c r="I403" s="100">
        <v>388.24799999999999</v>
      </c>
      <c r="J403" s="100">
        <v>454.75</v>
      </c>
      <c r="K403" s="100" t="str">
        <f>+'[3]Contratos anteriores'!AO406</f>
        <v xml:space="preserve"> </v>
      </c>
      <c r="L403" s="100" t="str">
        <f>+'[3]Contratos anteriores'!AP406</f>
        <v xml:space="preserve"> </v>
      </c>
      <c r="M403" s="100" t="str">
        <f>+'[3]Contratos anteriores'!AQ406</f>
        <v xml:space="preserve"> </v>
      </c>
      <c r="N403" s="100"/>
      <c r="O403" s="100"/>
      <c r="P403" s="100"/>
      <c r="Q403" s="100" t="str">
        <f>+'[3]Contratos anteriores'!AR406</f>
        <v xml:space="preserve"> </v>
      </c>
      <c r="R403" s="100" t="str">
        <f>+'[3]Contratos anteriores'!AS406</f>
        <v xml:space="preserve"> </v>
      </c>
      <c r="S403" s="100" t="str">
        <f>+'[3]Contratos anteriores'!AT406</f>
        <v xml:space="preserve"> </v>
      </c>
      <c r="T403" s="100">
        <v>309.04000000000002</v>
      </c>
      <c r="U403" s="100"/>
      <c r="V403" s="101"/>
      <c r="W403" s="100" t="str">
        <f>+'[3]Contratos anteriores'!AU406</f>
        <v xml:space="preserve"> </v>
      </c>
      <c r="X403" s="100" t="str">
        <f>+'[3]Contratos anteriores'!AV406</f>
        <v xml:space="preserve"> </v>
      </c>
      <c r="Y403" s="100" t="str">
        <f>+'[3]Contratos anteriores'!AW406</f>
        <v xml:space="preserve"> </v>
      </c>
      <c r="Z403" s="100"/>
      <c r="AA403" s="100"/>
      <c r="AB403" s="100"/>
      <c r="AC403" s="101" t="str">
        <f>+'[3]Contratos anteriores'!AX406</f>
        <v xml:space="preserve"> </v>
      </c>
      <c r="AD403" s="101" t="str">
        <f>+'[3]Contratos anteriores'!AY406</f>
        <v xml:space="preserve"> </v>
      </c>
      <c r="AE403" s="101" t="str">
        <f>+'[3]Contratos anteriores'!AZ406</f>
        <v xml:space="preserve"> </v>
      </c>
      <c r="AF403" s="100"/>
      <c r="AG403" s="100"/>
      <c r="AH403" s="100"/>
      <c r="AI403" s="100" t="str">
        <f>+'[3]Contratos anteriores'!BA406</f>
        <v xml:space="preserve"> </v>
      </c>
      <c r="AJ403" s="100" t="str">
        <f>+'[3]Contratos anteriores'!BB406</f>
        <v xml:space="preserve"> </v>
      </c>
      <c r="AK403" s="100" t="str">
        <f>+'[3]Contratos anteriores'!BC406</f>
        <v xml:space="preserve"> </v>
      </c>
      <c r="AL403" s="100"/>
      <c r="AM403" s="100"/>
      <c r="AN403" s="100"/>
      <c r="AO403" s="100" t="str">
        <f>+'[3]Contratos anteriores'!BD406</f>
        <v xml:space="preserve"> </v>
      </c>
      <c r="AP403" s="100" t="str">
        <f>+'[3]Contratos anteriores'!BE406</f>
        <v xml:space="preserve"> </v>
      </c>
      <c r="AQ403" s="100" t="str">
        <f>+'[3]Contratos anteriores'!BF406</f>
        <v xml:space="preserve"> </v>
      </c>
      <c r="AR403" s="100"/>
      <c r="AS403" s="100"/>
      <c r="AT403" s="100"/>
      <c r="AU403" s="100">
        <f>+'[3]Contratos anteriores'!BG406</f>
        <v>388.13580900000005</v>
      </c>
      <c r="AV403" s="100" t="str">
        <f>+'[3]Contratos anteriores'!BH406</f>
        <v xml:space="preserve"> </v>
      </c>
      <c r="AW403" s="100" t="str">
        <f>+'[3]Contratos anteriores'!BI406</f>
        <v xml:space="preserve"> </v>
      </c>
      <c r="AX403" s="100"/>
      <c r="AY403" s="100"/>
      <c r="AZ403" s="100"/>
      <c r="BA403" s="100" t="str">
        <f>+'[3]Contratos anteriores'!BJ406</f>
        <v xml:space="preserve"> </v>
      </c>
      <c r="BB403" s="100" t="str">
        <f>+'[3]Contratos anteriores'!BK406</f>
        <v xml:space="preserve"> </v>
      </c>
      <c r="BC403" s="100" t="str">
        <f>+'[3]Contratos anteriores'!BL406</f>
        <v xml:space="preserve"> </v>
      </c>
      <c r="BD403" s="100"/>
      <c r="BE403" s="100"/>
      <c r="BF403" s="100"/>
      <c r="BG403" s="100" t="str">
        <f>+'[3]Contratos anteriores'!BM406</f>
        <v xml:space="preserve"> </v>
      </c>
      <c r="BH403" s="100" t="str">
        <f>+'[3]Contratos anteriores'!BN406</f>
        <v xml:space="preserve"> </v>
      </c>
      <c r="BI403" s="100" t="str">
        <f>+'[3]Contratos anteriores'!BO406</f>
        <v xml:space="preserve"> </v>
      </c>
      <c r="BJ403" s="100">
        <v>385.09</v>
      </c>
      <c r="BK403" s="100">
        <v>395.59</v>
      </c>
      <c r="BL403" s="100"/>
      <c r="BM403" s="100" t="str">
        <f>+'[3]Contratos anteriores'!BP406</f>
        <v xml:space="preserve"> </v>
      </c>
      <c r="BN403" s="100" t="str">
        <f>+'[3]Contratos anteriores'!BQ406</f>
        <v xml:space="preserve"> </v>
      </c>
      <c r="BO403" s="100" t="str">
        <f>+'[3]Contratos anteriores'!BR406</f>
        <v xml:space="preserve"> </v>
      </c>
      <c r="BP403" s="100">
        <v>349.52</v>
      </c>
      <c r="BQ403" s="100"/>
      <c r="BR403" s="100">
        <v>378.69</v>
      </c>
      <c r="BS403" s="100">
        <f>+'[3]Contratos anteriores'!BS406</f>
        <v>344.02849799999996</v>
      </c>
      <c r="BT403" s="100" t="str">
        <f>+'[3]Contratos anteriores'!BT406</f>
        <v xml:space="preserve"> </v>
      </c>
      <c r="BU403" s="100" t="str">
        <f>+'[3]Contratos anteriores'!BU406</f>
        <v xml:space="preserve"> </v>
      </c>
      <c r="BV403" s="100">
        <f t="shared" si="459"/>
        <v>371.10923070000001</v>
      </c>
      <c r="BW403" s="100">
        <f t="shared" si="460"/>
        <v>39.248961695305617</v>
      </c>
      <c r="BX403" s="100">
        <f t="shared" si="529"/>
        <v>312.23578815704161</v>
      </c>
      <c r="BY403" s="100">
        <f t="shared" si="453"/>
        <v>410.35819239530565</v>
      </c>
      <c r="BZ403" s="100">
        <f t="shared" si="457"/>
        <v>385.08595638622529</v>
      </c>
      <c r="CA403" s="100" t="str">
        <f t="shared" si="461"/>
        <v/>
      </c>
      <c r="CB403" s="100" t="str">
        <f t="shared" si="462"/>
        <v/>
      </c>
      <c r="CC403" s="100" t="str">
        <f t="shared" si="463"/>
        <v/>
      </c>
      <c r="CD403" s="100" t="str">
        <f t="shared" si="464"/>
        <v/>
      </c>
      <c r="CE403" s="100" t="str">
        <f t="shared" si="465"/>
        <v/>
      </c>
      <c r="CF403" s="100" t="str">
        <f t="shared" si="466"/>
        <v/>
      </c>
      <c r="CG403" s="100" t="str">
        <f t="shared" si="467"/>
        <v/>
      </c>
      <c r="CH403" s="100" t="str">
        <f t="shared" si="468"/>
        <v/>
      </c>
      <c r="CI403" s="100" t="str">
        <f t="shared" si="469"/>
        <v/>
      </c>
      <c r="CJ403" s="100" t="str">
        <f t="shared" si="470"/>
        <v/>
      </c>
      <c r="CK403" s="100" t="str">
        <f t="shared" si="471"/>
        <v/>
      </c>
      <c r="CL403" s="100" t="str">
        <f t="shared" si="472"/>
        <v/>
      </c>
      <c r="CM403" s="100" t="str">
        <f t="shared" si="473"/>
        <v/>
      </c>
      <c r="CN403" s="100" t="str">
        <f t="shared" si="474"/>
        <v/>
      </c>
      <c r="CO403" s="100" t="str">
        <f t="shared" si="475"/>
        <v/>
      </c>
      <c r="CP403" s="100" t="str">
        <f t="shared" si="476"/>
        <v/>
      </c>
      <c r="CQ403" s="100" t="str">
        <f t="shared" si="477"/>
        <v/>
      </c>
      <c r="CR403" s="100" t="str">
        <f t="shared" si="478"/>
        <v/>
      </c>
      <c r="CS403" s="100" t="str">
        <f t="shared" si="479"/>
        <v/>
      </c>
      <c r="CT403" s="100" t="str">
        <f t="shared" si="480"/>
        <v/>
      </c>
      <c r="CU403" s="100" t="str">
        <f t="shared" si="481"/>
        <v/>
      </c>
      <c r="CV403" s="100" t="str">
        <f t="shared" si="482"/>
        <v/>
      </c>
      <c r="CW403" s="100" t="str">
        <f t="shared" si="483"/>
        <v/>
      </c>
      <c r="CX403" s="100" t="str">
        <f t="shared" si="484"/>
        <v/>
      </c>
      <c r="CY403" s="100" t="str">
        <f t="shared" si="485"/>
        <v/>
      </c>
      <c r="CZ403" s="100" t="str">
        <f t="shared" si="486"/>
        <v/>
      </c>
      <c r="DA403" s="100" t="str">
        <f t="shared" si="487"/>
        <v/>
      </c>
      <c r="DB403" s="100" t="str">
        <f t="shared" si="488"/>
        <v/>
      </c>
      <c r="DC403" s="100" t="str">
        <f t="shared" si="489"/>
        <v/>
      </c>
      <c r="DD403" s="100" t="str">
        <f t="shared" si="490"/>
        <v/>
      </c>
      <c r="DE403" s="100" t="str">
        <f t="shared" si="491"/>
        <v/>
      </c>
      <c r="DF403" s="100" t="str">
        <f t="shared" si="492"/>
        <v/>
      </c>
      <c r="DG403" s="100" t="str">
        <f t="shared" si="493"/>
        <v/>
      </c>
      <c r="DH403" s="100" t="str">
        <f t="shared" si="494"/>
        <v/>
      </c>
      <c r="DI403" s="100" t="str">
        <f t="shared" si="495"/>
        <v/>
      </c>
      <c r="DJ403" s="100" t="str">
        <f t="shared" si="496"/>
        <v/>
      </c>
      <c r="DK403" s="100" t="str">
        <f t="shared" si="497"/>
        <v/>
      </c>
      <c r="DL403" s="100" t="str">
        <f t="shared" si="498"/>
        <v/>
      </c>
      <c r="DM403" s="100" t="str">
        <f t="shared" si="499"/>
        <v/>
      </c>
      <c r="DN403" s="100" t="str">
        <f t="shared" si="500"/>
        <v/>
      </c>
      <c r="DO403" s="100" t="str">
        <f t="shared" si="501"/>
        <v/>
      </c>
      <c r="DP403" s="100" t="str">
        <f t="shared" si="502"/>
        <v/>
      </c>
      <c r="DQ403" s="100" t="str">
        <f t="shared" si="503"/>
        <v/>
      </c>
      <c r="DR403" s="100" t="str">
        <f t="shared" si="504"/>
        <v/>
      </c>
      <c r="DS403" s="100" t="str">
        <f t="shared" si="505"/>
        <v/>
      </c>
      <c r="DT403" s="100" t="str">
        <f t="shared" si="506"/>
        <v/>
      </c>
      <c r="DU403" s="100" t="str">
        <f t="shared" si="507"/>
        <v/>
      </c>
      <c r="DV403" s="100" t="str">
        <f t="shared" si="508"/>
        <v/>
      </c>
      <c r="DW403" s="100" t="str">
        <f t="shared" si="509"/>
        <v/>
      </c>
      <c r="DX403" s="100" t="str">
        <f t="shared" si="510"/>
        <v/>
      </c>
      <c r="DY403" s="100" t="str">
        <f t="shared" si="511"/>
        <v/>
      </c>
      <c r="DZ403" s="100" t="str">
        <f t="shared" si="512"/>
        <v/>
      </c>
      <c r="EA403" s="100" t="str">
        <f t="shared" si="513"/>
        <v/>
      </c>
      <c r="EB403" s="100" t="str">
        <f t="shared" si="514"/>
        <v/>
      </c>
      <c r="EC403" s="100" t="str">
        <f t="shared" si="515"/>
        <v/>
      </c>
      <c r="ED403" s="100" t="str">
        <f t="shared" si="516"/>
        <v/>
      </c>
      <c r="EE403" s="100" t="str">
        <f t="shared" si="517"/>
        <v/>
      </c>
      <c r="EF403" s="100" t="str">
        <f t="shared" si="518"/>
        <v/>
      </c>
      <c r="EG403" s="100" t="str">
        <f t="shared" si="519"/>
        <v/>
      </c>
      <c r="EH403" s="100" t="str">
        <f t="shared" si="520"/>
        <v/>
      </c>
      <c r="EI403" s="100">
        <f t="shared" si="521"/>
        <v>349.52</v>
      </c>
      <c r="EJ403" s="100" t="str">
        <f t="shared" si="522"/>
        <v/>
      </c>
      <c r="EK403" s="100">
        <f t="shared" si="523"/>
        <v>378.69</v>
      </c>
      <c r="EL403" s="100">
        <f t="shared" si="524"/>
        <v>344.02849799999996</v>
      </c>
      <c r="EM403" s="100" t="str">
        <f t="shared" si="525"/>
        <v/>
      </c>
      <c r="EN403" s="100" t="str">
        <f t="shared" si="526"/>
        <v/>
      </c>
      <c r="EO403" s="99">
        <f t="shared" si="527"/>
        <v>318</v>
      </c>
      <c r="EP403" s="99">
        <f>ROUND(EO403*(1+[3]Inflación!$G$50),2)</f>
        <v>322.08999999999997</v>
      </c>
      <c r="EQ403" s="98">
        <f t="shared" si="528"/>
        <v>-9.1631376842096324E-2</v>
      </c>
    </row>
    <row r="404" spans="1:147" s="97" customFormat="1" ht="24.75" customHeight="1">
      <c r="A404" s="107">
        <v>394</v>
      </c>
      <c r="B404" s="106" t="s">
        <v>347</v>
      </c>
      <c r="C404" s="165" t="s">
        <v>258</v>
      </c>
      <c r="D404" s="104" t="s">
        <v>12</v>
      </c>
      <c r="E404" s="103">
        <v>534.63175511018198</v>
      </c>
      <c r="F404" s="103">
        <v>539.17612502861857</v>
      </c>
      <c r="G404" s="102"/>
      <c r="H404" s="100"/>
      <c r="I404" s="100">
        <v>578.27700000000004</v>
      </c>
      <c r="J404" s="100"/>
      <c r="K404" s="100" t="str">
        <f>+'[3]Contratos anteriores'!AO407</f>
        <v xml:space="preserve"> </v>
      </c>
      <c r="L404" s="100" t="str">
        <f>+'[3]Contratos anteriores'!AP407</f>
        <v xml:space="preserve"> </v>
      </c>
      <c r="M404" s="100" t="str">
        <f>+'[3]Contratos anteriores'!AQ407</f>
        <v xml:space="preserve"> </v>
      </c>
      <c r="N404" s="100"/>
      <c r="O404" s="100"/>
      <c r="P404" s="100"/>
      <c r="Q404" s="100" t="str">
        <f>+'[3]Contratos anteriores'!AR407</f>
        <v xml:space="preserve"> </v>
      </c>
      <c r="R404" s="100" t="str">
        <f>+'[3]Contratos anteriores'!AS407</f>
        <v xml:space="preserve"> </v>
      </c>
      <c r="S404" s="100">
        <f>+'[3]Contratos anteriores'!AT407</f>
        <v>518.2123499999999</v>
      </c>
      <c r="T404" s="100">
        <v>437.41</v>
      </c>
      <c r="U404" s="100"/>
      <c r="V404" s="101"/>
      <c r="W404" s="100" t="str">
        <f>+'[3]Contratos anteriores'!AU407</f>
        <v xml:space="preserve"> </v>
      </c>
      <c r="X404" s="100" t="str">
        <f>+'[3]Contratos anteriores'!AV407</f>
        <v xml:space="preserve"> </v>
      </c>
      <c r="Y404" s="100" t="str">
        <f>+'[3]Contratos anteriores'!AW407</f>
        <v xml:space="preserve"> </v>
      </c>
      <c r="Z404" s="100"/>
      <c r="AA404" s="100"/>
      <c r="AB404" s="100"/>
      <c r="AC404" s="101">
        <f>+'[3]Contratos anteriores'!AX407</f>
        <v>582.57204000000002</v>
      </c>
      <c r="AD404" s="101" t="str">
        <f>+'[3]Contratos anteriores'!AY407</f>
        <v xml:space="preserve"> </v>
      </c>
      <c r="AE404" s="101" t="str">
        <f>+'[3]Contratos anteriores'!AZ407</f>
        <v xml:space="preserve"> </v>
      </c>
      <c r="AF404" s="100"/>
      <c r="AG404" s="100"/>
      <c r="AH404" s="100"/>
      <c r="AI404" s="100" t="str">
        <f>+'[3]Contratos anteriores'!BA407</f>
        <v xml:space="preserve"> </v>
      </c>
      <c r="AJ404" s="100" t="str">
        <f>+'[3]Contratos anteriores'!BB407</f>
        <v xml:space="preserve"> </v>
      </c>
      <c r="AK404" s="100" t="str">
        <f>+'[3]Contratos anteriores'!BC407</f>
        <v xml:space="preserve"> </v>
      </c>
      <c r="AL404" s="100"/>
      <c r="AM404" s="100"/>
      <c r="AN404" s="100"/>
      <c r="AO404" s="100" t="str">
        <f>+'[3]Contratos anteriores'!BD407</f>
        <v xml:space="preserve"> </v>
      </c>
      <c r="AP404" s="100" t="str">
        <f>+'[3]Contratos anteriores'!BE407</f>
        <v xml:space="preserve"> </v>
      </c>
      <c r="AQ404" s="100" t="str">
        <f>+'[3]Contratos anteriores'!BF407</f>
        <v xml:space="preserve"> </v>
      </c>
      <c r="AR404" s="100"/>
      <c r="AS404" s="100"/>
      <c r="AT404" s="100"/>
      <c r="AU404" s="100" t="str">
        <f>+'[3]Contratos anteriores'!BG407</f>
        <v xml:space="preserve"> </v>
      </c>
      <c r="AV404" s="100">
        <f>+'[3]Contratos anteriores'!BH407</f>
        <v>696.96900000000005</v>
      </c>
      <c r="AW404" s="100" t="str">
        <f>+'[3]Contratos anteriores'!BI407</f>
        <v xml:space="preserve"> </v>
      </c>
      <c r="AX404" s="100"/>
      <c r="AY404" s="100"/>
      <c r="AZ404" s="100"/>
      <c r="BA404" s="100">
        <f>+'[3]Contratos anteriores'!BJ407</f>
        <v>432.12732999999997</v>
      </c>
      <c r="BB404" s="100" t="str">
        <f>+'[3]Contratos anteriores'!BK407</f>
        <v xml:space="preserve"> </v>
      </c>
      <c r="BC404" s="100" t="str">
        <f>+'[3]Contratos anteriores'!BL407</f>
        <v xml:space="preserve"> </v>
      </c>
      <c r="BD404" s="100"/>
      <c r="BE404" s="100"/>
      <c r="BF404" s="100"/>
      <c r="BG404" s="100" t="str">
        <f>+'[3]Contratos anteriores'!BM407</f>
        <v xml:space="preserve"> </v>
      </c>
      <c r="BH404" s="100" t="str">
        <f>+'[3]Contratos anteriores'!BN407</f>
        <v xml:space="preserve"> </v>
      </c>
      <c r="BI404" s="100" t="str">
        <f>+'[3]Contratos anteriores'!BO407</f>
        <v xml:space="preserve"> </v>
      </c>
      <c r="BJ404" s="100">
        <v>588.09</v>
      </c>
      <c r="BK404" s="100">
        <v>604.13</v>
      </c>
      <c r="BL404" s="100"/>
      <c r="BM404" s="100" t="str">
        <f>+'[3]Contratos anteriores'!BP407</f>
        <v xml:space="preserve"> </v>
      </c>
      <c r="BN404" s="100">
        <f>+'[3]Contratos anteriores'!BQ407</f>
        <v>560.15765399999998</v>
      </c>
      <c r="BO404" s="100" t="str">
        <f>+'[3]Contratos anteriores'!BR407</f>
        <v xml:space="preserve"> </v>
      </c>
      <c r="BP404" s="100">
        <v>533.78</v>
      </c>
      <c r="BQ404" s="100"/>
      <c r="BR404" s="100">
        <v>564.04</v>
      </c>
      <c r="BS404" s="100" t="str">
        <f>+'[3]Contratos anteriores'!BS407</f>
        <v xml:space="preserve"> </v>
      </c>
      <c r="BT404" s="100" t="str">
        <f>+'[3]Contratos anteriores'!BT407</f>
        <v xml:space="preserve"> </v>
      </c>
      <c r="BU404" s="100" t="str">
        <f>+'[3]Contratos anteriores'!BU407</f>
        <v xml:space="preserve"> </v>
      </c>
      <c r="BV404" s="100">
        <f t="shared" si="459"/>
        <v>554.16048854545443</v>
      </c>
      <c r="BW404" s="100">
        <f t="shared" si="460"/>
        <v>68.50152345336798</v>
      </c>
      <c r="BX404" s="100">
        <f t="shared" si="529"/>
        <v>451.40820336540247</v>
      </c>
      <c r="BY404" s="100">
        <f t="shared" si="453"/>
        <v>622.66201199882244</v>
      </c>
      <c r="BZ404" s="100">
        <f t="shared" si="457"/>
        <v>588.09493062120021</v>
      </c>
      <c r="CA404" s="100" t="str">
        <f t="shared" si="461"/>
        <v/>
      </c>
      <c r="CB404" s="100">
        <f t="shared" si="462"/>
        <v>578.27700000000004</v>
      </c>
      <c r="CC404" s="100" t="str">
        <f t="shared" si="463"/>
        <v/>
      </c>
      <c r="CD404" s="100" t="str">
        <f t="shared" si="464"/>
        <v/>
      </c>
      <c r="CE404" s="100" t="str">
        <f t="shared" si="465"/>
        <v/>
      </c>
      <c r="CF404" s="100" t="str">
        <f t="shared" si="466"/>
        <v/>
      </c>
      <c r="CG404" s="100" t="str">
        <f t="shared" si="467"/>
        <v/>
      </c>
      <c r="CH404" s="100" t="str">
        <f t="shared" si="468"/>
        <v/>
      </c>
      <c r="CI404" s="100" t="str">
        <f t="shared" si="469"/>
        <v/>
      </c>
      <c r="CJ404" s="100" t="str">
        <f t="shared" si="470"/>
        <v/>
      </c>
      <c r="CK404" s="100" t="str">
        <f t="shared" si="471"/>
        <v/>
      </c>
      <c r="CL404" s="100">
        <f t="shared" si="472"/>
        <v>518.2123499999999</v>
      </c>
      <c r="CM404" s="100" t="str">
        <f t="shared" si="473"/>
        <v/>
      </c>
      <c r="CN404" s="100" t="str">
        <f t="shared" si="474"/>
        <v/>
      </c>
      <c r="CO404" s="100" t="str">
        <f t="shared" si="475"/>
        <v/>
      </c>
      <c r="CP404" s="100" t="str">
        <f t="shared" si="476"/>
        <v/>
      </c>
      <c r="CQ404" s="100" t="str">
        <f t="shared" si="477"/>
        <v/>
      </c>
      <c r="CR404" s="100" t="str">
        <f t="shared" si="478"/>
        <v/>
      </c>
      <c r="CS404" s="100" t="str">
        <f t="shared" si="479"/>
        <v/>
      </c>
      <c r="CT404" s="100" t="str">
        <f t="shared" si="480"/>
        <v/>
      </c>
      <c r="CU404" s="100" t="str">
        <f t="shared" si="481"/>
        <v/>
      </c>
      <c r="CV404" s="100">
        <f t="shared" si="482"/>
        <v>582.57204000000002</v>
      </c>
      <c r="CW404" s="100" t="str">
        <f t="shared" si="483"/>
        <v/>
      </c>
      <c r="CX404" s="100" t="str">
        <f t="shared" si="484"/>
        <v/>
      </c>
      <c r="CY404" s="100" t="str">
        <f t="shared" si="485"/>
        <v/>
      </c>
      <c r="CZ404" s="100" t="str">
        <f t="shared" si="486"/>
        <v/>
      </c>
      <c r="DA404" s="100" t="str">
        <f t="shared" si="487"/>
        <v/>
      </c>
      <c r="DB404" s="100" t="str">
        <f t="shared" si="488"/>
        <v/>
      </c>
      <c r="DC404" s="100" t="str">
        <f t="shared" si="489"/>
        <v/>
      </c>
      <c r="DD404" s="100" t="str">
        <f t="shared" si="490"/>
        <v/>
      </c>
      <c r="DE404" s="100" t="str">
        <f t="shared" si="491"/>
        <v/>
      </c>
      <c r="DF404" s="100" t="str">
        <f t="shared" si="492"/>
        <v/>
      </c>
      <c r="DG404" s="100" t="str">
        <f t="shared" si="493"/>
        <v/>
      </c>
      <c r="DH404" s="100" t="str">
        <f t="shared" si="494"/>
        <v/>
      </c>
      <c r="DI404" s="100" t="str">
        <f t="shared" si="495"/>
        <v/>
      </c>
      <c r="DJ404" s="100" t="str">
        <f t="shared" si="496"/>
        <v/>
      </c>
      <c r="DK404" s="100" t="str">
        <f t="shared" si="497"/>
        <v/>
      </c>
      <c r="DL404" s="100" t="str">
        <f t="shared" si="498"/>
        <v/>
      </c>
      <c r="DM404" s="100" t="str">
        <f t="shared" si="499"/>
        <v/>
      </c>
      <c r="DN404" s="100" t="str">
        <f t="shared" si="500"/>
        <v/>
      </c>
      <c r="DO404" s="100" t="str">
        <f t="shared" si="501"/>
        <v/>
      </c>
      <c r="DP404" s="100" t="str">
        <f t="shared" si="502"/>
        <v/>
      </c>
      <c r="DQ404" s="100" t="str">
        <f t="shared" si="503"/>
        <v/>
      </c>
      <c r="DR404" s="100" t="str">
        <f t="shared" si="504"/>
        <v/>
      </c>
      <c r="DS404" s="100" t="str">
        <f t="shared" si="505"/>
        <v/>
      </c>
      <c r="DT404" s="100" t="str">
        <f t="shared" si="506"/>
        <v/>
      </c>
      <c r="DU404" s="100" t="str">
        <f t="shared" si="507"/>
        <v/>
      </c>
      <c r="DV404" s="100" t="str">
        <f t="shared" si="508"/>
        <v/>
      </c>
      <c r="DW404" s="100" t="str">
        <f t="shared" si="509"/>
        <v/>
      </c>
      <c r="DX404" s="100" t="str">
        <f t="shared" si="510"/>
        <v/>
      </c>
      <c r="DY404" s="100" t="str">
        <f t="shared" si="511"/>
        <v/>
      </c>
      <c r="DZ404" s="100" t="str">
        <f t="shared" si="512"/>
        <v/>
      </c>
      <c r="EA404" s="100" t="str">
        <f t="shared" si="513"/>
        <v/>
      </c>
      <c r="EB404" s="100" t="str">
        <f t="shared" si="514"/>
        <v/>
      </c>
      <c r="EC404" s="100">
        <f t="shared" si="515"/>
        <v>588.09</v>
      </c>
      <c r="ED404" s="100" t="str">
        <f t="shared" si="516"/>
        <v/>
      </c>
      <c r="EE404" s="100" t="str">
        <f t="shared" si="517"/>
        <v/>
      </c>
      <c r="EF404" s="100" t="str">
        <f t="shared" si="518"/>
        <v/>
      </c>
      <c r="EG404" s="100">
        <f t="shared" si="519"/>
        <v>560.15765399999998</v>
      </c>
      <c r="EH404" s="100" t="str">
        <f t="shared" si="520"/>
        <v/>
      </c>
      <c r="EI404" s="100">
        <f t="shared" si="521"/>
        <v>533.78</v>
      </c>
      <c r="EJ404" s="100" t="str">
        <f t="shared" si="522"/>
        <v/>
      </c>
      <c r="EK404" s="100">
        <f t="shared" si="523"/>
        <v>564.04</v>
      </c>
      <c r="EL404" s="100" t="str">
        <f t="shared" si="524"/>
        <v/>
      </c>
      <c r="EM404" s="100" t="str">
        <f t="shared" si="525"/>
        <v/>
      </c>
      <c r="EN404" s="100" t="str">
        <f t="shared" si="526"/>
        <v/>
      </c>
      <c r="EO404" s="99">
        <f t="shared" si="527"/>
        <v>561.77</v>
      </c>
      <c r="EP404" s="99">
        <f>ROUND(EO404*(1+[3]Inflación!$G$50),2)</f>
        <v>568.99</v>
      </c>
      <c r="EQ404" s="98">
        <f t="shared" si="528"/>
        <v>5.0760630341205815E-2</v>
      </c>
    </row>
    <row r="405" spans="1:147" s="56" customFormat="1" ht="24.75" customHeight="1">
      <c r="A405" s="96">
        <v>395</v>
      </c>
      <c r="B405" s="95" t="s">
        <v>347</v>
      </c>
      <c r="C405" s="109" t="s">
        <v>349</v>
      </c>
      <c r="D405" s="90" t="s">
        <v>12</v>
      </c>
      <c r="E405" s="94">
        <v>1695.5584408274462</v>
      </c>
      <c r="F405" s="94">
        <v>1709.9706875744796</v>
      </c>
      <c r="G405" s="87"/>
      <c r="H405" s="82"/>
      <c r="I405" s="82"/>
      <c r="J405" s="82"/>
      <c r="K405" s="82" t="str">
        <f>+'[3]Contratos anteriores'!AO408</f>
        <v xml:space="preserve"> </v>
      </c>
      <c r="L405" s="82" t="str">
        <f>+'[3]Contratos anteriores'!AP408</f>
        <v xml:space="preserve"> </v>
      </c>
      <c r="M405" s="82" t="str">
        <f>+'[3]Contratos anteriores'!AQ408</f>
        <v xml:space="preserve"> </v>
      </c>
      <c r="N405" s="82"/>
      <c r="O405" s="82"/>
      <c r="P405" s="82"/>
      <c r="Q405" s="82" t="str">
        <f>+'[3]Contratos anteriores'!AR408</f>
        <v xml:space="preserve"> </v>
      </c>
      <c r="R405" s="82" t="str">
        <f>+'[3]Contratos anteriores'!AS408</f>
        <v xml:space="preserve"> </v>
      </c>
      <c r="S405" s="82" t="str">
        <f>+'[3]Contratos anteriores'!AT408</f>
        <v xml:space="preserve"> </v>
      </c>
      <c r="T405" s="82"/>
      <c r="U405" s="82"/>
      <c r="V405" s="86"/>
      <c r="W405" s="82" t="str">
        <f>+'[3]Contratos anteriores'!AU408</f>
        <v xml:space="preserve"> </v>
      </c>
      <c r="X405" s="82" t="str">
        <f>+'[3]Contratos anteriores'!AV408</f>
        <v xml:space="preserve"> </v>
      </c>
      <c r="Y405" s="82" t="str">
        <f>+'[3]Contratos anteriores'!AW408</f>
        <v xml:space="preserve"> </v>
      </c>
      <c r="Z405" s="82"/>
      <c r="AA405" s="82"/>
      <c r="AB405" s="82"/>
      <c r="AC405" s="86" t="str">
        <f>+'[3]Contratos anteriores'!AX408</f>
        <v xml:space="preserve"> </v>
      </c>
      <c r="AD405" s="86" t="str">
        <f>+'[3]Contratos anteriores'!AY408</f>
        <v xml:space="preserve"> </v>
      </c>
      <c r="AE405" s="86" t="str">
        <f>+'[3]Contratos anteriores'!AZ408</f>
        <v xml:space="preserve"> </v>
      </c>
      <c r="AF405" s="82"/>
      <c r="AG405" s="82"/>
      <c r="AH405" s="82"/>
      <c r="AI405" s="82" t="str">
        <f>+'[3]Contratos anteriores'!BA408</f>
        <v xml:space="preserve"> </v>
      </c>
      <c r="AJ405" s="82" t="str">
        <f>+'[3]Contratos anteriores'!BB408</f>
        <v xml:space="preserve"> </v>
      </c>
      <c r="AK405" s="82" t="str">
        <f>+'[3]Contratos anteriores'!BC408</f>
        <v xml:space="preserve"> </v>
      </c>
      <c r="AL405" s="82"/>
      <c r="AM405" s="82"/>
      <c r="AN405" s="82"/>
      <c r="AO405" s="82" t="str">
        <f>+'[3]Contratos anteriores'!BD408</f>
        <v xml:space="preserve"> </v>
      </c>
      <c r="AP405" s="82" t="str">
        <f>+'[3]Contratos anteriores'!BE408</f>
        <v xml:space="preserve"> </v>
      </c>
      <c r="AQ405" s="82" t="str">
        <f>+'[3]Contratos anteriores'!BF408</f>
        <v xml:space="preserve"> </v>
      </c>
      <c r="AR405" s="82"/>
      <c r="AS405" s="82"/>
      <c r="AT405" s="82"/>
      <c r="AU405" s="82" t="str">
        <f>+'[3]Contratos anteriores'!BG408</f>
        <v xml:space="preserve"> </v>
      </c>
      <c r="AV405" s="82" t="str">
        <f>+'[3]Contratos anteriores'!BH408</f>
        <v xml:space="preserve"> </v>
      </c>
      <c r="AW405" s="82" t="str">
        <f>+'[3]Contratos anteriores'!BI408</f>
        <v xml:space="preserve"> </v>
      </c>
      <c r="AX405" s="82"/>
      <c r="AY405" s="82"/>
      <c r="AZ405" s="82"/>
      <c r="BA405" s="82" t="str">
        <f>+'[3]Contratos anteriores'!BJ408</f>
        <v xml:space="preserve"> </v>
      </c>
      <c r="BB405" s="82" t="str">
        <f>+'[3]Contratos anteriores'!BK408</f>
        <v xml:space="preserve"> </v>
      </c>
      <c r="BC405" s="82" t="str">
        <f>+'[3]Contratos anteriores'!BL408</f>
        <v xml:space="preserve"> </v>
      </c>
      <c r="BD405" s="82"/>
      <c r="BE405" s="82"/>
      <c r="BF405" s="82"/>
      <c r="BG405" s="82" t="str">
        <f>+'[3]Contratos anteriores'!BM408</f>
        <v xml:space="preserve"> </v>
      </c>
      <c r="BH405" s="82" t="str">
        <f>+'[3]Contratos anteriores'!BN408</f>
        <v xml:space="preserve"> </v>
      </c>
      <c r="BI405" s="82" t="str">
        <f>+'[3]Contratos anteriores'!BO408</f>
        <v xml:space="preserve"> </v>
      </c>
      <c r="BJ405" s="82">
        <v>1865.12</v>
      </c>
      <c r="BK405" s="82">
        <v>1915.98</v>
      </c>
      <c r="BL405" s="82"/>
      <c r="BM405" s="82" t="str">
        <f>+'[3]Contratos anteriores'!BP408</f>
        <v xml:space="preserve"> </v>
      </c>
      <c r="BN405" s="82" t="str">
        <f>+'[3]Contratos anteriores'!BQ408</f>
        <v xml:space="preserve"> </v>
      </c>
      <c r="BO405" s="82" t="str">
        <f>+'[3]Contratos anteriores'!BR408</f>
        <v xml:space="preserve"> </v>
      </c>
      <c r="BP405" s="82">
        <v>1692.87</v>
      </c>
      <c r="BQ405" s="82"/>
      <c r="BR405" s="82">
        <v>1717.73</v>
      </c>
      <c r="BS405" s="82" t="str">
        <f>+'[3]Contratos anteriores'!BS408</f>
        <v xml:space="preserve"> </v>
      </c>
      <c r="BT405" s="82" t="str">
        <f>+'[3]Contratos anteriores'!BT408</f>
        <v xml:space="preserve"> </v>
      </c>
      <c r="BU405" s="82" t="str">
        <f>+'[3]Contratos anteriores'!BU408</f>
        <v xml:space="preserve"> </v>
      </c>
      <c r="BV405" s="84">
        <f t="shared" si="459"/>
        <v>1797.9249999999997</v>
      </c>
      <c r="BW405" s="84">
        <f t="shared" si="460"/>
        <v>98.079365736902645</v>
      </c>
      <c r="BX405" s="84">
        <f t="shared" si="529"/>
        <v>1650.8059513946457</v>
      </c>
      <c r="BY405" s="84">
        <f t="shared" si="453"/>
        <v>1896.0043657369024</v>
      </c>
      <c r="BZ405" s="84">
        <f t="shared" si="457"/>
        <v>1865.1142849101909</v>
      </c>
      <c r="CA405" s="82" t="str">
        <f t="shared" si="461"/>
        <v/>
      </c>
      <c r="CB405" s="82" t="str">
        <f t="shared" si="462"/>
        <v/>
      </c>
      <c r="CC405" s="82" t="str">
        <f t="shared" si="463"/>
        <v/>
      </c>
      <c r="CD405" s="82" t="str">
        <f t="shared" si="464"/>
        <v/>
      </c>
      <c r="CE405" s="82" t="str">
        <f t="shared" si="465"/>
        <v/>
      </c>
      <c r="CF405" s="82" t="str">
        <f t="shared" si="466"/>
        <v/>
      </c>
      <c r="CG405" s="82" t="str">
        <f t="shared" si="467"/>
        <v/>
      </c>
      <c r="CH405" s="82" t="str">
        <f t="shared" si="468"/>
        <v/>
      </c>
      <c r="CI405" s="82" t="str">
        <f t="shared" si="469"/>
        <v/>
      </c>
      <c r="CJ405" s="82" t="str">
        <f t="shared" si="470"/>
        <v/>
      </c>
      <c r="CK405" s="82" t="str">
        <f t="shared" si="471"/>
        <v/>
      </c>
      <c r="CL405" s="82" t="str">
        <f t="shared" si="472"/>
        <v/>
      </c>
      <c r="CM405" s="82" t="str">
        <f t="shared" si="473"/>
        <v/>
      </c>
      <c r="CN405" s="82" t="str">
        <f t="shared" si="474"/>
        <v/>
      </c>
      <c r="CO405" s="82" t="str">
        <f t="shared" si="475"/>
        <v/>
      </c>
      <c r="CP405" s="82" t="str">
        <f t="shared" si="476"/>
        <v/>
      </c>
      <c r="CQ405" s="82" t="str">
        <f t="shared" si="477"/>
        <v/>
      </c>
      <c r="CR405" s="82" t="str">
        <f t="shared" si="478"/>
        <v/>
      </c>
      <c r="CS405" s="82" t="str">
        <f t="shared" si="479"/>
        <v/>
      </c>
      <c r="CT405" s="82" t="str">
        <f t="shared" si="480"/>
        <v/>
      </c>
      <c r="CU405" s="82" t="str">
        <f t="shared" si="481"/>
        <v/>
      </c>
      <c r="CV405" s="82" t="str">
        <f t="shared" si="482"/>
        <v/>
      </c>
      <c r="CW405" s="82" t="str">
        <f t="shared" si="483"/>
        <v/>
      </c>
      <c r="CX405" s="82" t="str">
        <f t="shared" si="484"/>
        <v/>
      </c>
      <c r="CY405" s="82" t="str">
        <f t="shared" si="485"/>
        <v/>
      </c>
      <c r="CZ405" s="82" t="str">
        <f t="shared" si="486"/>
        <v/>
      </c>
      <c r="DA405" s="82" t="str">
        <f t="shared" si="487"/>
        <v/>
      </c>
      <c r="DB405" s="82" t="str">
        <f t="shared" si="488"/>
        <v/>
      </c>
      <c r="DC405" s="82" t="str">
        <f t="shared" si="489"/>
        <v/>
      </c>
      <c r="DD405" s="82" t="str">
        <f t="shared" si="490"/>
        <v/>
      </c>
      <c r="DE405" s="82" t="str">
        <f t="shared" si="491"/>
        <v/>
      </c>
      <c r="DF405" s="82" t="str">
        <f t="shared" si="492"/>
        <v/>
      </c>
      <c r="DG405" s="82" t="str">
        <f t="shared" si="493"/>
        <v/>
      </c>
      <c r="DH405" s="82" t="str">
        <f t="shared" si="494"/>
        <v/>
      </c>
      <c r="DI405" s="82" t="str">
        <f t="shared" si="495"/>
        <v/>
      </c>
      <c r="DJ405" s="82" t="str">
        <f t="shared" si="496"/>
        <v/>
      </c>
      <c r="DK405" s="82" t="str">
        <f t="shared" si="497"/>
        <v/>
      </c>
      <c r="DL405" s="82" t="str">
        <f t="shared" si="498"/>
        <v/>
      </c>
      <c r="DM405" s="82" t="str">
        <f t="shared" si="499"/>
        <v/>
      </c>
      <c r="DN405" s="82" t="str">
        <f t="shared" si="500"/>
        <v/>
      </c>
      <c r="DO405" s="82" t="str">
        <f t="shared" si="501"/>
        <v/>
      </c>
      <c r="DP405" s="82" t="str">
        <f t="shared" si="502"/>
        <v/>
      </c>
      <c r="DQ405" s="82" t="str">
        <f t="shared" si="503"/>
        <v/>
      </c>
      <c r="DR405" s="82" t="str">
        <f t="shared" si="504"/>
        <v/>
      </c>
      <c r="DS405" s="82" t="str">
        <f t="shared" si="505"/>
        <v/>
      </c>
      <c r="DT405" s="82" t="str">
        <f t="shared" si="506"/>
        <v/>
      </c>
      <c r="DU405" s="82" t="str">
        <f t="shared" si="507"/>
        <v/>
      </c>
      <c r="DV405" s="82" t="str">
        <f t="shared" si="508"/>
        <v/>
      </c>
      <c r="DW405" s="82" t="str">
        <f t="shared" si="509"/>
        <v/>
      </c>
      <c r="DX405" s="82" t="str">
        <f t="shared" si="510"/>
        <v/>
      </c>
      <c r="DY405" s="82" t="str">
        <f t="shared" si="511"/>
        <v/>
      </c>
      <c r="DZ405" s="82" t="str">
        <f t="shared" si="512"/>
        <v/>
      </c>
      <c r="EA405" s="82" t="str">
        <f t="shared" si="513"/>
        <v/>
      </c>
      <c r="EB405" s="82" t="str">
        <f t="shared" si="514"/>
        <v/>
      </c>
      <c r="EC405" s="82" t="str">
        <f t="shared" si="515"/>
        <v/>
      </c>
      <c r="ED405" s="82" t="str">
        <f t="shared" si="516"/>
        <v/>
      </c>
      <c r="EE405" s="82" t="str">
        <f t="shared" si="517"/>
        <v/>
      </c>
      <c r="EF405" s="82" t="str">
        <f t="shared" si="518"/>
        <v/>
      </c>
      <c r="EG405" s="82" t="str">
        <f t="shared" si="519"/>
        <v/>
      </c>
      <c r="EH405" s="82" t="str">
        <f t="shared" si="520"/>
        <v/>
      </c>
      <c r="EI405" s="82">
        <f t="shared" si="521"/>
        <v>1692.87</v>
      </c>
      <c r="EJ405" s="82" t="str">
        <f t="shared" si="522"/>
        <v/>
      </c>
      <c r="EK405" s="82">
        <f t="shared" si="523"/>
        <v>1717.73</v>
      </c>
      <c r="EL405" s="82" t="str">
        <f t="shared" si="524"/>
        <v/>
      </c>
      <c r="EM405" s="82" t="str">
        <f t="shared" si="525"/>
        <v/>
      </c>
      <c r="EN405" s="82" t="str">
        <f t="shared" si="526"/>
        <v/>
      </c>
      <c r="EO405" s="71">
        <f t="shared" si="527"/>
        <v>1705.39</v>
      </c>
      <c r="EP405" s="71">
        <f>ROUND(EO405*(1+[3]Inflación!$G$50),2)</f>
        <v>1727.3</v>
      </c>
      <c r="EQ405" s="81">
        <f t="shared" si="528"/>
        <v>5.798419527053289E-3</v>
      </c>
    </row>
    <row r="406" spans="1:147" s="97" customFormat="1" ht="24.75" customHeight="1">
      <c r="A406" s="107">
        <v>396</v>
      </c>
      <c r="B406" s="106" t="s">
        <v>347</v>
      </c>
      <c r="C406" s="165" t="s">
        <v>257</v>
      </c>
      <c r="D406" s="104" t="s">
        <v>12</v>
      </c>
      <c r="E406" s="103">
        <v>757.37161092759391</v>
      </c>
      <c r="F406" s="103">
        <v>763.8092696204784</v>
      </c>
      <c r="G406" s="102">
        <v>642.5</v>
      </c>
      <c r="H406" s="100"/>
      <c r="I406" s="100">
        <v>815.70300000000009</v>
      </c>
      <c r="J406" s="100"/>
      <c r="K406" s="100" t="str">
        <f>+'[3]Contratos anteriores'!AO409</f>
        <v xml:space="preserve"> </v>
      </c>
      <c r="L406" s="100" t="str">
        <f>+'[3]Contratos anteriores'!AP409</f>
        <v xml:space="preserve"> </v>
      </c>
      <c r="M406" s="100" t="str">
        <f>+'[3]Contratos anteriores'!AQ409</f>
        <v xml:space="preserve"> </v>
      </c>
      <c r="N406" s="100"/>
      <c r="O406" s="100"/>
      <c r="P406" s="100"/>
      <c r="Q406" s="100" t="str">
        <f>+'[3]Contratos anteriores'!AR409</f>
        <v xml:space="preserve"> </v>
      </c>
      <c r="R406" s="100" t="str">
        <f>+'[3]Contratos anteriores'!AS409</f>
        <v xml:space="preserve"> </v>
      </c>
      <c r="S406" s="100" t="str">
        <f>+'[3]Contratos anteriores'!AT409</f>
        <v xml:space="preserve"> </v>
      </c>
      <c r="T406" s="100"/>
      <c r="U406" s="100"/>
      <c r="V406" s="101"/>
      <c r="W406" s="100" t="str">
        <f>+'[3]Contratos anteriores'!AU409</f>
        <v xml:space="preserve"> </v>
      </c>
      <c r="X406" s="100" t="str">
        <f>+'[3]Contratos anteriores'!AV409</f>
        <v xml:space="preserve"> </v>
      </c>
      <c r="Y406" s="100" t="str">
        <f>+'[3]Contratos anteriores'!AW409</f>
        <v xml:space="preserve"> </v>
      </c>
      <c r="Z406" s="100"/>
      <c r="AA406" s="100"/>
      <c r="AB406" s="100"/>
      <c r="AC406" s="101" t="str">
        <f>+'[3]Contratos anteriores'!AX409</f>
        <v xml:space="preserve"> </v>
      </c>
      <c r="AD406" s="101" t="str">
        <f>+'[3]Contratos anteriores'!AY409</f>
        <v xml:space="preserve"> </v>
      </c>
      <c r="AE406" s="101" t="str">
        <f>+'[3]Contratos anteriores'!AZ409</f>
        <v xml:space="preserve"> </v>
      </c>
      <c r="AF406" s="100"/>
      <c r="AG406" s="100"/>
      <c r="AH406" s="100"/>
      <c r="AI406" s="100" t="str">
        <f>+'[3]Contratos anteriores'!BA409</f>
        <v xml:space="preserve"> </v>
      </c>
      <c r="AJ406" s="100" t="str">
        <f>+'[3]Contratos anteriores'!BB409</f>
        <v xml:space="preserve"> </v>
      </c>
      <c r="AK406" s="100" t="str">
        <f>+'[3]Contratos anteriores'!BC409</f>
        <v xml:space="preserve"> </v>
      </c>
      <c r="AL406" s="100"/>
      <c r="AM406" s="100"/>
      <c r="AN406" s="100"/>
      <c r="AO406" s="100">
        <f>+'[3]Contratos anteriores'!BD409</f>
        <v>829.48154199999999</v>
      </c>
      <c r="AP406" s="100" t="str">
        <f>+'[3]Contratos anteriores'!BE409</f>
        <v xml:space="preserve"> </v>
      </c>
      <c r="AQ406" s="100" t="str">
        <f>+'[3]Contratos anteriores'!BF409</f>
        <v xml:space="preserve"> </v>
      </c>
      <c r="AR406" s="100"/>
      <c r="AS406" s="100"/>
      <c r="AT406" s="100"/>
      <c r="AU406" s="100" t="str">
        <f>+'[3]Contratos anteriores'!BG409</f>
        <v xml:space="preserve"> </v>
      </c>
      <c r="AV406" s="100" t="str">
        <f>+'[3]Contratos anteriores'!BH409</f>
        <v xml:space="preserve"> </v>
      </c>
      <c r="AW406" s="100" t="str">
        <f>+'[3]Contratos anteriores'!BI409</f>
        <v xml:space="preserve"> </v>
      </c>
      <c r="AX406" s="100"/>
      <c r="AY406" s="100"/>
      <c r="AZ406" s="100"/>
      <c r="BA406" s="100" t="str">
        <f>+'[3]Contratos anteriores'!BJ409</f>
        <v xml:space="preserve"> </v>
      </c>
      <c r="BB406" s="100" t="str">
        <f>+'[3]Contratos anteriores'!BK409</f>
        <v xml:space="preserve"> </v>
      </c>
      <c r="BC406" s="100" t="str">
        <f>+'[3]Contratos anteriores'!BL409</f>
        <v xml:space="preserve"> </v>
      </c>
      <c r="BD406" s="100"/>
      <c r="BE406" s="100"/>
      <c r="BF406" s="100"/>
      <c r="BG406" s="100" t="str">
        <f>+'[3]Contratos anteriores'!BM409</f>
        <v xml:space="preserve"> </v>
      </c>
      <c r="BH406" s="100" t="str">
        <f>+'[3]Contratos anteriores'!BN409</f>
        <v xml:space="preserve"> </v>
      </c>
      <c r="BI406" s="100" t="str">
        <f>+'[3]Contratos anteriores'!BO409</f>
        <v xml:space="preserve"> </v>
      </c>
      <c r="BJ406" s="100">
        <v>833.11</v>
      </c>
      <c r="BK406" s="100">
        <v>855.83</v>
      </c>
      <c r="BL406" s="100"/>
      <c r="BM406" s="100" t="str">
        <f>+'[3]Contratos anteriores'!BP409</f>
        <v xml:space="preserve"> </v>
      </c>
      <c r="BN406" s="100" t="str">
        <f>+'[3]Contratos anteriores'!BQ409</f>
        <v xml:space="preserve"> </v>
      </c>
      <c r="BO406" s="100" t="str">
        <f>+'[3]Contratos anteriores'!BR409</f>
        <v xml:space="preserve"> </v>
      </c>
      <c r="BP406" s="100">
        <v>756.17</v>
      </c>
      <c r="BQ406" s="100"/>
      <c r="BR406" s="100">
        <v>795.61</v>
      </c>
      <c r="BS406" s="100" t="str">
        <f>+'[3]Contratos anteriores'!BS409</f>
        <v xml:space="preserve"> </v>
      </c>
      <c r="BT406" s="100" t="str">
        <f>+'[3]Contratos anteriores'!BT409</f>
        <v xml:space="preserve"> </v>
      </c>
      <c r="BU406" s="100" t="str">
        <f>+'[3]Contratos anteriores'!BU409</f>
        <v xml:space="preserve"> </v>
      </c>
      <c r="BV406" s="100">
        <f t="shared" si="459"/>
        <v>789.77207742857138</v>
      </c>
      <c r="BW406" s="100">
        <f t="shared" si="460"/>
        <v>63.922519215110349</v>
      </c>
      <c r="BX406" s="100">
        <f t="shared" si="529"/>
        <v>693.8882986059059</v>
      </c>
      <c r="BY406" s="100">
        <f t="shared" si="453"/>
        <v>853.69459664368173</v>
      </c>
      <c r="BZ406" s="100">
        <f t="shared" si="457"/>
        <v>833.1087720203534</v>
      </c>
      <c r="CA406" s="100" t="str">
        <f t="shared" si="461"/>
        <v/>
      </c>
      <c r="CB406" s="100">
        <f t="shared" si="462"/>
        <v>815.70300000000009</v>
      </c>
      <c r="CC406" s="100" t="str">
        <f t="shared" si="463"/>
        <v/>
      </c>
      <c r="CD406" s="100" t="str">
        <f t="shared" si="464"/>
        <v/>
      </c>
      <c r="CE406" s="100" t="str">
        <f t="shared" si="465"/>
        <v/>
      </c>
      <c r="CF406" s="100" t="str">
        <f t="shared" si="466"/>
        <v/>
      </c>
      <c r="CG406" s="100" t="str">
        <f t="shared" si="467"/>
        <v/>
      </c>
      <c r="CH406" s="100" t="str">
        <f t="shared" si="468"/>
        <v/>
      </c>
      <c r="CI406" s="100" t="str">
        <f t="shared" si="469"/>
        <v/>
      </c>
      <c r="CJ406" s="100" t="str">
        <f t="shared" si="470"/>
        <v/>
      </c>
      <c r="CK406" s="100" t="str">
        <f t="shared" si="471"/>
        <v/>
      </c>
      <c r="CL406" s="100" t="str">
        <f t="shared" si="472"/>
        <v/>
      </c>
      <c r="CM406" s="100" t="str">
        <f t="shared" si="473"/>
        <v/>
      </c>
      <c r="CN406" s="100" t="str">
        <f t="shared" si="474"/>
        <v/>
      </c>
      <c r="CO406" s="100" t="str">
        <f t="shared" si="475"/>
        <v/>
      </c>
      <c r="CP406" s="100" t="str">
        <f t="shared" si="476"/>
        <v/>
      </c>
      <c r="CQ406" s="100" t="str">
        <f t="shared" si="477"/>
        <v/>
      </c>
      <c r="CR406" s="100" t="str">
        <f t="shared" si="478"/>
        <v/>
      </c>
      <c r="CS406" s="100" t="str">
        <f t="shared" si="479"/>
        <v/>
      </c>
      <c r="CT406" s="100" t="str">
        <f t="shared" si="480"/>
        <v/>
      </c>
      <c r="CU406" s="100" t="str">
        <f t="shared" si="481"/>
        <v/>
      </c>
      <c r="CV406" s="100" t="str">
        <f t="shared" si="482"/>
        <v/>
      </c>
      <c r="CW406" s="100" t="str">
        <f t="shared" si="483"/>
        <v/>
      </c>
      <c r="CX406" s="100" t="str">
        <f t="shared" si="484"/>
        <v/>
      </c>
      <c r="CY406" s="100" t="str">
        <f t="shared" si="485"/>
        <v/>
      </c>
      <c r="CZ406" s="100" t="str">
        <f t="shared" si="486"/>
        <v/>
      </c>
      <c r="DA406" s="100" t="str">
        <f t="shared" si="487"/>
        <v/>
      </c>
      <c r="DB406" s="100" t="str">
        <f t="shared" si="488"/>
        <v/>
      </c>
      <c r="DC406" s="100" t="str">
        <f t="shared" si="489"/>
        <v/>
      </c>
      <c r="DD406" s="100" t="str">
        <f t="shared" si="490"/>
        <v/>
      </c>
      <c r="DE406" s="100" t="str">
        <f t="shared" si="491"/>
        <v/>
      </c>
      <c r="DF406" s="100" t="str">
        <f t="shared" si="492"/>
        <v/>
      </c>
      <c r="DG406" s="100" t="str">
        <f t="shared" si="493"/>
        <v/>
      </c>
      <c r="DH406" s="100">
        <f t="shared" si="494"/>
        <v>829.48154199999999</v>
      </c>
      <c r="DI406" s="100" t="str">
        <f t="shared" si="495"/>
        <v/>
      </c>
      <c r="DJ406" s="100" t="str">
        <f t="shared" si="496"/>
        <v/>
      </c>
      <c r="DK406" s="100" t="str">
        <f t="shared" si="497"/>
        <v/>
      </c>
      <c r="DL406" s="100" t="str">
        <f t="shared" si="498"/>
        <v/>
      </c>
      <c r="DM406" s="100" t="str">
        <f t="shared" si="499"/>
        <v/>
      </c>
      <c r="DN406" s="100" t="str">
        <f t="shared" si="500"/>
        <v/>
      </c>
      <c r="DO406" s="100" t="str">
        <f t="shared" si="501"/>
        <v/>
      </c>
      <c r="DP406" s="100" t="str">
        <f t="shared" si="502"/>
        <v/>
      </c>
      <c r="DQ406" s="100" t="str">
        <f t="shared" si="503"/>
        <v/>
      </c>
      <c r="DR406" s="100" t="str">
        <f t="shared" si="504"/>
        <v/>
      </c>
      <c r="DS406" s="100" t="str">
        <f t="shared" si="505"/>
        <v/>
      </c>
      <c r="DT406" s="100" t="str">
        <f t="shared" si="506"/>
        <v/>
      </c>
      <c r="DU406" s="100" t="str">
        <f t="shared" si="507"/>
        <v/>
      </c>
      <c r="DV406" s="100" t="str">
        <f t="shared" si="508"/>
        <v/>
      </c>
      <c r="DW406" s="100" t="str">
        <f t="shared" si="509"/>
        <v/>
      </c>
      <c r="DX406" s="100" t="str">
        <f t="shared" si="510"/>
        <v/>
      </c>
      <c r="DY406" s="100" t="str">
        <f t="shared" si="511"/>
        <v/>
      </c>
      <c r="DZ406" s="100" t="str">
        <f t="shared" si="512"/>
        <v/>
      </c>
      <c r="EA406" s="100" t="str">
        <f t="shared" si="513"/>
        <v/>
      </c>
      <c r="EB406" s="100" t="str">
        <f t="shared" si="514"/>
        <v/>
      </c>
      <c r="EC406" s="100" t="str">
        <f t="shared" si="515"/>
        <v/>
      </c>
      <c r="ED406" s="100" t="str">
        <f t="shared" si="516"/>
        <v/>
      </c>
      <c r="EE406" s="100" t="str">
        <f t="shared" si="517"/>
        <v/>
      </c>
      <c r="EF406" s="100" t="str">
        <f t="shared" si="518"/>
        <v/>
      </c>
      <c r="EG406" s="100" t="str">
        <f t="shared" si="519"/>
        <v/>
      </c>
      <c r="EH406" s="100" t="str">
        <f t="shared" si="520"/>
        <v/>
      </c>
      <c r="EI406" s="100">
        <f t="shared" si="521"/>
        <v>756.17</v>
      </c>
      <c r="EJ406" s="100" t="str">
        <f t="shared" si="522"/>
        <v/>
      </c>
      <c r="EK406" s="100">
        <f t="shared" si="523"/>
        <v>795.61</v>
      </c>
      <c r="EL406" s="100" t="str">
        <f t="shared" si="524"/>
        <v/>
      </c>
      <c r="EM406" s="100" t="str">
        <f t="shared" si="525"/>
        <v/>
      </c>
      <c r="EN406" s="100" t="str">
        <f t="shared" si="526"/>
        <v/>
      </c>
      <c r="EO406" s="99">
        <f t="shared" si="527"/>
        <v>642.5</v>
      </c>
      <c r="EP406" s="99">
        <f>ROUND(EO406*(1+[3]Inflación!$G$50),2)</f>
        <v>650.75</v>
      </c>
      <c r="EQ406" s="98">
        <f t="shared" si="528"/>
        <v>-0.1516713978583174</v>
      </c>
    </row>
    <row r="407" spans="1:147" s="97" customFormat="1" ht="24.75" customHeight="1">
      <c r="A407" s="107">
        <v>397</v>
      </c>
      <c r="B407" s="106" t="s">
        <v>347</v>
      </c>
      <c r="C407" s="165" t="s">
        <v>256</v>
      </c>
      <c r="D407" s="104" t="s">
        <v>12</v>
      </c>
      <c r="E407" s="103">
        <v>868.8277315418718</v>
      </c>
      <c r="F407" s="103">
        <v>876.21276725997768</v>
      </c>
      <c r="G407" s="102">
        <v>772</v>
      </c>
      <c r="H407" s="100"/>
      <c r="I407" s="100">
        <v>944.34900000000005</v>
      </c>
      <c r="J407" s="100">
        <v>1056.5899999999999</v>
      </c>
      <c r="K407" s="100" t="str">
        <f>+'[3]Contratos anteriores'!AO410</f>
        <v xml:space="preserve"> </v>
      </c>
      <c r="L407" s="100" t="str">
        <f>+'[3]Contratos anteriores'!AP410</f>
        <v xml:space="preserve"> </v>
      </c>
      <c r="M407" s="100" t="str">
        <f>+'[3]Contratos anteriores'!AQ410</f>
        <v xml:space="preserve"> </v>
      </c>
      <c r="N407" s="100"/>
      <c r="O407" s="100"/>
      <c r="P407" s="100"/>
      <c r="Q407" s="100" t="str">
        <f>+'[3]Contratos anteriores'!AR410</f>
        <v xml:space="preserve"> </v>
      </c>
      <c r="R407" s="100" t="str">
        <f>+'[3]Contratos anteriores'!AS410</f>
        <v xml:space="preserve"> </v>
      </c>
      <c r="S407" s="100">
        <f>+'[3]Contratos anteriores'!AT410</f>
        <v>846.41350499999987</v>
      </c>
      <c r="T407" s="100"/>
      <c r="U407" s="100"/>
      <c r="V407" s="101">
        <v>857.14</v>
      </c>
      <c r="W407" s="100" t="str">
        <f>+'[3]Contratos anteriores'!AU410</f>
        <v xml:space="preserve"> </v>
      </c>
      <c r="X407" s="100" t="str">
        <f>+'[3]Contratos anteriores'!AV410</f>
        <v xml:space="preserve"> </v>
      </c>
      <c r="Y407" s="100" t="str">
        <f>+'[3]Contratos anteriores'!AW410</f>
        <v xml:space="preserve"> </v>
      </c>
      <c r="Z407" s="100"/>
      <c r="AA407" s="100"/>
      <c r="AB407" s="100"/>
      <c r="AC407" s="101">
        <f>+'[3]Contratos anteriores'!AX410</f>
        <v>951.37117500000011</v>
      </c>
      <c r="AD407" s="101" t="str">
        <f>+'[3]Contratos anteriores'!AY410</f>
        <v xml:space="preserve"> </v>
      </c>
      <c r="AE407" s="101" t="str">
        <f>+'[3]Contratos anteriores'!AZ410</f>
        <v xml:space="preserve"> </v>
      </c>
      <c r="AF407" s="100"/>
      <c r="AG407" s="100"/>
      <c r="AH407" s="100"/>
      <c r="AI407" s="100" t="str">
        <f>+'[3]Contratos anteriores'!BA410</f>
        <v xml:space="preserve"> </v>
      </c>
      <c r="AJ407" s="100" t="str">
        <f>+'[3]Contratos anteriores'!BB410</f>
        <v xml:space="preserve"> </v>
      </c>
      <c r="AK407" s="100" t="str">
        <f>+'[3]Contratos anteriores'!BC410</f>
        <v xml:space="preserve"> </v>
      </c>
      <c r="AL407" s="100"/>
      <c r="AM407" s="100"/>
      <c r="AN407" s="100"/>
      <c r="AO407" s="100">
        <f>+'[3]Contratos anteriores'!BD410</f>
        <v>960.306962</v>
      </c>
      <c r="AP407" s="100" t="str">
        <f>+'[3]Contratos anteriores'!BE410</f>
        <v xml:space="preserve"> </v>
      </c>
      <c r="AQ407" s="100" t="str">
        <f>+'[3]Contratos anteriores'!BF410</f>
        <v xml:space="preserve"> </v>
      </c>
      <c r="AR407" s="100"/>
      <c r="AS407" s="100"/>
      <c r="AT407" s="100"/>
      <c r="AU407" s="100">
        <f>+'[3]Contratos anteriores'!BG410</f>
        <v>944.06374500000004</v>
      </c>
      <c r="AV407" s="100">
        <f>+'[3]Contratos anteriores'!BH410</f>
        <v>638.88824999999997</v>
      </c>
      <c r="AW407" s="100" t="str">
        <f>+'[3]Contratos anteriores'!BI410</f>
        <v xml:space="preserve"> </v>
      </c>
      <c r="AX407" s="100"/>
      <c r="AY407" s="100"/>
      <c r="AZ407" s="100"/>
      <c r="BA407" s="100" t="str">
        <f>+'[3]Contratos anteriores'!BJ410</f>
        <v xml:space="preserve"> </v>
      </c>
      <c r="BB407" s="100" t="str">
        <f>+'[3]Contratos anteriores'!BK410</f>
        <v xml:space="preserve"> </v>
      </c>
      <c r="BC407" s="100" t="str">
        <f>+'[3]Contratos anteriores'!BL410</f>
        <v xml:space="preserve"> </v>
      </c>
      <c r="BD407" s="100"/>
      <c r="BE407" s="100"/>
      <c r="BF407" s="100"/>
      <c r="BG407" s="100" t="str">
        <f>+'[3]Contratos anteriores'!BM410</f>
        <v xml:space="preserve"> </v>
      </c>
      <c r="BH407" s="100" t="str">
        <f>+'[3]Contratos anteriores'!BN410</f>
        <v xml:space="preserve"> </v>
      </c>
      <c r="BI407" s="100" t="str">
        <f>+'[3]Contratos anteriores'!BO410</f>
        <v xml:space="preserve"> </v>
      </c>
      <c r="BJ407" s="100">
        <v>955.71</v>
      </c>
      <c r="BK407" s="100">
        <v>981.78</v>
      </c>
      <c r="BL407" s="100"/>
      <c r="BM407" s="100" t="str">
        <f>+'[3]Contratos anteriores'!BP410</f>
        <v xml:space="preserve"> </v>
      </c>
      <c r="BN407" s="100">
        <f>+'[3]Contratos anteriores'!BQ410</f>
        <v>914.75939799999992</v>
      </c>
      <c r="BO407" s="100" t="str">
        <f>+'[3]Contratos anteriores'!BR410</f>
        <v xml:space="preserve"> </v>
      </c>
      <c r="BP407" s="100">
        <v>867.45</v>
      </c>
      <c r="BQ407" s="100"/>
      <c r="BR407" s="100">
        <v>921.08</v>
      </c>
      <c r="BS407" s="100">
        <f>+'[3]Contratos anteriores'!BS410</f>
        <v>853.8102869999999</v>
      </c>
      <c r="BT407" s="100" t="str">
        <f>+'[3]Contratos anteriores'!BT410</f>
        <v xml:space="preserve"> </v>
      </c>
      <c r="BU407" s="100">
        <f>+'[3]Contratos anteriores'!BU410</f>
        <v>900.76900000000001</v>
      </c>
      <c r="BV407" s="100">
        <f t="shared" si="459"/>
        <v>897.90508262500009</v>
      </c>
      <c r="BW407" s="100">
        <f t="shared" si="460"/>
        <v>90.334878720884205</v>
      </c>
      <c r="BX407" s="100">
        <f t="shared" si="529"/>
        <v>762.40276454367381</v>
      </c>
      <c r="BY407" s="100">
        <f t="shared" si="453"/>
        <v>988.23996134588424</v>
      </c>
      <c r="BZ407" s="100">
        <f t="shared" si="457"/>
        <v>955.71050469605905</v>
      </c>
      <c r="CA407" s="100" t="str">
        <f t="shared" si="461"/>
        <v/>
      </c>
      <c r="CB407" s="100">
        <f t="shared" si="462"/>
        <v>944.34900000000005</v>
      </c>
      <c r="CC407" s="100" t="str">
        <f t="shared" si="463"/>
        <v/>
      </c>
      <c r="CD407" s="100" t="str">
        <f t="shared" si="464"/>
        <v/>
      </c>
      <c r="CE407" s="100" t="str">
        <f t="shared" si="465"/>
        <v/>
      </c>
      <c r="CF407" s="100" t="str">
        <f t="shared" si="466"/>
        <v/>
      </c>
      <c r="CG407" s="100" t="str">
        <f t="shared" si="467"/>
        <v/>
      </c>
      <c r="CH407" s="100" t="str">
        <f t="shared" si="468"/>
        <v/>
      </c>
      <c r="CI407" s="100" t="str">
        <f t="shared" si="469"/>
        <v/>
      </c>
      <c r="CJ407" s="100" t="str">
        <f t="shared" si="470"/>
        <v/>
      </c>
      <c r="CK407" s="100" t="str">
        <f t="shared" si="471"/>
        <v/>
      </c>
      <c r="CL407" s="100">
        <f t="shared" si="472"/>
        <v>846.41350499999987</v>
      </c>
      <c r="CM407" s="100" t="str">
        <f t="shared" si="473"/>
        <v/>
      </c>
      <c r="CN407" s="100" t="str">
        <f t="shared" si="474"/>
        <v/>
      </c>
      <c r="CO407" s="100">
        <f t="shared" si="475"/>
        <v>857.14</v>
      </c>
      <c r="CP407" s="100" t="str">
        <f t="shared" si="476"/>
        <v/>
      </c>
      <c r="CQ407" s="100" t="str">
        <f t="shared" si="477"/>
        <v/>
      </c>
      <c r="CR407" s="100" t="str">
        <f t="shared" si="478"/>
        <v/>
      </c>
      <c r="CS407" s="100" t="str">
        <f t="shared" si="479"/>
        <v/>
      </c>
      <c r="CT407" s="100" t="str">
        <f t="shared" si="480"/>
        <v/>
      </c>
      <c r="CU407" s="100" t="str">
        <f t="shared" si="481"/>
        <v/>
      </c>
      <c r="CV407" s="100">
        <f t="shared" si="482"/>
        <v>951.37117500000011</v>
      </c>
      <c r="CW407" s="100" t="str">
        <f t="shared" si="483"/>
        <v/>
      </c>
      <c r="CX407" s="100" t="str">
        <f t="shared" si="484"/>
        <v/>
      </c>
      <c r="CY407" s="100" t="str">
        <f t="shared" si="485"/>
        <v/>
      </c>
      <c r="CZ407" s="100" t="str">
        <f t="shared" si="486"/>
        <v/>
      </c>
      <c r="DA407" s="100" t="str">
        <f t="shared" si="487"/>
        <v/>
      </c>
      <c r="DB407" s="100" t="str">
        <f t="shared" si="488"/>
        <v/>
      </c>
      <c r="DC407" s="100" t="str">
        <f t="shared" si="489"/>
        <v/>
      </c>
      <c r="DD407" s="100" t="str">
        <f t="shared" si="490"/>
        <v/>
      </c>
      <c r="DE407" s="100" t="str">
        <f t="shared" si="491"/>
        <v/>
      </c>
      <c r="DF407" s="100" t="str">
        <f t="shared" si="492"/>
        <v/>
      </c>
      <c r="DG407" s="100" t="str">
        <f t="shared" si="493"/>
        <v/>
      </c>
      <c r="DH407" s="100" t="str">
        <f t="shared" si="494"/>
        <v/>
      </c>
      <c r="DI407" s="100" t="str">
        <f t="shared" si="495"/>
        <v/>
      </c>
      <c r="DJ407" s="100" t="str">
        <f t="shared" si="496"/>
        <v/>
      </c>
      <c r="DK407" s="100" t="str">
        <f t="shared" si="497"/>
        <v/>
      </c>
      <c r="DL407" s="100" t="str">
        <f t="shared" si="498"/>
        <v/>
      </c>
      <c r="DM407" s="100" t="str">
        <f t="shared" si="499"/>
        <v/>
      </c>
      <c r="DN407" s="100">
        <f t="shared" si="500"/>
        <v>944.06374500000004</v>
      </c>
      <c r="DO407" s="100" t="str">
        <f t="shared" si="501"/>
        <v/>
      </c>
      <c r="DP407" s="100" t="str">
        <f t="shared" si="502"/>
        <v/>
      </c>
      <c r="DQ407" s="100" t="str">
        <f t="shared" si="503"/>
        <v/>
      </c>
      <c r="DR407" s="100" t="str">
        <f t="shared" si="504"/>
        <v/>
      </c>
      <c r="DS407" s="100" t="str">
        <f t="shared" si="505"/>
        <v/>
      </c>
      <c r="DT407" s="100" t="str">
        <f t="shared" si="506"/>
        <v/>
      </c>
      <c r="DU407" s="100" t="str">
        <f t="shared" si="507"/>
        <v/>
      </c>
      <c r="DV407" s="100" t="str">
        <f t="shared" si="508"/>
        <v/>
      </c>
      <c r="DW407" s="100" t="str">
        <f t="shared" si="509"/>
        <v/>
      </c>
      <c r="DX407" s="100" t="str">
        <f t="shared" si="510"/>
        <v/>
      </c>
      <c r="DY407" s="100" t="str">
        <f t="shared" si="511"/>
        <v/>
      </c>
      <c r="DZ407" s="100" t="str">
        <f t="shared" si="512"/>
        <v/>
      </c>
      <c r="EA407" s="100" t="str">
        <f t="shared" si="513"/>
        <v/>
      </c>
      <c r="EB407" s="100" t="str">
        <f t="shared" si="514"/>
        <v/>
      </c>
      <c r="EC407" s="100">
        <f t="shared" si="515"/>
        <v>955.71</v>
      </c>
      <c r="ED407" s="100" t="str">
        <f t="shared" si="516"/>
        <v/>
      </c>
      <c r="EE407" s="100" t="str">
        <f t="shared" si="517"/>
        <v/>
      </c>
      <c r="EF407" s="100" t="str">
        <f t="shared" si="518"/>
        <v/>
      </c>
      <c r="EG407" s="100">
        <f t="shared" si="519"/>
        <v>914.75939799999992</v>
      </c>
      <c r="EH407" s="100" t="str">
        <f t="shared" si="520"/>
        <v/>
      </c>
      <c r="EI407" s="100">
        <f t="shared" si="521"/>
        <v>867.45</v>
      </c>
      <c r="EJ407" s="100" t="str">
        <f t="shared" si="522"/>
        <v/>
      </c>
      <c r="EK407" s="100">
        <f t="shared" si="523"/>
        <v>921.08</v>
      </c>
      <c r="EL407" s="100">
        <f t="shared" si="524"/>
        <v>853.8102869999999</v>
      </c>
      <c r="EM407" s="100" t="str">
        <f t="shared" si="525"/>
        <v/>
      </c>
      <c r="EN407" s="100">
        <f t="shared" si="526"/>
        <v>900.76900000000001</v>
      </c>
      <c r="EO407" s="99">
        <f t="shared" si="527"/>
        <v>772</v>
      </c>
      <c r="EP407" s="99">
        <f>ROUND(EO407*(1+[3]Inflación!$G$50),2)</f>
        <v>781.92</v>
      </c>
      <c r="EQ407" s="98">
        <f t="shared" si="528"/>
        <v>-0.11144640994600363</v>
      </c>
    </row>
    <row r="408" spans="1:147" s="97" customFormat="1" ht="24.75" customHeight="1">
      <c r="A408" s="107">
        <v>398</v>
      </c>
      <c r="B408" s="106" t="s">
        <v>347</v>
      </c>
      <c r="C408" s="165" t="s">
        <v>255</v>
      </c>
      <c r="D408" s="104" t="s">
        <v>12</v>
      </c>
      <c r="E408" s="103">
        <v>1149.6897093063565</v>
      </c>
      <c r="F408" s="103">
        <v>1159.4620718354604</v>
      </c>
      <c r="G408" s="102"/>
      <c r="H408" s="100"/>
      <c r="I408" s="100"/>
      <c r="J408" s="100">
        <v>1351.41</v>
      </c>
      <c r="K408" s="100" t="str">
        <f>+'[3]Contratos anteriores'!AO411</f>
        <v xml:space="preserve"> </v>
      </c>
      <c r="L408" s="100" t="str">
        <f>+'[3]Contratos anteriores'!AP411</f>
        <v xml:space="preserve"> </v>
      </c>
      <c r="M408" s="100" t="str">
        <f>+'[3]Contratos anteriores'!AQ411</f>
        <v xml:space="preserve"> </v>
      </c>
      <c r="N408" s="100"/>
      <c r="O408" s="100"/>
      <c r="P408" s="100"/>
      <c r="Q408" s="100" t="str">
        <f>+'[3]Contratos anteriores'!AR411</f>
        <v xml:space="preserve"> </v>
      </c>
      <c r="R408" s="100" t="str">
        <f>+'[3]Contratos anteriores'!AS411</f>
        <v xml:space="preserve"> </v>
      </c>
      <c r="S408" s="100" t="str">
        <f>+'[3]Contratos anteriores'!AT411</f>
        <v xml:space="preserve"> </v>
      </c>
      <c r="T408" s="100"/>
      <c r="U408" s="100"/>
      <c r="V408" s="100"/>
      <c r="W408" s="100" t="str">
        <f>+'[3]Contratos anteriores'!AU411</f>
        <v xml:space="preserve"> </v>
      </c>
      <c r="X408" s="100" t="str">
        <f>+'[3]Contratos anteriores'!AV411</f>
        <v xml:space="preserve"> </v>
      </c>
      <c r="Y408" s="100" t="str">
        <f>+'[3]Contratos anteriores'!AW411</f>
        <v xml:space="preserve"> </v>
      </c>
      <c r="Z408" s="100"/>
      <c r="AA408" s="100"/>
      <c r="AB408" s="100"/>
      <c r="AC408" s="101" t="str">
        <f>+'[3]Contratos anteriores'!AX411</f>
        <v xml:space="preserve"> </v>
      </c>
      <c r="AD408" s="101" t="str">
        <f>+'[3]Contratos anteriores'!AY411</f>
        <v xml:space="preserve"> </v>
      </c>
      <c r="AE408" s="101" t="str">
        <f>+'[3]Contratos anteriores'!AZ411</f>
        <v xml:space="preserve"> </v>
      </c>
      <c r="AF408" s="100"/>
      <c r="AG408" s="100"/>
      <c r="AH408" s="100"/>
      <c r="AI408" s="100" t="str">
        <f>+'[3]Contratos anteriores'!BA411</f>
        <v xml:space="preserve"> </v>
      </c>
      <c r="AJ408" s="100" t="str">
        <f>+'[3]Contratos anteriores'!BB411</f>
        <v xml:space="preserve"> </v>
      </c>
      <c r="AK408" s="100" t="str">
        <f>+'[3]Contratos anteriores'!BC411</f>
        <v xml:space="preserve"> </v>
      </c>
      <c r="AL408" s="100"/>
      <c r="AM408" s="100"/>
      <c r="AN408" s="100"/>
      <c r="AO408" s="100" t="str">
        <f>+'[3]Contratos anteriores'!BD411</f>
        <v xml:space="preserve"> </v>
      </c>
      <c r="AP408" s="100" t="str">
        <f>+'[3]Contratos anteriores'!BE411</f>
        <v xml:space="preserve"> </v>
      </c>
      <c r="AQ408" s="100" t="str">
        <f>+'[3]Contratos anteriores'!BF411</f>
        <v xml:space="preserve"> </v>
      </c>
      <c r="AR408" s="100"/>
      <c r="AS408" s="100"/>
      <c r="AT408" s="100"/>
      <c r="AU408" s="100" t="str">
        <f>+'[3]Contratos anteriores'!BG411</f>
        <v xml:space="preserve"> </v>
      </c>
      <c r="AV408" s="100" t="str">
        <f>+'[3]Contratos anteriores'!BH411</f>
        <v xml:space="preserve"> </v>
      </c>
      <c r="AW408" s="100" t="str">
        <f>+'[3]Contratos anteriores'!BI411</f>
        <v xml:space="preserve"> </v>
      </c>
      <c r="AX408" s="100"/>
      <c r="AY408" s="100"/>
      <c r="AZ408" s="100"/>
      <c r="BA408" s="100" t="str">
        <f>+'[3]Contratos anteriores'!BJ411</f>
        <v xml:space="preserve"> </v>
      </c>
      <c r="BB408" s="100" t="str">
        <f>+'[3]Contratos anteriores'!BK411</f>
        <v xml:space="preserve"> </v>
      </c>
      <c r="BC408" s="100" t="str">
        <f>+'[3]Contratos anteriores'!BL411</f>
        <v xml:space="preserve"> </v>
      </c>
      <c r="BD408" s="100"/>
      <c r="BE408" s="100"/>
      <c r="BF408" s="100"/>
      <c r="BG408" s="100" t="str">
        <f>+'[3]Contratos anteriores'!BM411</f>
        <v xml:space="preserve"> </v>
      </c>
      <c r="BH408" s="100" t="str">
        <f>+'[3]Contratos anteriores'!BN411</f>
        <v xml:space="preserve"> </v>
      </c>
      <c r="BI408" s="100" t="str">
        <f>+'[3]Contratos anteriores'!BO411</f>
        <v xml:space="preserve"> </v>
      </c>
      <c r="BJ408" s="100">
        <v>1264.6600000000001</v>
      </c>
      <c r="BK408" s="100">
        <v>1299.1500000000001</v>
      </c>
      <c r="BL408" s="100"/>
      <c r="BM408" s="100" t="str">
        <f>+'[3]Contratos anteriores'!BP411</f>
        <v xml:space="preserve"> </v>
      </c>
      <c r="BN408" s="100" t="str">
        <f>+'[3]Contratos anteriores'!BQ411</f>
        <v xml:space="preserve"> </v>
      </c>
      <c r="BO408" s="100" t="str">
        <f>+'[3]Contratos anteriores'!BR411</f>
        <v xml:space="preserve"> </v>
      </c>
      <c r="BP408" s="100">
        <v>1147.8699999999999</v>
      </c>
      <c r="BQ408" s="100"/>
      <c r="BR408" s="100">
        <v>1180.8800000000001</v>
      </c>
      <c r="BS408" s="100" t="str">
        <f>+'[3]Contratos anteriores'!BS411</f>
        <v xml:space="preserve"> </v>
      </c>
      <c r="BT408" s="100" t="str">
        <f>+'[3]Contratos anteriores'!BT411</f>
        <v xml:space="preserve"> </v>
      </c>
      <c r="BU408" s="100" t="str">
        <f>+'[3]Contratos anteriores'!BU411</f>
        <v xml:space="preserve"> </v>
      </c>
      <c r="BV408" s="100">
        <f t="shared" si="459"/>
        <v>1248.7940000000001</v>
      </c>
      <c r="BW408" s="100">
        <f t="shared" si="460"/>
        <v>82.5072905042515</v>
      </c>
      <c r="BX408" s="100">
        <f t="shared" si="529"/>
        <v>1125.0330642436229</v>
      </c>
      <c r="BY408" s="100">
        <f t="shared" si="453"/>
        <v>1331.3012905042515</v>
      </c>
      <c r="BZ408" s="100">
        <f t="shared" si="457"/>
        <v>1264.6586802369923</v>
      </c>
      <c r="CA408" s="100" t="str">
        <f t="shared" si="461"/>
        <v/>
      </c>
      <c r="CB408" s="100" t="str">
        <f t="shared" si="462"/>
        <v/>
      </c>
      <c r="CC408" s="100" t="str">
        <f t="shared" si="463"/>
        <v/>
      </c>
      <c r="CD408" s="100" t="str">
        <f t="shared" si="464"/>
        <v/>
      </c>
      <c r="CE408" s="100" t="str">
        <f t="shared" si="465"/>
        <v/>
      </c>
      <c r="CF408" s="100" t="str">
        <f t="shared" si="466"/>
        <v/>
      </c>
      <c r="CG408" s="100" t="str">
        <f t="shared" si="467"/>
        <v/>
      </c>
      <c r="CH408" s="100" t="str">
        <f t="shared" si="468"/>
        <v/>
      </c>
      <c r="CI408" s="100" t="str">
        <f t="shared" si="469"/>
        <v/>
      </c>
      <c r="CJ408" s="100" t="str">
        <f t="shared" si="470"/>
        <v/>
      </c>
      <c r="CK408" s="100" t="str">
        <f t="shared" si="471"/>
        <v/>
      </c>
      <c r="CL408" s="100" t="str">
        <f t="shared" si="472"/>
        <v/>
      </c>
      <c r="CM408" s="100" t="str">
        <f t="shared" si="473"/>
        <v/>
      </c>
      <c r="CN408" s="100" t="str">
        <f t="shared" si="474"/>
        <v/>
      </c>
      <c r="CO408" s="100" t="str">
        <f t="shared" si="475"/>
        <v/>
      </c>
      <c r="CP408" s="100" t="str">
        <f t="shared" si="476"/>
        <v/>
      </c>
      <c r="CQ408" s="100" t="str">
        <f t="shared" si="477"/>
        <v/>
      </c>
      <c r="CR408" s="100" t="str">
        <f t="shared" si="478"/>
        <v/>
      </c>
      <c r="CS408" s="100" t="str">
        <f t="shared" si="479"/>
        <v/>
      </c>
      <c r="CT408" s="100" t="str">
        <f t="shared" si="480"/>
        <v/>
      </c>
      <c r="CU408" s="100" t="str">
        <f t="shared" si="481"/>
        <v/>
      </c>
      <c r="CV408" s="100" t="str">
        <f t="shared" si="482"/>
        <v/>
      </c>
      <c r="CW408" s="100" t="str">
        <f t="shared" si="483"/>
        <v/>
      </c>
      <c r="CX408" s="100" t="str">
        <f t="shared" si="484"/>
        <v/>
      </c>
      <c r="CY408" s="100" t="str">
        <f t="shared" si="485"/>
        <v/>
      </c>
      <c r="CZ408" s="100" t="str">
        <f t="shared" si="486"/>
        <v/>
      </c>
      <c r="DA408" s="100" t="str">
        <f t="shared" si="487"/>
        <v/>
      </c>
      <c r="DB408" s="100" t="str">
        <f t="shared" si="488"/>
        <v/>
      </c>
      <c r="DC408" s="100" t="str">
        <f t="shared" si="489"/>
        <v/>
      </c>
      <c r="DD408" s="100" t="str">
        <f t="shared" si="490"/>
        <v/>
      </c>
      <c r="DE408" s="100" t="str">
        <f t="shared" si="491"/>
        <v/>
      </c>
      <c r="DF408" s="100" t="str">
        <f t="shared" si="492"/>
        <v/>
      </c>
      <c r="DG408" s="100" t="str">
        <f t="shared" si="493"/>
        <v/>
      </c>
      <c r="DH408" s="100" t="str">
        <f t="shared" si="494"/>
        <v/>
      </c>
      <c r="DI408" s="100" t="str">
        <f t="shared" si="495"/>
        <v/>
      </c>
      <c r="DJ408" s="100" t="str">
        <f t="shared" si="496"/>
        <v/>
      </c>
      <c r="DK408" s="100" t="str">
        <f t="shared" si="497"/>
        <v/>
      </c>
      <c r="DL408" s="100" t="str">
        <f t="shared" si="498"/>
        <v/>
      </c>
      <c r="DM408" s="100" t="str">
        <f t="shared" si="499"/>
        <v/>
      </c>
      <c r="DN408" s="100" t="str">
        <f t="shared" si="500"/>
        <v/>
      </c>
      <c r="DO408" s="100" t="str">
        <f t="shared" si="501"/>
        <v/>
      </c>
      <c r="DP408" s="100" t="str">
        <f t="shared" si="502"/>
        <v/>
      </c>
      <c r="DQ408" s="100" t="str">
        <f t="shared" si="503"/>
        <v/>
      </c>
      <c r="DR408" s="100" t="str">
        <f t="shared" si="504"/>
        <v/>
      </c>
      <c r="DS408" s="100" t="str">
        <f t="shared" si="505"/>
        <v/>
      </c>
      <c r="DT408" s="100" t="str">
        <f t="shared" si="506"/>
        <v/>
      </c>
      <c r="DU408" s="100" t="str">
        <f t="shared" si="507"/>
        <v/>
      </c>
      <c r="DV408" s="100" t="str">
        <f t="shared" si="508"/>
        <v/>
      </c>
      <c r="DW408" s="100" t="str">
        <f t="shared" si="509"/>
        <v/>
      </c>
      <c r="DX408" s="100" t="str">
        <f t="shared" si="510"/>
        <v/>
      </c>
      <c r="DY408" s="100" t="str">
        <f t="shared" si="511"/>
        <v/>
      </c>
      <c r="DZ408" s="100" t="str">
        <f t="shared" si="512"/>
        <v/>
      </c>
      <c r="EA408" s="100" t="str">
        <f t="shared" si="513"/>
        <v/>
      </c>
      <c r="EB408" s="100" t="str">
        <f t="shared" si="514"/>
        <v/>
      </c>
      <c r="EC408" s="100" t="str">
        <f t="shared" si="515"/>
        <v/>
      </c>
      <c r="ED408" s="100" t="str">
        <f t="shared" si="516"/>
        <v/>
      </c>
      <c r="EE408" s="100" t="str">
        <f t="shared" si="517"/>
        <v/>
      </c>
      <c r="EF408" s="100" t="str">
        <f t="shared" si="518"/>
        <v/>
      </c>
      <c r="EG408" s="100" t="str">
        <f t="shared" si="519"/>
        <v/>
      </c>
      <c r="EH408" s="100" t="str">
        <f t="shared" si="520"/>
        <v/>
      </c>
      <c r="EI408" s="100">
        <f t="shared" si="521"/>
        <v>1147.8699999999999</v>
      </c>
      <c r="EJ408" s="100" t="str">
        <f t="shared" si="522"/>
        <v/>
      </c>
      <c r="EK408" s="100">
        <f t="shared" si="523"/>
        <v>1180.8800000000001</v>
      </c>
      <c r="EL408" s="100" t="str">
        <f t="shared" si="524"/>
        <v/>
      </c>
      <c r="EM408" s="100" t="str">
        <f t="shared" si="525"/>
        <v/>
      </c>
      <c r="EN408" s="100" t="str">
        <f t="shared" si="526"/>
        <v/>
      </c>
      <c r="EO408" s="99">
        <f t="shared" si="527"/>
        <v>1164.6099999999999</v>
      </c>
      <c r="EP408" s="99">
        <f>ROUND(EO408*(1+[3]Inflación!$G$50),2)</f>
        <v>1179.57</v>
      </c>
      <c r="EQ408" s="98">
        <f t="shared" si="528"/>
        <v>1.2977667428758055E-2</v>
      </c>
    </row>
    <row r="409" spans="1:147" s="97" customFormat="1" ht="24.75" customHeight="1">
      <c r="A409" s="107">
        <v>399</v>
      </c>
      <c r="B409" s="106" t="s">
        <v>347</v>
      </c>
      <c r="C409" s="165" t="s">
        <v>254</v>
      </c>
      <c r="D409" s="104" t="s">
        <v>12</v>
      </c>
      <c r="E409" s="103">
        <v>473.93452016206425</v>
      </c>
      <c r="F409" s="103">
        <v>477.96296358344182</v>
      </c>
      <c r="G409" s="102"/>
      <c r="H409" s="100"/>
      <c r="I409" s="100">
        <v>511.31850000000003</v>
      </c>
      <c r="J409" s="100">
        <v>573.52</v>
      </c>
      <c r="K409" s="100">
        <f>+'[3]Contratos anteriores'!AO412</f>
        <v>495.44327800000008</v>
      </c>
      <c r="L409" s="100" t="str">
        <f>+'[3]Contratos anteriores'!AP412</f>
        <v xml:space="preserve"> </v>
      </c>
      <c r="M409" s="100" t="str">
        <f>+'[3]Contratos anteriores'!AQ412</f>
        <v xml:space="preserve"> </v>
      </c>
      <c r="N409" s="100"/>
      <c r="O409" s="100"/>
      <c r="P409" s="100"/>
      <c r="Q409" s="100">
        <f>+'[3]Contratos anteriores'!AR412</f>
        <v>446.05885800000004</v>
      </c>
      <c r="R409" s="100" t="str">
        <f>+'[3]Contratos anteriores'!AS412</f>
        <v xml:space="preserve"> </v>
      </c>
      <c r="S409" s="100" t="str">
        <f>+'[3]Contratos anteriores'!AT412</f>
        <v xml:space="preserve"> </v>
      </c>
      <c r="T409" s="100"/>
      <c r="U409" s="100"/>
      <c r="V409" s="100"/>
      <c r="W409" s="100">
        <f>+'[3]Contratos anteriores'!AU412</f>
        <v>489.92228599999993</v>
      </c>
      <c r="X409" s="100">
        <f>+'[3]Contratos anteriores'!AV412</f>
        <v>471.47130799999996</v>
      </c>
      <c r="Y409" s="100">
        <f>+'[3]Contratos anteriores'!AW412</f>
        <v>704.62</v>
      </c>
      <c r="Z409" s="100"/>
      <c r="AA409" s="100"/>
      <c r="AB409" s="100"/>
      <c r="AC409" s="101" t="str">
        <f>+'[3]Contratos anteriores'!AX412</f>
        <v xml:space="preserve"> </v>
      </c>
      <c r="AD409" s="101" t="str">
        <f>+'[3]Contratos anteriores'!AY412</f>
        <v xml:space="preserve"> </v>
      </c>
      <c r="AE409" s="101" t="str">
        <f>+'[3]Contratos anteriores'!AZ412</f>
        <v xml:space="preserve"> </v>
      </c>
      <c r="AF409" s="100"/>
      <c r="AG409" s="100"/>
      <c r="AH409" s="100"/>
      <c r="AI409" s="100" t="str">
        <f>+'[3]Contratos anteriores'!BA412</f>
        <v xml:space="preserve"> </v>
      </c>
      <c r="AJ409" s="100" t="str">
        <f>+'[3]Contratos anteriores'!BB412</f>
        <v xml:space="preserve"> </v>
      </c>
      <c r="AK409" s="100" t="str">
        <f>+'[3]Contratos anteriores'!BC412</f>
        <v xml:space="preserve"> </v>
      </c>
      <c r="AL409" s="100"/>
      <c r="AM409" s="100"/>
      <c r="AN409" s="100"/>
      <c r="AO409" s="100" t="str">
        <f>+'[3]Contratos anteriores'!BD412</f>
        <v xml:space="preserve"> </v>
      </c>
      <c r="AP409" s="100" t="str">
        <f>+'[3]Contratos anteriores'!BE412</f>
        <v xml:space="preserve"> </v>
      </c>
      <c r="AQ409" s="100" t="str">
        <f>+'[3]Contratos anteriores'!BF412</f>
        <v xml:space="preserve"> </v>
      </c>
      <c r="AR409" s="100"/>
      <c r="AS409" s="100"/>
      <c r="AT409" s="100"/>
      <c r="AU409" s="100" t="str">
        <f>+'[3]Contratos anteriores'!BG412</f>
        <v xml:space="preserve"> </v>
      </c>
      <c r="AV409" s="100" t="str">
        <f>+'[3]Contratos anteriores'!BH412</f>
        <v xml:space="preserve"> </v>
      </c>
      <c r="AW409" s="100" t="str">
        <f>+'[3]Contratos anteriores'!BI412</f>
        <v xml:space="preserve"> </v>
      </c>
      <c r="AX409" s="100"/>
      <c r="AY409" s="100"/>
      <c r="AZ409" s="100"/>
      <c r="BA409" s="100" t="str">
        <f>+'[3]Contratos anteriores'!BJ412</f>
        <v xml:space="preserve"> </v>
      </c>
      <c r="BB409" s="100" t="str">
        <f>+'[3]Contratos anteriores'!BK412</f>
        <v xml:space="preserve"> </v>
      </c>
      <c r="BC409" s="100" t="str">
        <f>+'[3]Contratos anteriores'!BL412</f>
        <v xml:space="preserve"> </v>
      </c>
      <c r="BD409" s="100"/>
      <c r="BE409" s="100"/>
      <c r="BF409" s="100"/>
      <c r="BG409" s="100" t="str">
        <f>+'[3]Contratos anteriores'!BM412</f>
        <v xml:space="preserve"> </v>
      </c>
      <c r="BH409" s="100" t="str">
        <f>+'[3]Contratos anteriores'!BN412</f>
        <v xml:space="preserve"> </v>
      </c>
      <c r="BI409" s="100" t="str">
        <f>+'[3]Contratos anteriores'!BO412</f>
        <v xml:space="preserve"> </v>
      </c>
      <c r="BJ409" s="100">
        <v>678.15</v>
      </c>
      <c r="BK409" s="100">
        <v>535.54999999999995</v>
      </c>
      <c r="BL409" s="100"/>
      <c r="BM409" s="100">
        <f>+'[3]Contratos anteriores'!BP412</f>
        <v>572.11783200000002</v>
      </c>
      <c r="BN409" s="100" t="str">
        <f>+'[3]Contratos anteriores'!BQ412</f>
        <v xml:space="preserve"> </v>
      </c>
      <c r="BO409" s="100" t="str">
        <f>+'[3]Contratos anteriores'!BR412</f>
        <v xml:space="preserve"> </v>
      </c>
      <c r="BP409" s="100">
        <v>473.18</v>
      </c>
      <c r="BQ409" s="100"/>
      <c r="BR409" s="100">
        <v>498.72</v>
      </c>
      <c r="BS409" s="100" t="str">
        <f>+'[3]Contratos anteriores'!BS412</f>
        <v xml:space="preserve"> </v>
      </c>
      <c r="BT409" s="100">
        <f>+'[3]Contratos anteriores'!BT412</f>
        <v>496.27112699999998</v>
      </c>
      <c r="BU409" s="100" t="str">
        <f>+'[3]Contratos anteriores'!BU412</f>
        <v xml:space="preserve"> </v>
      </c>
      <c r="BV409" s="100">
        <f t="shared" si="459"/>
        <v>534.33409146153849</v>
      </c>
      <c r="BW409" s="100">
        <f t="shared" si="460"/>
        <v>75.959368986436672</v>
      </c>
      <c r="BX409" s="100">
        <f t="shared" si="529"/>
        <v>420.39503798188349</v>
      </c>
      <c r="BY409" s="100">
        <f t="shared" si="453"/>
        <v>610.29346044797512</v>
      </c>
      <c r="BZ409" s="100">
        <f t="shared" si="457"/>
        <v>521.32797217827067</v>
      </c>
      <c r="CA409" s="100" t="str">
        <f t="shared" si="461"/>
        <v/>
      </c>
      <c r="CB409" s="100">
        <f t="shared" si="462"/>
        <v>511.31850000000003</v>
      </c>
      <c r="CC409" s="100" t="str">
        <f t="shared" si="463"/>
        <v/>
      </c>
      <c r="CD409" s="100">
        <f t="shared" si="464"/>
        <v>495.44327800000008</v>
      </c>
      <c r="CE409" s="100" t="str">
        <f t="shared" si="465"/>
        <v/>
      </c>
      <c r="CF409" s="100" t="str">
        <f t="shared" si="466"/>
        <v/>
      </c>
      <c r="CG409" s="100" t="str">
        <f t="shared" si="467"/>
        <v/>
      </c>
      <c r="CH409" s="100" t="str">
        <f t="shared" si="468"/>
        <v/>
      </c>
      <c r="CI409" s="100" t="str">
        <f t="shared" si="469"/>
        <v/>
      </c>
      <c r="CJ409" s="100">
        <f t="shared" si="470"/>
        <v>446.05885800000004</v>
      </c>
      <c r="CK409" s="100" t="str">
        <f t="shared" si="471"/>
        <v/>
      </c>
      <c r="CL409" s="100" t="str">
        <f t="shared" si="472"/>
        <v/>
      </c>
      <c r="CM409" s="100" t="str">
        <f t="shared" si="473"/>
        <v/>
      </c>
      <c r="CN409" s="100" t="str">
        <f t="shared" si="474"/>
        <v/>
      </c>
      <c r="CO409" s="100" t="str">
        <f t="shared" si="475"/>
        <v/>
      </c>
      <c r="CP409" s="100">
        <f t="shared" si="476"/>
        <v>489.92228599999993</v>
      </c>
      <c r="CQ409" s="100">
        <f t="shared" si="477"/>
        <v>471.47130799999996</v>
      </c>
      <c r="CR409" s="100" t="str">
        <f t="shared" si="478"/>
        <v/>
      </c>
      <c r="CS409" s="100" t="str">
        <f t="shared" si="479"/>
        <v/>
      </c>
      <c r="CT409" s="100" t="str">
        <f t="shared" si="480"/>
        <v/>
      </c>
      <c r="CU409" s="100" t="str">
        <f t="shared" si="481"/>
        <v/>
      </c>
      <c r="CV409" s="100" t="str">
        <f t="shared" si="482"/>
        <v/>
      </c>
      <c r="CW409" s="100" t="str">
        <f t="shared" si="483"/>
        <v/>
      </c>
      <c r="CX409" s="100" t="str">
        <f t="shared" si="484"/>
        <v/>
      </c>
      <c r="CY409" s="100" t="str">
        <f t="shared" si="485"/>
        <v/>
      </c>
      <c r="CZ409" s="100" t="str">
        <f t="shared" si="486"/>
        <v/>
      </c>
      <c r="DA409" s="100" t="str">
        <f t="shared" si="487"/>
        <v/>
      </c>
      <c r="DB409" s="100" t="str">
        <f t="shared" si="488"/>
        <v/>
      </c>
      <c r="DC409" s="100" t="str">
        <f t="shared" si="489"/>
        <v/>
      </c>
      <c r="DD409" s="100" t="str">
        <f t="shared" si="490"/>
        <v/>
      </c>
      <c r="DE409" s="100" t="str">
        <f t="shared" si="491"/>
        <v/>
      </c>
      <c r="DF409" s="100" t="str">
        <f t="shared" si="492"/>
        <v/>
      </c>
      <c r="DG409" s="100" t="str">
        <f t="shared" si="493"/>
        <v/>
      </c>
      <c r="DH409" s="100" t="str">
        <f t="shared" si="494"/>
        <v/>
      </c>
      <c r="DI409" s="100" t="str">
        <f t="shared" si="495"/>
        <v/>
      </c>
      <c r="DJ409" s="100" t="str">
        <f t="shared" si="496"/>
        <v/>
      </c>
      <c r="DK409" s="100" t="str">
        <f t="shared" si="497"/>
        <v/>
      </c>
      <c r="DL409" s="100" t="str">
        <f t="shared" si="498"/>
        <v/>
      </c>
      <c r="DM409" s="100" t="str">
        <f t="shared" si="499"/>
        <v/>
      </c>
      <c r="DN409" s="100" t="str">
        <f t="shared" si="500"/>
        <v/>
      </c>
      <c r="DO409" s="100" t="str">
        <f t="shared" si="501"/>
        <v/>
      </c>
      <c r="DP409" s="100" t="str">
        <f t="shared" si="502"/>
        <v/>
      </c>
      <c r="DQ409" s="100" t="str">
        <f t="shared" si="503"/>
        <v/>
      </c>
      <c r="DR409" s="100" t="str">
        <f t="shared" si="504"/>
        <v/>
      </c>
      <c r="DS409" s="100" t="str">
        <f t="shared" si="505"/>
        <v/>
      </c>
      <c r="DT409" s="100" t="str">
        <f t="shared" si="506"/>
        <v/>
      </c>
      <c r="DU409" s="100" t="str">
        <f t="shared" si="507"/>
        <v/>
      </c>
      <c r="DV409" s="100" t="str">
        <f t="shared" si="508"/>
        <v/>
      </c>
      <c r="DW409" s="100" t="str">
        <f t="shared" si="509"/>
        <v/>
      </c>
      <c r="DX409" s="100" t="str">
        <f t="shared" si="510"/>
        <v/>
      </c>
      <c r="DY409" s="100" t="str">
        <f t="shared" si="511"/>
        <v/>
      </c>
      <c r="DZ409" s="100" t="str">
        <f t="shared" si="512"/>
        <v/>
      </c>
      <c r="EA409" s="100" t="str">
        <f t="shared" si="513"/>
        <v/>
      </c>
      <c r="EB409" s="100" t="str">
        <f t="shared" si="514"/>
        <v/>
      </c>
      <c r="EC409" s="100" t="str">
        <f t="shared" si="515"/>
        <v/>
      </c>
      <c r="ED409" s="100" t="str">
        <f t="shared" si="516"/>
        <v/>
      </c>
      <c r="EE409" s="100" t="str">
        <f t="shared" si="517"/>
        <v/>
      </c>
      <c r="EF409" s="100" t="str">
        <f t="shared" si="518"/>
        <v/>
      </c>
      <c r="EG409" s="100" t="str">
        <f t="shared" si="519"/>
        <v/>
      </c>
      <c r="EH409" s="100" t="str">
        <f t="shared" si="520"/>
        <v/>
      </c>
      <c r="EI409" s="100">
        <f t="shared" si="521"/>
        <v>473.18</v>
      </c>
      <c r="EJ409" s="100" t="str">
        <f t="shared" si="522"/>
        <v/>
      </c>
      <c r="EK409" s="100">
        <f t="shared" si="523"/>
        <v>498.72</v>
      </c>
      <c r="EL409" s="100" t="str">
        <f t="shared" si="524"/>
        <v/>
      </c>
      <c r="EM409" s="100">
        <f t="shared" si="525"/>
        <v>496.27112699999998</v>
      </c>
      <c r="EN409" s="100" t="str">
        <f t="shared" si="526"/>
        <v/>
      </c>
      <c r="EO409" s="99">
        <f t="shared" si="527"/>
        <v>486.07</v>
      </c>
      <c r="EP409" s="99">
        <f>ROUND(EO409*(1+[3]Inflación!$G$50),2)</f>
        <v>492.32</v>
      </c>
      <c r="EQ409" s="98">
        <f t="shared" si="528"/>
        <v>2.5605815406284371E-2</v>
      </c>
    </row>
    <row r="410" spans="1:147" s="97" customFormat="1" ht="24.75" customHeight="1">
      <c r="A410" s="107">
        <v>400</v>
      </c>
      <c r="B410" s="106" t="s">
        <v>347</v>
      </c>
      <c r="C410" s="165" t="s">
        <v>253</v>
      </c>
      <c r="D410" s="104" t="s">
        <v>12</v>
      </c>
      <c r="E410" s="103">
        <v>589.98782098983702</v>
      </c>
      <c r="F410" s="103">
        <v>595.00271746825058</v>
      </c>
      <c r="G410" s="102"/>
      <c r="H410" s="100"/>
      <c r="I410" s="100">
        <v>601.32450000000006</v>
      </c>
      <c r="J410" s="100">
        <v>686.94</v>
      </c>
      <c r="K410" s="100">
        <f>+'[3]Contratos anteriores'!AO413</f>
        <v>582.65480600000012</v>
      </c>
      <c r="L410" s="100" t="str">
        <f>+'[3]Contratos anteriores'!AP413</f>
        <v xml:space="preserve"> </v>
      </c>
      <c r="M410" s="100" t="str">
        <f>+'[3]Contratos anteriores'!AQ413</f>
        <v xml:space="preserve"> </v>
      </c>
      <c r="N410" s="100"/>
      <c r="O410" s="100"/>
      <c r="P410" s="100"/>
      <c r="Q410" s="100">
        <f>+'[3]Contratos anteriores'!AR413</f>
        <v>524.58324000000005</v>
      </c>
      <c r="R410" s="100" t="str">
        <f>+'[3]Contratos anteriores'!AS413</f>
        <v xml:space="preserve"> </v>
      </c>
      <c r="S410" s="100" t="str">
        <f>+'[3]Contratos anteriores'!AT413</f>
        <v xml:space="preserve"> </v>
      </c>
      <c r="T410" s="100"/>
      <c r="U410" s="100"/>
      <c r="V410" s="100"/>
      <c r="W410" s="100">
        <f>+'[3]Contratos anteriores'!AU413</f>
        <v>576.16777399999989</v>
      </c>
      <c r="X410" s="100">
        <f>+'[3]Contratos anteriores'!AV413</f>
        <v>554.45541200000002</v>
      </c>
      <c r="Y410" s="100">
        <f>+'[3]Contratos anteriores'!AW413</f>
        <v>805.28</v>
      </c>
      <c r="Z410" s="100"/>
      <c r="AA410" s="100"/>
      <c r="AB410" s="100"/>
      <c r="AC410" s="101">
        <f>+'[3]Contratos anteriores'!AX413</f>
        <v>605.80668000000003</v>
      </c>
      <c r="AD410" s="101" t="str">
        <f>+'[3]Contratos anteriores'!AY413</f>
        <v xml:space="preserve"> </v>
      </c>
      <c r="AE410" s="101" t="str">
        <f>+'[3]Contratos anteriores'!AZ413</f>
        <v xml:space="preserve"> </v>
      </c>
      <c r="AF410" s="100"/>
      <c r="AG410" s="100"/>
      <c r="AH410" s="100"/>
      <c r="AI410" s="100" t="str">
        <f>+'[3]Contratos anteriores'!BA413</f>
        <v xml:space="preserve"> </v>
      </c>
      <c r="AJ410" s="100" t="str">
        <f>+'[3]Contratos anteriores'!BB413</f>
        <v xml:space="preserve"> </v>
      </c>
      <c r="AK410" s="100" t="str">
        <f>+'[3]Contratos anteriores'!BC413</f>
        <v xml:space="preserve"> </v>
      </c>
      <c r="AL410" s="100"/>
      <c r="AM410" s="100"/>
      <c r="AN410" s="100"/>
      <c r="AO410" s="100" t="str">
        <f>+'[3]Contratos anteriores'!BD413</f>
        <v xml:space="preserve"> </v>
      </c>
      <c r="AP410" s="100" t="str">
        <f>+'[3]Contratos anteriores'!BE413</f>
        <v xml:space="preserve"> </v>
      </c>
      <c r="AQ410" s="100" t="str">
        <f>+'[3]Contratos anteriores'!BF413</f>
        <v xml:space="preserve"> </v>
      </c>
      <c r="AR410" s="100"/>
      <c r="AS410" s="100"/>
      <c r="AT410" s="100"/>
      <c r="AU410" s="100">
        <f>+'[3]Contratos anteriores'!BG413</f>
        <v>601.15351199999998</v>
      </c>
      <c r="AV410" s="100" t="str">
        <f>+'[3]Contratos anteriores'!BH413</f>
        <v xml:space="preserve"> </v>
      </c>
      <c r="AW410" s="100" t="str">
        <f>+'[3]Contratos anteriores'!BI413</f>
        <v xml:space="preserve"> </v>
      </c>
      <c r="AX410" s="100"/>
      <c r="AY410" s="100"/>
      <c r="AZ410" s="100"/>
      <c r="BA410" s="100" t="str">
        <f>+'[3]Contratos anteriores'!BJ413</f>
        <v xml:space="preserve"> </v>
      </c>
      <c r="BB410" s="100" t="str">
        <f>+'[3]Contratos anteriores'!BK413</f>
        <v xml:space="preserve"> </v>
      </c>
      <c r="BC410" s="100" t="str">
        <f>+'[3]Contratos anteriores'!BL413</f>
        <v xml:space="preserve"> </v>
      </c>
      <c r="BD410" s="100"/>
      <c r="BE410" s="100"/>
      <c r="BF410" s="100"/>
      <c r="BG410" s="100" t="str">
        <f>+'[3]Contratos anteriores'!BM413</f>
        <v xml:space="preserve"> </v>
      </c>
      <c r="BH410" s="100" t="str">
        <f>+'[3]Contratos anteriores'!BN413</f>
        <v xml:space="preserve"> </v>
      </c>
      <c r="BI410" s="100" t="str">
        <f>+'[3]Contratos anteriores'!BO413</f>
        <v xml:space="preserve"> </v>
      </c>
      <c r="BJ410" s="100">
        <v>798.71</v>
      </c>
      <c r="BK410" s="100">
        <v>666.69</v>
      </c>
      <c r="BL410" s="100"/>
      <c r="BM410" s="100">
        <f>+'[3]Contratos anteriores'!BP413</f>
        <v>614.26279199999999</v>
      </c>
      <c r="BN410" s="100">
        <f>+'[3]Contratos anteriores'!BQ413</f>
        <v>582.48299899999995</v>
      </c>
      <c r="BO410" s="100" t="str">
        <f>+'[3]Contratos anteriores'!BR413</f>
        <v xml:space="preserve"> </v>
      </c>
      <c r="BP410" s="100">
        <v>589.04999999999995</v>
      </c>
      <c r="BQ410" s="100"/>
      <c r="BR410" s="100">
        <v>586.51</v>
      </c>
      <c r="BS410" s="100" t="str">
        <f>+'[3]Contratos anteriores'!BS413</f>
        <v xml:space="preserve"> </v>
      </c>
      <c r="BT410" s="100">
        <f>+'[3]Contratos anteriores'!BT413</f>
        <v>583.628379</v>
      </c>
      <c r="BU410" s="100" t="str">
        <f>+'[3]Contratos anteriores'!BU413</f>
        <v xml:space="preserve"> </v>
      </c>
      <c r="BV410" s="100">
        <f t="shared" si="459"/>
        <v>622.48125587499987</v>
      </c>
      <c r="BW410" s="100">
        <f t="shared" si="460"/>
        <v>75.499921318953383</v>
      </c>
      <c r="BX410" s="100">
        <f t="shared" si="529"/>
        <v>509.23137389656983</v>
      </c>
      <c r="BY410" s="100">
        <f t="shared" si="453"/>
        <v>697.98117719395327</v>
      </c>
      <c r="BZ410" s="100">
        <f t="shared" si="457"/>
        <v>648.98660308882074</v>
      </c>
      <c r="CA410" s="100" t="str">
        <f t="shared" si="461"/>
        <v/>
      </c>
      <c r="CB410" s="100">
        <f t="shared" si="462"/>
        <v>601.32450000000006</v>
      </c>
      <c r="CC410" s="100" t="str">
        <f t="shared" si="463"/>
        <v/>
      </c>
      <c r="CD410" s="100">
        <f t="shared" si="464"/>
        <v>582.65480600000012</v>
      </c>
      <c r="CE410" s="100" t="str">
        <f t="shared" si="465"/>
        <v/>
      </c>
      <c r="CF410" s="100" t="str">
        <f t="shared" si="466"/>
        <v/>
      </c>
      <c r="CG410" s="100" t="str">
        <f t="shared" si="467"/>
        <v/>
      </c>
      <c r="CH410" s="100" t="str">
        <f t="shared" si="468"/>
        <v/>
      </c>
      <c r="CI410" s="100" t="str">
        <f t="shared" si="469"/>
        <v/>
      </c>
      <c r="CJ410" s="100">
        <f t="shared" si="470"/>
        <v>524.58324000000005</v>
      </c>
      <c r="CK410" s="100" t="str">
        <f t="shared" si="471"/>
        <v/>
      </c>
      <c r="CL410" s="100" t="str">
        <f t="shared" si="472"/>
        <v/>
      </c>
      <c r="CM410" s="100" t="str">
        <f t="shared" si="473"/>
        <v/>
      </c>
      <c r="CN410" s="100" t="str">
        <f t="shared" si="474"/>
        <v/>
      </c>
      <c r="CO410" s="100" t="str">
        <f t="shared" si="475"/>
        <v/>
      </c>
      <c r="CP410" s="100">
        <f t="shared" si="476"/>
        <v>576.16777399999989</v>
      </c>
      <c r="CQ410" s="100">
        <f t="shared" si="477"/>
        <v>554.45541200000002</v>
      </c>
      <c r="CR410" s="100" t="str">
        <f t="shared" si="478"/>
        <v/>
      </c>
      <c r="CS410" s="100" t="str">
        <f t="shared" si="479"/>
        <v/>
      </c>
      <c r="CT410" s="100" t="str">
        <f t="shared" si="480"/>
        <v/>
      </c>
      <c r="CU410" s="100" t="str">
        <f t="shared" si="481"/>
        <v/>
      </c>
      <c r="CV410" s="100">
        <f t="shared" si="482"/>
        <v>605.80668000000003</v>
      </c>
      <c r="CW410" s="100" t="str">
        <f t="shared" si="483"/>
        <v/>
      </c>
      <c r="CX410" s="100" t="str">
        <f t="shared" si="484"/>
        <v/>
      </c>
      <c r="CY410" s="100" t="str">
        <f t="shared" si="485"/>
        <v/>
      </c>
      <c r="CZ410" s="100" t="str">
        <f t="shared" si="486"/>
        <v/>
      </c>
      <c r="DA410" s="100" t="str">
        <f t="shared" si="487"/>
        <v/>
      </c>
      <c r="DB410" s="100" t="str">
        <f t="shared" si="488"/>
        <v/>
      </c>
      <c r="DC410" s="100" t="str">
        <f t="shared" si="489"/>
        <v/>
      </c>
      <c r="DD410" s="100" t="str">
        <f t="shared" si="490"/>
        <v/>
      </c>
      <c r="DE410" s="100" t="str">
        <f t="shared" si="491"/>
        <v/>
      </c>
      <c r="DF410" s="100" t="str">
        <f t="shared" si="492"/>
        <v/>
      </c>
      <c r="DG410" s="100" t="str">
        <f t="shared" si="493"/>
        <v/>
      </c>
      <c r="DH410" s="100" t="str">
        <f t="shared" si="494"/>
        <v/>
      </c>
      <c r="DI410" s="100" t="str">
        <f t="shared" si="495"/>
        <v/>
      </c>
      <c r="DJ410" s="100" t="str">
        <f t="shared" si="496"/>
        <v/>
      </c>
      <c r="DK410" s="100" t="str">
        <f t="shared" si="497"/>
        <v/>
      </c>
      <c r="DL410" s="100" t="str">
        <f t="shared" si="498"/>
        <v/>
      </c>
      <c r="DM410" s="100" t="str">
        <f t="shared" si="499"/>
        <v/>
      </c>
      <c r="DN410" s="100">
        <f t="shared" si="500"/>
        <v>601.15351199999998</v>
      </c>
      <c r="DO410" s="100" t="str">
        <f t="shared" si="501"/>
        <v/>
      </c>
      <c r="DP410" s="100" t="str">
        <f t="shared" si="502"/>
        <v/>
      </c>
      <c r="DQ410" s="100" t="str">
        <f t="shared" si="503"/>
        <v/>
      </c>
      <c r="DR410" s="100" t="str">
        <f t="shared" si="504"/>
        <v/>
      </c>
      <c r="DS410" s="100" t="str">
        <f t="shared" si="505"/>
        <v/>
      </c>
      <c r="DT410" s="100" t="str">
        <f t="shared" si="506"/>
        <v/>
      </c>
      <c r="DU410" s="100" t="str">
        <f t="shared" si="507"/>
        <v/>
      </c>
      <c r="DV410" s="100" t="str">
        <f t="shared" si="508"/>
        <v/>
      </c>
      <c r="DW410" s="100" t="str">
        <f t="shared" si="509"/>
        <v/>
      </c>
      <c r="DX410" s="100" t="str">
        <f t="shared" si="510"/>
        <v/>
      </c>
      <c r="DY410" s="100" t="str">
        <f t="shared" si="511"/>
        <v/>
      </c>
      <c r="DZ410" s="100" t="str">
        <f t="shared" si="512"/>
        <v/>
      </c>
      <c r="EA410" s="100" t="str">
        <f t="shared" si="513"/>
        <v/>
      </c>
      <c r="EB410" s="100" t="str">
        <f t="shared" si="514"/>
        <v/>
      </c>
      <c r="EC410" s="100" t="str">
        <f t="shared" si="515"/>
        <v/>
      </c>
      <c r="ED410" s="100" t="str">
        <f t="shared" si="516"/>
        <v/>
      </c>
      <c r="EE410" s="100" t="str">
        <f t="shared" si="517"/>
        <v/>
      </c>
      <c r="EF410" s="100">
        <f t="shared" si="518"/>
        <v>614.26279199999999</v>
      </c>
      <c r="EG410" s="100">
        <f t="shared" si="519"/>
        <v>582.48299899999995</v>
      </c>
      <c r="EH410" s="100" t="str">
        <f t="shared" si="520"/>
        <v/>
      </c>
      <c r="EI410" s="100">
        <f t="shared" si="521"/>
        <v>589.04999999999995</v>
      </c>
      <c r="EJ410" s="100" t="str">
        <f t="shared" si="522"/>
        <v/>
      </c>
      <c r="EK410" s="100">
        <f t="shared" si="523"/>
        <v>586.51</v>
      </c>
      <c r="EL410" s="100" t="str">
        <f t="shared" si="524"/>
        <v/>
      </c>
      <c r="EM410" s="100">
        <f t="shared" si="525"/>
        <v>583.628379</v>
      </c>
      <c r="EN410" s="100" t="str">
        <f t="shared" si="526"/>
        <v/>
      </c>
      <c r="EO410" s="99">
        <f t="shared" si="527"/>
        <v>584.42999999999995</v>
      </c>
      <c r="EP410" s="99">
        <f>ROUND(EO410*(1+[3]Inflación!$G$50),2)</f>
        <v>591.94000000000005</v>
      </c>
      <c r="EQ410" s="98">
        <f t="shared" si="528"/>
        <v>-9.4202300320582744E-3</v>
      </c>
    </row>
    <row r="411" spans="1:147" s="108" customFormat="1" ht="24.75" customHeight="1">
      <c r="A411" s="96">
        <v>401</v>
      </c>
      <c r="B411" s="95" t="s">
        <v>347</v>
      </c>
      <c r="C411" s="91" t="s">
        <v>348</v>
      </c>
      <c r="D411" s="90" t="s">
        <v>12</v>
      </c>
      <c r="E411" s="94">
        <v>1318.2567080848646</v>
      </c>
      <c r="F411" s="94">
        <v>1329.461890103586</v>
      </c>
      <c r="G411" s="87"/>
      <c r="H411" s="82"/>
      <c r="I411" s="82"/>
      <c r="J411" s="82"/>
      <c r="K411" s="82" t="str">
        <f>+'[3]Contratos anteriores'!AO414</f>
        <v xml:space="preserve"> </v>
      </c>
      <c r="L411" s="82" t="str">
        <f>+'[3]Contratos anteriores'!AP414</f>
        <v xml:space="preserve"> </v>
      </c>
      <c r="M411" s="82" t="str">
        <f>+'[3]Contratos anteriores'!AQ414</f>
        <v xml:space="preserve"> </v>
      </c>
      <c r="N411" s="82"/>
      <c r="O411" s="82"/>
      <c r="P411" s="82"/>
      <c r="Q411" s="82" t="str">
        <f>+'[3]Contratos anteriores'!AR414</f>
        <v xml:space="preserve"> </v>
      </c>
      <c r="R411" s="82" t="str">
        <f>+'[3]Contratos anteriores'!AS414</f>
        <v xml:space="preserve"> </v>
      </c>
      <c r="S411" s="82" t="str">
        <f>+'[3]Contratos anteriores'!AT414</f>
        <v xml:space="preserve"> </v>
      </c>
      <c r="T411" s="82"/>
      <c r="U411" s="82"/>
      <c r="V411" s="82"/>
      <c r="W411" s="82" t="str">
        <f>+'[3]Contratos anteriores'!AU414</f>
        <v xml:space="preserve"> </v>
      </c>
      <c r="X411" s="82">
        <f>+'[3]Contratos anteriores'!AV414</f>
        <v>1309.1436959999999</v>
      </c>
      <c r="Y411" s="82" t="str">
        <f>+'[3]Contratos anteriores'!AW414</f>
        <v xml:space="preserve"> </v>
      </c>
      <c r="Z411" s="82"/>
      <c r="AA411" s="82"/>
      <c r="AB411" s="82"/>
      <c r="AC411" s="86" t="str">
        <f>+'[3]Contratos anteriores'!AX414</f>
        <v xml:space="preserve"> </v>
      </c>
      <c r="AD411" s="86" t="str">
        <f>+'[3]Contratos anteriores'!AY414</f>
        <v xml:space="preserve"> </v>
      </c>
      <c r="AE411" s="86" t="str">
        <f>+'[3]Contratos anteriores'!AZ414</f>
        <v xml:space="preserve"> </v>
      </c>
      <c r="AF411" s="82"/>
      <c r="AG411" s="82"/>
      <c r="AH411" s="82"/>
      <c r="AI411" s="82" t="str">
        <f>+'[3]Contratos anteriores'!BA414</f>
        <v xml:space="preserve"> </v>
      </c>
      <c r="AJ411" s="82" t="str">
        <f>+'[3]Contratos anteriores'!BB414</f>
        <v xml:space="preserve"> </v>
      </c>
      <c r="AK411" s="82" t="str">
        <f>+'[3]Contratos anteriores'!BC414</f>
        <v xml:space="preserve"> </v>
      </c>
      <c r="AL411" s="82"/>
      <c r="AM411" s="82"/>
      <c r="AN411" s="82"/>
      <c r="AO411" s="82" t="str">
        <f>+'[3]Contratos anteriores'!BD414</f>
        <v xml:space="preserve"> </v>
      </c>
      <c r="AP411" s="82" t="str">
        <f>+'[3]Contratos anteriores'!BE414</f>
        <v xml:space="preserve"> </v>
      </c>
      <c r="AQ411" s="82" t="str">
        <f>+'[3]Contratos anteriores'!BF414</f>
        <v xml:space="preserve"> </v>
      </c>
      <c r="AR411" s="82"/>
      <c r="AS411" s="82"/>
      <c r="AT411" s="82"/>
      <c r="AU411" s="82" t="str">
        <f>+'[3]Contratos anteriores'!BG414</f>
        <v xml:space="preserve"> </v>
      </c>
      <c r="AV411" s="82" t="str">
        <f>+'[3]Contratos anteriores'!BH414</f>
        <v xml:space="preserve"> </v>
      </c>
      <c r="AW411" s="82" t="str">
        <f>+'[3]Contratos anteriores'!BI414</f>
        <v xml:space="preserve"> </v>
      </c>
      <c r="AX411" s="82"/>
      <c r="AY411" s="82"/>
      <c r="AZ411" s="82"/>
      <c r="BA411" s="82" t="str">
        <f>+'[3]Contratos anteriores'!BJ414</f>
        <v xml:space="preserve"> </v>
      </c>
      <c r="BB411" s="82" t="str">
        <f>+'[3]Contratos anteriores'!BK414</f>
        <v xml:space="preserve"> </v>
      </c>
      <c r="BC411" s="82" t="str">
        <f>+'[3]Contratos anteriores'!BL414</f>
        <v xml:space="preserve"> </v>
      </c>
      <c r="BD411" s="82"/>
      <c r="BE411" s="82"/>
      <c r="BF411" s="82"/>
      <c r="BG411" s="82" t="str">
        <f>+'[3]Contratos anteriores'!BM414</f>
        <v xml:space="preserve"> </v>
      </c>
      <c r="BH411" s="82" t="str">
        <f>+'[3]Contratos anteriores'!BN414</f>
        <v xml:space="preserve"> </v>
      </c>
      <c r="BI411" s="82" t="str">
        <f>+'[3]Contratos anteriores'!BO414</f>
        <v xml:space="preserve"> </v>
      </c>
      <c r="BJ411" s="82">
        <v>1595.29</v>
      </c>
      <c r="BK411" s="82">
        <v>1489.63</v>
      </c>
      <c r="BL411" s="82"/>
      <c r="BM411" s="82" t="str">
        <f>+'[3]Contratos anteriores'!BP414</f>
        <v xml:space="preserve"> </v>
      </c>
      <c r="BN411" s="82" t="str">
        <f>+'[3]Contratos anteriores'!BQ414</f>
        <v xml:space="preserve"> </v>
      </c>
      <c r="BO411" s="82" t="str">
        <f>+'[3]Contratos anteriores'!BR414</f>
        <v xml:space="preserve"> </v>
      </c>
      <c r="BP411" s="82">
        <v>1316.17</v>
      </c>
      <c r="BQ411" s="82"/>
      <c r="BR411" s="82">
        <v>1384.81</v>
      </c>
      <c r="BS411" s="82" t="str">
        <f>+'[3]Contratos anteriores'!BS414</f>
        <v xml:space="preserve"> </v>
      </c>
      <c r="BT411" s="82" t="str">
        <f>+'[3]Contratos anteriores'!BT414</f>
        <v xml:space="preserve"> </v>
      </c>
      <c r="BU411" s="82" t="str">
        <f>+'[3]Contratos anteriores'!BU414</f>
        <v xml:space="preserve"> </v>
      </c>
      <c r="BV411" s="84">
        <f t="shared" si="459"/>
        <v>1419.0087392</v>
      </c>
      <c r="BW411" s="84">
        <f t="shared" si="460"/>
        <v>110.20765442211102</v>
      </c>
      <c r="BX411" s="84">
        <f t="shared" si="529"/>
        <v>1253.6972575668335</v>
      </c>
      <c r="BY411" s="84">
        <f t="shared" si="453"/>
        <v>1529.2163936221111</v>
      </c>
      <c r="BZ411" s="84">
        <f t="shared" si="457"/>
        <v>1450.0823788933512</v>
      </c>
      <c r="CA411" s="82" t="str">
        <f t="shared" si="461"/>
        <v/>
      </c>
      <c r="CB411" s="82" t="str">
        <f t="shared" si="462"/>
        <v/>
      </c>
      <c r="CC411" s="82" t="str">
        <f t="shared" si="463"/>
        <v/>
      </c>
      <c r="CD411" s="82" t="str">
        <f t="shared" si="464"/>
        <v/>
      </c>
      <c r="CE411" s="82" t="str">
        <f t="shared" si="465"/>
        <v/>
      </c>
      <c r="CF411" s="82" t="str">
        <f t="shared" si="466"/>
        <v/>
      </c>
      <c r="CG411" s="82" t="str">
        <f t="shared" si="467"/>
        <v/>
      </c>
      <c r="CH411" s="82" t="str">
        <f t="shared" si="468"/>
        <v/>
      </c>
      <c r="CI411" s="82" t="str">
        <f t="shared" si="469"/>
        <v/>
      </c>
      <c r="CJ411" s="82" t="str">
        <f t="shared" si="470"/>
        <v/>
      </c>
      <c r="CK411" s="82" t="str">
        <f t="shared" si="471"/>
        <v/>
      </c>
      <c r="CL411" s="82" t="str">
        <f t="shared" si="472"/>
        <v/>
      </c>
      <c r="CM411" s="82" t="str">
        <f t="shared" si="473"/>
        <v/>
      </c>
      <c r="CN411" s="82" t="str">
        <f t="shared" si="474"/>
        <v/>
      </c>
      <c r="CO411" s="82" t="str">
        <f t="shared" si="475"/>
        <v/>
      </c>
      <c r="CP411" s="82" t="str">
        <f t="shared" si="476"/>
        <v/>
      </c>
      <c r="CQ411" s="82">
        <f t="shared" si="477"/>
        <v>1309.1436959999999</v>
      </c>
      <c r="CR411" s="82" t="str">
        <f t="shared" si="478"/>
        <v/>
      </c>
      <c r="CS411" s="82" t="str">
        <f t="shared" si="479"/>
        <v/>
      </c>
      <c r="CT411" s="82" t="str">
        <f t="shared" si="480"/>
        <v/>
      </c>
      <c r="CU411" s="82" t="str">
        <f t="shared" si="481"/>
        <v/>
      </c>
      <c r="CV411" s="82" t="str">
        <f t="shared" si="482"/>
        <v/>
      </c>
      <c r="CW411" s="82" t="str">
        <f t="shared" si="483"/>
        <v/>
      </c>
      <c r="CX411" s="82" t="str">
        <f t="shared" si="484"/>
        <v/>
      </c>
      <c r="CY411" s="82" t="str">
        <f t="shared" si="485"/>
        <v/>
      </c>
      <c r="CZ411" s="82" t="str">
        <f t="shared" si="486"/>
        <v/>
      </c>
      <c r="DA411" s="82" t="str">
        <f t="shared" si="487"/>
        <v/>
      </c>
      <c r="DB411" s="82" t="str">
        <f t="shared" si="488"/>
        <v/>
      </c>
      <c r="DC411" s="82" t="str">
        <f t="shared" si="489"/>
        <v/>
      </c>
      <c r="DD411" s="82" t="str">
        <f t="shared" si="490"/>
        <v/>
      </c>
      <c r="DE411" s="82" t="str">
        <f t="shared" si="491"/>
        <v/>
      </c>
      <c r="DF411" s="82" t="str">
        <f t="shared" si="492"/>
        <v/>
      </c>
      <c r="DG411" s="82" t="str">
        <f t="shared" si="493"/>
        <v/>
      </c>
      <c r="DH411" s="82" t="str">
        <f t="shared" si="494"/>
        <v/>
      </c>
      <c r="DI411" s="82" t="str">
        <f t="shared" si="495"/>
        <v/>
      </c>
      <c r="DJ411" s="82" t="str">
        <f t="shared" si="496"/>
        <v/>
      </c>
      <c r="DK411" s="82" t="str">
        <f t="shared" si="497"/>
        <v/>
      </c>
      <c r="DL411" s="82" t="str">
        <f t="shared" si="498"/>
        <v/>
      </c>
      <c r="DM411" s="82" t="str">
        <f t="shared" si="499"/>
        <v/>
      </c>
      <c r="DN411" s="82" t="str">
        <f t="shared" si="500"/>
        <v/>
      </c>
      <c r="DO411" s="82" t="str">
        <f t="shared" si="501"/>
        <v/>
      </c>
      <c r="DP411" s="82" t="str">
        <f t="shared" si="502"/>
        <v/>
      </c>
      <c r="DQ411" s="82" t="str">
        <f t="shared" si="503"/>
        <v/>
      </c>
      <c r="DR411" s="82" t="str">
        <f t="shared" si="504"/>
        <v/>
      </c>
      <c r="DS411" s="82" t="str">
        <f t="shared" si="505"/>
        <v/>
      </c>
      <c r="DT411" s="82" t="str">
        <f t="shared" si="506"/>
        <v/>
      </c>
      <c r="DU411" s="82" t="str">
        <f t="shared" si="507"/>
        <v/>
      </c>
      <c r="DV411" s="82" t="str">
        <f t="shared" si="508"/>
        <v/>
      </c>
      <c r="DW411" s="82" t="str">
        <f t="shared" si="509"/>
        <v/>
      </c>
      <c r="DX411" s="82" t="str">
        <f t="shared" si="510"/>
        <v/>
      </c>
      <c r="DY411" s="82" t="str">
        <f t="shared" si="511"/>
        <v/>
      </c>
      <c r="DZ411" s="82" t="str">
        <f t="shared" si="512"/>
        <v/>
      </c>
      <c r="EA411" s="82" t="str">
        <f t="shared" si="513"/>
        <v/>
      </c>
      <c r="EB411" s="82" t="str">
        <f t="shared" si="514"/>
        <v/>
      </c>
      <c r="EC411" s="82" t="str">
        <f t="shared" si="515"/>
        <v/>
      </c>
      <c r="ED411" s="82" t="str">
        <f t="shared" si="516"/>
        <v/>
      </c>
      <c r="EE411" s="82" t="str">
        <f t="shared" si="517"/>
        <v/>
      </c>
      <c r="EF411" s="82" t="str">
        <f t="shared" si="518"/>
        <v/>
      </c>
      <c r="EG411" s="82" t="str">
        <f t="shared" si="519"/>
        <v/>
      </c>
      <c r="EH411" s="82" t="str">
        <f t="shared" si="520"/>
        <v/>
      </c>
      <c r="EI411" s="82">
        <f t="shared" si="521"/>
        <v>1316.17</v>
      </c>
      <c r="EJ411" s="82" t="str">
        <f t="shared" si="522"/>
        <v/>
      </c>
      <c r="EK411" s="82">
        <f t="shared" si="523"/>
        <v>1384.81</v>
      </c>
      <c r="EL411" s="82" t="str">
        <f t="shared" si="524"/>
        <v/>
      </c>
      <c r="EM411" s="82" t="str">
        <f t="shared" si="525"/>
        <v/>
      </c>
      <c r="EN411" s="82" t="str">
        <f t="shared" si="526"/>
        <v/>
      </c>
      <c r="EO411" s="71">
        <f t="shared" si="527"/>
        <v>1337.58</v>
      </c>
      <c r="EP411" s="71">
        <f>ROUND(EO411*(1+[3]Inflación!$G$50),2)</f>
        <v>1354.77</v>
      </c>
      <c r="EQ411" s="81">
        <f t="shared" si="528"/>
        <v>1.4658216261389523E-2</v>
      </c>
    </row>
    <row r="412" spans="1:147" s="97" customFormat="1" ht="24.75" customHeight="1">
      <c r="A412" s="107">
        <v>402</v>
      </c>
      <c r="B412" s="106" t="s">
        <v>347</v>
      </c>
      <c r="C412" s="105" t="s">
        <v>252</v>
      </c>
      <c r="D412" s="104" t="s">
        <v>12</v>
      </c>
      <c r="E412" s="103">
        <v>1119.9174512444743</v>
      </c>
      <c r="F412" s="103">
        <v>1129.4367495800523</v>
      </c>
      <c r="G412" s="102"/>
      <c r="H412" s="100"/>
      <c r="I412" s="100"/>
      <c r="J412" s="100"/>
      <c r="K412" s="100" t="str">
        <f>+'[3]Contratos anteriores'!AO415</f>
        <v xml:space="preserve"> </v>
      </c>
      <c r="L412" s="100" t="str">
        <f>+'[3]Contratos anteriores'!AP415</f>
        <v xml:space="preserve"> </v>
      </c>
      <c r="M412" s="100" t="str">
        <f>+'[3]Contratos anteriores'!AQ415</f>
        <v xml:space="preserve"> </v>
      </c>
      <c r="N412" s="100"/>
      <c r="O412" s="100"/>
      <c r="P412" s="100"/>
      <c r="Q412" s="100" t="str">
        <f>+'[3]Contratos anteriores'!AR415</f>
        <v xml:space="preserve"> </v>
      </c>
      <c r="R412" s="100" t="str">
        <f>+'[3]Contratos anteriores'!AS415</f>
        <v xml:space="preserve"> </v>
      </c>
      <c r="S412" s="100" t="str">
        <f>+'[3]Contratos anteriores'!AT415</f>
        <v xml:space="preserve"> </v>
      </c>
      <c r="T412" s="100"/>
      <c r="U412" s="100"/>
      <c r="V412" s="100"/>
      <c r="W412" s="100" t="str">
        <f>+'[3]Contratos anteriores'!AU415</f>
        <v xml:space="preserve"> </v>
      </c>
      <c r="X412" s="100" t="str">
        <f>+'[3]Contratos anteriores'!AV415</f>
        <v xml:space="preserve"> </v>
      </c>
      <c r="Y412" s="100" t="str">
        <f>+'[3]Contratos anteriores'!AW415</f>
        <v xml:space="preserve"> </v>
      </c>
      <c r="Z412" s="100"/>
      <c r="AA412" s="100"/>
      <c r="AB412" s="100"/>
      <c r="AC412" s="101" t="str">
        <f>+'[3]Contratos anteriores'!AX415</f>
        <v xml:space="preserve"> </v>
      </c>
      <c r="AD412" s="101" t="str">
        <f>+'[3]Contratos anteriores'!AY415</f>
        <v xml:space="preserve"> </v>
      </c>
      <c r="AE412" s="101" t="str">
        <f>+'[3]Contratos anteriores'!AZ415</f>
        <v xml:space="preserve"> </v>
      </c>
      <c r="AF412" s="100"/>
      <c r="AG412" s="100"/>
      <c r="AH412" s="100"/>
      <c r="AI412" s="100" t="str">
        <f>+'[3]Contratos anteriores'!BA415</f>
        <v xml:space="preserve"> </v>
      </c>
      <c r="AJ412" s="100" t="str">
        <f>+'[3]Contratos anteriores'!BB415</f>
        <v xml:space="preserve"> </v>
      </c>
      <c r="AK412" s="100" t="str">
        <f>+'[3]Contratos anteriores'!BC415</f>
        <v xml:space="preserve"> </v>
      </c>
      <c r="AL412" s="100"/>
      <c r="AM412" s="100"/>
      <c r="AN412" s="100"/>
      <c r="AO412" s="100" t="str">
        <f>+'[3]Contratos anteriores'!BD415</f>
        <v xml:space="preserve"> </v>
      </c>
      <c r="AP412" s="100" t="str">
        <f>+'[3]Contratos anteriores'!BE415</f>
        <v xml:space="preserve"> </v>
      </c>
      <c r="AQ412" s="100" t="str">
        <f>+'[3]Contratos anteriores'!BF415</f>
        <v xml:space="preserve"> </v>
      </c>
      <c r="AR412" s="100"/>
      <c r="AS412" s="100"/>
      <c r="AT412" s="100"/>
      <c r="AU412" s="100" t="str">
        <f>+'[3]Contratos anteriores'!BG415</f>
        <v xml:space="preserve"> </v>
      </c>
      <c r="AV412" s="100" t="str">
        <f>+'[3]Contratos anteriores'!BH415</f>
        <v xml:space="preserve"> </v>
      </c>
      <c r="AW412" s="100" t="str">
        <f>+'[3]Contratos anteriores'!BI415</f>
        <v xml:space="preserve"> </v>
      </c>
      <c r="AX412" s="100"/>
      <c r="AY412" s="100"/>
      <c r="AZ412" s="100"/>
      <c r="BA412" s="100" t="str">
        <f>+'[3]Contratos anteriores'!BJ415</f>
        <v xml:space="preserve"> </v>
      </c>
      <c r="BB412" s="100" t="str">
        <f>+'[3]Contratos anteriores'!BK415</f>
        <v xml:space="preserve"> </v>
      </c>
      <c r="BC412" s="100" t="str">
        <f>+'[3]Contratos anteriores'!BL415</f>
        <v xml:space="preserve"> </v>
      </c>
      <c r="BD412" s="100"/>
      <c r="BE412" s="100"/>
      <c r="BF412" s="100"/>
      <c r="BG412" s="100" t="str">
        <f>+'[3]Contratos anteriores'!BM415</f>
        <v xml:space="preserve"> </v>
      </c>
      <c r="BH412" s="100" t="str">
        <f>+'[3]Contratos anteriores'!BN415</f>
        <v xml:space="preserve"> </v>
      </c>
      <c r="BI412" s="100" t="str">
        <f>+'[3]Contratos anteriores'!BO415</f>
        <v xml:space="preserve"> </v>
      </c>
      <c r="BJ412" s="100">
        <v>1375.3899999999999</v>
      </c>
      <c r="BK412" s="100">
        <v>1265.51</v>
      </c>
      <c r="BL412" s="100"/>
      <c r="BM412" s="100" t="str">
        <f>+'[3]Contratos anteriores'!BP415</f>
        <v xml:space="preserve"> </v>
      </c>
      <c r="BN412" s="100" t="str">
        <f>+'[3]Contratos anteriores'!BQ415</f>
        <v xml:space="preserve"> </v>
      </c>
      <c r="BO412" s="100" t="str">
        <f>+'[3]Contratos anteriores'!BR415</f>
        <v xml:space="preserve"> </v>
      </c>
      <c r="BP412" s="100">
        <v>1118.1400000000001</v>
      </c>
      <c r="BQ412" s="100"/>
      <c r="BR412" s="100">
        <v>1176.46</v>
      </c>
      <c r="BS412" s="100" t="str">
        <f>+'[3]Contratos anteriores'!BS415</f>
        <v xml:space="preserve"> </v>
      </c>
      <c r="BT412" s="100" t="str">
        <f>+'[3]Contratos anteriores'!BT415</f>
        <v xml:space="preserve"> </v>
      </c>
      <c r="BU412" s="100" t="str">
        <f>+'[3]Contratos anteriores'!BU415</f>
        <v xml:space="preserve"> </v>
      </c>
      <c r="BV412" s="100">
        <f t="shared" si="459"/>
        <v>1233.875</v>
      </c>
      <c r="BW412" s="100">
        <f t="shared" si="460"/>
        <v>103.59783567838862</v>
      </c>
      <c r="BX412" s="100">
        <f t="shared" si="529"/>
        <v>1078.478246482417</v>
      </c>
      <c r="BY412" s="100">
        <f t="shared" si="453"/>
        <v>1337.4728356783887</v>
      </c>
      <c r="BZ412" s="100">
        <f t="shared" si="457"/>
        <v>1231.9091963689218</v>
      </c>
      <c r="CA412" s="100" t="str">
        <f t="shared" si="461"/>
        <v/>
      </c>
      <c r="CB412" s="100" t="str">
        <f t="shared" si="462"/>
        <v/>
      </c>
      <c r="CC412" s="100" t="str">
        <f t="shared" si="463"/>
        <v/>
      </c>
      <c r="CD412" s="100" t="str">
        <f t="shared" si="464"/>
        <v/>
      </c>
      <c r="CE412" s="100" t="str">
        <f t="shared" si="465"/>
        <v/>
      </c>
      <c r="CF412" s="100" t="str">
        <f t="shared" si="466"/>
        <v/>
      </c>
      <c r="CG412" s="100" t="str">
        <f t="shared" si="467"/>
        <v/>
      </c>
      <c r="CH412" s="100" t="str">
        <f t="shared" si="468"/>
        <v/>
      </c>
      <c r="CI412" s="100" t="str">
        <f t="shared" si="469"/>
        <v/>
      </c>
      <c r="CJ412" s="100" t="str">
        <f t="shared" si="470"/>
        <v/>
      </c>
      <c r="CK412" s="100" t="str">
        <f t="shared" si="471"/>
        <v/>
      </c>
      <c r="CL412" s="100" t="str">
        <f t="shared" si="472"/>
        <v/>
      </c>
      <c r="CM412" s="100" t="str">
        <f t="shared" si="473"/>
        <v/>
      </c>
      <c r="CN412" s="100" t="str">
        <f t="shared" si="474"/>
        <v/>
      </c>
      <c r="CO412" s="100" t="str">
        <f t="shared" si="475"/>
        <v/>
      </c>
      <c r="CP412" s="100" t="str">
        <f t="shared" si="476"/>
        <v/>
      </c>
      <c r="CQ412" s="100" t="str">
        <f t="shared" si="477"/>
        <v/>
      </c>
      <c r="CR412" s="100" t="str">
        <f t="shared" si="478"/>
        <v/>
      </c>
      <c r="CS412" s="100" t="str">
        <f t="shared" si="479"/>
        <v/>
      </c>
      <c r="CT412" s="100" t="str">
        <f t="shared" si="480"/>
        <v/>
      </c>
      <c r="CU412" s="100" t="str">
        <f t="shared" si="481"/>
        <v/>
      </c>
      <c r="CV412" s="100" t="str">
        <f t="shared" si="482"/>
        <v/>
      </c>
      <c r="CW412" s="100" t="str">
        <f t="shared" si="483"/>
        <v/>
      </c>
      <c r="CX412" s="100" t="str">
        <f t="shared" si="484"/>
        <v/>
      </c>
      <c r="CY412" s="100" t="str">
        <f t="shared" si="485"/>
        <v/>
      </c>
      <c r="CZ412" s="100" t="str">
        <f t="shared" si="486"/>
        <v/>
      </c>
      <c r="DA412" s="100" t="str">
        <f t="shared" si="487"/>
        <v/>
      </c>
      <c r="DB412" s="100" t="str">
        <f t="shared" si="488"/>
        <v/>
      </c>
      <c r="DC412" s="100" t="str">
        <f t="shared" si="489"/>
        <v/>
      </c>
      <c r="DD412" s="100" t="str">
        <f t="shared" si="490"/>
        <v/>
      </c>
      <c r="DE412" s="100" t="str">
        <f t="shared" si="491"/>
        <v/>
      </c>
      <c r="DF412" s="100" t="str">
        <f t="shared" si="492"/>
        <v/>
      </c>
      <c r="DG412" s="100" t="str">
        <f t="shared" si="493"/>
        <v/>
      </c>
      <c r="DH412" s="100" t="str">
        <f t="shared" si="494"/>
        <v/>
      </c>
      <c r="DI412" s="100" t="str">
        <f t="shared" si="495"/>
        <v/>
      </c>
      <c r="DJ412" s="100" t="str">
        <f t="shared" si="496"/>
        <v/>
      </c>
      <c r="DK412" s="100" t="str">
        <f t="shared" si="497"/>
        <v/>
      </c>
      <c r="DL412" s="100" t="str">
        <f t="shared" si="498"/>
        <v/>
      </c>
      <c r="DM412" s="100" t="str">
        <f t="shared" si="499"/>
        <v/>
      </c>
      <c r="DN412" s="100" t="str">
        <f t="shared" si="500"/>
        <v/>
      </c>
      <c r="DO412" s="100" t="str">
        <f t="shared" si="501"/>
        <v/>
      </c>
      <c r="DP412" s="100" t="str">
        <f t="shared" si="502"/>
        <v/>
      </c>
      <c r="DQ412" s="100" t="str">
        <f t="shared" si="503"/>
        <v/>
      </c>
      <c r="DR412" s="100" t="str">
        <f t="shared" si="504"/>
        <v/>
      </c>
      <c r="DS412" s="100" t="str">
        <f t="shared" si="505"/>
        <v/>
      </c>
      <c r="DT412" s="100" t="str">
        <f t="shared" si="506"/>
        <v/>
      </c>
      <c r="DU412" s="100" t="str">
        <f t="shared" si="507"/>
        <v/>
      </c>
      <c r="DV412" s="100" t="str">
        <f t="shared" si="508"/>
        <v/>
      </c>
      <c r="DW412" s="100" t="str">
        <f t="shared" si="509"/>
        <v/>
      </c>
      <c r="DX412" s="100" t="str">
        <f t="shared" si="510"/>
        <v/>
      </c>
      <c r="DY412" s="100" t="str">
        <f t="shared" si="511"/>
        <v/>
      </c>
      <c r="DZ412" s="100" t="str">
        <f t="shared" si="512"/>
        <v/>
      </c>
      <c r="EA412" s="100" t="str">
        <f t="shared" si="513"/>
        <v/>
      </c>
      <c r="EB412" s="100" t="str">
        <f t="shared" si="514"/>
        <v/>
      </c>
      <c r="EC412" s="100" t="str">
        <f t="shared" si="515"/>
        <v/>
      </c>
      <c r="ED412" s="100" t="str">
        <f t="shared" si="516"/>
        <v/>
      </c>
      <c r="EE412" s="100" t="str">
        <f t="shared" si="517"/>
        <v/>
      </c>
      <c r="EF412" s="100" t="str">
        <f t="shared" si="518"/>
        <v/>
      </c>
      <c r="EG412" s="100" t="str">
        <f t="shared" si="519"/>
        <v/>
      </c>
      <c r="EH412" s="100" t="str">
        <f t="shared" si="520"/>
        <v/>
      </c>
      <c r="EI412" s="100">
        <f t="shared" si="521"/>
        <v>1118.1400000000001</v>
      </c>
      <c r="EJ412" s="100" t="str">
        <f t="shared" si="522"/>
        <v/>
      </c>
      <c r="EK412" s="100">
        <f t="shared" si="523"/>
        <v>1176.46</v>
      </c>
      <c r="EL412" s="100" t="str">
        <f t="shared" si="524"/>
        <v/>
      </c>
      <c r="EM412" s="100" t="str">
        <f t="shared" si="525"/>
        <v/>
      </c>
      <c r="EN412" s="100" t="str">
        <f t="shared" si="526"/>
        <v/>
      </c>
      <c r="EO412" s="99">
        <f t="shared" si="527"/>
        <v>1148.04</v>
      </c>
      <c r="EP412" s="99">
        <f>ROUND(EO412*(1+[3]Inflación!$G$50),2)</f>
        <v>1162.79</v>
      </c>
      <c r="EQ412" s="98">
        <f t="shared" si="528"/>
        <v>2.5111269338892184E-2</v>
      </c>
    </row>
    <row r="413" spans="1:147" s="97" customFormat="1" ht="24.75" customHeight="1">
      <c r="A413" s="107">
        <v>403</v>
      </c>
      <c r="B413" s="106" t="s">
        <v>347</v>
      </c>
      <c r="C413" s="105" t="s">
        <v>251</v>
      </c>
      <c r="D413" s="104" t="s">
        <v>12</v>
      </c>
      <c r="E413" s="103">
        <v>1336.8260701002041</v>
      </c>
      <c r="F413" s="103">
        <v>1348.1890916960558</v>
      </c>
      <c r="G413" s="102"/>
      <c r="H413" s="100"/>
      <c r="I413" s="100">
        <v>1439.7810000000002</v>
      </c>
      <c r="J413" s="100"/>
      <c r="K413" s="100" t="str">
        <f>+'[3]Contratos anteriores'!AO416</f>
        <v xml:space="preserve"> </v>
      </c>
      <c r="L413" s="100" t="str">
        <f>+'[3]Contratos anteriores'!AP416</f>
        <v xml:space="preserve"> </v>
      </c>
      <c r="M413" s="100" t="str">
        <f>+'[3]Contratos anteriores'!AQ416</f>
        <v xml:space="preserve"> </v>
      </c>
      <c r="N413" s="100"/>
      <c r="O413" s="100"/>
      <c r="P413" s="100"/>
      <c r="Q413" s="100" t="str">
        <f>+'[3]Contratos anteriores'!AR416</f>
        <v xml:space="preserve"> </v>
      </c>
      <c r="R413" s="100" t="str">
        <f>+'[3]Contratos anteriores'!AS416</f>
        <v xml:space="preserve"> </v>
      </c>
      <c r="S413" s="100" t="str">
        <f>+'[3]Contratos anteriores'!AT416</f>
        <v xml:space="preserve"> </v>
      </c>
      <c r="T413" s="100"/>
      <c r="U413" s="100"/>
      <c r="V413" s="100"/>
      <c r="W413" s="100" t="str">
        <f>+'[3]Contratos anteriores'!AU416</f>
        <v xml:space="preserve"> </v>
      </c>
      <c r="X413" s="100" t="str">
        <f>+'[3]Contratos anteriores'!AV416</f>
        <v xml:space="preserve"> </v>
      </c>
      <c r="Y413" s="100" t="str">
        <f>+'[3]Contratos anteriores'!AW416</f>
        <v xml:space="preserve"> </v>
      </c>
      <c r="Z413" s="100"/>
      <c r="AA413" s="100"/>
      <c r="AB413" s="100"/>
      <c r="AC413" s="101" t="str">
        <f>+'[3]Contratos anteriores'!AX416</f>
        <v xml:space="preserve"> </v>
      </c>
      <c r="AD413" s="101" t="str">
        <f>+'[3]Contratos anteriores'!AY416</f>
        <v xml:space="preserve"> </v>
      </c>
      <c r="AE413" s="101" t="str">
        <f>+'[3]Contratos anteriores'!AZ416</f>
        <v xml:space="preserve"> </v>
      </c>
      <c r="AF413" s="100"/>
      <c r="AG413" s="100"/>
      <c r="AH413" s="100"/>
      <c r="AI413" s="100" t="str">
        <f>+'[3]Contratos anteriores'!BA416</f>
        <v xml:space="preserve"> </v>
      </c>
      <c r="AJ413" s="100" t="str">
        <f>+'[3]Contratos anteriores'!BB416</f>
        <v xml:space="preserve"> </v>
      </c>
      <c r="AK413" s="100" t="str">
        <f>+'[3]Contratos anteriores'!BC416</f>
        <v xml:space="preserve"> </v>
      </c>
      <c r="AL413" s="100"/>
      <c r="AM413" s="100"/>
      <c r="AN413" s="100"/>
      <c r="AO413" s="100" t="str">
        <f>+'[3]Contratos anteriores'!BD416</f>
        <v xml:space="preserve"> </v>
      </c>
      <c r="AP413" s="100" t="str">
        <f>+'[3]Contratos anteriores'!BE416</f>
        <v xml:space="preserve"> </v>
      </c>
      <c r="AQ413" s="100" t="str">
        <f>+'[3]Contratos anteriores'!BF416</f>
        <v xml:space="preserve"> </v>
      </c>
      <c r="AR413" s="100"/>
      <c r="AS413" s="100"/>
      <c r="AT413" s="100"/>
      <c r="AU413" s="100" t="str">
        <f>+'[3]Contratos anteriores'!BG416</f>
        <v xml:space="preserve"> </v>
      </c>
      <c r="AV413" s="100" t="str">
        <f>+'[3]Contratos anteriores'!BH416</f>
        <v xml:space="preserve"> </v>
      </c>
      <c r="AW413" s="100" t="str">
        <f>+'[3]Contratos anteriores'!BI416</f>
        <v xml:space="preserve"> </v>
      </c>
      <c r="AX413" s="100"/>
      <c r="AY413" s="100"/>
      <c r="AZ413" s="100"/>
      <c r="BA413" s="100" t="str">
        <f>+'[3]Contratos anteriores'!BJ416</f>
        <v xml:space="preserve"> </v>
      </c>
      <c r="BB413" s="100" t="str">
        <f>+'[3]Contratos anteriores'!BK416</f>
        <v xml:space="preserve"> </v>
      </c>
      <c r="BC413" s="100" t="str">
        <f>+'[3]Contratos anteriores'!BL416</f>
        <v xml:space="preserve"> </v>
      </c>
      <c r="BD413" s="100"/>
      <c r="BE413" s="100"/>
      <c r="BF413" s="100"/>
      <c r="BG413" s="100" t="str">
        <f>+'[3]Contratos anteriores'!BM416</f>
        <v xml:space="preserve"> </v>
      </c>
      <c r="BH413" s="100" t="str">
        <f>+'[3]Contratos anteriores'!BN416</f>
        <v xml:space="preserve"> </v>
      </c>
      <c r="BI413" s="100" t="str">
        <f>+'[3]Contratos anteriores'!BO416</f>
        <v xml:space="preserve"> </v>
      </c>
      <c r="BJ413" s="100">
        <v>1700.48</v>
      </c>
      <c r="BK413" s="100">
        <v>1510.61</v>
      </c>
      <c r="BL413" s="100"/>
      <c r="BM413" s="100" t="str">
        <f>+'[3]Contratos anteriores'!BP416</f>
        <v xml:space="preserve"> </v>
      </c>
      <c r="BN413" s="100" t="str">
        <f>+'[3]Contratos anteriores'!BQ416</f>
        <v xml:space="preserve"> </v>
      </c>
      <c r="BO413" s="100" t="str">
        <f>+'[3]Contratos anteriores'!BR416</f>
        <v xml:space="preserve"> </v>
      </c>
      <c r="BP413" s="100">
        <v>1334.71</v>
      </c>
      <c r="BQ413" s="100"/>
      <c r="BR413" s="100">
        <v>1404.31</v>
      </c>
      <c r="BS413" s="100" t="str">
        <f>+'[3]Contratos anteriores'!BS416</f>
        <v xml:space="preserve"> </v>
      </c>
      <c r="BT413" s="100" t="str">
        <f>+'[3]Contratos anteriores'!BT416</f>
        <v xml:space="preserve"> </v>
      </c>
      <c r="BU413" s="100" t="str">
        <f>+'[3]Contratos anteriores'!BU416</f>
        <v xml:space="preserve"> </v>
      </c>
      <c r="BV413" s="100">
        <f t="shared" si="459"/>
        <v>1477.9782</v>
      </c>
      <c r="BW413" s="100">
        <f t="shared" si="460"/>
        <v>131.82425587025006</v>
      </c>
      <c r="BX413" s="100">
        <f t="shared" si="529"/>
        <v>1280.241816194625</v>
      </c>
      <c r="BY413" s="100">
        <f t="shared" si="453"/>
        <v>1609.80245587025</v>
      </c>
      <c r="BZ413" s="100">
        <f t="shared" si="457"/>
        <v>1470.5086771102247</v>
      </c>
      <c r="CA413" s="100" t="str">
        <f t="shared" si="461"/>
        <v/>
      </c>
      <c r="CB413" s="100">
        <f t="shared" si="462"/>
        <v>1439.7810000000002</v>
      </c>
      <c r="CC413" s="100" t="str">
        <f t="shared" si="463"/>
        <v/>
      </c>
      <c r="CD413" s="100" t="str">
        <f t="shared" si="464"/>
        <v/>
      </c>
      <c r="CE413" s="100" t="str">
        <f t="shared" si="465"/>
        <v/>
      </c>
      <c r="CF413" s="100" t="str">
        <f t="shared" si="466"/>
        <v/>
      </c>
      <c r="CG413" s="100" t="str">
        <f t="shared" si="467"/>
        <v/>
      </c>
      <c r="CH413" s="100" t="str">
        <f t="shared" si="468"/>
        <v/>
      </c>
      <c r="CI413" s="100" t="str">
        <f t="shared" si="469"/>
        <v/>
      </c>
      <c r="CJ413" s="100" t="str">
        <f t="shared" si="470"/>
        <v/>
      </c>
      <c r="CK413" s="100" t="str">
        <f t="shared" si="471"/>
        <v/>
      </c>
      <c r="CL413" s="100" t="str">
        <f t="shared" si="472"/>
        <v/>
      </c>
      <c r="CM413" s="100" t="str">
        <f t="shared" si="473"/>
        <v/>
      </c>
      <c r="CN413" s="100" t="str">
        <f t="shared" si="474"/>
        <v/>
      </c>
      <c r="CO413" s="100" t="str">
        <f t="shared" si="475"/>
        <v/>
      </c>
      <c r="CP413" s="100" t="str">
        <f t="shared" si="476"/>
        <v/>
      </c>
      <c r="CQ413" s="100" t="str">
        <f t="shared" si="477"/>
        <v/>
      </c>
      <c r="CR413" s="100" t="str">
        <f t="shared" si="478"/>
        <v/>
      </c>
      <c r="CS413" s="100" t="str">
        <f t="shared" si="479"/>
        <v/>
      </c>
      <c r="CT413" s="100" t="str">
        <f t="shared" si="480"/>
        <v/>
      </c>
      <c r="CU413" s="100" t="str">
        <f t="shared" si="481"/>
        <v/>
      </c>
      <c r="CV413" s="100" t="str">
        <f t="shared" si="482"/>
        <v/>
      </c>
      <c r="CW413" s="100" t="str">
        <f t="shared" si="483"/>
        <v/>
      </c>
      <c r="CX413" s="100" t="str">
        <f t="shared" si="484"/>
        <v/>
      </c>
      <c r="CY413" s="100" t="str">
        <f t="shared" si="485"/>
        <v/>
      </c>
      <c r="CZ413" s="100" t="str">
        <f t="shared" si="486"/>
        <v/>
      </c>
      <c r="DA413" s="100" t="str">
        <f t="shared" si="487"/>
        <v/>
      </c>
      <c r="DB413" s="100" t="str">
        <f t="shared" si="488"/>
        <v/>
      </c>
      <c r="DC413" s="100" t="str">
        <f t="shared" si="489"/>
        <v/>
      </c>
      <c r="DD413" s="100" t="str">
        <f t="shared" si="490"/>
        <v/>
      </c>
      <c r="DE413" s="100" t="str">
        <f t="shared" si="491"/>
        <v/>
      </c>
      <c r="DF413" s="100" t="str">
        <f t="shared" si="492"/>
        <v/>
      </c>
      <c r="DG413" s="100" t="str">
        <f t="shared" si="493"/>
        <v/>
      </c>
      <c r="DH413" s="100" t="str">
        <f t="shared" si="494"/>
        <v/>
      </c>
      <c r="DI413" s="100" t="str">
        <f t="shared" si="495"/>
        <v/>
      </c>
      <c r="DJ413" s="100" t="str">
        <f t="shared" si="496"/>
        <v/>
      </c>
      <c r="DK413" s="100" t="str">
        <f t="shared" si="497"/>
        <v/>
      </c>
      <c r="DL413" s="100" t="str">
        <f t="shared" si="498"/>
        <v/>
      </c>
      <c r="DM413" s="100" t="str">
        <f t="shared" si="499"/>
        <v/>
      </c>
      <c r="DN413" s="100" t="str">
        <f t="shared" si="500"/>
        <v/>
      </c>
      <c r="DO413" s="100" t="str">
        <f t="shared" si="501"/>
        <v/>
      </c>
      <c r="DP413" s="100" t="str">
        <f t="shared" si="502"/>
        <v/>
      </c>
      <c r="DQ413" s="100" t="str">
        <f t="shared" si="503"/>
        <v/>
      </c>
      <c r="DR413" s="100" t="str">
        <f t="shared" si="504"/>
        <v/>
      </c>
      <c r="DS413" s="100" t="str">
        <f t="shared" si="505"/>
        <v/>
      </c>
      <c r="DT413" s="100" t="str">
        <f t="shared" si="506"/>
        <v/>
      </c>
      <c r="DU413" s="100" t="str">
        <f t="shared" si="507"/>
        <v/>
      </c>
      <c r="DV413" s="100" t="str">
        <f t="shared" si="508"/>
        <v/>
      </c>
      <c r="DW413" s="100" t="str">
        <f t="shared" si="509"/>
        <v/>
      </c>
      <c r="DX413" s="100" t="str">
        <f t="shared" si="510"/>
        <v/>
      </c>
      <c r="DY413" s="100" t="str">
        <f t="shared" si="511"/>
        <v/>
      </c>
      <c r="DZ413" s="100" t="str">
        <f t="shared" si="512"/>
        <v/>
      </c>
      <c r="EA413" s="100" t="str">
        <f t="shared" si="513"/>
        <v/>
      </c>
      <c r="EB413" s="100" t="str">
        <f t="shared" si="514"/>
        <v/>
      </c>
      <c r="EC413" s="100" t="str">
        <f t="shared" si="515"/>
        <v/>
      </c>
      <c r="ED413" s="100" t="str">
        <f t="shared" si="516"/>
        <v/>
      </c>
      <c r="EE413" s="100" t="str">
        <f t="shared" si="517"/>
        <v/>
      </c>
      <c r="EF413" s="100" t="str">
        <f t="shared" si="518"/>
        <v/>
      </c>
      <c r="EG413" s="100" t="str">
        <f t="shared" si="519"/>
        <v/>
      </c>
      <c r="EH413" s="100" t="str">
        <f t="shared" si="520"/>
        <v/>
      </c>
      <c r="EI413" s="100">
        <f t="shared" si="521"/>
        <v>1334.71</v>
      </c>
      <c r="EJ413" s="100" t="str">
        <f t="shared" si="522"/>
        <v/>
      </c>
      <c r="EK413" s="100">
        <f t="shared" si="523"/>
        <v>1404.31</v>
      </c>
      <c r="EL413" s="100" t="str">
        <f t="shared" si="524"/>
        <v/>
      </c>
      <c r="EM413" s="100" t="str">
        <f t="shared" si="525"/>
        <v/>
      </c>
      <c r="EN413" s="100" t="str">
        <f t="shared" si="526"/>
        <v/>
      </c>
      <c r="EO413" s="99">
        <f t="shared" si="527"/>
        <v>1394.3</v>
      </c>
      <c r="EP413" s="99">
        <f>ROUND(EO413*(1+[3]Inflación!$G$50),2)</f>
        <v>1412.21</v>
      </c>
      <c r="EQ413" s="98">
        <f t="shared" si="528"/>
        <v>4.299282545820482E-2</v>
      </c>
    </row>
    <row r="414" spans="1:147" s="97" customFormat="1" ht="24.75" customHeight="1">
      <c r="A414" s="107">
        <v>404</v>
      </c>
      <c r="B414" s="106" t="s">
        <v>347</v>
      </c>
      <c r="C414" s="105" t="s">
        <v>250</v>
      </c>
      <c r="D414" s="104" t="s">
        <v>12</v>
      </c>
      <c r="E414" s="103">
        <v>1612.9527489772854</v>
      </c>
      <c r="F414" s="103">
        <v>1626.6628473435924</v>
      </c>
      <c r="G414" s="102"/>
      <c r="H414" s="100"/>
      <c r="I414" s="100"/>
      <c r="J414" s="100"/>
      <c r="K414" s="100" t="str">
        <f>+'[3]Contratos anteriores'!AO417</f>
        <v xml:space="preserve"> </v>
      </c>
      <c r="L414" s="100" t="str">
        <f>+'[3]Contratos anteriores'!AP417</f>
        <v xml:space="preserve"> </v>
      </c>
      <c r="M414" s="100" t="str">
        <f>+'[3]Contratos anteriores'!AQ417</f>
        <v xml:space="preserve"> </v>
      </c>
      <c r="N414" s="100"/>
      <c r="O414" s="100"/>
      <c r="P414" s="100"/>
      <c r="Q414" s="100" t="str">
        <f>+'[3]Contratos anteriores'!AR417</f>
        <v xml:space="preserve"> </v>
      </c>
      <c r="R414" s="100" t="str">
        <f>+'[3]Contratos anteriores'!AS417</f>
        <v xml:space="preserve"> </v>
      </c>
      <c r="S414" s="100" t="str">
        <f>+'[3]Contratos anteriores'!AT417</f>
        <v xml:space="preserve"> </v>
      </c>
      <c r="T414" s="100">
        <v>912.85</v>
      </c>
      <c r="U414" s="100"/>
      <c r="V414" s="100"/>
      <c r="W414" s="100" t="str">
        <f>+'[3]Contratos anteriores'!AU417</f>
        <v xml:space="preserve"> </v>
      </c>
      <c r="X414" s="100" t="str">
        <f>+'[3]Contratos anteriores'!AV417</f>
        <v xml:space="preserve"> </v>
      </c>
      <c r="Y414" s="100" t="str">
        <f>+'[3]Contratos anteriores'!AW417</f>
        <v xml:space="preserve"> </v>
      </c>
      <c r="Z414" s="100"/>
      <c r="AA414" s="100"/>
      <c r="AB414" s="100"/>
      <c r="AC414" s="101" t="str">
        <f>+'[3]Contratos anteriores'!AX417</f>
        <v xml:space="preserve"> </v>
      </c>
      <c r="AD414" s="101" t="str">
        <f>+'[3]Contratos anteriores'!AY417</f>
        <v xml:space="preserve"> </v>
      </c>
      <c r="AE414" s="101" t="str">
        <f>+'[3]Contratos anteriores'!AZ417</f>
        <v xml:space="preserve"> </v>
      </c>
      <c r="AF414" s="100"/>
      <c r="AG414" s="100"/>
      <c r="AH414" s="100"/>
      <c r="AI414" s="100" t="str">
        <f>+'[3]Contratos anteriores'!BA417</f>
        <v xml:space="preserve"> </v>
      </c>
      <c r="AJ414" s="100" t="str">
        <f>+'[3]Contratos anteriores'!BB417</f>
        <v xml:space="preserve"> </v>
      </c>
      <c r="AK414" s="100" t="str">
        <f>+'[3]Contratos anteriores'!BC417</f>
        <v xml:space="preserve"> </v>
      </c>
      <c r="AL414" s="100"/>
      <c r="AM414" s="100"/>
      <c r="AN414" s="100"/>
      <c r="AO414" s="100" t="str">
        <f>+'[3]Contratos anteriores'!BD417</f>
        <v xml:space="preserve"> </v>
      </c>
      <c r="AP414" s="100" t="str">
        <f>+'[3]Contratos anteriores'!BE417</f>
        <v xml:space="preserve"> </v>
      </c>
      <c r="AQ414" s="100" t="str">
        <f>+'[3]Contratos anteriores'!BF417</f>
        <v xml:space="preserve"> </v>
      </c>
      <c r="AR414" s="100"/>
      <c r="AS414" s="100"/>
      <c r="AT414" s="100"/>
      <c r="AU414" s="100" t="str">
        <f>+'[3]Contratos anteriores'!BG417</f>
        <v xml:space="preserve"> </v>
      </c>
      <c r="AV414" s="100" t="str">
        <f>+'[3]Contratos anteriores'!BH417</f>
        <v xml:space="preserve"> </v>
      </c>
      <c r="AW414" s="100" t="str">
        <f>+'[3]Contratos anteriores'!BI417</f>
        <v xml:space="preserve"> </v>
      </c>
      <c r="AX414" s="100"/>
      <c r="AY414" s="100"/>
      <c r="AZ414" s="100"/>
      <c r="BA414" s="100" t="str">
        <f>+'[3]Contratos anteriores'!BJ417</f>
        <v xml:space="preserve"> </v>
      </c>
      <c r="BB414" s="100" t="str">
        <f>+'[3]Contratos anteriores'!BK417</f>
        <v xml:space="preserve"> </v>
      </c>
      <c r="BC414" s="100" t="str">
        <f>+'[3]Contratos anteriores'!BL417</f>
        <v xml:space="preserve"> </v>
      </c>
      <c r="BD414" s="100"/>
      <c r="BE414" s="100"/>
      <c r="BF414" s="100"/>
      <c r="BG414" s="100" t="str">
        <f>+'[3]Contratos anteriores'!BM417</f>
        <v xml:space="preserve"> </v>
      </c>
      <c r="BH414" s="100" t="str">
        <f>+'[3]Contratos anteriores'!BN417</f>
        <v xml:space="preserve"> </v>
      </c>
      <c r="BI414" s="100" t="str">
        <f>+'[3]Contratos anteriores'!BO417</f>
        <v xml:space="preserve"> </v>
      </c>
      <c r="BJ414" s="100">
        <v>2053.6999999999998</v>
      </c>
      <c r="BK414" s="100">
        <v>1822.64</v>
      </c>
      <c r="BL414" s="100"/>
      <c r="BM414" s="100" t="str">
        <f>+'[3]Contratos anteriores'!BP417</f>
        <v xml:space="preserve"> </v>
      </c>
      <c r="BN414" s="100" t="str">
        <f>+'[3]Contratos anteriores'!BQ417</f>
        <v xml:space="preserve"> </v>
      </c>
      <c r="BO414" s="100" t="str">
        <f>+'[3]Contratos anteriores'!BR417</f>
        <v xml:space="preserve"> </v>
      </c>
      <c r="BP414" s="100">
        <v>1610.4</v>
      </c>
      <c r="BQ414" s="100"/>
      <c r="BR414" s="100">
        <v>1692.85</v>
      </c>
      <c r="BS414" s="100" t="str">
        <f>+'[3]Contratos anteriores'!BS417</f>
        <v xml:space="preserve"> </v>
      </c>
      <c r="BT414" s="100" t="str">
        <f>+'[3]Contratos anteriores'!BT417</f>
        <v xml:space="preserve"> </v>
      </c>
      <c r="BU414" s="100" t="str">
        <f>+'[3]Contratos anteriores'!BU417</f>
        <v xml:space="preserve"> </v>
      </c>
      <c r="BV414" s="100">
        <f t="shared" si="459"/>
        <v>1618.4880000000001</v>
      </c>
      <c r="BW414" s="100">
        <f t="shared" si="460"/>
        <v>349.92954187481251</v>
      </c>
      <c r="BX414" s="100">
        <f t="shared" si="529"/>
        <v>1093.5936871877811</v>
      </c>
      <c r="BY414" s="100">
        <f t="shared" si="453"/>
        <v>1968.4175418748125</v>
      </c>
      <c r="BZ414" s="100">
        <f t="shared" si="457"/>
        <v>1774.248023875014</v>
      </c>
      <c r="CA414" s="100" t="str">
        <f t="shared" si="461"/>
        <v/>
      </c>
      <c r="CB414" s="100" t="str">
        <f t="shared" si="462"/>
        <v/>
      </c>
      <c r="CC414" s="100" t="str">
        <f t="shared" si="463"/>
        <v/>
      </c>
      <c r="CD414" s="100" t="str">
        <f t="shared" si="464"/>
        <v/>
      </c>
      <c r="CE414" s="100" t="str">
        <f t="shared" si="465"/>
        <v/>
      </c>
      <c r="CF414" s="100" t="str">
        <f t="shared" si="466"/>
        <v/>
      </c>
      <c r="CG414" s="100" t="str">
        <f t="shared" si="467"/>
        <v/>
      </c>
      <c r="CH414" s="100" t="str">
        <f t="shared" si="468"/>
        <v/>
      </c>
      <c r="CI414" s="100" t="str">
        <f t="shared" si="469"/>
        <v/>
      </c>
      <c r="CJ414" s="100" t="str">
        <f t="shared" si="470"/>
        <v/>
      </c>
      <c r="CK414" s="100" t="str">
        <f t="shared" si="471"/>
        <v/>
      </c>
      <c r="CL414" s="100" t="str">
        <f t="shared" si="472"/>
        <v/>
      </c>
      <c r="CM414" s="100" t="str">
        <f t="shared" si="473"/>
        <v/>
      </c>
      <c r="CN414" s="100" t="str">
        <f t="shared" si="474"/>
        <v/>
      </c>
      <c r="CO414" s="100" t="str">
        <f t="shared" si="475"/>
        <v/>
      </c>
      <c r="CP414" s="100" t="str">
        <f t="shared" si="476"/>
        <v/>
      </c>
      <c r="CQ414" s="100" t="str">
        <f t="shared" si="477"/>
        <v/>
      </c>
      <c r="CR414" s="100" t="str">
        <f t="shared" si="478"/>
        <v/>
      </c>
      <c r="CS414" s="100" t="str">
        <f t="shared" si="479"/>
        <v/>
      </c>
      <c r="CT414" s="100" t="str">
        <f t="shared" si="480"/>
        <v/>
      </c>
      <c r="CU414" s="100" t="str">
        <f t="shared" si="481"/>
        <v/>
      </c>
      <c r="CV414" s="100" t="str">
        <f t="shared" si="482"/>
        <v/>
      </c>
      <c r="CW414" s="100" t="str">
        <f t="shared" si="483"/>
        <v/>
      </c>
      <c r="CX414" s="100" t="str">
        <f t="shared" si="484"/>
        <v/>
      </c>
      <c r="CY414" s="100" t="str">
        <f t="shared" si="485"/>
        <v/>
      </c>
      <c r="CZ414" s="100" t="str">
        <f t="shared" si="486"/>
        <v/>
      </c>
      <c r="DA414" s="100" t="str">
        <f t="shared" si="487"/>
        <v/>
      </c>
      <c r="DB414" s="100" t="str">
        <f t="shared" si="488"/>
        <v/>
      </c>
      <c r="DC414" s="100" t="str">
        <f t="shared" si="489"/>
        <v/>
      </c>
      <c r="DD414" s="100" t="str">
        <f t="shared" si="490"/>
        <v/>
      </c>
      <c r="DE414" s="100" t="str">
        <f t="shared" si="491"/>
        <v/>
      </c>
      <c r="DF414" s="100" t="str">
        <f t="shared" si="492"/>
        <v/>
      </c>
      <c r="DG414" s="100" t="str">
        <f t="shared" si="493"/>
        <v/>
      </c>
      <c r="DH414" s="100" t="str">
        <f t="shared" si="494"/>
        <v/>
      </c>
      <c r="DI414" s="100" t="str">
        <f t="shared" si="495"/>
        <v/>
      </c>
      <c r="DJ414" s="100" t="str">
        <f t="shared" si="496"/>
        <v/>
      </c>
      <c r="DK414" s="100" t="str">
        <f t="shared" si="497"/>
        <v/>
      </c>
      <c r="DL414" s="100" t="str">
        <f t="shared" si="498"/>
        <v/>
      </c>
      <c r="DM414" s="100" t="str">
        <f t="shared" si="499"/>
        <v/>
      </c>
      <c r="DN414" s="100" t="str">
        <f t="shared" si="500"/>
        <v/>
      </c>
      <c r="DO414" s="100" t="str">
        <f t="shared" si="501"/>
        <v/>
      </c>
      <c r="DP414" s="100" t="str">
        <f t="shared" si="502"/>
        <v/>
      </c>
      <c r="DQ414" s="100" t="str">
        <f t="shared" si="503"/>
        <v/>
      </c>
      <c r="DR414" s="100" t="str">
        <f t="shared" si="504"/>
        <v/>
      </c>
      <c r="DS414" s="100" t="str">
        <f t="shared" si="505"/>
        <v/>
      </c>
      <c r="DT414" s="100" t="str">
        <f t="shared" si="506"/>
        <v/>
      </c>
      <c r="DU414" s="100" t="str">
        <f t="shared" si="507"/>
        <v/>
      </c>
      <c r="DV414" s="100" t="str">
        <f t="shared" si="508"/>
        <v/>
      </c>
      <c r="DW414" s="100" t="str">
        <f t="shared" si="509"/>
        <v/>
      </c>
      <c r="DX414" s="100" t="str">
        <f t="shared" si="510"/>
        <v/>
      </c>
      <c r="DY414" s="100" t="str">
        <f t="shared" si="511"/>
        <v/>
      </c>
      <c r="DZ414" s="100" t="str">
        <f t="shared" si="512"/>
        <v/>
      </c>
      <c r="EA414" s="100" t="str">
        <f t="shared" si="513"/>
        <v/>
      </c>
      <c r="EB414" s="100" t="str">
        <f t="shared" si="514"/>
        <v/>
      </c>
      <c r="EC414" s="100" t="str">
        <f t="shared" si="515"/>
        <v/>
      </c>
      <c r="ED414" s="100" t="str">
        <f t="shared" si="516"/>
        <v/>
      </c>
      <c r="EE414" s="100" t="str">
        <f t="shared" si="517"/>
        <v/>
      </c>
      <c r="EF414" s="100" t="str">
        <f t="shared" si="518"/>
        <v/>
      </c>
      <c r="EG414" s="100" t="str">
        <f t="shared" si="519"/>
        <v/>
      </c>
      <c r="EH414" s="100" t="str">
        <f t="shared" si="520"/>
        <v/>
      </c>
      <c r="EI414" s="100">
        <f t="shared" si="521"/>
        <v>1610.4</v>
      </c>
      <c r="EJ414" s="100" t="str">
        <f t="shared" si="522"/>
        <v/>
      </c>
      <c r="EK414" s="100">
        <f t="shared" si="523"/>
        <v>1692.85</v>
      </c>
      <c r="EL414" s="100" t="str">
        <f t="shared" si="524"/>
        <v/>
      </c>
      <c r="EM414" s="100" t="str">
        <f t="shared" si="525"/>
        <v/>
      </c>
      <c r="EN414" s="100" t="str">
        <f t="shared" si="526"/>
        <v/>
      </c>
      <c r="EO414" s="99">
        <f t="shared" si="527"/>
        <v>1652.65</v>
      </c>
      <c r="EP414" s="99">
        <f>ROUND(EO414*(1+[3]Inflación!$G$50),2)</f>
        <v>1673.88</v>
      </c>
      <c r="EQ414" s="98">
        <f t="shared" si="528"/>
        <v>2.4611539952354544E-2</v>
      </c>
    </row>
    <row r="415" spans="1:147" s="97" customFormat="1" ht="24.75" customHeight="1">
      <c r="A415" s="107">
        <v>405</v>
      </c>
      <c r="B415" s="106" t="s">
        <v>347</v>
      </c>
      <c r="C415" s="105" t="s">
        <v>249</v>
      </c>
      <c r="D415" s="104" t="s">
        <v>12</v>
      </c>
      <c r="E415" s="103">
        <v>1772.369191712633</v>
      </c>
      <c r="F415" s="103">
        <v>1787.4343298421904</v>
      </c>
      <c r="G415" s="102"/>
      <c r="H415" s="100"/>
      <c r="I415" s="100"/>
      <c r="J415" s="100"/>
      <c r="K415" s="100" t="str">
        <f>+'[3]Contratos anteriores'!AO418</f>
        <v xml:space="preserve"> </v>
      </c>
      <c r="L415" s="100" t="str">
        <f>+'[3]Contratos anteriores'!AP418</f>
        <v xml:space="preserve"> </v>
      </c>
      <c r="M415" s="100" t="str">
        <f>+'[3]Contratos anteriores'!AQ418</f>
        <v xml:space="preserve"> </v>
      </c>
      <c r="N415" s="100"/>
      <c r="O415" s="100"/>
      <c r="P415" s="100"/>
      <c r="Q415" s="100" t="str">
        <f>+'[3]Contratos anteriores'!AR418</f>
        <v xml:space="preserve"> </v>
      </c>
      <c r="R415" s="100" t="str">
        <f>+'[3]Contratos anteriores'!AS418</f>
        <v xml:space="preserve"> </v>
      </c>
      <c r="S415" s="100" t="str">
        <f>+'[3]Contratos anteriores'!AT418</f>
        <v xml:space="preserve"> </v>
      </c>
      <c r="T415" s="100"/>
      <c r="U415" s="100"/>
      <c r="V415" s="100"/>
      <c r="W415" s="100" t="str">
        <f>+'[3]Contratos anteriores'!AU418</f>
        <v xml:space="preserve"> </v>
      </c>
      <c r="X415" s="100" t="str">
        <f>+'[3]Contratos anteriores'!AV418</f>
        <v xml:space="preserve"> </v>
      </c>
      <c r="Y415" s="100" t="str">
        <f>+'[3]Contratos anteriores'!AW418</f>
        <v xml:space="preserve"> </v>
      </c>
      <c r="Z415" s="100"/>
      <c r="AA415" s="100"/>
      <c r="AB415" s="100"/>
      <c r="AC415" s="101" t="str">
        <f>+'[3]Contratos anteriores'!AX418</f>
        <v xml:space="preserve"> </v>
      </c>
      <c r="AD415" s="101" t="str">
        <f>+'[3]Contratos anteriores'!AY418</f>
        <v xml:space="preserve"> </v>
      </c>
      <c r="AE415" s="101" t="str">
        <f>+'[3]Contratos anteriores'!AZ418</f>
        <v xml:space="preserve"> </v>
      </c>
      <c r="AF415" s="100"/>
      <c r="AG415" s="100"/>
      <c r="AH415" s="100"/>
      <c r="AI415" s="100" t="str">
        <f>+'[3]Contratos anteriores'!BA418</f>
        <v xml:space="preserve"> </v>
      </c>
      <c r="AJ415" s="100" t="str">
        <f>+'[3]Contratos anteriores'!BB418</f>
        <v xml:space="preserve"> </v>
      </c>
      <c r="AK415" s="100" t="str">
        <f>+'[3]Contratos anteriores'!BC418</f>
        <v xml:space="preserve"> </v>
      </c>
      <c r="AL415" s="100"/>
      <c r="AM415" s="100"/>
      <c r="AN415" s="100"/>
      <c r="AO415" s="100" t="str">
        <f>+'[3]Contratos anteriores'!BD418</f>
        <v xml:space="preserve"> </v>
      </c>
      <c r="AP415" s="100" t="str">
        <f>+'[3]Contratos anteriores'!BE418</f>
        <v xml:space="preserve"> </v>
      </c>
      <c r="AQ415" s="100" t="str">
        <f>+'[3]Contratos anteriores'!BF418</f>
        <v xml:space="preserve"> </v>
      </c>
      <c r="AR415" s="100"/>
      <c r="AS415" s="100"/>
      <c r="AT415" s="100"/>
      <c r="AU415" s="100" t="str">
        <f>+'[3]Contratos anteriores'!BG418</f>
        <v xml:space="preserve"> </v>
      </c>
      <c r="AV415" s="100" t="str">
        <f>+'[3]Contratos anteriores'!BH418</f>
        <v xml:space="preserve"> </v>
      </c>
      <c r="AW415" s="100" t="str">
        <f>+'[3]Contratos anteriores'!BI418</f>
        <v xml:space="preserve"> </v>
      </c>
      <c r="AX415" s="100"/>
      <c r="AY415" s="100"/>
      <c r="AZ415" s="100"/>
      <c r="BA415" s="100" t="str">
        <f>+'[3]Contratos anteriores'!BJ418</f>
        <v xml:space="preserve"> </v>
      </c>
      <c r="BB415" s="100" t="str">
        <f>+'[3]Contratos anteriores'!BK418</f>
        <v xml:space="preserve"> </v>
      </c>
      <c r="BC415" s="100" t="str">
        <f>+'[3]Contratos anteriores'!BL418</f>
        <v xml:space="preserve"> </v>
      </c>
      <c r="BD415" s="100"/>
      <c r="BE415" s="100"/>
      <c r="BF415" s="100"/>
      <c r="BG415" s="100" t="str">
        <f>+'[3]Contratos anteriores'!BM418</f>
        <v xml:space="preserve"> </v>
      </c>
      <c r="BH415" s="100" t="str">
        <f>+'[3]Contratos anteriores'!BN418</f>
        <v xml:space="preserve"> </v>
      </c>
      <c r="BI415" s="100" t="str">
        <f>+'[3]Contratos anteriores'!BO418</f>
        <v xml:space="preserve"> </v>
      </c>
      <c r="BJ415" s="100">
        <v>2189.2200000000003</v>
      </c>
      <c r="BK415" s="100">
        <v>2002.78</v>
      </c>
      <c r="BL415" s="100"/>
      <c r="BM415" s="100" t="str">
        <f>+'[3]Contratos anteriores'!BP418</f>
        <v xml:space="preserve"> </v>
      </c>
      <c r="BN415" s="100" t="str">
        <f>+'[3]Contratos anteriores'!BQ418</f>
        <v xml:space="preserve"> </v>
      </c>
      <c r="BO415" s="100" t="str">
        <f>+'[3]Contratos anteriores'!BR418</f>
        <v xml:space="preserve"> </v>
      </c>
      <c r="BP415" s="100">
        <v>1769.56</v>
      </c>
      <c r="BQ415" s="100"/>
      <c r="BR415" s="100">
        <v>1861.84</v>
      </c>
      <c r="BS415" s="100" t="str">
        <f>+'[3]Contratos anteriores'!BS418</f>
        <v xml:space="preserve"> </v>
      </c>
      <c r="BT415" s="100" t="str">
        <f>+'[3]Contratos anteriores'!BT418</f>
        <v xml:space="preserve"> </v>
      </c>
      <c r="BU415" s="100" t="str">
        <f>+'[3]Contratos anteriores'!BU418</f>
        <v xml:space="preserve"> </v>
      </c>
      <c r="BV415" s="100">
        <f t="shared" si="459"/>
        <v>1955.85</v>
      </c>
      <c r="BW415" s="100">
        <f t="shared" si="460"/>
        <v>168.28330222621832</v>
      </c>
      <c r="BX415" s="100">
        <f t="shared" si="529"/>
        <v>1703.4250466606725</v>
      </c>
      <c r="BY415" s="100">
        <f t="shared" si="453"/>
        <v>2124.1333022262183</v>
      </c>
      <c r="BZ415" s="100">
        <f t="shared" si="457"/>
        <v>1949.6061108838965</v>
      </c>
      <c r="CA415" s="100" t="str">
        <f t="shared" si="461"/>
        <v/>
      </c>
      <c r="CB415" s="100" t="str">
        <f t="shared" si="462"/>
        <v/>
      </c>
      <c r="CC415" s="100" t="str">
        <f t="shared" si="463"/>
        <v/>
      </c>
      <c r="CD415" s="100" t="str">
        <f t="shared" si="464"/>
        <v/>
      </c>
      <c r="CE415" s="100" t="str">
        <f t="shared" si="465"/>
        <v/>
      </c>
      <c r="CF415" s="100" t="str">
        <f t="shared" si="466"/>
        <v/>
      </c>
      <c r="CG415" s="100" t="str">
        <f t="shared" si="467"/>
        <v/>
      </c>
      <c r="CH415" s="100" t="str">
        <f t="shared" si="468"/>
        <v/>
      </c>
      <c r="CI415" s="100" t="str">
        <f t="shared" si="469"/>
        <v/>
      </c>
      <c r="CJ415" s="100" t="str">
        <f t="shared" si="470"/>
        <v/>
      </c>
      <c r="CK415" s="100" t="str">
        <f t="shared" si="471"/>
        <v/>
      </c>
      <c r="CL415" s="100" t="str">
        <f t="shared" si="472"/>
        <v/>
      </c>
      <c r="CM415" s="100" t="str">
        <f t="shared" si="473"/>
        <v/>
      </c>
      <c r="CN415" s="100" t="str">
        <f t="shared" si="474"/>
        <v/>
      </c>
      <c r="CO415" s="100" t="str">
        <f t="shared" si="475"/>
        <v/>
      </c>
      <c r="CP415" s="100" t="str">
        <f t="shared" si="476"/>
        <v/>
      </c>
      <c r="CQ415" s="100" t="str">
        <f t="shared" si="477"/>
        <v/>
      </c>
      <c r="CR415" s="100" t="str">
        <f t="shared" si="478"/>
        <v/>
      </c>
      <c r="CS415" s="100" t="str">
        <f t="shared" si="479"/>
        <v/>
      </c>
      <c r="CT415" s="100" t="str">
        <f t="shared" si="480"/>
        <v/>
      </c>
      <c r="CU415" s="100" t="str">
        <f t="shared" si="481"/>
        <v/>
      </c>
      <c r="CV415" s="100" t="str">
        <f t="shared" si="482"/>
        <v/>
      </c>
      <c r="CW415" s="100" t="str">
        <f t="shared" si="483"/>
        <v/>
      </c>
      <c r="CX415" s="100" t="str">
        <f t="shared" si="484"/>
        <v/>
      </c>
      <c r="CY415" s="100" t="str">
        <f t="shared" si="485"/>
        <v/>
      </c>
      <c r="CZ415" s="100" t="str">
        <f t="shared" si="486"/>
        <v/>
      </c>
      <c r="DA415" s="100" t="str">
        <f t="shared" si="487"/>
        <v/>
      </c>
      <c r="DB415" s="100" t="str">
        <f t="shared" si="488"/>
        <v/>
      </c>
      <c r="DC415" s="100" t="str">
        <f t="shared" si="489"/>
        <v/>
      </c>
      <c r="DD415" s="100" t="str">
        <f t="shared" si="490"/>
        <v/>
      </c>
      <c r="DE415" s="100" t="str">
        <f t="shared" si="491"/>
        <v/>
      </c>
      <c r="DF415" s="100" t="str">
        <f t="shared" si="492"/>
        <v/>
      </c>
      <c r="DG415" s="100" t="str">
        <f t="shared" si="493"/>
        <v/>
      </c>
      <c r="DH415" s="100" t="str">
        <f t="shared" si="494"/>
        <v/>
      </c>
      <c r="DI415" s="100" t="str">
        <f t="shared" si="495"/>
        <v/>
      </c>
      <c r="DJ415" s="100" t="str">
        <f t="shared" si="496"/>
        <v/>
      </c>
      <c r="DK415" s="100" t="str">
        <f t="shared" si="497"/>
        <v/>
      </c>
      <c r="DL415" s="100" t="str">
        <f t="shared" si="498"/>
        <v/>
      </c>
      <c r="DM415" s="100" t="str">
        <f t="shared" si="499"/>
        <v/>
      </c>
      <c r="DN415" s="100" t="str">
        <f t="shared" si="500"/>
        <v/>
      </c>
      <c r="DO415" s="100" t="str">
        <f t="shared" si="501"/>
        <v/>
      </c>
      <c r="DP415" s="100" t="str">
        <f t="shared" si="502"/>
        <v/>
      </c>
      <c r="DQ415" s="100" t="str">
        <f t="shared" si="503"/>
        <v/>
      </c>
      <c r="DR415" s="100" t="str">
        <f t="shared" si="504"/>
        <v/>
      </c>
      <c r="DS415" s="100" t="str">
        <f t="shared" si="505"/>
        <v/>
      </c>
      <c r="DT415" s="100" t="str">
        <f t="shared" si="506"/>
        <v/>
      </c>
      <c r="DU415" s="100" t="str">
        <f t="shared" si="507"/>
        <v/>
      </c>
      <c r="DV415" s="100" t="str">
        <f t="shared" si="508"/>
        <v/>
      </c>
      <c r="DW415" s="100" t="str">
        <f t="shared" si="509"/>
        <v/>
      </c>
      <c r="DX415" s="100" t="str">
        <f t="shared" si="510"/>
        <v/>
      </c>
      <c r="DY415" s="100" t="str">
        <f t="shared" si="511"/>
        <v/>
      </c>
      <c r="DZ415" s="100" t="str">
        <f t="shared" si="512"/>
        <v/>
      </c>
      <c r="EA415" s="100" t="str">
        <f t="shared" si="513"/>
        <v/>
      </c>
      <c r="EB415" s="100" t="str">
        <f t="shared" si="514"/>
        <v/>
      </c>
      <c r="EC415" s="100" t="str">
        <f t="shared" si="515"/>
        <v/>
      </c>
      <c r="ED415" s="100" t="str">
        <f t="shared" si="516"/>
        <v/>
      </c>
      <c r="EE415" s="100" t="str">
        <f t="shared" si="517"/>
        <v/>
      </c>
      <c r="EF415" s="100" t="str">
        <f t="shared" si="518"/>
        <v/>
      </c>
      <c r="EG415" s="100" t="str">
        <f t="shared" si="519"/>
        <v/>
      </c>
      <c r="EH415" s="100" t="str">
        <f t="shared" si="520"/>
        <v/>
      </c>
      <c r="EI415" s="100">
        <f t="shared" si="521"/>
        <v>1769.56</v>
      </c>
      <c r="EJ415" s="100" t="str">
        <f t="shared" si="522"/>
        <v/>
      </c>
      <c r="EK415" s="100">
        <f t="shared" si="523"/>
        <v>1861.84</v>
      </c>
      <c r="EL415" s="100" t="str">
        <f t="shared" si="524"/>
        <v/>
      </c>
      <c r="EM415" s="100" t="str">
        <f t="shared" si="525"/>
        <v/>
      </c>
      <c r="EN415" s="100" t="str">
        <f t="shared" si="526"/>
        <v/>
      </c>
      <c r="EO415" s="99">
        <f t="shared" si="527"/>
        <v>1816.87</v>
      </c>
      <c r="EP415" s="99">
        <f>ROUND(EO415*(1+[3]Inflación!$G$50),2)</f>
        <v>1840.21</v>
      </c>
      <c r="EQ415" s="98">
        <f t="shared" si="528"/>
        <v>2.5108091753934136E-2</v>
      </c>
    </row>
    <row r="416" spans="1:147" s="56" customFormat="1" ht="24.75" customHeight="1">
      <c r="A416" s="96">
        <v>406</v>
      </c>
      <c r="B416" s="95" t="s">
        <v>347</v>
      </c>
      <c r="C416" s="91" t="s">
        <v>346</v>
      </c>
      <c r="D416" s="90" t="s">
        <v>12</v>
      </c>
      <c r="E416" s="94">
        <v>3740.5980077826107</v>
      </c>
      <c r="F416" s="94">
        <v>3772.3930908487628</v>
      </c>
      <c r="G416" s="87"/>
      <c r="H416" s="82"/>
      <c r="I416" s="82"/>
      <c r="J416" s="82"/>
      <c r="K416" s="82" t="str">
        <f>+'[3]Contratos anteriores'!AO419</f>
        <v xml:space="preserve"> </v>
      </c>
      <c r="L416" s="82" t="str">
        <f>+'[3]Contratos anteriores'!AP419</f>
        <v xml:space="preserve"> </v>
      </c>
      <c r="M416" s="82" t="str">
        <f>+'[3]Contratos anteriores'!AQ419</f>
        <v xml:space="preserve"> </v>
      </c>
      <c r="N416" s="82"/>
      <c r="O416" s="82"/>
      <c r="P416" s="82"/>
      <c r="Q416" s="82" t="str">
        <f>+'[3]Contratos anteriores'!AR419</f>
        <v xml:space="preserve"> </v>
      </c>
      <c r="R416" s="82" t="str">
        <f>+'[3]Contratos anteriores'!AS419</f>
        <v xml:space="preserve"> </v>
      </c>
      <c r="S416" s="82" t="str">
        <f>+'[3]Contratos anteriores'!AT419</f>
        <v xml:space="preserve"> </v>
      </c>
      <c r="T416" s="82"/>
      <c r="U416" s="82"/>
      <c r="V416" s="82"/>
      <c r="W416" s="82" t="str">
        <f>+'[3]Contratos anteriores'!AU419</f>
        <v xml:space="preserve"> </v>
      </c>
      <c r="X416" s="82" t="str">
        <f>+'[3]Contratos anteriores'!AV419</f>
        <v xml:space="preserve"> </v>
      </c>
      <c r="Y416" s="82" t="str">
        <f>+'[3]Contratos anteriores'!AW419</f>
        <v xml:space="preserve"> </v>
      </c>
      <c r="Z416" s="82"/>
      <c r="AA416" s="82"/>
      <c r="AB416" s="82"/>
      <c r="AC416" s="86" t="str">
        <f>+'[3]Contratos anteriores'!AX419</f>
        <v xml:space="preserve"> </v>
      </c>
      <c r="AD416" s="86" t="str">
        <f>+'[3]Contratos anteriores'!AY419</f>
        <v xml:space="preserve"> </v>
      </c>
      <c r="AE416" s="86" t="str">
        <f>+'[3]Contratos anteriores'!AZ419</f>
        <v xml:space="preserve"> </v>
      </c>
      <c r="AF416" s="82"/>
      <c r="AG416" s="82"/>
      <c r="AH416" s="82"/>
      <c r="AI416" s="82" t="str">
        <f>+'[3]Contratos anteriores'!BA419</f>
        <v xml:space="preserve"> </v>
      </c>
      <c r="AJ416" s="82" t="str">
        <f>+'[3]Contratos anteriores'!BB419</f>
        <v xml:space="preserve"> </v>
      </c>
      <c r="AK416" s="82" t="str">
        <f>+'[3]Contratos anteriores'!BC419</f>
        <v xml:space="preserve"> </v>
      </c>
      <c r="AL416" s="82"/>
      <c r="AM416" s="82"/>
      <c r="AN416" s="82"/>
      <c r="AO416" s="82" t="str">
        <f>+'[3]Contratos anteriores'!BD419</f>
        <v xml:space="preserve"> </v>
      </c>
      <c r="AP416" s="82" t="str">
        <f>+'[3]Contratos anteriores'!BE419</f>
        <v xml:space="preserve"> </v>
      </c>
      <c r="AQ416" s="82" t="str">
        <f>+'[3]Contratos anteriores'!BF419</f>
        <v xml:space="preserve"> </v>
      </c>
      <c r="AR416" s="82"/>
      <c r="AS416" s="82"/>
      <c r="AT416" s="82"/>
      <c r="AU416" s="82" t="str">
        <f>+'[3]Contratos anteriores'!BG419</f>
        <v xml:space="preserve"> </v>
      </c>
      <c r="AV416" s="82" t="str">
        <f>+'[3]Contratos anteriores'!BH419</f>
        <v xml:space="preserve"> </v>
      </c>
      <c r="AW416" s="82" t="str">
        <f>+'[3]Contratos anteriores'!BI419</f>
        <v xml:space="preserve"> </v>
      </c>
      <c r="AX416" s="82"/>
      <c r="AY416" s="82"/>
      <c r="AZ416" s="82"/>
      <c r="BA416" s="82" t="str">
        <f>+'[3]Contratos anteriores'!BJ419</f>
        <v xml:space="preserve"> </v>
      </c>
      <c r="BB416" s="82" t="str">
        <f>+'[3]Contratos anteriores'!BK419</f>
        <v xml:space="preserve"> </v>
      </c>
      <c r="BC416" s="82" t="str">
        <f>+'[3]Contratos anteriores'!BL419</f>
        <v xml:space="preserve"> </v>
      </c>
      <c r="BD416" s="82"/>
      <c r="BE416" s="82"/>
      <c r="BF416" s="82"/>
      <c r="BG416" s="82" t="str">
        <f>+'[3]Contratos anteriores'!BM419</f>
        <v xml:space="preserve"> </v>
      </c>
      <c r="BH416" s="82" t="str">
        <f>+'[3]Contratos anteriores'!BN419</f>
        <v xml:space="preserve"> </v>
      </c>
      <c r="BI416" s="82" t="str">
        <f>+'[3]Contratos anteriores'!BO419</f>
        <v xml:space="preserve"> </v>
      </c>
      <c r="BJ416" s="82">
        <v>4290.55</v>
      </c>
      <c r="BK416" s="82">
        <v>4226.88</v>
      </c>
      <c r="BL416" s="82"/>
      <c r="BM416" s="82" t="str">
        <f>+'[3]Contratos anteriores'!BP419</f>
        <v xml:space="preserve"> </v>
      </c>
      <c r="BN416" s="82" t="str">
        <f>+'[3]Contratos anteriores'!BQ419</f>
        <v xml:space="preserve"> </v>
      </c>
      <c r="BO416" s="82" t="str">
        <f>+'[3]Contratos anteriores'!BR419</f>
        <v xml:space="preserve"> </v>
      </c>
      <c r="BP416" s="82">
        <v>3734.67</v>
      </c>
      <c r="BQ416" s="82"/>
      <c r="BR416" s="82">
        <v>3858.7</v>
      </c>
      <c r="BS416" s="82" t="str">
        <f>+'[3]Contratos anteriores'!BS419</f>
        <v xml:space="preserve"> </v>
      </c>
      <c r="BT416" s="82" t="str">
        <f>+'[3]Contratos anteriores'!BT419</f>
        <v xml:space="preserve"> </v>
      </c>
      <c r="BU416" s="82" t="str">
        <f>+'[3]Contratos anteriores'!BU419</f>
        <v xml:space="preserve"> </v>
      </c>
      <c r="BV416" s="84">
        <f t="shared" si="459"/>
        <v>4027.7</v>
      </c>
      <c r="BW416" s="84">
        <f t="shared" si="460"/>
        <v>253.6789223466935</v>
      </c>
      <c r="BX416" s="84">
        <f t="shared" si="529"/>
        <v>3647.1816164799598</v>
      </c>
      <c r="BY416" s="84">
        <f t="shared" ref="BY416:BY460" si="530">IFERROR(BV416+BW416*$BY$2," ")</f>
        <v>4281.3789223466929</v>
      </c>
      <c r="BZ416" s="84">
        <f t="shared" si="457"/>
        <v>4114.6578085608717</v>
      </c>
      <c r="CA416" s="82" t="str">
        <f t="shared" si="461"/>
        <v/>
      </c>
      <c r="CB416" s="82" t="str">
        <f t="shared" si="462"/>
        <v/>
      </c>
      <c r="CC416" s="82" t="str">
        <f t="shared" si="463"/>
        <v/>
      </c>
      <c r="CD416" s="82" t="str">
        <f t="shared" si="464"/>
        <v/>
      </c>
      <c r="CE416" s="82" t="str">
        <f t="shared" si="465"/>
        <v/>
      </c>
      <c r="CF416" s="82" t="str">
        <f t="shared" si="466"/>
        <v/>
      </c>
      <c r="CG416" s="82" t="str">
        <f t="shared" si="467"/>
        <v/>
      </c>
      <c r="CH416" s="82" t="str">
        <f t="shared" si="468"/>
        <v/>
      </c>
      <c r="CI416" s="82" t="str">
        <f t="shared" si="469"/>
        <v/>
      </c>
      <c r="CJ416" s="82" t="str">
        <f t="shared" si="470"/>
        <v/>
      </c>
      <c r="CK416" s="82" t="str">
        <f t="shared" si="471"/>
        <v/>
      </c>
      <c r="CL416" s="82" t="str">
        <f t="shared" si="472"/>
        <v/>
      </c>
      <c r="CM416" s="82" t="str">
        <f t="shared" si="473"/>
        <v/>
      </c>
      <c r="CN416" s="82" t="str">
        <f t="shared" si="474"/>
        <v/>
      </c>
      <c r="CO416" s="82" t="str">
        <f t="shared" si="475"/>
        <v/>
      </c>
      <c r="CP416" s="82" t="str">
        <f t="shared" si="476"/>
        <v/>
      </c>
      <c r="CQ416" s="82" t="str">
        <f t="shared" si="477"/>
        <v/>
      </c>
      <c r="CR416" s="82" t="str">
        <f t="shared" si="478"/>
        <v/>
      </c>
      <c r="CS416" s="82" t="str">
        <f t="shared" si="479"/>
        <v/>
      </c>
      <c r="CT416" s="82" t="str">
        <f t="shared" si="480"/>
        <v/>
      </c>
      <c r="CU416" s="82" t="str">
        <f t="shared" si="481"/>
        <v/>
      </c>
      <c r="CV416" s="82" t="str">
        <f t="shared" si="482"/>
        <v/>
      </c>
      <c r="CW416" s="82" t="str">
        <f t="shared" si="483"/>
        <v/>
      </c>
      <c r="CX416" s="82" t="str">
        <f t="shared" si="484"/>
        <v/>
      </c>
      <c r="CY416" s="82" t="str">
        <f t="shared" si="485"/>
        <v/>
      </c>
      <c r="CZ416" s="82" t="str">
        <f t="shared" si="486"/>
        <v/>
      </c>
      <c r="DA416" s="82" t="str">
        <f t="shared" si="487"/>
        <v/>
      </c>
      <c r="DB416" s="82" t="str">
        <f t="shared" si="488"/>
        <v/>
      </c>
      <c r="DC416" s="82" t="str">
        <f t="shared" si="489"/>
        <v/>
      </c>
      <c r="DD416" s="82" t="str">
        <f t="shared" si="490"/>
        <v/>
      </c>
      <c r="DE416" s="82" t="str">
        <f t="shared" si="491"/>
        <v/>
      </c>
      <c r="DF416" s="82" t="str">
        <f t="shared" si="492"/>
        <v/>
      </c>
      <c r="DG416" s="82" t="str">
        <f t="shared" si="493"/>
        <v/>
      </c>
      <c r="DH416" s="82" t="str">
        <f t="shared" si="494"/>
        <v/>
      </c>
      <c r="DI416" s="82" t="str">
        <f t="shared" si="495"/>
        <v/>
      </c>
      <c r="DJ416" s="82" t="str">
        <f t="shared" si="496"/>
        <v/>
      </c>
      <c r="DK416" s="82" t="str">
        <f t="shared" si="497"/>
        <v/>
      </c>
      <c r="DL416" s="82" t="str">
        <f t="shared" si="498"/>
        <v/>
      </c>
      <c r="DM416" s="82" t="str">
        <f t="shared" si="499"/>
        <v/>
      </c>
      <c r="DN416" s="82" t="str">
        <f t="shared" si="500"/>
        <v/>
      </c>
      <c r="DO416" s="82" t="str">
        <f t="shared" si="501"/>
        <v/>
      </c>
      <c r="DP416" s="82" t="str">
        <f t="shared" si="502"/>
        <v/>
      </c>
      <c r="DQ416" s="82" t="str">
        <f t="shared" si="503"/>
        <v/>
      </c>
      <c r="DR416" s="82" t="str">
        <f t="shared" si="504"/>
        <v/>
      </c>
      <c r="DS416" s="82" t="str">
        <f t="shared" si="505"/>
        <v/>
      </c>
      <c r="DT416" s="82" t="str">
        <f t="shared" si="506"/>
        <v/>
      </c>
      <c r="DU416" s="82" t="str">
        <f t="shared" si="507"/>
        <v/>
      </c>
      <c r="DV416" s="82" t="str">
        <f t="shared" si="508"/>
        <v/>
      </c>
      <c r="DW416" s="82" t="str">
        <f t="shared" si="509"/>
        <v/>
      </c>
      <c r="DX416" s="82" t="str">
        <f t="shared" si="510"/>
        <v/>
      </c>
      <c r="DY416" s="82" t="str">
        <f t="shared" si="511"/>
        <v/>
      </c>
      <c r="DZ416" s="82" t="str">
        <f t="shared" si="512"/>
        <v/>
      </c>
      <c r="EA416" s="82" t="str">
        <f t="shared" si="513"/>
        <v/>
      </c>
      <c r="EB416" s="82" t="str">
        <f t="shared" si="514"/>
        <v/>
      </c>
      <c r="EC416" s="82" t="str">
        <f t="shared" si="515"/>
        <v/>
      </c>
      <c r="ED416" s="82" t="str">
        <f t="shared" si="516"/>
        <v/>
      </c>
      <c r="EE416" s="82" t="str">
        <f t="shared" si="517"/>
        <v/>
      </c>
      <c r="EF416" s="82" t="str">
        <f t="shared" si="518"/>
        <v/>
      </c>
      <c r="EG416" s="82" t="str">
        <f t="shared" si="519"/>
        <v/>
      </c>
      <c r="EH416" s="82" t="str">
        <f t="shared" si="520"/>
        <v/>
      </c>
      <c r="EI416" s="82">
        <f t="shared" si="521"/>
        <v>3734.67</v>
      </c>
      <c r="EJ416" s="82" t="str">
        <f t="shared" si="522"/>
        <v/>
      </c>
      <c r="EK416" s="82">
        <f t="shared" si="523"/>
        <v>3858.7</v>
      </c>
      <c r="EL416" s="82" t="str">
        <f t="shared" si="524"/>
        <v/>
      </c>
      <c r="EM416" s="82" t="str">
        <f t="shared" si="525"/>
        <v/>
      </c>
      <c r="EN416" s="82" t="str">
        <f t="shared" si="526"/>
        <v/>
      </c>
      <c r="EO416" s="71">
        <f t="shared" si="527"/>
        <v>3797.7</v>
      </c>
      <c r="EP416" s="71">
        <f>ROUND(EO416*(1+[3]Inflación!$G$50),2)</f>
        <v>3846.49</v>
      </c>
      <c r="EQ416" s="81">
        <f t="shared" si="528"/>
        <v>1.5265471483058013E-2</v>
      </c>
    </row>
    <row r="417" spans="1:148" s="97" customFormat="1" ht="24.75" customHeight="1">
      <c r="A417" s="107">
        <v>407</v>
      </c>
      <c r="B417" s="106" t="s">
        <v>342</v>
      </c>
      <c r="C417" s="105" t="s">
        <v>235</v>
      </c>
      <c r="D417" s="104" t="s">
        <v>129</v>
      </c>
      <c r="E417" s="103">
        <v>0.89630415236667105</v>
      </c>
      <c r="F417" s="103">
        <v>0.90392273766178777</v>
      </c>
      <c r="G417" s="102"/>
      <c r="H417" s="100"/>
      <c r="I417" s="100">
        <v>0.93450000000000011</v>
      </c>
      <c r="J417" s="100">
        <v>1.84</v>
      </c>
      <c r="K417" s="100">
        <f>+'[3]Contratos anteriores'!AO420</f>
        <v>0.95635599999999998</v>
      </c>
      <c r="L417" s="100">
        <f>+'[3]Contratos anteriores'!AP420</f>
        <v>1.0359120000000002</v>
      </c>
      <c r="M417" s="100">
        <f>+'[3]Contratos anteriores'!AQ420</f>
        <v>0.95795399999999986</v>
      </c>
      <c r="N417" s="100"/>
      <c r="O417" s="100"/>
      <c r="P417" s="100"/>
      <c r="Q417" s="100">
        <f>+'[3]Contratos anteriores'!AR420</f>
        <v>0.93784800000000013</v>
      </c>
      <c r="R417" s="100">
        <f>+'[3]Contratos anteriores'!AS420</f>
        <v>0.78073250999999988</v>
      </c>
      <c r="S417" s="100" t="str">
        <f>+'[3]Contratos anteriores'!AT420</f>
        <v xml:space="preserve"> </v>
      </c>
      <c r="T417" s="100">
        <v>1.2</v>
      </c>
      <c r="U417" s="100">
        <v>1.5</v>
      </c>
      <c r="V417" s="100">
        <v>0.7</v>
      </c>
      <c r="W417" s="100">
        <f>+'[3]Contratos anteriores'!AU420</f>
        <v>1.3589100000000001</v>
      </c>
      <c r="X417" s="100">
        <f>+'[3]Contratos anteriores'!AV420</f>
        <v>0.88580799999999993</v>
      </c>
      <c r="Y417" s="100">
        <f>+'[3]Contratos anteriores'!AW420</f>
        <v>0.99653399999999992</v>
      </c>
      <c r="Z417" s="100"/>
      <c r="AA417" s="100"/>
      <c r="AB417" s="100"/>
      <c r="AC417" s="101">
        <f>+'[3]Contratos anteriores'!AX420</f>
        <v>0.91395000000000004</v>
      </c>
      <c r="AD417" s="101" t="str">
        <f>+'[3]Contratos anteriores'!AY420</f>
        <v xml:space="preserve"> </v>
      </c>
      <c r="AE417" s="101" t="str">
        <f>+'[3]Contratos anteriores'!AZ420</f>
        <v xml:space="preserve"> </v>
      </c>
      <c r="AF417" s="100"/>
      <c r="AG417" s="100"/>
      <c r="AH417" s="100"/>
      <c r="AI417" s="100" t="str">
        <f>+'[3]Contratos anteriores'!BA420</f>
        <v xml:space="preserve"> </v>
      </c>
      <c r="AJ417" s="100" t="str">
        <f>+'[3]Contratos anteriores'!BB420</f>
        <v xml:space="preserve"> </v>
      </c>
      <c r="AK417" s="100" t="str">
        <f>+'[3]Contratos anteriores'!BC420</f>
        <v xml:space="preserve"> </v>
      </c>
      <c r="AL417" s="100"/>
      <c r="AM417" s="100"/>
      <c r="AN417" s="100"/>
      <c r="AO417" s="100" t="str">
        <f>+'[3]Contratos anteriores'!BD420</f>
        <v xml:space="preserve"> </v>
      </c>
      <c r="AP417" s="100">
        <f>+'[3]Contratos anteriores'!BE420</f>
        <v>0.93600800000000006</v>
      </c>
      <c r="AQ417" s="100" t="str">
        <f>+'[3]Contratos anteriores'!BF420</f>
        <v xml:space="preserve"> </v>
      </c>
      <c r="AR417" s="100"/>
      <c r="AS417" s="100"/>
      <c r="AT417" s="100"/>
      <c r="AU417" s="100">
        <f>+'[3]Contratos anteriores'!BG420</f>
        <v>0.90693000000000001</v>
      </c>
      <c r="AV417" s="100">
        <f>+'[3]Contratos anteriores'!BH420</f>
        <v>1.1616149999999998</v>
      </c>
      <c r="AW417" s="100" t="str">
        <f>+'[3]Contratos anteriores'!BI420</f>
        <v xml:space="preserve"> </v>
      </c>
      <c r="AX417" s="100"/>
      <c r="AY417" s="100"/>
      <c r="AZ417" s="100"/>
      <c r="BA417" s="100">
        <f>+'[3]Contratos anteriores'!BJ420</f>
        <v>0.73367999999999989</v>
      </c>
      <c r="BB417" s="100" t="str">
        <f>+'[3]Contratos anteriores'!BK420</f>
        <v xml:space="preserve"> </v>
      </c>
      <c r="BC417" s="100" t="str">
        <f>+'[3]Contratos anteriores'!BL420</f>
        <v xml:space="preserve"> </v>
      </c>
      <c r="BD417" s="100"/>
      <c r="BE417" s="100"/>
      <c r="BF417" s="100"/>
      <c r="BG417" s="100">
        <f>+'[3]Contratos anteriores'!BM420</f>
        <v>0.87643800000000005</v>
      </c>
      <c r="BH417" s="100" t="str">
        <f>+'[3]Contratos anteriores'!BN420</f>
        <v xml:space="preserve"> </v>
      </c>
      <c r="BI417" s="100" t="str">
        <f>+'[3]Contratos anteriores'!BO420</f>
        <v xml:space="preserve"> </v>
      </c>
      <c r="BJ417" s="100">
        <v>1.1000000000000001</v>
      </c>
      <c r="BK417" s="100">
        <v>1.01</v>
      </c>
      <c r="BL417" s="100"/>
      <c r="BM417" s="100" t="str">
        <f>+'[3]Contratos anteriores'!BP420</f>
        <v xml:space="preserve"> </v>
      </c>
      <c r="BN417" s="100" t="str">
        <f>+'[3]Contratos anteriores'!BQ420</f>
        <v xml:space="preserve"> </v>
      </c>
      <c r="BO417" s="100" t="str">
        <f>+'[3]Contratos anteriores'!BR420</f>
        <v xml:space="preserve"> </v>
      </c>
      <c r="BP417" s="100">
        <v>0.89</v>
      </c>
      <c r="BQ417" s="100">
        <v>1.01</v>
      </c>
      <c r="BR417" s="100">
        <v>0.96</v>
      </c>
      <c r="BS417" s="100">
        <f>+'[3]Contratos anteriores'!BS420</f>
        <v>0.88139699999999988</v>
      </c>
      <c r="BT417" s="100">
        <f>+'[3]Contratos anteriores'!BT420</f>
        <v>0.95795399999999986</v>
      </c>
      <c r="BU417" s="100">
        <f>+'[3]Contratos anteriores'!BU420</f>
        <v>0.91088999999999998</v>
      </c>
      <c r="BV417" s="100">
        <f t="shared" si="459"/>
        <v>1.0123487596296299</v>
      </c>
      <c r="BW417" s="100">
        <f t="shared" si="460"/>
        <v>0.23054126866235478</v>
      </c>
      <c r="BX417" s="100">
        <f t="shared" si="529"/>
        <v>0.66653685663609774</v>
      </c>
      <c r="BY417" s="100">
        <f t="shared" si="530"/>
        <v>1.2428900282919846</v>
      </c>
      <c r="BZ417" s="100">
        <f t="shared" ref="BZ417:BZ425" si="531">+IFERROR(E417*1.1," ")</f>
        <v>0.9859345676033382</v>
      </c>
      <c r="CA417" s="100" t="str">
        <f t="shared" si="461"/>
        <v/>
      </c>
      <c r="CB417" s="100">
        <f t="shared" si="462"/>
        <v>0.93450000000000011</v>
      </c>
      <c r="CC417" s="100" t="str">
        <f t="shared" si="463"/>
        <v/>
      </c>
      <c r="CD417" s="100">
        <f t="shared" si="464"/>
        <v>0.95635599999999998</v>
      </c>
      <c r="CE417" s="100" t="str">
        <f t="shared" si="465"/>
        <v/>
      </c>
      <c r="CF417" s="100">
        <f t="shared" si="466"/>
        <v>0.95795399999999986</v>
      </c>
      <c r="CG417" s="100" t="str">
        <f t="shared" si="467"/>
        <v/>
      </c>
      <c r="CH417" s="100" t="str">
        <f t="shared" si="468"/>
        <v/>
      </c>
      <c r="CI417" s="100" t="str">
        <f t="shared" si="469"/>
        <v/>
      </c>
      <c r="CJ417" s="100">
        <f t="shared" si="470"/>
        <v>0.93784800000000013</v>
      </c>
      <c r="CK417" s="100">
        <f t="shared" si="471"/>
        <v>0.78073250999999988</v>
      </c>
      <c r="CL417" s="100" t="str">
        <f t="shared" si="472"/>
        <v/>
      </c>
      <c r="CM417" s="100" t="str">
        <f t="shared" si="473"/>
        <v/>
      </c>
      <c r="CN417" s="100" t="str">
        <f t="shared" si="474"/>
        <v/>
      </c>
      <c r="CO417" s="100">
        <f t="shared" si="475"/>
        <v>0.7</v>
      </c>
      <c r="CP417" s="100" t="str">
        <f t="shared" si="476"/>
        <v/>
      </c>
      <c r="CQ417" s="100">
        <f t="shared" si="477"/>
        <v>0.88580799999999993</v>
      </c>
      <c r="CR417" s="100" t="str">
        <f t="shared" si="478"/>
        <v/>
      </c>
      <c r="CS417" s="100" t="str">
        <f t="shared" si="479"/>
        <v/>
      </c>
      <c r="CT417" s="100" t="str">
        <f t="shared" si="480"/>
        <v/>
      </c>
      <c r="CU417" s="100" t="str">
        <f t="shared" si="481"/>
        <v/>
      </c>
      <c r="CV417" s="100">
        <f t="shared" si="482"/>
        <v>0.91395000000000004</v>
      </c>
      <c r="CW417" s="100" t="str">
        <f t="shared" si="483"/>
        <v/>
      </c>
      <c r="CX417" s="100" t="str">
        <f t="shared" si="484"/>
        <v/>
      </c>
      <c r="CY417" s="100" t="str">
        <f t="shared" si="485"/>
        <v/>
      </c>
      <c r="CZ417" s="100" t="str">
        <f t="shared" si="486"/>
        <v/>
      </c>
      <c r="DA417" s="100" t="str">
        <f t="shared" si="487"/>
        <v/>
      </c>
      <c r="DB417" s="100" t="str">
        <f t="shared" si="488"/>
        <v/>
      </c>
      <c r="DC417" s="100" t="str">
        <f t="shared" si="489"/>
        <v/>
      </c>
      <c r="DD417" s="100" t="str">
        <f t="shared" si="490"/>
        <v/>
      </c>
      <c r="DE417" s="100" t="str">
        <f t="shared" si="491"/>
        <v/>
      </c>
      <c r="DF417" s="100" t="str">
        <f t="shared" si="492"/>
        <v/>
      </c>
      <c r="DG417" s="100" t="str">
        <f t="shared" si="493"/>
        <v/>
      </c>
      <c r="DH417" s="100" t="str">
        <f t="shared" si="494"/>
        <v/>
      </c>
      <c r="DI417" s="100">
        <f t="shared" si="495"/>
        <v>0.93600800000000006</v>
      </c>
      <c r="DJ417" s="100" t="str">
        <f t="shared" si="496"/>
        <v/>
      </c>
      <c r="DK417" s="100" t="str">
        <f t="shared" si="497"/>
        <v/>
      </c>
      <c r="DL417" s="100" t="str">
        <f t="shared" si="498"/>
        <v/>
      </c>
      <c r="DM417" s="100" t="str">
        <f t="shared" si="499"/>
        <v/>
      </c>
      <c r="DN417" s="100">
        <f t="shared" si="500"/>
        <v>0.90693000000000001</v>
      </c>
      <c r="DO417" s="100" t="str">
        <f t="shared" si="501"/>
        <v/>
      </c>
      <c r="DP417" s="100" t="str">
        <f t="shared" si="502"/>
        <v/>
      </c>
      <c r="DQ417" s="100" t="str">
        <f t="shared" si="503"/>
        <v/>
      </c>
      <c r="DR417" s="100" t="str">
        <f t="shared" si="504"/>
        <v/>
      </c>
      <c r="DS417" s="100" t="str">
        <f t="shared" si="505"/>
        <v/>
      </c>
      <c r="DT417" s="100">
        <f t="shared" si="506"/>
        <v>0.73367999999999989</v>
      </c>
      <c r="DU417" s="100" t="str">
        <f t="shared" si="507"/>
        <v/>
      </c>
      <c r="DV417" s="100" t="str">
        <f t="shared" si="508"/>
        <v/>
      </c>
      <c r="DW417" s="100" t="str">
        <f t="shared" si="509"/>
        <v/>
      </c>
      <c r="DX417" s="100" t="str">
        <f t="shared" si="510"/>
        <v/>
      </c>
      <c r="DY417" s="100" t="str">
        <f t="shared" si="511"/>
        <v/>
      </c>
      <c r="DZ417" s="100">
        <f t="shared" si="512"/>
        <v>0.87643800000000005</v>
      </c>
      <c r="EA417" s="100" t="str">
        <f t="shared" si="513"/>
        <v/>
      </c>
      <c r="EB417" s="100" t="str">
        <f t="shared" si="514"/>
        <v/>
      </c>
      <c r="EC417" s="100" t="str">
        <f t="shared" si="515"/>
        <v/>
      </c>
      <c r="ED417" s="100" t="str">
        <f t="shared" si="516"/>
        <v/>
      </c>
      <c r="EE417" s="100" t="str">
        <f t="shared" si="517"/>
        <v/>
      </c>
      <c r="EF417" s="100" t="str">
        <f t="shared" si="518"/>
        <v/>
      </c>
      <c r="EG417" s="100" t="str">
        <f t="shared" si="519"/>
        <v/>
      </c>
      <c r="EH417" s="100" t="str">
        <f t="shared" si="520"/>
        <v/>
      </c>
      <c r="EI417" s="100">
        <f t="shared" si="521"/>
        <v>0.89</v>
      </c>
      <c r="EJ417" s="100" t="str">
        <f t="shared" si="522"/>
        <v/>
      </c>
      <c r="EK417" s="100">
        <f t="shared" si="523"/>
        <v>0.96</v>
      </c>
      <c r="EL417" s="100">
        <f t="shared" si="524"/>
        <v>0.88139699999999988</v>
      </c>
      <c r="EM417" s="100">
        <f t="shared" si="525"/>
        <v>0.95795399999999986</v>
      </c>
      <c r="EN417" s="100">
        <f t="shared" si="526"/>
        <v>0.91088999999999998</v>
      </c>
      <c r="EO417" s="99">
        <f t="shared" si="527"/>
        <v>0.9</v>
      </c>
      <c r="EP417" s="99">
        <f>ROUND(EO417*(1+[3]Inflación!$G$50),2)</f>
        <v>0.91</v>
      </c>
      <c r="EQ417" s="98">
        <f t="shared" si="528"/>
        <v>4.1234302257444622E-3</v>
      </c>
    </row>
    <row r="418" spans="1:148" s="56" customFormat="1" ht="24.75" customHeight="1">
      <c r="A418" s="93">
        <v>408</v>
      </c>
      <c r="B418" s="92" t="s">
        <v>342</v>
      </c>
      <c r="C418" s="91" t="s">
        <v>345</v>
      </c>
      <c r="D418" s="90" t="s">
        <v>129</v>
      </c>
      <c r="E418" s="94">
        <v>1.777380281690141</v>
      </c>
      <c r="F418" s="94">
        <v>1.7924880140845072</v>
      </c>
      <c r="G418" s="87"/>
      <c r="H418" s="82"/>
      <c r="I418" s="82"/>
      <c r="J418" s="82"/>
      <c r="K418" s="82" t="str">
        <f>+'[3]Contratos anteriores'!AO421</f>
        <v xml:space="preserve"> </v>
      </c>
      <c r="L418" s="82" t="str">
        <f>+'[3]Contratos anteriores'!AP421</f>
        <v xml:space="preserve"> </v>
      </c>
      <c r="M418" s="82" t="str">
        <f>+'[3]Contratos anteriores'!AQ421</f>
        <v xml:space="preserve"> </v>
      </c>
      <c r="N418" s="82"/>
      <c r="O418" s="82"/>
      <c r="P418" s="82"/>
      <c r="Q418" s="82" t="str">
        <f>+'[3]Contratos anteriores'!AR421</f>
        <v xml:space="preserve"> </v>
      </c>
      <c r="R418" s="82" t="str">
        <f>+'[3]Contratos anteriores'!AS421</f>
        <v xml:space="preserve"> </v>
      </c>
      <c r="S418" s="82">
        <f>+'[3]Contratos anteriores'!AT421</f>
        <v>1.7834249999999998</v>
      </c>
      <c r="T418" s="82">
        <v>2.5</v>
      </c>
      <c r="U418" s="82"/>
      <c r="V418" s="82"/>
      <c r="W418" s="82" t="str">
        <f>+'[3]Contratos anteriores'!AU421</f>
        <v xml:space="preserve"> </v>
      </c>
      <c r="X418" s="82" t="str">
        <f>+'[3]Contratos anteriores'!AV421</f>
        <v xml:space="preserve"> </v>
      </c>
      <c r="Y418" s="82" t="str">
        <f>+'[3]Contratos anteriores'!AW421</f>
        <v xml:space="preserve"> </v>
      </c>
      <c r="Z418" s="82"/>
      <c r="AA418" s="82"/>
      <c r="AB418" s="82"/>
      <c r="AC418" s="86" t="str">
        <f>+'[3]Contratos anteriores'!AX421</f>
        <v xml:space="preserve"> </v>
      </c>
      <c r="AD418" s="86" t="str">
        <f>+'[3]Contratos anteriores'!AY421</f>
        <v xml:space="preserve"> </v>
      </c>
      <c r="AE418" s="86" t="str">
        <f>+'[3]Contratos anteriores'!AZ421</f>
        <v xml:space="preserve"> </v>
      </c>
      <c r="AF418" s="82"/>
      <c r="AG418" s="82"/>
      <c r="AH418" s="82"/>
      <c r="AI418" s="82" t="str">
        <f>+'[3]Contratos anteriores'!BA421</f>
        <v xml:space="preserve"> </v>
      </c>
      <c r="AJ418" s="82" t="str">
        <f>+'[3]Contratos anteriores'!BB421</f>
        <v xml:space="preserve"> </v>
      </c>
      <c r="AK418" s="82" t="str">
        <f>+'[3]Contratos anteriores'!BC421</f>
        <v xml:space="preserve"> </v>
      </c>
      <c r="AL418" s="82"/>
      <c r="AM418" s="82"/>
      <c r="AN418" s="82"/>
      <c r="AO418" s="82" t="str">
        <f>+'[3]Contratos anteriores'!BD421</f>
        <v xml:space="preserve"> </v>
      </c>
      <c r="AP418" s="82" t="str">
        <f>+'[3]Contratos anteriores'!BE421</f>
        <v xml:space="preserve"> </v>
      </c>
      <c r="AQ418" s="82" t="str">
        <f>+'[3]Contratos anteriores'!BF421</f>
        <v xml:space="preserve"> </v>
      </c>
      <c r="AR418" s="82"/>
      <c r="AS418" s="82"/>
      <c r="AT418" s="82"/>
      <c r="AU418" s="82" t="str">
        <f>+'[3]Contratos anteriores'!BG421</f>
        <v xml:space="preserve"> </v>
      </c>
      <c r="AV418" s="82" t="str">
        <f>+'[3]Contratos anteriores'!BH421</f>
        <v xml:space="preserve"> </v>
      </c>
      <c r="AW418" s="82" t="str">
        <f>+'[3]Contratos anteriores'!BI421</f>
        <v xml:space="preserve"> </v>
      </c>
      <c r="AX418" s="82"/>
      <c r="AY418" s="82"/>
      <c r="AZ418" s="82"/>
      <c r="BA418" s="82" t="str">
        <f>+'[3]Contratos anteriores'!BJ421</f>
        <v xml:space="preserve"> </v>
      </c>
      <c r="BB418" s="82" t="str">
        <f>+'[3]Contratos anteriores'!BK421</f>
        <v xml:space="preserve"> </v>
      </c>
      <c r="BC418" s="82" t="str">
        <f>+'[3]Contratos anteriores'!BL421</f>
        <v xml:space="preserve"> </v>
      </c>
      <c r="BD418" s="82"/>
      <c r="BE418" s="82"/>
      <c r="BF418" s="82"/>
      <c r="BG418" s="82" t="str">
        <f>+'[3]Contratos anteriores'!BM421</f>
        <v xml:space="preserve"> </v>
      </c>
      <c r="BH418" s="82" t="str">
        <f>+'[3]Contratos anteriores'!BN421</f>
        <v xml:space="preserve"> </v>
      </c>
      <c r="BI418" s="82" t="str">
        <f>+'[3]Contratos anteriores'!BO421</f>
        <v xml:space="preserve"> </v>
      </c>
      <c r="BJ418" s="82">
        <v>2.4200000000000004</v>
      </c>
      <c r="BK418" s="82">
        <v>2.0099999999999998</v>
      </c>
      <c r="BL418" s="82"/>
      <c r="BM418" s="82" t="str">
        <f>+'[3]Contratos anteriores'!BP421</f>
        <v xml:space="preserve"> </v>
      </c>
      <c r="BN418" s="82" t="str">
        <f>+'[3]Contratos anteriores'!BQ421</f>
        <v xml:space="preserve"> </v>
      </c>
      <c r="BO418" s="82" t="str">
        <f>+'[3]Contratos anteriores'!BR421</f>
        <v xml:space="preserve"> </v>
      </c>
      <c r="BP418" s="82">
        <v>1.77</v>
      </c>
      <c r="BQ418" s="82"/>
      <c r="BR418" s="82">
        <v>1.95</v>
      </c>
      <c r="BS418" s="82" t="str">
        <f>+'[3]Contratos anteriores'!BS421</f>
        <v xml:space="preserve"> </v>
      </c>
      <c r="BT418" s="82" t="str">
        <f>+'[3]Contratos anteriores'!BT421</f>
        <v xml:space="preserve"> </v>
      </c>
      <c r="BU418" s="82" t="str">
        <f>+'[3]Contratos anteriores'!BU421</f>
        <v xml:space="preserve"> </v>
      </c>
      <c r="BV418" s="84">
        <f t="shared" si="459"/>
        <v>2.0722374999999995</v>
      </c>
      <c r="BW418" s="84">
        <f t="shared" si="460"/>
        <v>0.29795113170243237</v>
      </c>
      <c r="BX418" s="84">
        <f t="shared" si="529"/>
        <v>1.625310802446351</v>
      </c>
      <c r="BY418" s="84">
        <f t="shared" si="530"/>
        <v>2.3701886317024319</v>
      </c>
      <c r="BZ418" s="84">
        <f t="shared" si="531"/>
        <v>1.9551183098591551</v>
      </c>
      <c r="CA418" s="82" t="str">
        <f t="shared" si="461"/>
        <v/>
      </c>
      <c r="CB418" s="82" t="str">
        <f t="shared" si="462"/>
        <v/>
      </c>
      <c r="CC418" s="82" t="str">
        <f t="shared" si="463"/>
        <v/>
      </c>
      <c r="CD418" s="82" t="str">
        <f t="shared" si="464"/>
        <v/>
      </c>
      <c r="CE418" s="82" t="str">
        <f t="shared" si="465"/>
        <v/>
      </c>
      <c r="CF418" s="82" t="str">
        <f t="shared" si="466"/>
        <v/>
      </c>
      <c r="CG418" s="82" t="str">
        <f t="shared" si="467"/>
        <v/>
      </c>
      <c r="CH418" s="82" t="str">
        <f t="shared" si="468"/>
        <v/>
      </c>
      <c r="CI418" s="82" t="str">
        <f t="shared" si="469"/>
        <v/>
      </c>
      <c r="CJ418" s="82" t="str">
        <f t="shared" si="470"/>
        <v/>
      </c>
      <c r="CK418" s="82" t="str">
        <f t="shared" si="471"/>
        <v/>
      </c>
      <c r="CL418" s="82">
        <f t="shared" si="472"/>
        <v>1.7834249999999998</v>
      </c>
      <c r="CM418" s="82" t="str">
        <f t="shared" si="473"/>
        <v/>
      </c>
      <c r="CN418" s="82" t="str">
        <f t="shared" si="474"/>
        <v/>
      </c>
      <c r="CO418" s="82" t="str">
        <f t="shared" si="475"/>
        <v/>
      </c>
      <c r="CP418" s="82" t="str">
        <f t="shared" si="476"/>
        <v/>
      </c>
      <c r="CQ418" s="82" t="str">
        <f t="shared" si="477"/>
        <v/>
      </c>
      <c r="CR418" s="82" t="str">
        <f t="shared" si="478"/>
        <v/>
      </c>
      <c r="CS418" s="82" t="str">
        <f t="shared" si="479"/>
        <v/>
      </c>
      <c r="CT418" s="82" t="str">
        <f t="shared" si="480"/>
        <v/>
      </c>
      <c r="CU418" s="82" t="str">
        <f t="shared" si="481"/>
        <v/>
      </c>
      <c r="CV418" s="82" t="str">
        <f t="shared" si="482"/>
        <v/>
      </c>
      <c r="CW418" s="82" t="str">
        <f t="shared" si="483"/>
        <v/>
      </c>
      <c r="CX418" s="82" t="str">
        <f t="shared" si="484"/>
        <v/>
      </c>
      <c r="CY418" s="82" t="str">
        <f t="shared" si="485"/>
        <v/>
      </c>
      <c r="CZ418" s="82" t="str">
        <f t="shared" si="486"/>
        <v/>
      </c>
      <c r="DA418" s="82" t="str">
        <f t="shared" si="487"/>
        <v/>
      </c>
      <c r="DB418" s="82" t="str">
        <f t="shared" si="488"/>
        <v/>
      </c>
      <c r="DC418" s="82" t="str">
        <f t="shared" si="489"/>
        <v/>
      </c>
      <c r="DD418" s="82" t="str">
        <f t="shared" si="490"/>
        <v/>
      </c>
      <c r="DE418" s="82" t="str">
        <f t="shared" si="491"/>
        <v/>
      </c>
      <c r="DF418" s="82" t="str">
        <f t="shared" si="492"/>
        <v/>
      </c>
      <c r="DG418" s="82" t="str">
        <f t="shared" si="493"/>
        <v/>
      </c>
      <c r="DH418" s="82" t="str">
        <f t="shared" si="494"/>
        <v/>
      </c>
      <c r="DI418" s="82" t="str">
        <f t="shared" si="495"/>
        <v/>
      </c>
      <c r="DJ418" s="82" t="str">
        <f t="shared" si="496"/>
        <v/>
      </c>
      <c r="DK418" s="82" t="str">
        <f t="shared" si="497"/>
        <v/>
      </c>
      <c r="DL418" s="82" t="str">
        <f t="shared" si="498"/>
        <v/>
      </c>
      <c r="DM418" s="82" t="str">
        <f t="shared" si="499"/>
        <v/>
      </c>
      <c r="DN418" s="82" t="str">
        <f t="shared" si="500"/>
        <v/>
      </c>
      <c r="DO418" s="82" t="str">
        <f t="shared" si="501"/>
        <v/>
      </c>
      <c r="DP418" s="82" t="str">
        <f t="shared" si="502"/>
        <v/>
      </c>
      <c r="DQ418" s="82" t="str">
        <f t="shared" si="503"/>
        <v/>
      </c>
      <c r="DR418" s="82" t="str">
        <f t="shared" si="504"/>
        <v/>
      </c>
      <c r="DS418" s="82" t="str">
        <f t="shared" si="505"/>
        <v/>
      </c>
      <c r="DT418" s="82" t="str">
        <f t="shared" si="506"/>
        <v/>
      </c>
      <c r="DU418" s="82" t="str">
        <f t="shared" si="507"/>
        <v/>
      </c>
      <c r="DV418" s="82" t="str">
        <f t="shared" si="508"/>
        <v/>
      </c>
      <c r="DW418" s="82" t="str">
        <f t="shared" si="509"/>
        <v/>
      </c>
      <c r="DX418" s="82" t="str">
        <f t="shared" si="510"/>
        <v/>
      </c>
      <c r="DY418" s="82" t="str">
        <f t="shared" si="511"/>
        <v/>
      </c>
      <c r="DZ418" s="82" t="str">
        <f t="shared" si="512"/>
        <v/>
      </c>
      <c r="EA418" s="82" t="str">
        <f t="shared" si="513"/>
        <v/>
      </c>
      <c r="EB418" s="82" t="str">
        <f t="shared" si="514"/>
        <v/>
      </c>
      <c r="EC418" s="82" t="str">
        <f t="shared" si="515"/>
        <v/>
      </c>
      <c r="ED418" s="82" t="str">
        <f t="shared" si="516"/>
        <v/>
      </c>
      <c r="EE418" s="82" t="str">
        <f t="shared" si="517"/>
        <v/>
      </c>
      <c r="EF418" s="82" t="str">
        <f t="shared" si="518"/>
        <v/>
      </c>
      <c r="EG418" s="82" t="str">
        <f t="shared" si="519"/>
        <v/>
      </c>
      <c r="EH418" s="82" t="str">
        <f t="shared" si="520"/>
        <v/>
      </c>
      <c r="EI418" s="82">
        <f t="shared" si="521"/>
        <v>1.77</v>
      </c>
      <c r="EJ418" s="82" t="str">
        <f t="shared" si="522"/>
        <v/>
      </c>
      <c r="EK418" s="82">
        <f t="shared" si="523"/>
        <v>1.95</v>
      </c>
      <c r="EL418" s="82" t="str">
        <f t="shared" si="524"/>
        <v/>
      </c>
      <c r="EM418" s="82" t="str">
        <f t="shared" si="525"/>
        <v/>
      </c>
      <c r="EN418" s="82" t="str">
        <f t="shared" si="526"/>
        <v/>
      </c>
      <c r="EO418" s="71">
        <f t="shared" si="527"/>
        <v>1.84</v>
      </c>
      <c r="EP418" s="71">
        <f>ROUND(EO418*(1+[3]Inflación!$G$50),2)</f>
        <v>1.86</v>
      </c>
      <c r="EQ418" s="81">
        <f t="shared" si="528"/>
        <v>3.523146900803531E-2</v>
      </c>
    </row>
    <row r="419" spans="1:148" s="97" customFormat="1" ht="24.75" customHeight="1">
      <c r="A419" s="107">
        <v>409</v>
      </c>
      <c r="B419" s="106" t="s">
        <v>342</v>
      </c>
      <c r="C419" s="105" t="s">
        <v>299</v>
      </c>
      <c r="D419" s="104" t="s">
        <v>12</v>
      </c>
      <c r="E419" s="103">
        <v>4.8169443539841783</v>
      </c>
      <c r="F419" s="103">
        <v>4.8578883809930442</v>
      </c>
      <c r="G419" s="102"/>
      <c r="H419" s="100"/>
      <c r="I419" s="100">
        <v>5.0610000000000008</v>
      </c>
      <c r="J419" s="100">
        <v>5.89</v>
      </c>
      <c r="K419" s="100">
        <f>+'[3]Contratos anteriores'!AO422</f>
        <v>4.893694</v>
      </c>
      <c r="L419" s="100">
        <f>+'[3]Contratos anteriores'!AP422</f>
        <v>4.0928680000000002</v>
      </c>
      <c r="M419" s="100">
        <f>+'[3]Contratos anteriores'!AQ422</f>
        <v>4.901870999999999</v>
      </c>
      <c r="N419" s="100"/>
      <c r="O419" s="100"/>
      <c r="P419" s="100"/>
      <c r="Q419" s="100">
        <f>+'[3]Contratos anteriores'!AR422</f>
        <v>4.5771060000000006</v>
      </c>
      <c r="R419" s="100" t="str">
        <f>+'[3]Contratos anteriores'!AS422</f>
        <v xml:space="preserve"> </v>
      </c>
      <c r="S419" s="100" t="str">
        <f>+'[3]Contratos anteriores'!AT422</f>
        <v xml:space="preserve"> </v>
      </c>
      <c r="T419" s="100">
        <v>5</v>
      </c>
      <c r="U419" s="100">
        <v>4.9000000000000004</v>
      </c>
      <c r="V419" s="101">
        <v>2.98</v>
      </c>
      <c r="W419" s="100" t="str">
        <f>+'[3]Contratos anteriores'!AU422</f>
        <v xml:space="preserve"> </v>
      </c>
      <c r="X419" s="100">
        <f>+'[3]Contratos anteriores'!AV422</f>
        <v>4.6504919999999998</v>
      </c>
      <c r="Y419" s="100">
        <f>+'[3]Contratos anteriores'!AW422</f>
        <v>3.4526379999999999</v>
      </c>
      <c r="Z419" s="100"/>
      <c r="AA419" s="100"/>
      <c r="AB419" s="100"/>
      <c r="AC419" s="101">
        <f>+'[3]Contratos anteriores'!AX422</f>
        <v>4.965795</v>
      </c>
      <c r="AD419" s="101" t="str">
        <f>+'[3]Contratos anteriores'!AY422</f>
        <v xml:space="preserve"> </v>
      </c>
      <c r="AE419" s="101" t="str">
        <f>+'[3]Contratos anteriores'!AZ422</f>
        <v xml:space="preserve"> </v>
      </c>
      <c r="AF419" s="100"/>
      <c r="AG419" s="100"/>
      <c r="AH419" s="100"/>
      <c r="AI419" s="100" t="str">
        <f>+'[3]Contratos anteriores'!BA422</f>
        <v xml:space="preserve"> </v>
      </c>
      <c r="AJ419" s="100" t="str">
        <f>+'[3]Contratos anteriores'!BB422</f>
        <v xml:space="preserve"> </v>
      </c>
      <c r="AK419" s="100" t="str">
        <f>+'[3]Contratos anteriores'!BC422</f>
        <v xml:space="preserve"> </v>
      </c>
      <c r="AL419" s="100"/>
      <c r="AM419" s="100"/>
      <c r="AN419" s="100"/>
      <c r="AO419" s="100" t="str">
        <f>+'[3]Contratos anteriores'!BD422</f>
        <v xml:space="preserve"> </v>
      </c>
      <c r="AP419" s="100">
        <f>+'[3]Contratos anteriores'!BE422</f>
        <v>0.86479000000000006</v>
      </c>
      <c r="AQ419" s="100" t="str">
        <f>+'[3]Contratos anteriores'!BF422</f>
        <v xml:space="preserve"> </v>
      </c>
      <c r="AR419" s="100"/>
      <c r="AS419" s="100"/>
      <c r="AT419" s="100"/>
      <c r="AU419" s="100" t="str">
        <f>+'[3]Contratos anteriores'!BG422</f>
        <v xml:space="preserve"> </v>
      </c>
      <c r="AV419" s="100" t="str">
        <f>+'[3]Contratos anteriores'!BH422</f>
        <v xml:space="preserve"> </v>
      </c>
      <c r="AW419" s="100" t="str">
        <f>+'[3]Contratos anteriores'!BI422</f>
        <v xml:space="preserve"> </v>
      </c>
      <c r="AX419" s="100"/>
      <c r="AY419" s="100"/>
      <c r="AZ419" s="100"/>
      <c r="BA419" s="100">
        <f>+'[3]Contratos anteriores'!BJ422</f>
        <v>3.7702999999999998</v>
      </c>
      <c r="BB419" s="100" t="str">
        <f>+'[3]Contratos anteriores'!BK422</f>
        <v xml:space="preserve"> </v>
      </c>
      <c r="BC419" s="100" t="str">
        <f>+'[3]Contratos anteriores'!BL422</f>
        <v xml:space="preserve"> </v>
      </c>
      <c r="BD419" s="100"/>
      <c r="BE419" s="100"/>
      <c r="BF419" s="100"/>
      <c r="BG419" s="100" t="str">
        <f>+'[3]Contratos anteriores'!BM422</f>
        <v xml:space="preserve"> </v>
      </c>
      <c r="BH419" s="100" t="str">
        <f>+'[3]Contratos anteriores'!BN422</f>
        <v xml:space="preserve"> </v>
      </c>
      <c r="BI419" s="100" t="str">
        <f>+'[3]Contratos anteriores'!BO422</f>
        <v xml:space="preserve"> </v>
      </c>
      <c r="BJ419" s="100">
        <v>5.3000000000000007</v>
      </c>
      <c r="BK419" s="100">
        <v>5.44</v>
      </c>
      <c r="BL419" s="100"/>
      <c r="BM419" s="100" t="str">
        <f>+'[3]Contratos anteriores'!BP422</f>
        <v xml:space="preserve"> </v>
      </c>
      <c r="BN419" s="100" t="str">
        <f>+'[3]Contratos anteriores'!BQ422</f>
        <v xml:space="preserve"> </v>
      </c>
      <c r="BO419" s="100" t="str">
        <f>+'[3]Contratos anteriores'!BR422</f>
        <v xml:space="preserve"> </v>
      </c>
      <c r="BP419" s="100">
        <v>4.8099999999999996</v>
      </c>
      <c r="BQ419" s="100">
        <v>4.8</v>
      </c>
      <c r="BR419" s="100">
        <v>4.92</v>
      </c>
      <c r="BS419" s="100">
        <f>+'[3]Contratos anteriores'!BS422</f>
        <v>4.7413079999999992</v>
      </c>
      <c r="BT419" s="100">
        <f>+'[3]Contratos anteriores'!BT422</f>
        <v>4.9324439999999994</v>
      </c>
      <c r="BU419" s="100">
        <f>+'[3]Contratos anteriores'!BU422</f>
        <v>4.8580800000000002</v>
      </c>
      <c r="BV419" s="100">
        <f t="shared" si="459"/>
        <v>4.5364720909090908</v>
      </c>
      <c r="BW419" s="100">
        <f t="shared" si="460"/>
        <v>0.99861609425139619</v>
      </c>
      <c r="BX419" s="100">
        <f t="shared" si="529"/>
        <v>3.0385479495319965</v>
      </c>
      <c r="BY419" s="100">
        <f t="shared" si="530"/>
        <v>5.535088185160487</v>
      </c>
      <c r="BZ419" s="100">
        <f t="shared" si="531"/>
        <v>5.2986387893825961</v>
      </c>
      <c r="CA419" s="100" t="str">
        <f t="shared" si="461"/>
        <v/>
      </c>
      <c r="CB419" s="100">
        <f t="shared" si="462"/>
        <v>5.0610000000000008</v>
      </c>
      <c r="CC419" s="100" t="str">
        <f t="shared" si="463"/>
        <v/>
      </c>
      <c r="CD419" s="100">
        <f t="shared" si="464"/>
        <v>4.893694</v>
      </c>
      <c r="CE419" s="100">
        <f t="shared" si="465"/>
        <v>4.0928680000000002</v>
      </c>
      <c r="CF419" s="100">
        <f t="shared" si="466"/>
        <v>4.901870999999999</v>
      </c>
      <c r="CG419" s="100" t="str">
        <f t="shared" si="467"/>
        <v/>
      </c>
      <c r="CH419" s="100" t="str">
        <f t="shared" si="468"/>
        <v/>
      </c>
      <c r="CI419" s="100" t="str">
        <f t="shared" si="469"/>
        <v/>
      </c>
      <c r="CJ419" s="100">
        <f t="shared" si="470"/>
        <v>4.5771060000000006</v>
      </c>
      <c r="CK419" s="100" t="str">
        <f t="shared" si="471"/>
        <v/>
      </c>
      <c r="CL419" s="100" t="str">
        <f t="shared" si="472"/>
        <v/>
      </c>
      <c r="CM419" s="100">
        <f t="shared" si="473"/>
        <v>5</v>
      </c>
      <c r="CN419" s="100">
        <f t="shared" si="474"/>
        <v>4.9000000000000004</v>
      </c>
      <c r="CO419" s="100" t="str">
        <f t="shared" si="475"/>
        <v/>
      </c>
      <c r="CP419" s="100" t="str">
        <f t="shared" si="476"/>
        <v/>
      </c>
      <c r="CQ419" s="100">
        <f t="shared" si="477"/>
        <v>4.6504919999999998</v>
      </c>
      <c r="CR419" s="100">
        <f t="shared" si="478"/>
        <v>3.4526379999999999</v>
      </c>
      <c r="CS419" s="100" t="str">
        <f t="shared" si="479"/>
        <v/>
      </c>
      <c r="CT419" s="100" t="str">
        <f t="shared" si="480"/>
        <v/>
      </c>
      <c r="CU419" s="100" t="str">
        <f t="shared" si="481"/>
        <v/>
      </c>
      <c r="CV419" s="100">
        <f t="shared" si="482"/>
        <v>4.965795</v>
      </c>
      <c r="CW419" s="100" t="str">
        <f t="shared" si="483"/>
        <v/>
      </c>
      <c r="CX419" s="100" t="str">
        <f t="shared" si="484"/>
        <v/>
      </c>
      <c r="CY419" s="100" t="str">
        <f t="shared" si="485"/>
        <v/>
      </c>
      <c r="CZ419" s="100" t="str">
        <f t="shared" si="486"/>
        <v/>
      </c>
      <c r="DA419" s="100" t="str">
        <f t="shared" si="487"/>
        <v/>
      </c>
      <c r="DB419" s="100" t="str">
        <f t="shared" si="488"/>
        <v/>
      </c>
      <c r="DC419" s="100" t="str">
        <f t="shared" si="489"/>
        <v/>
      </c>
      <c r="DD419" s="100" t="str">
        <f t="shared" si="490"/>
        <v/>
      </c>
      <c r="DE419" s="100" t="str">
        <f t="shared" si="491"/>
        <v/>
      </c>
      <c r="DF419" s="100" t="str">
        <f t="shared" si="492"/>
        <v/>
      </c>
      <c r="DG419" s="100" t="str">
        <f t="shared" si="493"/>
        <v/>
      </c>
      <c r="DH419" s="100" t="str">
        <f t="shared" si="494"/>
        <v/>
      </c>
      <c r="DI419" s="100" t="str">
        <f t="shared" si="495"/>
        <v/>
      </c>
      <c r="DJ419" s="100" t="str">
        <f t="shared" si="496"/>
        <v/>
      </c>
      <c r="DK419" s="100" t="str">
        <f t="shared" si="497"/>
        <v/>
      </c>
      <c r="DL419" s="100" t="str">
        <f t="shared" si="498"/>
        <v/>
      </c>
      <c r="DM419" s="100" t="str">
        <f t="shared" si="499"/>
        <v/>
      </c>
      <c r="DN419" s="100" t="str">
        <f t="shared" si="500"/>
        <v/>
      </c>
      <c r="DO419" s="100" t="str">
        <f t="shared" si="501"/>
        <v/>
      </c>
      <c r="DP419" s="100" t="str">
        <f t="shared" si="502"/>
        <v/>
      </c>
      <c r="DQ419" s="100" t="str">
        <f t="shared" si="503"/>
        <v/>
      </c>
      <c r="DR419" s="100" t="str">
        <f t="shared" si="504"/>
        <v/>
      </c>
      <c r="DS419" s="100" t="str">
        <f t="shared" si="505"/>
        <v/>
      </c>
      <c r="DT419" s="100">
        <f t="shared" si="506"/>
        <v>3.7702999999999998</v>
      </c>
      <c r="DU419" s="100" t="str">
        <f t="shared" si="507"/>
        <v/>
      </c>
      <c r="DV419" s="100" t="str">
        <f t="shared" si="508"/>
        <v/>
      </c>
      <c r="DW419" s="100" t="str">
        <f t="shared" si="509"/>
        <v/>
      </c>
      <c r="DX419" s="100" t="str">
        <f t="shared" si="510"/>
        <v/>
      </c>
      <c r="DY419" s="100" t="str">
        <f t="shared" si="511"/>
        <v/>
      </c>
      <c r="DZ419" s="100" t="str">
        <f t="shared" si="512"/>
        <v/>
      </c>
      <c r="EA419" s="100" t="str">
        <f t="shared" si="513"/>
        <v/>
      </c>
      <c r="EB419" s="100" t="str">
        <f t="shared" si="514"/>
        <v/>
      </c>
      <c r="EC419" s="100" t="str">
        <f t="shared" si="515"/>
        <v/>
      </c>
      <c r="ED419" s="100" t="str">
        <f t="shared" si="516"/>
        <v/>
      </c>
      <c r="EE419" s="100" t="str">
        <f t="shared" si="517"/>
        <v/>
      </c>
      <c r="EF419" s="100" t="str">
        <f t="shared" si="518"/>
        <v/>
      </c>
      <c r="EG419" s="100" t="str">
        <f t="shared" si="519"/>
        <v/>
      </c>
      <c r="EH419" s="100" t="str">
        <f t="shared" si="520"/>
        <v/>
      </c>
      <c r="EI419" s="100">
        <f t="shared" si="521"/>
        <v>4.8099999999999996</v>
      </c>
      <c r="EJ419" s="100">
        <f t="shared" si="522"/>
        <v>4.8</v>
      </c>
      <c r="EK419" s="100">
        <f t="shared" si="523"/>
        <v>4.92</v>
      </c>
      <c r="EL419" s="100">
        <f t="shared" si="524"/>
        <v>4.7413079999999992</v>
      </c>
      <c r="EM419" s="100">
        <f t="shared" si="525"/>
        <v>4.9324439999999994</v>
      </c>
      <c r="EN419" s="100">
        <f t="shared" si="526"/>
        <v>4.8580800000000002</v>
      </c>
      <c r="EO419" s="99">
        <f t="shared" si="527"/>
        <v>4.71</v>
      </c>
      <c r="EP419" s="99">
        <f>ROUND(EO419*(1+[3]Inflación!$G$50),2)</f>
        <v>4.7699999999999996</v>
      </c>
      <c r="EQ419" s="98">
        <f t="shared" si="528"/>
        <v>-2.2201700108020361E-2</v>
      </c>
    </row>
    <row r="420" spans="1:148" s="108" customFormat="1" ht="24.75" customHeight="1">
      <c r="A420" s="93">
        <v>410</v>
      </c>
      <c r="B420" s="92" t="s">
        <v>342</v>
      </c>
      <c r="C420" s="91" t="s">
        <v>344</v>
      </c>
      <c r="D420" s="90" t="s">
        <v>12</v>
      </c>
      <c r="E420" s="94">
        <v>7.0897445095798481</v>
      </c>
      <c r="F420" s="94">
        <v>7.1500073379112772</v>
      </c>
      <c r="G420" s="87"/>
      <c r="H420" s="82"/>
      <c r="I420" s="82"/>
      <c r="J420" s="82">
        <v>6.4</v>
      </c>
      <c r="K420" s="82" t="str">
        <f>+'[3]Contratos anteriores'!AO423</f>
        <v xml:space="preserve"> </v>
      </c>
      <c r="L420" s="82" t="str">
        <f>+'[3]Contratos anteriores'!AP423</f>
        <v xml:space="preserve"> </v>
      </c>
      <c r="M420" s="82" t="str">
        <f>+'[3]Contratos anteriores'!AQ423</f>
        <v xml:space="preserve"> </v>
      </c>
      <c r="N420" s="82"/>
      <c r="O420" s="82"/>
      <c r="P420" s="82"/>
      <c r="Q420" s="82" t="str">
        <f>+'[3]Contratos anteriores'!AR423</f>
        <v xml:space="preserve"> </v>
      </c>
      <c r="R420" s="82" t="str">
        <f>+'[3]Contratos anteriores'!AS423</f>
        <v xml:space="preserve"> </v>
      </c>
      <c r="S420" s="82" t="str">
        <f>+'[3]Contratos anteriores'!AT423</f>
        <v xml:space="preserve"> </v>
      </c>
      <c r="T420" s="82">
        <v>15</v>
      </c>
      <c r="U420" s="82"/>
      <c r="V420" s="82"/>
      <c r="W420" s="82">
        <f>+'[3]Contratos anteriores'!AU423</f>
        <v>5.68729</v>
      </c>
      <c r="X420" s="82" t="str">
        <f>+'[3]Contratos anteriores'!AV423</f>
        <v xml:space="preserve"> </v>
      </c>
      <c r="Y420" s="82" t="str">
        <f>+'[3]Contratos anteriores'!AW423</f>
        <v xml:space="preserve"> </v>
      </c>
      <c r="Z420" s="82"/>
      <c r="AA420" s="82"/>
      <c r="AB420" s="82"/>
      <c r="AC420" s="86" t="str">
        <f>+'[3]Contratos anteriores'!AX423</f>
        <v xml:space="preserve"> </v>
      </c>
      <c r="AD420" s="86" t="str">
        <f>+'[3]Contratos anteriores'!AY423</f>
        <v xml:space="preserve"> </v>
      </c>
      <c r="AE420" s="86" t="str">
        <f>+'[3]Contratos anteriores'!AZ423</f>
        <v xml:space="preserve"> </v>
      </c>
      <c r="AF420" s="82"/>
      <c r="AG420" s="82"/>
      <c r="AH420" s="82"/>
      <c r="AI420" s="82" t="str">
        <f>+'[3]Contratos anteriores'!BA423</f>
        <v xml:space="preserve"> </v>
      </c>
      <c r="AJ420" s="82" t="str">
        <f>+'[3]Contratos anteriores'!BB423</f>
        <v xml:space="preserve"> </v>
      </c>
      <c r="AK420" s="82" t="str">
        <f>+'[3]Contratos anteriores'!BC423</f>
        <v xml:space="preserve"> </v>
      </c>
      <c r="AL420" s="82"/>
      <c r="AM420" s="82"/>
      <c r="AN420" s="82"/>
      <c r="AO420" s="82" t="str">
        <f>+'[3]Contratos anteriores'!BD423</f>
        <v xml:space="preserve"> </v>
      </c>
      <c r="AP420" s="82" t="str">
        <f>+'[3]Contratos anteriores'!BE423</f>
        <v xml:space="preserve"> </v>
      </c>
      <c r="AQ420" s="82" t="str">
        <f>+'[3]Contratos anteriores'!BF423</f>
        <v xml:space="preserve"> </v>
      </c>
      <c r="AR420" s="82"/>
      <c r="AS420" s="82"/>
      <c r="AT420" s="82"/>
      <c r="AU420" s="82" t="str">
        <f>+'[3]Contratos anteriores'!BG423</f>
        <v xml:space="preserve"> </v>
      </c>
      <c r="AV420" s="82" t="str">
        <f>+'[3]Contratos anteriores'!BH423</f>
        <v xml:space="preserve"> </v>
      </c>
      <c r="AW420" s="82" t="str">
        <f>+'[3]Contratos anteriores'!BI423</f>
        <v xml:space="preserve"> </v>
      </c>
      <c r="AX420" s="82"/>
      <c r="AY420" s="82"/>
      <c r="AZ420" s="82"/>
      <c r="BA420" s="82" t="str">
        <f>+'[3]Contratos anteriores'!BJ423</f>
        <v xml:space="preserve"> </v>
      </c>
      <c r="BB420" s="82" t="str">
        <f>+'[3]Contratos anteriores'!BK423</f>
        <v xml:space="preserve"> </v>
      </c>
      <c r="BC420" s="82" t="str">
        <f>+'[3]Contratos anteriores'!BL423</f>
        <v xml:space="preserve"> </v>
      </c>
      <c r="BD420" s="82"/>
      <c r="BE420" s="82"/>
      <c r="BF420" s="82"/>
      <c r="BG420" s="82" t="str">
        <f>+'[3]Contratos anteriores'!BM423</f>
        <v xml:space="preserve"> </v>
      </c>
      <c r="BH420" s="82" t="str">
        <f>+'[3]Contratos anteriores'!BN423</f>
        <v xml:space="preserve"> </v>
      </c>
      <c r="BI420" s="82" t="str">
        <f>+'[3]Contratos anteriores'!BO423</f>
        <v xml:space="preserve"> </v>
      </c>
      <c r="BJ420" s="82">
        <v>7.8</v>
      </c>
      <c r="BK420" s="82">
        <v>8.01</v>
      </c>
      <c r="BL420" s="82"/>
      <c r="BM420" s="82" t="str">
        <f>+'[3]Contratos anteriores'!BP423</f>
        <v xml:space="preserve"> </v>
      </c>
      <c r="BN420" s="82" t="str">
        <f>+'[3]Contratos anteriores'!BQ423</f>
        <v xml:space="preserve"> </v>
      </c>
      <c r="BO420" s="82" t="str">
        <f>+'[3]Contratos anteriores'!BR423</f>
        <v xml:space="preserve"> </v>
      </c>
      <c r="BP420" s="82">
        <v>7.08</v>
      </c>
      <c r="BQ420" s="82"/>
      <c r="BR420" s="82">
        <v>7.45</v>
      </c>
      <c r="BS420" s="82" t="str">
        <f>+'[3]Contratos anteriores'!BS423</f>
        <v xml:space="preserve"> </v>
      </c>
      <c r="BT420" s="82" t="str">
        <f>+'[3]Contratos anteriores'!BT423</f>
        <v xml:space="preserve"> </v>
      </c>
      <c r="BU420" s="82" t="str">
        <f>+'[3]Contratos anteriores'!BU423</f>
        <v xml:space="preserve"> </v>
      </c>
      <c r="BV420" s="84">
        <f t="shared" si="459"/>
        <v>8.2038985714285708</v>
      </c>
      <c r="BW420" s="84">
        <f t="shared" si="460"/>
        <v>2.7303013163400243</v>
      </c>
      <c r="BX420" s="84">
        <f t="shared" si="529"/>
        <v>4.1084465969185349</v>
      </c>
      <c r="BY420" s="84">
        <f t="shared" si="530"/>
        <v>10.934199887768596</v>
      </c>
      <c r="BZ420" s="84">
        <f t="shared" si="531"/>
        <v>7.7987189605378333</v>
      </c>
      <c r="CA420" s="82" t="str">
        <f t="shared" si="461"/>
        <v/>
      </c>
      <c r="CB420" s="82" t="str">
        <f t="shared" si="462"/>
        <v/>
      </c>
      <c r="CC420" s="82">
        <f t="shared" si="463"/>
        <v>6.4</v>
      </c>
      <c r="CD420" s="82" t="str">
        <f t="shared" si="464"/>
        <v/>
      </c>
      <c r="CE420" s="82" t="str">
        <f t="shared" si="465"/>
        <v/>
      </c>
      <c r="CF420" s="82" t="str">
        <f t="shared" si="466"/>
        <v/>
      </c>
      <c r="CG420" s="82" t="str">
        <f t="shared" si="467"/>
        <v/>
      </c>
      <c r="CH420" s="82" t="str">
        <f t="shared" si="468"/>
        <v/>
      </c>
      <c r="CI420" s="82" t="str">
        <f t="shared" si="469"/>
        <v/>
      </c>
      <c r="CJ420" s="82" t="str">
        <f t="shared" si="470"/>
        <v/>
      </c>
      <c r="CK420" s="82" t="str">
        <f t="shared" si="471"/>
        <v/>
      </c>
      <c r="CL420" s="82" t="str">
        <f t="shared" si="472"/>
        <v/>
      </c>
      <c r="CM420" s="82" t="str">
        <f t="shared" si="473"/>
        <v/>
      </c>
      <c r="CN420" s="82" t="str">
        <f t="shared" si="474"/>
        <v/>
      </c>
      <c r="CO420" s="82" t="str">
        <f t="shared" si="475"/>
        <v/>
      </c>
      <c r="CP420" s="82">
        <f t="shared" si="476"/>
        <v>5.68729</v>
      </c>
      <c r="CQ420" s="82" t="str">
        <f t="shared" si="477"/>
        <v/>
      </c>
      <c r="CR420" s="82" t="str">
        <f t="shared" si="478"/>
        <v/>
      </c>
      <c r="CS420" s="82" t="str">
        <f t="shared" si="479"/>
        <v/>
      </c>
      <c r="CT420" s="82" t="str">
        <f t="shared" si="480"/>
        <v/>
      </c>
      <c r="CU420" s="82" t="str">
        <f t="shared" si="481"/>
        <v/>
      </c>
      <c r="CV420" s="82" t="str">
        <f t="shared" si="482"/>
        <v/>
      </c>
      <c r="CW420" s="82" t="str">
        <f t="shared" si="483"/>
        <v/>
      </c>
      <c r="CX420" s="82" t="str">
        <f t="shared" si="484"/>
        <v/>
      </c>
      <c r="CY420" s="82" t="str">
        <f t="shared" si="485"/>
        <v/>
      </c>
      <c r="CZ420" s="82" t="str">
        <f t="shared" si="486"/>
        <v/>
      </c>
      <c r="DA420" s="82" t="str">
        <f t="shared" si="487"/>
        <v/>
      </c>
      <c r="DB420" s="82" t="str">
        <f t="shared" si="488"/>
        <v/>
      </c>
      <c r="DC420" s="82" t="str">
        <f t="shared" si="489"/>
        <v/>
      </c>
      <c r="DD420" s="82" t="str">
        <f t="shared" si="490"/>
        <v/>
      </c>
      <c r="DE420" s="82" t="str">
        <f t="shared" si="491"/>
        <v/>
      </c>
      <c r="DF420" s="82" t="str">
        <f t="shared" si="492"/>
        <v/>
      </c>
      <c r="DG420" s="82" t="str">
        <f t="shared" si="493"/>
        <v/>
      </c>
      <c r="DH420" s="82" t="str">
        <f t="shared" si="494"/>
        <v/>
      </c>
      <c r="DI420" s="82" t="str">
        <f t="shared" si="495"/>
        <v/>
      </c>
      <c r="DJ420" s="82" t="str">
        <f t="shared" si="496"/>
        <v/>
      </c>
      <c r="DK420" s="82" t="str">
        <f t="shared" si="497"/>
        <v/>
      </c>
      <c r="DL420" s="82" t="str">
        <f t="shared" si="498"/>
        <v/>
      </c>
      <c r="DM420" s="82" t="str">
        <f t="shared" si="499"/>
        <v/>
      </c>
      <c r="DN420" s="82" t="str">
        <f t="shared" si="500"/>
        <v/>
      </c>
      <c r="DO420" s="82" t="str">
        <f t="shared" si="501"/>
        <v/>
      </c>
      <c r="DP420" s="82" t="str">
        <f t="shared" si="502"/>
        <v/>
      </c>
      <c r="DQ420" s="82" t="str">
        <f t="shared" si="503"/>
        <v/>
      </c>
      <c r="DR420" s="82" t="str">
        <f t="shared" si="504"/>
        <v/>
      </c>
      <c r="DS420" s="82" t="str">
        <f t="shared" si="505"/>
        <v/>
      </c>
      <c r="DT420" s="82" t="str">
        <f t="shared" si="506"/>
        <v/>
      </c>
      <c r="DU420" s="82" t="str">
        <f t="shared" si="507"/>
        <v/>
      </c>
      <c r="DV420" s="82" t="str">
        <f t="shared" si="508"/>
        <v/>
      </c>
      <c r="DW420" s="82" t="str">
        <f t="shared" si="509"/>
        <v/>
      </c>
      <c r="DX420" s="82" t="str">
        <f t="shared" si="510"/>
        <v/>
      </c>
      <c r="DY420" s="82" t="str">
        <f t="shared" si="511"/>
        <v/>
      </c>
      <c r="DZ420" s="82" t="str">
        <f t="shared" si="512"/>
        <v/>
      </c>
      <c r="EA420" s="82" t="str">
        <f t="shared" si="513"/>
        <v/>
      </c>
      <c r="EB420" s="82" t="str">
        <f t="shared" si="514"/>
        <v/>
      </c>
      <c r="EC420" s="82" t="str">
        <f t="shared" si="515"/>
        <v/>
      </c>
      <c r="ED420" s="82" t="str">
        <f t="shared" si="516"/>
        <v/>
      </c>
      <c r="EE420" s="82" t="str">
        <f t="shared" si="517"/>
        <v/>
      </c>
      <c r="EF420" s="82" t="str">
        <f t="shared" si="518"/>
        <v/>
      </c>
      <c r="EG420" s="82" t="str">
        <f t="shared" si="519"/>
        <v/>
      </c>
      <c r="EH420" s="82" t="str">
        <f t="shared" si="520"/>
        <v/>
      </c>
      <c r="EI420" s="82">
        <f t="shared" si="521"/>
        <v>7.08</v>
      </c>
      <c r="EJ420" s="82" t="str">
        <f t="shared" si="522"/>
        <v/>
      </c>
      <c r="EK420" s="82">
        <f t="shared" si="523"/>
        <v>7.45</v>
      </c>
      <c r="EL420" s="82" t="str">
        <f t="shared" si="524"/>
        <v/>
      </c>
      <c r="EM420" s="82" t="str">
        <f t="shared" si="525"/>
        <v/>
      </c>
      <c r="EN420" s="82" t="str">
        <f t="shared" si="526"/>
        <v/>
      </c>
      <c r="EO420" s="71">
        <f t="shared" si="527"/>
        <v>6.72</v>
      </c>
      <c r="EP420" s="71">
        <f>ROUND(EO420*(1+[3]Inflación!$G$50),2)</f>
        <v>6.81</v>
      </c>
      <c r="EQ420" s="81">
        <f t="shared" si="528"/>
        <v>-5.2152021709701901E-2</v>
      </c>
    </row>
    <row r="421" spans="1:148" s="97" customFormat="1" ht="24.75" customHeight="1">
      <c r="A421" s="107">
        <v>411</v>
      </c>
      <c r="B421" s="106" t="s">
        <v>342</v>
      </c>
      <c r="C421" s="165" t="s">
        <v>284</v>
      </c>
      <c r="D421" s="104" t="s">
        <v>12</v>
      </c>
      <c r="E421" s="103">
        <v>0.87331972351034881</v>
      </c>
      <c r="F421" s="103">
        <v>0.88074294116018681</v>
      </c>
      <c r="G421" s="102"/>
      <c r="H421" s="100"/>
      <c r="I421" s="100">
        <v>0.91349999999999998</v>
      </c>
      <c r="J421" s="100">
        <v>1.04</v>
      </c>
      <c r="K421" s="100">
        <f>+'[3]Contratos anteriores'!AO424</f>
        <v>0.88513800000000009</v>
      </c>
      <c r="L421" s="100">
        <f>+'[3]Contratos anteriores'!AP424</f>
        <v>0.87341600000000008</v>
      </c>
      <c r="M421" s="100">
        <f>+'[3]Contratos anteriores'!AQ424</f>
        <v>0.88661699999999988</v>
      </c>
      <c r="N421" s="100"/>
      <c r="O421" s="100"/>
      <c r="P421" s="100"/>
      <c r="Q421" s="100">
        <f>+'[3]Contratos anteriores'!AR424</f>
        <v>0.85629600000000006</v>
      </c>
      <c r="R421" s="100">
        <f>+'[3]Contratos anteriores'!AS424</f>
        <v>0.72259285499999992</v>
      </c>
      <c r="S421" s="100">
        <f>+'[3]Contratos anteriores'!AT424</f>
        <v>0.81528</v>
      </c>
      <c r="T421" s="100">
        <v>1</v>
      </c>
      <c r="U421" s="100">
        <v>0.6</v>
      </c>
      <c r="V421" s="100">
        <v>0.45</v>
      </c>
      <c r="W421" s="100">
        <f>+'[3]Contratos anteriores'!AU424</f>
        <v>0.87574199999999991</v>
      </c>
      <c r="X421" s="100">
        <f>+'[3]Contratos anteriores'!AV424</f>
        <v>0.84554399999999996</v>
      </c>
      <c r="Y421" s="100">
        <f>+'[3]Contratos anteriores'!AW424</f>
        <v>0.634158</v>
      </c>
      <c r="Z421" s="100"/>
      <c r="AA421" s="100"/>
      <c r="AB421" s="100"/>
      <c r="AC421" s="101">
        <f>+'[3]Contratos anteriores'!AX424</f>
        <v>0.92410500000000007</v>
      </c>
      <c r="AD421" s="101">
        <f>+'[3]Contratos anteriores'!AY424</f>
        <v>0.87574199999999991</v>
      </c>
      <c r="AE421" s="101" t="str">
        <f>+'[3]Contratos anteriores'!AZ424</f>
        <v xml:space="preserve"> </v>
      </c>
      <c r="AF421" s="100"/>
      <c r="AG421" s="100"/>
      <c r="AH421" s="100"/>
      <c r="AI421" s="100" t="str">
        <f>+'[3]Contratos anteriores'!BA424</f>
        <v xml:space="preserve"> </v>
      </c>
      <c r="AJ421" s="100" t="str">
        <f>+'[3]Contratos anteriores'!BB424</f>
        <v xml:space="preserve"> </v>
      </c>
      <c r="AK421" s="100" t="str">
        <f>+'[3]Contratos anteriores'!BC424</f>
        <v xml:space="preserve"> </v>
      </c>
      <c r="AL421" s="100"/>
      <c r="AM421" s="100"/>
      <c r="AN421" s="100"/>
      <c r="AO421" s="100" t="str">
        <f>+'[3]Contratos anteriores'!BD424</f>
        <v xml:space="preserve"> </v>
      </c>
      <c r="AP421" s="100">
        <f>+'[3]Contratos anteriores'!BE424</f>
        <v>1.0072260000000002</v>
      </c>
      <c r="AQ421" s="100" t="str">
        <f>+'[3]Contratos anteriores'!BF424</f>
        <v xml:space="preserve"> </v>
      </c>
      <c r="AR421" s="100"/>
      <c r="AS421" s="100"/>
      <c r="AT421" s="100"/>
      <c r="AU421" s="100">
        <f>+'[3]Contratos anteriores'!BG424</f>
        <v>0.91700700000000002</v>
      </c>
      <c r="AV421" s="100">
        <f>+'[3]Contratos anteriores'!BH424</f>
        <v>1.1616149999999998</v>
      </c>
      <c r="AW421" s="100" t="str">
        <f>+'[3]Contratos anteriores'!BI424</f>
        <v xml:space="preserve"> </v>
      </c>
      <c r="AX421" s="100"/>
      <c r="AY421" s="100"/>
      <c r="AZ421" s="100"/>
      <c r="BA421" s="100">
        <f>+'[3]Contratos anteriores'!BJ424</f>
        <v>0.68272999999999995</v>
      </c>
      <c r="BB421" s="100" t="str">
        <f>+'[3]Contratos anteriores'!BK424</f>
        <v xml:space="preserve"> </v>
      </c>
      <c r="BC421" s="100" t="str">
        <f>+'[3]Contratos anteriores'!BL424</f>
        <v xml:space="preserve"> </v>
      </c>
      <c r="BD421" s="100"/>
      <c r="BE421" s="100"/>
      <c r="BF421" s="100"/>
      <c r="BG421" s="100">
        <f>+'[3]Contratos anteriores'!BM424</f>
        <v>0.86636400000000002</v>
      </c>
      <c r="BH421" s="100" t="str">
        <f>+'[3]Contratos anteriores'!BN424</f>
        <v xml:space="preserve"> </v>
      </c>
      <c r="BI421" s="100" t="str">
        <f>+'[3]Contratos anteriores'!BO424</f>
        <v xml:space="preserve"> </v>
      </c>
      <c r="BJ421" s="100">
        <v>0.96</v>
      </c>
      <c r="BK421" s="100">
        <v>0.99</v>
      </c>
      <c r="BL421" s="100">
        <v>0.86</v>
      </c>
      <c r="BM421" s="100">
        <f>+'[3]Contratos anteriores'!BP424</f>
        <v>0.85100399999999987</v>
      </c>
      <c r="BN421" s="100">
        <f>+'[3]Contratos anteriores'!BQ424</f>
        <v>0.88487699999999991</v>
      </c>
      <c r="BO421" s="100">
        <f>+'[3]Contratos anteriores'!BR424</f>
        <v>0.91600599999999999</v>
      </c>
      <c r="BP421" s="100">
        <v>0.87</v>
      </c>
      <c r="BQ421" s="100">
        <v>0.99</v>
      </c>
      <c r="BR421" s="100">
        <v>0.89</v>
      </c>
      <c r="BS421" s="100">
        <f>+'[3]Contratos anteriores'!BS424</f>
        <v>0.85100399999999987</v>
      </c>
      <c r="BT421" s="100">
        <f>+'[3]Contratos anteriores'!BT424</f>
        <v>0.88661699999999988</v>
      </c>
      <c r="BU421" s="100">
        <f>+'[3]Contratos anteriores'!BU424</f>
        <v>0.86028499999999997</v>
      </c>
      <c r="BV421" s="100">
        <f t="shared" si="459"/>
        <v>0.867965631969697</v>
      </c>
      <c r="BW421" s="100">
        <f t="shared" si="460"/>
        <v>0.12875789361169407</v>
      </c>
      <c r="BX421" s="100">
        <f t="shared" si="529"/>
        <v>0.67482879155215592</v>
      </c>
      <c r="BY421" s="100">
        <f t="shared" si="530"/>
        <v>0.9967235255813911</v>
      </c>
      <c r="BZ421" s="100">
        <f t="shared" si="531"/>
        <v>0.96065169586138377</v>
      </c>
      <c r="CA421" s="100" t="str">
        <f t="shared" si="461"/>
        <v/>
      </c>
      <c r="CB421" s="100">
        <f t="shared" si="462"/>
        <v>0.91349999999999998</v>
      </c>
      <c r="CC421" s="100" t="str">
        <f t="shared" si="463"/>
        <v/>
      </c>
      <c r="CD421" s="100">
        <f t="shared" si="464"/>
        <v>0.88513800000000009</v>
      </c>
      <c r="CE421" s="100">
        <f t="shared" si="465"/>
        <v>0.87341600000000008</v>
      </c>
      <c r="CF421" s="100">
        <f t="shared" si="466"/>
        <v>0.88661699999999988</v>
      </c>
      <c r="CG421" s="100" t="str">
        <f t="shared" si="467"/>
        <v/>
      </c>
      <c r="CH421" s="100" t="str">
        <f t="shared" si="468"/>
        <v/>
      </c>
      <c r="CI421" s="100" t="str">
        <f t="shared" si="469"/>
        <v/>
      </c>
      <c r="CJ421" s="100">
        <f t="shared" si="470"/>
        <v>0.85629600000000006</v>
      </c>
      <c r="CK421" s="100">
        <f t="shared" si="471"/>
        <v>0.72259285499999992</v>
      </c>
      <c r="CL421" s="100">
        <f t="shared" si="472"/>
        <v>0.81528</v>
      </c>
      <c r="CM421" s="100" t="str">
        <f t="shared" si="473"/>
        <v/>
      </c>
      <c r="CN421" s="100" t="str">
        <f t="shared" si="474"/>
        <v/>
      </c>
      <c r="CO421" s="100" t="str">
        <f t="shared" si="475"/>
        <v/>
      </c>
      <c r="CP421" s="100">
        <f t="shared" si="476"/>
        <v>0.87574199999999991</v>
      </c>
      <c r="CQ421" s="100">
        <f t="shared" si="477"/>
        <v>0.84554399999999996</v>
      </c>
      <c r="CR421" s="100" t="str">
        <f t="shared" si="478"/>
        <v/>
      </c>
      <c r="CS421" s="100" t="str">
        <f t="shared" si="479"/>
        <v/>
      </c>
      <c r="CT421" s="100" t="str">
        <f t="shared" si="480"/>
        <v/>
      </c>
      <c r="CU421" s="100" t="str">
        <f t="shared" si="481"/>
        <v/>
      </c>
      <c r="CV421" s="100">
        <f t="shared" si="482"/>
        <v>0.92410500000000007</v>
      </c>
      <c r="CW421" s="100">
        <f t="shared" si="483"/>
        <v>0.87574199999999991</v>
      </c>
      <c r="CX421" s="100" t="str">
        <f t="shared" si="484"/>
        <v/>
      </c>
      <c r="CY421" s="100" t="str">
        <f t="shared" si="485"/>
        <v/>
      </c>
      <c r="CZ421" s="100" t="str">
        <f t="shared" si="486"/>
        <v/>
      </c>
      <c r="DA421" s="100" t="str">
        <f t="shared" si="487"/>
        <v/>
      </c>
      <c r="DB421" s="100" t="str">
        <f t="shared" si="488"/>
        <v/>
      </c>
      <c r="DC421" s="100" t="str">
        <f t="shared" si="489"/>
        <v/>
      </c>
      <c r="DD421" s="100" t="str">
        <f t="shared" si="490"/>
        <v/>
      </c>
      <c r="DE421" s="100" t="str">
        <f t="shared" si="491"/>
        <v/>
      </c>
      <c r="DF421" s="100" t="str">
        <f t="shared" si="492"/>
        <v/>
      </c>
      <c r="DG421" s="100" t="str">
        <f t="shared" si="493"/>
        <v/>
      </c>
      <c r="DH421" s="100" t="str">
        <f t="shared" si="494"/>
        <v/>
      </c>
      <c r="DI421" s="100" t="str">
        <f t="shared" si="495"/>
        <v/>
      </c>
      <c r="DJ421" s="100" t="str">
        <f t="shared" si="496"/>
        <v/>
      </c>
      <c r="DK421" s="100" t="str">
        <f t="shared" si="497"/>
        <v/>
      </c>
      <c r="DL421" s="100" t="str">
        <f t="shared" si="498"/>
        <v/>
      </c>
      <c r="DM421" s="100" t="str">
        <f t="shared" si="499"/>
        <v/>
      </c>
      <c r="DN421" s="100">
        <f t="shared" si="500"/>
        <v>0.91700700000000002</v>
      </c>
      <c r="DO421" s="100" t="str">
        <f t="shared" si="501"/>
        <v/>
      </c>
      <c r="DP421" s="100" t="str">
        <f t="shared" si="502"/>
        <v/>
      </c>
      <c r="DQ421" s="100" t="str">
        <f t="shared" si="503"/>
        <v/>
      </c>
      <c r="DR421" s="100" t="str">
        <f t="shared" si="504"/>
        <v/>
      </c>
      <c r="DS421" s="100" t="str">
        <f t="shared" si="505"/>
        <v/>
      </c>
      <c r="DT421" s="100">
        <f t="shared" si="506"/>
        <v>0.68272999999999995</v>
      </c>
      <c r="DU421" s="100" t="str">
        <f t="shared" si="507"/>
        <v/>
      </c>
      <c r="DV421" s="100" t="str">
        <f t="shared" si="508"/>
        <v/>
      </c>
      <c r="DW421" s="100" t="str">
        <f t="shared" si="509"/>
        <v/>
      </c>
      <c r="DX421" s="100" t="str">
        <f t="shared" si="510"/>
        <v/>
      </c>
      <c r="DY421" s="100" t="str">
        <f t="shared" si="511"/>
        <v/>
      </c>
      <c r="DZ421" s="100">
        <f t="shared" si="512"/>
        <v>0.86636400000000002</v>
      </c>
      <c r="EA421" s="100" t="str">
        <f t="shared" si="513"/>
        <v/>
      </c>
      <c r="EB421" s="100" t="str">
        <f t="shared" si="514"/>
        <v/>
      </c>
      <c r="EC421" s="100">
        <f t="shared" si="515"/>
        <v>0.96</v>
      </c>
      <c r="ED421" s="100" t="str">
        <f t="shared" si="516"/>
        <v/>
      </c>
      <c r="EE421" s="100">
        <f t="shared" si="517"/>
        <v>0.86</v>
      </c>
      <c r="EF421" s="100">
        <f t="shared" si="518"/>
        <v>0.85100399999999987</v>
      </c>
      <c r="EG421" s="100">
        <f t="shared" si="519"/>
        <v>0.88487699999999991</v>
      </c>
      <c r="EH421" s="100">
        <f t="shared" si="520"/>
        <v>0.91600599999999999</v>
      </c>
      <c r="EI421" s="100">
        <f t="shared" si="521"/>
        <v>0.87</v>
      </c>
      <c r="EJ421" s="100" t="str">
        <f t="shared" si="522"/>
        <v/>
      </c>
      <c r="EK421" s="100">
        <f t="shared" si="523"/>
        <v>0.89</v>
      </c>
      <c r="EL421" s="100">
        <f t="shared" si="524"/>
        <v>0.85100399999999987</v>
      </c>
      <c r="EM421" s="100">
        <f t="shared" si="525"/>
        <v>0.88661699999999988</v>
      </c>
      <c r="EN421" s="100">
        <f t="shared" si="526"/>
        <v>0.86028499999999997</v>
      </c>
      <c r="EO421" s="99">
        <f t="shared" si="527"/>
        <v>0.87</v>
      </c>
      <c r="EP421" s="99">
        <f>ROUND(EO421*(1+[3]Inflación!$G$50),2)</f>
        <v>0.88</v>
      </c>
      <c r="EQ421" s="98">
        <f t="shared" si="528"/>
        <v>-3.8012693644488005E-3</v>
      </c>
    </row>
    <row r="422" spans="1:148" s="108" customFormat="1" ht="24.75" customHeight="1">
      <c r="A422" s="93">
        <v>412</v>
      </c>
      <c r="B422" s="92" t="s">
        <v>342</v>
      </c>
      <c r="C422" s="109" t="s">
        <v>343</v>
      </c>
      <c r="D422" s="90" t="s">
        <v>12</v>
      </c>
      <c r="E422" s="94">
        <v>2.3095228701495776</v>
      </c>
      <c r="F422" s="94">
        <v>2.3291538145458488</v>
      </c>
      <c r="G422" s="87"/>
      <c r="H422" s="82"/>
      <c r="I422" s="82"/>
      <c r="J422" s="82">
        <v>1.33</v>
      </c>
      <c r="K422" s="82" t="str">
        <f>+'[3]Contratos anteriores'!AO425</f>
        <v xml:space="preserve"> </v>
      </c>
      <c r="L422" s="82" t="str">
        <f>+'[3]Contratos anteriores'!AP425</f>
        <v xml:space="preserve"> </v>
      </c>
      <c r="M422" s="82" t="str">
        <f>+'[3]Contratos anteriores'!AQ425</f>
        <v xml:space="preserve"> </v>
      </c>
      <c r="N422" s="82"/>
      <c r="O422" s="82"/>
      <c r="P422" s="82"/>
      <c r="Q422" s="82" t="str">
        <f>+'[3]Contratos anteriores'!AR425</f>
        <v xml:space="preserve"> </v>
      </c>
      <c r="R422" s="82" t="str">
        <f>+'[3]Contratos anteriores'!AS425</f>
        <v xml:space="preserve"> </v>
      </c>
      <c r="S422" s="82" t="str">
        <f>+'[3]Contratos anteriores'!AT425</f>
        <v xml:space="preserve"> </v>
      </c>
      <c r="T422" s="82">
        <v>1.2</v>
      </c>
      <c r="U422" s="82">
        <v>0.75</v>
      </c>
      <c r="V422" s="82"/>
      <c r="W422" s="82" t="str">
        <f>+'[3]Contratos anteriores'!AU425</f>
        <v xml:space="preserve"> </v>
      </c>
      <c r="X422" s="82" t="str">
        <f>+'[3]Contratos anteriores'!AV425</f>
        <v xml:space="preserve"> </v>
      </c>
      <c r="Y422" s="82" t="str">
        <f>+'[3]Contratos anteriores'!AW425</f>
        <v xml:space="preserve"> </v>
      </c>
      <c r="Z422" s="82"/>
      <c r="AA422" s="82"/>
      <c r="AB422" s="82"/>
      <c r="AC422" s="86" t="str">
        <f>+'[3]Contratos anteriores'!AX425</f>
        <v xml:space="preserve"> </v>
      </c>
      <c r="AD422" s="86" t="str">
        <f>+'[3]Contratos anteriores'!AY425</f>
        <v xml:space="preserve"> </v>
      </c>
      <c r="AE422" s="86" t="str">
        <f>+'[3]Contratos anteriores'!AZ425</f>
        <v xml:space="preserve"> </v>
      </c>
      <c r="AF422" s="82"/>
      <c r="AG422" s="82"/>
      <c r="AH422" s="82"/>
      <c r="AI422" s="82" t="str">
        <f>+'[3]Contratos anteriores'!BA425</f>
        <v xml:space="preserve"> </v>
      </c>
      <c r="AJ422" s="82" t="str">
        <f>+'[3]Contratos anteriores'!BB425</f>
        <v xml:space="preserve"> </v>
      </c>
      <c r="AK422" s="82" t="str">
        <f>+'[3]Contratos anteriores'!BC425</f>
        <v xml:space="preserve"> </v>
      </c>
      <c r="AL422" s="82"/>
      <c r="AM422" s="82"/>
      <c r="AN422" s="82"/>
      <c r="AO422" s="82">
        <f>+'[3]Contratos anteriores'!BD425</f>
        <v>2.5096710000000004</v>
      </c>
      <c r="AP422" s="82" t="str">
        <f>+'[3]Contratos anteriores'!BE425</f>
        <v xml:space="preserve"> </v>
      </c>
      <c r="AQ422" s="82" t="str">
        <f>+'[3]Contratos anteriores'!BF425</f>
        <v xml:space="preserve"> </v>
      </c>
      <c r="AR422" s="82"/>
      <c r="AS422" s="82"/>
      <c r="AT422" s="82"/>
      <c r="AU422" s="82" t="str">
        <f>+'[3]Contratos anteriores'!BG425</f>
        <v xml:space="preserve"> </v>
      </c>
      <c r="AV422" s="82" t="str">
        <f>+'[3]Contratos anteriores'!BH425</f>
        <v xml:space="preserve"> </v>
      </c>
      <c r="AW422" s="82" t="str">
        <f>+'[3]Contratos anteriores'!BI425</f>
        <v xml:space="preserve"> </v>
      </c>
      <c r="AX422" s="82"/>
      <c r="AY422" s="82"/>
      <c r="AZ422" s="82"/>
      <c r="BA422" s="82" t="str">
        <f>+'[3]Contratos anteriores'!BJ425</f>
        <v xml:space="preserve"> </v>
      </c>
      <c r="BB422" s="82" t="str">
        <f>+'[3]Contratos anteriores'!BK425</f>
        <v xml:space="preserve"> </v>
      </c>
      <c r="BC422" s="82" t="str">
        <f>+'[3]Contratos anteriores'!BL425</f>
        <v xml:space="preserve"> </v>
      </c>
      <c r="BD422" s="82"/>
      <c r="BE422" s="82"/>
      <c r="BF422" s="82"/>
      <c r="BG422" s="82" t="str">
        <f>+'[3]Contratos anteriores'!BM425</f>
        <v xml:space="preserve"> </v>
      </c>
      <c r="BH422" s="82" t="str">
        <f>+'[3]Contratos anteriores'!BN425</f>
        <v xml:space="preserve"> </v>
      </c>
      <c r="BI422" s="82" t="str">
        <f>+'[3]Contratos anteriores'!BO425</f>
        <v xml:space="preserve"> </v>
      </c>
      <c r="BJ422" s="82">
        <v>2.54</v>
      </c>
      <c r="BK422" s="82">
        <v>2.61</v>
      </c>
      <c r="BL422" s="82">
        <v>0.97</v>
      </c>
      <c r="BM422" s="82" t="str">
        <f>+'[3]Contratos anteriores'!BP425</f>
        <v xml:space="preserve"> </v>
      </c>
      <c r="BN422" s="82" t="str">
        <f>+'[3]Contratos anteriores'!BQ425</f>
        <v xml:space="preserve"> </v>
      </c>
      <c r="BO422" s="82" t="str">
        <f>+'[3]Contratos anteriores'!BR425</f>
        <v xml:space="preserve"> </v>
      </c>
      <c r="BP422" s="82">
        <v>2.31</v>
      </c>
      <c r="BQ422" s="82"/>
      <c r="BR422" s="82">
        <v>2.5299999999999998</v>
      </c>
      <c r="BS422" s="82" t="str">
        <f>+'[3]Contratos anteriores'!BS425</f>
        <v xml:space="preserve"> </v>
      </c>
      <c r="BT422" s="82" t="str">
        <f>+'[3]Contratos anteriores'!BT425</f>
        <v xml:space="preserve"> </v>
      </c>
      <c r="BU422" s="82" t="str">
        <f>+'[3]Contratos anteriores'!BU425</f>
        <v xml:space="preserve"> </v>
      </c>
      <c r="BV422" s="84">
        <f t="shared" si="459"/>
        <v>1.8610745555555559</v>
      </c>
      <c r="BW422" s="84">
        <f t="shared" si="460"/>
        <v>0.71992363423532935</v>
      </c>
      <c r="BX422" s="84">
        <f t="shared" si="529"/>
        <v>0.78118910420256182</v>
      </c>
      <c r="BY422" s="84">
        <f t="shared" si="530"/>
        <v>2.5809981897908854</v>
      </c>
      <c r="BZ422" s="84">
        <f t="shared" si="531"/>
        <v>2.5404751571645354</v>
      </c>
      <c r="CA422" s="82" t="str">
        <f t="shared" si="461"/>
        <v/>
      </c>
      <c r="CB422" s="82" t="str">
        <f t="shared" si="462"/>
        <v/>
      </c>
      <c r="CC422" s="82">
        <f t="shared" si="463"/>
        <v>1.33</v>
      </c>
      <c r="CD422" s="82" t="str">
        <f t="shared" si="464"/>
        <v/>
      </c>
      <c r="CE422" s="82" t="str">
        <f t="shared" si="465"/>
        <v/>
      </c>
      <c r="CF422" s="82" t="str">
        <f t="shared" si="466"/>
        <v/>
      </c>
      <c r="CG422" s="82" t="str">
        <f t="shared" si="467"/>
        <v/>
      </c>
      <c r="CH422" s="82" t="str">
        <f t="shared" si="468"/>
        <v/>
      </c>
      <c r="CI422" s="82" t="str">
        <f t="shared" si="469"/>
        <v/>
      </c>
      <c r="CJ422" s="82" t="str">
        <f t="shared" si="470"/>
        <v/>
      </c>
      <c r="CK422" s="82" t="str">
        <f t="shared" si="471"/>
        <v/>
      </c>
      <c r="CL422" s="82" t="str">
        <f t="shared" si="472"/>
        <v/>
      </c>
      <c r="CM422" s="82">
        <f t="shared" si="473"/>
        <v>1.2</v>
      </c>
      <c r="CN422" s="82" t="str">
        <f t="shared" si="474"/>
        <v/>
      </c>
      <c r="CO422" s="82" t="str">
        <f t="shared" si="475"/>
        <v/>
      </c>
      <c r="CP422" s="82" t="str">
        <f t="shared" si="476"/>
        <v/>
      </c>
      <c r="CQ422" s="82" t="str">
        <f t="shared" si="477"/>
        <v/>
      </c>
      <c r="CR422" s="82" t="str">
        <f t="shared" si="478"/>
        <v/>
      </c>
      <c r="CS422" s="82" t="str">
        <f t="shared" si="479"/>
        <v/>
      </c>
      <c r="CT422" s="82" t="str">
        <f t="shared" si="480"/>
        <v/>
      </c>
      <c r="CU422" s="82" t="str">
        <f t="shared" si="481"/>
        <v/>
      </c>
      <c r="CV422" s="82" t="str">
        <f t="shared" si="482"/>
        <v/>
      </c>
      <c r="CW422" s="82" t="str">
        <f t="shared" si="483"/>
        <v/>
      </c>
      <c r="CX422" s="82" t="str">
        <f t="shared" si="484"/>
        <v/>
      </c>
      <c r="CY422" s="82" t="str">
        <f t="shared" si="485"/>
        <v/>
      </c>
      <c r="CZ422" s="82" t="str">
        <f t="shared" si="486"/>
        <v/>
      </c>
      <c r="DA422" s="82" t="str">
        <f t="shared" si="487"/>
        <v/>
      </c>
      <c r="DB422" s="82" t="str">
        <f t="shared" si="488"/>
        <v/>
      </c>
      <c r="DC422" s="82" t="str">
        <f t="shared" si="489"/>
        <v/>
      </c>
      <c r="DD422" s="82" t="str">
        <f t="shared" si="490"/>
        <v/>
      </c>
      <c r="DE422" s="82" t="str">
        <f t="shared" si="491"/>
        <v/>
      </c>
      <c r="DF422" s="82" t="str">
        <f t="shared" si="492"/>
        <v/>
      </c>
      <c r="DG422" s="82" t="str">
        <f t="shared" si="493"/>
        <v/>
      </c>
      <c r="DH422" s="82">
        <f t="shared" si="494"/>
        <v>2.5096710000000004</v>
      </c>
      <c r="DI422" s="82" t="str">
        <f t="shared" si="495"/>
        <v/>
      </c>
      <c r="DJ422" s="82" t="str">
        <f t="shared" si="496"/>
        <v/>
      </c>
      <c r="DK422" s="82" t="str">
        <f t="shared" si="497"/>
        <v/>
      </c>
      <c r="DL422" s="82" t="str">
        <f t="shared" si="498"/>
        <v/>
      </c>
      <c r="DM422" s="82" t="str">
        <f t="shared" si="499"/>
        <v/>
      </c>
      <c r="DN422" s="82" t="str">
        <f t="shared" si="500"/>
        <v/>
      </c>
      <c r="DO422" s="82" t="str">
        <f t="shared" si="501"/>
        <v/>
      </c>
      <c r="DP422" s="82" t="str">
        <f t="shared" si="502"/>
        <v/>
      </c>
      <c r="DQ422" s="82" t="str">
        <f t="shared" si="503"/>
        <v/>
      </c>
      <c r="DR422" s="82" t="str">
        <f t="shared" si="504"/>
        <v/>
      </c>
      <c r="DS422" s="82" t="str">
        <f t="shared" si="505"/>
        <v/>
      </c>
      <c r="DT422" s="82" t="str">
        <f t="shared" si="506"/>
        <v/>
      </c>
      <c r="DU422" s="82" t="str">
        <f t="shared" si="507"/>
        <v/>
      </c>
      <c r="DV422" s="82" t="str">
        <f t="shared" si="508"/>
        <v/>
      </c>
      <c r="DW422" s="82" t="str">
        <f t="shared" si="509"/>
        <v/>
      </c>
      <c r="DX422" s="82" t="str">
        <f t="shared" si="510"/>
        <v/>
      </c>
      <c r="DY422" s="82" t="str">
        <f t="shared" si="511"/>
        <v/>
      </c>
      <c r="DZ422" s="82" t="str">
        <f t="shared" si="512"/>
        <v/>
      </c>
      <c r="EA422" s="82" t="str">
        <f t="shared" si="513"/>
        <v/>
      </c>
      <c r="EB422" s="82" t="str">
        <f t="shared" si="514"/>
        <v/>
      </c>
      <c r="EC422" s="82">
        <f t="shared" si="515"/>
        <v>2.54</v>
      </c>
      <c r="ED422" s="82" t="str">
        <f t="shared" si="516"/>
        <v/>
      </c>
      <c r="EE422" s="82">
        <f t="shared" si="517"/>
        <v>0.97</v>
      </c>
      <c r="EF422" s="82" t="str">
        <f t="shared" si="518"/>
        <v/>
      </c>
      <c r="EG422" s="82" t="str">
        <f t="shared" si="519"/>
        <v/>
      </c>
      <c r="EH422" s="82" t="str">
        <f t="shared" si="520"/>
        <v/>
      </c>
      <c r="EI422" s="82">
        <f t="shared" si="521"/>
        <v>2.31</v>
      </c>
      <c r="EJ422" s="82" t="str">
        <f t="shared" si="522"/>
        <v/>
      </c>
      <c r="EK422" s="82">
        <f t="shared" si="523"/>
        <v>2.5299999999999998</v>
      </c>
      <c r="EL422" s="82" t="str">
        <f t="shared" si="524"/>
        <v/>
      </c>
      <c r="EM422" s="82" t="str">
        <f t="shared" si="525"/>
        <v/>
      </c>
      <c r="EN422" s="82" t="str">
        <f t="shared" si="526"/>
        <v/>
      </c>
      <c r="EO422" s="71">
        <f t="shared" si="527"/>
        <v>2.14</v>
      </c>
      <c r="EP422" s="71">
        <f>ROUND(EO422*(1+[3]Inflación!$G$50),2)</f>
        <v>2.17</v>
      </c>
      <c r="EQ422" s="81">
        <f t="shared" si="528"/>
        <v>-7.3401684971666104E-2</v>
      </c>
    </row>
    <row r="423" spans="1:148" s="97" customFormat="1" ht="24.75" customHeight="1">
      <c r="A423" s="107">
        <v>413</v>
      </c>
      <c r="B423" s="106" t="s">
        <v>342</v>
      </c>
      <c r="C423" s="105" t="s">
        <v>285</v>
      </c>
      <c r="D423" s="104" t="s">
        <v>12</v>
      </c>
      <c r="E423" s="103">
        <v>9.8168062503536593</v>
      </c>
      <c r="F423" s="103">
        <v>9.9002491034816646</v>
      </c>
      <c r="G423" s="102">
        <v>8.25</v>
      </c>
      <c r="H423" s="100"/>
      <c r="I423" s="100">
        <v>10.311</v>
      </c>
      <c r="J423" s="100">
        <v>13.78</v>
      </c>
      <c r="K423" s="100">
        <f>+'[3]Contratos anteriores'!AO426</f>
        <v>9.878954000000002</v>
      </c>
      <c r="L423" s="100">
        <f>+'[3]Contratos anteriores'!AP426</f>
        <v>9.3435199999999998</v>
      </c>
      <c r="M423" s="100">
        <f>+'[3]Contratos anteriores'!AQ426</f>
        <v>9.8954609999999992</v>
      </c>
      <c r="N423" s="100"/>
      <c r="O423" s="100"/>
      <c r="P423" s="100"/>
      <c r="Q423" s="100">
        <f>+'[3]Contratos anteriores'!AR426</f>
        <v>8.41005</v>
      </c>
      <c r="R423" s="100">
        <f>+'[3]Contratos anteriores'!AS426</f>
        <v>8.0648007149999987</v>
      </c>
      <c r="S423" s="100">
        <f>+'[3]Contratos anteriores'!AT426</f>
        <v>9.0903719999999986</v>
      </c>
      <c r="T423" s="100">
        <v>12</v>
      </c>
      <c r="U423" s="100">
        <v>8.5</v>
      </c>
      <c r="V423" s="100">
        <v>7.15</v>
      </c>
      <c r="W423" s="100">
        <f>+'[3]Contratos anteriores'!AU426</f>
        <v>9.8042839999999991</v>
      </c>
      <c r="X423" s="100">
        <f>+'[3]Contratos anteriores'!AV426</f>
        <v>9.4016439999999992</v>
      </c>
      <c r="Y423" s="100">
        <f>+'[3]Contratos anteriores'!AW426</f>
        <v>12.0792</v>
      </c>
      <c r="Z423" s="100"/>
      <c r="AA423" s="100"/>
      <c r="AB423" s="100"/>
      <c r="AC423" s="101">
        <f>+'[3]Contratos anteriores'!AX426</f>
        <v>10.19562</v>
      </c>
      <c r="AD423" s="101">
        <f>+'[3]Contratos anteriores'!AY426</f>
        <v>9.8848120000000002</v>
      </c>
      <c r="AE423" s="101" t="str">
        <f>+'[3]Contratos anteriores'!AZ426</f>
        <v xml:space="preserve"> </v>
      </c>
      <c r="AF423" s="100"/>
      <c r="AG423" s="100"/>
      <c r="AH423" s="100"/>
      <c r="AI423" s="100" t="str">
        <f>+'[3]Contratos anteriores'!BA426</f>
        <v xml:space="preserve"> </v>
      </c>
      <c r="AJ423" s="100" t="str">
        <f>+'[3]Contratos anteriores'!BB426</f>
        <v xml:space="preserve"> </v>
      </c>
      <c r="AK423" s="100" t="str">
        <f>+'[3]Contratos anteriores'!BC426</f>
        <v xml:space="preserve"> </v>
      </c>
      <c r="AL423" s="100"/>
      <c r="AM423" s="100"/>
      <c r="AN423" s="100"/>
      <c r="AO423" s="100">
        <f>+'[3]Contratos anteriores'!BD426</f>
        <v>9.8774200000000008</v>
      </c>
      <c r="AP423" s="100">
        <f>+'[3]Contratos anteriores'!BE426</f>
        <v>9.6856480000000005</v>
      </c>
      <c r="AQ423" s="100" t="str">
        <f>+'[3]Contratos anteriores'!BF426</f>
        <v xml:space="preserve"> </v>
      </c>
      <c r="AR423" s="100"/>
      <c r="AS423" s="100"/>
      <c r="AT423" s="100"/>
      <c r="AU423" s="100">
        <f>+'[3]Contratos anteriores'!BG426</f>
        <v>10.117308</v>
      </c>
      <c r="AV423" s="100">
        <f>+'[3]Contratos anteriores'!BH426</f>
        <v>11.616149999999999</v>
      </c>
      <c r="AW423" s="100" t="str">
        <f>+'[3]Contratos anteriores'!BI426</f>
        <v xml:space="preserve"> </v>
      </c>
      <c r="AX423" s="100"/>
      <c r="AY423" s="100"/>
      <c r="AZ423" s="100"/>
      <c r="BA423" s="100">
        <f>+'[3]Contratos anteriores'!BJ426</f>
        <v>7.6221199999999998</v>
      </c>
      <c r="BB423" s="100" t="str">
        <f>+'[3]Contratos anteriores'!BK426</f>
        <v xml:space="preserve"> </v>
      </c>
      <c r="BC423" s="100" t="str">
        <f>+'[3]Contratos anteriores'!BL426</f>
        <v xml:space="preserve"> </v>
      </c>
      <c r="BD423" s="100"/>
      <c r="BE423" s="100"/>
      <c r="BF423" s="100"/>
      <c r="BG423" s="100">
        <f>+'[3]Contratos anteriores'!BM426</f>
        <v>9.5803740000000008</v>
      </c>
      <c r="BH423" s="100" t="str">
        <f>+'[3]Contratos anteriores'!BN426</f>
        <v xml:space="preserve"> </v>
      </c>
      <c r="BI423" s="100">
        <f>+'[3]Contratos anteriores'!BO426</f>
        <v>8.8479354000000008</v>
      </c>
      <c r="BJ423" s="100">
        <v>11.02</v>
      </c>
      <c r="BK423" s="100">
        <v>11.09</v>
      </c>
      <c r="BL423" s="100">
        <v>11.01</v>
      </c>
      <c r="BM423" s="100">
        <f>+'[3]Contratos anteriores'!BP426</f>
        <v>9.5332709999999992</v>
      </c>
      <c r="BN423" s="100">
        <f>+'[3]Contratos anteriores'!BQ426</f>
        <v>9.876040999999999</v>
      </c>
      <c r="BO423" s="100">
        <f>+'[3]Contratos anteriores'!BR426</f>
        <v>10.045868</v>
      </c>
      <c r="BP423" s="100">
        <v>9.8000000000000007</v>
      </c>
      <c r="BQ423" s="100">
        <v>11.09</v>
      </c>
      <c r="BR423" s="100">
        <v>9.9499999999999993</v>
      </c>
      <c r="BS423" s="100">
        <f>+'[3]Contratos anteriores'!BS426</f>
        <v>9.6548429999999978</v>
      </c>
      <c r="BT423" s="100">
        <f>+'[3]Contratos anteriores'!BT426</f>
        <v>9.8954609999999992</v>
      </c>
      <c r="BU423" s="100">
        <f>+'[3]Contratos anteriores'!BU426</f>
        <v>9.8173699999999986</v>
      </c>
      <c r="BV423" s="100">
        <f t="shared" si="459"/>
        <v>9.8935979754166663</v>
      </c>
      <c r="BW423" s="100">
        <f t="shared" si="460"/>
        <v>1.2576396876844715</v>
      </c>
      <c r="BX423" s="100">
        <f t="shared" si="529"/>
        <v>8.0071384438899589</v>
      </c>
      <c r="BY423" s="100">
        <f t="shared" si="530"/>
        <v>11.151237663101139</v>
      </c>
      <c r="BZ423" s="100">
        <f t="shared" si="531"/>
        <v>10.798486875389026</v>
      </c>
      <c r="CA423" s="100" t="str">
        <f t="shared" si="461"/>
        <v/>
      </c>
      <c r="CB423" s="100">
        <f t="shared" si="462"/>
        <v>10.311</v>
      </c>
      <c r="CC423" s="100" t="str">
        <f t="shared" si="463"/>
        <v/>
      </c>
      <c r="CD423" s="100">
        <f t="shared" si="464"/>
        <v>9.878954000000002</v>
      </c>
      <c r="CE423" s="100">
        <f t="shared" si="465"/>
        <v>9.3435199999999998</v>
      </c>
      <c r="CF423" s="100">
        <f t="shared" si="466"/>
        <v>9.8954609999999992</v>
      </c>
      <c r="CG423" s="100" t="str">
        <f t="shared" si="467"/>
        <v/>
      </c>
      <c r="CH423" s="100" t="str">
        <f t="shared" si="468"/>
        <v/>
      </c>
      <c r="CI423" s="100" t="str">
        <f t="shared" si="469"/>
        <v/>
      </c>
      <c r="CJ423" s="100">
        <f t="shared" si="470"/>
        <v>8.41005</v>
      </c>
      <c r="CK423" s="100">
        <f t="shared" si="471"/>
        <v>8.0648007149999987</v>
      </c>
      <c r="CL423" s="100">
        <f t="shared" si="472"/>
        <v>9.0903719999999986</v>
      </c>
      <c r="CM423" s="100" t="str">
        <f t="shared" si="473"/>
        <v/>
      </c>
      <c r="CN423" s="100">
        <f t="shared" si="474"/>
        <v>8.5</v>
      </c>
      <c r="CO423" s="100" t="str">
        <f t="shared" si="475"/>
        <v/>
      </c>
      <c r="CP423" s="100">
        <f t="shared" si="476"/>
        <v>9.8042839999999991</v>
      </c>
      <c r="CQ423" s="100">
        <f t="shared" si="477"/>
        <v>9.4016439999999992</v>
      </c>
      <c r="CR423" s="100" t="str">
        <f t="shared" si="478"/>
        <v/>
      </c>
      <c r="CS423" s="100" t="str">
        <f t="shared" si="479"/>
        <v/>
      </c>
      <c r="CT423" s="100" t="str">
        <f t="shared" si="480"/>
        <v/>
      </c>
      <c r="CU423" s="100" t="str">
        <f t="shared" si="481"/>
        <v/>
      </c>
      <c r="CV423" s="100">
        <f t="shared" si="482"/>
        <v>10.19562</v>
      </c>
      <c r="CW423" s="100">
        <f t="shared" si="483"/>
        <v>9.8848120000000002</v>
      </c>
      <c r="CX423" s="100" t="str">
        <f t="shared" si="484"/>
        <v/>
      </c>
      <c r="CY423" s="100" t="str">
        <f t="shared" si="485"/>
        <v/>
      </c>
      <c r="CZ423" s="100" t="str">
        <f t="shared" si="486"/>
        <v/>
      </c>
      <c r="DA423" s="100" t="str">
        <f t="shared" si="487"/>
        <v/>
      </c>
      <c r="DB423" s="100" t="str">
        <f t="shared" si="488"/>
        <v/>
      </c>
      <c r="DC423" s="100" t="str">
        <f t="shared" si="489"/>
        <v/>
      </c>
      <c r="DD423" s="100" t="str">
        <f t="shared" si="490"/>
        <v/>
      </c>
      <c r="DE423" s="100" t="str">
        <f t="shared" si="491"/>
        <v/>
      </c>
      <c r="DF423" s="100" t="str">
        <f t="shared" si="492"/>
        <v/>
      </c>
      <c r="DG423" s="100" t="str">
        <f t="shared" si="493"/>
        <v/>
      </c>
      <c r="DH423" s="100">
        <f t="shared" si="494"/>
        <v>9.8774200000000008</v>
      </c>
      <c r="DI423" s="100">
        <f t="shared" si="495"/>
        <v>9.6856480000000005</v>
      </c>
      <c r="DJ423" s="100" t="str">
        <f t="shared" si="496"/>
        <v/>
      </c>
      <c r="DK423" s="100" t="str">
        <f t="shared" si="497"/>
        <v/>
      </c>
      <c r="DL423" s="100" t="str">
        <f t="shared" si="498"/>
        <v/>
      </c>
      <c r="DM423" s="100" t="str">
        <f t="shared" si="499"/>
        <v/>
      </c>
      <c r="DN423" s="100">
        <f t="shared" si="500"/>
        <v>10.117308</v>
      </c>
      <c r="DO423" s="100" t="str">
        <f t="shared" si="501"/>
        <v/>
      </c>
      <c r="DP423" s="100" t="str">
        <f t="shared" si="502"/>
        <v/>
      </c>
      <c r="DQ423" s="100" t="str">
        <f t="shared" si="503"/>
        <v/>
      </c>
      <c r="DR423" s="100" t="str">
        <f t="shared" si="504"/>
        <v/>
      </c>
      <c r="DS423" s="100" t="str">
        <f t="shared" si="505"/>
        <v/>
      </c>
      <c r="DT423" s="100" t="str">
        <f t="shared" si="506"/>
        <v/>
      </c>
      <c r="DU423" s="100" t="str">
        <f t="shared" si="507"/>
        <v/>
      </c>
      <c r="DV423" s="100" t="str">
        <f t="shared" si="508"/>
        <v/>
      </c>
      <c r="DW423" s="100" t="str">
        <f t="shared" si="509"/>
        <v/>
      </c>
      <c r="DX423" s="100" t="str">
        <f t="shared" si="510"/>
        <v/>
      </c>
      <c r="DY423" s="100" t="str">
        <f t="shared" si="511"/>
        <v/>
      </c>
      <c r="DZ423" s="100">
        <f t="shared" si="512"/>
        <v>9.5803740000000008</v>
      </c>
      <c r="EA423" s="100" t="str">
        <f t="shared" si="513"/>
        <v/>
      </c>
      <c r="EB423" s="100">
        <f t="shared" si="514"/>
        <v>8.8479354000000008</v>
      </c>
      <c r="EC423" s="100" t="str">
        <f t="shared" si="515"/>
        <v/>
      </c>
      <c r="ED423" s="100" t="str">
        <f t="shared" si="516"/>
        <v/>
      </c>
      <c r="EE423" s="100" t="str">
        <f t="shared" si="517"/>
        <v/>
      </c>
      <c r="EF423" s="100">
        <f t="shared" si="518"/>
        <v>9.5332709999999992</v>
      </c>
      <c r="EG423" s="100">
        <f t="shared" si="519"/>
        <v>9.876040999999999</v>
      </c>
      <c r="EH423" s="100">
        <f t="shared" si="520"/>
        <v>10.045868</v>
      </c>
      <c r="EI423" s="100">
        <f t="shared" si="521"/>
        <v>9.8000000000000007</v>
      </c>
      <c r="EJ423" s="100" t="str">
        <f t="shared" si="522"/>
        <v/>
      </c>
      <c r="EK423" s="100">
        <f t="shared" si="523"/>
        <v>9.9499999999999993</v>
      </c>
      <c r="EL423" s="100">
        <f t="shared" si="524"/>
        <v>9.6548429999999978</v>
      </c>
      <c r="EM423" s="100">
        <f t="shared" si="525"/>
        <v>9.8954609999999992</v>
      </c>
      <c r="EN423" s="100">
        <f t="shared" si="526"/>
        <v>9.8173699999999986</v>
      </c>
      <c r="EO423" s="99">
        <f t="shared" si="527"/>
        <v>8.25</v>
      </c>
      <c r="EP423" s="99">
        <f>ROUND(EO423*(1+[3]Inflación!$G$50),2)</f>
        <v>8.36</v>
      </c>
      <c r="EQ423" s="98">
        <f t="shared" si="528"/>
        <v>-0.15960447933840127</v>
      </c>
    </row>
    <row r="424" spans="1:148" s="97" customFormat="1" ht="24.75" customHeight="1">
      <c r="A424" s="107">
        <v>414</v>
      </c>
      <c r="B424" s="106" t="s">
        <v>340</v>
      </c>
      <c r="C424" s="105" t="s">
        <v>341</v>
      </c>
      <c r="D424" s="104" t="s">
        <v>12</v>
      </c>
      <c r="E424" s="103">
        <v>7.9637906650207242</v>
      </c>
      <c r="F424" s="103">
        <v>8.0314828856734</v>
      </c>
      <c r="G424" s="102"/>
      <c r="H424" s="100"/>
      <c r="I424" s="100">
        <v>9.4080000000000013</v>
      </c>
      <c r="J424" s="100">
        <v>9.59</v>
      </c>
      <c r="K424" s="100">
        <f>+'[3]Contratos anteriores'!AO427</f>
        <v>8.3528540000000007</v>
      </c>
      <c r="L424" s="100">
        <f>+'[3]Contratos anteriores'!AP427</f>
        <v>7.0076400000000012</v>
      </c>
      <c r="M424" s="100">
        <f>+'[3]Contratos anteriores'!AQ427</f>
        <v>8.3668110000000002</v>
      </c>
      <c r="N424" s="100"/>
      <c r="O424" s="100"/>
      <c r="P424" s="100"/>
      <c r="Q424" s="100">
        <f>+'[3]Contratos anteriores'!AR427</f>
        <v>7.5231720000000006</v>
      </c>
      <c r="R424" s="100">
        <f>+'[3]Contratos anteriores'!AS427</f>
        <v>6.818950965</v>
      </c>
      <c r="S424" s="100">
        <f>+'[3]Contratos anteriores'!AT427</f>
        <v>7.6942049999999993</v>
      </c>
      <c r="T424" s="100">
        <v>8</v>
      </c>
      <c r="U424" s="100">
        <v>5</v>
      </c>
      <c r="V424" s="100">
        <v>6.4</v>
      </c>
      <c r="W424" s="100">
        <f>+'[3]Contratos anteriores'!AU427</f>
        <v>8.2641860000000005</v>
      </c>
      <c r="X424" s="100">
        <f>+'[3]Contratos anteriores'!AV427</f>
        <v>7.942073999999999</v>
      </c>
      <c r="Y424" s="100">
        <f>+'[3]Contratos anteriores'!AW427</f>
        <v>6.9153419999999999</v>
      </c>
      <c r="Z424" s="100"/>
      <c r="AA424" s="100"/>
      <c r="AB424" s="100"/>
      <c r="AC424" s="101">
        <f>+'[3]Contratos anteriores'!AX427</f>
        <v>8.6825250000000018</v>
      </c>
      <c r="AD424" s="101" t="str">
        <f>+'[3]Contratos anteriores'!AY427</f>
        <v xml:space="preserve"> </v>
      </c>
      <c r="AE424" s="101" t="str">
        <f>+'[3]Contratos anteriores'!AZ427</f>
        <v xml:space="preserve"> </v>
      </c>
      <c r="AF424" s="100"/>
      <c r="AG424" s="100"/>
      <c r="AH424" s="100"/>
      <c r="AI424" s="100" t="str">
        <f>+'[3]Contratos anteriores'!BA427</f>
        <v xml:space="preserve"> </v>
      </c>
      <c r="AJ424" s="100" t="str">
        <f>+'[3]Contratos anteriores'!BB427</f>
        <v xml:space="preserve"> </v>
      </c>
      <c r="AK424" s="100" t="str">
        <f>+'[3]Contratos anteriores'!BC427</f>
        <v xml:space="preserve"> </v>
      </c>
      <c r="AL424" s="100"/>
      <c r="AM424" s="100"/>
      <c r="AN424" s="100"/>
      <c r="AO424" s="100">
        <f>+'[3]Contratos anteriores'!BD427</f>
        <v>8.3454119999999996</v>
      </c>
      <c r="AP424" s="100">
        <f>+'[3]Contratos anteriores'!BE427</f>
        <v>8.1900700000000022</v>
      </c>
      <c r="AQ424" s="100" t="str">
        <f>+'[3]Contratos anteriores'!BF427</f>
        <v xml:space="preserve"> </v>
      </c>
      <c r="AR424" s="100"/>
      <c r="AS424" s="100"/>
      <c r="AT424" s="100"/>
      <c r="AU424" s="100">
        <f>+'[3]Contratos anteriores'!BG427</f>
        <v>8.6158350000000006</v>
      </c>
      <c r="AV424" s="100">
        <f>+'[3]Contratos anteriores'!BH427</f>
        <v>11.616149999999999</v>
      </c>
      <c r="AW424" s="100" t="str">
        <f>+'[3]Contratos anteriores'!BI427</f>
        <v xml:space="preserve"> </v>
      </c>
      <c r="AX424" s="100"/>
      <c r="AY424" s="100"/>
      <c r="AZ424" s="100"/>
      <c r="BA424" s="100">
        <f>+'[3]Contratos anteriores'!BJ427</f>
        <v>6.44008</v>
      </c>
      <c r="BB424" s="100" t="str">
        <f>+'[3]Contratos anteriores'!BK427</f>
        <v xml:space="preserve"> </v>
      </c>
      <c r="BC424" s="100" t="str">
        <f>+'[3]Contratos anteriores'!BL427</f>
        <v xml:space="preserve"> </v>
      </c>
      <c r="BD424" s="100"/>
      <c r="BE424" s="100"/>
      <c r="BF424" s="100"/>
      <c r="BG424" s="100">
        <f>+'[3]Contratos anteriores'!BM427</f>
        <v>8.3513459999999995</v>
      </c>
      <c r="BH424" s="100" t="str">
        <f>+'[3]Contratos anteriores'!BN427</f>
        <v xml:space="preserve"> </v>
      </c>
      <c r="BI424" s="100" t="str">
        <f>+'[3]Contratos anteriores'!BO427</f>
        <v xml:space="preserve"> </v>
      </c>
      <c r="BJ424" s="100">
        <v>9.0400000000000009</v>
      </c>
      <c r="BK424" s="100">
        <v>9</v>
      </c>
      <c r="BL424" s="100">
        <v>6.36</v>
      </c>
      <c r="BM424" s="100">
        <f>+'[3]Contratos anteriores'!BP427</f>
        <v>8.0642759999999996</v>
      </c>
      <c r="BN424" s="100">
        <f>+'[3]Contratos anteriores'!BQ427</f>
        <v>8.3503910000000001</v>
      </c>
      <c r="BO424" s="100">
        <f>+'[3]Contratos anteriores'!BR427</f>
        <v>8.5057699999999983</v>
      </c>
      <c r="BP424" s="100">
        <v>7.95</v>
      </c>
      <c r="BQ424" s="100">
        <v>8.6199999999999992</v>
      </c>
      <c r="BR424" s="100">
        <v>7.4</v>
      </c>
      <c r="BS424" s="100">
        <f>+'[3]Contratos anteriores'!BS427</f>
        <v>7.8211319999999986</v>
      </c>
      <c r="BT424" s="100">
        <f>+'[3]Contratos anteriores'!BT427</f>
        <v>8.3668110000000002</v>
      </c>
      <c r="BU424" s="100">
        <f>+'[3]Contratos anteriores'!BU427</f>
        <v>8.19801</v>
      </c>
      <c r="BV424" s="100">
        <f t="shared" si="459"/>
        <v>8.0363952413636355</v>
      </c>
      <c r="BW424" s="100">
        <f t="shared" si="460"/>
        <v>1.1243510577567843</v>
      </c>
      <c r="BX424" s="100">
        <f t="shared" si="529"/>
        <v>6.3498686547284588</v>
      </c>
      <c r="BY424" s="100">
        <f t="shared" si="530"/>
        <v>9.1607462991204205</v>
      </c>
      <c r="BZ424" s="100">
        <f t="shared" si="531"/>
        <v>8.7601697315227973</v>
      </c>
      <c r="CA424" s="100" t="str">
        <f t="shared" si="461"/>
        <v/>
      </c>
      <c r="CB424" s="100" t="str">
        <f t="shared" si="462"/>
        <v/>
      </c>
      <c r="CC424" s="100" t="str">
        <f t="shared" si="463"/>
        <v/>
      </c>
      <c r="CD424" s="100">
        <f t="shared" si="464"/>
        <v>8.3528540000000007</v>
      </c>
      <c r="CE424" s="100">
        <f t="shared" si="465"/>
        <v>7.0076400000000012</v>
      </c>
      <c r="CF424" s="100">
        <f t="shared" si="466"/>
        <v>8.3668110000000002</v>
      </c>
      <c r="CG424" s="100" t="str">
        <f t="shared" si="467"/>
        <v/>
      </c>
      <c r="CH424" s="100" t="str">
        <f t="shared" si="468"/>
        <v/>
      </c>
      <c r="CI424" s="100" t="str">
        <f t="shared" si="469"/>
        <v/>
      </c>
      <c r="CJ424" s="100">
        <f t="shared" si="470"/>
        <v>7.5231720000000006</v>
      </c>
      <c r="CK424" s="100">
        <f t="shared" si="471"/>
        <v>6.818950965</v>
      </c>
      <c r="CL424" s="100">
        <f t="shared" si="472"/>
        <v>7.6942049999999993</v>
      </c>
      <c r="CM424" s="100">
        <f t="shared" si="473"/>
        <v>8</v>
      </c>
      <c r="CN424" s="100" t="str">
        <f t="shared" si="474"/>
        <v/>
      </c>
      <c r="CO424" s="100">
        <f t="shared" si="475"/>
        <v>6.4</v>
      </c>
      <c r="CP424" s="100">
        <f t="shared" si="476"/>
        <v>8.2641860000000005</v>
      </c>
      <c r="CQ424" s="100">
        <f t="shared" si="477"/>
        <v>7.942073999999999</v>
      </c>
      <c r="CR424" s="100">
        <f t="shared" si="478"/>
        <v>6.9153419999999999</v>
      </c>
      <c r="CS424" s="100" t="str">
        <f t="shared" si="479"/>
        <v/>
      </c>
      <c r="CT424" s="100" t="str">
        <f t="shared" si="480"/>
        <v/>
      </c>
      <c r="CU424" s="100" t="str">
        <f t="shared" si="481"/>
        <v/>
      </c>
      <c r="CV424" s="100">
        <f t="shared" si="482"/>
        <v>8.6825250000000018</v>
      </c>
      <c r="CW424" s="100" t="str">
        <f t="shared" si="483"/>
        <v/>
      </c>
      <c r="CX424" s="100" t="str">
        <f t="shared" si="484"/>
        <v/>
      </c>
      <c r="CY424" s="100" t="str">
        <f t="shared" si="485"/>
        <v/>
      </c>
      <c r="CZ424" s="100" t="str">
        <f t="shared" si="486"/>
        <v/>
      </c>
      <c r="DA424" s="100" t="str">
        <f t="shared" si="487"/>
        <v/>
      </c>
      <c r="DB424" s="100" t="str">
        <f t="shared" si="488"/>
        <v/>
      </c>
      <c r="DC424" s="100" t="str">
        <f t="shared" si="489"/>
        <v/>
      </c>
      <c r="DD424" s="100" t="str">
        <f t="shared" si="490"/>
        <v/>
      </c>
      <c r="DE424" s="100" t="str">
        <f t="shared" si="491"/>
        <v/>
      </c>
      <c r="DF424" s="100" t="str">
        <f t="shared" si="492"/>
        <v/>
      </c>
      <c r="DG424" s="100" t="str">
        <f t="shared" si="493"/>
        <v/>
      </c>
      <c r="DH424" s="100">
        <f t="shared" si="494"/>
        <v>8.3454119999999996</v>
      </c>
      <c r="DI424" s="100">
        <f t="shared" si="495"/>
        <v>8.1900700000000022</v>
      </c>
      <c r="DJ424" s="100" t="str">
        <f t="shared" si="496"/>
        <v/>
      </c>
      <c r="DK424" s="100" t="str">
        <f t="shared" si="497"/>
        <v/>
      </c>
      <c r="DL424" s="100" t="str">
        <f t="shared" si="498"/>
        <v/>
      </c>
      <c r="DM424" s="100" t="str">
        <f t="shared" si="499"/>
        <v/>
      </c>
      <c r="DN424" s="100">
        <f t="shared" si="500"/>
        <v>8.6158350000000006</v>
      </c>
      <c r="DO424" s="100" t="str">
        <f t="shared" si="501"/>
        <v/>
      </c>
      <c r="DP424" s="100" t="str">
        <f t="shared" si="502"/>
        <v/>
      </c>
      <c r="DQ424" s="100" t="str">
        <f t="shared" si="503"/>
        <v/>
      </c>
      <c r="DR424" s="100" t="str">
        <f t="shared" si="504"/>
        <v/>
      </c>
      <c r="DS424" s="100" t="str">
        <f t="shared" si="505"/>
        <v/>
      </c>
      <c r="DT424" s="100">
        <f t="shared" si="506"/>
        <v>6.44008</v>
      </c>
      <c r="DU424" s="100" t="str">
        <f t="shared" si="507"/>
        <v/>
      </c>
      <c r="DV424" s="100" t="str">
        <f t="shared" si="508"/>
        <v/>
      </c>
      <c r="DW424" s="100" t="str">
        <f t="shared" si="509"/>
        <v/>
      </c>
      <c r="DX424" s="100" t="str">
        <f t="shared" si="510"/>
        <v/>
      </c>
      <c r="DY424" s="100" t="str">
        <f t="shared" si="511"/>
        <v/>
      </c>
      <c r="DZ424" s="100">
        <f t="shared" si="512"/>
        <v>8.3513459999999995</v>
      </c>
      <c r="EA424" s="100" t="str">
        <f t="shared" si="513"/>
        <v/>
      </c>
      <c r="EB424" s="100" t="str">
        <f t="shared" si="514"/>
        <v/>
      </c>
      <c r="EC424" s="100" t="str">
        <f t="shared" si="515"/>
        <v/>
      </c>
      <c r="ED424" s="100" t="str">
        <f t="shared" si="516"/>
        <v/>
      </c>
      <c r="EE424" s="100">
        <f t="shared" si="517"/>
        <v>6.36</v>
      </c>
      <c r="EF424" s="100">
        <f t="shared" si="518"/>
        <v>8.0642759999999996</v>
      </c>
      <c r="EG424" s="100">
        <f t="shared" si="519"/>
        <v>8.3503910000000001</v>
      </c>
      <c r="EH424" s="100">
        <f t="shared" si="520"/>
        <v>8.5057699999999983</v>
      </c>
      <c r="EI424" s="100">
        <f t="shared" si="521"/>
        <v>7.95</v>
      </c>
      <c r="EJ424" s="100">
        <f t="shared" si="522"/>
        <v>8.6199999999999992</v>
      </c>
      <c r="EK424" s="100">
        <f t="shared" si="523"/>
        <v>7.4</v>
      </c>
      <c r="EL424" s="100">
        <f t="shared" si="524"/>
        <v>7.8211319999999986</v>
      </c>
      <c r="EM424" s="100">
        <f t="shared" si="525"/>
        <v>8.3668110000000002</v>
      </c>
      <c r="EN424" s="100">
        <f t="shared" si="526"/>
        <v>8.19801</v>
      </c>
      <c r="EO424" s="99">
        <f t="shared" si="527"/>
        <v>7.9</v>
      </c>
      <c r="EP424" s="99">
        <f>ROUND(EO424*(1+[3]Inflación!$G$50),2)</f>
        <v>8</v>
      </c>
      <c r="EQ424" s="98">
        <f t="shared" si="528"/>
        <v>-8.0100881230983356E-3</v>
      </c>
    </row>
    <row r="425" spans="1:148" s="56" customFormat="1" ht="24.75" customHeight="1">
      <c r="A425" s="96">
        <v>415</v>
      </c>
      <c r="B425" s="95" t="s">
        <v>340</v>
      </c>
      <c r="C425" s="91" t="s">
        <v>339</v>
      </c>
      <c r="D425" s="90" t="s">
        <v>12</v>
      </c>
      <c r="E425" s="94">
        <v>5.3706588620574998</v>
      </c>
      <c r="F425" s="94">
        <v>5.4163094623849881</v>
      </c>
      <c r="G425" s="87"/>
      <c r="H425" s="82"/>
      <c r="I425" s="82">
        <v>9.4080000000000013</v>
      </c>
      <c r="J425" s="82">
        <v>9.4700000000000006</v>
      </c>
      <c r="K425" s="82" t="str">
        <f>+'[3]Contratos anteriores'!AO428</f>
        <v xml:space="preserve"> </v>
      </c>
      <c r="L425" s="82" t="str">
        <f>+'[3]Contratos anteriores'!AP428</f>
        <v xml:space="preserve"> </v>
      </c>
      <c r="M425" s="82" t="str">
        <f>+'[3]Contratos anteriores'!AQ428</f>
        <v xml:space="preserve"> </v>
      </c>
      <c r="N425" s="82"/>
      <c r="O425" s="82"/>
      <c r="P425" s="82"/>
      <c r="Q425" s="82" t="str">
        <f>+'[3]Contratos anteriores'!AR428</f>
        <v xml:space="preserve"> </v>
      </c>
      <c r="R425" s="82" t="str">
        <f>+'[3]Contratos anteriores'!AS428</f>
        <v xml:space="preserve"> </v>
      </c>
      <c r="S425" s="82" t="str">
        <f>+'[3]Contratos anteriores'!AT428</f>
        <v xml:space="preserve"> </v>
      </c>
      <c r="T425" s="82">
        <v>8</v>
      </c>
      <c r="U425" s="82"/>
      <c r="V425" s="82"/>
      <c r="W425" s="82" t="str">
        <f>+'[3]Contratos anteriores'!AU428</f>
        <v xml:space="preserve"> </v>
      </c>
      <c r="X425" s="82" t="str">
        <f>+'[3]Contratos anteriores'!AV428</f>
        <v xml:space="preserve"> </v>
      </c>
      <c r="Y425" s="82" t="str">
        <f>+'[3]Contratos anteriores'!AW428</f>
        <v xml:space="preserve"> </v>
      </c>
      <c r="Z425" s="82"/>
      <c r="AA425" s="82"/>
      <c r="AB425" s="82"/>
      <c r="AC425" s="86" t="str">
        <f>+'[3]Contratos anteriores'!AX428</f>
        <v xml:space="preserve"> </v>
      </c>
      <c r="AD425" s="86">
        <f>+'[3]Contratos anteriores'!AY428</f>
        <v>5.8382799999999992</v>
      </c>
      <c r="AE425" s="86" t="str">
        <f>+'[3]Contratos anteriores'!AZ428</f>
        <v xml:space="preserve"> </v>
      </c>
      <c r="AF425" s="82"/>
      <c r="AG425" s="82"/>
      <c r="AH425" s="82"/>
      <c r="AI425" s="82" t="str">
        <f>+'[3]Contratos anteriores'!BA428</f>
        <v xml:space="preserve"> </v>
      </c>
      <c r="AJ425" s="82" t="str">
        <f>+'[3]Contratos anteriores'!BB428</f>
        <v xml:space="preserve"> </v>
      </c>
      <c r="AK425" s="82" t="str">
        <f>+'[3]Contratos anteriores'!BC428</f>
        <v xml:space="preserve"> </v>
      </c>
      <c r="AL425" s="82"/>
      <c r="AM425" s="82"/>
      <c r="AN425" s="82"/>
      <c r="AO425" s="82">
        <f>+'[3]Contratos anteriores'!BD428</f>
        <v>5.8962149999999998</v>
      </c>
      <c r="AP425" s="82" t="str">
        <f>+'[3]Contratos anteriores'!BE428</f>
        <v xml:space="preserve"> </v>
      </c>
      <c r="AQ425" s="82" t="str">
        <f>+'[3]Contratos anteriores'!BF428</f>
        <v xml:space="preserve"> </v>
      </c>
      <c r="AR425" s="82"/>
      <c r="AS425" s="82"/>
      <c r="AT425" s="82"/>
      <c r="AU425" s="82" t="str">
        <f>+'[3]Contratos anteriores'!BG428</f>
        <v xml:space="preserve"> </v>
      </c>
      <c r="AV425" s="82" t="str">
        <f>+'[3]Contratos anteriores'!BH428</f>
        <v xml:space="preserve"> </v>
      </c>
      <c r="AW425" s="82" t="str">
        <f>+'[3]Contratos anteriores'!BI428</f>
        <v xml:space="preserve"> </v>
      </c>
      <c r="AX425" s="82"/>
      <c r="AY425" s="82"/>
      <c r="AZ425" s="82"/>
      <c r="BA425" s="82" t="str">
        <f>+'[3]Contratos anteriores'!BJ428</f>
        <v xml:space="preserve"> </v>
      </c>
      <c r="BB425" s="82" t="str">
        <f>+'[3]Contratos anteriores'!BK428</f>
        <v xml:space="preserve"> </v>
      </c>
      <c r="BC425" s="82" t="str">
        <f>+'[3]Contratos anteriores'!BL428</f>
        <v xml:space="preserve"> </v>
      </c>
      <c r="BD425" s="82"/>
      <c r="BE425" s="82"/>
      <c r="BF425" s="82"/>
      <c r="BG425" s="82" t="str">
        <f>+'[3]Contratos anteriores'!BM428</f>
        <v xml:space="preserve"> </v>
      </c>
      <c r="BH425" s="82" t="str">
        <f>+'[3]Contratos anteriores'!BN428</f>
        <v xml:space="preserve"> </v>
      </c>
      <c r="BI425" s="82" t="str">
        <f>+'[3]Contratos anteriores'!BO428</f>
        <v xml:space="preserve"> </v>
      </c>
      <c r="BJ425" s="82">
        <v>5.91</v>
      </c>
      <c r="BK425" s="82">
        <v>6.07</v>
      </c>
      <c r="BL425" s="82"/>
      <c r="BM425" s="82" t="str">
        <f>+'[3]Contratos anteriores'!BP428</f>
        <v xml:space="preserve"> </v>
      </c>
      <c r="BN425" s="82" t="str">
        <f>+'[3]Contratos anteriores'!BQ428</f>
        <v xml:space="preserve"> </v>
      </c>
      <c r="BO425" s="82" t="str">
        <f>+'[3]Contratos anteriores'!BR428</f>
        <v xml:space="preserve"> </v>
      </c>
      <c r="BP425" s="82">
        <v>5.36</v>
      </c>
      <c r="BQ425" s="82"/>
      <c r="BR425" s="82">
        <v>6.94</v>
      </c>
      <c r="BS425" s="82" t="str">
        <f>+'[3]Contratos anteriores'!BS428</f>
        <v xml:space="preserve"> </v>
      </c>
      <c r="BT425" s="82" t="str">
        <f>+'[3]Contratos anteriores'!BT428</f>
        <v xml:space="preserve"> </v>
      </c>
      <c r="BU425" s="82" t="str">
        <f>+'[3]Contratos anteriores'!BU428</f>
        <v xml:space="preserve"> </v>
      </c>
      <c r="BV425" s="84">
        <f t="shared" si="459"/>
        <v>6.9880549999999992</v>
      </c>
      <c r="BW425" s="84">
        <f t="shared" si="460"/>
        <v>1.5612164039826779</v>
      </c>
      <c r="BX425" s="84">
        <f t="shared" si="529"/>
        <v>4.6462303940259826</v>
      </c>
      <c r="BY425" s="84">
        <f t="shared" si="530"/>
        <v>8.5492714039826776</v>
      </c>
      <c r="BZ425" s="84">
        <f t="shared" si="531"/>
        <v>5.9077247482632504</v>
      </c>
      <c r="CA425" s="82" t="str">
        <f t="shared" si="461"/>
        <v/>
      </c>
      <c r="CB425" s="82" t="str">
        <f t="shared" si="462"/>
        <v/>
      </c>
      <c r="CC425" s="82" t="str">
        <f t="shared" si="463"/>
        <v/>
      </c>
      <c r="CD425" s="82" t="str">
        <f t="shared" si="464"/>
        <v/>
      </c>
      <c r="CE425" s="82" t="str">
        <f t="shared" si="465"/>
        <v/>
      </c>
      <c r="CF425" s="82" t="str">
        <f t="shared" si="466"/>
        <v/>
      </c>
      <c r="CG425" s="82" t="str">
        <f t="shared" si="467"/>
        <v/>
      </c>
      <c r="CH425" s="82" t="str">
        <f t="shared" si="468"/>
        <v/>
      </c>
      <c r="CI425" s="82" t="str">
        <f t="shared" si="469"/>
        <v/>
      </c>
      <c r="CJ425" s="82" t="str">
        <f t="shared" si="470"/>
        <v/>
      </c>
      <c r="CK425" s="82" t="str">
        <f t="shared" si="471"/>
        <v/>
      </c>
      <c r="CL425" s="82" t="str">
        <f t="shared" si="472"/>
        <v/>
      </c>
      <c r="CM425" s="82" t="str">
        <f t="shared" si="473"/>
        <v/>
      </c>
      <c r="CN425" s="82" t="str">
        <f t="shared" si="474"/>
        <v/>
      </c>
      <c r="CO425" s="82" t="str">
        <f t="shared" si="475"/>
        <v/>
      </c>
      <c r="CP425" s="82" t="str">
        <f t="shared" si="476"/>
        <v/>
      </c>
      <c r="CQ425" s="82" t="str">
        <f t="shared" si="477"/>
        <v/>
      </c>
      <c r="CR425" s="82" t="str">
        <f t="shared" si="478"/>
        <v/>
      </c>
      <c r="CS425" s="82" t="str">
        <f t="shared" si="479"/>
        <v/>
      </c>
      <c r="CT425" s="82" t="str">
        <f t="shared" si="480"/>
        <v/>
      </c>
      <c r="CU425" s="82" t="str">
        <f t="shared" si="481"/>
        <v/>
      </c>
      <c r="CV425" s="82" t="str">
        <f t="shared" si="482"/>
        <v/>
      </c>
      <c r="CW425" s="82">
        <f t="shared" si="483"/>
        <v>5.8382799999999992</v>
      </c>
      <c r="CX425" s="82" t="str">
        <f t="shared" si="484"/>
        <v/>
      </c>
      <c r="CY425" s="82" t="str">
        <f t="shared" si="485"/>
        <v/>
      </c>
      <c r="CZ425" s="82" t="str">
        <f t="shared" si="486"/>
        <v/>
      </c>
      <c r="DA425" s="82" t="str">
        <f t="shared" si="487"/>
        <v/>
      </c>
      <c r="DB425" s="82" t="str">
        <f t="shared" si="488"/>
        <v/>
      </c>
      <c r="DC425" s="82" t="str">
        <f t="shared" si="489"/>
        <v/>
      </c>
      <c r="DD425" s="82" t="str">
        <f t="shared" si="490"/>
        <v/>
      </c>
      <c r="DE425" s="82" t="str">
        <f t="shared" si="491"/>
        <v/>
      </c>
      <c r="DF425" s="82" t="str">
        <f t="shared" si="492"/>
        <v/>
      </c>
      <c r="DG425" s="82" t="str">
        <f t="shared" si="493"/>
        <v/>
      </c>
      <c r="DH425" s="82">
        <f t="shared" si="494"/>
        <v>5.8962149999999998</v>
      </c>
      <c r="DI425" s="82" t="str">
        <f t="shared" si="495"/>
        <v/>
      </c>
      <c r="DJ425" s="82" t="str">
        <f t="shared" si="496"/>
        <v/>
      </c>
      <c r="DK425" s="82" t="str">
        <f t="shared" si="497"/>
        <v/>
      </c>
      <c r="DL425" s="82" t="str">
        <f t="shared" si="498"/>
        <v/>
      </c>
      <c r="DM425" s="82" t="str">
        <f t="shared" si="499"/>
        <v/>
      </c>
      <c r="DN425" s="82" t="str">
        <f t="shared" si="500"/>
        <v/>
      </c>
      <c r="DO425" s="82" t="str">
        <f t="shared" si="501"/>
        <v/>
      </c>
      <c r="DP425" s="82" t="str">
        <f t="shared" si="502"/>
        <v/>
      </c>
      <c r="DQ425" s="82" t="str">
        <f t="shared" si="503"/>
        <v/>
      </c>
      <c r="DR425" s="82" t="str">
        <f t="shared" si="504"/>
        <v/>
      </c>
      <c r="DS425" s="82" t="str">
        <f t="shared" si="505"/>
        <v/>
      </c>
      <c r="DT425" s="82" t="str">
        <f t="shared" si="506"/>
        <v/>
      </c>
      <c r="DU425" s="82" t="str">
        <f t="shared" si="507"/>
        <v/>
      </c>
      <c r="DV425" s="82" t="str">
        <f t="shared" si="508"/>
        <v/>
      </c>
      <c r="DW425" s="82" t="str">
        <f t="shared" si="509"/>
        <v/>
      </c>
      <c r="DX425" s="82" t="str">
        <f t="shared" si="510"/>
        <v/>
      </c>
      <c r="DY425" s="82" t="str">
        <f t="shared" si="511"/>
        <v/>
      </c>
      <c r="DZ425" s="82" t="str">
        <f t="shared" si="512"/>
        <v/>
      </c>
      <c r="EA425" s="82" t="str">
        <f t="shared" si="513"/>
        <v/>
      </c>
      <c r="EB425" s="82" t="str">
        <f t="shared" si="514"/>
        <v/>
      </c>
      <c r="EC425" s="82" t="str">
        <f t="shared" si="515"/>
        <v/>
      </c>
      <c r="ED425" s="82" t="str">
        <f t="shared" si="516"/>
        <v/>
      </c>
      <c r="EE425" s="82" t="str">
        <f t="shared" si="517"/>
        <v/>
      </c>
      <c r="EF425" s="82" t="str">
        <f t="shared" si="518"/>
        <v/>
      </c>
      <c r="EG425" s="82" t="str">
        <f t="shared" si="519"/>
        <v/>
      </c>
      <c r="EH425" s="82" t="str">
        <f t="shared" si="520"/>
        <v/>
      </c>
      <c r="EI425" s="82">
        <f t="shared" si="521"/>
        <v>5.36</v>
      </c>
      <c r="EJ425" s="82" t="str">
        <f t="shared" si="522"/>
        <v/>
      </c>
      <c r="EK425" s="82" t="str">
        <f t="shared" si="523"/>
        <v/>
      </c>
      <c r="EL425" s="82" t="str">
        <f t="shared" si="524"/>
        <v/>
      </c>
      <c r="EM425" s="82" t="str">
        <f t="shared" si="525"/>
        <v/>
      </c>
      <c r="EN425" s="82" t="str">
        <f t="shared" si="526"/>
        <v/>
      </c>
      <c r="EO425" s="71">
        <f t="shared" si="527"/>
        <v>5.71</v>
      </c>
      <c r="EP425" s="71">
        <f>ROUND(EO425*(1+[3]Inflación!$G$50),2)</f>
        <v>5.78</v>
      </c>
      <c r="EQ425" s="81">
        <f t="shared" si="528"/>
        <v>6.3184265964064235E-2</v>
      </c>
    </row>
    <row r="426" spans="1:148" s="67" customFormat="1" ht="24.75" customHeight="1">
      <c r="A426" s="93">
        <v>416</v>
      </c>
      <c r="B426" s="92" t="s">
        <v>309</v>
      </c>
      <c r="C426" s="91" t="s">
        <v>338</v>
      </c>
      <c r="D426" s="90" t="s">
        <v>12</v>
      </c>
      <c r="E426" s="89"/>
      <c r="F426" s="88"/>
      <c r="G426" s="87">
        <v>6.07</v>
      </c>
      <c r="H426" s="82"/>
      <c r="I426" s="82"/>
      <c r="J426" s="82"/>
      <c r="K426" s="82" t="str">
        <f>+'[3]Contratos anteriores'!AO429</f>
        <v xml:space="preserve"> </v>
      </c>
      <c r="L426" s="82" t="str">
        <f>+'[3]Contratos anteriores'!AP429</f>
        <v xml:space="preserve"> </v>
      </c>
      <c r="M426" s="82" t="str">
        <f>+'[3]Contratos anteriores'!AQ429</f>
        <v xml:space="preserve"> </v>
      </c>
      <c r="N426" s="82"/>
      <c r="O426" s="82"/>
      <c r="P426" s="82"/>
      <c r="Q426" s="82" t="str">
        <f>+'[3]Contratos anteriores'!AR429</f>
        <v xml:space="preserve"> </v>
      </c>
      <c r="R426" s="82" t="str">
        <f>+'[3]Contratos anteriores'!AS429</f>
        <v xml:space="preserve"> </v>
      </c>
      <c r="S426" s="82" t="str">
        <f>+'[3]Contratos anteriores'!AT429</f>
        <v xml:space="preserve"> </v>
      </c>
      <c r="T426" s="82"/>
      <c r="U426" s="82"/>
      <c r="V426" s="82"/>
      <c r="W426" s="82" t="str">
        <f>+'[3]Contratos anteriores'!AU429</f>
        <v xml:space="preserve"> </v>
      </c>
      <c r="X426" s="82" t="str">
        <f>+'[3]Contratos anteriores'!AV429</f>
        <v xml:space="preserve"> </v>
      </c>
      <c r="Y426" s="82" t="str">
        <f>+'[3]Contratos anteriores'!AW429</f>
        <v xml:space="preserve"> </v>
      </c>
      <c r="Z426" s="82"/>
      <c r="AA426" s="82"/>
      <c r="AB426" s="82"/>
      <c r="AC426" s="86" t="str">
        <f>+'[3]Contratos anteriores'!AX429</f>
        <v xml:space="preserve"> </v>
      </c>
      <c r="AD426" s="86" t="str">
        <f>+'[3]Contratos anteriores'!AY429</f>
        <v xml:space="preserve"> </v>
      </c>
      <c r="AE426" s="86" t="str">
        <f>+'[3]Contratos anteriores'!AZ429</f>
        <v xml:space="preserve"> </v>
      </c>
      <c r="AF426" s="82"/>
      <c r="AG426" s="82"/>
      <c r="AH426" s="82"/>
      <c r="AI426" s="82" t="str">
        <f>+'[3]Contratos anteriores'!BA429</f>
        <v xml:space="preserve"> </v>
      </c>
      <c r="AJ426" s="82" t="str">
        <f>+'[3]Contratos anteriores'!BB429</f>
        <v xml:space="preserve"> </v>
      </c>
      <c r="AK426" s="82" t="str">
        <f>+'[3]Contratos anteriores'!BC429</f>
        <v xml:space="preserve"> </v>
      </c>
      <c r="AL426" s="82"/>
      <c r="AM426" s="82"/>
      <c r="AN426" s="82"/>
      <c r="AO426" s="82" t="str">
        <f>+'[3]Contratos anteriores'!BD429</f>
        <v xml:space="preserve"> </v>
      </c>
      <c r="AP426" s="82" t="str">
        <f>+'[3]Contratos anteriores'!BE429</f>
        <v xml:space="preserve"> </v>
      </c>
      <c r="AQ426" s="82" t="str">
        <f>+'[3]Contratos anteriores'!BF429</f>
        <v xml:space="preserve"> </v>
      </c>
      <c r="AR426" s="82"/>
      <c r="AS426" s="82"/>
      <c r="AT426" s="82"/>
      <c r="AU426" s="82" t="str">
        <f>+'[3]Contratos anteriores'!BG429</f>
        <v xml:space="preserve"> </v>
      </c>
      <c r="AV426" s="82" t="str">
        <f>+'[3]Contratos anteriores'!BH429</f>
        <v xml:space="preserve"> </v>
      </c>
      <c r="AW426" s="82" t="str">
        <f>+'[3]Contratos anteriores'!BI429</f>
        <v xml:space="preserve"> </v>
      </c>
      <c r="AX426" s="82"/>
      <c r="AY426" s="82"/>
      <c r="AZ426" s="82"/>
      <c r="BA426" s="82" t="str">
        <f>+'[3]Contratos anteriores'!BJ429</f>
        <v xml:space="preserve"> </v>
      </c>
      <c r="BB426" s="82" t="str">
        <f>+'[3]Contratos anteriores'!BK429</f>
        <v xml:space="preserve"> </v>
      </c>
      <c r="BC426" s="82" t="str">
        <f>+'[3]Contratos anteriores'!BL429</f>
        <v xml:space="preserve"> </v>
      </c>
      <c r="BD426" s="82"/>
      <c r="BE426" s="82"/>
      <c r="BF426" s="82"/>
      <c r="BG426" s="82" t="str">
        <f>+'[3]Contratos anteriores'!BM429</f>
        <v xml:space="preserve"> </v>
      </c>
      <c r="BH426" s="82" t="str">
        <f>+'[3]Contratos anteriores'!BN429</f>
        <v xml:space="preserve"> </v>
      </c>
      <c r="BI426" s="82" t="str">
        <f>+'[3]Contratos anteriores'!BO429</f>
        <v xml:space="preserve"> </v>
      </c>
      <c r="BJ426" s="82"/>
      <c r="BK426" s="82"/>
      <c r="BL426" s="82"/>
      <c r="BM426" s="82" t="str">
        <f>+'[3]Contratos anteriores'!BP429</f>
        <v xml:space="preserve"> </v>
      </c>
      <c r="BN426" s="82" t="str">
        <f>+'[3]Contratos anteriores'!BQ429</f>
        <v xml:space="preserve"> </v>
      </c>
      <c r="BO426" s="82" t="str">
        <f>+'[3]Contratos anteriores'!BR429</f>
        <v xml:space="preserve"> </v>
      </c>
      <c r="BP426" s="85"/>
      <c r="BQ426" s="82"/>
      <c r="BR426" s="82">
        <v>4.97</v>
      </c>
      <c r="BS426" s="82" t="str">
        <f>+'[3]Contratos anteriores'!BS429</f>
        <v xml:space="preserve"> </v>
      </c>
      <c r="BT426" s="82" t="str">
        <f>+'[3]Contratos anteriores'!BT429</f>
        <v xml:space="preserve"> </v>
      </c>
      <c r="BU426" s="82" t="str">
        <f>+'[3]Contratos anteriores'!BU429</f>
        <v xml:space="preserve"> </v>
      </c>
      <c r="BV426" s="84">
        <f t="shared" si="459"/>
        <v>5.52</v>
      </c>
      <c r="BW426" s="84">
        <f t="shared" si="460"/>
        <v>0.77781745930520274</v>
      </c>
      <c r="BX426" s="84">
        <f t="shared" si="529"/>
        <v>4.3532738110421949</v>
      </c>
      <c r="BY426" s="84">
        <f t="shared" si="530"/>
        <v>6.2978174593052021</v>
      </c>
      <c r="BZ426" s="83">
        <f t="shared" ref="BZ426:BZ460" si="532">+IF((E426*1.1)&gt;0,E426*1.1,BY426)</f>
        <v>6.2978174593052021</v>
      </c>
      <c r="CA426" s="82" t="str">
        <f t="shared" si="461"/>
        <v/>
      </c>
      <c r="CB426" s="82" t="str">
        <f t="shared" si="462"/>
        <v/>
      </c>
      <c r="CC426" s="82" t="str">
        <f t="shared" si="463"/>
        <v/>
      </c>
      <c r="CD426" s="82" t="str">
        <f t="shared" si="464"/>
        <v/>
      </c>
      <c r="CE426" s="82" t="str">
        <f t="shared" si="465"/>
        <v/>
      </c>
      <c r="CF426" s="82" t="str">
        <f t="shared" si="466"/>
        <v/>
      </c>
      <c r="CG426" s="82" t="str">
        <f t="shared" si="467"/>
        <v/>
      </c>
      <c r="CH426" s="82" t="str">
        <f t="shared" si="468"/>
        <v/>
      </c>
      <c r="CI426" s="82" t="str">
        <f t="shared" si="469"/>
        <v/>
      </c>
      <c r="CJ426" s="82" t="str">
        <f t="shared" si="470"/>
        <v/>
      </c>
      <c r="CK426" s="82" t="str">
        <f t="shared" si="471"/>
        <v/>
      </c>
      <c r="CL426" s="82" t="str">
        <f t="shared" si="472"/>
        <v/>
      </c>
      <c r="CM426" s="82" t="str">
        <f t="shared" si="473"/>
        <v/>
      </c>
      <c r="CN426" s="82" t="str">
        <f t="shared" si="474"/>
        <v/>
      </c>
      <c r="CO426" s="82" t="str">
        <f t="shared" si="475"/>
        <v/>
      </c>
      <c r="CP426" s="82" t="str">
        <f t="shared" si="476"/>
        <v/>
      </c>
      <c r="CQ426" s="82" t="str">
        <f t="shared" si="477"/>
        <v/>
      </c>
      <c r="CR426" s="82" t="str">
        <f t="shared" si="478"/>
        <v/>
      </c>
      <c r="CS426" s="82" t="str">
        <f t="shared" si="479"/>
        <v/>
      </c>
      <c r="CT426" s="82" t="str">
        <f t="shared" si="480"/>
        <v/>
      </c>
      <c r="CU426" s="82" t="str">
        <f t="shared" si="481"/>
        <v/>
      </c>
      <c r="CV426" s="82" t="str">
        <f t="shared" si="482"/>
        <v/>
      </c>
      <c r="CW426" s="82" t="str">
        <f t="shared" si="483"/>
        <v/>
      </c>
      <c r="CX426" s="82" t="str">
        <f t="shared" si="484"/>
        <v/>
      </c>
      <c r="CY426" s="82" t="str">
        <f t="shared" si="485"/>
        <v/>
      </c>
      <c r="CZ426" s="82" t="str">
        <f t="shared" si="486"/>
        <v/>
      </c>
      <c r="DA426" s="82" t="str">
        <f t="shared" si="487"/>
        <v/>
      </c>
      <c r="DB426" s="82" t="str">
        <f t="shared" si="488"/>
        <v/>
      </c>
      <c r="DC426" s="82" t="str">
        <f t="shared" si="489"/>
        <v/>
      </c>
      <c r="DD426" s="82" t="str">
        <f t="shared" si="490"/>
        <v/>
      </c>
      <c r="DE426" s="82" t="str">
        <f t="shared" si="491"/>
        <v/>
      </c>
      <c r="DF426" s="82" t="str">
        <f t="shared" si="492"/>
        <v/>
      </c>
      <c r="DG426" s="82" t="str">
        <f t="shared" si="493"/>
        <v/>
      </c>
      <c r="DH426" s="82" t="str">
        <f t="shared" si="494"/>
        <v/>
      </c>
      <c r="DI426" s="82" t="str">
        <f t="shared" si="495"/>
        <v/>
      </c>
      <c r="DJ426" s="82" t="str">
        <f t="shared" si="496"/>
        <v/>
      </c>
      <c r="DK426" s="82" t="str">
        <f t="shared" si="497"/>
        <v/>
      </c>
      <c r="DL426" s="82" t="str">
        <f t="shared" si="498"/>
        <v/>
      </c>
      <c r="DM426" s="82" t="str">
        <f t="shared" si="499"/>
        <v/>
      </c>
      <c r="DN426" s="82" t="str">
        <f t="shared" si="500"/>
        <v/>
      </c>
      <c r="DO426" s="82" t="str">
        <f t="shared" si="501"/>
        <v/>
      </c>
      <c r="DP426" s="82" t="str">
        <f t="shared" si="502"/>
        <v/>
      </c>
      <c r="DQ426" s="82" t="str">
        <f t="shared" si="503"/>
        <v/>
      </c>
      <c r="DR426" s="82" t="str">
        <f t="shared" si="504"/>
        <v/>
      </c>
      <c r="DS426" s="82" t="str">
        <f t="shared" si="505"/>
        <v/>
      </c>
      <c r="DT426" s="82" t="str">
        <f t="shared" si="506"/>
        <v/>
      </c>
      <c r="DU426" s="82" t="str">
        <f t="shared" si="507"/>
        <v/>
      </c>
      <c r="DV426" s="82" t="str">
        <f t="shared" si="508"/>
        <v/>
      </c>
      <c r="DW426" s="82" t="str">
        <f t="shared" si="509"/>
        <v/>
      </c>
      <c r="DX426" s="82" t="str">
        <f t="shared" si="510"/>
        <v/>
      </c>
      <c r="DY426" s="82" t="str">
        <f t="shared" si="511"/>
        <v/>
      </c>
      <c r="DZ426" s="82" t="str">
        <f t="shared" si="512"/>
        <v/>
      </c>
      <c r="EA426" s="82" t="str">
        <f t="shared" si="513"/>
        <v/>
      </c>
      <c r="EB426" s="82" t="str">
        <f t="shared" si="514"/>
        <v/>
      </c>
      <c r="EC426" s="82" t="str">
        <f t="shared" si="515"/>
        <v/>
      </c>
      <c r="ED426" s="82" t="str">
        <f t="shared" si="516"/>
        <v/>
      </c>
      <c r="EE426" s="82" t="str">
        <f t="shared" si="517"/>
        <v/>
      </c>
      <c r="EF426" s="82" t="str">
        <f t="shared" si="518"/>
        <v/>
      </c>
      <c r="EG426" s="82" t="str">
        <f t="shared" si="519"/>
        <v/>
      </c>
      <c r="EH426" s="82" t="str">
        <f t="shared" si="520"/>
        <v/>
      </c>
      <c r="EI426" s="82" t="str">
        <f t="shared" si="521"/>
        <v/>
      </c>
      <c r="EJ426" s="82" t="str">
        <f t="shared" si="522"/>
        <v/>
      </c>
      <c r="EK426" s="82">
        <f t="shared" si="523"/>
        <v>4.97</v>
      </c>
      <c r="EL426" s="82" t="str">
        <f t="shared" si="524"/>
        <v/>
      </c>
      <c r="EM426" s="82" t="str">
        <f t="shared" si="525"/>
        <v/>
      </c>
      <c r="EN426" s="82" t="str">
        <f t="shared" si="526"/>
        <v/>
      </c>
      <c r="EO426" s="71">
        <f t="shared" si="527"/>
        <v>6.07</v>
      </c>
      <c r="EP426" s="71">
        <f>ROUND(EO426*(1+[3]Inflación!$G$50),2)</f>
        <v>6.15</v>
      </c>
      <c r="EQ426" s="81" t="str">
        <f t="shared" si="528"/>
        <v xml:space="preserve"> </v>
      </c>
      <c r="ER426" s="67" t="s">
        <v>315</v>
      </c>
    </row>
    <row r="427" spans="1:148" s="67" customFormat="1" ht="24.75" customHeight="1">
      <c r="A427" s="93">
        <v>417</v>
      </c>
      <c r="B427" s="92" t="s">
        <v>309</v>
      </c>
      <c r="C427" s="91" t="s">
        <v>337</v>
      </c>
      <c r="D427" s="90" t="s">
        <v>12</v>
      </c>
      <c r="E427" s="89"/>
      <c r="F427" s="88"/>
      <c r="G427" s="87">
        <v>6.21</v>
      </c>
      <c r="H427" s="82"/>
      <c r="I427" s="82"/>
      <c r="J427" s="82"/>
      <c r="K427" s="82" t="str">
        <f>+'[3]Contratos anteriores'!AO430</f>
        <v xml:space="preserve"> </v>
      </c>
      <c r="L427" s="82" t="str">
        <f>+'[3]Contratos anteriores'!AP430</f>
        <v xml:space="preserve"> </v>
      </c>
      <c r="M427" s="82" t="str">
        <f>+'[3]Contratos anteriores'!AQ430</f>
        <v xml:space="preserve"> </v>
      </c>
      <c r="N427" s="82"/>
      <c r="O427" s="82"/>
      <c r="P427" s="82"/>
      <c r="Q427" s="82" t="str">
        <f>+'[3]Contratos anteriores'!AR430</f>
        <v xml:space="preserve"> </v>
      </c>
      <c r="R427" s="82" t="str">
        <f>+'[3]Contratos anteriores'!AS430</f>
        <v xml:space="preserve"> </v>
      </c>
      <c r="S427" s="82" t="str">
        <f>+'[3]Contratos anteriores'!AT430</f>
        <v xml:space="preserve"> </v>
      </c>
      <c r="T427" s="82"/>
      <c r="U427" s="82"/>
      <c r="V427" s="82"/>
      <c r="W427" s="82" t="str">
        <f>+'[3]Contratos anteriores'!AU430</f>
        <v xml:space="preserve"> </v>
      </c>
      <c r="X427" s="82" t="str">
        <f>+'[3]Contratos anteriores'!AV430</f>
        <v xml:space="preserve"> </v>
      </c>
      <c r="Y427" s="82" t="str">
        <f>+'[3]Contratos anteriores'!AW430</f>
        <v xml:space="preserve"> </v>
      </c>
      <c r="Z427" s="82"/>
      <c r="AA427" s="82"/>
      <c r="AB427" s="82"/>
      <c r="AC427" s="86" t="str">
        <f>+'[3]Contratos anteriores'!AX430</f>
        <v xml:space="preserve"> </v>
      </c>
      <c r="AD427" s="86" t="str">
        <f>+'[3]Contratos anteriores'!AY430</f>
        <v xml:space="preserve"> </v>
      </c>
      <c r="AE427" s="86" t="str">
        <f>+'[3]Contratos anteriores'!AZ430</f>
        <v xml:space="preserve"> </v>
      </c>
      <c r="AF427" s="82"/>
      <c r="AG427" s="82"/>
      <c r="AH427" s="82"/>
      <c r="AI427" s="82" t="str">
        <f>+'[3]Contratos anteriores'!BA430</f>
        <v xml:space="preserve"> </v>
      </c>
      <c r="AJ427" s="82" t="str">
        <f>+'[3]Contratos anteriores'!BB430</f>
        <v xml:space="preserve"> </v>
      </c>
      <c r="AK427" s="82" t="str">
        <f>+'[3]Contratos anteriores'!BC430</f>
        <v xml:space="preserve"> </v>
      </c>
      <c r="AL427" s="82"/>
      <c r="AM427" s="82"/>
      <c r="AN427" s="82"/>
      <c r="AO427" s="82" t="str">
        <f>+'[3]Contratos anteriores'!BD430</f>
        <v xml:space="preserve"> </v>
      </c>
      <c r="AP427" s="82" t="str">
        <f>+'[3]Contratos anteriores'!BE430</f>
        <v xml:space="preserve"> </v>
      </c>
      <c r="AQ427" s="82" t="str">
        <f>+'[3]Contratos anteriores'!BF430</f>
        <v xml:space="preserve"> </v>
      </c>
      <c r="AR427" s="82"/>
      <c r="AS427" s="82"/>
      <c r="AT427" s="82"/>
      <c r="AU427" s="82" t="str">
        <f>+'[3]Contratos anteriores'!BG430</f>
        <v xml:space="preserve"> </v>
      </c>
      <c r="AV427" s="82" t="str">
        <f>+'[3]Contratos anteriores'!BH430</f>
        <v xml:space="preserve"> </v>
      </c>
      <c r="AW427" s="82" t="str">
        <f>+'[3]Contratos anteriores'!BI430</f>
        <v xml:space="preserve"> </v>
      </c>
      <c r="AX427" s="82"/>
      <c r="AY427" s="82"/>
      <c r="AZ427" s="82"/>
      <c r="BA427" s="82" t="str">
        <f>+'[3]Contratos anteriores'!BJ430</f>
        <v xml:space="preserve"> </v>
      </c>
      <c r="BB427" s="82" t="str">
        <f>+'[3]Contratos anteriores'!BK430</f>
        <v xml:space="preserve"> </v>
      </c>
      <c r="BC427" s="82" t="str">
        <f>+'[3]Contratos anteriores'!BL430</f>
        <v xml:space="preserve"> </v>
      </c>
      <c r="BD427" s="82"/>
      <c r="BE427" s="82"/>
      <c r="BF427" s="82"/>
      <c r="BG427" s="82" t="str">
        <f>+'[3]Contratos anteriores'!BM430</f>
        <v xml:space="preserve"> </v>
      </c>
      <c r="BH427" s="82" t="str">
        <f>+'[3]Contratos anteriores'!BN430</f>
        <v xml:space="preserve"> </v>
      </c>
      <c r="BI427" s="82" t="str">
        <f>+'[3]Contratos anteriores'!BO430</f>
        <v xml:space="preserve"> </v>
      </c>
      <c r="BJ427" s="82"/>
      <c r="BK427" s="82"/>
      <c r="BL427" s="82"/>
      <c r="BM427" s="82" t="str">
        <f>+'[3]Contratos anteriores'!BP430</f>
        <v xml:space="preserve"> </v>
      </c>
      <c r="BN427" s="82" t="str">
        <f>+'[3]Contratos anteriores'!BQ430</f>
        <v xml:space="preserve"> </v>
      </c>
      <c r="BO427" s="82" t="str">
        <f>+'[3]Contratos anteriores'!BR430</f>
        <v xml:space="preserve"> </v>
      </c>
      <c r="BP427" s="85"/>
      <c r="BQ427" s="82"/>
      <c r="BR427" s="82">
        <v>10.38</v>
      </c>
      <c r="BS427" s="82" t="str">
        <f>+'[3]Contratos anteriores'!BS430</f>
        <v xml:space="preserve"> </v>
      </c>
      <c r="BT427" s="82" t="str">
        <f>+'[3]Contratos anteriores'!BT430</f>
        <v xml:space="preserve"> </v>
      </c>
      <c r="BU427" s="82" t="str">
        <f>+'[3]Contratos anteriores'!BU430</f>
        <v xml:space="preserve"> </v>
      </c>
      <c r="BV427" s="84">
        <f t="shared" si="459"/>
        <v>8.2949999999999999</v>
      </c>
      <c r="BW427" s="84">
        <f t="shared" si="460"/>
        <v>2.9486352775479063</v>
      </c>
      <c r="BX427" s="84">
        <f t="shared" si="529"/>
        <v>3.8720470836781402</v>
      </c>
      <c r="BY427" s="84">
        <f t="shared" si="530"/>
        <v>11.243635277547906</v>
      </c>
      <c r="BZ427" s="83">
        <f t="shared" si="532"/>
        <v>11.243635277547906</v>
      </c>
      <c r="CA427" s="82" t="str">
        <f t="shared" si="461"/>
        <v/>
      </c>
      <c r="CB427" s="82" t="str">
        <f t="shared" si="462"/>
        <v/>
      </c>
      <c r="CC427" s="82" t="str">
        <f t="shared" si="463"/>
        <v/>
      </c>
      <c r="CD427" s="82" t="str">
        <f t="shared" si="464"/>
        <v/>
      </c>
      <c r="CE427" s="82" t="str">
        <f t="shared" si="465"/>
        <v/>
      </c>
      <c r="CF427" s="82" t="str">
        <f t="shared" si="466"/>
        <v/>
      </c>
      <c r="CG427" s="82" t="str">
        <f t="shared" si="467"/>
        <v/>
      </c>
      <c r="CH427" s="82" t="str">
        <f t="shared" si="468"/>
        <v/>
      </c>
      <c r="CI427" s="82" t="str">
        <f t="shared" si="469"/>
        <v/>
      </c>
      <c r="CJ427" s="82" t="str">
        <f t="shared" si="470"/>
        <v/>
      </c>
      <c r="CK427" s="82" t="str">
        <f t="shared" si="471"/>
        <v/>
      </c>
      <c r="CL427" s="82" t="str">
        <f t="shared" si="472"/>
        <v/>
      </c>
      <c r="CM427" s="82" t="str">
        <f t="shared" si="473"/>
        <v/>
      </c>
      <c r="CN427" s="82" t="str">
        <f t="shared" si="474"/>
        <v/>
      </c>
      <c r="CO427" s="82" t="str">
        <f t="shared" si="475"/>
        <v/>
      </c>
      <c r="CP427" s="82" t="str">
        <f t="shared" si="476"/>
        <v/>
      </c>
      <c r="CQ427" s="82" t="str">
        <f t="shared" si="477"/>
        <v/>
      </c>
      <c r="CR427" s="82" t="str">
        <f t="shared" si="478"/>
        <v/>
      </c>
      <c r="CS427" s="82" t="str">
        <f t="shared" si="479"/>
        <v/>
      </c>
      <c r="CT427" s="82" t="str">
        <f t="shared" si="480"/>
        <v/>
      </c>
      <c r="CU427" s="82" t="str">
        <f t="shared" si="481"/>
        <v/>
      </c>
      <c r="CV427" s="82" t="str">
        <f t="shared" si="482"/>
        <v/>
      </c>
      <c r="CW427" s="82" t="str">
        <f t="shared" si="483"/>
        <v/>
      </c>
      <c r="CX427" s="82" t="str">
        <f t="shared" si="484"/>
        <v/>
      </c>
      <c r="CY427" s="82" t="str">
        <f t="shared" si="485"/>
        <v/>
      </c>
      <c r="CZ427" s="82" t="str">
        <f t="shared" si="486"/>
        <v/>
      </c>
      <c r="DA427" s="82" t="str">
        <f t="shared" si="487"/>
        <v/>
      </c>
      <c r="DB427" s="82" t="str">
        <f t="shared" si="488"/>
        <v/>
      </c>
      <c r="DC427" s="82" t="str">
        <f t="shared" si="489"/>
        <v/>
      </c>
      <c r="DD427" s="82" t="str">
        <f t="shared" si="490"/>
        <v/>
      </c>
      <c r="DE427" s="82" t="str">
        <f t="shared" si="491"/>
        <v/>
      </c>
      <c r="DF427" s="82" t="str">
        <f t="shared" si="492"/>
        <v/>
      </c>
      <c r="DG427" s="82" t="str">
        <f t="shared" si="493"/>
        <v/>
      </c>
      <c r="DH427" s="82" t="str">
        <f t="shared" si="494"/>
        <v/>
      </c>
      <c r="DI427" s="82" t="str">
        <f t="shared" si="495"/>
        <v/>
      </c>
      <c r="DJ427" s="82" t="str">
        <f t="shared" si="496"/>
        <v/>
      </c>
      <c r="DK427" s="82" t="str">
        <f t="shared" si="497"/>
        <v/>
      </c>
      <c r="DL427" s="82" t="str">
        <f t="shared" si="498"/>
        <v/>
      </c>
      <c r="DM427" s="82" t="str">
        <f t="shared" si="499"/>
        <v/>
      </c>
      <c r="DN427" s="82" t="str">
        <f t="shared" si="500"/>
        <v/>
      </c>
      <c r="DO427" s="82" t="str">
        <f t="shared" si="501"/>
        <v/>
      </c>
      <c r="DP427" s="82" t="str">
        <f t="shared" si="502"/>
        <v/>
      </c>
      <c r="DQ427" s="82" t="str">
        <f t="shared" si="503"/>
        <v/>
      </c>
      <c r="DR427" s="82" t="str">
        <f t="shared" si="504"/>
        <v/>
      </c>
      <c r="DS427" s="82" t="str">
        <f t="shared" si="505"/>
        <v/>
      </c>
      <c r="DT427" s="82" t="str">
        <f t="shared" si="506"/>
        <v/>
      </c>
      <c r="DU427" s="82" t="str">
        <f t="shared" si="507"/>
        <v/>
      </c>
      <c r="DV427" s="82" t="str">
        <f t="shared" si="508"/>
        <v/>
      </c>
      <c r="DW427" s="82" t="str">
        <f t="shared" si="509"/>
        <v/>
      </c>
      <c r="DX427" s="82" t="str">
        <f t="shared" si="510"/>
        <v/>
      </c>
      <c r="DY427" s="82" t="str">
        <f t="shared" si="511"/>
        <v/>
      </c>
      <c r="DZ427" s="82" t="str">
        <f t="shared" si="512"/>
        <v/>
      </c>
      <c r="EA427" s="82" t="str">
        <f t="shared" si="513"/>
        <v/>
      </c>
      <c r="EB427" s="82" t="str">
        <f t="shared" si="514"/>
        <v/>
      </c>
      <c r="EC427" s="82" t="str">
        <f t="shared" si="515"/>
        <v/>
      </c>
      <c r="ED427" s="82" t="str">
        <f t="shared" si="516"/>
        <v/>
      </c>
      <c r="EE427" s="82" t="str">
        <f t="shared" si="517"/>
        <v/>
      </c>
      <c r="EF427" s="82" t="str">
        <f t="shared" si="518"/>
        <v/>
      </c>
      <c r="EG427" s="82" t="str">
        <f t="shared" si="519"/>
        <v/>
      </c>
      <c r="EH427" s="82" t="str">
        <f t="shared" si="520"/>
        <v/>
      </c>
      <c r="EI427" s="82" t="str">
        <f t="shared" si="521"/>
        <v/>
      </c>
      <c r="EJ427" s="82" t="str">
        <f t="shared" si="522"/>
        <v/>
      </c>
      <c r="EK427" s="82">
        <f t="shared" si="523"/>
        <v>10.38</v>
      </c>
      <c r="EL427" s="82" t="str">
        <f t="shared" si="524"/>
        <v/>
      </c>
      <c r="EM427" s="82" t="str">
        <f t="shared" si="525"/>
        <v/>
      </c>
      <c r="EN427" s="82" t="str">
        <f t="shared" si="526"/>
        <v/>
      </c>
      <c r="EO427" s="71">
        <f t="shared" si="527"/>
        <v>6.21</v>
      </c>
      <c r="EP427" s="71">
        <f>ROUND(EO427*(1+[3]Inflación!$G$50),2)</f>
        <v>6.29</v>
      </c>
      <c r="EQ427" s="81" t="str">
        <f t="shared" si="528"/>
        <v xml:space="preserve"> </v>
      </c>
      <c r="ER427" s="67" t="s">
        <v>315</v>
      </c>
    </row>
    <row r="428" spans="1:148" s="67" customFormat="1" ht="24.75" customHeight="1">
      <c r="A428" s="93">
        <v>418</v>
      </c>
      <c r="B428" s="92" t="s">
        <v>309</v>
      </c>
      <c r="C428" s="91" t="s">
        <v>336</v>
      </c>
      <c r="D428" s="90" t="s">
        <v>12</v>
      </c>
      <c r="E428" s="89"/>
      <c r="F428" s="88"/>
      <c r="G428" s="87">
        <v>6.62</v>
      </c>
      <c r="H428" s="82"/>
      <c r="I428" s="82"/>
      <c r="J428" s="82"/>
      <c r="K428" s="82" t="str">
        <f>+'[3]Contratos anteriores'!AO431</f>
        <v xml:space="preserve"> </v>
      </c>
      <c r="L428" s="82" t="str">
        <f>+'[3]Contratos anteriores'!AP431</f>
        <v xml:space="preserve"> </v>
      </c>
      <c r="M428" s="82" t="str">
        <f>+'[3]Contratos anteriores'!AQ431</f>
        <v xml:space="preserve"> </v>
      </c>
      <c r="N428" s="82"/>
      <c r="O428" s="82"/>
      <c r="P428" s="82"/>
      <c r="Q428" s="82" t="str">
        <f>+'[3]Contratos anteriores'!AR431</f>
        <v xml:space="preserve"> </v>
      </c>
      <c r="R428" s="82" t="str">
        <f>+'[3]Contratos anteriores'!AS431</f>
        <v xml:space="preserve"> </v>
      </c>
      <c r="S428" s="82" t="str">
        <f>+'[3]Contratos anteriores'!AT431</f>
        <v xml:space="preserve"> </v>
      </c>
      <c r="T428" s="82"/>
      <c r="U428" s="82"/>
      <c r="V428" s="82"/>
      <c r="W428" s="82" t="str">
        <f>+'[3]Contratos anteriores'!AU431</f>
        <v xml:space="preserve"> </v>
      </c>
      <c r="X428" s="82" t="str">
        <f>+'[3]Contratos anteriores'!AV431</f>
        <v xml:space="preserve"> </v>
      </c>
      <c r="Y428" s="82" t="str">
        <f>+'[3]Contratos anteriores'!AW431</f>
        <v xml:space="preserve"> </v>
      </c>
      <c r="Z428" s="82"/>
      <c r="AA428" s="82"/>
      <c r="AB428" s="82"/>
      <c r="AC428" s="86" t="str">
        <f>+'[3]Contratos anteriores'!AX431</f>
        <v xml:space="preserve"> </v>
      </c>
      <c r="AD428" s="86" t="str">
        <f>+'[3]Contratos anteriores'!AY431</f>
        <v xml:space="preserve"> </v>
      </c>
      <c r="AE428" s="86" t="str">
        <f>+'[3]Contratos anteriores'!AZ431</f>
        <v xml:space="preserve"> </v>
      </c>
      <c r="AF428" s="82"/>
      <c r="AG428" s="82"/>
      <c r="AH428" s="82"/>
      <c r="AI428" s="82" t="str">
        <f>+'[3]Contratos anteriores'!BA431</f>
        <v xml:space="preserve"> </v>
      </c>
      <c r="AJ428" s="82" t="str">
        <f>+'[3]Contratos anteriores'!BB431</f>
        <v xml:space="preserve"> </v>
      </c>
      <c r="AK428" s="82" t="str">
        <f>+'[3]Contratos anteriores'!BC431</f>
        <v xml:space="preserve"> </v>
      </c>
      <c r="AL428" s="82"/>
      <c r="AM428" s="82"/>
      <c r="AN428" s="82"/>
      <c r="AO428" s="82" t="str">
        <f>+'[3]Contratos anteriores'!BD431</f>
        <v xml:space="preserve"> </v>
      </c>
      <c r="AP428" s="82" t="str">
        <f>+'[3]Contratos anteriores'!BE431</f>
        <v xml:space="preserve"> </v>
      </c>
      <c r="AQ428" s="82" t="str">
        <f>+'[3]Contratos anteriores'!BF431</f>
        <v xml:space="preserve"> </v>
      </c>
      <c r="AR428" s="82"/>
      <c r="AS428" s="82"/>
      <c r="AT428" s="82"/>
      <c r="AU428" s="82" t="str">
        <f>+'[3]Contratos anteriores'!BG431</f>
        <v xml:space="preserve"> </v>
      </c>
      <c r="AV428" s="82" t="str">
        <f>+'[3]Contratos anteriores'!BH431</f>
        <v xml:space="preserve"> </v>
      </c>
      <c r="AW428" s="82" t="str">
        <f>+'[3]Contratos anteriores'!BI431</f>
        <v xml:space="preserve"> </v>
      </c>
      <c r="AX428" s="82"/>
      <c r="AY428" s="82"/>
      <c r="AZ428" s="82"/>
      <c r="BA428" s="82" t="str">
        <f>+'[3]Contratos anteriores'!BJ431</f>
        <v xml:space="preserve"> </v>
      </c>
      <c r="BB428" s="82" t="str">
        <f>+'[3]Contratos anteriores'!BK431</f>
        <v xml:space="preserve"> </v>
      </c>
      <c r="BC428" s="82" t="str">
        <f>+'[3]Contratos anteriores'!BL431</f>
        <v xml:space="preserve"> </v>
      </c>
      <c r="BD428" s="82"/>
      <c r="BE428" s="82"/>
      <c r="BF428" s="82"/>
      <c r="BG428" s="82" t="str">
        <f>+'[3]Contratos anteriores'!BM431</f>
        <v xml:space="preserve"> </v>
      </c>
      <c r="BH428" s="82" t="str">
        <f>+'[3]Contratos anteriores'!BN431</f>
        <v xml:space="preserve"> </v>
      </c>
      <c r="BI428" s="82" t="str">
        <f>+'[3]Contratos anteriores'!BO431</f>
        <v xml:space="preserve"> </v>
      </c>
      <c r="BJ428" s="82"/>
      <c r="BK428" s="82"/>
      <c r="BL428" s="82"/>
      <c r="BM428" s="82" t="str">
        <f>+'[3]Contratos anteriores'!BP431</f>
        <v xml:space="preserve"> </v>
      </c>
      <c r="BN428" s="82" t="str">
        <f>+'[3]Contratos anteriores'!BQ431</f>
        <v xml:space="preserve"> </v>
      </c>
      <c r="BO428" s="82" t="str">
        <f>+'[3]Contratos anteriores'!BR431</f>
        <v xml:space="preserve"> </v>
      </c>
      <c r="BP428" s="85"/>
      <c r="BQ428" s="82"/>
      <c r="BR428" s="82">
        <v>6.13</v>
      </c>
      <c r="BS428" s="82" t="str">
        <f>+'[3]Contratos anteriores'!BS431</f>
        <v xml:space="preserve"> </v>
      </c>
      <c r="BT428" s="82" t="str">
        <f>+'[3]Contratos anteriores'!BT431</f>
        <v xml:space="preserve"> </v>
      </c>
      <c r="BU428" s="82" t="str">
        <f>+'[3]Contratos anteriores'!BU431</f>
        <v xml:space="preserve"> </v>
      </c>
      <c r="BV428" s="84">
        <f t="shared" si="459"/>
        <v>6.375</v>
      </c>
      <c r="BW428" s="84">
        <f t="shared" si="460"/>
        <v>0.34648232278140845</v>
      </c>
      <c r="BX428" s="84">
        <f t="shared" si="529"/>
        <v>5.855276515827887</v>
      </c>
      <c r="BY428" s="84">
        <f t="shared" si="530"/>
        <v>6.7214823227814087</v>
      </c>
      <c r="BZ428" s="83">
        <f t="shared" si="532"/>
        <v>6.7214823227814087</v>
      </c>
      <c r="CA428" s="82" t="str">
        <f t="shared" si="461"/>
        <v/>
      </c>
      <c r="CB428" s="82" t="str">
        <f t="shared" si="462"/>
        <v/>
      </c>
      <c r="CC428" s="82" t="str">
        <f t="shared" si="463"/>
        <v/>
      </c>
      <c r="CD428" s="82" t="str">
        <f t="shared" si="464"/>
        <v/>
      </c>
      <c r="CE428" s="82" t="str">
        <f t="shared" si="465"/>
        <v/>
      </c>
      <c r="CF428" s="82" t="str">
        <f t="shared" si="466"/>
        <v/>
      </c>
      <c r="CG428" s="82" t="str">
        <f t="shared" si="467"/>
        <v/>
      </c>
      <c r="CH428" s="82" t="str">
        <f t="shared" si="468"/>
        <v/>
      </c>
      <c r="CI428" s="82" t="str">
        <f t="shared" si="469"/>
        <v/>
      </c>
      <c r="CJ428" s="82" t="str">
        <f t="shared" si="470"/>
        <v/>
      </c>
      <c r="CK428" s="82" t="str">
        <f t="shared" si="471"/>
        <v/>
      </c>
      <c r="CL428" s="82" t="str">
        <f t="shared" si="472"/>
        <v/>
      </c>
      <c r="CM428" s="82" t="str">
        <f t="shared" si="473"/>
        <v/>
      </c>
      <c r="CN428" s="82" t="str">
        <f t="shared" si="474"/>
        <v/>
      </c>
      <c r="CO428" s="82" t="str">
        <f t="shared" si="475"/>
        <v/>
      </c>
      <c r="CP428" s="82" t="str">
        <f t="shared" si="476"/>
        <v/>
      </c>
      <c r="CQ428" s="82" t="str">
        <f t="shared" si="477"/>
        <v/>
      </c>
      <c r="CR428" s="82" t="str">
        <f t="shared" si="478"/>
        <v/>
      </c>
      <c r="CS428" s="82" t="str">
        <f t="shared" si="479"/>
        <v/>
      </c>
      <c r="CT428" s="82" t="str">
        <f t="shared" si="480"/>
        <v/>
      </c>
      <c r="CU428" s="82" t="str">
        <f t="shared" si="481"/>
        <v/>
      </c>
      <c r="CV428" s="82" t="str">
        <f t="shared" si="482"/>
        <v/>
      </c>
      <c r="CW428" s="82" t="str">
        <f t="shared" si="483"/>
        <v/>
      </c>
      <c r="CX428" s="82" t="str">
        <f t="shared" si="484"/>
        <v/>
      </c>
      <c r="CY428" s="82" t="str">
        <f t="shared" si="485"/>
        <v/>
      </c>
      <c r="CZ428" s="82" t="str">
        <f t="shared" si="486"/>
        <v/>
      </c>
      <c r="DA428" s="82" t="str">
        <f t="shared" si="487"/>
        <v/>
      </c>
      <c r="DB428" s="82" t="str">
        <f t="shared" si="488"/>
        <v/>
      </c>
      <c r="DC428" s="82" t="str">
        <f t="shared" si="489"/>
        <v/>
      </c>
      <c r="DD428" s="82" t="str">
        <f t="shared" si="490"/>
        <v/>
      </c>
      <c r="DE428" s="82" t="str">
        <f t="shared" si="491"/>
        <v/>
      </c>
      <c r="DF428" s="82" t="str">
        <f t="shared" si="492"/>
        <v/>
      </c>
      <c r="DG428" s="82" t="str">
        <f t="shared" si="493"/>
        <v/>
      </c>
      <c r="DH428" s="82" t="str">
        <f t="shared" si="494"/>
        <v/>
      </c>
      <c r="DI428" s="82" t="str">
        <f t="shared" si="495"/>
        <v/>
      </c>
      <c r="DJ428" s="82" t="str">
        <f t="shared" si="496"/>
        <v/>
      </c>
      <c r="DK428" s="82" t="str">
        <f t="shared" si="497"/>
        <v/>
      </c>
      <c r="DL428" s="82" t="str">
        <f t="shared" si="498"/>
        <v/>
      </c>
      <c r="DM428" s="82" t="str">
        <f t="shared" si="499"/>
        <v/>
      </c>
      <c r="DN428" s="82" t="str">
        <f t="shared" si="500"/>
        <v/>
      </c>
      <c r="DO428" s="82" t="str">
        <f t="shared" si="501"/>
        <v/>
      </c>
      <c r="DP428" s="82" t="str">
        <f t="shared" si="502"/>
        <v/>
      </c>
      <c r="DQ428" s="82" t="str">
        <f t="shared" si="503"/>
        <v/>
      </c>
      <c r="DR428" s="82" t="str">
        <f t="shared" si="504"/>
        <v/>
      </c>
      <c r="DS428" s="82" t="str">
        <f t="shared" si="505"/>
        <v/>
      </c>
      <c r="DT428" s="82" t="str">
        <f t="shared" si="506"/>
        <v/>
      </c>
      <c r="DU428" s="82" t="str">
        <f t="shared" si="507"/>
        <v/>
      </c>
      <c r="DV428" s="82" t="str">
        <f t="shared" si="508"/>
        <v/>
      </c>
      <c r="DW428" s="82" t="str">
        <f t="shared" si="509"/>
        <v/>
      </c>
      <c r="DX428" s="82" t="str">
        <f t="shared" si="510"/>
        <v/>
      </c>
      <c r="DY428" s="82" t="str">
        <f t="shared" si="511"/>
        <v/>
      </c>
      <c r="DZ428" s="82" t="str">
        <f t="shared" si="512"/>
        <v/>
      </c>
      <c r="EA428" s="82" t="str">
        <f t="shared" si="513"/>
        <v/>
      </c>
      <c r="EB428" s="82" t="str">
        <f t="shared" si="514"/>
        <v/>
      </c>
      <c r="EC428" s="82" t="str">
        <f t="shared" si="515"/>
        <v/>
      </c>
      <c r="ED428" s="82" t="str">
        <f t="shared" si="516"/>
        <v/>
      </c>
      <c r="EE428" s="82" t="str">
        <f t="shared" si="517"/>
        <v/>
      </c>
      <c r="EF428" s="82" t="str">
        <f t="shared" si="518"/>
        <v/>
      </c>
      <c r="EG428" s="82" t="str">
        <f t="shared" si="519"/>
        <v/>
      </c>
      <c r="EH428" s="82" t="str">
        <f t="shared" si="520"/>
        <v/>
      </c>
      <c r="EI428" s="82" t="str">
        <f t="shared" si="521"/>
        <v/>
      </c>
      <c r="EJ428" s="82" t="str">
        <f t="shared" si="522"/>
        <v/>
      </c>
      <c r="EK428" s="82">
        <f t="shared" si="523"/>
        <v>6.13</v>
      </c>
      <c r="EL428" s="82" t="str">
        <f t="shared" si="524"/>
        <v/>
      </c>
      <c r="EM428" s="82" t="str">
        <f t="shared" si="525"/>
        <v/>
      </c>
      <c r="EN428" s="82" t="str">
        <f t="shared" si="526"/>
        <v/>
      </c>
      <c r="EO428" s="71">
        <f t="shared" si="527"/>
        <v>6.62</v>
      </c>
      <c r="EP428" s="71">
        <f>ROUND(EO428*(1+[3]Inflación!$G$50),2)</f>
        <v>6.71</v>
      </c>
      <c r="EQ428" s="81" t="str">
        <f t="shared" si="528"/>
        <v xml:space="preserve"> </v>
      </c>
      <c r="ER428" s="67" t="s">
        <v>315</v>
      </c>
    </row>
    <row r="429" spans="1:148" s="69" customFormat="1" ht="24.75" customHeight="1">
      <c r="A429" s="80">
        <v>419</v>
      </c>
      <c r="B429" s="79" t="s">
        <v>309</v>
      </c>
      <c r="C429" s="78" t="s">
        <v>335</v>
      </c>
      <c r="D429" s="77" t="s">
        <v>12</v>
      </c>
      <c r="E429" s="76"/>
      <c r="F429" s="76"/>
      <c r="G429" s="75"/>
      <c r="H429" s="72"/>
      <c r="I429" s="72"/>
      <c r="J429" s="72"/>
      <c r="K429" s="72" t="str">
        <f>+'[3]Contratos anteriores'!AO432</f>
        <v xml:space="preserve"> </v>
      </c>
      <c r="L429" s="72" t="str">
        <f>+'[3]Contratos anteriores'!AP432</f>
        <v xml:space="preserve"> </v>
      </c>
      <c r="M429" s="72" t="str">
        <f>+'[3]Contratos anteriores'!AQ432</f>
        <v xml:space="preserve"> </v>
      </c>
      <c r="N429" s="72"/>
      <c r="O429" s="72"/>
      <c r="P429" s="72"/>
      <c r="Q429" s="72" t="str">
        <f>+'[3]Contratos anteriores'!AR432</f>
        <v xml:space="preserve"> </v>
      </c>
      <c r="R429" s="72" t="str">
        <f>+'[3]Contratos anteriores'!AS432</f>
        <v xml:space="preserve"> </v>
      </c>
      <c r="S429" s="72" t="str">
        <f>+'[3]Contratos anteriores'!AT432</f>
        <v xml:space="preserve"> </v>
      </c>
      <c r="T429" s="72"/>
      <c r="U429" s="72"/>
      <c r="V429" s="72"/>
      <c r="W429" s="72" t="str">
        <f>+'[3]Contratos anteriores'!AU432</f>
        <v xml:space="preserve"> </v>
      </c>
      <c r="X429" s="72" t="str">
        <f>+'[3]Contratos anteriores'!AV432</f>
        <v xml:space="preserve"> </v>
      </c>
      <c r="Y429" s="72" t="str">
        <f>+'[3]Contratos anteriores'!AW432</f>
        <v xml:space="preserve"> </v>
      </c>
      <c r="Z429" s="72"/>
      <c r="AA429" s="72"/>
      <c r="AB429" s="72"/>
      <c r="AC429" s="74" t="str">
        <f>+'[3]Contratos anteriores'!AX432</f>
        <v xml:space="preserve"> </v>
      </c>
      <c r="AD429" s="74" t="str">
        <f>+'[3]Contratos anteriores'!AY432</f>
        <v xml:space="preserve"> </v>
      </c>
      <c r="AE429" s="74" t="str">
        <f>+'[3]Contratos anteriores'!AZ432</f>
        <v xml:space="preserve"> </v>
      </c>
      <c r="AF429" s="72"/>
      <c r="AG429" s="72"/>
      <c r="AH429" s="72"/>
      <c r="AI429" s="72" t="str">
        <f>+'[3]Contratos anteriores'!BA432</f>
        <v xml:space="preserve"> </v>
      </c>
      <c r="AJ429" s="72" t="str">
        <f>+'[3]Contratos anteriores'!BB432</f>
        <v xml:space="preserve"> </v>
      </c>
      <c r="AK429" s="72" t="str">
        <f>+'[3]Contratos anteriores'!BC432</f>
        <v xml:space="preserve"> </v>
      </c>
      <c r="AL429" s="72"/>
      <c r="AM429" s="72"/>
      <c r="AN429" s="72"/>
      <c r="AO429" s="72" t="str">
        <f>+'[3]Contratos anteriores'!BD432</f>
        <v xml:space="preserve"> </v>
      </c>
      <c r="AP429" s="72" t="str">
        <f>+'[3]Contratos anteriores'!BE432</f>
        <v xml:space="preserve"> </v>
      </c>
      <c r="AQ429" s="72" t="str">
        <f>+'[3]Contratos anteriores'!BF432</f>
        <v xml:space="preserve"> </v>
      </c>
      <c r="AR429" s="72"/>
      <c r="AS429" s="72"/>
      <c r="AT429" s="72"/>
      <c r="AU429" s="72" t="str">
        <f>+'[3]Contratos anteriores'!BG432</f>
        <v xml:space="preserve"> </v>
      </c>
      <c r="AV429" s="72" t="str">
        <f>+'[3]Contratos anteriores'!BH432</f>
        <v xml:space="preserve"> </v>
      </c>
      <c r="AW429" s="72" t="str">
        <f>+'[3]Contratos anteriores'!BI432</f>
        <v xml:space="preserve"> </v>
      </c>
      <c r="AX429" s="72"/>
      <c r="AY429" s="72"/>
      <c r="AZ429" s="72"/>
      <c r="BA429" s="72" t="str">
        <f>+'[3]Contratos anteriores'!BJ432</f>
        <v xml:space="preserve"> </v>
      </c>
      <c r="BB429" s="72" t="str">
        <f>+'[3]Contratos anteriores'!BK432</f>
        <v xml:space="preserve"> </v>
      </c>
      <c r="BC429" s="72" t="str">
        <f>+'[3]Contratos anteriores'!BL432</f>
        <v xml:space="preserve"> </v>
      </c>
      <c r="BD429" s="72"/>
      <c r="BE429" s="72"/>
      <c r="BF429" s="72"/>
      <c r="BG429" s="72" t="str">
        <f>+'[3]Contratos anteriores'!BM432</f>
        <v xml:space="preserve"> </v>
      </c>
      <c r="BH429" s="72" t="str">
        <f>+'[3]Contratos anteriores'!BN432</f>
        <v xml:space="preserve"> </v>
      </c>
      <c r="BI429" s="72" t="str">
        <f>+'[3]Contratos anteriores'!BO432</f>
        <v xml:space="preserve"> </v>
      </c>
      <c r="BJ429" s="72"/>
      <c r="BK429" s="72"/>
      <c r="BL429" s="72"/>
      <c r="BM429" s="72" t="str">
        <f>+'[3]Contratos anteriores'!BP432</f>
        <v xml:space="preserve"> </v>
      </c>
      <c r="BN429" s="72" t="str">
        <f>+'[3]Contratos anteriores'!BQ432</f>
        <v xml:space="preserve"> </v>
      </c>
      <c r="BO429" s="72" t="str">
        <f>+'[3]Contratos anteriores'!BR432</f>
        <v xml:space="preserve"> </v>
      </c>
      <c r="BP429" s="72"/>
      <c r="BQ429" s="72"/>
      <c r="BR429" s="72">
        <v>6.51</v>
      </c>
      <c r="BS429" s="72" t="str">
        <f>+'[3]Contratos anteriores'!BS432</f>
        <v xml:space="preserve"> </v>
      </c>
      <c r="BT429" s="72" t="str">
        <f>+'[3]Contratos anteriores'!BT432</f>
        <v xml:space="preserve"> </v>
      </c>
      <c r="BU429" s="72" t="str">
        <f>+'[3]Contratos anteriores'!BU432</f>
        <v xml:space="preserve"> </v>
      </c>
      <c r="BV429" s="73">
        <f t="shared" si="459"/>
        <v>6.51</v>
      </c>
      <c r="BW429" s="73" t="str">
        <f t="shared" si="460"/>
        <v xml:space="preserve"> </v>
      </c>
      <c r="BX429" s="73" t="str">
        <f t="shared" si="529"/>
        <v xml:space="preserve"> </v>
      </c>
      <c r="BY429" s="73" t="str">
        <f t="shared" si="530"/>
        <v xml:space="preserve"> </v>
      </c>
      <c r="BZ429" s="73" t="str">
        <f t="shared" si="532"/>
        <v xml:space="preserve"> </v>
      </c>
      <c r="CA429" s="72" t="str">
        <f t="shared" si="461"/>
        <v/>
      </c>
      <c r="CB429" s="72" t="str">
        <f t="shared" si="462"/>
        <v/>
      </c>
      <c r="CC429" s="72" t="str">
        <f t="shared" si="463"/>
        <v/>
      </c>
      <c r="CD429" s="72" t="str">
        <f t="shared" si="464"/>
        <v/>
      </c>
      <c r="CE429" s="72" t="str">
        <f t="shared" si="465"/>
        <v/>
      </c>
      <c r="CF429" s="72" t="str">
        <f t="shared" si="466"/>
        <v/>
      </c>
      <c r="CG429" s="72" t="str">
        <f t="shared" si="467"/>
        <v/>
      </c>
      <c r="CH429" s="72" t="str">
        <f t="shared" si="468"/>
        <v/>
      </c>
      <c r="CI429" s="72" t="str">
        <f t="shared" si="469"/>
        <v/>
      </c>
      <c r="CJ429" s="72" t="str">
        <f t="shared" si="470"/>
        <v/>
      </c>
      <c r="CK429" s="72" t="str">
        <f t="shared" si="471"/>
        <v/>
      </c>
      <c r="CL429" s="72" t="str">
        <f t="shared" si="472"/>
        <v/>
      </c>
      <c r="CM429" s="72" t="str">
        <f t="shared" si="473"/>
        <v/>
      </c>
      <c r="CN429" s="72" t="str">
        <f t="shared" si="474"/>
        <v/>
      </c>
      <c r="CO429" s="72" t="str">
        <f t="shared" si="475"/>
        <v/>
      </c>
      <c r="CP429" s="72" t="str">
        <f t="shared" si="476"/>
        <v/>
      </c>
      <c r="CQ429" s="72" t="str">
        <f t="shared" si="477"/>
        <v/>
      </c>
      <c r="CR429" s="72" t="str">
        <f t="shared" si="478"/>
        <v/>
      </c>
      <c r="CS429" s="72" t="str">
        <f t="shared" si="479"/>
        <v/>
      </c>
      <c r="CT429" s="72" t="str">
        <f t="shared" si="480"/>
        <v/>
      </c>
      <c r="CU429" s="72" t="str">
        <f t="shared" si="481"/>
        <v/>
      </c>
      <c r="CV429" s="72" t="str">
        <f t="shared" si="482"/>
        <v/>
      </c>
      <c r="CW429" s="72" t="str">
        <f t="shared" si="483"/>
        <v/>
      </c>
      <c r="CX429" s="72" t="str">
        <f t="shared" si="484"/>
        <v/>
      </c>
      <c r="CY429" s="72" t="str">
        <f t="shared" si="485"/>
        <v/>
      </c>
      <c r="CZ429" s="72" t="str">
        <f t="shared" si="486"/>
        <v/>
      </c>
      <c r="DA429" s="72" t="str">
        <f t="shared" si="487"/>
        <v/>
      </c>
      <c r="DB429" s="72" t="str">
        <f t="shared" si="488"/>
        <v/>
      </c>
      <c r="DC429" s="72" t="str">
        <f t="shared" si="489"/>
        <v/>
      </c>
      <c r="DD429" s="72" t="str">
        <f t="shared" si="490"/>
        <v/>
      </c>
      <c r="DE429" s="72" t="str">
        <f t="shared" si="491"/>
        <v/>
      </c>
      <c r="DF429" s="72" t="str">
        <f t="shared" si="492"/>
        <v/>
      </c>
      <c r="DG429" s="72" t="str">
        <f t="shared" si="493"/>
        <v/>
      </c>
      <c r="DH429" s="72" t="str">
        <f t="shared" si="494"/>
        <v/>
      </c>
      <c r="DI429" s="72" t="str">
        <f t="shared" si="495"/>
        <v/>
      </c>
      <c r="DJ429" s="72" t="str">
        <f t="shared" si="496"/>
        <v/>
      </c>
      <c r="DK429" s="72" t="str">
        <f t="shared" si="497"/>
        <v/>
      </c>
      <c r="DL429" s="72" t="str">
        <f t="shared" si="498"/>
        <v/>
      </c>
      <c r="DM429" s="72" t="str">
        <f t="shared" si="499"/>
        <v/>
      </c>
      <c r="DN429" s="72" t="str">
        <f t="shared" si="500"/>
        <v/>
      </c>
      <c r="DO429" s="72" t="str">
        <f t="shared" si="501"/>
        <v/>
      </c>
      <c r="DP429" s="72" t="str">
        <f t="shared" si="502"/>
        <v/>
      </c>
      <c r="DQ429" s="72" t="str">
        <f t="shared" si="503"/>
        <v/>
      </c>
      <c r="DR429" s="72" t="str">
        <f t="shared" si="504"/>
        <v/>
      </c>
      <c r="DS429" s="72" t="str">
        <f t="shared" si="505"/>
        <v/>
      </c>
      <c r="DT429" s="72" t="str">
        <f t="shared" si="506"/>
        <v/>
      </c>
      <c r="DU429" s="72" t="str">
        <f t="shared" si="507"/>
        <v/>
      </c>
      <c r="DV429" s="72" t="str">
        <f t="shared" si="508"/>
        <v/>
      </c>
      <c r="DW429" s="72" t="str">
        <f t="shared" si="509"/>
        <v/>
      </c>
      <c r="DX429" s="72" t="str">
        <f t="shared" si="510"/>
        <v/>
      </c>
      <c r="DY429" s="72" t="str">
        <f t="shared" si="511"/>
        <v/>
      </c>
      <c r="DZ429" s="72" t="str">
        <f t="shared" si="512"/>
        <v/>
      </c>
      <c r="EA429" s="72" t="str">
        <f t="shared" si="513"/>
        <v/>
      </c>
      <c r="EB429" s="72" t="str">
        <f t="shared" si="514"/>
        <v/>
      </c>
      <c r="EC429" s="72" t="str">
        <f t="shared" si="515"/>
        <v/>
      </c>
      <c r="ED429" s="72" t="str">
        <f t="shared" si="516"/>
        <v/>
      </c>
      <c r="EE429" s="72" t="str">
        <f t="shared" si="517"/>
        <v/>
      </c>
      <c r="EF429" s="72" t="str">
        <f t="shared" si="518"/>
        <v/>
      </c>
      <c r="EG429" s="72" t="str">
        <f t="shared" si="519"/>
        <v/>
      </c>
      <c r="EH429" s="72" t="str">
        <f t="shared" si="520"/>
        <v/>
      </c>
      <c r="EI429" s="72" t="str">
        <f t="shared" si="521"/>
        <v/>
      </c>
      <c r="EJ429" s="72" t="str">
        <f t="shared" si="522"/>
        <v/>
      </c>
      <c r="EK429" s="72" t="str">
        <f t="shared" si="523"/>
        <v/>
      </c>
      <c r="EL429" s="72" t="str">
        <f t="shared" si="524"/>
        <v/>
      </c>
      <c r="EM429" s="72" t="str">
        <f t="shared" si="525"/>
        <v/>
      </c>
      <c r="EN429" s="72" t="str">
        <f t="shared" si="526"/>
        <v/>
      </c>
      <c r="EO429" s="71">
        <f t="shared" si="527"/>
        <v>0</v>
      </c>
      <c r="EP429" s="71">
        <f>ROUND(EO429*(1+[3]Inflación!$G$50),2)</f>
        <v>0</v>
      </c>
      <c r="EQ429" s="70" t="str">
        <f t="shared" si="528"/>
        <v xml:space="preserve"> </v>
      </c>
      <c r="ER429" s="69" t="s">
        <v>300</v>
      </c>
    </row>
    <row r="430" spans="1:148" s="69" customFormat="1" ht="24.75" customHeight="1">
      <c r="A430" s="80">
        <v>420</v>
      </c>
      <c r="B430" s="79" t="s">
        <v>309</v>
      </c>
      <c r="C430" s="78" t="s">
        <v>334</v>
      </c>
      <c r="D430" s="77" t="s">
        <v>12</v>
      </c>
      <c r="E430" s="76"/>
      <c r="F430" s="76"/>
      <c r="G430" s="75"/>
      <c r="H430" s="72"/>
      <c r="I430" s="72"/>
      <c r="J430" s="72"/>
      <c r="K430" s="72" t="str">
        <f>+'[3]Contratos anteriores'!AO433</f>
        <v xml:space="preserve"> </v>
      </c>
      <c r="L430" s="72" t="str">
        <f>+'[3]Contratos anteriores'!AP433</f>
        <v xml:space="preserve"> </v>
      </c>
      <c r="M430" s="72" t="str">
        <f>+'[3]Contratos anteriores'!AQ433</f>
        <v xml:space="preserve"> </v>
      </c>
      <c r="N430" s="72"/>
      <c r="O430" s="72"/>
      <c r="P430" s="72"/>
      <c r="Q430" s="72" t="str">
        <f>+'[3]Contratos anteriores'!AR433</f>
        <v xml:space="preserve"> </v>
      </c>
      <c r="R430" s="72" t="str">
        <f>+'[3]Contratos anteriores'!AS433</f>
        <v xml:space="preserve"> </v>
      </c>
      <c r="S430" s="72" t="str">
        <f>+'[3]Contratos anteriores'!AT433</f>
        <v xml:space="preserve"> </v>
      </c>
      <c r="T430" s="72"/>
      <c r="U430" s="72"/>
      <c r="V430" s="72"/>
      <c r="W430" s="72" t="str">
        <f>+'[3]Contratos anteriores'!AU433</f>
        <v xml:space="preserve"> </v>
      </c>
      <c r="X430" s="72" t="str">
        <f>+'[3]Contratos anteriores'!AV433</f>
        <v xml:space="preserve"> </v>
      </c>
      <c r="Y430" s="72" t="str">
        <f>+'[3]Contratos anteriores'!AW433</f>
        <v xml:space="preserve"> </v>
      </c>
      <c r="Z430" s="72"/>
      <c r="AA430" s="72"/>
      <c r="AB430" s="72"/>
      <c r="AC430" s="74" t="str">
        <f>+'[3]Contratos anteriores'!AX433</f>
        <v xml:space="preserve"> </v>
      </c>
      <c r="AD430" s="74" t="str">
        <f>+'[3]Contratos anteriores'!AY433</f>
        <v xml:space="preserve"> </v>
      </c>
      <c r="AE430" s="74" t="str">
        <f>+'[3]Contratos anteriores'!AZ433</f>
        <v xml:space="preserve"> </v>
      </c>
      <c r="AF430" s="72"/>
      <c r="AG430" s="72"/>
      <c r="AH430" s="72"/>
      <c r="AI430" s="72" t="str">
        <f>+'[3]Contratos anteriores'!BA433</f>
        <v xml:space="preserve"> </v>
      </c>
      <c r="AJ430" s="72" t="str">
        <f>+'[3]Contratos anteriores'!BB433</f>
        <v xml:space="preserve"> </v>
      </c>
      <c r="AK430" s="72" t="str">
        <f>+'[3]Contratos anteriores'!BC433</f>
        <v xml:space="preserve"> </v>
      </c>
      <c r="AL430" s="72"/>
      <c r="AM430" s="72"/>
      <c r="AN430" s="72"/>
      <c r="AO430" s="72" t="str">
        <f>+'[3]Contratos anteriores'!BD433</f>
        <v xml:space="preserve"> </v>
      </c>
      <c r="AP430" s="72" t="str">
        <f>+'[3]Contratos anteriores'!BE433</f>
        <v xml:space="preserve"> </v>
      </c>
      <c r="AQ430" s="72" t="str">
        <f>+'[3]Contratos anteriores'!BF433</f>
        <v xml:space="preserve"> </v>
      </c>
      <c r="AR430" s="72"/>
      <c r="AS430" s="72"/>
      <c r="AT430" s="72"/>
      <c r="AU430" s="72" t="str">
        <f>+'[3]Contratos anteriores'!BG433</f>
        <v xml:space="preserve"> </v>
      </c>
      <c r="AV430" s="72" t="str">
        <f>+'[3]Contratos anteriores'!BH433</f>
        <v xml:space="preserve"> </v>
      </c>
      <c r="AW430" s="72" t="str">
        <f>+'[3]Contratos anteriores'!BI433</f>
        <v xml:space="preserve"> </v>
      </c>
      <c r="AX430" s="72"/>
      <c r="AY430" s="72"/>
      <c r="AZ430" s="72"/>
      <c r="BA430" s="72" t="str">
        <f>+'[3]Contratos anteriores'!BJ433</f>
        <v xml:space="preserve"> </v>
      </c>
      <c r="BB430" s="72" t="str">
        <f>+'[3]Contratos anteriores'!BK433</f>
        <v xml:space="preserve"> </v>
      </c>
      <c r="BC430" s="72" t="str">
        <f>+'[3]Contratos anteriores'!BL433</f>
        <v xml:space="preserve"> </v>
      </c>
      <c r="BD430" s="72"/>
      <c r="BE430" s="72"/>
      <c r="BF430" s="72"/>
      <c r="BG430" s="72" t="str">
        <f>+'[3]Contratos anteriores'!BM433</f>
        <v xml:space="preserve"> </v>
      </c>
      <c r="BH430" s="72" t="str">
        <f>+'[3]Contratos anteriores'!BN433</f>
        <v xml:space="preserve"> </v>
      </c>
      <c r="BI430" s="72" t="str">
        <f>+'[3]Contratos anteriores'!BO433</f>
        <v xml:space="preserve"> </v>
      </c>
      <c r="BJ430" s="72"/>
      <c r="BK430" s="72"/>
      <c r="BL430" s="72"/>
      <c r="BM430" s="72" t="str">
        <f>+'[3]Contratos anteriores'!BP433</f>
        <v xml:space="preserve"> </v>
      </c>
      <c r="BN430" s="72" t="str">
        <f>+'[3]Contratos anteriores'!BQ433</f>
        <v xml:space="preserve"> </v>
      </c>
      <c r="BO430" s="72" t="str">
        <f>+'[3]Contratos anteriores'!BR433</f>
        <v xml:space="preserve"> </v>
      </c>
      <c r="BP430" s="72"/>
      <c r="BQ430" s="72"/>
      <c r="BR430" s="72">
        <v>7.73</v>
      </c>
      <c r="BS430" s="72" t="str">
        <f>+'[3]Contratos anteriores'!BS433</f>
        <v xml:space="preserve"> </v>
      </c>
      <c r="BT430" s="72" t="str">
        <f>+'[3]Contratos anteriores'!BT433</f>
        <v xml:space="preserve"> </v>
      </c>
      <c r="BU430" s="72" t="str">
        <f>+'[3]Contratos anteriores'!BU433</f>
        <v xml:space="preserve"> </v>
      </c>
      <c r="BV430" s="73">
        <f t="shared" si="459"/>
        <v>7.73</v>
      </c>
      <c r="BW430" s="73" t="str">
        <f t="shared" si="460"/>
        <v xml:space="preserve"> </v>
      </c>
      <c r="BX430" s="73" t="str">
        <f t="shared" si="529"/>
        <v xml:space="preserve"> </v>
      </c>
      <c r="BY430" s="73" t="str">
        <f t="shared" si="530"/>
        <v xml:space="preserve"> </v>
      </c>
      <c r="BZ430" s="73" t="str">
        <f t="shared" si="532"/>
        <v xml:space="preserve"> </v>
      </c>
      <c r="CA430" s="72" t="str">
        <f t="shared" si="461"/>
        <v/>
      </c>
      <c r="CB430" s="72" t="str">
        <f t="shared" si="462"/>
        <v/>
      </c>
      <c r="CC430" s="72" t="str">
        <f t="shared" si="463"/>
        <v/>
      </c>
      <c r="CD430" s="72" t="str">
        <f t="shared" si="464"/>
        <v/>
      </c>
      <c r="CE430" s="72" t="str">
        <f t="shared" si="465"/>
        <v/>
      </c>
      <c r="CF430" s="72" t="str">
        <f t="shared" si="466"/>
        <v/>
      </c>
      <c r="CG430" s="72" t="str">
        <f t="shared" si="467"/>
        <v/>
      </c>
      <c r="CH430" s="72" t="str">
        <f t="shared" si="468"/>
        <v/>
      </c>
      <c r="CI430" s="72" t="str">
        <f t="shared" si="469"/>
        <v/>
      </c>
      <c r="CJ430" s="72" t="str">
        <f t="shared" si="470"/>
        <v/>
      </c>
      <c r="CK430" s="72" t="str">
        <f t="shared" si="471"/>
        <v/>
      </c>
      <c r="CL430" s="72" t="str">
        <f t="shared" si="472"/>
        <v/>
      </c>
      <c r="CM430" s="72" t="str">
        <f t="shared" si="473"/>
        <v/>
      </c>
      <c r="CN430" s="72" t="str">
        <f t="shared" si="474"/>
        <v/>
      </c>
      <c r="CO430" s="72" t="str">
        <f t="shared" si="475"/>
        <v/>
      </c>
      <c r="CP430" s="72" t="str">
        <f t="shared" si="476"/>
        <v/>
      </c>
      <c r="CQ430" s="72" t="str">
        <f t="shared" si="477"/>
        <v/>
      </c>
      <c r="CR430" s="72" t="str">
        <f t="shared" si="478"/>
        <v/>
      </c>
      <c r="CS430" s="72" t="str">
        <f t="shared" si="479"/>
        <v/>
      </c>
      <c r="CT430" s="72" t="str">
        <f t="shared" si="480"/>
        <v/>
      </c>
      <c r="CU430" s="72" t="str">
        <f t="shared" si="481"/>
        <v/>
      </c>
      <c r="CV430" s="72" t="str">
        <f t="shared" si="482"/>
        <v/>
      </c>
      <c r="CW430" s="72" t="str">
        <f t="shared" si="483"/>
        <v/>
      </c>
      <c r="CX430" s="72" t="str">
        <f t="shared" si="484"/>
        <v/>
      </c>
      <c r="CY430" s="72" t="str">
        <f t="shared" si="485"/>
        <v/>
      </c>
      <c r="CZ430" s="72" t="str">
        <f t="shared" si="486"/>
        <v/>
      </c>
      <c r="DA430" s="72" t="str">
        <f t="shared" si="487"/>
        <v/>
      </c>
      <c r="DB430" s="72" t="str">
        <f t="shared" si="488"/>
        <v/>
      </c>
      <c r="DC430" s="72" t="str">
        <f t="shared" si="489"/>
        <v/>
      </c>
      <c r="DD430" s="72" t="str">
        <f t="shared" si="490"/>
        <v/>
      </c>
      <c r="DE430" s="72" t="str">
        <f t="shared" si="491"/>
        <v/>
      </c>
      <c r="DF430" s="72" t="str">
        <f t="shared" si="492"/>
        <v/>
      </c>
      <c r="DG430" s="72" t="str">
        <f t="shared" si="493"/>
        <v/>
      </c>
      <c r="DH430" s="72" t="str">
        <f t="shared" si="494"/>
        <v/>
      </c>
      <c r="DI430" s="72" t="str">
        <f t="shared" si="495"/>
        <v/>
      </c>
      <c r="DJ430" s="72" t="str">
        <f t="shared" si="496"/>
        <v/>
      </c>
      <c r="DK430" s="72" t="str">
        <f t="shared" si="497"/>
        <v/>
      </c>
      <c r="DL430" s="72" t="str">
        <f t="shared" si="498"/>
        <v/>
      </c>
      <c r="DM430" s="72" t="str">
        <f t="shared" si="499"/>
        <v/>
      </c>
      <c r="DN430" s="72" t="str">
        <f t="shared" si="500"/>
        <v/>
      </c>
      <c r="DO430" s="72" t="str">
        <f t="shared" si="501"/>
        <v/>
      </c>
      <c r="DP430" s="72" t="str">
        <f t="shared" si="502"/>
        <v/>
      </c>
      <c r="DQ430" s="72" t="str">
        <f t="shared" si="503"/>
        <v/>
      </c>
      <c r="DR430" s="72" t="str">
        <f t="shared" si="504"/>
        <v/>
      </c>
      <c r="DS430" s="72" t="str">
        <f t="shared" si="505"/>
        <v/>
      </c>
      <c r="DT430" s="72" t="str">
        <f t="shared" si="506"/>
        <v/>
      </c>
      <c r="DU430" s="72" t="str">
        <f t="shared" si="507"/>
        <v/>
      </c>
      <c r="DV430" s="72" t="str">
        <f t="shared" si="508"/>
        <v/>
      </c>
      <c r="DW430" s="72" t="str">
        <f t="shared" si="509"/>
        <v/>
      </c>
      <c r="DX430" s="72" t="str">
        <f t="shared" si="510"/>
        <v/>
      </c>
      <c r="DY430" s="72" t="str">
        <f t="shared" si="511"/>
        <v/>
      </c>
      <c r="DZ430" s="72" t="str">
        <f t="shared" si="512"/>
        <v/>
      </c>
      <c r="EA430" s="72" t="str">
        <f t="shared" si="513"/>
        <v/>
      </c>
      <c r="EB430" s="72" t="str">
        <f t="shared" si="514"/>
        <v/>
      </c>
      <c r="EC430" s="72" t="str">
        <f t="shared" si="515"/>
        <v/>
      </c>
      <c r="ED430" s="72" t="str">
        <f t="shared" si="516"/>
        <v/>
      </c>
      <c r="EE430" s="72" t="str">
        <f t="shared" si="517"/>
        <v/>
      </c>
      <c r="EF430" s="72" t="str">
        <f t="shared" si="518"/>
        <v/>
      </c>
      <c r="EG430" s="72" t="str">
        <f t="shared" si="519"/>
        <v/>
      </c>
      <c r="EH430" s="72" t="str">
        <f t="shared" si="520"/>
        <v/>
      </c>
      <c r="EI430" s="72" t="str">
        <f t="shared" si="521"/>
        <v/>
      </c>
      <c r="EJ430" s="72" t="str">
        <f t="shared" si="522"/>
        <v/>
      </c>
      <c r="EK430" s="72" t="str">
        <f t="shared" si="523"/>
        <v/>
      </c>
      <c r="EL430" s="72" t="str">
        <f t="shared" si="524"/>
        <v/>
      </c>
      <c r="EM430" s="72" t="str">
        <f t="shared" si="525"/>
        <v/>
      </c>
      <c r="EN430" s="72" t="str">
        <f t="shared" si="526"/>
        <v/>
      </c>
      <c r="EO430" s="71">
        <f t="shared" si="527"/>
        <v>0</v>
      </c>
      <c r="EP430" s="71">
        <f>ROUND(EO430*(1+[3]Inflación!$G$50),2)</f>
        <v>0</v>
      </c>
      <c r="EQ430" s="70" t="str">
        <f t="shared" si="528"/>
        <v xml:space="preserve"> </v>
      </c>
      <c r="ER430" s="69" t="s">
        <v>300</v>
      </c>
    </row>
    <row r="431" spans="1:148" s="69" customFormat="1" ht="24.75" customHeight="1">
      <c r="A431" s="80">
        <v>421</v>
      </c>
      <c r="B431" s="79" t="s">
        <v>309</v>
      </c>
      <c r="C431" s="78" t="s">
        <v>333</v>
      </c>
      <c r="D431" s="77" t="s">
        <v>12</v>
      </c>
      <c r="E431" s="76"/>
      <c r="F431" s="76"/>
      <c r="G431" s="75"/>
      <c r="H431" s="72"/>
      <c r="I431" s="72"/>
      <c r="J431" s="72"/>
      <c r="K431" s="72" t="str">
        <f>+'[3]Contratos anteriores'!AO434</f>
        <v xml:space="preserve"> </v>
      </c>
      <c r="L431" s="72" t="str">
        <f>+'[3]Contratos anteriores'!AP434</f>
        <v xml:space="preserve"> </v>
      </c>
      <c r="M431" s="72" t="str">
        <f>+'[3]Contratos anteriores'!AQ434</f>
        <v xml:space="preserve"> </v>
      </c>
      <c r="N431" s="72"/>
      <c r="O431" s="72"/>
      <c r="P431" s="72"/>
      <c r="Q431" s="72" t="str">
        <f>+'[3]Contratos anteriores'!AR434</f>
        <v xml:space="preserve"> </v>
      </c>
      <c r="R431" s="72" t="str">
        <f>+'[3]Contratos anteriores'!AS434</f>
        <v xml:space="preserve"> </v>
      </c>
      <c r="S431" s="72" t="str">
        <f>+'[3]Contratos anteriores'!AT434</f>
        <v xml:space="preserve"> </v>
      </c>
      <c r="T431" s="72"/>
      <c r="U431" s="72"/>
      <c r="V431" s="72"/>
      <c r="W431" s="72" t="str">
        <f>+'[3]Contratos anteriores'!AU434</f>
        <v xml:space="preserve"> </v>
      </c>
      <c r="X431" s="72" t="str">
        <f>+'[3]Contratos anteriores'!AV434</f>
        <v xml:space="preserve"> </v>
      </c>
      <c r="Y431" s="72" t="str">
        <f>+'[3]Contratos anteriores'!AW434</f>
        <v xml:space="preserve"> </v>
      </c>
      <c r="Z431" s="72"/>
      <c r="AA431" s="72"/>
      <c r="AB431" s="72"/>
      <c r="AC431" s="74" t="str">
        <f>+'[3]Contratos anteriores'!AX434</f>
        <v xml:space="preserve"> </v>
      </c>
      <c r="AD431" s="74" t="str">
        <f>+'[3]Contratos anteriores'!AY434</f>
        <v xml:space="preserve"> </v>
      </c>
      <c r="AE431" s="74" t="str">
        <f>+'[3]Contratos anteriores'!AZ434</f>
        <v xml:space="preserve"> </v>
      </c>
      <c r="AF431" s="72"/>
      <c r="AG431" s="72"/>
      <c r="AH431" s="72"/>
      <c r="AI431" s="72" t="str">
        <f>+'[3]Contratos anteriores'!BA434</f>
        <v xml:space="preserve"> </v>
      </c>
      <c r="AJ431" s="72" t="str">
        <f>+'[3]Contratos anteriores'!BB434</f>
        <v xml:space="preserve"> </v>
      </c>
      <c r="AK431" s="72" t="str">
        <f>+'[3]Contratos anteriores'!BC434</f>
        <v xml:space="preserve"> </v>
      </c>
      <c r="AL431" s="72"/>
      <c r="AM431" s="72"/>
      <c r="AN431" s="72"/>
      <c r="AO431" s="72" t="str">
        <f>+'[3]Contratos anteriores'!BD434</f>
        <v xml:space="preserve"> </v>
      </c>
      <c r="AP431" s="72" t="str">
        <f>+'[3]Contratos anteriores'!BE434</f>
        <v xml:space="preserve"> </v>
      </c>
      <c r="AQ431" s="72" t="str">
        <f>+'[3]Contratos anteriores'!BF434</f>
        <v xml:space="preserve"> </v>
      </c>
      <c r="AR431" s="72"/>
      <c r="AS431" s="72"/>
      <c r="AT431" s="72"/>
      <c r="AU431" s="72" t="str">
        <f>+'[3]Contratos anteriores'!BG434</f>
        <v xml:space="preserve"> </v>
      </c>
      <c r="AV431" s="72" t="str">
        <f>+'[3]Contratos anteriores'!BH434</f>
        <v xml:space="preserve"> </v>
      </c>
      <c r="AW431" s="72" t="str">
        <f>+'[3]Contratos anteriores'!BI434</f>
        <v xml:space="preserve"> </v>
      </c>
      <c r="AX431" s="72"/>
      <c r="AY431" s="72"/>
      <c r="AZ431" s="72"/>
      <c r="BA431" s="72" t="str">
        <f>+'[3]Contratos anteriores'!BJ434</f>
        <v xml:space="preserve"> </v>
      </c>
      <c r="BB431" s="72" t="str">
        <f>+'[3]Contratos anteriores'!BK434</f>
        <v xml:space="preserve"> </v>
      </c>
      <c r="BC431" s="72" t="str">
        <f>+'[3]Contratos anteriores'!BL434</f>
        <v xml:space="preserve"> </v>
      </c>
      <c r="BD431" s="72"/>
      <c r="BE431" s="72"/>
      <c r="BF431" s="72"/>
      <c r="BG431" s="72" t="str">
        <f>+'[3]Contratos anteriores'!BM434</f>
        <v xml:space="preserve"> </v>
      </c>
      <c r="BH431" s="72" t="str">
        <f>+'[3]Contratos anteriores'!BN434</f>
        <v xml:space="preserve"> </v>
      </c>
      <c r="BI431" s="72" t="str">
        <f>+'[3]Contratos anteriores'!BO434</f>
        <v xml:space="preserve"> </v>
      </c>
      <c r="BJ431" s="72"/>
      <c r="BK431" s="72"/>
      <c r="BL431" s="72"/>
      <c r="BM431" s="72" t="str">
        <f>+'[3]Contratos anteriores'!BP434</f>
        <v xml:space="preserve"> </v>
      </c>
      <c r="BN431" s="72" t="str">
        <f>+'[3]Contratos anteriores'!BQ434</f>
        <v xml:space="preserve"> </v>
      </c>
      <c r="BO431" s="72" t="str">
        <f>+'[3]Contratos anteriores'!BR434</f>
        <v xml:space="preserve"> </v>
      </c>
      <c r="BP431" s="72"/>
      <c r="BQ431" s="72"/>
      <c r="BR431" s="72">
        <v>7.69</v>
      </c>
      <c r="BS431" s="72" t="str">
        <f>+'[3]Contratos anteriores'!BS434</f>
        <v xml:space="preserve"> </v>
      </c>
      <c r="BT431" s="72" t="str">
        <f>+'[3]Contratos anteriores'!BT434</f>
        <v xml:space="preserve"> </v>
      </c>
      <c r="BU431" s="72" t="str">
        <f>+'[3]Contratos anteriores'!BU434</f>
        <v xml:space="preserve"> </v>
      </c>
      <c r="BV431" s="73">
        <f t="shared" si="459"/>
        <v>7.69</v>
      </c>
      <c r="BW431" s="73" t="str">
        <f t="shared" si="460"/>
        <v xml:space="preserve"> </v>
      </c>
      <c r="BX431" s="73" t="str">
        <f t="shared" si="529"/>
        <v xml:space="preserve"> </v>
      </c>
      <c r="BY431" s="73" t="str">
        <f t="shared" si="530"/>
        <v xml:space="preserve"> </v>
      </c>
      <c r="BZ431" s="73" t="str">
        <f t="shared" si="532"/>
        <v xml:space="preserve"> </v>
      </c>
      <c r="CA431" s="72" t="str">
        <f t="shared" si="461"/>
        <v/>
      </c>
      <c r="CB431" s="72" t="str">
        <f t="shared" si="462"/>
        <v/>
      </c>
      <c r="CC431" s="72" t="str">
        <f t="shared" si="463"/>
        <v/>
      </c>
      <c r="CD431" s="72" t="str">
        <f t="shared" si="464"/>
        <v/>
      </c>
      <c r="CE431" s="72" t="str">
        <f t="shared" si="465"/>
        <v/>
      </c>
      <c r="CF431" s="72" t="str">
        <f t="shared" si="466"/>
        <v/>
      </c>
      <c r="CG431" s="72" t="str">
        <f t="shared" si="467"/>
        <v/>
      </c>
      <c r="CH431" s="72" t="str">
        <f t="shared" si="468"/>
        <v/>
      </c>
      <c r="CI431" s="72" t="str">
        <f t="shared" si="469"/>
        <v/>
      </c>
      <c r="CJ431" s="72" t="str">
        <f t="shared" si="470"/>
        <v/>
      </c>
      <c r="CK431" s="72" t="str">
        <f t="shared" si="471"/>
        <v/>
      </c>
      <c r="CL431" s="72" t="str">
        <f t="shared" si="472"/>
        <v/>
      </c>
      <c r="CM431" s="72" t="str">
        <f t="shared" si="473"/>
        <v/>
      </c>
      <c r="CN431" s="72" t="str">
        <f t="shared" si="474"/>
        <v/>
      </c>
      <c r="CO431" s="72" t="str">
        <f t="shared" si="475"/>
        <v/>
      </c>
      <c r="CP431" s="72" t="str">
        <f t="shared" si="476"/>
        <v/>
      </c>
      <c r="CQ431" s="72" t="str">
        <f t="shared" si="477"/>
        <v/>
      </c>
      <c r="CR431" s="72" t="str">
        <f t="shared" si="478"/>
        <v/>
      </c>
      <c r="CS431" s="72" t="str">
        <f t="shared" si="479"/>
        <v/>
      </c>
      <c r="CT431" s="72" t="str">
        <f t="shared" si="480"/>
        <v/>
      </c>
      <c r="CU431" s="72" t="str">
        <f t="shared" si="481"/>
        <v/>
      </c>
      <c r="CV431" s="72" t="str">
        <f t="shared" si="482"/>
        <v/>
      </c>
      <c r="CW431" s="72" t="str">
        <f t="shared" si="483"/>
        <v/>
      </c>
      <c r="CX431" s="72" t="str">
        <f t="shared" si="484"/>
        <v/>
      </c>
      <c r="CY431" s="72" t="str">
        <f t="shared" si="485"/>
        <v/>
      </c>
      <c r="CZ431" s="72" t="str">
        <f t="shared" si="486"/>
        <v/>
      </c>
      <c r="DA431" s="72" t="str">
        <f t="shared" si="487"/>
        <v/>
      </c>
      <c r="DB431" s="72" t="str">
        <f t="shared" si="488"/>
        <v/>
      </c>
      <c r="DC431" s="72" t="str">
        <f t="shared" si="489"/>
        <v/>
      </c>
      <c r="DD431" s="72" t="str">
        <f t="shared" si="490"/>
        <v/>
      </c>
      <c r="DE431" s="72" t="str">
        <f t="shared" si="491"/>
        <v/>
      </c>
      <c r="DF431" s="72" t="str">
        <f t="shared" si="492"/>
        <v/>
      </c>
      <c r="DG431" s="72" t="str">
        <f t="shared" si="493"/>
        <v/>
      </c>
      <c r="DH431" s="72" t="str">
        <f t="shared" si="494"/>
        <v/>
      </c>
      <c r="DI431" s="72" t="str">
        <f t="shared" si="495"/>
        <v/>
      </c>
      <c r="DJ431" s="72" t="str">
        <f t="shared" si="496"/>
        <v/>
      </c>
      <c r="DK431" s="72" t="str">
        <f t="shared" si="497"/>
        <v/>
      </c>
      <c r="DL431" s="72" t="str">
        <f t="shared" si="498"/>
        <v/>
      </c>
      <c r="DM431" s="72" t="str">
        <f t="shared" si="499"/>
        <v/>
      </c>
      <c r="DN431" s="72" t="str">
        <f t="shared" si="500"/>
        <v/>
      </c>
      <c r="DO431" s="72" t="str">
        <f t="shared" si="501"/>
        <v/>
      </c>
      <c r="DP431" s="72" t="str">
        <f t="shared" si="502"/>
        <v/>
      </c>
      <c r="DQ431" s="72" t="str">
        <f t="shared" si="503"/>
        <v/>
      </c>
      <c r="DR431" s="72" t="str">
        <f t="shared" si="504"/>
        <v/>
      </c>
      <c r="DS431" s="72" t="str">
        <f t="shared" si="505"/>
        <v/>
      </c>
      <c r="DT431" s="72" t="str">
        <f t="shared" si="506"/>
        <v/>
      </c>
      <c r="DU431" s="72" t="str">
        <f t="shared" si="507"/>
        <v/>
      </c>
      <c r="DV431" s="72" t="str">
        <f t="shared" si="508"/>
        <v/>
      </c>
      <c r="DW431" s="72" t="str">
        <f t="shared" si="509"/>
        <v/>
      </c>
      <c r="DX431" s="72" t="str">
        <f t="shared" si="510"/>
        <v/>
      </c>
      <c r="DY431" s="72" t="str">
        <f t="shared" si="511"/>
        <v/>
      </c>
      <c r="DZ431" s="72" t="str">
        <f t="shared" si="512"/>
        <v/>
      </c>
      <c r="EA431" s="72" t="str">
        <f t="shared" si="513"/>
        <v/>
      </c>
      <c r="EB431" s="72" t="str">
        <f t="shared" si="514"/>
        <v/>
      </c>
      <c r="EC431" s="72" t="str">
        <f t="shared" si="515"/>
        <v/>
      </c>
      <c r="ED431" s="72" t="str">
        <f t="shared" si="516"/>
        <v/>
      </c>
      <c r="EE431" s="72" t="str">
        <f t="shared" si="517"/>
        <v/>
      </c>
      <c r="EF431" s="72" t="str">
        <f t="shared" si="518"/>
        <v/>
      </c>
      <c r="EG431" s="72" t="str">
        <f t="shared" si="519"/>
        <v/>
      </c>
      <c r="EH431" s="72" t="str">
        <f t="shared" si="520"/>
        <v/>
      </c>
      <c r="EI431" s="72" t="str">
        <f t="shared" si="521"/>
        <v/>
      </c>
      <c r="EJ431" s="72" t="str">
        <f t="shared" si="522"/>
        <v/>
      </c>
      <c r="EK431" s="72" t="str">
        <f t="shared" si="523"/>
        <v/>
      </c>
      <c r="EL431" s="72" t="str">
        <f t="shared" si="524"/>
        <v/>
      </c>
      <c r="EM431" s="72" t="str">
        <f t="shared" si="525"/>
        <v/>
      </c>
      <c r="EN431" s="72" t="str">
        <f t="shared" si="526"/>
        <v/>
      </c>
      <c r="EO431" s="71">
        <f t="shared" si="527"/>
        <v>0</v>
      </c>
      <c r="EP431" s="71">
        <f>ROUND(EO431*(1+[3]Inflación!$G$50),2)</f>
        <v>0</v>
      </c>
      <c r="EQ431" s="70" t="str">
        <f t="shared" si="528"/>
        <v xml:space="preserve"> </v>
      </c>
      <c r="ER431" s="69" t="s">
        <v>300</v>
      </c>
    </row>
    <row r="432" spans="1:148" s="69" customFormat="1" ht="24.75" customHeight="1">
      <c r="A432" s="80">
        <v>422</v>
      </c>
      <c r="B432" s="79" t="s">
        <v>309</v>
      </c>
      <c r="C432" s="78" t="s">
        <v>332</v>
      </c>
      <c r="D432" s="77" t="s">
        <v>12</v>
      </c>
      <c r="E432" s="76">
        <v>0</v>
      </c>
      <c r="F432" s="76"/>
      <c r="G432" s="75"/>
      <c r="H432" s="72"/>
      <c r="I432" s="72"/>
      <c r="J432" s="72"/>
      <c r="K432" s="72" t="str">
        <f>+'[3]Contratos anteriores'!AO435</f>
        <v xml:space="preserve"> </v>
      </c>
      <c r="L432" s="72" t="str">
        <f>+'[3]Contratos anteriores'!AP435</f>
        <v xml:space="preserve"> </v>
      </c>
      <c r="M432" s="72" t="str">
        <f>+'[3]Contratos anteriores'!AQ435</f>
        <v xml:space="preserve"> </v>
      </c>
      <c r="N432" s="72"/>
      <c r="O432" s="72"/>
      <c r="P432" s="72"/>
      <c r="Q432" s="72" t="str">
        <f>+'[3]Contratos anteriores'!AR435</f>
        <v xml:space="preserve"> </v>
      </c>
      <c r="R432" s="72" t="str">
        <f>+'[3]Contratos anteriores'!AS435</f>
        <v xml:space="preserve"> </v>
      </c>
      <c r="S432" s="72" t="str">
        <f>+'[3]Contratos anteriores'!AT435</f>
        <v xml:space="preserve"> </v>
      </c>
      <c r="T432" s="72"/>
      <c r="U432" s="72"/>
      <c r="V432" s="72"/>
      <c r="W432" s="72" t="str">
        <f>+'[3]Contratos anteriores'!AU435</f>
        <v xml:space="preserve"> </v>
      </c>
      <c r="X432" s="72" t="str">
        <f>+'[3]Contratos anteriores'!AV435</f>
        <v xml:space="preserve"> </v>
      </c>
      <c r="Y432" s="72" t="str">
        <f>+'[3]Contratos anteriores'!AW435</f>
        <v xml:space="preserve"> </v>
      </c>
      <c r="Z432" s="72"/>
      <c r="AA432" s="72"/>
      <c r="AB432" s="72"/>
      <c r="AC432" s="74" t="str">
        <f>+'[3]Contratos anteriores'!AX435</f>
        <v xml:space="preserve"> </v>
      </c>
      <c r="AD432" s="74" t="str">
        <f>+'[3]Contratos anteriores'!AY435</f>
        <v xml:space="preserve"> </v>
      </c>
      <c r="AE432" s="74" t="str">
        <f>+'[3]Contratos anteriores'!AZ435</f>
        <v xml:space="preserve"> </v>
      </c>
      <c r="AF432" s="72"/>
      <c r="AG432" s="72"/>
      <c r="AH432" s="72"/>
      <c r="AI432" s="72" t="str">
        <f>+'[3]Contratos anteriores'!BA435</f>
        <v xml:space="preserve"> </v>
      </c>
      <c r="AJ432" s="72" t="str">
        <f>+'[3]Contratos anteriores'!BB435</f>
        <v xml:space="preserve"> </v>
      </c>
      <c r="AK432" s="72" t="str">
        <f>+'[3]Contratos anteriores'!BC435</f>
        <v xml:space="preserve"> </v>
      </c>
      <c r="AL432" s="72"/>
      <c r="AM432" s="72"/>
      <c r="AN432" s="72"/>
      <c r="AO432" s="72" t="str">
        <f>+'[3]Contratos anteriores'!BD435</f>
        <v xml:space="preserve"> </v>
      </c>
      <c r="AP432" s="72" t="str">
        <f>+'[3]Contratos anteriores'!BE435</f>
        <v xml:space="preserve"> </v>
      </c>
      <c r="AQ432" s="72" t="str">
        <f>+'[3]Contratos anteriores'!BF435</f>
        <v xml:space="preserve"> </v>
      </c>
      <c r="AR432" s="72"/>
      <c r="AS432" s="72"/>
      <c r="AT432" s="72"/>
      <c r="AU432" s="72" t="str">
        <f>+'[3]Contratos anteriores'!BG435</f>
        <v xml:space="preserve"> </v>
      </c>
      <c r="AV432" s="72" t="str">
        <f>+'[3]Contratos anteriores'!BH435</f>
        <v xml:space="preserve"> </v>
      </c>
      <c r="AW432" s="72" t="str">
        <f>+'[3]Contratos anteriores'!BI435</f>
        <v xml:space="preserve"> </v>
      </c>
      <c r="AX432" s="72"/>
      <c r="AY432" s="72"/>
      <c r="AZ432" s="72"/>
      <c r="BA432" s="72" t="str">
        <f>+'[3]Contratos anteriores'!BJ435</f>
        <v xml:space="preserve"> </v>
      </c>
      <c r="BB432" s="72" t="str">
        <f>+'[3]Contratos anteriores'!BK435</f>
        <v xml:space="preserve"> </v>
      </c>
      <c r="BC432" s="72" t="str">
        <f>+'[3]Contratos anteriores'!BL435</f>
        <v xml:space="preserve"> </v>
      </c>
      <c r="BD432" s="72"/>
      <c r="BE432" s="72"/>
      <c r="BF432" s="72"/>
      <c r="BG432" s="72" t="str">
        <f>+'[3]Contratos anteriores'!BM435</f>
        <v xml:space="preserve"> </v>
      </c>
      <c r="BH432" s="72" t="str">
        <f>+'[3]Contratos anteriores'!BN435</f>
        <v xml:space="preserve"> </v>
      </c>
      <c r="BI432" s="72" t="str">
        <f>+'[3]Contratos anteriores'!BO435</f>
        <v xml:space="preserve"> </v>
      </c>
      <c r="BJ432" s="72"/>
      <c r="BK432" s="72"/>
      <c r="BL432" s="72"/>
      <c r="BM432" s="72" t="str">
        <f>+'[3]Contratos anteriores'!BP435</f>
        <v xml:space="preserve"> </v>
      </c>
      <c r="BN432" s="72" t="str">
        <f>+'[3]Contratos anteriores'!BQ435</f>
        <v xml:space="preserve"> </v>
      </c>
      <c r="BO432" s="72" t="str">
        <f>+'[3]Contratos anteriores'!BR435</f>
        <v xml:space="preserve"> </v>
      </c>
      <c r="BP432" s="72"/>
      <c r="BQ432" s="72"/>
      <c r="BR432" s="72">
        <f>7.79/100</f>
        <v>7.7899999999999997E-2</v>
      </c>
      <c r="BS432" s="72">
        <f>+'[3]Contratos anteriores'!BS435</f>
        <v>0.60785999999999996</v>
      </c>
      <c r="BT432" s="72">
        <f>+'[3]Contratos anteriores'!BT435</f>
        <v>0.62165099999999995</v>
      </c>
      <c r="BU432" s="72">
        <f>+'[3]Contratos anteriores'!BU435</f>
        <v>0.61738099999999996</v>
      </c>
      <c r="BV432" s="73">
        <f t="shared" si="459"/>
        <v>0.48119799999999996</v>
      </c>
      <c r="BW432" s="73">
        <f t="shared" si="460"/>
        <v>0.31709880396699708</v>
      </c>
      <c r="BX432" s="73">
        <f>IFERROR(BV432-BW432*1," ")</f>
        <v>0.16409919603300288</v>
      </c>
      <c r="BY432" s="73">
        <f t="shared" si="530"/>
        <v>0.79829680396699709</v>
      </c>
      <c r="BZ432" s="73">
        <f t="shared" si="532"/>
        <v>0.79829680396699709</v>
      </c>
      <c r="CA432" s="72" t="str">
        <f t="shared" si="461"/>
        <v/>
      </c>
      <c r="CB432" s="72" t="str">
        <f t="shared" si="462"/>
        <v/>
      </c>
      <c r="CC432" s="72" t="str">
        <f t="shared" si="463"/>
        <v/>
      </c>
      <c r="CD432" s="72" t="str">
        <f t="shared" si="464"/>
        <v/>
      </c>
      <c r="CE432" s="72" t="str">
        <f t="shared" si="465"/>
        <v/>
      </c>
      <c r="CF432" s="72" t="str">
        <f t="shared" si="466"/>
        <v/>
      </c>
      <c r="CG432" s="72" t="str">
        <f t="shared" si="467"/>
        <v/>
      </c>
      <c r="CH432" s="72" t="str">
        <f t="shared" si="468"/>
        <v/>
      </c>
      <c r="CI432" s="72" t="str">
        <f t="shared" si="469"/>
        <v/>
      </c>
      <c r="CJ432" s="72" t="str">
        <f t="shared" si="470"/>
        <v/>
      </c>
      <c r="CK432" s="72" t="str">
        <f t="shared" si="471"/>
        <v/>
      </c>
      <c r="CL432" s="72" t="str">
        <f t="shared" si="472"/>
        <v/>
      </c>
      <c r="CM432" s="72" t="str">
        <f t="shared" si="473"/>
        <v/>
      </c>
      <c r="CN432" s="72" t="str">
        <f t="shared" si="474"/>
        <v/>
      </c>
      <c r="CO432" s="72" t="str">
        <f t="shared" si="475"/>
        <v/>
      </c>
      <c r="CP432" s="72" t="str">
        <f t="shared" si="476"/>
        <v/>
      </c>
      <c r="CQ432" s="72" t="str">
        <f t="shared" si="477"/>
        <v/>
      </c>
      <c r="CR432" s="72" t="str">
        <f t="shared" si="478"/>
        <v/>
      </c>
      <c r="CS432" s="72" t="str">
        <f t="shared" si="479"/>
        <v/>
      </c>
      <c r="CT432" s="72" t="str">
        <f t="shared" si="480"/>
        <v/>
      </c>
      <c r="CU432" s="72" t="str">
        <f t="shared" si="481"/>
        <v/>
      </c>
      <c r="CV432" s="72" t="str">
        <f t="shared" si="482"/>
        <v/>
      </c>
      <c r="CW432" s="72" t="str">
        <f t="shared" si="483"/>
        <v/>
      </c>
      <c r="CX432" s="72" t="str">
        <f t="shared" si="484"/>
        <v/>
      </c>
      <c r="CY432" s="72" t="str">
        <f t="shared" si="485"/>
        <v/>
      </c>
      <c r="CZ432" s="72" t="str">
        <f t="shared" si="486"/>
        <v/>
      </c>
      <c r="DA432" s="72" t="str">
        <f t="shared" si="487"/>
        <v/>
      </c>
      <c r="DB432" s="72" t="str">
        <f t="shared" si="488"/>
        <v/>
      </c>
      <c r="DC432" s="72" t="str">
        <f t="shared" si="489"/>
        <v/>
      </c>
      <c r="DD432" s="72" t="str">
        <f t="shared" si="490"/>
        <v/>
      </c>
      <c r="DE432" s="72" t="str">
        <f t="shared" si="491"/>
        <v/>
      </c>
      <c r="DF432" s="72" t="str">
        <f t="shared" si="492"/>
        <v/>
      </c>
      <c r="DG432" s="72" t="str">
        <f t="shared" si="493"/>
        <v/>
      </c>
      <c r="DH432" s="72" t="str">
        <f t="shared" si="494"/>
        <v/>
      </c>
      <c r="DI432" s="72" t="str">
        <f t="shared" si="495"/>
        <v/>
      </c>
      <c r="DJ432" s="72" t="str">
        <f t="shared" si="496"/>
        <v/>
      </c>
      <c r="DK432" s="72" t="str">
        <f t="shared" si="497"/>
        <v/>
      </c>
      <c r="DL432" s="72" t="str">
        <f t="shared" si="498"/>
        <v/>
      </c>
      <c r="DM432" s="72" t="str">
        <f t="shared" si="499"/>
        <v/>
      </c>
      <c r="DN432" s="72" t="str">
        <f t="shared" si="500"/>
        <v/>
      </c>
      <c r="DO432" s="72" t="str">
        <f t="shared" si="501"/>
        <v/>
      </c>
      <c r="DP432" s="72" t="str">
        <f t="shared" si="502"/>
        <v/>
      </c>
      <c r="DQ432" s="72" t="str">
        <f t="shared" si="503"/>
        <v/>
      </c>
      <c r="DR432" s="72" t="str">
        <f t="shared" si="504"/>
        <v/>
      </c>
      <c r="DS432" s="72" t="str">
        <f t="shared" si="505"/>
        <v/>
      </c>
      <c r="DT432" s="72" t="str">
        <f t="shared" si="506"/>
        <v/>
      </c>
      <c r="DU432" s="72" t="str">
        <f t="shared" si="507"/>
        <v/>
      </c>
      <c r="DV432" s="72" t="str">
        <f t="shared" si="508"/>
        <v/>
      </c>
      <c r="DW432" s="72" t="str">
        <f t="shared" si="509"/>
        <v/>
      </c>
      <c r="DX432" s="72" t="str">
        <f t="shared" si="510"/>
        <v/>
      </c>
      <c r="DY432" s="72" t="str">
        <f t="shared" si="511"/>
        <v/>
      </c>
      <c r="DZ432" s="72" t="str">
        <f t="shared" si="512"/>
        <v/>
      </c>
      <c r="EA432" s="72" t="str">
        <f t="shared" si="513"/>
        <v/>
      </c>
      <c r="EB432" s="72" t="str">
        <f t="shared" si="514"/>
        <v/>
      </c>
      <c r="EC432" s="72" t="str">
        <f t="shared" si="515"/>
        <v/>
      </c>
      <c r="ED432" s="72" t="str">
        <f t="shared" si="516"/>
        <v/>
      </c>
      <c r="EE432" s="72" t="str">
        <f t="shared" si="517"/>
        <v/>
      </c>
      <c r="EF432" s="72" t="str">
        <f t="shared" si="518"/>
        <v/>
      </c>
      <c r="EG432" s="72" t="str">
        <f t="shared" si="519"/>
        <v/>
      </c>
      <c r="EH432" s="72" t="str">
        <f t="shared" si="520"/>
        <v/>
      </c>
      <c r="EI432" s="72" t="str">
        <f t="shared" si="521"/>
        <v/>
      </c>
      <c r="EJ432" s="72" t="str">
        <f t="shared" si="522"/>
        <v/>
      </c>
      <c r="EK432" s="72" t="str">
        <f t="shared" si="523"/>
        <v/>
      </c>
      <c r="EL432" s="72">
        <f t="shared" si="524"/>
        <v>0.60785999999999996</v>
      </c>
      <c r="EM432" s="72">
        <f t="shared" si="525"/>
        <v>0.62165099999999995</v>
      </c>
      <c r="EN432" s="72">
        <f t="shared" si="526"/>
        <v>0.61738099999999996</v>
      </c>
      <c r="EO432" s="71">
        <f t="shared" si="527"/>
        <v>0.62</v>
      </c>
      <c r="EP432" s="71">
        <f>ROUND(EO432*(1+[3]Inflación!$G$50),2)</f>
        <v>0.63</v>
      </c>
      <c r="EQ432" s="70" t="str">
        <f t="shared" si="528"/>
        <v xml:space="preserve"> </v>
      </c>
      <c r="ER432" s="67" t="s">
        <v>315</v>
      </c>
    </row>
    <row r="433" spans="1:148" s="69" customFormat="1" ht="24.75" customHeight="1">
      <c r="A433" s="80">
        <v>423</v>
      </c>
      <c r="B433" s="79" t="s">
        <v>309</v>
      </c>
      <c r="C433" s="78" t="s">
        <v>331</v>
      </c>
      <c r="D433" s="77" t="s">
        <v>12</v>
      </c>
      <c r="E433" s="76"/>
      <c r="F433" s="76"/>
      <c r="G433" s="75"/>
      <c r="H433" s="72"/>
      <c r="I433" s="72"/>
      <c r="J433" s="72"/>
      <c r="K433" s="72" t="str">
        <f>+'[3]Contratos anteriores'!AO436</f>
        <v xml:space="preserve"> </v>
      </c>
      <c r="L433" s="72" t="str">
        <f>+'[3]Contratos anteriores'!AP436</f>
        <v xml:space="preserve"> </v>
      </c>
      <c r="M433" s="72" t="str">
        <f>+'[3]Contratos anteriores'!AQ436</f>
        <v xml:space="preserve"> </v>
      </c>
      <c r="N433" s="72"/>
      <c r="O433" s="72"/>
      <c r="P433" s="72"/>
      <c r="Q433" s="72" t="str">
        <f>+'[3]Contratos anteriores'!AR436</f>
        <v xml:space="preserve"> </v>
      </c>
      <c r="R433" s="72" t="str">
        <f>+'[3]Contratos anteriores'!AS436</f>
        <v xml:space="preserve"> </v>
      </c>
      <c r="S433" s="72" t="str">
        <f>+'[3]Contratos anteriores'!AT436</f>
        <v xml:space="preserve"> </v>
      </c>
      <c r="T433" s="72"/>
      <c r="U433" s="72"/>
      <c r="V433" s="72"/>
      <c r="W433" s="72" t="str">
        <f>+'[3]Contratos anteriores'!AU436</f>
        <v xml:space="preserve"> </v>
      </c>
      <c r="X433" s="72" t="str">
        <f>+'[3]Contratos anteriores'!AV436</f>
        <v xml:space="preserve"> </v>
      </c>
      <c r="Y433" s="72" t="str">
        <f>+'[3]Contratos anteriores'!AW436</f>
        <v xml:space="preserve"> </v>
      </c>
      <c r="Z433" s="72"/>
      <c r="AA433" s="72"/>
      <c r="AB433" s="72"/>
      <c r="AC433" s="74" t="str">
        <f>+'[3]Contratos anteriores'!AX436</f>
        <v xml:space="preserve"> </v>
      </c>
      <c r="AD433" s="74" t="str">
        <f>+'[3]Contratos anteriores'!AY436</f>
        <v xml:space="preserve"> </v>
      </c>
      <c r="AE433" s="74" t="str">
        <f>+'[3]Contratos anteriores'!AZ436</f>
        <v xml:space="preserve"> </v>
      </c>
      <c r="AF433" s="72"/>
      <c r="AG433" s="72"/>
      <c r="AH433" s="72"/>
      <c r="AI433" s="72" t="str">
        <f>+'[3]Contratos anteriores'!BA436</f>
        <v xml:space="preserve"> </v>
      </c>
      <c r="AJ433" s="72" t="str">
        <f>+'[3]Contratos anteriores'!BB436</f>
        <v xml:space="preserve"> </v>
      </c>
      <c r="AK433" s="72" t="str">
        <f>+'[3]Contratos anteriores'!BC436</f>
        <v xml:space="preserve"> </v>
      </c>
      <c r="AL433" s="72"/>
      <c r="AM433" s="72"/>
      <c r="AN433" s="72"/>
      <c r="AO433" s="72" t="str">
        <f>+'[3]Contratos anteriores'!BD436</f>
        <v xml:space="preserve"> </v>
      </c>
      <c r="AP433" s="72" t="str">
        <f>+'[3]Contratos anteriores'!BE436</f>
        <v xml:space="preserve"> </v>
      </c>
      <c r="AQ433" s="72" t="str">
        <f>+'[3]Contratos anteriores'!BF436</f>
        <v xml:space="preserve"> </v>
      </c>
      <c r="AR433" s="72"/>
      <c r="AS433" s="72"/>
      <c r="AT433" s="72"/>
      <c r="AU433" s="72" t="str">
        <f>+'[3]Contratos anteriores'!BG436</f>
        <v xml:space="preserve"> </v>
      </c>
      <c r="AV433" s="72" t="str">
        <f>+'[3]Contratos anteriores'!BH436</f>
        <v xml:space="preserve"> </v>
      </c>
      <c r="AW433" s="72" t="str">
        <f>+'[3]Contratos anteriores'!BI436</f>
        <v xml:space="preserve"> </v>
      </c>
      <c r="AX433" s="72"/>
      <c r="AY433" s="72"/>
      <c r="AZ433" s="72"/>
      <c r="BA433" s="72" t="str">
        <f>+'[3]Contratos anteriores'!BJ436</f>
        <v xml:space="preserve"> </v>
      </c>
      <c r="BB433" s="72" t="str">
        <f>+'[3]Contratos anteriores'!BK436</f>
        <v xml:space="preserve"> </v>
      </c>
      <c r="BC433" s="72" t="str">
        <f>+'[3]Contratos anteriores'!BL436</f>
        <v xml:space="preserve"> </v>
      </c>
      <c r="BD433" s="72"/>
      <c r="BE433" s="72"/>
      <c r="BF433" s="72"/>
      <c r="BG433" s="72" t="str">
        <f>+'[3]Contratos anteriores'!BM436</f>
        <v xml:space="preserve"> </v>
      </c>
      <c r="BH433" s="72" t="str">
        <f>+'[3]Contratos anteriores'!BN436</f>
        <v xml:space="preserve"> </v>
      </c>
      <c r="BI433" s="72" t="str">
        <f>+'[3]Contratos anteriores'!BO436</f>
        <v xml:space="preserve"> </v>
      </c>
      <c r="BJ433" s="72"/>
      <c r="BK433" s="72"/>
      <c r="BL433" s="72"/>
      <c r="BM433" s="72" t="str">
        <f>+'[3]Contratos anteriores'!BP436</f>
        <v xml:space="preserve"> </v>
      </c>
      <c r="BN433" s="72" t="str">
        <f>+'[3]Contratos anteriores'!BQ436</f>
        <v xml:space="preserve"> </v>
      </c>
      <c r="BO433" s="72" t="str">
        <f>+'[3]Contratos anteriores'!BR436</f>
        <v xml:space="preserve"> </v>
      </c>
      <c r="BP433" s="72"/>
      <c r="BQ433" s="72"/>
      <c r="BR433" s="72"/>
      <c r="BS433" s="72" t="str">
        <f>+'[3]Contratos anteriores'!BS436</f>
        <v xml:space="preserve"> </v>
      </c>
      <c r="BT433" s="72" t="str">
        <f>+'[3]Contratos anteriores'!BT436</f>
        <v xml:space="preserve"> </v>
      </c>
      <c r="BU433" s="72" t="str">
        <f>+'[3]Contratos anteriores'!BU436</f>
        <v xml:space="preserve"> </v>
      </c>
      <c r="BV433" s="73" t="str">
        <f t="shared" si="459"/>
        <v xml:space="preserve"> </v>
      </c>
      <c r="BW433" s="73" t="str">
        <f t="shared" si="460"/>
        <v xml:space="preserve"> </v>
      </c>
      <c r="BX433" s="73" t="str">
        <f t="shared" ref="BX433:BX447" si="533">IFERROR(BV433-BW433*$BX$2," ")</f>
        <v xml:space="preserve"> </v>
      </c>
      <c r="BY433" s="73" t="str">
        <f t="shared" si="530"/>
        <v xml:space="preserve"> </v>
      </c>
      <c r="BZ433" s="73" t="str">
        <f t="shared" si="532"/>
        <v xml:space="preserve"> </v>
      </c>
      <c r="CA433" s="72" t="str">
        <f t="shared" si="461"/>
        <v/>
      </c>
      <c r="CB433" s="72" t="str">
        <f t="shared" si="462"/>
        <v/>
      </c>
      <c r="CC433" s="72" t="str">
        <f t="shared" si="463"/>
        <v/>
      </c>
      <c r="CD433" s="72" t="str">
        <f t="shared" si="464"/>
        <v/>
      </c>
      <c r="CE433" s="72" t="str">
        <f t="shared" si="465"/>
        <v/>
      </c>
      <c r="CF433" s="72" t="str">
        <f t="shared" si="466"/>
        <v/>
      </c>
      <c r="CG433" s="72" t="str">
        <f t="shared" si="467"/>
        <v/>
      </c>
      <c r="CH433" s="72" t="str">
        <f t="shared" si="468"/>
        <v/>
      </c>
      <c r="CI433" s="72" t="str">
        <f t="shared" si="469"/>
        <v/>
      </c>
      <c r="CJ433" s="72" t="str">
        <f t="shared" si="470"/>
        <v/>
      </c>
      <c r="CK433" s="72" t="str">
        <f t="shared" si="471"/>
        <v/>
      </c>
      <c r="CL433" s="72" t="str">
        <f t="shared" si="472"/>
        <v/>
      </c>
      <c r="CM433" s="72" t="str">
        <f t="shared" si="473"/>
        <v/>
      </c>
      <c r="CN433" s="72" t="str">
        <f t="shared" si="474"/>
        <v/>
      </c>
      <c r="CO433" s="72" t="str">
        <f t="shared" si="475"/>
        <v/>
      </c>
      <c r="CP433" s="72" t="str">
        <f t="shared" si="476"/>
        <v/>
      </c>
      <c r="CQ433" s="72" t="str">
        <f t="shared" si="477"/>
        <v/>
      </c>
      <c r="CR433" s="72" t="str">
        <f t="shared" si="478"/>
        <v/>
      </c>
      <c r="CS433" s="72" t="str">
        <f t="shared" si="479"/>
        <v/>
      </c>
      <c r="CT433" s="72" t="str">
        <f t="shared" si="480"/>
        <v/>
      </c>
      <c r="CU433" s="72" t="str">
        <f t="shared" si="481"/>
        <v/>
      </c>
      <c r="CV433" s="72" t="str">
        <f t="shared" si="482"/>
        <v/>
      </c>
      <c r="CW433" s="72" t="str">
        <f t="shared" si="483"/>
        <v/>
      </c>
      <c r="CX433" s="72" t="str">
        <f t="shared" si="484"/>
        <v/>
      </c>
      <c r="CY433" s="72" t="str">
        <f t="shared" si="485"/>
        <v/>
      </c>
      <c r="CZ433" s="72" t="str">
        <f t="shared" si="486"/>
        <v/>
      </c>
      <c r="DA433" s="72" t="str">
        <f t="shared" si="487"/>
        <v/>
      </c>
      <c r="DB433" s="72" t="str">
        <f t="shared" si="488"/>
        <v/>
      </c>
      <c r="DC433" s="72" t="str">
        <f t="shared" si="489"/>
        <v/>
      </c>
      <c r="DD433" s="72" t="str">
        <f t="shared" si="490"/>
        <v/>
      </c>
      <c r="DE433" s="72" t="str">
        <f t="shared" si="491"/>
        <v/>
      </c>
      <c r="DF433" s="72" t="str">
        <f t="shared" si="492"/>
        <v/>
      </c>
      <c r="DG433" s="72" t="str">
        <f t="shared" si="493"/>
        <v/>
      </c>
      <c r="DH433" s="72" t="str">
        <f t="shared" si="494"/>
        <v/>
      </c>
      <c r="DI433" s="72" t="str">
        <f t="shared" si="495"/>
        <v/>
      </c>
      <c r="DJ433" s="72" t="str">
        <f t="shared" si="496"/>
        <v/>
      </c>
      <c r="DK433" s="72" t="str">
        <f t="shared" si="497"/>
        <v/>
      </c>
      <c r="DL433" s="72" t="str">
        <f t="shared" si="498"/>
        <v/>
      </c>
      <c r="DM433" s="72" t="str">
        <f t="shared" si="499"/>
        <v/>
      </c>
      <c r="DN433" s="72" t="str">
        <f t="shared" si="500"/>
        <v/>
      </c>
      <c r="DO433" s="72" t="str">
        <f t="shared" si="501"/>
        <v/>
      </c>
      <c r="DP433" s="72" t="str">
        <f t="shared" si="502"/>
        <v/>
      </c>
      <c r="DQ433" s="72" t="str">
        <f t="shared" si="503"/>
        <v/>
      </c>
      <c r="DR433" s="72" t="str">
        <f t="shared" si="504"/>
        <v/>
      </c>
      <c r="DS433" s="72" t="str">
        <f t="shared" si="505"/>
        <v/>
      </c>
      <c r="DT433" s="72" t="str">
        <f t="shared" si="506"/>
        <v/>
      </c>
      <c r="DU433" s="72" t="str">
        <f t="shared" si="507"/>
        <v/>
      </c>
      <c r="DV433" s="72" t="str">
        <f t="shared" si="508"/>
        <v/>
      </c>
      <c r="DW433" s="72" t="str">
        <f t="shared" si="509"/>
        <v/>
      </c>
      <c r="DX433" s="72" t="str">
        <f t="shared" si="510"/>
        <v/>
      </c>
      <c r="DY433" s="72" t="str">
        <f t="shared" si="511"/>
        <v/>
      </c>
      <c r="DZ433" s="72" t="str">
        <f t="shared" si="512"/>
        <v/>
      </c>
      <c r="EA433" s="72" t="str">
        <f t="shared" si="513"/>
        <v/>
      </c>
      <c r="EB433" s="72" t="str">
        <f t="shared" si="514"/>
        <v/>
      </c>
      <c r="EC433" s="72" t="str">
        <f t="shared" si="515"/>
        <v/>
      </c>
      <c r="ED433" s="72" t="str">
        <f t="shared" si="516"/>
        <v/>
      </c>
      <c r="EE433" s="72" t="str">
        <f t="shared" si="517"/>
        <v/>
      </c>
      <c r="EF433" s="72" t="str">
        <f t="shared" si="518"/>
        <v/>
      </c>
      <c r="EG433" s="72" t="str">
        <f t="shared" si="519"/>
        <v/>
      </c>
      <c r="EH433" s="72" t="str">
        <f t="shared" si="520"/>
        <v/>
      </c>
      <c r="EI433" s="72" t="str">
        <f t="shared" si="521"/>
        <v/>
      </c>
      <c r="EJ433" s="72" t="str">
        <f t="shared" si="522"/>
        <v/>
      </c>
      <c r="EK433" s="72" t="str">
        <f t="shared" si="523"/>
        <v/>
      </c>
      <c r="EL433" s="72" t="str">
        <f t="shared" si="524"/>
        <v/>
      </c>
      <c r="EM433" s="72" t="str">
        <f t="shared" si="525"/>
        <v/>
      </c>
      <c r="EN433" s="72" t="str">
        <f t="shared" si="526"/>
        <v/>
      </c>
      <c r="EO433" s="71">
        <f t="shared" si="527"/>
        <v>0</v>
      </c>
      <c r="EP433" s="71">
        <f>ROUND(EO433*(1+[3]Inflación!$G$50),2)</f>
        <v>0</v>
      </c>
      <c r="EQ433" s="70" t="str">
        <f t="shared" si="528"/>
        <v xml:space="preserve"> </v>
      </c>
      <c r="ER433" s="69" t="s">
        <v>300</v>
      </c>
    </row>
    <row r="434" spans="1:148" s="67" customFormat="1" ht="24.75" customHeight="1">
      <c r="A434" s="93">
        <v>424</v>
      </c>
      <c r="B434" s="92" t="s">
        <v>309</v>
      </c>
      <c r="C434" s="91" t="s">
        <v>330</v>
      </c>
      <c r="D434" s="90" t="s">
        <v>12</v>
      </c>
      <c r="E434" s="89"/>
      <c r="F434" s="88"/>
      <c r="G434" s="87">
        <v>48.5</v>
      </c>
      <c r="H434" s="82"/>
      <c r="I434" s="82"/>
      <c r="J434" s="82"/>
      <c r="K434" s="82" t="str">
        <f>+'[3]Contratos anteriores'!AO437</f>
        <v xml:space="preserve"> </v>
      </c>
      <c r="L434" s="82" t="str">
        <f>+'[3]Contratos anteriores'!AP437</f>
        <v xml:space="preserve"> </v>
      </c>
      <c r="M434" s="82" t="str">
        <f>+'[3]Contratos anteriores'!AQ437</f>
        <v xml:space="preserve"> </v>
      </c>
      <c r="N434" s="82"/>
      <c r="O434" s="82"/>
      <c r="P434" s="82"/>
      <c r="Q434" s="82" t="str">
        <f>+'[3]Contratos anteriores'!AR437</f>
        <v xml:space="preserve"> </v>
      </c>
      <c r="R434" s="82" t="str">
        <f>+'[3]Contratos anteriores'!AS437</f>
        <v xml:space="preserve"> </v>
      </c>
      <c r="S434" s="82" t="str">
        <f>+'[3]Contratos anteriores'!AT437</f>
        <v xml:space="preserve"> </v>
      </c>
      <c r="T434" s="82"/>
      <c r="U434" s="82"/>
      <c r="V434" s="82"/>
      <c r="W434" s="82" t="str">
        <f>+'[3]Contratos anteriores'!AU437</f>
        <v xml:space="preserve"> </v>
      </c>
      <c r="X434" s="82" t="str">
        <f>+'[3]Contratos anteriores'!AV437</f>
        <v xml:space="preserve"> </v>
      </c>
      <c r="Y434" s="82" t="str">
        <f>+'[3]Contratos anteriores'!AW437</f>
        <v xml:space="preserve"> </v>
      </c>
      <c r="Z434" s="82"/>
      <c r="AA434" s="82"/>
      <c r="AB434" s="82"/>
      <c r="AC434" s="86" t="str">
        <f>+'[3]Contratos anteriores'!AX437</f>
        <v xml:space="preserve"> </v>
      </c>
      <c r="AD434" s="86" t="str">
        <f>+'[3]Contratos anteriores'!AY437</f>
        <v xml:space="preserve"> </v>
      </c>
      <c r="AE434" s="86" t="str">
        <f>+'[3]Contratos anteriores'!AZ437</f>
        <v xml:space="preserve"> </v>
      </c>
      <c r="AF434" s="82"/>
      <c r="AG434" s="82"/>
      <c r="AH434" s="82"/>
      <c r="AI434" s="82" t="str">
        <f>+'[3]Contratos anteriores'!BA437</f>
        <v xml:space="preserve"> </v>
      </c>
      <c r="AJ434" s="82" t="str">
        <f>+'[3]Contratos anteriores'!BB437</f>
        <v xml:space="preserve"> </v>
      </c>
      <c r="AK434" s="82" t="str">
        <f>+'[3]Contratos anteriores'!BC437</f>
        <v xml:space="preserve"> </v>
      </c>
      <c r="AL434" s="82"/>
      <c r="AM434" s="82"/>
      <c r="AN434" s="82"/>
      <c r="AO434" s="82" t="str">
        <f>+'[3]Contratos anteriores'!BD437</f>
        <v xml:space="preserve"> </v>
      </c>
      <c r="AP434" s="82" t="str">
        <f>+'[3]Contratos anteriores'!BE437</f>
        <v xml:space="preserve"> </v>
      </c>
      <c r="AQ434" s="82" t="str">
        <f>+'[3]Contratos anteriores'!BF437</f>
        <v xml:space="preserve"> </v>
      </c>
      <c r="AR434" s="82"/>
      <c r="AS434" s="82"/>
      <c r="AT434" s="82"/>
      <c r="AU434" s="82" t="str">
        <f>+'[3]Contratos anteriores'!BG437</f>
        <v xml:space="preserve"> </v>
      </c>
      <c r="AV434" s="82" t="str">
        <f>+'[3]Contratos anteriores'!BH437</f>
        <v xml:space="preserve"> </v>
      </c>
      <c r="AW434" s="82" t="str">
        <f>+'[3]Contratos anteriores'!BI437</f>
        <v xml:space="preserve"> </v>
      </c>
      <c r="AX434" s="82"/>
      <c r="AY434" s="82"/>
      <c r="AZ434" s="82"/>
      <c r="BA434" s="82" t="str">
        <f>+'[3]Contratos anteriores'!BJ437</f>
        <v xml:space="preserve"> </v>
      </c>
      <c r="BB434" s="82" t="str">
        <f>+'[3]Contratos anteriores'!BK437</f>
        <v xml:space="preserve"> </v>
      </c>
      <c r="BC434" s="82" t="str">
        <f>+'[3]Contratos anteriores'!BL437</f>
        <v xml:space="preserve"> </v>
      </c>
      <c r="BD434" s="82"/>
      <c r="BE434" s="82"/>
      <c r="BF434" s="82"/>
      <c r="BG434" s="82" t="str">
        <f>+'[3]Contratos anteriores'!BM437</f>
        <v xml:space="preserve"> </v>
      </c>
      <c r="BH434" s="82" t="str">
        <f>+'[3]Contratos anteriores'!BN437</f>
        <v xml:space="preserve"> </v>
      </c>
      <c r="BI434" s="82" t="str">
        <f>+'[3]Contratos anteriores'!BO437</f>
        <v xml:space="preserve"> </v>
      </c>
      <c r="BJ434" s="82"/>
      <c r="BK434" s="82"/>
      <c r="BL434" s="82"/>
      <c r="BM434" s="82" t="str">
        <f>+'[3]Contratos anteriores'!BP437</f>
        <v xml:space="preserve"> </v>
      </c>
      <c r="BN434" s="82" t="str">
        <f>+'[3]Contratos anteriores'!BQ437</f>
        <v xml:space="preserve"> </v>
      </c>
      <c r="BO434" s="82" t="str">
        <f>+'[3]Contratos anteriores'!BR437</f>
        <v xml:space="preserve"> </v>
      </c>
      <c r="BP434" s="85"/>
      <c r="BQ434" s="82"/>
      <c r="BR434" s="82"/>
      <c r="BS434" s="82">
        <f>+'[3]Contratos anteriores'!BS437</f>
        <v>68.181629999999984</v>
      </c>
      <c r="BT434" s="82" t="str">
        <f>+'[3]Contratos anteriores'!BT437</f>
        <v xml:space="preserve"> </v>
      </c>
      <c r="BU434" s="82" t="str">
        <f>+'[3]Contratos anteriores'!BU437</f>
        <v xml:space="preserve"> </v>
      </c>
      <c r="BV434" s="84">
        <f t="shared" si="459"/>
        <v>58.340814999999992</v>
      </c>
      <c r="BW434" s="84">
        <f t="shared" si="460"/>
        <v>13.917014037804575</v>
      </c>
      <c r="BX434" s="84">
        <f t="shared" si="533"/>
        <v>37.465293943293133</v>
      </c>
      <c r="BY434" s="84">
        <f t="shared" si="530"/>
        <v>72.257829037804569</v>
      </c>
      <c r="BZ434" s="83">
        <f t="shared" si="532"/>
        <v>72.257829037804569</v>
      </c>
      <c r="CA434" s="82" t="str">
        <f t="shared" si="461"/>
        <v/>
      </c>
      <c r="CB434" s="82" t="str">
        <f t="shared" si="462"/>
        <v/>
      </c>
      <c r="CC434" s="82" t="str">
        <f t="shared" si="463"/>
        <v/>
      </c>
      <c r="CD434" s="82" t="str">
        <f t="shared" si="464"/>
        <v/>
      </c>
      <c r="CE434" s="82" t="str">
        <f t="shared" si="465"/>
        <v/>
      </c>
      <c r="CF434" s="82" t="str">
        <f t="shared" si="466"/>
        <v/>
      </c>
      <c r="CG434" s="82" t="str">
        <f t="shared" si="467"/>
        <v/>
      </c>
      <c r="CH434" s="82" t="str">
        <f t="shared" si="468"/>
        <v/>
      </c>
      <c r="CI434" s="82" t="str">
        <f t="shared" si="469"/>
        <v/>
      </c>
      <c r="CJ434" s="82" t="str">
        <f t="shared" si="470"/>
        <v/>
      </c>
      <c r="CK434" s="82" t="str">
        <f t="shared" si="471"/>
        <v/>
      </c>
      <c r="CL434" s="82" t="str">
        <f t="shared" si="472"/>
        <v/>
      </c>
      <c r="CM434" s="82" t="str">
        <f t="shared" si="473"/>
        <v/>
      </c>
      <c r="CN434" s="82" t="str">
        <f t="shared" si="474"/>
        <v/>
      </c>
      <c r="CO434" s="82" t="str">
        <f t="shared" si="475"/>
        <v/>
      </c>
      <c r="CP434" s="82" t="str">
        <f t="shared" si="476"/>
        <v/>
      </c>
      <c r="CQ434" s="82" t="str">
        <f t="shared" si="477"/>
        <v/>
      </c>
      <c r="CR434" s="82" t="str">
        <f t="shared" si="478"/>
        <v/>
      </c>
      <c r="CS434" s="82" t="str">
        <f t="shared" si="479"/>
        <v/>
      </c>
      <c r="CT434" s="82" t="str">
        <f t="shared" si="480"/>
        <v/>
      </c>
      <c r="CU434" s="82" t="str">
        <f t="shared" si="481"/>
        <v/>
      </c>
      <c r="CV434" s="82" t="str">
        <f t="shared" si="482"/>
        <v/>
      </c>
      <c r="CW434" s="82" t="str">
        <f t="shared" si="483"/>
        <v/>
      </c>
      <c r="CX434" s="82" t="str">
        <f t="shared" si="484"/>
        <v/>
      </c>
      <c r="CY434" s="82" t="str">
        <f t="shared" si="485"/>
        <v/>
      </c>
      <c r="CZ434" s="82" t="str">
        <f t="shared" si="486"/>
        <v/>
      </c>
      <c r="DA434" s="82" t="str">
        <f t="shared" si="487"/>
        <v/>
      </c>
      <c r="DB434" s="82" t="str">
        <f t="shared" si="488"/>
        <v/>
      </c>
      <c r="DC434" s="82" t="str">
        <f t="shared" si="489"/>
        <v/>
      </c>
      <c r="DD434" s="82" t="str">
        <f t="shared" si="490"/>
        <v/>
      </c>
      <c r="DE434" s="82" t="str">
        <f t="shared" si="491"/>
        <v/>
      </c>
      <c r="DF434" s="82" t="str">
        <f t="shared" si="492"/>
        <v/>
      </c>
      <c r="DG434" s="82" t="str">
        <f t="shared" si="493"/>
        <v/>
      </c>
      <c r="DH434" s="82" t="str">
        <f t="shared" si="494"/>
        <v/>
      </c>
      <c r="DI434" s="82" t="str">
        <f t="shared" si="495"/>
        <v/>
      </c>
      <c r="DJ434" s="82" t="str">
        <f t="shared" si="496"/>
        <v/>
      </c>
      <c r="DK434" s="82" t="str">
        <f t="shared" si="497"/>
        <v/>
      </c>
      <c r="DL434" s="82" t="str">
        <f t="shared" si="498"/>
        <v/>
      </c>
      <c r="DM434" s="82" t="str">
        <f t="shared" si="499"/>
        <v/>
      </c>
      <c r="DN434" s="82" t="str">
        <f t="shared" si="500"/>
        <v/>
      </c>
      <c r="DO434" s="82" t="str">
        <f t="shared" si="501"/>
        <v/>
      </c>
      <c r="DP434" s="82" t="str">
        <f t="shared" si="502"/>
        <v/>
      </c>
      <c r="DQ434" s="82" t="str">
        <f t="shared" si="503"/>
        <v/>
      </c>
      <c r="DR434" s="82" t="str">
        <f t="shared" si="504"/>
        <v/>
      </c>
      <c r="DS434" s="82" t="str">
        <f t="shared" si="505"/>
        <v/>
      </c>
      <c r="DT434" s="82" t="str">
        <f t="shared" si="506"/>
        <v/>
      </c>
      <c r="DU434" s="82" t="str">
        <f t="shared" si="507"/>
        <v/>
      </c>
      <c r="DV434" s="82" t="str">
        <f t="shared" si="508"/>
        <v/>
      </c>
      <c r="DW434" s="82" t="str">
        <f t="shared" si="509"/>
        <v/>
      </c>
      <c r="DX434" s="82" t="str">
        <f t="shared" si="510"/>
        <v/>
      </c>
      <c r="DY434" s="82" t="str">
        <f t="shared" si="511"/>
        <v/>
      </c>
      <c r="DZ434" s="82" t="str">
        <f t="shared" si="512"/>
        <v/>
      </c>
      <c r="EA434" s="82" t="str">
        <f t="shared" si="513"/>
        <v/>
      </c>
      <c r="EB434" s="82" t="str">
        <f t="shared" si="514"/>
        <v/>
      </c>
      <c r="EC434" s="82" t="str">
        <f t="shared" si="515"/>
        <v/>
      </c>
      <c r="ED434" s="82" t="str">
        <f t="shared" si="516"/>
        <v/>
      </c>
      <c r="EE434" s="82" t="str">
        <f t="shared" si="517"/>
        <v/>
      </c>
      <c r="EF434" s="82" t="str">
        <f t="shared" si="518"/>
        <v/>
      </c>
      <c r="EG434" s="82" t="str">
        <f t="shared" si="519"/>
        <v/>
      </c>
      <c r="EH434" s="82" t="str">
        <f t="shared" si="520"/>
        <v/>
      </c>
      <c r="EI434" s="82" t="str">
        <f t="shared" si="521"/>
        <v/>
      </c>
      <c r="EJ434" s="82" t="str">
        <f t="shared" si="522"/>
        <v/>
      </c>
      <c r="EK434" s="82" t="str">
        <f t="shared" si="523"/>
        <v/>
      </c>
      <c r="EL434" s="82">
        <f t="shared" si="524"/>
        <v>68.181629999999984</v>
      </c>
      <c r="EM434" s="82" t="str">
        <f t="shared" si="525"/>
        <v/>
      </c>
      <c r="EN434" s="82" t="str">
        <f t="shared" si="526"/>
        <v/>
      </c>
      <c r="EO434" s="71">
        <f t="shared" si="527"/>
        <v>48.5</v>
      </c>
      <c r="EP434" s="71">
        <f>ROUND(EO434*(1+[3]Inflación!$G$50),2)</f>
        <v>49.12</v>
      </c>
      <c r="EQ434" s="81" t="str">
        <f t="shared" si="528"/>
        <v xml:space="preserve"> </v>
      </c>
      <c r="ER434" s="67" t="s">
        <v>315</v>
      </c>
    </row>
    <row r="435" spans="1:148" s="69" customFormat="1" ht="24.75" customHeight="1">
      <c r="A435" s="80">
        <v>425</v>
      </c>
      <c r="B435" s="79" t="s">
        <v>309</v>
      </c>
      <c r="C435" s="78" t="s">
        <v>329</v>
      </c>
      <c r="D435" s="77" t="s">
        <v>12</v>
      </c>
      <c r="E435" s="76"/>
      <c r="F435" s="76"/>
      <c r="G435" s="75"/>
      <c r="H435" s="72"/>
      <c r="I435" s="72"/>
      <c r="J435" s="72"/>
      <c r="K435" s="72" t="str">
        <f>+'[3]Contratos anteriores'!AO438</f>
        <v xml:space="preserve"> </v>
      </c>
      <c r="L435" s="72" t="str">
        <f>+'[3]Contratos anteriores'!AP438</f>
        <v xml:space="preserve"> </v>
      </c>
      <c r="M435" s="72" t="str">
        <f>+'[3]Contratos anteriores'!AQ438</f>
        <v xml:space="preserve"> </v>
      </c>
      <c r="N435" s="72"/>
      <c r="O435" s="72"/>
      <c r="P435" s="72"/>
      <c r="Q435" s="72" t="str">
        <f>+'[3]Contratos anteriores'!AR438</f>
        <v xml:space="preserve"> </v>
      </c>
      <c r="R435" s="72" t="str">
        <f>+'[3]Contratos anteriores'!AS438</f>
        <v xml:space="preserve"> </v>
      </c>
      <c r="S435" s="72" t="str">
        <f>+'[3]Contratos anteriores'!AT438</f>
        <v xml:space="preserve"> </v>
      </c>
      <c r="T435" s="72"/>
      <c r="U435" s="72"/>
      <c r="V435" s="72"/>
      <c r="W435" s="72" t="str">
        <f>+'[3]Contratos anteriores'!AU438</f>
        <v xml:space="preserve"> </v>
      </c>
      <c r="X435" s="72" t="str">
        <f>+'[3]Contratos anteriores'!AV438</f>
        <v xml:space="preserve"> </v>
      </c>
      <c r="Y435" s="72" t="str">
        <f>+'[3]Contratos anteriores'!AW438</f>
        <v xml:space="preserve"> </v>
      </c>
      <c r="Z435" s="72"/>
      <c r="AA435" s="72"/>
      <c r="AB435" s="72"/>
      <c r="AC435" s="74" t="str">
        <f>+'[3]Contratos anteriores'!AX438</f>
        <v xml:space="preserve"> </v>
      </c>
      <c r="AD435" s="74" t="str">
        <f>+'[3]Contratos anteriores'!AY438</f>
        <v xml:space="preserve"> </v>
      </c>
      <c r="AE435" s="74" t="str">
        <f>+'[3]Contratos anteriores'!AZ438</f>
        <v xml:space="preserve"> </v>
      </c>
      <c r="AF435" s="72"/>
      <c r="AG435" s="72"/>
      <c r="AH435" s="72"/>
      <c r="AI435" s="72" t="str">
        <f>+'[3]Contratos anteriores'!BA438</f>
        <v xml:space="preserve"> </v>
      </c>
      <c r="AJ435" s="72" t="str">
        <f>+'[3]Contratos anteriores'!BB438</f>
        <v xml:space="preserve"> </v>
      </c>
      <c r="AK435" s="72" t="str">
        <f>+'[3]Contratos anteriores'!BC438</f>
        <v xml:space="preserve"> </v>
      </c>
      <c r="AL435" s="72"/>
      <c r="AM435" s="72"/>
      <c r="AN435" s="72"/>
      <c r="AO435" s="72" t="str">
        <f>+'[3]Contratos anteriores'!BD438</f>
        <v xml:space="preserve"> </v>
      </c>
      <c r="AP435" s="72" t="str">
        <f>+'[3]Contratos anteriores'!BE438</f>
        <v xml:space="preserve"> </v>
      </c>
      <c r="AQ435" s="72" t="str">
        <f>+'[3]Contratos anteriores'!BF438</f>
        <v xml:space="preserve"> </v>
      </c>
      <c r="AR435" s="72"/>
      <c r="AS435" s="72"/>
      <c r="AT435" s="72"/>
      <c r="AU435" s="72" t="str">
        <f>+'[3]Contratos anteriores'!BG438</f>
        <v xml:space="preserve"> </v>
      </c>
      <c r="AV435" s="72" t="str">
        <f>+'[3]Contratos anteriores'!BH438</f>
        <v xml:space="preserve"> </v>
      </c>
      <c r="AW435" s="72" t="str">
        <f>+'[3]Contratos anteriores'!BI438</f>
        <v xml:space="preserve"> </v>
      </c>
      <c r="AX435" s="72"/>
      <c r="AY435" s="72"/>
      <c r="AZ435" s="72"/>
      <c r="BA435" s="72" t="str">
        <f>+'[3]Contratos anteriores'!BJ438</f>
        <v xml:space="preserve"> </v>
      </c>
      <c r="BB435" s="72" t="str">
        <f>+'[3]Contratos anteriores'!BK438</f>
        <v xml:space="preserve"> </v>
      </c>
      <c r="BC435" s="72" t="str">
        <f>+'[3]Contratos anteriores'!BL438</f>
        <v xml:space="preserve"> </v>
      </c>
      <c r="BD435" s="72"/>
      <c r="BE435" s="72"/>
      <c r="BF435" s="72"/>
      <c r="BG435" s="72" t="str">
        <f>+'[3]Contratos anteriores'!BM438</f>
        <v xml:space="preserve"> </v>
      </c>
      <c r="BH435" s="72" t="str">
        <f>+'[3]Contratos anteriores'!BN438</f>
        <v xml:space="preserve"> </v>
      </c>
      <c r="BI435" s="72" t="str">
        <f>+'[3]Contratos anteriores'!BO438</f>
        <v xml:space="preserve"> </v>
      </c>
      <c r="BJ435" s="72"/>
      <c r="BK435" s="72"/>
      <c r="BL435" s="72"/>
      <c r="BM435" s="72" t="str">
        <f>+'[3]Contratos anteriores'!BP438</f>
        <v xml:space="preserve"> </v>
      </c>
      <c r="BN435" s="72" t="str">
        <f>+'[3]Contratos anteriores'!BQ438</f>
        <v xml:space="preserve"> </v>
      </c>
      <c r="BO435" s="72" t="str">
        <f>+'[3]Contratos anteriores'!BR438</f>
        <v xml:space="preserve"> </v>
      </c>
      <c r="BP435" s="72"/>
      <c r="BQ435" s="72"/>
      <c r="BR435" s="72"/>
      <c r="BS435" s="72" t="str">
        <f>+'[3]Contratos anteriores'!BS438</f>
        <v xml:space="preserve"> </v>
      </c>
      <c r="BT435" s="72" t="str">
        <f>+'[3]Contratos anteriores'!BT438</f>
        <v xml:space="preserve"> </v>
      </c>
      <c r="BU435" s="72" t="str">
        <f>+'[3]Contratos anteriores'!BU438</f>
        <v xml:space="preserve"> </v>
      </c>
      <c r="BV435" s="73" t="str">
        <f t="shared" si="459"/>
        <v xml:space="preserve"> </v>
      </c>
      <c r="BW435" s="73" t="str">
        <f t="shared" si="460"/>
        <v xml:space="preserve"> </v>
      </c>
      <c r="BX435" s="73" t="str">
        <f t="shared" si="533"/>
        <v xml:space="preserve"> </v>
      </c>
      <c r="BY435" s="73" t="str">
        <f t="shared" si="530"/>
        <v xml:space="preserve"> </v>
      </c>
      <c r="BZ435" s="73" t="str">
        <f t="shared" si="532"/>
        <v xml:space="preserve"> </v>
      </c>
      <c r="CA435" s="72" t="str">
        <f t="shared" si="461"/>
        <v/>
      </c>
      <c r="CB435" s="72" t="str">
        <f t="shared" si="462"/>
        <v/>
      </c>
      <c r="CC435" s="72" t="str">
        <f t="shared" si="463"/>
        <v/>
      </c>
      <c r="CD435" s="72" t="str">
        <f t="shared" si="464"/>
        <v/>
      </c>
      <c r="CE435" s="72" t="str">
        <f t="shared" si="465"/>
        <v/>
      </c>
      <c r="CF435" s="72" t="str">
        <f t="shared" si="466"/>
        <v/>
      </c>
      <c r="CG435" s="72" t="str">
        <f t="shared" si="467"/>
        <v/>
      </c>
      <c r="CH435" s="72" t="str">
        <f t="shared" si="468"/>
        <v/>
      </c>
      <c r="CI435" s="72" t="str">
        <f t="shared" si="469"/>
        <v/>
      </c>
      <c r="CJ435" s="72" t="str">
        <f t="shared" si="470"/>
        <v/>
      </c>
      <c r="CK435" s="72" t="str">
        <f t="shared" si="471"/>
        <v/>
      </c>
      <c r="CL435" s="72" t="str">
        <f t="shared" si="472"/>
        <v/>
      </c>
      <c r="CM435" s="72" t="str">
        <f t="shared" si="473"/>
        <v/>
      </c>
      <c r="CN435" s="72" t="str">
        <f t="shared" si="474"/>
        <v/>
      </c>
      <c r="CO435" s="72" t="str">
        <f t="shared" si="475"/>
        <v/>
      </c>
      <c r="CP435" s="72" t="str">
        <f t="shared" si="476"/>
        <v/>
      </c>
      <c r="CQ435" s="72" t="str">
        <f t="shared" si="477"/>
        <v/>
      </c>
      <c r="CR435" s="72" t="str">
        <f t="shared" si="478"/>
        <v/>
      </c>
      <c r="CS435" s="72" t="str">
        <f t="shared" si="479"/>
        <v/>
      </c>
      <c r="CT435" s="72" t="str">
        <f t="shared" si="480"/>
        <v/>
      </c>
      <c r="CU435" s="72" t="str">
        <f t="shared" si="481"/>
        <v/>
      </c>
      <c r="CV435" s="72" t="str">
        <f t="shared" si="482"/>
        <v/>
      </c>
      <c r="CW435" s="72" t="str">
        <f t="shared" si="483"/>
        <v/>
      </c>
      <c r="CX435" s="72" t="str">
        <f t="shared" si="484"/>
        <v/>
      </c>
      <c r="CY435" s="72" t="str">
        <f t="shared" si="485"/>
        <v/>
      </c>
      <c r="CZ435" s="72" t="str">
        <f t="shared" si="486"/>
        <v/>
      </c>
      <c r="DA435" s="72" t="str">
        <f t="shared" si="487"/>
        <v/>
      </c>
      <c r="DB435" s="72" t="str">
        <f t="shared" si="488"/>
        <v/>
      </c>
      <c r="DC435" s="72" t="str">
        <f t="shared" si="489"/>
        <v/>
      </c>
      <c r="DD435" s="72" t="str">
        <f t="shared" si="490"/>
        <v/>
      </c>
      <c r="DE435" s="72" t="str">
        <f t="shared" si="491"/>
        <v/>
      </c>
      <c r="DF435" s="72" t="str">
        <f t="shared" si="492"/>
        <v/>
      </c>
      <c r="DG435" s="72" t="str">
        <f t="shared" si="493"/>
        <v/>
      </c>
      <c r="DH435" s="72" t="str">
        <f t="shared" si="494"/>
        <v/>
      </c>
      <c r="DI435" s="72" t="str">
        <f t="shared" si="495"/>
        <v/>
      </c>
      <c r="DJ435" s="72" t="str">
        <f t="shared" si="496"/>
        <v/>
      </c>
      <c r="DK435" s="72" t="str">
        <f t="shared" si="497"/>
        <v/>
      </c>
      <c r="DL435" s="72" t="str">
        <f t="shared" si="498"/>
        <v/>
      </c>
      <c r="DM435" s="72" t="str">
        <f t="shared" si="499"/>
        <v/>
      </c>
      <c r="DN435" s="72" t="str">
        <f t="shared" si="500"/>
        <v/>
      </c>
      <c r="DO435" s="72" t="str">
        <f t="shared" si="501"/>
        <v/>
      </c>
      <c r="DP435" s="72" t="str">
        <f t="shared" si="502"/>
        <v/>
      </c>
      <c r="DQ435" s="72" t="str">
        <f t="shared" si="503"/>
        <v/>
      </c>
      <c r="DR435" s="72" t="str">
        <f t="shared" si="504"/>
        <v/>
      </c>
      <c r="DS435" s="72" t="str">
        <f t="shared" si="505"/>
        <v/>
      </c>
      <c r="DT435" s="72" t="str">
        <f t="shared" si="506"/>
        <v/>
      </c>
      <c r="DU435" s="72" t="str">
        <f t="shared" si="507"/>
        <v/>
      </c>
      <c r="DV435" s="72" t="str">
        <f t="shared" si="508"/>
        <v/>
      </c>
      <c r="DW435" s="72" t="str">
        <f t="shared" si="509"/>
        <v/>
      </c>
      <c r="DX435" s="72" t="str">
        <f t="shared" si="510"/>
        <v/>
      </c>
      <c r="DY435" s="72" t="str">
        <f t="shared" si="511"/>
        <v/>
      </c>
      <c r="DZ435" s="72" t="str">
        <f t="shared" si="512"/>
        <v/>
      </c>
      <c r="EA435" s="72" t="str">
        <f t="shared" si="513"/>
        <v/>
      </c>
      <c r="EB435" s="72" t="str">
        <f t="shared" si="514"/>
        <v/>
      </c>
      <c r="EC435" s="72" t="str">
        <f t="shared" si="515"/>
        <v/>
      </c>
      <c r="ED435" s="72" t="str">
        <f t="shared" si="516"/>
        <v/>
      </c>
      <c r="EE435" s="72" t="str">
        <f t="shared" si="517"/>
        <v/>
      </c>
      <c r="EF435" s="72" t="str">
        <f t="shared" si="518"/>
        <v/>
      </c>
      <c r="EG435" s="72" t="str">
        <f t="shared" si="519"/>
        <v/>
      </c>
      <c r="EH435" s="72" t="str">
        <f t="shared" si="520"/>
        <v/>
      </c>
      <c r="EI435" s="72" t="str">
        <f t="shared" si="521"/>
        <v/>
      </c>
      <c r="EJ435" s="72" t="str">
        <f t="shared" si="522"/>
        <v/>
      </c>
      <c r="EK435" s="72" t="str">
        <f t="shared" si="523"/>
        <v/>
      </c>
      <c r="EL435" s="72" t="str">
        <f t="shared" si="524"/>
        <v/>
      </c>
      <c r="EM435" s="72" t="str">
        <f t="shared" si="525"/>
        <v/>
      </c>
      <c r="EN435" s="72" t="str">
        <f t="shared" si="526"/>
        <v/>
      </c>
      <c r="EO435" s="71">
        <f t="shared" si="527"/>
        <v>0</v>
      </c>
      <c r="EP435" s="71">
        <f>ROUND(EO435*(1+[3]Inflación!$G$50),2)</f>
        <v>0</v>
      </c>
      <c r="EQ435" s="70" t="str">
        <f t="shared" si="528"/>
        <v xml:space="preserve"> </v>
      </c>
      <c r="ER435" s="69" t="s">
        <v>300</v>
      </c>
    </row>
    <row r="436" spans="1:148" s="69" customFormat="1" ht="24.75" customHeight="1">
      <c r="A436" s="80">
        <v>426</v>
      </c>
      <c r="B436" s="79" t="s">
        <v>309</v>
      </c>
      <c r="C436" s="78" t="s">
        <v>328</v>
      </c>
      <c r="D436" s="77" t="s">
        <v>12</v>
      </c>
      <c r="E436" s="76"/>
      <c r="F436" s="76"/>
      <c r="G436" s="75"/>
      <c r="H436" s="72"/>
      <c r="I436" s="72"/>
      <c r="J436" s="72"/>
      <c r="K436" s="72" t="str">
        <f>+'[3]Contratos anteriores'!AO439</f>
        <v xml:space="preserve"> </v>
      </c>
      <c r="L436" s="72" t="str">
        <f>+'[3]Contratos anteriores'!AP439</f>
        <v xml:space="preserve"> </v>
      </c>
      <c r="M436" s="72" t="str">
        <f>+'[3]Contratos anteriores'!AQ439</f>
        <v xml:space="preserve"> </v>
      </c>
      <c r="N436" s="72"/>
      <c r="O436" s="72"/>
      <c r="P436" s="72"/>
      <c r="Q436" s="72" t="str">
        <f>+'[3]Contratos anteriores'!AR439</f>
        <v xml:space="preserve"> </v>
      </c>
      <c r="R436" s="72" t="str">
        <f>+'[3]Contratos anteriores'!AS439</f>
        <v xml:space="preserve"> </v>
      </c>
      <c r="S436" s="72" t="str">
        <f>+'[3]Contratos anteriores'!AT439</f>
        <v xml:space="preserve"> </v>
      </c>
      <c r="T436" s="72"/>
      <c r="U436" s="72"/>
      <c r="V436" s="72"/>
      <c r="W436" s="72" t="str">
        <f>+'[3]Contratos anteriores'!AU439</f>
        <v xml:space="preserve"> </v>
      </c>
      <c r="X436" s="72" t="str">
        <f>+'[3]Contratos anteriores'!AV439</f>
        <v xml:space="preserve"> </v>
      </c>
      <c r="Y436" s="72" t="str">
        <f>+'[3]Contratos anteriores'!AW439</f>
        <v xml:space="preserve"> </v>
      </c>
      <c r="Z436" s="72"/>
      <c r="AA436" s="72"/>
      <c r="AB436" s="72"/>
      <c r="AC436" s="74" t="str">
        <f>+'[3]Contratos anteriores'!AX439</f>
        <v xml:space="preserve"> </v>
      </c>
      <c r="AD436" s="74" t="str">
        <f>+'[3]Contratos anteriores'!AY439</f>
        <v xml:space="preserve"> </v>
      </c>
      <c r="AE436" s="74" t="str">
        <f>+'[3]Contratos anteriores'!AZ439</f>
        <v xml:space="preserve"> </v>
      </c>
      <c r="AF436" s="72"/>
      <c r="AG436" s="72"/>
      <c r="AH436" s="72"/>
      <c r="AI436" s="72" t="str">
        <f>+'[3]Contratos anteriores'!BA439</f>
        <v xml:space="preserve"> </v>
      </c>
      <c r="AJ436" s="72" t="str">
        <f>+'[3]Contratos anteriores'!BB439</f>
        <v xml:space="preserve"> </v>
      </c>
      <c r="AK436" s="72" t="str">
        <f>+'[3]Contratos anteriores'!BC439</f>
        <v xml:space="preserve"> </v>
      </c>
      <c r="AL436" s="72"/>
      <c r="AM436" s="72"/>
      <c r="AN436" s="72"/>
      <c r="AO436" s="72" t="str">
        <f>+'[3]Contratos anteriores'!BD439</f>
        <v xml:space="preserve"> </v>
      </c>
      <c r="AP436" s="72" t="str">
        <f>+'[3]Contratos anteriores'!BE439</f>
        <v xml:space="preserve"> </v>
      </c>
      <c r="AQ436" s="72" t="str">
        <f>+'[3]Contratos anteriores'!BF439</f>
        <v xml:space="preserve"> </v>
      </c>
      <c r="AR436" s="72"/>
      <c r="AS436" s="72"/>
      <c r="AT436" s="72"/>
      <c r="AU436" s="72" t="str">
        <f>+'[3]Contratos anteriores'!BG439</f>
        <v xml:space="preserve"> </v>
      </c>
      <c r="AV436" s="72" t="str">
        <f>+'[3]Contratos anteriores'!BH439</f>
        <v xml:space="preserve"> </v>
      </c>
      <c r="AW436" s="72" t="str">
        <f>+'[3]Contratos anteriores'!BI439</f>
        <v xml:space="preserve"> </v>
      </c>
      <c r="AX436" s="72"/>
      <c r="AY436" s="72"/>
      <c r="AZ436" s="72"/>
      <c r="BA436" s="72" t="str">
        <f>+'[3]Contratos anteriores'!BJ439</f>
        <v xml:space="preserve"> </v>
      </c>
      <c r="BB436" s="72" t="str">
        <f>+'[3]Contratos anteriores'!BK439</f>
        <v xml:space="preserve"> </v>
      </c>
      <c r="BC436" s="72" t="str">
        <f>+'[3]Contratos anteriores'!BL439</f>
        <v xml:space="preserve"> </v>
      </c>
      <c r="BD436" s="72"/>
      <c r="BE436" s="72"/>
      <c r="BF436" s="72"/>
      <c r="BG436" s="72" t="str">
        <f>+'[3]Contratos anteriores'!BM439</f>
        <v xml:space="preserve"> </v>
      </c>
      <c r="BH436" s="72" t="str">
        <f>+'[3]Contratos anteriores'!BN439</f>
        <v xml:space="preserve"> </v>
      </c>
      <c r="BI436" s="72" t="str">
        <f>+'[3]Contratos anteriores'!BO439</f>
        <v xml:space="preserve"> </v>
      </c>
      <c r="BJ436" s="72"/>
      <c r="BK436" s="72"/>
      <c r="BL436" s="72"/>
      <c r="BM436" s="72" t="str">
        <f>+'[3]Contratos anteriores'!BP439</f>
        <v xml:space="preserve"> </v>
      </c>
      <c r="BN436" s="72" t="str">
        <f>+'[3]Contratos anteriores'!BQ439</f>
        <v xml:space="preserve"> </v>
      </c>
      <c r="BO436" s="72" t="str">
        <f>+'[3]Contratos anteriores'!BR439</f>
        <v xml:space="preserve"> </v>
      </c>
      <c r="BP436" s="72"/>
      <c r="BQ436" s="72"/>
      <c r="BR436" s="72"/>
      <c r="BS436" s="72" t="str">
        <f>+'[3]Contratos anteriores'!BS439</f>
        <v xml:space="preserve"> </v>
      </c>
      <c r="BT436" s="72" t="str">
        <f>+'[3]Contratos anteriores'!BT439</f>
        <v xml:space="preserve"> </v>
      </c>
      <c r="BU436" s="72" t="str">
        <f>+'[3]Contratos anteriores'!BU439</f>
        <v xml:space="preserve"> </v>
      </c>
      <c r="BV436" s="73" t="str">
        <f t="shared" si="459"/>
        <v xml:space="preserve"> </v>
      </c>
      <c r="BW436" s="73" t="str">
        <f t="shared" si="460"/>
        <v xml:space="preserve"> </v>
      </c>
      <c r="BX436" s="73" t="str">
        <f t="shared" si="533"/>
        <v xml:space="preserve"> </v>
      </c>
      <c r="BY436" s="73" t="str">
        <f t="shared" si="530"/>
        <v xml:space="preserve"> </v>
      </c>
      <c r="BZ436" s="73" t="str">
        <f t="shared" si="532"/>
        <v xml:space="preserve"> </v>
      </c>
      <c r="CA436" s="72" t="str">
        <f t="shared" si="461"/>
        <v/>
      </c>
      <c r="CB436" s="72" t="str">
        <f t="shared" si="462"/>
        <v/>
      </c>
      <c r="CC436" s="72" t="str">
        <f t="shared" si="463"/>
        <v/>
      </c>
      <c r="CD436" s="72" t="str">
        <f t="shared" si="464"/>
        <v/>
      </c>
      <c r="CE436" s="72" t="str">
        <f t="shared" si="465"/>
        <v/>
      </c>
      <c r="CF436" s="72" t="str">
        <f t="shared" si="466"/>
        <v/>
      </c>
      <c r="CG436" s="72" t="str">
        <f t="shared" si="467"/>
        <v/>
      </c>
      <c r="CH436" s="72" t="str">
        <f t="shared" si="468"/>
        <v/>
      </c>
      <c r="CI436" s="72" t="str">
        <f t="shared" si="469"/>
        <v/>
      </c>
      <c r="CJ436" s="72" t="str">
        <f t="shared" si="470"/>
        <v/>
      </c>
      <c r="CK436" s="72" t="str">
        <f t="shared" si="471"/>
        <v/>
      </c>
      <c r="CL436" s="72" t="str">
        <f t="shared" si="472"/>
        <v/>
      </c>
      <c r="CM436" s="72" t="str">
        <f t="shared" si="473"/>
        <v/>
      </c>
      <c r="CN436" s="72" t="str">
        <f t="shared" si="474"/>
        <v/>
      </c>
      <c r="CO436" s="72" t="str">
        <f t="shared" si="475"/>
        <v/>
      </c>
      <c r="CP436" s="72" t="str">
        <f t="shared" si="476"/>
        <v/>
      </c>
      <c r="CQ436" s="72" t="str">
        <f t="shared" si="477"/>
        <v/>
      </c>
      <c r="CR436" s="72" t="str">
        <f t="shared" si="478"/>
        <v/>
      </c>
      <c r="CS436" s="72" t="str">
        <f t="shared" si="479"/>
        <v/>
      </c>
      <c r="CT436" s="72" t="str">
        <f t="shared" si="480"/>
        <v/>
      </c>
      <c r="CU436" s="72" t="str">
        <f t="shared" si="481"/>
        <v/>
      </c>
      <c r="CV436" s="72" t="str">
        <f t="shared" si="482"/>
        <v/>
      </c>
      <c r="CW436" s="72" t="str">
        <f t="shared" si="483"/>
        <v/>
      </c>
      <c r="CX436" s="72" t="str">
        <f t="shared" si="484"/>
        <v/>
      </c>
      <c r="CY436" s="72" t="str">
        <f t="shared" si="485"/>
        <v/>
      </c>
      <c r="CZ436" s="72" t="str">
        <f t="shared" si="486"/>
        <v/>
      </c>
      <c r="DA436" s="72" t="str">
        <f t="shared" si="487"/>
        <v/>
      </c>
      <c r="DB436" s="72" t="str">
        <f t="shared" si="488"/>
        <v/>
      </c>
      <c r="DC436" s="72" t="str">
        <f t="shared" si="489"/>
        <v/>
      </c>
      <c r="DD436" s="72" t="str">
        <f t="shared" si="490"/>
        <v/>
      </c>
      <c r="DE436" s="72" t="str">
        <f t="shared" si="491"/>
        <v/>
      </c>
      <c r="DF436" s="72" t="str">
        <f t="shared" si="492"/>
        <v/>
      </c>
      <c r="DG436" s="72" t="str">
        <f t="shared" si="493"/>
        <v/>
      </c>
      <c r="DH436" s="72" t="str">
        <f t="shared" si="494"/>
        <v/>
      </c>
      <c r="DI436" s="72" t="str">
        <f t="shared" si="495"/>
        <v/>
      </c>
      <c r="DJ436" s="72" t="str">
        <f t="shared" si="496"/>
        <v/>
      </c>
      <c r="DK436" s="72" t="str">
        <f t="shared" si="497"/>
        <v/>
      </c>
      <c r="DL436" s="72" t="str">
        <f t="shared" si="498"/>
        <v/>
      </c>
      <c r="DM436" s="72" t="str">
        <f t="shared" si="499"/>
        <v/>
      </c>
      <c r="DN436" s="72" t="str">
        <f t="shared" si="500"/>
        <v/>
      </c>
      <c r="DO436" s="72" t="str">
        <f t="shared" si="501"/>
        <v/>
      </c>
      <c r="DP436" s="72" t="str">
        <f t="shared" si="502"/>
        <v/>
      </c>
      <c r="DQ436" s="72" t="str">
        <f t="shared" si="503"/>
        <v/>
      </c>
      <c r="DR436" s="72" t="str">
        <f t="shared" si="504"/>
        <v/>
      </c>
      <c r="DS436" s="72" t="str">
        <f t="shared" si="505"/>
        <v/>
      </c>
      <c r="DT436" s="72" t="str">
        <f t="shared" si="506"/>
        <v/>
      </c>
      <c r="DU436" s="72" t="str">
        <f t="shared" si="507"/>
        <v/>
      </c>
      <c r="DV436" s="72" t="str">
        <f t="shared" si="508"/>
        <v/>
      </c>
      <c r="DW436" s="72" t="str">
        <f t="shared" si="509"/>
        <v/>
      </c>
      <c r="DX436" s="72" t="str">
        <f t="shared" si="510"/>
        <v/>
      </c>
      <c r="DY436" s="72" t="str">
        <f t="shared" si="511"/>
        <v/>
      </c>
      <c r="DZ436" s="72" t="str">
        <f t="shared" si="512"/>
        <v/>
      </c>
      <c r="EA436" s="72" t="str">
        <f t="shared" si="513"/>
        <v/>
      </c>
      <c r="EB436" s="72" t="str">
        <f t="shared" si="514"/>
        <v/>
      </c>
      <c r="EC436" s="72" t="str">
        <f t="shared" si="515"/>
        <v/>
      </c>
      <c r="ED436" s="72" t="str">
        <f t="shared" si="516"/>
        <v/>
      </c>
      <c r="EE436" s="72" t="str">
        <f t="shared" si="517"/>
        <v/>
      </c>
      <c r="EF436" s="72" t="str">
        <f t="shared" si="518"/>
        <v/>
      </c>
      <c r="EG436" s="72" t="str">
        <f t="shared" si="519"/>
        <v/>
      </c>
      <c r="EH436" s="72" t="str">
        <f t="shared" si="520"/>
        <v/>
      </c>
      <c r="EI436" s="72" t="str">
        <f t="shared" si="521"/>
        <v/>
      </c>
      <c r="EJ436" s="72" t="str">
        <f t="shared" si="522"/>
        <v/>
      </c>
      <c r="EK436" s="72" t="str">
        <f t="shared" si="523"/>
        <v/>
      </c>
      <c r="EL436" s="72" t="str">
        <f t="shared" si="524"/>
        <v/>
      </c>
      <c r="EM436" s="72" t="str">
        <f t="shared" si="525"/>
        <v/>
      </c>
      <c r="EN436" s="72" t="str">
        <f t="shared" si="526"/>
        <v/>
      </c>
      <c r="EO436" s="71">
        <f t="shared" si="527"/>
        <v>0</v>
      </c>
      <c r="EP436" s="71">
        <f>ROUND(EO436*(1+[3]Inflación!$G$50),2)</f>
        <v>0</v>
      </c>
      <c r="EQ436" s="70" t="str">
        <f t="shared" si="528"/>
        <v xml:space="preserve"> </v>
      </c>
      <c r="ER436" s="69" t="s">
        <v>300</v>
      </c>
    </row>
    <row r="437" spans="1:148" s="69" customFormat="1" ht="24.75" customHeight="1">
      <c r="A437" s="80">
        <v>427</v>
      </c>
      <c r="B437" s="79" t="s">
        <v>309</v>
      </c>
      <c r="C437" s="78" t="s">
        <v>327</v>
      </c>
      <c r="D437" s="77" t="s">
        <v>12</v>
      </c>
      <c r="E437" s="76"/>
      <c r="F437" s="76"/>
      <c r="G437" s="75"/>
      <c r="H437" s="72"/>
      <c r="I437" s="72"/>
      <c r="J437" s="72"/>
      <c r="K437" s="72" t="str">
        <f>+'[3]Contratos anteriores'!AO440</f>
        <v xml:space="preserve"> </v>
      </c>
      <c r="L437" s="72" t="str">
        <f>+'[3]Contratos anteriores'!AP440</f>
        <v xml:space="preserve"> </v>
      </c>
      <c r="M437" s="72" t="str">
        <f>+'[3]Contratos anteriores'!AQ440</f>
        <v xml:space="preserve"> </v>
      </c>
      <c r="N437" s="72"/>
      <c r="O437" s="72"/>
      <c r="P437" s="72"/>
      <c r="Q437" s="72" t="str">
        <f>+'[3]Contratos anteriores'!AR440</f>
        <v xml:space="preserve"> </v>
      </c>
      <c r="R437" s="72" t="str">
        <f>+'[3]Contratos anteriores'!AS440</f>
        <v xml:space="preserve"> </v>
      </c>
      <c r="S437" s="72" t="str">
        <f>+'[3]Contratos anteriores'!AT440</f>
        <v xml:space="preserve"> </v>
      </c>
      <c r="T437" s="72"/>
      <c r="U437" s="72"/>
      <c r="V437" s="72"/>
      <c r="W437" s="72" t="str">
        <f>+'[3]Contratos anteriores'!AU440</f>
        <v xml:space="preserve"> </v>
      </c>
      <c r="X437" s="72" t="str">
        <f>+'[3]Contratos anteriores'!AV440</f>
        <v xml:space="preserve"> </v>
      </c>
      <c r="Y437" s="72" t="str">
        <f>+'[3]Contratos anteriores'!AW440</f>
        <v xml:space="preserve"> </v>
      </c>
      <c r="Z437" s="72"/>
      <c r="AA437" s="72"/>
      <c r="AB437" s="72"/>
      <c r="AC437" s="74" t="str">
        <f>+'[3]Contratos anteriores'!AX440</f>
        <v xml:space="preserve"> </v>
      </c>
      <c r="AD437" s="74" t="str">
        <f>+'[3]Contratos anteriores'!AY440</f>
        <v xml:space="preserve"> </v>
      </c>
      <c r="AE437" s="74" t="str">
        <f>+'[3]Contratos anteriores'!AZ440</f>
        <v xml:space="preserve"> </v>
      </c>
      <c r="AF437" s="72"/>
      <c r="AG437" s="72"/>
      <c r="AH437" s="72"/>
      <c r="AI437" s="72" t="str">
        <f>+'[3]Contratos anteriores'!BA440</f>
        <v xml:space="preserve"> </v>
      </c>
      <c r="AJ437" s="72" t="str">
        <f>+'[3]Contratos anteriores'!BB440</f>
        <v xml:space="preserve"> </v>
      </c>
      <c r="AK437" s="72" t="str">
        <f>+'[3]Contratos anteriores'!BC440</f>
        <v xml:space="preserve"> </v>
      </c>
      <c r="AL437" s="72"/>
      <c r="AM437" s="72"/>
      <c r="AN437" s="72"/>
      <c r="AO437" s="72" t="str">
        <f>+'[3]Contratos anteriores'!BD440</f>
        <v xml:space="preserve"> </v>
      </c>
      <c r="AP437" s="72" t="str">
        <f>+'[3]Contratos anteriores'!BE440</f>
        <v xml:space="preserve"> </v>
      </c>
      <c r="AQ437" s="72" t="str">
        <f>+'[3]Contratos anteriores'!BF440</f>
        <v xml:space="preserve"> </v>
      </c>
      <c r="AR437" s="72"/>
      <c r="AS437" s="72"/>
      <c r="AT437" s="72"/>
      <c r="AU437" s="72" t="str">
        <f>+'[3]Contratos anteriores'!BG440</f>
        <v xml:space="preserve"> </v>
      </c>
      <c r="AV437" s="72" t="str">
        <f>+'[3]Contratos anteriores'!BH440</f>
        <v xml:space="preserve"> </v>
      </c>
      <c r="AW437" s="72" t="str">
        <f>+'[3]Contratos anteriores'!BI440</f>
        <v xml:space="preserve"> </v>
      </c>
      <c r="AX437" s="72"/>
      <c r="AY437" s="72"/>
      <c r="AZ437" s="72"/>
      <c r="BA437" s="72" t="str">
        <f>+'[3]Contratos anteriores'!BJ440</f>
        <v xml:space="preserve"> </v>
      </c>
      <c r="BB437" s="72" t="str">
        <f>+'[3]Contratos anteriores'!BK440</f>
        <v xml:space="preserve"> </v>
      </c>
      <c r="BC437" s="72" t="str">
        <f>+'[3]Contratos anteriores'!BL440</f>
        <v xml:space="preserve"> </v>
      </c>
      <c r="BD437" s="72"/>
      <c r="BE437" s="72"/>
      <c r="BF437" s="72"/>
      <c r="BG437" s="72" t="str">
        <f>+'[3]Contratos anteriores'!BM440</f>
        <v xml:space="preserve"> </v>
      </c>
      <c r="BH437" s="72" t="str">
        <f>+'[3]Contratos anteriores'!BN440</f>
        <v xml:space="preserve"> </v>
      </c>
      <c r="BI437" s="72" t="str">
        <f>+'[3]Contratos anteriores'!BO440</f>
        <v xml:space="preserve"> </v>
      </c>
      <c r="BJ437" s="72"/>
      <c r="BK437" s="72"/>
      <c r="BL437" s="72"/>
      <c r="BM437" s="72" t="str">
        <f>+'[3]Contratos anteriores'!BP440</f>
        <v xml:space="preserve"> </v>
      </c>
      <c r="BN437" s="72" t="str">
        <f>+'[3]Contratos anteriores'!BQ440</f>
        <v xml:space="preserve"> </v>
      </c>
      <c r="BO437" s="72" t="str">
        <f>+'[3]Contratos anteriores'!BR440</f>
        <v xml:space="preserve"> </v>
      </c>
      <c r="BP437" s="72"/>
      <c r="BQ437" s="72"/>
      <c r="BR437" s="72"/>
      <c r="BS437" s="72" t="str">
        <f>+'[3]Contratos anteriores'!BS440</f>
        <v xml:space="preserve"> </v>
      </c>
      <c r="BT437" s="72" t="str">
        <f>+'[3]Contratos anteriores'!BT440</f>
        <v xml:space="preserve"> </v>
      </c>
      <c r="BU437" s="72" t="str">
        <f>+'[3]Contratos anteriores'!BU440</f>
        <v xml:space="preserve"> </v>
      </c>
      <c r="BV437" s="73" t="str">
        <f t="shared" si="459"/>
        <v xml:space="preserve"> </v>
      </c>
      <c r="BW437" s="73" t="str">
        <f t="shared" si="460"/>
        <v xml:space="preserve"> </v>
      </c>
      <c r="BX437" s="73" t="str">
        <f t="shared" si="533"/>
        <v xml:space="preserve"> </v>
      </c>
      <c r="BY437" s="73" t="str">
        <f t="shared" si="530"/>
        <v xml:space="preserve"> </v>
      </c>
      <c r="BZ437" s="73" t="str">
        <f t="shared" si="532"/>
        <v xml:space="preserve"> </v>
      </c>
      <c r="CA437" s="72" t="str">
        <f t="shared" si="461"/>
        <v/>
      </c>
      <c r="CB437" s="72" t="str">
        <f t="shared" si="462"/>
        <v/>
      </c>
      <c r="CC437" s="72" t="str">
        <f t="shared" si="463"/>
        <v/>
      </c>
      <c r="CD437" s="72" t="str">
        <f t="shared" si="464"/>
        <v/>
      </c>
      <c r="CE437" s="72" t="str">
        <f t="shared" si="465"/>
        <v/>
      </c>
      <c r="CF437" s="72" t="str">
        <f t="shared" si="466"/>
        <v/>
      </c>
      <c r="CG437" s="72" t="str">
        <f t="shared" si="467"/>
        <v/>
      </c>
      <c r="CH437" s="72" t="str">
        <f t="shared" si="468"/>
        <v/>
      </c>
      <c r="CI437" s="72" t="str">
        <f t="shared" si="469"/>
        <v/>
      </c>
      <c r="CJ437" s="72" t="str">
        <f t="shared" si="470"/>
        <v/>
      </c>
      <c r="CK437" s="72" t="str">
        <f t="shared" si="471"/>
        <v/>
      </c>
      <c r="CL437" s="72" t="str">
        <f t="shared" si="472"/>
        <v/>
      </c>
      <c r="CM437" s="72" t="str">
        <f t="shared" si="473"/>
        <v/>
      </c>
      <c r="CN437" s="72" t="str">
        <f t="shared" si="474"/>
        <v/>
      </c>
      <c r="CO437" s="72" t="str">
        <f t="shared" si="475"/>
        <v/>
      </c>
      <c r="CP437" s="72" t="str">
        <f t="shared" si="476"/>
        <v/>
      </c>
      <c r="CQ437" s="72" t="str">
        <f t="shared" si="477"/>
        <v/>
      </c>
      <c r="CR437" s="72" t="str">
        <f t="shared" si="478"/>
        <v/>
      </c>
      <c r="CS437" s="72" t="str">
        <f t="shared" si="479"/>
        <v/>
      </c>
      <c r="CT437" s="72" t="str">
        <f t="shared" si="480"/>
        <v/>
      </c>
      <c r="CU437" s="72" t="str">
        <f t="shared" si="481"/>
        <v/>
      </c>
      <c r="CV437" s="72" t="str">
        <f t="shared" si="482"/>
        <v/>
      </c>
      <c r="CW437" s="72" t="str">
        <f t="shared" si="483"/>
        <v/>
      </c>
      <c r="CX437" s="72" t="str">
        <f t="shared" si="484"/>
        <v/>
      </c>
      <c r="CY437" s="72" t="str">
        <f t="shared" si="485"/>
        <v/>
      </c>
      <c r="CZ437" s="72" t="str">
        <f t="shared" si="486"/>
        <v/>
      </c>
      <c r="DA437" s="72" t="str">
        <f t="shared" si="487"/>
        <v/>
      </c>
      <c r="DB437" s="72" t="str">
        <f t="shared" si="488"/>
        <v/>
      </c>
      <c r="DC437" s="72" t="str">
        <f t="shared" si="489"/>
        <v/>
      </c>
      <c r="DD437" s="72" t="str">
        <f t="shared" si="490"/>
        <v/>
      </c>
      <c r="DE437" s="72" t="str">
        <f t="shared" si="491"/>
        <v/>
      </c>
      <c r="DF437" s="72" t="str">
        <f t="shared" si="492"/>
        <v/>
      </c>
      <c r="DG437" s="72" t="str">
        <f t="shared" si="493"/>
        <v/>
      </c>
      <c r="DH437" s="72" t="str">
        <f t="shared" si="494"/>
        <v/>
      </c>
      <c r="DI437" s="72" t="str">
        <f t="shared" si="495"/>
        <v/>
      </c>
      <c r="DJ437" s="72" t="str">
        <f t="shared" si="496"/>
        <v/>
      </c>
      <c r="DK437" s="72" t="str">
        <f t="shared" si="497"/>
        <v/>
      </c>
      <c r="DL437" s="72" t="str">
        <f t="shared" si="498"/>
        <v/>
      </c>
      <c r="DM437" s="72" t="str">
        <f t="shared" si="499"/>
        <v/>
      </c>
      <c r="DN437" s="72" t="str">
        <f t="shared" si="500"/>
        <v/>
      </c>
      <c r="DO437" s="72" t="str">
        <f t="shared" si="501"/>
        <v/>
      </c>
      <c r="DP437" s="72" t="str">
        <f t="shared" si="502"/>
        <v/>
      </c>
      <c r="DQ437" s="72" t="str">
        <f t="shared" si="503"/>
        <v/>
      </c>
      <c r="DR437" s="72" t="str">
        <f t="shared" si="504"/>
        <v/>
      </c>
      <c r="DS437" s="72" t="str">
        <f t="shared" si="505"/>
        <v/>
      </c>
      <c r="DT437" s="72" t="str">
        <f t="shared" si="506"/>
        <v/>
      </c>
      <c r="DU437" s="72" t="str">
        <f t="shared" si="507"/>
        <v/>
      </c>
      <c r="DV437" s="72" t="str">
        <f t="shared" si="508"/>
        <v/>
      </c>
      <c r="DW437" s="72" t="str">
        <f t="shared" si="509"/>
        <v/>
      </c>
      <c r="DX437" s="72" t="str">
        <f t="shared" si="510"/>
        <v/>
      </c>
      <c r="DY437" s="72" t="str">
        <f t="shared" si="511"/>
        <v/>
      </c>
      <c r="DZ437" s="72" t="str">
        <f t="shared" si="512"/>
        <v/>
      </c>
      <c r="EA437" s="72" t="str">
        <f t="shared" si="513"/>
        <v/>
      </c>
      <c r="EB437" s="72" t="str">
        <f t="shared" si="514"/>
        <v/>
      </c>
      <c r="EC437" s="72" t="str">
        <f t="shared" si="515"/>
        <v/>
      </c>
      <c r="ED437" s="72" t="str">
        <f t="shared" si="516"/>
        <v/>
      </c>
      <c r="EE437" s="72" t="str">
        <f t="shared" si="517"/>
        <v/>
      </c>
      <c r="EF437" s="72" t="str">
        <f t="shared" si="518"/>
        <v/>
      </c>
      <c r="EG437" s="72" t="str">
        <f t="shared" si="519"/>
        <v/>
      </c>
      <c r="EH437" s="72" t="str">
        <f t="shared" si="520"/>
        <v/>
      </c>
      <c r="EI437" s="72" t="str">
        <f t="shared" si="521"/>
        <v/>
      </c>
      <c r="EJ437" s="72" t="str">
        <f t="shared" si="522"/>
        <v/>
      </c>
      <c r="EK437" s="72" t="str">
        <f t="shared" si="523"/>
        <v/>
      </c>
      <c r="EL437" s="72" t="str">
        <f t="shared" si="524"/>
        <v/>
      </c>
      <c r="EM437" s="72" t="str">
        <f t="shared" si="525"/>
        <v/>
      </c>
      <c r="EN437" s="72" t="str">
        <f t="shared" si="526"/>
        <v/>
      </c>
      <c r="EO437" s="71">
        <f t="shared" si="527"/>
        <v>0</v>
      </c>
      <c r="EP437" s="71">
        <f>ROUND(EO437*(1+[3]Inflación!$G$50),2)</f>
        <v>0</v>
      </c>
      <c r="EQ437" s="70" t="str">
        <f t="shared" si="528"/>
        <v xml:space="preserve"> </v>
      </c>
      <c r="ER437" s="69" t="s">
        <v>300</v>
      </c>
    </row>
    <row r="438" spans="1:148" s="69" customFormat="1" ht="24.75" customHeight="1">
      <c r="A438" s="80">
        <v>428</v>
      </c>
      <c r="B438" s="79" t="s">
        <v>309</v>
      </c>
      <c r="C438" s="78" t="s">
        <v>326</v>
      </c>
      <c r="D438" s="77" t="s">
        <v>12</v>
      </c>
      <c r="E438" s="76"/>
      <c r="F438" s="76"/>
      <c r="G438" s="75"/>
      <c r="H438" s="72"/>
      <c r="I438" s="72"/>
      <c r="J438" s="72"/>
      <c r="K438" s="72" t="str">
        <f>+'[3]Contratos anteriores'!AO441</f>
        <v xml:space="preserve"> </v>
      </c>
      <c r="L438" s="72" t="str">
        <f>+'[3]Contratos anteriores'!AP441</f>
        <v xml:space="preserve"> </v>
      </c>
      <c r="M438" s="72" t="str">
        <f>+'[3]Contratos anteriores'!AQ441</f>
        <v xml:space="preserve"> </v>
      </c>
      <c r="N438" s="72"/>
      <c r="O438" s="72"/>
      <c r="P438" s="72"/>
      <c r="Q438" s="72" t="str">
        <f>+'[3]Contratos anteriores'!AR441</f>
        <v xml:space="preserve"> </v>
      </c>
      <c r="R438" s="72" t="str">
        <f>+'[3]Contratos anteriores'!AS441</f>
        <v xml:space="preserve"> </v>
      </c>
      <c r="S438" s="72" t="str">
        <f>+'[3]Contratos anteriores'!AT441</f>
        <v xml:space="preserve"> </v>
      </c>
      <c r="T438" s="72"/>
      <c r="U438" s="72"/>
      <c r="V438" s="72"/>
      <c r="W438" s="72" t="str">
        <f>+'[3]Contratos anteriores'!AU441</f>
        <v xml:space="preserve"> </v>
      </c>
      <c r="X438" s="72" t="str">
        <f>+'[3]Contratos anteriores'!AV441</f>
        <v xml:space="preserve"> </v>
      </c>
      <c r="Y438" s="72" t="str">
        <f>+'[3]Contratos anteriores'!AW441</f>
        <v xml:space="preserve"> </v>
      </c>
      <c r="Z438" s="72"/>
      <c r="AA438" s="72"/>
      <c r="AB438" s="72"/>
      <c r="AC438" s="74" t="str">
        <f>+'[3]Contratos anteriores'!AX441</f>
        <v xml:space="preserve"> </v>
      </c>
      <c r="AD438" s="74" t="str">
        <f>+'[3]Contratos anteriores'!AY441</f>
        <v xml:space="preserve"> </v>
      </c>
      <c r="AE438" s="74" t="str">
        <f>+'[3]Contratos anteriores'!AZ441</f>
        <v xml:space="preserve"> </v>
      </c>
      <c r="AF438" s="72"/>
      <c r="AG438" s="72"/>
      <c r="AH438" s="72"/>
      <c r="AI438" s="72" t="str">
        <f>+'[3]Contratos anteriores'!BA441</f>
        <v xml:space="preserve"> </v>
      </c>
      <c r="AJ438" s="72" t="str">
        <f>+'[3]Contratos anteriores'!BB441</f>
        <v xml:space="preserve"> </v>
      </c>
      <c r="AK438" s="72" t="str">
        <f>+'[3]Contratos anteriores'!BC441</f>
        <v xml:space="preserve"> </v>
      </c>
      <c r="AL438" s="72"/>
      <c r="AM438" s="72"/>
      <c r="AN438" s="72"/>
      <c r="AO438" s="72" t="str">
        <f>+'[3]Contratos anteriores'!BD441</f>
        <v xml:space="preserve"> </v>
      </c>
      <c r="AP438" s="72" t="str">
        <f>+'[3]Contratos anteriores'!BE441</f>
        <v xml:space="preserve"> </v>
      </c>
      <c r="AQ438" s="72" t="str">
        <f>+'[3]Contratos anteriores'!BF441</f>
        <v xml:space="preserve"> </v>
      </c>
      <c r="AR438" s="72"/>
      <c r="AS438" s="72"/>
      <c r="AT438" s="72"/>
      <c r="AU438" s="72" t="str">
        <f>+'[3]Contratos anteriores'!BG441</f>
        <v xml:space="preserve"> </v>
      </c>
      <c r="AV438" s="72" t="str">
        <f>+'[3]Contratos anteriores'!BH441</f>
        <v xml:space="preserve"> </v>
      </c>
      <c r="AW438" s="72" t="str">
        <f>+'[3]Contratos anteriores'!BI441</f>
        <v xml:space="preserve"> </v>
      </c>
      <c r="AX438" s="72"/>
      <c r="AY438" s="72"/>
      <c r="AZ438" s="72"/>
      <c r="BA438" s="72" t="str">
        <f>+'[3]Contratos anteriores'!BJ441</f>
        <v xml:space="preserve"> </v>
      </c>
      <c r="BB438" s="72" t="str">
        <f>+'[3]Contratos anteriores'!BK441</f>
        <v xml:space="preserve"> </v>
      </c>
      <c r="BC438" s="72" t="str">
        <f>+'[3]Contratos anteriores'!BL441</f>
        <v xml:space="preserve"> </v>
      </c>
      <c r="BD438" s="72"/>
      <c r="BE438" s="72"/>
      <c r="BF438" s="72"/>
      <c r="BG438" s="72" t="str">
        <f>+'[3]Contratos anteriores'!BM441</f>
        <v xml:space="preserve"> </v>
      </c>
      <c r="BH438" s="72" t="str">
        <f>+'[3]Contratos anteriores'!BN441</f>
        <v xml:space="preserve"> </v>
      </c>
      <c r="BI438" s="72" t="str">
        <f>+'[3]Contratos anteriores'!BO441</f>
        <v xml:space="preserve"> </v>
      </c>
      <c r="BJ438" s="72"/>
      <c r="BK438" s="72"/>
      <c r="BL438" s="72"/>
      <c r="BM438" s="72" t="str">
        <f>+'[3]Contratos anteriores'!BP441</f>
        <v xml:space="preserve"> </v>
      </c>
      <c r="BN438" s="72" t="str">
        <f>+'[3]Contratos anteriores'!BQ441</f>
        <v xml:space="preserve"> </v>
      </c>
      <c r="BO438" s="72" t="str">
        <f>+'[3]Contratos anteriores'!BR441</f>
        <v xml:space="preserve"> </v>
      </c>
      <c r="BP438" s="72"/>
      <c r="BQ438" s="72"/>
      <c r="BR438" s="72"/>
      <c r="BS438" s="72" t="str">
        <f>+'[3]Contratos anteriores'!BS441</f>
        <v xml:space="preserve"> </v>
      </c>
      <c r="BT438" s="72" t="str">
        <f>+'[3]Contratos anteriores'!BT441</f>
        <v xml:space="preserve"> </v>
      </c>
      <c r="BU438" s="72" t="str">
        <f>+'[3]Contratos anteriores'!BU441</f>
        <v xml:space="preserve"> </v>
      </c>
      <c r="BV438" s="73" t="str">
        <f t="shared" si="459"/>
        <v xml:space="preserve"> </v>
      </c>
      <c r="BW438" s="73" t="str">
        <f t="shared" si="460"/>
        <v xml:space="preserve"> </v>
      </c>
      <c r="BX438" s="73" t="str">
        <f t="shared" si="533"/>
        <v xml:space="preserve"> </v>
      </c>
      <c r="BY438" s="73" t="str">
        <f t="shared" si="530"/>
        <v xml:space="preserve"> </v>
      </c>
      <c r="BZ438" s="73" t="str">
        <f t="shared" si="532"/>
        <v xml:space="preserve"> </v>
      </c>
      <c r="CA438" s="72" t="str">
        <f t="shared" si="461"/>
        <v/>
      </c>
      <c r="CB438" s="72" t="str">
        <f t="shared" si="462"/>
        <v/>
      </c>
      <c r="CC438" s="72" t="str">
        <f t="shared" si="463"/>
        <v/>
      </c>
      <c r="CD438" s="72" t="str">
        <f t="shared" si="464"/>
        <v/>
      </c>
      <c r="CE438" s="72" t="str">
        <f t="shared" si="465"/>
        <v/>
      </c>
      <c r="CF438" s="72" t="str">
        <f t="shared" si="466"/>
        <v/>
      </c>
      <c r="CG438" s="72" t="str">
        <f t="shared" si="467"/>
        <v/>
      </c>
      <c r="CH438" s="72" t="str">
        <f t="shared" si="468"/>
        <v/>
      </c>
      <c r="CI438" s="72" t="str">
        <f t="shared" si="469"/>
        <v/>
      </c>
      <c r="CJ438" s="72" t="str">
        <f t="shared" si="470"/>
        <v/>
      </c>
      <c r="CK438" s="72" t="str">
        <f t="shared" si="471"/>
        <v/>
      </c>
      <c r="CL438" s="72" t="str">
        <f t="shared" si="472"/>
        <v/>
      </c>
      <c r="CM438" s="72" t="str">
        <f t="shared" si="473"/>
        <v/>
      </c>
      <c r="CN438" s="72" t="str">
        <f t="shared" si="474"/>
        <v/>
      </c>
      <c r="CO438" s="72" t="str">
        <f t="shared" si="475"/>
        <v/>
      </c>
      <c r="CP438" s="72" t="str">
        <f t="shared" si="476"/>
        <v/>
      </c>
      <c r="CQ438" s="72" t="str">
        <f t="shared" si="477"/>
        <v/>
      </c>
      <c r="CR438" s="72" t="str">
        <f t="shared" si="478"/>
        <v/>
      </c>
      <c r="CS438" s="72" t="str">
        <f t="shared" si="479"/>
        <v/>
      </c>
      <c r="CT438" s="72" t="str">
        <f t="shared" si="480"/>
        <v/>
      </c>
      <c r="CU438" s="72" t="str">
        <f t="shared" si="481"/>
        <v/>
      </c>
      <c r="CV438" s="72" t="str">
        <f t="shared" si="482"/>
        <v/>
      </c>
      <c r="CW438" s="72" t="str">
        <f t="shared" si="483"/>
        <v/>
      </c>
      <c r="CX438" s="72" t="str">
        <f t="shared" si="484"/>
        <v/>
      </c>
      <c r="CY438" s="72" t="str">
        <f t="shared" si="485"/>
        <v/>
      </c>
      <c r="CZ438" s="72" t="str">
        <f t="shared" si="486"/>
        <v/>
      </c>
      <c r="DA438" s="72" t="str">
        <f t="shared" si="487"/>
        <v/>
      </c>
      <c r="DB438" s="72" t="str">
        <f t="shared" si="488"/>
        <v/>
      </c>
      <c r="DC438" s="72" t="str">
        <f t="shared" si="489"/>
        <v/>
      </c>
      <c r="DD438" s="72" t="str">
        <f t="shared" si="490"/>
        <v/>
      </c>
      <c r="DE438" s="72" t="str">
        <f t="shared" si="491"/>
        <v/>
      </c>
      <c r="DF438" s="72" t="str">
        <f t="shared" si="492"/>
        <v/>
      </c>
      <c r="DG438" s="72" t="str">
        <f t="shared" si="493"/>
        <v/>
      </c>
      <c r="DH438" s="72" t="str">
        <f t="shared" si="494"/>
        <v/>
      </c>
      <c r="DI438" s="72" t="str">
        <f t="shared" si="495"/>
        <v/>
      </c>
      <c r="DJ438" s="72" t="str">
        <f t="shared" si="496"/>
        <v/>
      </c>
      <c r="DK438" s="72" t="str">
        <f t="shared" si="497"/>
        <v/>
      </c>
      <c r="DL438" s="72" t="str">
        <f t="shared" si="498"/>
        <v/>
      </c>
      <c r="DM438" s="72" t="str">
        <f t="shared" si="499"/>
        <v/>
      </c>
      <c r="DN438" s="72" t="str">
        <f t="shared" si="500"/>
        <v/>
      </c>
      <c r="DO438" s="72" t="str">
        <f t="shared" si="501"/>
        <v/>
      </c>
      <c r="DP438" s="72" t="str">
        <f t="shared" si="502"/>
        <v/>
      </c>
      <c r="DQ438" s="72" t="str">
        <f t="shared" si="503"/>
        <v/>
      </c>
      <c r="DR438" s="72" t="str">
        <f t="shared" si="504"/>
        <v/>
      </c>
      <c r="DS438" s="72" t="str">
        <f t="shared" si="505"/>
        <v/>
      </c>
      <c r="DT438" s="72" t="str">
        <f t="shared" si="506"/>
        <v/>
      </c>
      <c r="DU438" s="72" t="str">
        <f t="shared" si="507"/>
        <v/>
      </c>
      <c r="DV438" s="72" t="str">
        <f t="shared" si="508"/>
        <v/>
      </c>
      <c r="DW438" s="72" t="str">
        <f t="shared" si="509"/>
        <v/>
      </c>
      <c r="DX438" s="72" t="str">
        <f t="shared" si="510"/>
        <v/>
      </c>
      <c r="DY438" s="72" t="str">
        <f t="shared" si="511"/>
        <v/>
      </c>
      <c r="DZ438" s="72" t="str">
        <f t="shared" si="512"/>
        <v/>
      </c>
      <c r="EA438" s="72" t="str">
        <f t="shared" si="513"/>
        <v/>
      </c>
      <c r="EB438" s="72" t="str">
        <f t="shared" si="514"/>
        <v/>
      </c>
      <c r="EC438" s="72" t="str">
        <f t="shared" si="515"/>
        <v/>
      </c>
      <c r="ED438" s="72" t="str">
        <f t="shared" si="516"/>
        <v/>
      </c>
      <c r="EE438" s="72" t="str">
        <f t="shared" si="517"/>
        <v/>
      </c>
      <c r="EF438" s="72" t="str">
        <f t="shared" si="518"/>
        <v/>
      </c>
      <c r="EG438" s="72" t="str">
        <f t="shared" si="519"/>
        <v/>
      </c>
      <c r="EH438" s="72" t="str">
        <f t="shared" si="520"/>
        <v/>
      </c>
      <c r="EI438" s="72" t="str">
        <f t="shared" si="521"/>
        <v/>
      </c>
      <c r="EJ438" s="72" t="str">
        <f t="shared" si="522"/>
        <v/>
      </c>
      <c r="EK438" s="72" t="str">
        <f t="shared" si="523"/>
        <v/>
      </c>
      <c r="EL438" s="72" t="str">
        <f t="shared" si="524"/>
        <v/>
      </c>
      <c r="EM438" s="72" t="str">
        <f t="shared" si="525"/>
        <v/>
      </c>
      <c r="EN438" s="72" t="str">
        <f t="shared" si="526"/>
        <v/>
      </c>
      <c r="EO438" s="71">
        <f t="shared" si="527"/>
        <v>0</v>
      </c>
      <c r="EP438" s="71">
        <f>ROUND(EO438*(1+[3]Inflación!$G$50),2)</f>
        <v>0</v>
      </c>
      <c r="EQ438" s="70" t="str">
        <f t="shared" si="528"/>
        <v xml:space="preserve"> </v>
      </c>
      <c r="ER438" s="69" t="s">
        <v>300</v>
      </c>
    </row>
    <row r="439" spans="1:148" s="69" customFormat="1" ht="24.75" customHeight="1">
      <c r="A439" s="80">
        <v>429</v>
      </c>
      <c r="B439" s="79" t="s">
        <v>309</v>
      </c>
      <c r="C439" s="78" t="s">
        <v>325</v>
      </c>
      <c r="D439" s="77" t="s">
        <v>12</v>
      </c>
      <c r="E439" s="76"/>
      <c r="F439" s="76"/>
      <c r="G439" s="75"/>
      <c r="H439" s="72"/>
      <c r="I439" s="72"/>
      <c r="J439" s="72"/>
      <c r="K439" s="72" t="str">
        <f>+'[3]Contratos anteriores'!AO442</f>
        <v xml:space="preserve"> </v>
      </c>
      <c r="L439" s="72" t="str">
        <f>+'[3]Contratos anteriores'!AP442</f>
        <v xml:space="preserve"> </v>
      </c>
      <c r="M439" s="72" t="str">
        <f>+'[3]Contratos anteriores'!AQ442</f>
        <v xml:space="preserve"> </v>
      </c>
      <c r="N439" s="72"/>
      <c r="O439" s="72"/>
      <c r="P439" s="72"/>
      <c r="Q439" s="72" t="str">
        <f>+'[3]Contratos anteriores'!AR442</f>
        <v xml:space="preserve"> </v>
      </c>
      <c r="R439" s="72" t="str">
        <f>+'[3]Contratos anteriores'!AS442</f>
        <v xml:space="preserve"> </v>
      </c>
      <c r="S439" s="72" t="str">
        <f>+'[3]Contratos anteriores'!AT442</f>
        <v xml:space="preserve"> </v>
      </c>
      <c r="T439" s="72"/>
      <c r="U439" s="72"/>
      <c r="V439" s="72"/>
      <c r="W439" s="72" t="str">
        <f>+'[3]Contratos anteriores'!AU442</f>
        <v xml:space="preserve"> </v>
      </c>
      <c r="X439" s="72" t="str">
        <f>+'[3]Contratos anteriores'!AV442</f>
        <v xml:space="preserve"> </v>
      </c>
      <c r="Y439" s="72" t="str">
        <f>+'[3]Contratos anteriores'!AW442</f>
        <v xml:space="preserve"> </v>
      </c>
      <c r="Z439" s="72"/>
      <c r="AA439" s="72"/>
      <c r="AB439" s="72"/>
      <c r="AC439" s="74" t="str">
        <f>+'[3]Contratos anteriores'!AX442</f>
        <v xml:space="preserve"> </v>
      </c>
      <c r="AD439" s="74" t="str">
        <f>+'[3]Contratos anteriores'!AY442</f>
        <v xml:space="preserve"> </v>
      </c>
      <c r="AE439" s="74" t="str">
        <f>+'[3]Contratos anteriores'!AZ442</f>
        <v xml:space="preserve"> </v>
      </c>
      <c r="AF439" s="72"/>
      <c r="AG439" s="72"/>
      <c r="AH439" s="72"/>
      <c r="AI439" s="72" t="str">
        <f>+'[3]Contratos anteriores'!BA442</f>
        <v xml:space="preserve"> </v>
      </c>
      <c r="AJ439" s="72" t="str">
        <f>+'[3]Contratos anteriores'!BB442</f>
        <v xml:space="preserve"> </v>
      </c>
      <c r="AK439" s="72" t="str">
        <f>+'[3]Contratos anteriores'!BC442</f>
        <v xml:space="preserve"> </v>
      </c>
      <c r="AL439" s="72"/>
      <c r="AM439" s="72"/>
      <c r="AN439" s="72"/>
      <c r="AO439" s="72" t="str">
        <f>+'[3]Contratos anteriores'!BD442</f>
        <v xml:space="preserve"> </v>
      </c>
      <c r="AP439" s="72" t="str">
        <f>+'[3]Contratos anteriores'!BE442</f>
        <v xml:space="preserve"> </v>
      </c>
      <c r="AQ439" s="72" t="str">
        <f>+'[3]Contratos anteriores'!BF442</f>
        <v xml:space="preserve"> </v>
      </c>
      <c r="AR439" s="72"/>
      <c r="AS439" s="72"/>
      <c r="AT439" s="72"/>
      <c r="AU439" s="72" t="str">
        <f>+'[3]Contratos anteriores'!BG442</f>
        <v xml:space="preserve"> </v>
      </c>
      <c r="AV439" s="72" t="str">
        <f>+'[3]Contratos anteriores'!BH442</f>
        <v xml:space="preserve"> </v>
      </c>
      <c r="AW439" s="72" t="str">
        <f>+'[3]Contratos anteriores'!BI442</f>
        <v xml:space="preserve"> </v>
      </c>
      <c r="AX439" s="72"/>
      <c r="AY439" s="72"/>
      <c r="AZ439" s="72"/>
      <c r="BA439" s="72" t="str">
        <f>+'[3]Contratos anteriores'!BJ442</f>
        <v xml:space="preserve"> </v>
      </c>
      <c r="BB439" s="72" t="str">
        <f>+'[3]Contratos anteriores'!BK442</f>
        <v xml:space="preserve"> </v>
      </c>
      <c r="BC439" s="72" t="str">
        <f>+'[3]Contratos anteriores'!BL442</f>
        <v xml:space="preserve"> </v>
      </c>
      <c r="BD439" s="72"/>
      <c r="BE439" s="72"/>
      <c r="BF439" s="72"/>
      <c r="BG439" s="72" t="str">
        <f>+'[3]Contratos anteriores'!BM442</f>
        <v xml:space="preserve"> </v>
      </c>
      <c r="BH439" s="72" t="str">
        <f>+'[3]Contratos anteriores'!BN442</f>
        <v xml:space="preserve"> </v>
      </c>
      <c r="BI439" s="72" t="str">
        <f>+'[3]Contratos anteriores'!BO442</f>
        <v xml:space="preserve"> </v>
      </c>
      <c r="BJ439" s="72"/>
      <c r="BK439" s="72"/>
      <c r="BL439" s="72"/>
      <c r="BM439" s="72" t="str">
        <f>+'[3]Contratos anteriores'!BP442</f>
        <v xml:space="preserve"> </v>
      </c>
      <c r="BN439" s="72" t="str">
        <f>+'[3]Contratos anteriores'!BQ442</f>
        <v xml:space="preserve"> </v>
      </c>
      <c r="BO439" s="72" t="str">
        <f>+'[3]Contratos anteriores'!BR442</f>
        <v xml:space="preserve"> </v>
      </c>
      <c r="BP439" s="72"/>
      <c r="BQ439" s="72"/>
      <c r="BR439" s="72"/>
      <c r="BS439" s="72" t="str">
        <f>+'[3]Contratos anteriores'!BS442</f>
        <v xml:space="preserve"> </v>
      </c>
      <c r="BT439" s="72" t="str">
        <f>+'[3]Contratos anteriores'!BT442</f>
        <v xml:space="preserve"> </v>
      </c>
      <c r="BU439" s="72" t="str">
        <f>+'[3]Contratos anteriores'!BU442</f>
        <v xml:space="preserve"> </v>
      </c>
      <c r="BV439" s="73" t="str">
        <f t="shared" si="459"/>
        <v xml:space="preserve"> </v>
      </c>
      <c r="BW439" s="73" t="str">
        <f t="shared" si="460"/>
        <v xml:space="preserve"> </v>
      </c>
      <c r="BX439" s="73" t="str">
        <f t="shared" si="533"/>
        <v xml:space="preserve"> </v>
      </c>
      <c r="BY439" s="73" t="str">
        <f t="shared" si="530"/>
        <v xml:space="preserve"> </v>
      </c>
      <c r="BZ439" s="73" t="str">
        <f t="shared" si="532"/>
        <v xml:space="preserve"> </v>
      </c>
      <c r="CA439" s="72" t="str">
        <f t="shared" si="461"/>
        <v/>
      </c>
      <c r="CB439" s="72" t="str">
        <f t="shared" si="462"/>
        <v/>
      </c>
      <c r="CC439" s="72" t="str">
        <f t="shared" si="463"/>
        <v/>
      </c>
      <c r="CD439" s="72" t="str">
        <f t="shared" si="464"/>
        <v/>
      </c>
      <c r="CE439" s="72" t="str">
        <f t="shared" si="465"/>
        <v/>
      </c>
      <c r="CF439" s="72" t="str">
        <f t="shared" si="466"/>
        <v/>
      </c>
      <c r="CG439" s="72" t="str">
        <f t="shared" si="467"/>
        <v/>
      </c>
      <c r="CH439" s="72" t="str">
        <f t="shared" si="468"/>
        <v/>
      </c>
      <c r="CI439" s="72" t="str">
        <f t="shared" si="469"/>
        <v/>
      </c>
      <c r="CJ439" s="72" t="str">
        <f t="shared" si="470"/>
        <v/>
      </c>
      <c r="CK439" s="72" t="str">
        <f t="shared" si="471"/>
        <v/>
      </c>
      <c r="CL439" s="72" t="str">
        <f t="shared" si="472"/>
        <v/>
      </c>
      <c r="CM439" s="72" t="str">
        <f t="shared" si="473"/>
        <v/>
      </c>
      <c r="CN439" s="72" t="str">
        <f t="shared" si="474"/>
        <v/>
      </c>
      <c r="CO439" s="72" t="str">
        <f t="shared" si="475"/>
        <v/>
      </c>
      <c r="CP439" s="72" t="str">
        <f t="shared" si="476"/>
        <v/>
      </c>
      <c r="CQ439" s="72" t="str">
        <f t="shared" si="477"/>
        <v/>
      </c>
      <c r="CR439" s="72" t="str">
        <f t="shared" si="478"/>
        <v/>
      </c>
      <c r="CS439" s="72" t="str">
        <f t="shared" si="479"/>
        <v/>
      </c>
      <c r="CT439" s="72" t="str">
        <f t="shared" si="480"/>
        <v/>
      </c>
      <c r="CU439" s="72" t="str">
        <f t="shared" si="481"/>
        <v/>
      </c>
      <c r="CV439" s="72" t="str">
        <f t="shared" si="482"/>
        <v/>
      </c>
      <c r="CW439" s="72" t="str">
        <f t="shared" si="483"/>
        <v/>
      </c>
      <c r="CX439" s="72" t="str">
        <f t="shared" si="484"/>
        <v/>
      </c>
      <c r="CY439" s="72" t="str">
        <f t="shared" si="485"/>
        <v/>
      </c>
      <c r="CZ439" s="72" t="str">
        <f t="shared" si="486"/>
        <v/>
      </c>
      <c r="DA439" s="72" t="str">
        <f t="shared" si="487"/>
        <v/>
      </c>
      <c r="DB439" s="72" t="str">
        <f t="shared" si="488"/>
        <v/>
      </c>
      <c r="DC439" s="72" t="str">
        <f t="shared" si="489"/>
        <v/>
      </c>
      <c r="DD439" s="72" t="str">
        <f t="shared" si="490"/>
        <v/>
      </c>
      <c r="DE439" s="72" t="str">
        <f t="shared" si="491"/>
        <v/>
      </c>
      <c r="DF439" s="72" t="str">
        <f t="shared" si="492"/>
        <v/>
      </c>
      <c r="DG439" s="72" t="str">
        <f t="shared" si="493"/>
        <v/>
      </c>
      <c r="DH439" s="72" t="str">
        <f t="shared" si="494"/>
        <v/>
      </c>
      <c r="DI439" s="72" t="str">
        <f t="shared" si="495"/>
        <v/>
      </c>
      <c r="DJ439" s="72" t="str">
        <f t="shared" si="496"/>
        <v/>
      </c>
      <c r="DK439" s="72" t="str">
        <f t="shared" si="497"/>
        <v/>
      </c>
      <c r="DL439" s="72" t="str">
        <f t="shared" si="498"/>
        <v/>
      </c>
      <c r="DM439" s="72" t="str">
        <f t="shared" si="499"/>
        <v/>
      </c>
      <c r="DN439" s="72" t="str">
        <f t="shared" si="500"/>
        <v/>
      </c>
      <c r="DO439" s="72" t="str">
        <f t="shared" si="501"/>
        <v/>
      </c>
      <c r="DP439" s="72" t="str">
        <f t="shared" si="502"/>
        <v/>
      </c>
      <c r="DQ439" s="72" t="str">
        <f t="shared" si="503"/>
        <v/>
      </c>
      <c r="DR439" s="72" t="str">
        <f t="shared" si="504"/>
        <v/>
      </c>
      <c r="DS439" s="72" t="str">
        <f t="shared" si="505"/>
        <v/>
      </c>
      <c r="DT439" s="72" t="str">
        <f t="shared" si="506"/>
        <v/>
      </c>
      <c r="DU439" s="72" t="str">
        <f t="shared" si="507"/>
        <v/>
      </c>
      <c r="DV439" s="72" t="str">
        <f t="shared" si="508"/>
        <v/>
      </c>
      <c r="DW439" s="72" t="str">
        <f t="shared" si="509"/>
        <v/>
      </c>
      <c r="DX439" s="72" t="str">
        <f t="shared" si="510"/>
        <v/>
      </c>
      <c r="DY439" s="72" t="str">
        <f t="shared" si="511"/>
        <v/>
      </c>
      <c r="DZ439" s="72" t="str">
        <f t="shared" si="512"/>
        <v/>
      </c>
      <c r="EA439" s="72" t="str">
        <f t="shared" si="513"/>
        <v/>
      </c>
      <c r="EB439" s="72" t="str">
        <f t="shared" si="514"/>
        <v/>
      </c>
      <c r="EC439" s="72" t="str">
        <f t="shared" si="515"/>
        <v/>
      </c>
      <c r="ED439" s="72" t="str">
        <f t="shared" si="516"/>
        <v/>
      </c>
      <c r="EE439" s="72" t="str">
        <f t="shared" si="517"/>
        <v/>
      </c>
      <c r="EF439" s="72" t="str">
        <f t="shared" si="518"/>
        <v/>
      </c>
      <c r="EG439" s="72" t="str">
        <f t="shared" si="519"/>
        <v/>
      </c>
      <c r="EH439" s="72" t="str">
        <f t="shared" si="520"/>
        <v/>
      </c>
      <c r="EI439" s="72" t="str">
        <f t="shared" si="521"/>
        <v/>
      </c>
      <c r="EJ439" s="72" t="str">
        <f t="shared" si="522"/>
        <v/>
      </c>
      <c r="EK439" s="72" t="str">
        <f t="shared" si="523"/>
        <v/>
      </c>
      <c r="EL439" s="72" t="str">
        <f t="shared" si="524"/>
        <v/>
      </c>
      <c r="EM439" s="72" t="str">
        <f t="shared" si="525"/>
        <v/>
      </c>
      <c r="EN439" s="72" t="str">
        <f t="shared" si="526"/>
        <v/>
      </c>
      <c r="EO439" s="71">
        <f t="shared" si="527"/>
        <v>0</v>
      </c>
      <c r="EP439" s="71">
        <f>ROUND(EO439*(1+[3]Inflación!$G$50),2)</f>
        <v>0</v>
      </c>
      <c r="EQ439" s="70" t="str">
        <f t="shared" si="528"/>
        <v xml:space="preserve"> </v>
      </c>
      <c r="ER439" s="69" t="s">
        <v>300</v>
      </c>
    </row>
    <row r="440" spans="1:148" s="69" customFormat="1" ht="24.75" customHeight="1">
      <c r="A440" s="80">
        <v>430</v>
      </c>
      <c r="B440" s="79" t="s">
        <v>309</v>
      </c>
      <c r="C440" s="78" t="s">
        <v>324</v>
      </c>
      <c r="D440" s="77" t="s">
        <v>12</v>
      </c>
      <c r="E440" s="76"/>
      <c r="F440" s="76"/>
      <c r="G440" s="75"/>
      <c r="H440" s="72"/>
      <c r="I440" s="72"/>
      <c r="J440" s="72"/>
      <c r="K440" s="72" t="str">
        <f>+'[3]Contratos anteriores'!AO443</f>
        <v xml:space="preserve"> </v>
      </c>
      <c r="L440" s="72" t="str">
        <f>+'[3]Contratos anteriores'!AP443</f>
        <v xml:space="preserve"> </v>
      </c>
      <c r="M440" s="72" t="str">
        <f>+'[3]Contratos anteriores'!AQ443</f>
        <v xml:space="preserve"> </v>
      </c>
      <c r="N440" s="72"/>
      <c r="O440" s="72"/>
      <c r="P440" s="72"/>
      <c r="Q440" s="72" t="str">
        <f>+'[3]Contratos anteriores'!AR443</f>
        <v xml:space="preserve"> </v>
      </c>
      <c r="R440" s="72" t="str">
        <f>+'[3]Contratos anteriores'!AS443</f>
        <v xml:space="preserve"> </v>
      </c>
      <c r="S440" s="72" t="str">
        <f>+'[3]Contratos anteriores'!AT443</f>
        <v xml:space="preserve"> </v>
      </c>
      <c r="T440" s="72"/>
      <c r="U440" s="72"/>
      <c r="V440" s="72"/>
      <c r="W440" s="72" t="str">
        <f>+'[3]Contratos anteriores'!AU443</f>
        <v xml:space="preserve"> </v>
      </c>
      <c r="X440" s="72" t="str">
        <f>+'[3]Contratos anteriores'!AV443</f>
        <v xml:space="preserve"> </v>
      </c>
      <c r="Y440" s="72" t="str">
        <f>+'[3]Contratos anteriores'!AW443</f>
        <v xml:space="preserve"> </v>
      </c>
      <c r="Z440" s="72"/>
      <c r="AA440" s="72"/>
      <c r="AB440" s="72"/>
      <c r="AC440" s="74" t="str">
        <f>+'[3]Contratos anteriores'!AX443</f>
        <v xml:space="preserve"> </v>
      </c>
      <c r="AD440" s="74" t="str">
        <f>+'[3]Contratos anteriores'!AY443</f>
        <v xml:space="preserve"> </v>
      </c>
      <c r="AE440" s="74" t="str">
        <f>+'[3]Contratos anteriores'!AZ443</f>
        <v xml:space="preserve"> </v>
      </c>
      <c r="AF440" s="72"/>
      <c r="AG440" s="72"/>
      <c r="AH440" s="72"/>
      <c r="AI440" s="72" t="str">
        <f>+'[3]Contratos anteriores'!BA443</f>
        <v xml:space="preserve"> </v>
      </c>
      <c r="AJ440" s="72" t="str">
        <f>+'[3]Contratos anteriores'!BB443</f>
        <v xml:space="preserve"> </v>
      </c>
      <c r="AK440" s="72" t="str">
        <f>+'[3]Contratos anteriores'!BC443</f>
        <v xml:space="preserve"> </v>
      </c>
      <c r="AL440" s="72"/>
      <c r="AM440" s="72"/>
      <c r="AN440" s="72"/>
      <c r="AO440" s="72" t="str">
        <f>+'[3]Contratos anteriores'!BD443</f>
        <v xml:space="preserve"> </v>
      </c>
      <c r="AP440" s="72" t="str">
        <f>+'[3]Contratos anteriores'!BE443</f>
        <v xml:space="preserve"> </v>
      </c>
      <c r="AQ440" s="72" t="str">
        <f>+'[3]Contratos anteriores'!BF443</f>
        <v xml:space="preserve"> </v>
      </c>
      <c r="AR440" s="72"/>
      <c r="AS440" s="72"/>
      <c r="AT440" s="72"/>
      <c r="AU440" s="72" t="str">
        <f>+'[3]Contratos anteriores'!BG443</f>
        <v xml:space="preserve"> </v>
      </c>
      <c r="AV440" s="72" t="str">
        <f>+'[3]Contratos anteriores'!BH443</f>
        <v xml:space="preserve"> </v>
      </c>
      <c r="AW440" s="72" t="str">
        <f>+'[3]Contratos anteriores'!BI443</f>
        <v xml:space="preserve"> </v>
      </c>
      <c r="AX440" s="72"/>
      <c r="AY440" s="72"/>
      <c r="AZ440" s="72"/>
      <c r="BA440" s="72" t="str">
        <f>+'[3]Contratos anteriores'!BJ443</f>
        <v xml:space="preserve"> </v>
      </c>
      <c r="BB440" s="72" t="str">
        <f>+'[3]Contratos anteriores'!BK443</f>
        <v xml:space="preserve"> </v>
      </c>
      <c r="BC440" s="72" t="str">
        <f>+'[3]Contratos anteriores'!BL443</f>
        <v xml:space="preserve"> </v>
      </c>
      <c r="BD440" s="72"/>
      <c r="BE440" s="72"/>
      <c r="BF440" s="72"/>
      <c r="BG440" s="72" t="str">
        <f>+'[3]Contratos anteriores'!BM443</f>
        <v xml:space="preserve"> </v>
      </c>
      <c r="BH440" s="72" t="str">
        <f>+'[3]Contratos anteriores'!BN443</f>
        <v xml:space="preserve"> </v>
      </c>
      <c r="BI440" s="72" t="str">
        <f>+'[3]Contratos anteriores'!BO443</f>
        <v xml:space="preserve"> </v>
      </c>
      <c r="BJ440" s="72"/>
      <c r="BK440" s="72"/>
      <c r="BL440" s="72"/>
      <c r="BM440" s="72" t="str">
        <f>+'[3]Contratos anteriores'!BP443</f>
        <v xml:space="preserve"> </v>
      </c>
      <c r="BN440" s="72" t="str">
        <f>+'[3]Contratos anteriores'!BQ443</f>
        <v xml:space="preserve"> </v>
      </c>
      <c r="BO440" s="72" t="str">
        <f>+'[3]Contratos anteriores'!BR443</f>
        <v xml:space="preserve"> </v>
      </c>
      <c r="BP440" s="72"/>
      <c r="BQ440" s="72"/>
      <c r="BR440" s="72"/>
      <c r="BS440" s="72" t="str">
        <f>+'[3]Contratos anteriores'!BS443</f>
        <v xml:space="preserve"> </v>
      </c>
      <c r="BT440" s="72" t="str">
        <f>+'[3]Contratos anteriores'!BT443</f>
        <v xml:space="preserve"> </v>
      </c>
      <c r="BU440" s="72" t="str">
        <f>+'[3]Contratos anteriores'!BU443</f>
        <v xml:space="preserve"> </v>
      </c>
      <c r="BV440" s="73" t="str">
        <f t="shared" si="459"/>
        <v xml:space="preserve"> </v>
      </c>
      <c r="BW440" s="73" t="str">
        <f t="shared" si="460"/>
        <v xml:space="preserve"> </v>
      </c>
      <c r="BX440" s="73" t="str">
        <f t="shared" si="533"/>
        <v xml:space="preserve"> </v>
      </c>
      <c r="BY440" s="73" t="str">
        <f t="shared" si="530"/>
        <v xml:space="preserve"> </v>
      </c>
      <c r="BZ440" s="73" t="str">
        <f t="shared" si="532"/>
        <v xml:space="preserve"> </v>
      </c>
      <c r="CA440" s="72" t="str">
        <f t="shared" si="461"/>
        <v/>
      </c>
      <c r="CB440" s="72" t="str">
        <f t="shared" si="462"/>
        <v/>
      </c>
      <c r="CC440" s="72" t="str">
        <f t="shared" si="463"/>
        <v/>
      </c>
      <c r="CD440" s="72" t="str">
        <f t="shared" si="464"/>
        <v/>
      </c>
      <c r="CE440" s="72" t="str">
        <f t="shared" si="465"/>
        <v/>
      </c>
      <c r="CF440" s="72" t="str">
        <f t="shared" si="466"/>
        <v/>
      </c>
      <c r="CG440" s="72" t="str">
        <f t="shared" si="467"/>
        <v/>
      </c>
      <c r="CH440" s="72" t="str">
        <f t="shared" si="468"/>
        <v/>
      </c>
      <c r="CI440" s="72" t="str">
        <f t="shared" si="469"/>
        <v/>
      </c>
      <c r="CJ440" s="72" t="str">
        <f t="shared" si="470"/>
        <v/>
      </c>
      <c r="CK440" s="72" t="str">
        <f t="shared" si="471"/>
        <v/>
      </c>
      <c r="CL440" s="72" t="str">
        <f t="shared" si="472"/>
        <v/>
      </c>
      <c r="CM440" s="72" t="str">
        <f t="shared" si="473"/>
        <v/>
      </c>
      <c r="CN440" s="72" t="str">
        <f t="shared" si="474"/>
        <v/>
      </c>
      <c r="CO440" s="72" t="str">
        <f t="shared" si="475"/>
        <v/>
      </c>
      <c r="CP440" s="72" t="str">
        <f t="shared" si="476"/>
        <v/>
      </c>
      <c r="CQ440" s="72" t="str">
        <f t="shared" si="477"/>
        <v/>
      </c>
      <c r="CR440" s="72" t="str">
        <f t="shared" si="478"/>
        <v/>
      </c>
      <c r="CS440" s="72" t="str">
        <f t="shared" si="479"/>
        <v/>
      </c>
      <c r="CT440" s="72" t="str">
        <f t="shared" si="480"/>
        <v/>
      </c>
      <c r="CU440" s="72" t="str">
        <f t="shared" si="481"/>
        <v/>
      </c>
      <c r="CV440" s="72" t="str">
        <f t="shared" si="482"/>
        <v/>
      </c>
      <c r="CW440" s="72" t="str">
        <f t="shared" si="483"/>
        <v/>
      </c>
      <c r="CX440" s="72" t="str">
        <f t="shared" si="484"/>
        <v/>
      </c>
      <c r="CY440" s="72" t="str">
        <f t="shared" si="485"/>
        <v/>
      </c>
      <c r="CZ440" s="72" t="str">
        <f t="shared" si="486"/>
        <v/>
      </c>
      <c r="DA440" s="72" t="str">
        <f t="shared" si="487"/>
        <v/>
      </c>
      <c r="DB440" s="72" t="str">
        <f t="shared" si="488"/>
        <v/>
      </c>
      <c r="DC440" s="72" t="str">
        <f t="shared" si="489"/>
        <v/>
      </c>
      <c r="DD440" s="72" t="str">
        <f t="shared" si="490"/>
        <v/>
      </c>
      <c r="DE440" s="72" t="str">
        <f t="shared" si="491"/>
        <v/>
      </c>
      <c r="DF440" s="72" t="str">
        <f t="shared" si="492"/>
        <v/>
      </c>
      <c r="DG440" s="72" t="str">
        <f t="shared" si="493"/>
        <v/>
      </c>
      <c r="DH440" s="72" t="str">
        <f t="shared" si="494"/>
        <v/>
      </c>
      <c r="DI440" s="72" t="str">
        <f t="shared" si="495"/>
        <v/>
      </c>
      <c r="DJ440" s="72" t="str">
        <f t="shared" si="496"/>
        <v/>
      </c>
      <c r="DK440" s="72" t="str">
        <f t="shared" si="497"/>
        <v/>
      </c>
      <c r="DL440" s="72" t="str">
        <f t="shared" si="498"/>
        <v/>
      </c>
      <c r="DM440" s="72" t="str">
        <f t="shared" si="499"/>
        <v/>
      </c>
      <c r="DN440" s="72" t="str">
        <f t="shared" si="500"/>
        <v/>
      </c>
      <c r="DO440" s="72" t="str">
        <f t="shared" si="501"/>
        <v/>
      </c>
      <c r="DP440" s="72" t="str">
        <f t="shared" si="502"/>
        <v/>
      </c>
      <c r="DQ440" s="72" t="str">
        <f t="shared" si="503"/>
        <v/>
      </c>
      <c r="DR440" s="72" t="str">
        <f t="shared" si="504"/>
        <v/>
      </c>
      <c r="DS440" s="72" t="str">
        <f t="shared" si="505"/>
        <v/>
      </c>
      <c r="DT440" s="72" t="str">
        <f t="shared" si="506"/>
        <v/>
      </c>
      <c r="DU440" s="72" t="str">
        <f t="shared" si="507"/>
        <v/>
      </c>
      <c r="DV440" s="72" t="str">
        <f t="shared" si="508"/>
        <v/>
      </c>
      <c r="DW440" s="72" t="str">
        <f t="shared" si="509"/>
        <v/>
      </c>
      <c r="DX440" s="72" t="str">
        <f t="shared" si="510"/>
        <v/>
      </c>
      <c r="DY440" s="72" t="str">
        <f t="shared" si="511"/>
        <v/>
      </c>
      <c r="DZ440" s="72" t="str">
        <f t="shared" si="512"/>
        <v/>
      </c>
      <c r="EA440" s="72" t="str">
        <f t="shared" si="513"/>
        <v/>
      </c>
      <c r="EB440" s="72" t="str">
        <f t="shared" si="514"/>
        <v/>
      </c>
      <c r="EC440" s="72" t="str">
        <f t="shared" si="515"/>
        <v/>
      </c>
      <c r="ED440" s="72" t="str">
        <f t="shared" si="516"/>
        <v/>
      </c>
      <c r="EE440" s="72" t="str">
        <f t="shared" si="517"/>
        <v/>
      </c>
      <c r="EF440" s="72" t="str">
        <f t="shared" si="518"/>
        <v/>
      </c>
      <c r="EG440" s="72" t="str">
        <f t="shared" si="519"/>
        <v/>
      </c>
      <c r="EH440" s="72" t="str">
        <f t="shared" si="520"/>
        <v/>
      </c>
      <c r="EI440" s="72" t="str">
        <f t="shared" si="521"/>
        <v/>
      </c>
      <c r="EJ440" s="72" t="str">
        <f t="shared" si="522"/>
        <v/>
      </c>
      <c r="EK440" s="72" t="str">
        <f t="shared" si="523"/>
        <v/>
      </c>
      <c r="EL440" s="72" t="str">
        <f t="shared" si="524"/>
        <v/>
      </c>
      <c r="EM440" s="72" t="str">
        <f t="shared" si="525"/>
        <v/>
      </c>
      <c r="EN440" s="72" t="str">
        <f t="shared" si="526"/>
        <v/>
      </c>
      <c r="EO440" s="71">
        <f t="shared" si="527"/>
        <v>0</v>
      </c>
      <c r="EP440" s="71">
        <f>ROUND(EO440*(1+[3]Inflación!$G$50),2)</f>
        <v>0</v>
      </c>
      <c r="EQ440" s="70" t="str">
        <f t="shared" si="528"/>
        <v xml:space="preserve"> </v>
      </c>
      <c r="ER440" s="69" t="s">
        <v>300</v>
      </c>
    </row>
    <row r="441" spans="1:148" s="69" customFormat="1" ht="24.75" customHeight="1">
      <c r="A441" s="80">
        <v>431</v>
      </c>
      <c r="B441" s="79" t="s">
        <v>309</v>
      </c>
      <c r="C441" s="78" t="s">
        <v>323</v>
      </c>
      <c r="D441" s="77" t="s">
        <v>12</v>
      </c>
      <c r="E441" s="76"/>
      <c r="F441" s="76"/>
      <c r="G441" s="75"/>
      <c r="H441" s="72"/>
      <c r="I441" s="72"/>
      <c r="J441" s="72"/>
      <c r="K441" s="72" t="str">
        <f>+'[3]Contratos anteriores'!AO444</f>
        <v xml:space="preserve"> </v>
      </c>
      <c r="L441" s="72" t="str">
        <f>+'[3]Contratos anteriores'!AP444</f>
        <v xml:space="preserve"> </v>
      </c>
      <c r="M441" s="72" t="str">
        <f>+'[3]Contratos anteriores'!AQ444</f>
        <v xml:space="preserve"> </v>
      </c>
      <c r="N441" s="72"/>
      <c r="O441" s="72"/>
      <c r="P441" s="72"/>
      <c r="Q441" s="72" t="str">
        <f>+'[3]Contratos anteriores'!AR444</f>
        <v xml:space="preserve"> </v>
      </c>
      <c r="R441" s="72" t="str">
        <f>+'[3]Contratos anteriores'!AS444</f>
        <v xml:space="preserve"> </v>
      </c>
      <c r="S441" s="72" t="str">
        <f>+'[3]Contratos anteriores'!AT444</f>
        <v xml:space="preserve"> </v>
      </c>
      <c r="T441" s="72"/>
      <c r="U441" s="72"/>
      <c r="V441" s="72"/>
      <c r="W441" s="72" t="str">
        <f>+'[3]Contratos anteriores'!AU444</f>
        <v xml:space="preserve"> </v>
      </c>
      <c r="X441" s="72" t="str">
        <f>+'[3]Contratos anteriores'!AV444</f>
        <v xml:space="preserve"> </v>
      </c>
      <c r="Y441" s="72" t="str">
        <f>+'[3]Contratos anteriores'!AW444</f>
        <v xml:space="preserve"> </v>
      </c>
      <c r="Z441" s="72"/>
      <c r="AA441" s="72"/>
      <c r="AB441" s="72"/>
      <c r="AC441" s="74" t="str">
        <f>+'[3]Contratos anteriores'!AX444</f>
        <v xml:space="preserve"> </v>
      </c>
      <c r="AD441" s="74" t="str">
        <f>+'[3]Contratos anteriores'!AY444</f>
        <v xml:space="preserve"> </v>
      </c>
      <c r="AE441" s="74" t="str">
        <f>+'[3]Contratos anteriores'!AZ444</f>
        <v xml:space="preserve"> </v>
      </c>
      <c r="AF441" s="72"/>
      <c r="AG441" s="72"/>
      <c r="AH441" s="72"/>
      <c r="AI441" s="72" t="str">
        <f>+'[3]Contratos anteriores'!BA444</f>
        <v xml:space="preserve"> </v>
      </c>
      <c r="AJ441" s="72" t="str">
        <f>+'[3]Contratos anteriores'!BB444</f>
        <v xml:space="preserve"> </v>
      </c>
      <c r="AK441" s="72" t="str">
        <f>+'[3]Contratos anteriores'!BC444</f>
        <v xml:space="preserve"> </v>
      </c>
      <c r="AL441" s="72"/>
      <c r="AM441" s="72"/>
      <c r="AN441" s="72"/>
      <c r="AO441" s="72" t="str">
        <f>+'[3]Contratos anteriores'!BD444</f>
        <v xml:space="preserve"> </v>
      </c>
      <c r="AP441" s="72" t="str">
        <f>+'[3]Contratos anteriores'!BE444</f>
        <v xml:space="preserve"> </v>
      </c>
      <c r="AQ441" s="72" t="str">
        <f>+'[3]Contratos anteriores'!BF444</f>
        <v xml:space="preserve"> </v>
      </c>
      <c r="AR441" s="72"/>
      <c r="AS441" s="72"/>
      <c r="AT441" s="72"/>
      <c r="AU441" s="72" t="str">
        <f>+'[3]Contratos anteriores'!BG444</f>
        <v xml:space="preserve"> </v>
      </c>
      <c r="AV441" s="72" t="str">
        <f>+'[3]Contratos anteriores'!BH444</f>
        <v xml:space="preserve"> </v>
      </c>
      <c r="AW441" s="72" t="str">
        <f>+'[3]Contratos anteriores'!BI444</f>
        <v xml:space="preserve"> </v>
      </c>
      <c r="AX441" s="72"/>
      <c r="AY441" s="72"/>
      <c r="AZ441" s="72"/>
      <c r="BA441" s="72" t="str">
        <f>+'[3]Contratos anteriores'!BJ444</f>
        <v xml:space="preserve"> </v>
      </c>
      <c r="BB441" s="72" t="str">
        <f>+'[3]Contratos anteriores'!BK444</f>
        <v xml:space="preserve"> </v>
      </c>
      <c r="BC441" s="72" t="str">
        <f>+'[3]Contratos anteriores'!BL444</f>
        <v xml:space="preserve"> </v>
      </c>
      <c r="BD441" s="72"/>
      <c r="BE441" s="72"/>
      <c r="BF441" s="72"/>
      <c r="BG441" s="72" t="str">
        <f>+'[3]Contratos anteriores'!BM444</f>
        <v xml:space="preserve"> </v>
      </c>
      <c r="BH441" s="72" t="str">
        <f>+'[3]Contratos anteriores'!BN444</f>
        <v xml:space="preserve"> </v>
      </c>
      <c r="BI441" s="72" t="str">
        <f>+'[3]Contratos anteriores'!BO444</f>
        <v xml:space="preserve"> </v>
      </c>
      <c r="BJ441" s="72"/>
      <c r="BK441" s="72"/>
      <c r="BL441" s="72"/>
      <c r="BM441" s="72" t="str">
        <f>+'[3]Contratos anteriores'!BP444</f>
        <v xml:space="preserve"> </v>
      </c>
      <c r="BN441" s="72" t="str">
        <f>+'[3]Contratos anteriores'!BQ444</f>
        <v xml:space="preserve"> </v>
      </c>
      <c r="BO441" s="72" t="str">
        <f>+'[3]Contratos anteriores'!BR444</f>
        <v xml:space="preserve"> </v>
      </c>
      <c r="BP441" s="72"/>
      <c r="BQ441" s="72"/>
      <c r="BR441" s="72"/>
      <c r="BS441" s="72" t="str">
        <f>+'[3]Contratos anteriores'!BS444</f>
        <v xml:space="preserve"> </v>
      </c>
      <c r="BT441" s="72" t="str">
        <f>+'[3]Contratos anteriores'!BT444</f>
        <v xml:space="preserve"> </v>
      </c>
      <c r="BU441" s="72" t="str">
        <f>+'[3]Contratos anteriores'!BU444</f>
        <v xml:space="preserve"> </v>
      </c>
      <c r="BV441" s="73" t="str">
        <f t="shared" si="459"/>
        <v xml:space="preserve"> </v>
      </c>
      <c r="BW441" s="73" t="str">
        <f t="shared" si="460"/>
        <v xml:space="preserve"> </v>
      </c>
      <c r="BX441" s="73" t="str">
        <f t="shared" si="533"/>
        <v xml:space="preserve"> </v>
      </c>
      <c r="BY441" s="73" t="str">
        <f t="shared" si="530"/>
        <v xml:space="preserve"> </v>
      </c>
      <c r="BZ441" s="73" t="str">
        <f t="shared" si="532"/>
        <v xml:space="preserve"> </v>
      </c>
      <c r="CA441" s="72" t="str">
        <f t="shared" si="461"/>
        <v/>
      </c>
      <c r="CB441" s="72" t="str">
        <f t="shared" si="462"/>
        <v/>
      </c>
      <c r="CC441" s="72" t="str">
        <f t="shared" si="463"/>
        <v/>
      </c>
      <c r="CD441" s="72" t="str">
        <f t="shared" si="464"/>
        <v/>
      </c>
      <c r="CE441" s="72" t="str">
        <f t="shared" si="465"/>
        <v/>
      </c>
      <c r="CF441" s="72" t="str">
        <f t="shared" si="466"/>
        <v/>
      </c>
      <c r="CG441" s="72" t="str">
        <f t="shared" si="467"/>
        <v/>
      </c>
      <c r="CH441" s="72" t="str">
        <f t="shared" si="468"/>
        <v/>
      </c>
      <c r="CI441" s="72" t="str">
        <f t="shared" si="469"/>
        <v/>
      </c>
      <c r="CJ441" s="72" t="str">
        <f t="shared" si="470"/>
        <v/>
      </c>
      <c r="CK441" s="72" t="str">
        <f t="shared" si="471"/>
        <v/>
      </c>
      <c r="CL441" s="72" t="str">
        <f t="shared" si="472"/>
        <v/>
      </c>
      <c r="CM441" s="72" t="str">
        <f t="shared" si="473"/>
        <v/>
      </c>
      <c r="CN441" s="72" t="str">
        <f t="shared" si="474"/>
        <v/>
      </c>
      <c r="CO441" s="72" t="str">
        <f t="shared" si="475"/>
        <v/>
      </c>
      <c r="CP441" s="72" t="str">
        <f t="shared" si="476"/>
        <v/>
      </c>
      <c r="CQ441" s="72" t="str">
        <f t="shared" si="477"/>
        <v/>
      </c>
      <c r="CR441" s="72" t="str">
        <f t="shared" si="478"/>
        <v/>
      </c>
      <c r="CS441" s="72" t="str">
        <f t="shared" si="479"/>
        <v/>
      </c>
      <c r="CT441" s="72" t="str">
        <f t="shared" si="480"/>
        <v/>
      </c>
      <c r="CU441" s="72" t="str">
        <f t="shared" si="481"/>
        <v/>
      </c>
      <c r="CV441" s="72" t="str">
        <f t="shared" si="482"/>
        <v/>
      </c>
      <c r="CW441" s="72" t="str">
        <f t="shared" si="483"/>
        <v/>
      </c>
      <c r="CX441" s="72" t="str">
        <f t="shared" si="484"/>
        <v/>
      </c>
      <c r="CY441" s="72" t="str">
        <f t="shared" si="485"/>
        <v/>
      </c>
      <c r="CZ441" s="72" t="str">
        <f t="shared" si="486"/>
        <v/>
      </c>
      <c r="DA441" s="72" t="str">
        <f t="shared" si="487"/>
        <v/>
      </c>
      <c r="DB441" s="72" t="str">
        <f t="shared" si="488"/>
        <v/>
      </c>
      <c r="DC441" s="72" t="str">
        <f t="shared" si="489"/>
        <v/>
      </c>
      <c r="DD441" s="72" t="str">
        <f t="shared" si="490"/>
        <v/>
      </c>
      <c r="DE441" s="72" t="str">
        <f t="shared" si="491"/>
        <v/>
      </c>
      <c r="DF441" s="72" t="str">
        <f t="shared" si="492"/>
        <v/>
      </c>
      <c r="DG441" s="72" t="str">
        <f t="shared" si="493"/>
        <v/>
      </c>
      <c r="DH441" s="72" t="str">
        <f t="shared" si="494"/>
        <v/>
      </c>
      <c r="DI441" s="72" t="str">
        <f t="shared" si="495"/>
        <v/>
      </c>
      <c r="DJ441" s="72" t="str">
        <f t="shared" si="496"/>
        <v/>
      </c>
      <c r="DK441" s="72" t="str">
        <f t="shared" si="497"/>
        <v/>
      </c>
      <c r="DL441" s="72" t="str">
        <f t="shared" si="498"/>
        <v/>
      </c>
      <c r="DM441" s="72" t="str">
        <f t="shared" si="499"/>
        <v/>
      </c>
      <c r="DN441" s="72" t="str">
        <f t="shared" si="500"/>
        <v/>
      </c>
      <c r="DO441" s="72" t="str">
        <f t="shared" si="501"/>
        <v/>
      </c>
      <c r="DP441" s="72" t="str">
        <f t="shared" si="502"/>
        <v/>
      </c>
      <c r="DQ441" s="72" t="str">
        <f t="shared" si="503"/>
        <v/>
      </c>
      <c r="DR441" s="72" t="str">
        <f t="shared" si="504"/>
        <v/>
      </c>
      <c r="DS441" s="72" t="str">
        <f t="shared" si="505"/>
        <v/>
      </c>
      <c r="DT441" s="72" t="str">
        <f t="shared" si="506"/>
        <v/>
      </c>
      <c r="DU441" s="72" t="str">
        <f t="shared" si="507"/>
        <v/>
      </c>
      <c r="DV441" s="72" t="str">
        <f t="shared" si="508"/>
        <v/>
      </c>
      <c r="DW441" s="72" t="str">
        <f t="shared" si="509"/>
        <v/>
      </c>
      <c r="DX441" s="72" t="str">
        <f t="shared" si="510"/>
        <v/>
      </c>
      <c r="DY441" s="72" t="str">
        <f t="shared" si="511"/>
        <v/>
      </c>
      <c r="DZ441" s="72" t="str">
        <f t="shared" si="512"/>
        <v/>
      </c>
      <c r="EA441" s="72" t="str">
        <f t="shared" si="513"/>
        <v/>
      </c>
      <c r="EB441" s="72" t="str">
        <f t="shared" si="514"/>
        <v/>
      </c>
      <c r="EC441" s="72" t="str">
        <f t="shared" si="515"/>
        <v/>
      </c>
      <c r="ED441" s="72" t="str">
        <f t="shared" si="516"/>
        <v/>
      </c>
      <c r="EE441" s="72" t="str">
        <f t="shared" si="517"/>
        <v/>
      </c>
      <c r="EF441" s="72" t="str">
        <f t="shared" si="518"/>
        <v/>
      </c>
      <c r="EG441" s="72" t="str">
        <f t="shared" si="519"/>
        <v/>
      </c>
      <c r="EH441" s="72" t="str">
        <f t="shared" si="520"/>
        <v/>
      </c>
      <c r="EI441" s="72" t="str">
        <f t="shared" si="521"/>
        <v/>
      </c>
      <c r="EJ441" s="72" t="str">
        <f t="shared" si="522"/>
        <v/>
      </c>
      <c r="EK441" s="72" t="str">
        <f t="shared" si="523"/>
        <v/>
      </c>
      <c r="EL441" s="72" t="str">
        <f t="shared" si="524"/>
        <v/>
      </c>
      <c r="EM441" s="72" t="str">
        <f t="shared" si="525"/>
        <v/>
      </c>
      <c r="EN441" s="72" t="str">
        <f t="shared" si="526"/>
        <v/>
      </c>
      <c r="EO441" s="71">
        <f t="shared" si="527"/>
        <v>0</v>
      </c>
      <c r="EP441" s="71">
        <f>ROUND(EO441*(1+[3]Inflación!$G$50),2)</f>
        <v>0</v>
      </c>
      <c r="EQ441" s="70" t="str">
        <f t="shared" si="528"/>
        <v xml:space="preserve"> </v>
      </c>
      <c r="ER441" s="69" t="s">
        <v>300</v>
      </c>
    </row>
    <row r="442" spans="1:148" s="69" customFormat="1" ht="24.75" customHeight="1">
      <c r="A442" s="80">
        <v>432</v>
      </c>
      <c r="B442" s="79" t="s">
        <v>309</v>
      </c>
      <c r="C442" s="78" t="s">
        <v>322</v>
      </c>
      <c r="D442" s="77" t="s">
        <v>12</v>
      </c>
      <c r="E442" s="76"/>
      <c r="F442" s="76"/>
      <c r="G442" s="75"/>
      <c r="H442" s="72"/>
      <c r="I442" s="72"/>
      <c r="J442" s="72"/>
      <c r="K442" s="72" t="str">
        <f>+'[3]Contratos anteriores'!AO445</f>
        <v xml:space="preserve"> </v>
      </c>
      <c r="L442" s="72" t="str">
        <f>+'[3]Contratos anteriores'!AP445</f>
        <v xml:space="preserve"> </v>
      </c>
      <c r="M442" s="72" t="str">
        <f>+'[3]Contratos anteriores'!AQ445</f>
        <v xml:space="preserve"> </v>
      </c>
      <c r="N442" s="72"/>
      <c r="O442" s="72"/>
      <c r="P442" s="72"/>
      <c r="Q442" s="72" t="str">
        <f>+'[3]Contratos anteriores'!AR445</f>
        <v xml:space="preserve"> </v>
      </c>
      <c r="R442" s="72" t="str">
        <f>+'[3]Contratos anteriores'!AS445</f>
        <v xml:space="preserve"> </v>
      </c>
      <c r="S442" s="72" t="str">
        <f>+'[3]Contratos anteriores'!AT445</f>
        <v xml:space="preserve"> </v>
      </c>
      <c r="T442" s="72"/>
      <c r="U442" s="72"/>
      <c r="V442" s="72"/>
      <c r="W442" s="72" t="str">
        <f>+'[3]Contratos anteriores'!AU445</f>
        <v xml:space="preserve"> </v>
      </c>
      <c r="X442" s="72" t="str">
        <f>+'[3]Contratos anteriores'!AV445</f>
        <v xml:space="preserve"> </v>
      </c>
      <c r="Y442" s="72" t="str">
        <f>+'[3]Contratos anteriores'!AW445</f>
        <v xml:space="preserve"> </v>
      </c>
      <c r="Z442" s="72"/>
      <c r="AA442" s="72"/>
      <c r="AB442" s="72"/>
      <c r="AC442" s="74" t="str">
        <f>+'[3]Contratos anteriores'!AX445</f>
        <v xml:space="preserve"> </v>
      </c>
      <c r="AD442" s="74" t="str">
        <f>+'[3]Contratos anteriores'!AY445</f>
        <v xml:space="preserve"> </v>
      </c>
      <c r="AE442" s="74" t="str">
        <f>+'[3]Contratos anteriores'!AZ445</f>
        <v xml:space="preserve"> </v>
      </c>
      <c r="AF442" s="72"/>
      <c r="AG442" s="72"/>
      <c r="AH442" s="72"/>
      <c r="AI442" s="72" t="str">
        <f>+'[3]Contratos anteriores'!BA445</f>
        <v xml:space="preserve"> </v>
      </c>
      <c r="AJ442" s="72" t="str">
        <f>+'[3]Contratos anteriores'!BB445</f>
        <v xml:space="preserve"> </v>
      </c>
      <c r="AK442" s="72" t="str">
        <f>+'[3]Contratos anteriores'!BC445</f>
        <v xml:space="preserve"> </v>
      </c>
      <c r="AL442" s="72"/>
      <c r="AM442" s="72"/>
      <c r="AN442" s="72"/>
      <c r="AO442" s="72" t="str">
        <f>+'[3]Contratos anteriores'!BD445</f>
        <v xml:space="preserve"> </v>
      </c>
      <c r="AP442" s="72" t="str">
        <f>+'[3]Contratos anteriores'!BE445</f>
        <v xml:space="preserve"> </v>
      </c>
      <c r="AQ442" s="72" t="str">
        <f>+'[3]Contratos anteriores'!BF445</f>
        <v xml:space="preserve"> </v>
      </c>
      <c r="AR442" s="72"/>
      <c r="AS442" s="72"/>
      <c r="AT442" s="72"/>
      <c r="AU442" s="72" t="str">
        <f>+'[3]Contratos anteriores'!BG445</f>
        <v xml:space="preserve"> </v>
      </c>
      <c r="AV442" s="72" t="str">
        <f>+'[3]Contratos anteriores'!BH445</f>
        <v xml:space="preserve"> </v>
      </c>
      <c r="AW442" s="72" t="str">
        <f>+'[3]Contratos anteriores'!BI445</f>
        <v xml:space="preserve"> </v>
      </c>
      <c r="AX442" s="72"/>
      <c r="AY442" s="72"/>
      <c r="AZ442" s="72"/>
      <c r="BA442" s="72" t="str">
        <f>+'[3]Contratos anteriores'!BJ445</f>
        <v xml:space="preserve"> </v>
      </c>
      <c r="BB442" s="72" t="str">
        <f>+'[3]Contratos anteriores'!BK445</f>
        <v xml:space="preserve"> </v>
      </c>
      <c r="BC442" s="72" t="str">
        <f>+'[3]Contratos anteriores'!BL445</f>
        <v xml:space="preserve"> </v>
      </c>
      <c r="BD442" s="72"/>
      <c r="BE442" s="72"/>
      <c r="BF442" s="72"/>
      <c r="BG442" s="72" t="str">
        <f>+'[3]Contratos anteriores'!BM445</f>
        <v xml:space="preserve"> </v>
      </c>
      <c r="BH442" s="72" t="str">
        <f>+'[3]Contratos anteriores'!BN445</f>
        <v xml:space="preserve"> </v>
      </c>
      <c r="BI442" s="72" t="str">
        <f>+'[3]Contratos anteriores'!BO445</f>
        <v xml:space="preserve"> </v>
      </c>
      <c r="BJ442" s="72"/>
      <c r="BK442" s="72"/>
      <c r="BL442" s="72"/>
      <c r="BM442" s="72" t="str">
        <f>+'[3]Contratos anteriores'!BP445</f>
        <v xml:space="preserve"> </v>
      </c>
      <c r="BN442" s="72" t="str">
        <f>+'[3]Contratos anteriores'!BQ445</f>
        <v xml:space="preserve"> </v>
      </c>
      <c r="BO442" s="72" t="str">
        <f>+'[3]Contratos anteriores'!BR445</f>
        <v xml:space="preserve"> </v>
      </c>
      <c r="BP442" s="72"/>
      <c r="BQ442" s="72"/>
      <c r="BR442" s="72"/>
      <c r="BS442" s="72" t="str">
        <f>+'[3]Contratos anteriores'!BS445</f>
        <v xml:space="preserve"> </v>
      </c>
      <c r="BT442" s="72" t="str">
        <f>+'[3]Contratos anteriores'!BT445</f>
        <v xml:space="preserve"> </v>
      </c>
      <c r="BU442" s="72" t="str">
        <f>+'[3]Contratos anteriores'!BU445</f>
        <v xml:space="preserve"> </v>
      </c>
      <c r="BV442" s="73" t="str">
        <f t="shared" si="459"/>
        <v xml:space="preserve"> </v>
      </c>
      <c r="BW442" s="73" t="str">
        <f t="shared" si="460"/>
        <v xml:space="preserve"> </v>
      </c>
      <c r="BX442" s="73" t="str">
        <f t="shared" si="533"/>
        <v xml:space="preserve"> </v>
      </c>
      <c r="BY442" s="73" t="str">
        <f t="shared" si="530"/>
        <v xml:space="preserve"> </v>
      </c>
      <c r="BZ442" s="73" t="str">
        <f t="shared" si="532"/>
        <v xml:space="preserve"> </v>
      </c>
      <c r="CA442" s="72" t="str">
        <f t="shared" si="461"/>
        <v/>
      </c>
      <c r="CB442" s="72" t="str">
        <f t="shared" si="462"/>
        <v/>
      </c>
      <c r="CC442" s="72" t="str">
        <f t="shared" si="463"/>
        <v/>
      </c>
      <c r="CD442" s="72" t="str">
        <f t="shared" si="464"/>
        <v/>
      </c>
      <c r="CE442" s="72" t="str">
        <f t="shared" si="465"/>
        <v/>
      </c>
      <c r="CF442" s="72" t="str">
        <f t="shared" si="466"/>
        <v/>
      </c>
      <c r="CG442" s="72" t="str">
        <f t="shared" si="467"/>
        <v/>
      </c>
      <c r="CH442" s="72" t="str">
        <f t="shared" si="468"/>
        <v/>
      </c>
      <c r="CI442" s="72" t="str">
        <f t="shared" si="469"/>
        <v/>
      </c>
      <c r="CJ442" s="72" t="str">
        <f t="shared" si="470"/>
        <v/>
      </c>
      <c r="CK442" s="72" t="str">
        <f t="shared" si="471"/>
        <v/>
      </c>
      <c r="CL442" s="72" t="str">
        <f t="shared" si="472"/>
        <v/>
      </c>
      <c r="CM442" s="72" t="str">
        <f t="shared" si="473"/>
        <v/>
      </c>
      <c r="CN442" s="72" t="str">
        <f t="shared" si="474"/>
        <v/>
      </c>
      <c r="CO442" s="72" t="str">
        <f t="shared" si="475"/>
        <v/>
      </c>
      <c r="CP442" s="72" t="str">
        <f t="shared" si="476"/>
        <v/>
      </c>
      <c r="CQ442" s="72" t="str">
        <f t="shared" si="477"/>
        <v/>
      </c>
      <c r="CR442" s="72" t="str">
        <f t="shared" si="478"/>
        <v/>
      </c>
      <c r="CS442" s="72" t="str">
        <f t="shared" si="479"/>
        <v/>
      </c>
      <c r="CT442" s="72" t="str">
        <f t="shared" si="480"/>
        <v/>
      </c>
      <c r="CU442" s="72" t="str">
        <f t="shared" si="481"/>
        <v/>
      </c>
      <c r="CV442" s="72" t="str">
        <f t="shared" si="482"/>
        <v/>
      </c>
      <c r="CW442" s="72" t="str">
        <f t="shared" si="483"/>
        <v/>
      </c>
      <c r="CX442" s="72" t="str">
        <f t="shared" si="484"/>
        <v/>
      </c>
      <c r="CY442" s="72" t="str">
        <f t="shared" si="485"/>
        <v/>
      </c>
      <c r="CZ442" s="72" t="str">
        <f t="shared" si="486"/>
        <v/>
      </c>
      <c r="DA442" s="72" t="str">
        <f t="shared" si="487"/>
        <v/>
      </c>
      <c r="DB442" s="72" t="str">
        <f t="shared" si="488"/>
        <v/>
      </c>
      <c r="DC442" s="72" t="str">
        <f t="shared" si="489"/>
        <v/>
      </c>
      <c r="DD442" s="72" t="str">
        <f t="shared" si="490"/>
        <v/>
      </c>
      <c r="DE442" s="72" t="str">
        <f t="shared" si="491"/>
        <v/>
      </c>
      <c r="DF442" s="72" t="str">
        <f t="shared" si="492"/>
        <v/>
      </c>
      <c r="DG442" s="72" t="str">
        <f t="shared" si="493"/>
        <v/>
      </c>
      <c r="DH442" s="72" t="str">
        <f t="shared" si="494"/>
        <v/>
      </c>
      <c r="DI442" s="72" t="str">
        <f t="shared" si="495"/>
        <v/>
      </c>
      <c r="DJ442" s="72" t="str">
        <f t="shared" si="496"/>
        <v/>
      </c>
      <c r="DK442" s="72" t="str">
        <f t="shared" si="497"/>
        <v/>
      </c>
      <c r="DL442" s="72" t="str">
        <f t="shared" si="498"/>
        <v/>
      </c>
      <c r="DM442" s="72" t="str">
        <f t="shared" si="499"/>
        <v/>
      </c>
      <c r="DN442" s="72" t="str">
        <f t="shared" si="500"/>
        <v/>
      </c>
      <c r="DO442" s="72" t="str">
        <f t="shared" si="501"/>
        <v/>
      </c>
      <c r="DP442" s="72" t="str">
        <f t="shared" si="502"/>
        <v/>
      </c>
      <c r="DQ442" s="72" t="str">
        <f t="shared" si="503"/>
        <v/>
      </c>
      <c r="DR442" s="72" t="str">
        <f t="shared" si="504"/>
        <v/>
      </c>
      <c r="DS442" s="72" t="str">
        <f t="shared" si="505"/>
        <v/>
      </c>
      <c r="DT442" s="72" t="str">
        <f t="shared" si="506"/>
        <v/>
      </c>
      <c r="DU442" s="72" t="str">
        <f t="shared" si="507"/>
        <v/>
      </c>
      <c r="DV442" s="72" t="str">
        <f t="shared" si="508"/>
        <v/>
      </c>
      <c r="DW442" s="72" t="str">
        <f t="shared" si="509"/>
        <v/>
      </c>
      <c r="DX442" s="72" t="str">
        <f t="shared" si="510"/>
        <v/>
      </c>
      <c r="DY442" s="72" t="str">
        <f t="shared" si="511"/>
        <v/>
      </c>
      <c r="DZ442" s="72" t="str">
        <f t="shared" si="512"/>
        <v/>
      </c>
      <c r="EA442" s="72" t="str">
        <f t="shared" si="513"/>
        <v/>
      </c>
      <c r="EB442" s="72" t="str">
        <f t="shared" si="514"/>
        <v/>
      </c>
      <c r="EC442" s="72" t="str">
        <f t="shared" si="515"/>
        <v/>
      </c>
      <c r="ED442" s="72" t="str">
        <f t="shared" si="516"/>
        <v/>
      </c>
      <c r="EE442" s="72" t="str">
        <f t="shared" si="517"/>
        <v/>
      </c>
      <c r="EF442" s="72" t="str">
        <f t="shared" si="518"/>
        <v/>
      </c>
      <c r="EG442" s="72" t="str">
        <f t="shared" si="519"/>
        <v/>
      </c>
      <c r="EH442" s="72" t="str">
        <f t="shared" si="520"/>
        <v/>
      </c>
      <c r="EI442" s="72" t="str">
        <f t="shared" si="521"/>
        <v/>
      </c>
      <c r="EJ442" s="72" t="str">
        <f t="shared" si="522"/>
        <v/>
      </c>
      <c r="EK442" s="72" t="str">
        <f t="shared" si="523"/>
        <v/>
      </c>
      <c r="EL442" s="72" t="str">
        <f t="shared" si="524"/>
        <v/>
      </c>
      <c r="EM442" s="72" t="str">
        <f t="shared" si="525"/>
        <v/>
      </c>
      <c r="EN442" s="72" t="str">
        <f t="shared" si="526"/>
        <v/>
      </c>
      <c r="EO442" s="71">
        <f t="shared" si="527"/>
        <v>0</v>
      </c>
      <c r="EP442" s="71">
        <f>ROUND(EO442*(1+[3]Inflación!$G$50),2)</f>
        <v>0</v>
      </c>
      <c r="EQ442" s="70" t="str">
        <f t="shared" si="528"/>
        <v xml:space="preserve"> </v>
      </c>
      <c r="ER442" s="69" t="s">
        <v>300</v>
      </c>
    </row>
    <row r="443" spans="1:148" s="69" customFormat="1" ht="24.75" customHeight="1">
      <c r="A443" s="80">
        <v>433</v>
      </c>
      <c r="B443" s="79" t="s">
        <v>309</v>
      </c>
      <c r="C443" s="78" t="s">
        <v>321</v>
      </c>
      <c r="D443" s="77" t="s">
        <v>12</v>
      </c>
      <c r="E443" s="76"/>
      <c r="F443" s="76"/>
      <c r="G443" s="75"/>
      <c r="H443" s="72"/>
      <c r="I443" s="72"/>
      <c r="J443" s="72"/>
      <c r="K443" s="72" t="str">
        <f>+'[3]Contratos anteriores'!AO446</f>
        <v xml:space="preserve"> </v>
      </c>
      <c r="L443" s="72" t="str">
        <f>+'[3]Contratos anteriores'!AP446</f>
        <v xml:space="preserve"> </v>
      </c>
      <c r="M443" s="72" t="str">
        <f>+'[3]Contratos anteriores'!AQ446</f>
        <v xml:space="preserve"> </v>
      </c>
      <c r="N443" s="72"/>
      <c r="O443" s="72"/>
      <c r="P443" s="72"/>
      <c r="Q443" s="72" t="str">
        <f>+'[3]Contratos anteriores'!AR446</f>
        <v xml:space="preserve"> </v>
      </c>
      <c r="R443" s="72" t="str">
        <f>+'[3]Contratos anteriores'!AS446</f>
        <v xml:space="preserve"> </v>
      </c>
      <c r="S443" s="72" t="str">
        <f>+'[3]Contratos anteriores'!AT446</f>
        <v xml:space="preserve"> </v>
      </c>
      <c r="T443" s="72"/>
      <c r="U443" s="72"/>
      <c r="V443" s="72"/>
      <c r="W443" s="72" t="str">
        <f>+'[3]Contratos anteriores'!AU446</f>
        <v xml:space="preserve"> </v>
      </c>
      <c r="X443" s="72" t="str">
        <f>+'[3]Contratos anteriores'!AV446</f>
        <v xml:space="preserve"> </v>
      </c>
      <c r="Y443" s="72" t="str">
        <f>+'[3]Contratos anteriores'!AW446</f>
        <v xml:space="preserve"> </v>
      </c>
      <c r="Z443" s="72"/>
      <c r="AA443" s="72"/>
      <c r="AB443" s="72"/>
      <c r="AC443" s="74" t="str">
        <f>+'[3]Contratos anteriores'!AX446</f>
        <v xml:space="preserve"> </v>
      </c>
      <c r="AD443" s="74" t="str">
        <f>+'[3]Contratos anteriores'!AY446</f>
        <v xml:space="preserve"> </v>
      </c>
      <c r="AE443" s="74" t="str">
        <f>+'[3]Contratos anteriores'!AZ446</f>
        <v xml:space="preserve"> </v>
      </c>
      <c r="AF443" s="72"/>
      <c r="AG443" s="72"/>
      <c r="AH443" s="72"/>
      <c r="AI443" s="72" t="str">
        <f>+'[3]Contratos anteriores'!BA446</f>
        <v xml:space="preserve"> </v>
      </c>
      <c r="AJ443" s="72" t="str">
        <f>+'[3]Contratos anteriores'!BB446</f>
        <v xml:space="preserve"> </v>
      </c>
      <c r="AK443" s="72" t="str">
        <f>+'[3]Contratos anteriores'!BC446</f>
        <v xml:space="preserve"> </v>
      </c>
      <c r="AL443" s="72"/>
      <c r="AM443" s="72"/>
      <c r="AN443" s="72"/>
      <c r="AO443" s="72" t="str">
        <f>+'[3]Contratos anteriores'!BD446</f>
        <v xml:space="preserve"> </v>
      </c>
      <c r="AP443" s="72" t="str">
        <f>+'[3]Contratos anteriores'!BE446</f>
        <v xml:space="preserve"> </v>
      </c>
      <c r="AQ443" s="72" t="str">
        <f>+'[3]Contratos anteriores'!BF446</f>
        <v xml:space="preserve"> </v>
      </c>
      <c r="AR443" s="72"/>
      <c r="AS443" s="72"/>
      <c r="AT443" s="72"/>
      <c r="AU443" s="72" t="str">
        <f>+'[3]Contratos anteriores'!BG446</f>
        <v xml:space="preserve"> </v>
      </c>
      <c r="AV443" s="72" t="str">
        <f>+'[3]Contratos anteriores'!BH446</f>
        <v xml:space="preserve"> </v>
      </c>
      <c r="AW443" s="72" t="str">
        <f>+'[3]Contratos anteriores'!BI446</f>
        <v xml:space="preserve"> </v>
      </c>
      <c r="AX443" s="72"/>
      <c r="AY443" s="72"/>
      <c r="AZ443" s="72"/>
      <c r="BA443" s="72" t="str">
        <f>+'[3]Contratos anteriores'!BJ446</f>
        <v xml:space="preserve"> </v>
      </c>
      <c r="BB443" s="72" t="str">
        <f>+'[3]Contratos anteriores'!BK446</f>
        <v xml:space="preserve"> </v>
      </c>
      <c r="BC443" s="72" t="str">
        <f>+'[3]Contratos anteriores'!BL446</f>
        <v xml:space="preserve"> </v>
      </c>
      <c r="BD443" s="72"/>
      <c r="BE443" s="72"/>
      <c r="BF443" s="72"/>
      <c r="BG443" s="72" t="str">
        <f>+'[3]Contratos anteriores'!BM446</f>
        <v xml:space="preserve"> </v>
      </c>
      <c r="BH443" s="72" t="str">
        <f>+'[3]Contratos anteriores'!BN446</f>
        <v xml:space="preserve"> </v>
      </c>
      <c r="BI443" s="72" t="str">
        <f>+'[3]Contratos anteriores'!BO446</f>
        <v xml:space="preserve"> </v>
      </c>
      <c r="BJ443" s="72"/>
      <c r="BK443" s="72"/>
      <c r="BL443" s="72"/>
      <c r="BM443" s="72" t="str">
        <f>+'[3]Contratos anteriores'!BP446</f>
        <v xml:space="preserve"> </v>
      </c>
      <c r="BN443" s="72" t="str">
        <f>+'[3]Contratos anteriores'!BQ446</f>
        <v xml:space="preserve"> </v>
      </c>
      <c r="BO443" s="72" t="str">
        <f>+'[3]Contratos anteriores'!BR446</f>
        <v xml:space="preserve"> </v>
      </c>
      <c r="BP443" s="72"/>
      <c r="BQ443" s="72"/>
      <c r="BR443" s="72"/>
      <c r="BS443" s="72" t="str">
        <f>+'[3]Contratos anteriores'!BS446</f>
        <v xml:space="preserve"> </v>
      </c>
      <c r="BT443" s="72" t="str">
        <f>+'[3]Contratos anteriores'!BT446</f>
        <v xml:space="preserve"> </v>
      </c>
      <c r="BU443" s="72" t="str">
        <f>+'[3]Contratos anteriores'!BU446</f>
        <v xml:space="preserve"> </v>
      </c>
      <c r="BV443" s="73" t="str">
        <f t="shared" si="459"/>
        <v xml:space="preserve"> </v>
      </c>
      <c r="BW443" s="73" t="str">
        <f t="shared" si="460"/>
        <v xml:space="preserve"> </v>
      </c>
      <c r="BX443" s="73" t="str">
        <f t="shared" si="533"/>
        <v xml:space="preserve"> </v>
      </c>
      <c r="BY443" s="73" t="str">
        <f t="shared" si="530"/>
        <v xml:space="preserve"> </v>
      </c>
      <c r="BZ443" s="73" t="str">
        <f t="shared" si="532"/>
        <v xml:space="preserve"> </v>
      </c>
      <c r="CA443" s="72" t="str">
        <f t="shared" si="461"/>
        <v/>
      </c>
      <c r="CB443" s="72" t="str">
        <f t="shared" si="462"/>
        <v/>
      </c>
      <c r="CC443" s="72" t="str">
        <f t="shared" si="463"/>
        <v/>
      </c>
      <c r="CD443" s="72" t="str">
        <f t="shared" si="464"/>
        <v/>
      </c>
      <c r="CE443" s="72" t="str">
        <f t="shared" si="465"/>
        <v/>
      </c>
      <c r="CF443" s="72" t="str">
        <f t="shared" si="466"/>
        <v/>
      </c>
      <c r="CG443" s="72" t="str">
        <f t="shared" si="467"/>
        <v/>
      </c>
      <c r="CH443" s="72" t="str">
        <f t="shared" si="468"/>
        <v/>
      </c>
      <c r="CI443" s="72" t="str">
        <f t="shared" si="469"/>
        <v/>
      </c>
      <c r="CJ443" s="72" t="str">
        <f t="shared" si="470"/>
        <v/>
      </c>
      <c r="CK443" s="72" t="str">
        <f t="shared" si="471"/>
        <v/>
      </c>
      <c r="CL443" s="72" t="str">
        <f t="shared" si="472"/>
        <v/>
      </c>
      <c r="CM443" s="72" t="str">
        <f t="shared" si="473"/>
        <v/>
      </c>
      <c r="CN443" s="72" t="str">
        <f t="shared" si="474"/>
        <v/>
      </c>
      <c r="CO443" s="72" t="str">
        <f t="shared" si="475"/>
        <v/>
      </c>
      <c r="CP443" s="72" t="str">
        <f t="shared" si="476"/>
        <v/>
      </c>
      <c r="CQ443" s="72" t="str">
        <f t="shared" si="477"/>
        <v/>
      </c>
      <c r="CR443" s="72" t="str">
        <f t="shared" si="478"/>
        <v/>
      </c>
      <c r="CS443" s="72" t="str">
        <f t="shared" si="479"/>
        <v/>
      </c>
      <c r="CT443" s="72" t="str">
        <f t="shared" si="480"/>
        <v/>
      </c>
      <c r="CU443" s="72" t="str">
        <f t="shared" si="481"/>
        <v/>
      </c>
      <c r="CV443" s="72" t="str">
        <f t="shared" si="482"/>
        <v/>
      </c>
      <c r="CW443" s="72" t="str">
        <f t="shared" si="483"/>
        <v/>
      </c>
      <c r="CX443" s="72" t="str">
        <f t="shared" si="484"/>
        <v/>
      </c>
      <c r="CY443" s="72" t="str">
        <f t="shared" si="485"/>
        <v/>
      </c>
      <c r="CZ443" s="72" t="str">
        <f t="shared" si="486"/>
        <v/>
      </c>
      <c r="DA443" s="72" t="str">
        <f t="shared" si="487"/>
        <v/>
      </c>
      <c r="DB443" s="72" t="str">
        <f t="shared" si="488"/>
        <v/>
      </c>
      <c r="DC443" s="72" t="str">
        <f t="shared" si="489"/>
        <v/>
      </c>
      <c r="DD443" s="72" t="str">
        <f t="shared" si="490"/>
        <v/>
      </c>
      <c r="DE443" s="72" t="str">
        <f t="shared" si="491"/>
        <v/>
      </c>
      <c r="DF443" s="72" t="str">
        <f t="shared" si="492"/>
        <v/>
      </c>
      <c r="DG443" s="72" t="str">
        <f t="shared" si="493"/>
        <v/>
      </c>
      <c r="DH443" s="72" t="str">
        <f t="shared" si="494"/>
        <v/>
      </c>
      <c r="DI443" s="72" t="str">
        <f t="shared" si="495"/>
        <v/>
      </c>
      <c r="DJ443" s="72" t="str">
        <f t="shared" si="496"/>
        <v/>
      </c>
      <c r="DK443" s="72" t="str">
        <f t="shared" si="497"/>
        <v/>
      </c>
      <c r="DL443" s="72" t="str">
        <f t="shared" si="498"/>
        <v/>
      </c>
      <c r="DM443" s="72" t="str">
        <f t="shared" si="499"/>
        <v/>
      </c>
      <c r="DN443" s="72" t="str">
        <f t="shared" si="500"/>
        <v/>
      </c>
      <c r="DO443" s="72" t="str">
        <f t="shared" si="501"/>
        <v/>
      </c>
      <c r="DP443" s="72" t="str">
        <f t="shared" si="502"/>
        <v/>
      </c>
      <c r="DQ443" s="72" t="str">
        <f t="shared" si="503"/>
        <v/>
      </c>
      <c r="DR443" s="72" t="str">
        <f t="shared" si="504"/>
        <v/>
      </c>
      <c r="DS443" s="72" t="str">
        <f t="shared" si="505"/>
        <v/>
      </c>
      <c r="DT443" s="72" t="str">
        <f t="shared" si="506"/>
        <v/>
      </c>
      <c r="DU443" s="72" t="str">
        <f t="shared" si="507"/>
        <v/>
      </c>
      <c r="DV443" s="72" t="str">
        <f t="shared" si="508"/>
        <v/>
      </c>
      <c r="DW443" s="72" t="str">
        <f t="shared" si="509"/>
        <v/>
      </c>
      <c r="DX443" s="72" t="str">
        <f t="shared" si="510"/>
        <v/>
      </c>
      <c r="DY443" s="72" t="str">
        <f t="shared" si="511"/>
        <v/>
      </c>
      <c r="DZ443" s="72" t="str">
        <f t="shared" si="512"/>
        <v/>
      </c>
      <c r="EA443" s="72" t="str">
        <f t="shared" si="513"/>
        <v/>
      </c>
      <c r="EB443" s="72" t="str">
        <f t="shared" si="514"/>
        <v/>
      </c>
      <c r="EC443" s="72" t="str">
        <f t="shared" si="515"/>
        <v/>
      </c>
      <c r="ED443" s="72" t="str">
        <f t="shared" si="516"/>
        <v/>
      </c>
      <c r="EE443" s="72" t="str">
        <f t="shared" si="517"/>
        <v/>
      </c>
      <c r="EF443" s="72" t="str">
        <f t="shared" si="518"/>
        <v/>
      </c>
      <c r="EG443" s="72" t="str">
        <f t="shared" si="519"/>
        <v/>
      </c>
      <c r="EH443" s="72" t="str">
        <f t="shared" si="520"/>
        <v/>
      </c>
      <c r="EI443" s="72" t="str">
        <f t="shared" si="521"/>
        <v/>
      </c>
      <c r="EJ443" s="72" t="str">
        <f t="shared" si="522"/>
        <v/>
      </c>
      <c r="EK443" s="72" t="str">
        <f t="shared" si="523"/>
        <v/>
      </c>
      <c r="EL443" s="72" t="str">
        <f t="shared" si="524"/>
        <v/>
      </c>
      <c r="EM443" s="72" t="str">
        <f t="shared" si="525"/>
        <v/>
      </c>
      <c r="EN443" s="72" t="str">
        <f t="shared" si="526"/>
        <v/>
      </c>
      <c r="EO443" s="71">
        <f t="shared" si="527"/>
        <v>0</v>
      </c>
      <c r="EP443" s="71">
        <f>ROUND(EO443*(1+[3]Inflación!$G$50),2)</f>
        <v>0</v>
      </c>
      <c r="EQ443" s="70" t="str">
        <f t="shared" si="528"/>
        <v xml:space="preserve"> </v>
      </c>
      <c r="ER443" s="69" t="s">
        <v>300</v>
      </c>
    </row>
    <row r="444" spans="1:148" s="69" customFormat="1" ht="24.75" customHeight="1">
      <c r="A444" s="80">
        <v>434</v>
      </c>
      <c r="B444" s="79" t="s">
        <v>309</v>
      </c>
      <c r="C444" s="78" t="s">
        <v>320</v>
      </c>
      <c r="D444" s="77" t="s">
        <v>12</v>
      </c>
      <c r="E444" s="76"/>
      <c r="F444" s="76"/>
      <c r="G444" s="75"/>
      <c r="H444" s="72"/>
      <c r="I444" s="72"/>
      <c r="J444" s="72"/>
      <c r="K444" s="72" t="str">
        <f>+'[3]Contratos anteriores'!AO447</f>
        <v xml:space="preserve"> </v>
      </c>
      <c r="L444" s="72" t="str">
        <f>+'[3]Contratos anteriores'!AP447</f>
        <v xml:space="preserve"> </v>
      </c>
      <c r="M444" s="72" t="str">
        <f>+'[3]Contratos anteriores'!AQ447</f>
        <v xml:space="preserve"> </v>
      </c>
      <c r="N444" s="72"/>
      <c r="O444" s="72"/>
      <c r="P444" s="72"/>
      <c r="Q444" s="72" t="str">
        <f>+'[3]Contratos anteriores'!AR447</f>
        <v xml:space="preserve"> </v>
      </c>
      <c r="R444" s="72" t="str">
        <f>+'[3]Contratos anteriores'!AS447</f>
        <v xml:space="preserve"> </v>
      </c>
      <c r="S444" s="72" t="str">
        <f>+'[3]Contratos anteriores'!AT447</f>
        <v xml:space="preserve"> </v>
      </c>
      <c r="T444" s="72"/>
      <c r="U444" s="72"/>
      <c r="V444" s="72"/>
      <c r="W444" s="72" t="str">
        <f>+'[3]Contratos anteriores'!AU447</f>
        <v xml:space="preserve"> </v>
      </c>
      <c r="X444" s="72" t="str">
        <f>+'[3]Contratos anteriores'!AV447</f>
        <v xml:space="preserve"> </v>
      </c>
      <c r="Y444" s="72" t="str">
        <f>+'[3]Contratos anteriores'!AW447</f>
        <v xml:space="preserve"> </v>
      </c>
      <c r="Z444" s="72"/>
      <c r="AA444" s="72"/>
      <c r="AB444" s="72"/>
      <c r="AC444" s="74" t="str">
        <f>+'[3]Contratos anteriores'!AX447</f>
        <v xml:space="preserve"> </v>
      </c>
      <c r="AD444" s="74" t="str">
        <f>+'[3]Contratos anteriores'!AY447</f>
        <v xml:space="preserve"> </v>
      </c>
      <c r="AE444" s="74" t="str">
        <f>+'[3]Contratos anteriores'!AZ447</f>
        <v xml:space="preserve"> </v>
      </c>
      <c r="AF444" s="72"/>
      <c r="AG444" s="72"/>
      <c r="AH444" s="72"/>
      <c r="AI444" s="72" t="str">
        <f>+'[3]Contratos anteriores'!BA447</f>
        <v xml:space="preserve"> </v>
      </c>
      <c r="AJ444" s="72" t="str">
        <f>+'[3]Contratos anteriores'!BB447</f>
        <v xml:space="preserve"> </v>
      </c>
      <c r="AK444" s="72" t="str">
        <f>+'[3]Contratos anteriores'!BC447</f>
        <v xml:space="preserve"> </v>
      </c>
      <c r="AL444" s="72"/>
      <c r="AM444" s="72"/>
      <c r="AN444" s="72"/>
      <c r="AO444" s="72" t="str">
        <f>+'[3]Contratos anteriores'!BD447</f>
        <v xml:space="preserve"> </v>
      </c>
      <c r="AP444" s="72" t="str">
        <f>+'[3]Contratos anteriores'!BE447</f>
        <v xml:space="preserve"> </v>
      </c>
      <c r="AQ444" s="72" t="str">
        <f>+'[3]Contratos anteriores'!BF447</f>
        <v xml:space="preserve"> </v>
      </c>
      <c r="AR444" s="72"/>
      <c r="AS444" s="72"/>
      <c r="AT444" s="72"/>
      <c r="AU444" s="72" t="str">
        <f>+'[3]Contratos anteriores'!BG447</f>
        <v xml:space="preserve"> </v>
      </c>
      <c r="AV444" s="72" t="str">
        <f>+'[3]Contratos anteriores'!BH447</f>
        <v xml:space="preserve"> </v>
      </c>
      <c r="AW444" s="72" t="str">
        <f>+'[3]Contratos anteriores'!BI447</f>
        <v xml:space="preserve"> </v>
      </c>
      <c r="AX444" s="72"/>
      <c r="AY444" s="72"/>
      <c r="AZ444" s="72"/>
      <c r="BA444" s="72" t="str">
        <f>+'[3]Contratos anteriores'!BJ447</f>
        <v xml:space="preserve"> </v>
      </c>
      <c r="BB444" s="72" t="str">
        <f>+'[3]Contratos anteriores'!BK447</f>
        <v xml:space="preserve"> </v>
      </c>
      <c r="BC444" s="72" t="str">
        <f>+'[3]Contratos anteriores'!BL447</f>
        <v xml:space="preserve"> </v>
      </c>
      <c r="BD444" s="72"/>
      <c r="BE444" s="72"/>
      <c r="BF444" s="72"/>
      <c r="BG444" s="72" t="str">
        <f>+'[3]Contratos anteriores'!BM447</f>
        <v xml:space="preserve"> </v>
      </c>
      <c r="BH444" s="72" t="str">
        <f>+'[3]Contratos anteriores'!BN447</f>
        <v xml:space="preserve"> </v>
      </c>
      <c r="BI444" s="72" t="str">
        <f>+'[3]Contratos anteriores'!BO447</f>
        <v xml:space="preserve"> </v>
      </c>
      <c r="BJ444" s="72"/>
      <c r="BK444" s="72"/>
      <c r="BL444" s="72"/>
      <c r="BM444" s="72" t="str">
        <f>+'[3]Contratos anteriores'!BP447</f>
        <v xml:space="preserve"> </v>
      </c>
      <c r="BN444" s="72" t="str">
        <f>+'[3]Contratos anteriores'!BQ447</f>
        <v xml:space="preserve"> </v>
      </c>
      <c r="BO444" s="72" t="str">
        <f>+'[3]Contratos anteriores'!BR447</f>
        <v xml:space="preserve"> </v>
      </c>
      <c r="BP444" s="72"/>
      <c r="BQ444" s="72"/>
      <c r="BR444" s="72"/>
      <c r="BS444" s="72" t="str">
        <f>+'[3]Contratos anteriores'!BS447</f>
        <v xml:space="preserve"> </v>
      </c>
      <c r="BT444" s="72" t="str">
        <f>+'[3]Contratos anteriores'!BT447</f>
        <v xml:space="preserve"> </v>
      </c>
      <c r="BU444" s="72" t="str">
        <f>+'[3]Contratos anteriores'!BU447</f>
        <v xml:space="preserve"> </v>
      </c>
      <c r="BV444" s="73" t="str">
        <f t="shared" si="459"/>
        <v xml:space="preserve"> </v>
      </c>
      <c r="BW444" s="73" t="str">
        <f t="shared" si="460"/>
        <v xml:space="preserve"> </v>
      </c>
      <c r="BX444" s="73" t="str">
        <f t="shared" si="533"/>
        <v xml:space="preserve"> </v>
      </c>
      <c r="BY444" s="73" t="str">
        <f t="shared" si="530"/>
        <v xml:space="preserve"> </v>
      </c>
      <c r="BZ444" s="73" t="str">
        <f t="shared" si="532"/>
        <v xml:space="preserve"> </v>
      </c>
      <c r="CA444" s="72" t="str">
        <f t="shared" si="461"/>
        <v/>
      </c>
      <c r="CB444" s="72" t="str">
        <f t="shared" si="462"/>
        <v/>
      </c>
      <c r="CC444" s="72" t="str">
        <f t="shared" si="463"/>
        <v/>
      </c>
      <c r="CD444" s="72" t="str">
        <f t="shared" si="464"/>
        <v/>
      </c>
      <c r="CE444" s="72" t="str">
        <f t="shared" si="465"/>
        <v/>
      </c>
      <c r="CF444" s="72" t="str">
        <f t="shared" si="466"/>
        <v/>
      </c>
      <c r="CG444" s="72" t="str">
        <f t="shared" si="467"/>
        <v/>
      </c>
      <c r="CH444" s="72" t="str">
        <f t="shared" si="468"/>
        <v/>
      </c>
      <c r="CI444" s="72" t="str">
        <f t="shared" si="469"/>
        <v/>
      </c>
      <c r="CJ444" s="72" t="str">
        <f t="shared" si="470"/>
        <v/>
      </c>
      <c r="CK444" s="72" t="str">
        <f t="shared" si="471"/>
        <v/>
      </c>
      <c r="CL444" s="72" t="str">
        <f t="shared" si="472"/>
        <v/>
      </c>
      <c r="CM444" s="72" t="str">
        <f t="shared" si="473"/>
        <v/>
      </c>
      <c r="CN444" s="72" t="str">
        <f t="shared" si="474"/>
        <v/>
      </c>
      <c r="CO444" s="72" t="str">
        <f t="shared" si="475"/>
        <v/>
      </c>
      <c r="CP444" s="72" t="str">
        <f t="shared" si="476"/>
        <v/>
      </c>
      <c r="CQ444" s="72" t="str">
        <f t="shared" si="477"/>
        <v/>
      </c>
      <c r="CR444" s="72" t="str">
        <f t="shared" si="478"/>
        <v/>
      </c>
      <c r="CS444" s="72" t="str">
        <f t="shared" si="479"/>
        <v/>
      </c>
      <c r="CT444" s="72" t="str">
        <f t="shared" si="480"/>
        <v/>
      </c>
      <c r="CU444" s="72" t="str">
        <f t="shared" si="481"/>
        <v/>
      </c>
      <c r="CV444" s="72" t="str">
        <f t="shared" si="482"/>
        <v/>
      </c>
      <c r="CW444" s="72" t="str">
        <f t="shared" si="483"/>
        <v/>
      </c>
      <c r="CX444" s="72" t="str">
        <f t="shared" si="484"/>
        <v/>
      </c>
      <c r="CY444" s="72" t="str">
        <f t="shared" si="485"/>
        <v/>
      </c>
      <c r="CZ444" s="72" t="str">
        <f t="shared" si="486"/>
        <v/>
      </c>
      <c r="DA444" s="72" t="str">
        <f t="shared" si="487"/>
        <v/>
      </c>
      <c r="DB444" s="72" t="str">
        <f t="shared" si="488"/>
        <v/>
      </c>
      <c r="DC444" s="72" t="str">
        <f t="shared" si="489"/>
        <v/>
      </c>
      <c r="DD444" s="72" t="str">
        <f t="shared" si="490"/>
        <v/>
      </c>
      <c r="DE444" s="72" t="str">
        <f t="shared" si="491"/>
        <v/>
      </c>
      <c r="DF444" s="72" t="str">
        <f t="shared" si="492"/>
        <v/>
      </c>
      <c r="DG444" s="72" t="str">
        <f t="shared" si="493"/>
        <v/>
      </c>
      <c r="DH444" s="72" t="str">
        <f t="shared" si="494"/>
        <v/>
      </c>
      <c r="DI444" s="72" t="str">
        <f t="shared" si="495"/>
        <v/>
      </c>
      <c r="DJ444" s="72" t="str">
        <f t="shared" si="496"/>
        <v/>
      </c>
      <c r="DK444" s="72" t="str">
        <f t="shared" si="497"/>
        <v/>
      </c>
      <c r="DL444" s="72" t="str">
        <f t="shared" si="498"/>
        <v/>
      </c>
      <c r="DM444" s="72" t="str">
        <f t="shared" si="499"/>
        <v/>
      </c>
      <c r="DN444" s="72" t="str">
        <f t="shared" si="500"/>
        <v/>
      </c>
      <c r="DO444" s="72" t="str">
        <f t="shared" si="501"/>
        <v/>
      </c>
      <c r="DP444" s="72" t="str">
        <f t="shared" si="502"/>
        <v/>
      </c>
      <c r="DQ444" s="72" t="str">
        <f t="shared" si="503"/>
        <v/>
      </c>
      <c r="DR444" s="72" t="str">
        <f t="shared" si="504"/>
        <v/>
      </c>
      <c r="DS444" s="72" t="str">
        <f t="shared" si="505"/>
        <v/>
      </c>
      <c r="DT444" s="72" t="str">
        <f t="shared" si="506"/>
        <v/>
      </c>
      <c r="DU444" s="72" t="str">
        <f t="shared" si="507"/>
        <v/>
      </c>
      <c r="DV444" s="72" t="str">
        <f t="shared" si="508"/>
        <v/>
      </c>
      <c r="DW444" s="72" t="str">
        <f t="shared" si="509"/>
        <v/>
      </c>
      <c r="DX444" s="72" t="str">
        <f t="shared" si="510"/>
        <v/>
      </c>
      <c r="DY444" s="72" t="str">
        <f t="shared" si="511"/>
        <v/>
      </c>
      <c r="DZ444" s="72" t="str">
        <f t="shared" si="512"/>
        <v/>
      </c>
      <c r="EA444" s="72" t="str">
        <f t="shared" si="513"/>
        <v/>
      </c>
      <c r="EB444" s="72" t="str">
        <f t="shared" si="514"/>
        <v/>
      </c>
      <c r="EC444" s="72" t="str">
        <f t="shared" si="515"/>
        <v/>
      </c>
      <c r="ED444" s="72" t="str">
        <f t="shared" si="516"/>
        <v/>
      </c>
      <c r="EE444" s="72" t="str">
        <f t="shared" si="517"/>
        <v/>
      </c>
      <c r="EF444" s="72" t="str">
        <f t="shared" si="518"/>
        <v/>
      </c>
      <c r="EG444" s="72" t="str">
        <f t="shared" si="519"/>
        <v/>
      </c>
      <c r="EH444" s="72" t="str">
        <f t="shared" si="520"/>
        <v/>
      </c>
      <c r="EI444" s="72" t="str">
        <f t="shared" si="521"/>
        <v/>
      </c>
      <c r="EJ444" s="72" t="str">
        <f t="shared" si="522"/>
        <v/>
      </c>
      <c r="EK444" s="72" t="str">
        <f t="shared" si="523"/>
        <v/>
      </c>
      <c r="EL444" s="72" t="str">
        <f t="shared" si="524"/>
        <v/>
      </c>
      <c r="EM444" s="72" t="str">
        <f t="shared" si="525"/>
        <v/>
      </c>
      <c r="EN444" s="72" t="str">
        <f t="shared" si="526"/>
        <v/>
      </c>
      <c r="EO444" s="71">
        <f t="shared" si="527"/>
        <v>0</v>
      </c>
      <c r="EP444" s="71">
        <f>ROUND(EO444*(1+[3]Inflación!$G$50),2)</f>
        <v>0</v>
      </c>
      <c r="EQ444" s="70" t="str">
        <f t="shared" si="528"/>
        <v xml:space="preserve"> </v>
      </c>
      <c r="ER444" s="69" t="s">
        <v>300</v>
      </c>
    </row>
    <row r="445" spans="1:148" s="69" customFormat="1" ht="24.75" customHeight="1">
      <c r="A445" s="80">
        <v>435</v>
      </c>
      <c r="B445" s="79" t="s">
        <v>309</v>
      </c>
      <c r="C445" s="78" t="s">
        <v>319</v>
      </c>
      <c r="D445" s="77" t="s">
        <v>12</v>
      </c>
      <c r="E445" s="76"/>
      <c r="F445" s="76"/>
      <c r="G445" s="75"/>
      <c r="H445" s="72"/>
      <c r="I445" s="72"/>
      <c r="J445" s="72"/>
      <c r="K445" s="72" t="str">
        <f>+'[3]Contratos anteriores'!AO448</f>
        <v xml:space="preserve"> </v>
      </c>
      <c r="L445" s="72" t="str">
        <f>+'[3]Contratos anteriores'!AP448</f>
        <v xml:space="preserve"> </v>
      </c>
      <c r="M445" s="72" t="str">
        <f>+'[3]Contratos anteriores'!AQ448</f>
        <v xml:space="preserve"> </v>
      </c>
      <c r="N445" s="72"/>
      <c r="O445" s="72"/>
      <c r="P445" s="72"/>
      <c r="Q445" s="72" t="str">
        <f>+'[3]Contratos anteriores'!AR448</f>
        <v xml:space="preserve"> </v>
      </c>
      <c r="R445" s="72" t="str">
        <f>+'[3]Contratos anteriores'!AS448</f>
        <v xml:space="preserve"> </v>
      </c>
      <c r="S445" s="72" t="str">
        <f>+'[3]Contratos anteriores'!AT448</f>
        <v xml:space="preserve"> </v>
      </c>
      <c r="T445" s="72"/>
      <c r="U445" s="72"/>
      <c r="V445" s="72"/>
      <c r="W445" s="72" t="str">
        <f>+'[3]Contratos anteriores'!AU448</f>
        <v xml:space="preserve"> </v>
      </c>
      <c r="X445" s="72" t="str">
        <f>+'[3]Contratos anteriores'!AV448</f>
        <v xml:space="preserve"> </v>
      </c>
      <c r="Y445" s="72" t="str">
        <f>+'[3]Contratos anteriores'!AW448</f>
        <v xml:space="preserve"> </v>
      </c>
      <c r="Z445" s="72"/>
      <c r="AA445" s="72"/>
      <c r="AB445" s="72"/>
      <c r="AC445" s="74" t="str">
        <f>+'[3]Contratos anteriores'!AX448</f>
        <v xml:space="preserve"> </v>
      </c>
      <c r="AD445" s="74" t="str">
        <f>+'[3]Contratos anteriores'!AY448</f>
        <v xml:space="preserve"> </v>
      </c>
      <c r="AE445" s="74" t="str">
        <f>+'[3]Contratos anteriores'!AZ448</f>
        <v xml:space="preserve"> </v>
      </c>
      <c r="AF445" s="72"/>
      <c r="AG445" s="72"/>
      <c r="AH445" s="72"/>
      <c r="AI445" s="72" t="str">
        <f>+'[3]Contratos anteriores'!BA448</f>
        <v xml:space="preserve"> </v>
      </c>
      <c r="AJ445" s="72" t="str">
        <f>+'[3]Contratos anteriores'!BB448</f>
        <v xml:space="preserve"> </v>
      </c>
      <c r="AK445" s="72" t="str">
        <f>+'[3]Contratos anteriores'!BC448</f>
        <v xml:space="preserve"> </v>
      </c>
      <c r="AL445" s="72"/>
      <c r="AM445" s="72"/>
      <c r="AN445" s="72"/>
      <c r="AO445" s="72" t="str">
        <f>+'[3]Contratos anteriores'!BD448</f>
        <v xml:space="preserve"> </v>
      </c>
      <c r="AP445" s="72" t="str">
        <f>+'[3]Contratos anteriores'!BE448</f>
        <v xml:space="preserve"> </v>
      </c>
      <c r="AQ445" s="72" t="str">
        <f>+'[3]Contratos anteriores'!BF448</f>
        <v xml:space="preserve"> </v>
      </c>
      <c r="AR445" s="72"/>
      <c r="AS445" s="72"/>
      <c r="AT445" s="72"/>
      <c r="AU445" s="72" t="str">
        <f>+'[3]Contratos anteriores'!BG448</f>
        <v xml:space="preserve"> </v>
      </c>
      <c r="AV445" s="72" t="str">
        <f>+'[3]Contratos anteriores'!BH448</f>
        <v xml:space="preserve"> </v>
      </c>
      <c r="AW445" s="72" t="str">
        <f>+'[3]Contratos anteriores'!BI448</f>
        <v xml:space="preserve"> </v>
      </c>
      <c r="AX445" s="72"/>
      <c r="AY445" s="72"/>
      <c r="AZ445" s="72"/>
      <c r="BA445" s="72" t="str">
        <f>+'[3]Contratos anteriores'!BJ448</f>
        <v xml:space="preserve"> </v>
      </c>
      <c r="BB445" s="72" t="str">
        <f>+'[3]Contratos anteriores'!BK448</f>
        <v xml:space="preserve"> </v>
      </c>
      <c r="BC445" s="72" t="str">
        <f>+'[3]Contratos anteriores'!BL448</f>
        <v xml:space="preserve"> </v>
      </c>
      <c r="BD445" s="72"/>
      <c r="BE445" s="72"/>
      <c r="BF445" s="72"/>
      <c r="BG445" s="72" t="str">
        <f>+'[3]Contratos anteriores'!BM448</f>
        <v xml:space="preserve"> </v>
      </c>
      <c r="BH445" s="72" t="str">
        <f>+'[3]Contratos anteriores'!BN448</f>
        <v xml:space="preserve"> </v>
      </c>
      <c r="BI445" s="72" t="str">
        <f>+'[3]Contratos anteriores'!BO448</f>
        <v xml:space="preserve"> </v>
      </c>
      <c r="BJ445" s="72"/>
      <c r="BK445" s="72"/>
      <c r="BL445" s="72"/>
      <c r="BM445" s="72" t="str">
        <f>+'[3]Contratos anteriores'!BP448</f>
        <v xml:space="preserve"> </v>
      </c>
      <c r="BN445" s="72" t="str">
        <f>+'[3]Contratos anteriores'!BQ448</f>
        <v xml:space="preserve"> </v>
      </c>
      <c r="BO445" s="72" t="str">
        <f>+'[3]Contratos anteriores'!BR448</f>
        <v xml:space="preserve"> </v>
      </c>
      <c r="BP445" s="72"/>
      <c r="BQ445" s="72"/>
      <c r="BR445" s="72"/>
      <c r="BS445" s="72" t="str">
        <f>+'[3]Contratos anteriores'!BS448</f>
        <v xml:space="preserve"> </v>
      </c>
      <c r="BT445" s="72" t="str">
        <f>+'[3]Contratos anteriores'!BT448</f>
        <v xml:space="preserve"> </v>
      </c>
      <c r="BU445" s="72" t="str">
        <f>+'[3]Contratos anteriores'!BU448</f>
        <v xml:space="preserve"> </v>
      </c>
      <c r="BV445" s="73" t="str">
        <f t="shared" si="459"/>
        <v xml:space="preserve"> </v>
      </c>
      <c r="BW445" s="73" t="str">
        <f t="shared" si="460"/>
        <v xml:space="preserve"> </v>
      </c>
      <c r="BX445" s="73" t="str">
        <f t="shared" si="533"/>
        <v xml:space="preserve"> </v>
      </c>
      <c r="BY445" s="73" t="str">
        <f t="shared" si="530"/>
        <v xml:space="preserve"> </v>
      </c>
      <c r="BZ445" s="73" t="str">
        <f t="shared" si="532"/>
        <v xml:space="preserve"> </v>
      </c>
      <c r="CA445" s="72" t="str">
        <f t="shared" si="461"/>
        <v/>
      </c>
      <c r="CB445" s="72" t="str">
        <f t="shared" si="462"/>
        <v/>
      </c>
      <c r="CC445" s="72" t="str">
        <f t="shared" si="463"/>
        <v/>
      </c>
      <c r="CD445" s="72" t="str">
        <f t="shared" si="464"/>
        <v/>
      </c>
      <c r="CE445" s="72" t="str">
        <f t="shared" si="465"/>
        <v/>
      </c>
      <c r="CF445" s="72" t="str">
        <f t="shared" si="466"/>
        <v/>
      </c>
      <c r="CG445" s="72" t="str">
        <f t="shared" si="467"/>
        <v/>
      </c>
      <c r="CH445" s="72" t="str">
        <f t="shared" si="468"/>
        <v/>
      </c>
      <c r="CI445" s="72" t="str">
        <f t="shared" si="469"/>
        <v/>
      </c>
      <c r="CJ445" s="72" t="str">
        <f t="shared" si="470"/>
        <v/>
      </c>
      <c r="CK445" s="72" t="str">
        <f t="shared" si="471"/>
        <v/>
      </c>
      <c r="CL445" s="72" t="str">
        <f t="shared" si="472"/>
        <v/>
      </c>
      <c r="CM445" s="72" t="str">
        <f t="shared" si="473"/>
        <v/>
      </c>
      <c r="CN445" s="72" t="str">
        <f t="shared" si="474"/>
        <v/>
      </c>
      <c r="CO445" s="72" t="str">
        <f t="shared" si="475"/>
        <v/>
      </c>
      <c r="CP445" s="72" t="str">
        <f t="shared" si="476"/>
        <v/>
      </c>
      <c r="CQ445" s="72" t="str">
        <f t="shared" si="477"/>
        <v/>
      </c>
      <c r="CR445" s="72" t="str">
        <f t="shared" si="478"/>
        <v/>
      </c>
      <c r="CS445" s="72" t="str">
        <f t="shared" si="479"/>
        <v/>
      </c>
      <c r="CT445" s="72" t="str">
        <f t="shared" si="480"/>
        <v/>
      </c>
      <c r="CU445" s="72" t="str">
        <f t="shared" si="481"/>
        <v/>
      </c>
      <c r="CV445" s="72" t="str">
        <f t="shared" si="482"/>
        <v/>
      </c>
      <c r="CW445" s="72" t="str">
        <f t="shared" si="483"/>
        <v/>
      </c>
      <c r="CX445" s="72" t="str">
        <f t="shared" si="484"/>
        <v/>
      </c>
      <c r="CY445" s="72" t="str">
        <f t="shared" si="485"/>
        <v/>
      </c>
      <c r="CZ445" s="72" t="str">
        <f t="shared" si="486"/>
        <v/>
      </c>
      <c r="DA445" s="72" t="str">
        <f t="shared" si="487"/>
        <v/>
      </c>
      <c r="DB445" s="72" t="str">
        <f t="shared" si="488"/>
        <v/>
      </c>
      <c r="DC445" s="72" t="str">
        <f t="shared" si="489"/>
        <v/>
      </c>
      <c r="DD445" s="72" t="str">
        <f t="shared" si="490"/>
        <v/>
      </c>
      <c r="DE445" s="72" t="str">
        <f t="shared" si="491"/>
        <v/>
      </c>
      <c r="DF445" s="72" t="str">
        <f t="shared" si="492"/>
        <v/>
      </c>
      <c r="DG445" s="72" t="str">
        <f t="shared" si="493"/>
        <v/>
      </c>
      <c r="DH445" s="72" t="str">
        <f t="shared" si="494"/>
        <v/>
      </c>
      <c r="DI445" s="72" t="str">
        <f t="shared" si="495"/>
        <v/>
      </c>
      <c r="DJ445" s="72" t="str">
        <f t="shared" si="496"/>
        <v/>
      </c>
      <c r="DK445" s="72" t="str">
        <f t="shared" si="497"/>
        <v/>
      </c>
      <c r="DL445" s="72" t="str">
        <f t="shared" si="498"/>
        <v/>
      </c>
      <c r="DM445" s="72" t="str">
        <f t="shared" si="499"/>
        <v/>
      </c>
      <c r="DN445" s="72" t="str">
        <f t="shared" si="500"/>
        <v/>
      </c>
      <c r="DO445" s="72" t="str">
        <f t="shared" si="501"/>
        <v/>
      </c>
      <c r="DP445" s="72" t="str">
        <f t="shared" si="502"/>
        <v/>
      </c>
      <c r="DQ445" s="72" t="str">
        <f t="shared" si="503"/>
        <v/>
      </c>
      <c r="DR445" s="72" t="str">
        <f t="shared" si="504"/>
        <v/>
      </c>
      <c r="DS445" s="72" t="str">
        <f t="shared" si="505"/>
        <v/>
      </c>
      <c r="DT445" s="72" t="str">
        <f t="shared" si="506"/>
        <v/>
      </c>
      <c r="DU445" s="72" t="str">
        <f t="shared" si="507"/>
        <v/>
      </c>
      <c r="DV445" s="72" t="str">
        <f t="shared" si="508"/>
        <v/>
      </c>
      <c r="DW445" s="72" t="str">
        <f t="shared" si="509"/>
        <v/>
      </c>
      <c r="DX445" s="72" t="str">
        <f t="shared" si="510"/>
        <v/>
      </c>
      <c r="DY445" s="72" t="str">
        <f t="shared" si="511"/>
        <v/>
      </c>
      <c r="DZ445" s="72" t="str">
        <f t="shared" si="512"/>
        <v/>
      </c>
      <c r="EA445" s="72" t="str">
        <f t="shared" si="513"/>
        <v/>
      </c>
      <c r="EB445" s="72" t="str">
        <f t="shared" si="514"/>
        <v/>
      </c>
      <c r="EC445" s="72" t="str">
        <f t="shared" si="515"/>
        <v/>
      </c>
      <c r="ED445" s="72" t="str">
        <f t="shared" si="516"/>
        <v/>
      </c>
      <c r="EE445" s="72" t="str">
        <f t="shared" si="517"/>
        <v/>
      </c>
      <c r="EF445" s="72" t="str">
        <f t="shared" si="518"/>
        <v/>
      </c>
      <c r="EG445" s="72" t="str">
        <f t="shared" si="519"/>
        <v/>
      </c>
      <c r="EH445" s="72" t="str">
        <f t="shared" si="520"/>
        <v/>
      </c>
      <c r="EI445" s="72" t="str">
        <f t="shared" si="521"/>
        <v/>
      </c>
      <c r="EJ445" s="72" t="str">
        <f t="shared" si="522"/>
        <v/>
      </c>
      <c r="EK445" s="72" t="str">
        <f t="shared" si="523"/>
        <v/>
      </c>
      <c r="EL445" s="72" t="str">
        <f t="shared" si="524"/>
        <v/>
      </c>
      <c r="EM445" s="72" t="str">
        <f t="shared" si="525"/>
        <v/>
      </c>
      <c r="EN445" s="72" t="str">
        <f t="shared" si="526"/>
        <v/>
      </c>
      <c r="EO445" s="71">
        <f t="shared" si="527"/>
        <v>0</v>
      </c>
      <c r="EP445" s="71">
        <f>ROUND(EO445*(1+[3]Inflación!$G$50),2)</f>
        <v>0</v>
      </c>
      <c r="EQ445" s="70" t="str">
        <f t="shared" si="528"/>
        <v xml:space="preserve"> </v>
      </c>
      <c r="ER445" s="69" t="s">
        <v>300</v>
      </c>
    </row>
    <row r="446" spans="1:148" s="69" customFormat="1" ht="24.75" customHeight="1">
      <c r="A446" s="80">
        <v>436</v>
      </c>
      <c r="B446" s="79" t="s">
        <v>309</v>
      </c>
      <c r="C446" s="78" t="s">
        <v>318</v>
      </c>
      <c r="D446" s="77" t="s">
        <v>12</v>
      </c>
      <c r="E446" s="76"/>
      <c r="F446" s="76"/>
      <c r="G446" s="75"/>
      <c r="H446" s="72"/>
      <c r="I446" s="72"/>
      <c r="J446" s="72"/>
      <c r="K446" s="72" t="str">
        <f>+'[3]Contratos anteriores'!AO449</f>
        <v xml:space="preserve"> </v>
      </c>
      <c r="L446" s="72" t="str">
        <f>+'[3]Contratos anteriores'!AP449</f>
        <v xml:space="preserve"> </v>
      </c>
      <c r="M446" s="72" t="str">
        <f>+'[3]Contratos anteriores'!AQ449</f>
        <v xml:space="preserve"> </v>
      </c>
      <c r="N446" s="72"/>
      <c r="O446" s="72"/>
      <c r="P446" s="72"/>
      <c r="Q446" s="72" t="str">
        <f>+'[3]Contratos anteriores'!AR449</f>
        <v xml:space="preserve"> </v>
      </c>
      <c r="R446" s="72" t="str">
        <f>+'[3]Contratos anteriores'!AS449</f>
        <v xml:space="preserve"> </v>
      </c>
      <c r="S446" s="72" t="str">
        <f>+'[3]Contratos anteriores'!AT449</f>
        <v xml:space="preserve"> </v>
      </c>
      <c r="T446" s="72"/>
      <c r="U446" s="72"/>
      <c r="V446" s="72"/>
      <c r="W446" s="72" t="str">
        <f>+'[3]Contratos anteriores'!AU449</f>
        <v xml:space="preserve"> </v>
      </c>
      <c r="X446" s="72" t="str">
        <f>+'[3]Contratos anteriores'!AV449</f>
        <v xml:space="preserve"> </v>
      </c>
      <c r="Y446" s="72" t="str">
        <f>+'[3]Contratos anteriores'!AW449</f>
        <v xml:space="preserve"> </v>
      </c>
      <c r="Z446" s="72"/>
      <c r="AA446" s="72"/>
      <c r="AB446" s="72"/>
      <c r="AC446" s="74" t="str">
        <f>+'[3]Contratos anteriores'!AX449</f>
        <v xml:space="preserve"> </v>
      </c>
      <c r="AD446" s="74" t="str">
        <f>+'[3]Contratos anteriores'!AY449</f>
        <v xml:space="preserve"> </v>
      </c>
      <c r="AE446" s="74" t="str">
        <f>+'[3]Contratos anteriores'!AZ449</f>
        <v xml:space="preserve"> </v>
      </c>
      <c r="AF446" s="72"/>
      <c r="AG446" s="72"/>
      <c r="AH446" s="72"/>
      <c r="AI446" s="72" t="str">
        <f>+'[3]Contratos anteriores'!BA449</f>
        <v xml:space="preserve"> </v>
      </c>
      <c r="AJ446" s="72" t="str">
        <f>+'[3]Contratos anteriores'!BB449</f>
        <v xml:space="preserve"> </v>
      </c>
      <c r="AK446" s="72" t="str">
        <f>+'[3]Contratos anteriores'!BC449</f>
        <v xml:space="preserve"> </v>
      </c>
      <c r="AL446" s="72"/>
      <c r="AM446" s="72"/>
      <c r="AN446" s="72"/>
      <c r="AO446" s="72" t="str">
        <f>+'[3]Contratos anteriores'!BD449</f>
        <v xml:space="preserve"> </v>
      </c>
      <c r="AP446" s="72" t="str">
        <f>+'[3]Contratos anteriores'!BE449</f>
        <v xml:space="preserve"> </v>
      </c>
      <c r="AQ446" s="72" t="str">
        <f>+'[3]Contratos anteriores'!BF449</f>
        <v xml:space="preserve"> </v>
      </c>
      <c r="AR446" s="72"/>
      <c r="AS446" s="72"/>
      <c r="AT446" s="72"/>
      <c r="AU446" s="72" t="str">
        <f>+'[3]Contratos anteriores'!BG449</f>
        <v xml:space="preserve"> </v>
      </c>
      <c r="AV446" s="72" t="str">
        <f>+'[3]Contratos anteriores'!BH449</f>
        <v xml:space="preserve"> </v>
      </c>
      <c r="AW446" s="72" t="str">
        <f>+'[3]Contratos anteriores'!BI449</f>
        <v xml:space="preserve"> </v>
      </c>
      <c r="AX446" s="72"/>
      <c r="AY446" s="72"/>
      <c r="AZ446" s="72"/>
      <c r="BA446" s="72" t="str">
        <f>+'[3]Contratos anteriores'!BJ449</f>
        <v xml:space="preserve"> </v>
      </c>
      <c r="BB446" s="72" t="str">
        <f>+'[3]Contratos anteriores'!BK449</f>
        <v xml:space="preserve"> </v>
      </c>
      <c r="BC446" s="72" t="str">
        <f>+'[3]Contratos anteriores'!BL449</f>
        <v xml:space="preserve"> </v>
      </c>
      <c r="BD446" s="72"/>
      <c r="BE446" s="72"/>
      <c r="BF446" s="72"/>
      <c r="BG446" s="72" t="str">
        <f>+'[3]Contratos anteriores'!BM449</f>
        <v xml:space="preserve"> </v>
      </c>
      <c r="BH446" s="72" t="str">
        <f>+'[3]Contratos anteriores'!BN449</f>
        <v xml:space="preserve"> </v>
      </c>
      <c r="BI446" s="72" t="str">
        <f>+'[3]Contratos anteriores'!BO449</f>
        <v xml:space="preserve"> </v>
      </c>
      <c r="BJ446" s="72"/>
      <c r="BK446" s="72"/>
      <c r="BL446" s="72"/>
      <c r="BM446" s="72" t="str">
        <f>+'[3]Contratos anteriores'!BP449</f>
        <v xml:space="preserve"> </v>
      </c>
      <c r="BN446" s="72" t="str">
        <f>+'[3]Contratos anteriores'!BQ449</f>
        <v xml:space="preserve"> </v>
      </c>
      <c r="BO446" s="72" t="str">
        <f>+'[3]Contratos anteriores'!BR449</f>
        <v xml:space="preserve"> </v>
      </c>
      <c r="BP446" s="72"/>
      <c r="BQ446" s="72"/>
      <c r="BR446" s="72"/>
      <c r="BS446" s="72" t="str">
        <f>+'[3]Contratos anteriores'!BS449</f>
        <v xml:space="preserve"> </v>
      </c>
      <c r="BT446" s="72" t="str">
        <f>+'[3]Contratos anteriores'!BT449</f>
        <v xml:space="preserve"> </v>
      </c>
      <c r="BU446" s="72" t="str">
        <f>+'[3]Contratos anteriores'!BU449</f>
        <v xml:space="preserve"> </v>
      </c>
      <c r="BV446" s="73" t="str">
        <f t="shared" si="459"/>
        <v xml:space="preserve"> </v>
      </c>
      <c r="BW446" s="73" t="str">
        <f t="shared" si="460"/>
        <v xml:space="preserve"> </v>
      </c>
      <c r="BX446" s="73" t="str">
        <f t="shared" si="533"/>
        <v xml:space="preserve"> </v>
      </c>
      <c r="BY446" s="73" t="str">
        <f t="shared" si="530"/>
        <v xml:space="preserve"> </v>
      </c>
      <c r="BZ446" s="73" t="str">
        <f t="shared" si="532"/>
        <v xml:space="preserve"> </v>
      </c>
      <c r="CA446" s="72" t="str">
        <f t="shared" si="461"/>
        <v/>
      </c>
      <c r="CB446" s="72" t="str">
        <f t="shared" si="462"/>
        <v/>
      </c>
      <c r="CC446" s="72" t="str">
        <f t="shared" si="463"/>
        <v/>
      </c>
      <c r="CD446" s="72" t="str">
        <f t="shared" si="464"/>
        <v/>
      </c>
      <c r="CE446" s="72" t="str">
        <f t="shared" si="465"/>
        <v/>
      </c>
      <c r="CF446" s="72" t="str">
        <f t="shared" si="466"/>
        <v/>
      </c>
      <c r="CG446" s="72" t="str">
        <f t="shared" si="467"/>
        <v/>
      </c>
      <c r="CH446" s="72" t="str">
        <f t="shared" si="468"/>
        <v/>
      </c>
      <c r="CI446" s="72" t="str">
        <f t="shared" si="469"/>
        <v/>
      </c>
      <c r="CJ446" s="72" t="str">
        <f t="shared" si="470"/>
        <v/>
      </c>
      <c r="CK446" s="72" t="str">
        <f t="shared" si="471"/>
        <v/>
      </c>
      <c r="CL446" s="72" t="str">
        <f t="shared" si="472"/>
        <v/>
      </c>
      <c r="CM446" s="72" t="str">
        <f t="shared" si="473"/>
        <v/>
      </c>
      <c r="CN446" s="72" t="str">
        <f t="shared" si="474"/>
        <v/>
      </c>
      <c r="CO446" s="72" t="str">
        <f t="shared" si="475"/>
        <v/>
      </c>
      <c r="CP446" s="72" t="str">
        <f t="shared" si="476"/>
        <v/>
      </c>
      <c r="CQ446" s="72" t="str">
        <f t="shared" si="477"/>
        <v/>
      </c>
      <c r="CR446" s="72" t="str">
        <f t="shared" si="478"/>
        <v/>
      </c>
      <c r="CS446" s="72" t="str">
        <f t="shared" si="479"/>
        <v/>
      </c>
      <c r="CT446" s="72" t="str">
        <f t="shared" si="480"/>
        <v/>
      </c>
      <c r="CU446" s="72" t="str">
        <f t="shared" si="481"/>
        <v/>
      </c>
      <c r="CV446" s="72" t="str">
        <f t="shared" si="482"/>
        <v/>
      </c>
      <c r="CW446" s="72" t="str">
        <f t="shared" si="483"/>
        <v/>
      </c>
      <c r="CX446" s="72" t="str">
        <f t="shared" si="484"/>
        <v/>
      </c>
      <c r="CY446" s="72" t="str">
        <f t="shared" si="485"/>
        <v/>
      </c>
      <c r="CZ446" s="72" t="str">
        <f t="shared" si="486"/>
        <v/>
      </c>
      <c r="DA446" s="72" t="str">
        <f t="shared" si="487"/>
        <v/>
      </c>
      <c r="DB446" s="72" t="str">
        <f t="shared" si="488"/>
        <v/>
      </c>
      <c r="DC446" s="72" t="str">
        <f t="shared" si="489"/>
        <v/>
      </c>
      <c r="DD446" s="72" t="str">
        <f t="shared" si="490"/>
        <v/>
      </c>
      <c r="DE446" s="72" t="str">
        <f t="shared" si="491"/>
        <v/>
      </c>
      <c r="DF446" s="72" t="str">
        <f t="shared" si="492"/>
        <v/>
      </c>
      <c r="DG446" s="72" t="str">
        <f t="shared" si="493"/>
        <v/>
      </c>
      <c r="DH446" s="72" t="str">
        <f t="shared" si="494"/>
        <v/>
      </c>
      <c r="DI446" s="72" t="str">
        <f t="shared" si="495"/>
        <v/>
      </c>
      <c r="DJ446" s="72" t="str">
        <f t="shared" si="496"/>
        <v/>
      </c>
      <c r="DK446" s="72" t="str">
        <f t="shared" si="497"/>
        <v/>
      </c>
      <c r="DL446" s="72" t="str">
        <f t="shared" si="498"/>
        <v/>
      </c>
      <c r="DM446" s="72" t="str">
        <f t="shared" si="499"/>
        <v/>
      </c>
      <c r="DN446" s="72" t="str">
        <f t="shared" si="500"/>
        <v/>
      </c>
      <c r="DO446" s="72" t="str">
        <f t="shared" si="501"/>
        <v/>
      </c>
      <c r="DP446" s="72" t="str">
        <f t="shared" si="502"/>
        <v/>
      </c>
      <c r="DQ446" s="72" t="str">
        <f t="shared" si="503"/>
        <v/>
      </c>
      <c r="DR446" s="72" t="str">
        <f t="shared" si="504"/>
        <v/>
      </c>
      <c r="DS446" s="72" t="str">
        <f t="shared" si="505"/>
        <v/>
      </c>
      <c r="DT446" s="72" t="str">
        <f t="shared" si="506"/>
        <v/>
      </c>
      <c r="DU446" s="72" t="str">
        <f t="shared" si="507"/>
        <v/>
      </c>
      <c r="DV446" s="72" t="str">
        <f t="shared" si="508"/>
        <v/>
      </c>
      <c r="DW446" s="72" t="str">
        <f t="shared" si="509"/>
        <v/>
      </c>
      <c r="DX446" s="72" t="str">
        <f t="shared" si="510"/>
        <v/>
      </c>
      <c r="DY446" s="72" t="str">
        <f t="shared" si="511"/>
        <v/>
      </c>
      <c r="DZ446" s="72" t="str">
        <f t="shared" si="512"/>
        <v/>
      </c>
      <c r="EA446" s="72" t="str">
        <f t="shared" si="513"/>
        <v/>
      </c>
      <c r="EB446" s="72" t="str">
        <f t="shared" si="514"/>
        <v/>
      </c>
      <c r="EC446" s="72" t="str">
        <f t="shared" si="515"/>
        <v/>
      </c>
      <c r="ED446" s="72" t="str">
        <f t="shared" si="516"/>
        <v/>
      </c>
      <c r="EE446" s="72" t="str">
        <f t="shared" si="517"/>
        <v/>
      </c>
      <c r="EF446" s="72" t="str">
        <f t="shared" si="518"/>
        <v/>
      </c>
      <c r="EG446" s="72" t="str">
        <f t="shared" si="519"/>
        <v/>
      </c>
      <c r="EH446" s="72" t="str">
        <f t="shared" si="520"/>
        <v/>
      </c>
      <c r="EI446" s="72" t="str">
        <f t="shared" si="521"/>
        <v/>
      </c>
      <c r="EJ446" s="72" t="str">
        <f t="shared" si="522"/>
        <v/>
      </c>
      <c r="EK446" s="72" t="str">
        <f t="shared" si="523"/>
        <v/>
      </c>
      <c r="EL446" s="72" t="str">
        <f t="shared" si="524"/>
        <v/>
      </c>
      <c r="EM446" s="72" t="str">
        <f t="shared" si="525"/>
        <v/>
      </c>
      <c r="EN446" s="72" t="str">
        <f t="shared" si="526"/>
        <v/>
      </c>
      <c r="EO446" s="71">
        <f t="shared" si="527"/>
        <v>0</v>
      </c>
      <c r="EP446" s="71">
        <f>ROUND(EO446*(1+[3]Inflación!$G$50),2)</f>
        <v>0</v>
      </c>
      <c r="EQ446" s="70" t="str">
        <f t="shared" si="528"/>
        <v xml:space="preserve"> </v>
      </c>
      <c r="ER446" s="69" t="s">
        <v>300</v>
      </c>
    </row>
    <row r="447" spans="1:148" s="69" customFormat="1" ht="24.75" customHeight="1">
      <c r="A447" s="80">
        <v>437</v>
      </c>
      <c r="B447" s="79" t="s">
        <v>309</v>
      </c>
      <c r="C447" s="78" t="s">
        <v>317</v>
      </c>
      <c r="D447" s="77" t="s">
        <v>12</v>
      </c>
      <c r="E447" s="76"/>
      <c r="F447" s="76"/>
      <c r="G447" s="75"/>
      <c r="H447" s="72"/>
      <c r="I447" s="72"/>
      <c r="J447" s="72"/>
      <c r="K447" s="72" t="str">
        <f>+'[3]Contratos anteriores'!AO450</f>
        <v xml:space="preserve"> </v>
      </c>
      <c r="L447" s="72" t="str">
        <f>+'[3]Contratos anteriores'!AP450</f>
        <v xml:space="preserve"> </v>
      </c>
      <c r="M447" s="72" t="str">
        <f>+'[3]Contratos anteriores'!AQ450</f>
        <v xml:space="preserve"> </v>
      </c>
      <c r="N447" s="72"/>
      <c r="O447" s="72"/>
      <c r="P447" s="72"/>
      <c r="Q447" s="72" t="str">
        <f>+'[3]Contratos anteriores'!AR450</f>
        <v xml:space="preserve"> </v>
      </c>
      <c r="R447" s="72" t="str">
        <f>+'[3]Contratos anteriores'!AS450</f>
        <v xml:space="preserve"> </v>
      </c>
      <c r="S447" s="72" t="str">
        <f>+'[3]Contratos anteriores'!AT450</f>
        <v xml:space="preserve"> </v>
      </c>
      <c r="T447" s="72"/>
      <c r="U447" s="72"/>
      <c r="V447" s="72"/>
      <c r="W447" s="72" t="str">
        <f>+'[3]Contratos anteriores'!AU450</f>
        <v xml:space="preserve"> </v>
      </c>
      <c r="X447" s="72" t="str">
        <f>+'[3]Contratos anteriores'!AV450</f>
        <v xml:space="preserve"> </v>
      </c>
      <c r="Y447" s="72" t="str">
        <f>+'[3]Contratos anteriores'!AW450</f>
        <v xml:space="preserve"> </v>
      </c>
      <c r="Z447" s="72"/>
      <c r="AA447" s="72"/>
      <c r="AB447" s="72"/>
      <c r="AC447" s="74" t="str">
        <f>+'[3]Contratos anteriores'!AX450</f>
        <v xml:space="preserve"> </v>
      </c>
      <c r="AD447" s="74" t="str">
        <f>+'[3]Contratos anteriores'!AY450</f>
        <v xml:space="preserve"> </v>
      </c>
      <c r="AE447" s="74" t="str">
        <f>+'[3]Contratos anteriores'!AZ450</f>
        <v xml:space="preserve"> </v>
      </c>
      <c r="AF447" s="72"/>
      <c r="AG447" s="72"/>
      <c r="AH447" s="72"/>
      <c r="AI447" s="72" t="str">
        <f>+'[3]Contratos anteriores'!BA450</f>
        <v xml:space="preserve"> </v>
      </c>
      <c r="AJ447" s="72" t="str">
        <f>+'[3]Contratos anteriores'!BB450</f>
        <v xml:space="preserve"> </v>
      </c>
      <c r="AK447" s="72" t="str">
        <f>+'[3]Contratos anteriores'!BC450</f>
        <v xml:space="preserve"> </v>
      </c>
      <c r="AL447" s="72"/>
      <c r="AM447" s="72"/>
      <c r="AN447" s="72"/>
      <c r="AO447" s="72" t="str">
        <f>+'[3]Contratos anteriores'!BD450</f>
        <v xml:space="preserve"> </v>
      </c>
      <c r="AP447" s="72" t="str">
        <f>+'[3]Contratos anteriores'!BE450</f>
        <v xml:space="preserve"> </v>
      </c>
      <c r="AQ447" s="72" t="str">
        <f>+'[3]Contratos anteriores'!BF450</f>
        <v xml:space="preserve"> </v>
      </c>
      <c r="AR447" s="72"/>
      <c r="AS447" s="72"/>
      <c r="AT447" s="72"/>
      <c r="AU447" s="72" t="str">
        <f>+'[3]Contratos anteriores'!BG450</f>
        <v xml:space="preserve"> </v>
      </c>
      <c r="AV447" s="72" t="str">
        <f>+'[3]Contratos anteriores'!BH450</f>
        <v xml:space="preserve"> </v>
      </c>
      <c r="AW447" s="72" t="str">
        <f>+'[3]Contratos anteriores'!BI450</f>
        <v xml:space="preserve"> </v>
      </c>
      <c r="AX447" s="72"/>
      <c r="AY447" s="72"/>
      <c r="AZ447" s="72"/>
      <c r="BA447" s="72" t="str">
        <f>+'[3]Contratos anteriores'!BJ450</f>
        <v xml:space="preserve"> </v>
      </c>
      <c r="BB447" s="72" t="str">
        <f>+'[3]Contratos anteriores'!BK450</f>
        <v xml:space="preserve"> </v>
      </c>
      <c r="BC447" s="72" t="str">
        <f>+'[3]Contratos anteriores'!BL450</f>
        <v xml:space="preserve"> </v>
      </c>
      <c r="BD447" s="72"/>
      <c r="BE447" s="72"/>
      <c r="BF447" s="72"/>
      <c r="BG447" s="72" t="str">
        <f>+'[3]Contratos anteriores'!BM450</f>
        <v xml:space="preserve"> </v>
      </c>
      <c r="BH447" s="72" t="str">
        <f>+'[3]Contratos anteriores'!BN450</f>
        <v xml:space="preserve"> </v>
      </c>
      <c r="BI447" s="72" t="str">
        <f>+'[3]Contratos anteriores'!BO450</f>
        <v xml:space="preserve"> </v>
      </c>
      <c r="BJ447" s="72"/>
      <c r="BK447" s="72"/>
      <c r="BL447" s="72"/>
      <c r="BM447" s="72" t="str">
        <f>+'[3]Contratos anteriores'!BP450</f>
        <v xml:space="preserve"> </v>
      </c>
      <c r="BN447" s="72" t="str">
        <f>+'[3]Contratos anteriores'!BQ450</f>
        <v xml:space="preserve"> </v>
      </c>
      <c r="BO447" s="72" t="str">
        <f>+'[3]Contratos anteriores'!BR450</f>
        <v xml:space="preserve"> </v>
      </c>
      <c r="BP447" s="72"/>
      <c r="BQ447" s="72"/>
      <c r="BR447" s="72"/>
      <c r="BS447" s="72" t="str">
        <f>+'[3]Contratos anteriores'!BS450</f>
        <v xml:space="preserve"> </v>
      </c>
      <c r="BT447" s="72" t="str">
        <f>+'[3]Contratos anteriores'!BT450</f>
        <v xml:space="preserve"> </v>
      </c>
      <c r="BU447" s="72" t="str">
        <f>+'[3]Contratos anteriores'!BU450</f>
        <v xml:space="preserve"> </v>
      </c>
      <c r="BV447" s="73" t="str">
        <f t="shared" si="459"/>
        <v xml:space="preserve"> </v>
      </c>
      <c r="BW447" s="73" t="str">
        <f t="shared" si="460"/>
        <v xml:space="preserve"> </v>
      </c>
      <c r="BX447" s="73" t="str">
        <f t="shared" si="533"/>
        <v xml:space="preserve"> </v>
      </c>
      <c r="BY447" s="73" t="str">
        <f t="shared" si="530"/>
        <v xml:space="preserve"> </v>
      </c>
      <c r="BZ447" s="73" t="str">
        <f t="shared" si="532"/>
        <v xml:space="preserve"> </v>
      </c>
      <c r="CA447" s="72" t="str">
        <f t="shared" si="461"/>
        <v/>
      </c>
      <c r="CB447" s="72" t="str">
        <f t="shared" si="462"/>
        <v/>
      </c>
      <c r="CC447" s="72" t="str">
        <f t="shared" si="463"/>
        <v/>
      </c>
      <c r="CD447" s="72" t="str">
        <f t="shared" si="464"/>
        <v/>
      </c>
      <c r="CE447" s="72" t="str">
        <f t="shared" si="465"/>
        <v/>
      </c>
      <c r="CF447" s="72" t="str">
        <f t="shared" si="466"/>
        <v/>
      </c>
      <c r="CG447" s="72" t="str">
        <f t="shared" si="467"/>
        <v/>
      </c>
      <c r="CH447" s="72" t="str">
        <f t="shared" si="468"/>
        <v/>
      </c>
      <c r="CI447" s="72" t="str">
        <f t="shared" si="469"/>
        <v/>
      </c>
      <c r="CJ447" s="72" t="str">
        <f t="shared" si="470"/>
        <v/>
      </c>
      <c r="CK447" s="72" t="str">
        <f t="shared" si="471"/>
        <v/>
      </c>
      <c r="CL447" s="72" t="str">
        <f t="shared" si="472"/>
        <v/>
      </c>
      <c r="CM447" s="72" t="str">
        <f t="shared" si="473"/>
        <v/>
      </c>
      <c r="CN447" s="72" t="str">
        <f t="shared" si="474"/>
        <v/>
      </c>
      <c r="CO447" s="72" t="str">
        <f t="shared" si="475"/>
        <v/>
      </c>
      <c r="CP447" s="72" t="str">
        <f t="shared" si="476"/>
        <v/>
      </c>
      <c r="CQ447" s="72" t="str">
        <f t="shared" si="477"/>
        <v/>
      </c>
      <c r="CR447" s="72" t="str">
        <f t="shared" si="478"/>
        <v/>
      </c>
      <c r="CS447" s="72" t="str">
        <f t="shared" si="479"/>
        <v/>
      </c>
      <c r="CT447" s="72" t="str">
        <f t="shared" si="480"/>
        <v/>
      </c>
      <c r="CU447" s="72" t="str">
        <f t="shared" si="481"/>
        <v/>
      </c>
      <c r="CV447" s="72" t="str">
        <f t="shared" si="482"/>
        <v/>
      </c>
      <c r="CW447" s="72" t="str">
        <f t="shared" si="483"/>
        <v/>
      </c>
      <c r="CX447" s="72" t="str">
        <f t="shared" si="484"/>
        <v/>
      </c>
      <c r="CY447" s="72" t="str">
        <f t="shared" si="485"/>
        <v/>
      </c>
      <c r="CZ447" s="72" t="str">
        <f t="shared" si="486"/>
        <v/>
      </c>
      <c r="DA447" s="72" t="str">
        <f t="shared" si="487"/>
        <v/>
      </c>
      <c r="DB447" s="72" t="str">
        <f t="shared" si="488"/>
        <v/>
      </c>
      <c r="DC447" s="72" t="str">
        <f t="shared" si="489"/>
        <v/>
      </c>
      <c r="DD447" s="72" t="str">
        <f t="shared" si="490"/>
        <v/>
      </c>
      <c r="DE447" s="72" t="str">
        <f t="shared" si="491"/>
        <v/>
      </c>
      <c r="DF447" s="72" t="str">
        <f t="shared" si="492"/>
        <v/>
      </c>
      <c r="DG447" s="72" t="str">
        <f t="shared" si="493"/>
        <v/>
      </c>
      <c r="DH447" s="72" t="str">
        <f t="shared" si="494"/>
        <v/>
      </c>
      <c r="DI447" s="72" t="str">
        <f t="shared" si="495"/>
        <v/>
      </c>
      <c r="DJ447" s="72" t="str">
        <f t="shared" si="496"/>
        <v/>
      </c>
      <c r="DK447" s="72" t="str">
        <f t="shared" si="497"/>
        <v/>
      </c>
      <c r="DL447" s="72" t="str">
        <f t="shared" si="498"/>
        <v/>
      </c>
      <c r="DM447" s="72" t="str">
        <f t="shared" si="499"/>
        <v/>
      </c>
      <c r="DN447" s="72" t="str">
        <f t="shared" si="500"/>
        <v/>
      </c>
      <c r="DO447" s="72" t="str">
        <f t="shared" si="501"/>
        <v/>
      </c>
      <c r="DP447" s="72" t="str">
        <f t="shared" si="502"/>
        <v/>
      </c>
      <c r="DQ447" s="72" t="str">
        <f t="shared" si="503"/>
        <v/>
      </c>
      <c r="DR447" s="72" t="str">
        <f t="shared" si="504"/>
        <v/>
      </c>
      <c r="DS447" s="72" t="str">
        <f t="shared" si="505"/>
        <v/>
      </c>
      <c r="DT447" s="72" t="str">
        <f t="shared" si="506"/>
        <v/>
      </c>
      <c r="DU447" s="72" t="str">
        <f t="shared" si="507"/>
        <v/>
      </c>
      <c r="DV447" s="72" t="str">
        <f t="shared" si="508"/>
        <v/>
      </c>
      <c r="DW447" s="72" t="str">
        <f t="shared" si="509"/>
        <v/>
      </c>
      <c r="DX447" s="72" t="str">
        <f t="shared" si="510"/>
        <v/>
      </c>
      <c r="DY447" s="72" t="str">
        <f t="shared" si="511"/>
        <v/>
      </c>
      <c r="DZ447" s="72" t="str">
        <f t="shared" si="512"/>
        <v/>
      </c>
      <c r="EA447" s="72" t="str">
        <f t="shared" si="513"/>
        <v/>
      </c>
      <c r="EB447" s="72" t="str">
        <f t="shared" si="514"/>
        <v/>
      </c>
      <c r="EC447" s="72" t="str">
        <f t="shared" si="515"/>
        <v/>
      </c>
      <c r="ED447" s="72" t="str">
        <f t="shared" si="516"/>
        <v/>
      </c>
      <c r="EE447" s="72" t="str">
        <f t="shared" si="517"/>
        <v/>
      </c>
      <c r="EF447" s="72" t="str">
        <f t="shared" si="518"/>
        <v/>
      </c>
      <c r="EG447" s="72" t="str">
        <f t="shared" si="519"/>
        <v/>
      </c>
      <c r="EH447" s="72" t="str">
        <f t="shared" si="520"/>
        <v/>
      </c>
      <c r="EI447" s="72" t="str">
        <f t="shared" si="521"/>
        <v/>
      </c>
      <c r="EJ447" s="72" t="str">
        <f t="shared" si="522"/>
        <v/>
      </c>
      <c r="EK447" s="72" t="str">
        <f t="shared" si="523"/>
        <v/>
      </c>
      <c r="EL447" s="72" t="str">
        <f t="shared" si="524"/>
        <v/>
      </c>
      <c r="EM447" s="72" t="str">
        <f t="shared" si="525"/>
        <v/>
      </c>
      <c r="EN447" s="72" t="str">
        <f t="shared" si="526"/>
        <v/>
      </c>
      <c r="EO447" s="71">
        <f t="shared" si="527"/>
        <v>0</v>
      </c>
      <c r="EP447" s="71">
        <f>ROUND(EO447*(1+[3]Inflación!$G$50),2)</f>
        <v>0</v>
      </c>
      <c r="EQ447" s="70" t="str">
        <f t="shared" si="528"/>
        <v xml:space="preserve"> </v>
      </c>
      <c r="ER447" s="69" t="s">
        <v>300</v>
      </c>
    </row>
    <row r="448" spans="1:148" s="69" customFormat="1" ht="24.75" customHeight="1">
      <c r="A448" s="80">
        <v>438</v>
      </c>
      <c r="B448" s="79" t="s">
        <v>309</v>
      </c>
      <c r="C448" s="78" t="s">
        <v>316</v>
      </c>
      <c r="D448" s="77" t="s">
        <v>12</v>
      </c>
      <c r="E448" s="76"/>
      <c r="F448" s="76"/>
      <c r="G448" s="75"/>
      <c r="H448" s="72"/>
      <c r="I448" s="72"/>
      <c r="J448" s="72"/>
      <c r="K448" s="72" t="str">
        <f>+'[3]Contratos anteriores'!AO451</f>
        <v xml:space="preserve"> </v>
      </c>
      <c r="L448" s="72" t="str">
        <f>+'[3]Contratos anteriores'!AP451</f>
        <v xml:space="preserve"> </v>
      </c>
      <c r="M448" s="72" t="str">
        <f>+'[3]Contratos anteriores'!AQ451</f>
        <v xml:space="preserve"> </v>
      </c>
      <c r="N448" s="72"/>
      <c r="O448" s="72"/>
      <c r="P448" s="72"/>
      <c r="Q448" s="72" t="str">
        <f>+'[3]Contratos anteriores'!AR451</f>
        <v xml:space="preserve"> </v>
      </c>
      <c r="R448" s="72" t="str">
        <f>+'[3]Contratos anteriores'!AS451</f>
        <v xml:space="preserve"> </v>
      </c>
      <c r="S448" s="72" t="str">
        <f>+'[3]Contratos anteriores'!AT451</f>
        <v xml:space="preserve"> </v>
      </c>
      <c r="T448" s="72"/>
      <c r="U448" s="72"/>
      <c r="V448" s="72"/>
      <c r="W448" s="72" t="str">
        <f>+'[3]Contratos anteriores'!AU451</f>
        <v xml:space="preserve"> </v>
      </c>
      <c r="X448" s="72" t="str">
        <f>+'[3]Contratos anteriores'!AV451</f>
        <v xml:space="preserve"> </v>
      </c>
      <c r="Y448" s="72" t="str">
        <f>+'[3]Contratos anteriores'!AW451</f>
        <v xml:space="preserve"> </v>
      </c>
      <c r="Z448" s="72"/>
      <c r="AA448" s="72"/>
      <c r="AB448" s="72"/>
      <c r="AC448" s="74" t="str">
        <f>+'[3]Contratos anteriores'!AX451</f>
        <v xml:space="preserve"> </v>
      </c>
      <c r="AD448" s="74" t="str">
        <f>+'[3]Contratos anteriores'!AY451</f>
        <v xml:space="preserve"> </v>
      </c>
      <c r="AE448" s="74" t="str">
        <f>+'[3]Contratos anteriores'!AZ451</f>
        <v xml:space="preserve"> </v>
      </c>
      <c r="AF448" s="72"/>
      <c r="AG448" s="72"/>
      <c r="AH448" s="72"/>
      <c r="AI448" s="72" t="str">
        <f>+'[3]Contratos anteriores'!BA451</f>
        <v xml:space="preserve"> </v>
      </c>
      <c r="AJ448" s="72" t="str">
        <f>+'[3]Contratos anteriores'!BB451</f>
        <v xml:space="preserve"> </v>
      </c>
      <c r="AK448" s="72" t="str">
        <f>+'[3]Contratos anteriores'!BC451</f>
        <v xml:space="preserve"> </v>
      </c>
      <c r="AL448" s="72"/>
      <c r="AM448" s="72"/>
      <c r="AN448" s="72"/>
      <c r="AO448" s="72" t="str">
        <f>+'[3]Contratos anteriores'!BD451</f>
        <v xml:space="preserve"> </v>
      </c>
      <c r="AP448" s="72" t="str">
        <f>+'[3]Contratos anteriores'!BE451</f>
        <v xml:space="preserve"> </v>
      </c>
      <c r="AQ448" s="72" t="str">
        <f>+'[3]Contratos anteriores'!BF451</f>
        <v xml:space="preserve"> </v>
      </c>
      <c r="AR448" s="72"/>
      <c r="AS448" s="72"/>
      <c r="AT448" s="72"/>
      <c r="AU448" s="72" t="str">
        <f>+'[3]Contratos anteriores'!BG451</f>
        <v xml:space="preserve"> </v>
      </c>
      <c r="AV448" s="72" t="str">
        <f>+'[3]Contratos anteriores'!BH451</f>
        <v xml:space="preserve"> </v>
      </c>
      <c r="AW448" s="72" t="str">
        <f>+'[3]Contratos anteriores'!BI451</f>
        <v xml:space="preserve"> </v>
      </c>
      <c r="AX448" s="72"/>
      <c r="AY448" s="72"/>
      <c r="AZ448" s="72"/>
      <c r="BA448" s="72" t="str">
        <f>+'[3]Contratos anteriores'!BJ451</f>
        <v xml:space="preserve"> </v>
      </c>
      <c r="BB448" s="72" t="str">
        <f>+'[3]Contratos anteriores'!BK451</f>
        <v xml:space="preserve"> </v>
      </c>
      <c r="BC448" s="72" t="str">
        <f>+'[3]Contratos anteriores'!BL451</f>
        <v xml:space="preserve"> </v>
      </c>
      <c r="BD448" s="72"/>
      <c r="BE448" s="72"/>
      <c r="BF448" s="72"/>
      <c r="BG448" s="72" t="str">
        <f>+'[3]Contratos anteriores'!BM451</f>
        <v xml:space="preserve"> </v>
      </c>
      <c r="BH448" s="72" t="str">
        <f>+'[3]Contratos anteriores'!BN451</f>
        <v xml:space="preserve"> </v>
      </c>
      <c r="BI448" s="72">
        <f>+'[3]Contratos anteriores'!BO451</f>
        <v>4.1202594000000001</v>
      </c>
      <c r="BJ448" s="72"/>
      <c r="BK448" s="72"/>
      <c r="BL448" s="72"/>
      <c r="BM448" s="72" t="str">
        <f>+'[3]Contratos anteriores'!BP451</f>
        <v xml:space="preserve"> </v>
      </c>
      <c r="BN448" s="72" t="str">
        <f>+'[3]Contratos anteriores'!BQ451</f>
        <v xml:space="preserve"> </v>
      </c>
      <c r="BO448" s="72" t="str">
        <f>+'[3]Contratos anteriores'!BR451</f>
        <v xml:space="preserve"> </v>
      </c>
      <c r="BP448" s="72"/>
      <c r="BQ448" s="72"/>
      <c r="BR448" s="72"/>
      <c r="BS448" s="72">
        <f>+'[3]Contratos anteriores'!BS451</f>
        <v>5.0958929999999993</v>
      </c>
      <c r="BT448" s="72" t="str">
        <f>+'[3]Contratos anteriores'!BT451</f>
        <v xml:space="preserve"> </v>
      </c>
      <c r="BU448" s="72">
        <f>+'[3]Contratos anteriores'!BU451</f>
        <v>5.4248560000000001</v>
      </c>
      <c r="BV448" s="73">
        <f t="shared" si="459"/>
        <v>4.8803361333333326</v>
      </c>
      <c r="BW448" s="73">
        <f t="shared" si="460"/>
        <v>0.67848481505355529</v>
      </c>
      <c r="BX448" s="73">
        <f>IFERROR(BV448-BW448*1.25," ")</f>
        <v>4.0322301145163886</v>
      </c>
      <c r="BY448" s="73">
        <f t="shared" si="530"/>
        <v>5.558820948386888</v>
      </c>
      <c r="BZ448" s="73">
        <f t="shared" si="532"/>
        <v>5.558820948386888</v>
      </c>
      <c r="CA448" s="72" t="str">
        <f t="shared" si="461"/>
        <v/>
      </c>
      <c r="CB448" s="72" t="str">
        <f t="shared" si="462"/>
        <v/>
      </c>
      <c r="CC448" s="72" t="str">
        <f t="shared" si="463"/>
        <v/>
      </c>
      <c r="CD448" s="72" t="str">
        <f t="shared" si="464"/>
        <v/>
      </c>
      <c r="CE448" s="72" t="str">
        <f t="shared" si="465"/>
        <v/>
      </c>
      <c r="CF448" s="72" t="str">
        <f t="shared" si="466"/>
        <v/>
      </c>
      <c r="CG448" s="72" t="str">
        <f t="shared" si="467"/>
        <v/>
      </c>
      <c r="CH448" s="72" t="str">
        <f t="shared" si="468"/>
        <v/>
      </c>
      <c r="CI448" s="72" t="str">
        <f t="shared" si="469"/>
        <v/>
      </c>
      <c r="CJ448" s="72" t="str">
        <f t="shared" si="470"/>
        <v/>
      </c>
      <c r="CK448" s="72" t="str">
        <f t="shared" si="471"/>
        <v/>
      </c>
      <c r="CL448" s="72" t="str">
        <f t="shared" si="472"/>
        <v/>
      </c>
      <c r="CM448" s="72" t="str">
        <f t="shared" si="473"/>
        <v/>
      </c>
      <c r="CN448" s="72" t="str">
        <f t="shared" si="474"/>
        <v/>
      </c>
      <c r="CO448" s="72" t="str">
        <f t="shared" si="475"/>
        <v/>
      </c>
      <c r="CP448" s="72" t="str">
        <f t="shared" si="476"/>
        <v/>
      </c>
      <c r="CQ448" s="72" t="str">
        <f t="shared" si="477"/>
        <v/>
      </c>
      <c r="CR448" s="72" t="str">
        <f t="shared" si="478"/>
        <v/>
      </c>
      <c r="CS448" s="72" t="str">
        <f t="shared" si="479"/>
        <v/>
      </c>
      <c r="CT448" s="72" t="str">
        <f t="shared" si="480"/>
        <v/>
      </c>
      <c r="CU448" s="72" t="str">
        <f t="shared" si="481"/>
        <v/>
      </c>
      <c r="CV448" s="72" t="str">
        <f t="shared" si="482"/>
        <v/>
      </c>
      <c r="CW448" s="72" t="str">
        <f t="shared" si="483"/>
        <v/>
      </c>
      <c r="CX448" s="72" t="str">
        <f t="shared" si="484"/>
        <v/>
      </c>
      <c r="CY448" s="72" t="str">
        <f t="shared" si="485"/>
        <v/>
      </c>
      <c r="CZ448" s="72" t="str">
        <f t="shared" si="486"/>
        <v/>
      </c>
      <c r="DA448" s="72" t="str">
        <f t="shared" si="487"/>
        <v/>
      </c>
      <c r="DB448" s="72" t="str">
        <f t="shared" si="488"/>
        <v/>
      </c>
      <c r="DC448" s="72" t="str">
        <f t="shared" si="489"/>
        <v/>
      </c>
      <c r="DD448" s="72" t="str">
        <f t="shared" si="490"/>
        <v/>
      </c>
      <c r="DE448" s="72" t="str">
        <f t="shared" si="491"/>
        <v/>
      </c>
      <c r="DF448" s="72" t="str">
        <f t="shared" si="492"/>
        <v/>
      </c>
      <c r="DG448" s="72" t="str">
        <f t="shared" si="493"/>
        <v/>
      </c>
      <c r="DH448" s="72" t="str">
        <f t="shared" si="494"/>
        <v/>
      </c>
      <c r="DI448" s="72" t="str">
        <f t="shared" si="495"/>
        <v/>
      </c>
      <c r="DJ448" s="72" t="str">
        <f t="shared" si="496"/>
        <v/>
      </c>
      <c r="DK448" s="72" t="str">
        <f t="shared" si="497"/>
        <v/>
      </c>
      <c r="DL448" s="72" t="str">
        <f t="shared" si="498"/>
        <v/>
      </c>
      <c r="DM448" s="72" t="str">
        <f t="shared" si="499"/>
        <v/>
      </c>
      <c r="DN448" s="72" t="str">
        <f t="shared" si="500"/>
        <v/>
      </c>
      <c r="DO448" s="72" t="str">
        <f t="shared" si="501"/>
        <v/>
      </c>
      <c r="DP448" s="72" t="str">
        <f t="shared" si="502"/>
        <v/>
      </c>
      <c r="DQ448" s="72" t="str">
        <f t="shared" si="503"/>
        <v/>
      </c>
      <c r="DR448" s="72" t="str">
        <f t="shared" si="504"/>
        <v/>
      </c>
      <c r="DS448" s="72" t="str">
        <f t="shared" si="505"/>
        <v/>
      </c>
      <c r="DT448" s="72" t="str">
        <f t="shared" si="506"/>
        <v/>
      </c>
      <c r="DU448" s="72" t="str">
        <f t="shared" si="507"/>
        <v/>
      </c>
      <c r="DV448" s="72" t="str">
        <f t="shared" si="508"/>
        <v/>
      </c>
      <c r="DW448" s="72" t="str">
        <f t="shared" si="509"/>
        <v/>
      </c>
      <c r="DX448" s="72" t="str">
        <f t="shared" si="510"/>
        <v/>
      </c>
      <c r="DY448" s="72" t="str">
        <f t="shared" si="511"/>
        <v/>
      </c>
      <c r="DZ448" s="72" t="str">
        <f t="shared" si="512"/>
        <v/>
      </c>
      <c r="EA448" s="72" t="str">
        <f t="shared" si="513"/>
        <v/>
      </c>
      <c r="EB448" s="72">
        <f t="shared" si="514"/>
        <v>4.1202594000000001</v>
      </c>
      <c r="EC448" s="72" t="str">
        <f t="shared" si="515"/>
        <v/>
      </c>
      <c r="ED448" s="72" t="str">
        <f t="shared" si="516"/>
        <v/>
      </c>
      <c r="EE448" s="72" t="str">
        <f t="shared" si="517"/>
        <v/>
      </c>
      <c r="EF448" s="72" t="str">
        <f t="shared" si="518"/>
        <v/>
      </c>
      <c r="EG448" s="72" t="str">
        <f t="shared" si="519"/>
        <v/>
      </c>
      <c r="EH448" s="72" t="str">
        <f t="shared" si="520"/>
        <v/>
      </c>
      <c r="EI448" s="72" t="str">
        <f t="shared" si="521"/>
        <v/>
      </c>
      <c r="EJ448" s="72" t="str">
        <f t="shared" si="522"/>
        <v/>
      </c>
      <c r="EK448" s="72" t="str">
        <f t="shared" si="523"/>
        <v/>
      </c>
      <c r="EL448" s="72">
        <f t="shared" si="524"/>
        <v>5.0958929999999993</v>
      </c>
      <c r="EM448" s="72" t="str">
        <f t="shared" si="525"/>
        <v/>
      </c>
      <c r="EN448" s="72">
        <f t="shared" si="526"/>
        <v>5.4248560000000001</v>
      </c>
      <c r="EO448" s="71">
        <f t="shared" si="527"/>
        <v>4.9400000000000004</v>
      </c>
      <c r="EP448" s="71">
        <f>ROUND(EO448*(1+[3]Inflación!$G$50),2)</f>
        <v>5</v>
      </c>
      <c r="EQ448" s="70" t="str">
        <f t="shared" si="528"/>
        <v xml:space="preserve"> </v>
      </c>
      <c r="ER448" s="69" t="s">
        <v>315</v>
      </c>
    </row>
    <row r="449" spans="1:148" s="69" customFormat="1" ht="24.75" customHeight="1">
      <c r="A449" s="80">
        <v>439</v>
      </c>
      <c r="B449" s="79" t="s">
        <v>309</v>
      </c>
      <c r="C449" s="78" t="s">
        <v>314</v>
      </c>
      <c r="D449" s="77" t="s">
        <v>12</v>
      </c>
      <c r="E449" s="76"/>
      <c r="F449" s="76"/>
      <c r="G449" s="75"/>
      <c r="H449" s="72"/>
      <c r="I449" s="72"/>
      <c r="J449" s="72"/>
      <c r="K449" s="72" t="str">
        <f>+'[3]Contratos anteriores'!AO452</f>
        <v xml:space="preserve"> </v>
      </c>
      <c r="L449" s="72" t="str">
        <f>+'[3]Contratos anteriores'!AP452</f>
        <v xml:space="preserve"> </v>
      </c>
      <c r="M449" s="72" t="str">
        <f>+'[3]Contratos anteriores'!AQ452</f>
        <v xml:space="preserve"> </v>
      </c>
      <c r="N449" s="72"/>
      <c r="O449" s="72"/>
      <c r="P449" s="72"/>
      <c r="Q449" s="72" t="str">
        <f>+'[3]Contratos anteriores'!AR452</f>
        <v xml:space="preserve"> </v>
      </c>
      <c r="R449" s="72" t="str">
        <f>+'[3]Contratos anteriores'!AS452</f>
        <v xml:space="preserve"> </v>
      </c>
      <c r="S449" s="72" t="str">
        <f>+'[3]Contratos anteriores'!AT452</f>
        <v xml:space="preserve"> </v>
      </c>
      <c r="T449" s="72"/>
      <c r="U449" s="72"/>
      <c r="V449" s="72"/>
      <c r="W449" s="72" t="str">
        <f>+'[3]Contratos anteriores'!AU452</f>
        <v xml:space="preserve"> </v>
      </c>
      <c r="X449" s="72" t="str">
        <f>+'[3]Contratos anteriores'!AV452</f>
        <v xml:space="preserve"> </v>
      </c>
      <c r="Y449" s="72" t="str">
        <f>+'[3]Contratos anteriores'!AW452</f>
        <v xml:space="preserve"> </v>
      </c>
      <c r="Z449" s="72"/>
      <c r="AA449" s="72"/>
      <c r="AB449" s="72"/>
      <c r="AC449" s="74" t="str">
        <f>+'[3]Contratos anteriores'!AX452</f>
        <v xml:space="preserve"> </v>
      </c>
      <c r="AD449" s="74" t="str">
        <f>+'[3]Contratos anteriores'!AY452</f>
        <v xml:space="preserve"> </v>
      </c>
      <c r="AE449" s="74" t="str">
        <f>+'[3]Contratos anteriores'!AZ452</f>
        <v xml:space="preserve"> </v>
      </c>
      <c r="AF449" s="72"/>
      <c r="AG449" s="72"/>
      <c r="AH449" s="72"/>
      <c r="AI449" s="72" t="str">
        <f>+'[3]Contratos anteriores'!BA452</f>
        <v xml:space="preserve"> </v>
      </c>
      <c r="AJ449" s="72" t="str">
        <f>+'[3]Contratos anteriores'!BB452</f>
        <v xml:space="preserve"> </v>
      </c>
      <c r="AK449" s="72" t="str">
        <f>+'[3]Contratos anteriores'!BC452</f>
        <v xml:space="preserve"> </v>
      </c>
      <c r="AL449" s="72"/>
      <c r="AM449" s="72"/>
      <c r="AN449" s="72"/>
      <c r="AO449" s="72" t="str">
        <f>+'[3]Contratos anteriores'!BD452</f>
        <v xml:space="preserve"> </v>
      </c>
      <c r="AP449" s="72" t="str">
        <f>+'[3]Contratos anteriores'!BE452</f>
        <v xml:space="preserve"> </v>
      </c>
      <c r="AQ449" s="72" t="str">
        <f>+'[3]Contratos anteriores'!BF452</f>
        <v xml:space="preserve"> </v>
      </c>
      <c r="AR449" s="72"/>
      <c r="AS449" s="72"/>
      <c r="AT449" s="72"/>
      <c r="AU449" s="72" t="str">
        <f>+'[3]Contratos anteriores'!BG452</f>
        <v xml:space="preserve"> </v>
      </c>
      <c r="AV449" s="72" t="str">
        <f>+'[3]Contratos anteriores'!BH452</f>
        <v xml:space="preserve"> </v>
      </c>
      <c r="AW449" s="72" t="str">
        <f>+'[3]Contratos anteriores'!BI452</f>
        <v xml:space="preserve"> </v>
      </c>
      <c r="AX449" s="72"/>
      <c r="AY449" s="72"/>
      <c r="AZ449" s="72"/>
      <c r="BA449" s="72" t="str">
        <f>+'[3]Contratos anteriores'!BJ452</f>
        <v xml:space="preserve"> </v>
      </c>
      <c r="BB449" s="72" t="str">
        <f>+'[3]Contratos anteriores'!BK452</f>
        <v xml:space="preserve"> </v>
      </c>
      <c r="BC449" s="72" t="str">
        <f>+'[3]Contratos anteriores'!BL452</f>
        <v xml:space="preserve"> </v>
      </c>
      <c r="BD449" s="72"/>
      <c r="BE449" s="72"/>
      <c r="BF449" s="72"/>
      <c r="BG449" s="72" t="str">
        <f>+'[3]Contratos anteriores'!BM452</f>
        <v xml:space="preserve"> </v>
      </c>
      <c r="BH449" s="72" t="str">
        <f>+'[3]Contratos anteriores'!BN452</f>
        <v xml:space="preserve"> </v>
      </c>
      <c r="BI449" s="72" t="str">
        <f>+'[3]Contratos anteriores'!BO452</f>
        <v xml:space="preserve"> </v>
      </c>
      <c r="BJ449" s="72"/>
      <c r="BK449" s="72"/>
      <c r="BL449" s="72"/>
      <c r="BM449" s="72" t="str">
        <f>+'[3]Contratos anteriores'!BP452</f>
        <v xml:space="preserve"> </v>
      </c>
      <c r="BN449" s="72" t="str">
        <f>+'[3]Contratos anteriores'!BQ452</f>
        <v xml:space="preserve"> </v>
      </c>
      <c r="BO449" s="72" t="str">
        <f>+'[3]Contratos anteriores'!BR452</f>
        <v xml:space="preserve"> </v>
      </c>
      <c r="BP449" s="72"/>
      <c r="BQ449" s="72"/>
      <c r="BR449" s="72"/>
      <c r="BS449" s="72" t="str">
        <f>+'[3]Contratos anteriores'!BS452</f>
        <v xml:space="preserve"> </v>
      </c>
      <c r="BT449" s="72" t="str">
        <f>+'[3]Contratos anteriores'!BT452</f>
        <v xml:space="preserve"> </v>
      </c>
      <c r="BU449" s="72">
        <f>+'[3]Contratos anteriores'!BU452</f>
        <v>4.8884429999999996</v>
      </c>
      <c r="BV449" s="73">
        <f t="shared" si="459"/>
        <v>4.8884429999999996</v>
      </c>
      <c r="BW449" s="73" t="str">
        <f t="shared" si="460"/>
        <v xml:space="preserve"> </v>
      </c>
      <c r="BX449" s="73" t="str">
        <f t="shared" ref="BX449:BX460" si="534">IFERROR(BV449-BW449*$BX$2," ")</f>
        <v xml:space="preserve"> </v>
      </c>
      <c r="BY449" s="73" t="str">
        <f t="shared" si="530"/>
        <v xml:space="preserve"> </v>
      </c>
      <c r="BZ449" s="73" t="str">
        <f t="shared" si="532"/>
        <v xml:space="preserve"> </v>
      </c>
      <c r="CA449" s="72" t="str">
        <f t="shared" si="461"/>
        <v/>
      </c>
      <c r="CB449" s="72" t="str">
        <f t="shared" si="462"/>
        <v/>
      </c>
      <c r="CC449" s="72" t="str">
        <f t="shared" si="463"/>
        <v/>
      </c>
      <c r="CD449" s="72" t="str">
        <f t="shared" si="464"/>
        <v/>
      </c>
      <c r="CE449" s="72" t="str">
        <f t="shared" si="465"/>
        <v/>
      </c>
      <c r="CF449" s="72" t="str">
        <f t="shared" si="466"/>
        <v/>
      </c>
      <c r="CG449" s="72" t="str">
        <f t="shared" si="467"/>
        <v/>
      </c>
      <c r="CH449" s="72" t="str">
        <f t="shared" si="468"/>
        <v/>
      </c>
      <c r="CI449" s="72" t="str">
        <f t="shared" si="469"/>
        <v/>
      </c>
      <c r="CJ449" s="72" t="str">
        <f t="shared" si="470"/>
        <v/>
      </c>
      <c r="CK449" s="72" t="str">
        <f t="shared" si="471"/>
        <v/>
      </c>
      <c r="CL449" s="72" t="str">
        <f t="shared" si="472"/>
        <v/>
      </c>
      <c r="CM449" s="72" t="str">
        <f t="shared" si="473"/>
        <v/>
      </c>
      <c r="CN449" s="72" t="str">
        <f t="shared" si="474"/>
        <v/>
      </c>
      <c r="CO449" s="72" t="str">
        <f t="shared" si="475"/>
        <v/>
      </c>
      <c r="CP449" s="72" t="str">
        <f t="shared" si="476"/>
        <v/>
      </c>
      <c r="CQ449" s="72" t="str">
        <f t="shared" si="477"/>
        <v/>
      </c>
      <c r="CR449" s="72" t="str">
        <f t="shared" si="478"/>
        <v/>
      </c>
      <c r="CS449" s="72" t="str">
        <f t="shared" si="479"/>
        <v/>
      </c>
      <c r="CT449" s="72" t="str">
        <f t="shared" si="480"/>
        <v/>
      </c>
      <c r="CU449" s="72" t="str">
        <f t="shared" si="481"/>
        <v/>
      </c>
      <c r="CV449" s="72" t="str">
        <f t="shared" si="482"/>
        <v/>
      </c>
      <c r="CW449" s="72" t="str">
        <f t="shared" si="483"/>
        <v/>
      </c>
      <c r="CX449" s="72" t="str">
        <f t="shared" si="484"/>
        <v/>
      </c>
      <c r="CY449" s="72" t="str">
        <f t="shared" si="485"/>
        <v/>
      </c>
      <c r="CZ449" s="72" t="str">
        <f t="shared" si="486"/>
        <v/>
      </c>
      <c r="DA449" s="72" t="str">
        <f t="shared" si="487"/>
        <v/>
      </c>
      <c r="DB449" s="72" t="str">
        <f t="shared" si="488"/>
        <v/>
      </c>
      <c r="DC449" s="72" t="str">
        <f t="shared" si="489"/>
        <v/>
      </c>
      <c r="DD449" s="72" t="str">
        <f t="shared" si="490"/>
        <v/>
      </c>
      <c r="DE449" s="72" t="str">
        <f t="shared" si="491"/>
        <v/>
      </c>
      <c r="DF449" s="72" t="str">
        <f t="shared" si="492"/>
        <v/>
      </c>
      <c r="DG449" s="72" t="str">
        <f t="shared" si="493"/>
        <v/>
      </c>
      <c r="DH449" s="72" t="str">
        <f t="shared" si="494"/>
        <v/>
      </c>
      <c r="DI449" s="72" t="str">
        <f t="shared" si="495"/>
        <v/>
      </c>
      <c r="DJ449" s="72" t="str">
        <f t="shared" si="496"/>
        <v/>
      </c>
      <c r="DK449" s="72" t="str">
        <f t="shared" si="497"/>
        <v/>
      </c>
      <c r="DL449" s="72" t="str">
        <f t="shared" si="498"/>
        <v/>
      </c>
      <c r="DM449" s="72" t="str">
        <f t="shared" si="499"/>
        <v/>
      </c>
      <c r="DN449" s="72" t="str">
        <f t="shared" si="500"/>
        <v/>
      </c>
      <c r="DO449" s="72" t="str">
        <f t="shared" si="501"/>
        <v/>
      </c>
      <c r="DP449" s="72" t="str">
        <f t="shared" si="502"/>
        <v/>
      </c>
      <c r="DQ449" s="72" t="str">
        <f t="shared" si="503"/>
        <v/>
      </c>
      <c r="DR449" s="72" t="str">
        <f t="shared" si="504"/>
        <v/>
      </c>
      <c r="DS449" s="72" t="str">
        <f t="shared" si="505"/>
        <v/>
      </c>
      <c r="DT449" s="72" t="str">
        <f t="shared" si="506"/>
        <v/>
      </c>
      <c r="DU449" s="72" t="str">
        <f t="shared" si="507"/>
        <v/>
      </c>
      <c r="DV449" s="72" t="str">
        <f t="shared" si="508"/>
        <v/>
      </c>
      <c r="DW449" s="72" t="str">
        <f t="shared" si="509"/>
        <v/>
      </c>
      <c r="DX449" s="72" t="str">
        <f t="shared" si="510"/>
        <v/>
      </c>
      <c r="DY449" s="72" t="str">
        <f t="shared" si="511"/>
        <v/>
      </c>
      <c r="DZ449" s="72" t="str">
        <f t="shared" si="512"/>
        <v/>
      </c>
      <c r="EA449" s="72" t="str">
        <f t="shared" si="513"/>
        <v/>
      </c>
      <c r="EB449" s="72" t="str">
        <f t="shared" si="514"/>
        <v/>
      </c>
      <c r="EC449" s="72" t="str">
        <f t="shared" si="515"/>
        <v/>
      </c>
      <c r="ED449" s="72" t="str">
        <f t="shared" si="516"/>
        <v/>
      </c>
      <c r="EE449" s="72" t="str">
        <f t="shared" si="517"/>
        <v/>
      </c>
      <c r="EF449" s="72" t="str">
        <f t="shared" si="518"/>
        <v/>
      </c>
      <c r="EG449" s="72" t="str">
        <f t="shared" si="519"/>
        <v/>
      </c>
      <c r="EH449" s="72" t="str">
        <f t="shared" si="520"/>
        <v/>
      </c>
      <c r="EI449" s="72" t="str">
        <f t="shared" si="521"/>
        <v/>
      </c>
      <c r="EJ449" s="72" t="str">
        <f t="shared" si="522"/>
        <v/>
      </c>
      <c r="EK449" s="72" t="str">
        <f t="shared" si="523"/>
        <v/>
      </c>
      <c r="EL449" s="72" t="str">
        <f t="shared" si="524"/>
        <v/>
      </c>
      <c r="EM449" s="72" t="str">
        <f t="shared" si="525"/>
        <v/>
      </c>
      <c r="EN449" s="72" t="str">
        <f t="shared" si="526"/>
        <v/>
      </c>
      <c r="EO449" s="71">
        <f t="shared" si="527"/>
        <v>0</v>
      </c>
      <c r="EP449" s="71">
        <f>ROUND(EO449*(1+[3]Inflación!$G$50),2)</f>
        <v>0</v>
      </c>
      <c r="EQ449" s="70" t="str">
        <f t="shared" si="528"/>
        <v xml:space="preserve"> </v>
      </c>
      <c r="ER449" s="69" t="s">
        <v>300</v>
      </c>
    </row>
    <row r="450" spans="1:148" s="69" customFormat="1" ht="24.75" customHeight="1">
      <c r="A450" s="80">
        <v>440</v>
      </c>
      <c r="B450" s="79" t="s">
        <v>309</v>
      </c>
      <c r="C450" s="78" t="s">
        <v>313</v>
      </c>
      <c r="D450" s="77" t="s">
        <v>12</v>
      </c>
      <c r="E450" s="76"/>
      <c r="F450" s="76"/>
      <c r="G450" s="75"/>
      <c r="H450" s="72"/>
      <c r="I450" s="72"/>
      <c r="J450" s="72"/>
      <c r="K450" s="72" t="str">
        <f>+'[3]Contratos anteriores'!AO453</f>
        <v xml:space="preserve"> </v>
      </c>
      <c r="L450" s="72" t="str">
        <f>+'[3]Contratos anteriores'!AP453</f>
        <v xml:space="preserve"> </v>
      </c>
      <c r="M450" s="72" t="str">
        <f>+'[3]Contratos anteriores'!AQ453</f>
        <v xml:space="preserve"> </v>
      </c>
      <c r="N450" s="72"/>
      <c r="O450" s="72"/>
      <c r="P450" s="72"/>
      <c r="Q450" s="72" t="str">
        <f>+'[3]Contratos anteriores'!AR453</f>
        <v xml:space="preserve"> </v>
      </c>
      <c r="R450" s="72" t="str">
        <f>+'[3]Contratos anteriores'!AS453</f>
        <v xml:space="preserve"> </v>
      </c>
      <c r="S450" s="72" t="str">
        <f>+'[3]Contratos anteriores'!AT453</f>
        <v xml:space="preserve"> </v>
      </c>
      <c r="T450" s="72"/>
      <c r="U450" s="72"/>
      <c r="V450" s="72"/>
      <c r="W450" s="72" t="str">
        <f>+'[3]Contratos anteriores'!AU453</f>
        <v xml:space="preserve"> </v>
      </c>
      <c r="X450" s="72" t="str">
        <f>+'[3]Contratos anteriores'!AV453</f>
        <v xml:space="preserve"> </v>
      </c>
      <c r="Y450" s="72" t="str">
        <f>+'[3]Contratos anteriores'!AW453</f>
        <v xml:space="preserve"> </v>
      </c>
      <c r="Z450" s="72"/>
      <c r="AA450" s="72"/>
      <c r="AB450" s="72"/>
      <c r="AC450" s="74" t="str">
        <f>+'[3]Contratos anteriores'!AX453</f>
        <v xml:space="preserve"> </v>
      </c>
      <c r="AD450" s="74" t="str">
        <f>+'[3]Contratos anteriores'!AY453</f>
        <v xml:space="preserve"> </v>
      </c>
      <c r="AE450" s="74" t="str">
        <f>+'[3]Contratos anteriores'!AZ453</f>
        <v xml:space="preserve"> </v>
      </c>
      <c r="AF450" s="72"/>
      <c r="AG450" s="72"/>
      <c r="AH450" s="72"/>
      <c r="AI450" s="72" t="str">
        <f>+'[3]Contratos anteriores'!BA453</f>
        <v xml:space="preserve"> </v>
      </c>
      <c r="AJ450" s="72" t="str">
        <f>+'[3]Contratos anteriores'!BB453</f>
        <v xml:space="preserve"> </v>
      </c>
      <c r="AK450" s="72" t="str">
        <f>+'[3]Contratos anteriores'!BC453</f>
        <v xml:space="preserve"> </v>
      </c>
      <c r="AL450" s="72"/>
      <c r="AM450" s="72"/>
      <c r="AN450" s="72"/>
      <c r="AO450" s="72" t="str">
        <f>+'[3]Contratos anteriores'!BD453</f>
        <v xml:space="preserve"> </v>
      </c>
      <c r="AP450" s="72" t="str">
        <f>+'[3]Contratos anteriores'!BE453</f>
        <v xml:space="preserve"> </v>
      </c>
      <c r="AQ450" s="72" t="str">
        <f>+'[3]Contratos anteriores'!BF453</f>
        <v xml:space="preserve"> </v>
      </c>
      <c r="AR450" s="72"/>
      <c r="AS450" s="72"/>
      <c r="AT450" s="72"/>
      <c r="AU450" s="72" t="str">
        <f>+'[3]Contratos anteriores'!BG453</f>
        <v xml:space="preserve"> </v>
      </c>
      <c r="AV450" s="72" t="str">
        <f>+'[3]Contratos anteriores'!BH453</f>
        <v xml:space="preserve"> </v>
      </c>
      <c r="AW450" s="72" t="str">
        <f>+'[3]Contratos anteriores'!BI453</f>
        <v xml:space="preserve"> </v>
      </c>
      <c r="AX450" s="72"/>
      <c r="AY450" s="72"/>
      <c r="AZ450" s="72"/>
      <c r="BA450" s="72" t="str">
        <f>+'[3]Contratos anteriores'!BJ453</f>
        <v xml:space="preserve"> </v>
      </c>
      <c r="BB450" s="72" t="str">
        <f>+'[3]Contratos anteriores'!BK453</f>
        <v xml:space="preserve"> </v>
      </c>
      <c r="BC450" s="72" t="str">
        <f>+'[3]Contratos anteriores'!BL453</f>
        <v xml:space="preserve"> </v>
      </c>
      <c r="BD450" s="72"/>
      <c r="BE450" s="72"/>
      <c r="BF450" s="72"/>
      <c r="BG450" s="72" t="str">
        <f>+'[3]Contratos anteriores'!BM453</f>
        <v xml:space="preserve"> </v>
      </c>
      <c r="BH450" s="72" t="str">
        <f>+'[3]Contratos anteriores'!BN453</f>
        <v xml:space="preserve"> </v>
      </c>
      <c r="BI450" s="72" t="str">
        <f>+'[3]Contratos anteriores'!BO453</f>
        <v xml:space="preserve"> </v>
      </c>
      <c r="BJ450" s="72"/>
      <c r="BK450" s="72"/>
      <c r="BL450" s="72"/>
      <c r="BM450" s="72" t="str">
        <f>+'[3]Contratos anteriores'!BP453</f>
        <v xml:space="preserve"> </v>
      </c>
      <c r="BN450" s="72" t="str">
        <f>+'[3]Contratos anteriores'!BQ453</f>
        <v xml:space="preserve"> </v>
      </c>
      <c r="BO450" s="72" t="str">
        <f>+'[3]Contratos anteriores'!BR453</f>
        <v xml:space="preserve"> </v>
      </c>
      <c r="BP450" s="72"/>
      <c r="BQ450" s="72"/>
      <c r="BR450" s="72"/>
      <c r="BS450" s="72" t="str">
        <f>+'[3]Contratos anteriores'!BS453</f>
        <v xml:space="preserve"> </v>
      </c>
      <c r="BT450" s="72" t="str">
        <f>+'[3]Contratos anteriores'!BT453</f>
        <v xml:space="preserve"> </v>
      </c>
      <c r="BU450" s="72" t="str">
        <f>+'[3]Contratos anteriores'!BU453</f>
        <v xml:space="preserve"> </v>
      </c>
      <c r="BV450" s="73" t="str">
        <f t="shared" si="459"/>
        <v xml:space="preserve"> </v>
      </c>
      <c r="BW450" s="73" t="str">
        <f t="shared" si="460"/>
        <v xml:space="preserve"> </v>
      </c>
      <c r="BX450" s="73" t="str">
        <f t="shared" si="534"/>
        <v xml:space="preserve"> </v>
      </c>
      <c r="BY450" s="73" t="str">
        <f t="shared" si="530"/>
        <v xml:space="preserve"> </v>
      </c>
      <c r="BZ450" s="73" t="str">
        <f t="shared" si="532"/>
        <v xml:space="preserve"> </v>
      </c>
      <c r="CA450" s="72" t="str">
        <f t="shared" si="461"/>
        <v/>
      </c>
      <c r="CB450" s="72" t="str">
        <f t="shared" si="462"/>
        <v/>
      </c>
      <c r="CC450" s="72" t="str">
        <f t="shared" si="463"/>
        <v/>
      </c>
      <c r="CD450" s="72" t="str">
        <f t="shared" si="464"/>
        <v/>
      </c>
      <c r="CE450" s="72" t="str">
        <f t="shared" si="465"/>
        <v/>
      </c>
      <c r="CF450" s="72" t="str">
        <f t="shared" si="466"/>
        <v/>
      </c>
      <c r="CG450" s="72" t="str">
        <f t="shared" si="467"/>
        <v/>
      </c>
      <c r="CH450" s="72" t="str">
        <f t="shared" si="468"/>
        <v/>
      </c>
      <c r="CI450" s="72" t="str">
        <f t="shared" si="469"/>
        <v/>
      </c>
      <c r="CJ450" s="72" t="str">
        <f t="shared" si="470"/>
        <v/>
      </c>
      <c r="CK450" s="72" t="str">
        <f t="shared" si="471"/>
        <v/>
      </c>
      <c r="CL450" s="72" t="str">
        <f t="shared" si="472"/>
        <v/>
      </c>
      <c r="CM450" s="72" t="str">
        <f t="shared" si="473"/>
        <v/>
      </c>
      <c r="CN450" s="72" t="str">
        <f t="shared" si="474"/>
        <v/>
      </c>
      <c r="CO450" s="72" t="str">
        <f t="shared" si="475"/>
        <v/>
      </c>
      <c r="CP450" s="72" t="str">
        <f t="shared" si="476"/>
        <v/>
      </c>
      <c r="CQ450" s="72" t="str">
        <f t="shared" si="477"/>
        <v/>
      </c>
      <c r="CR450" s="72" t="str">
        <f t="shared" si="478"/>
        <v/>
      </c>
      <c r="CS450" s="72" t="str">
        <f t="shared" si="479"/>
        <v/>
      </c>
      <c r="CT450" s="72" t="str">
        <f t="shared" si="480"/>
        <v/>
      </c>
      <c r="CU450" s="72" t="str">
        <f t="shared" si="481"/>
        <v/>
      </c>
      <c r="CV450" s="72" t="str">
        <f t="shared" si="482"/>
        <v/>
      </c>
      <c r="CW450" s="72" t="str">
        <f t="shared" si="483"/>
        <v/>
      </c>
      <c r="CX450" s="72" t="str">
        <f t="shared" si="484"/>
        <v/>
      </c>
      <c r="CY450" s="72" t="str">
        <f t="shared" si="485"/>
        <v/>
      </c>
      <c r="CZ450" s="72" t="str">
        <f t="shared" si="486"/>
        <v/>
      </c>
      <c r="DA450" s="72" t="str">
        <f t="shared" si="487"/>
        <v/>
      </c>
      <c r="DB450" s="72" t="str">
        <f t="shared" si="488"/>
        <v/>
      </c>
      <c r="DC450" s="72" t="str">
        <f t="shared" si="489"/>
        <v/>
      </c>
      <c r="DD450" s="72" t="str">
        <f t="shared" si="490"/>
        <v/>
      </c>
      <c r="DE450" s="72" t="str">
        <f t="shared" si="491"/>
        <v/>
      </c>
      <c r="DF450" s="72" t="str">
        <f t="shared" si="492"/>
        <v/>
      </c>
      <c r="DG450" s="72" t="str">
        <f t="shared" si="493"/>
        <v/>
      </c>
      <c r="DH450" s="72" t="str">
        <f t="shared" si="494"/>
        <v/>
      </c>
      <c r="DI450" s="72" t="str">
        <f t="shared" si="495"/>
        <v/>
      </c>
      <c r="DJ450" s="72" t="str">
        <f t="shared" si="496"/>
        <v/>
      </c>
      <c r="DK450" s="72" t="str">
        <f t="shared" si="497"/>
        <v/>
      </c>
      <c r="DL450" s="72" t="str">
        <f t="shared" si="498"/>
        <v/>
      </c>
      <c r="DM450" s="72" t="str">
        <f t="shared" si="499"/>
        <v/>
      </c>
      <c r="DN450" s="72" t="str">
        <f t="shared" si="500"/>
        <v/>
      </c>
      <c r="DO450" s="72" t="str">
        <f t="shared" si="501"/>
        <v/>
      </c>
      <c r="DP450" s="72" t="str">
        <f t="shared" si="502"/>
        <v/>
      </c>
      <c r="DQ450" s="72" t="str">
        <f t="shared" si="503"/>
        <v/>
      </c>
      <c r="DR450" s="72" t="str">
        <f t="shared" si="504"/>
        <v/>
      </c>
      <c r="DS450" s="72" t="str">
        <f t="shared" si="505"/>
        <v/>
      </c>
      <c r="DT450" s="72" t="str">
        <f t="shared" si="506"/>
        <v/>
      </c>
      <c r="DU450" s="72" t="str">
        <f t="shared" si="507"/>
        <v/>
      </c>
      <c r="DV450" s="72" t="str">
        <f t="shared" si="508"/>
        <v/>
      </c>
      <c r="DW450" s="72" t="str">
        <f t="shared" si="509"/>
        <v/>
      </c>
      <c r="DX450" s="72" t="str">
        <f t="shared" si="510"/>
        <v/>
      </c>
      <c r="DY450" s="72" t="str">
        <f t="shared" si="511"/>
        <v/>
      </c>
      <c r="DZ450" s="72" t="str">
        <f t="shared" si="512"/>
        <v/>
      </c>
      <c r="EA450" s="72" t="str">
        <f t="shared" si="513"/>
        <v/>
      </c>
      <c r="EB450" s="72" t="str">
        <f t="shared" si="514"/>
        <v/>
      </c>
      <c r="EC450" s="72" t="str">
        <f t="shared" si="515"/>
        <v/>
      </c>
      <c r="ED450" s="72" t="str">
        <f t="shared" si="516"/>
        <v/>
      </c>
      <c r="EE450" s="72" t="str">
        <f t="shared" si="517"/>
        <v/>
      </c>
      <c r="EF450" s="72" t="str">
        <f t="shared" si="518"/>
        <v/>
      </c>
      <c r="EG450" s="72" t="str">
        <f t="shared" si="519"/>
        <v/>
      </c>
      <c r="EH450" s="72" t="str">
        <f t="shared" si="520"/>
        <v/>
      </c>
      <c r="EI450" s="72" t="str">
        <f t="shared" si="521"/>
        <v/>
      </c>
      <c r="EJ450" s="72" t="str">
        <f t="shared" si="522"/>
        <v/>
      </c>
      <c r="EK450" s="72" t="str">
        <f t="shared" si="523"/>
        <v/>
      </c>
      <c r="EL450" s="72" t="str">
        <f t="shared" si="524"/>
        <v/>
      </c>
      <c r="EM450" s="72" t="str">
        <f t="shared" si="525"/>
        <v/>
      </c>
      <c r="EN450" s="72" t="str">
        <f t="shared" si="526"/>
        <v/>
      </c>
      <c r="EO450" s="71">
        <f t="shared" si="527"/>
        <v>0</v>
      </c>
      <c r="EP450" s="71">
        <f>ROUND(EO450*(1+[3]Inflación!$G$50),2)</f>
        <v>0</v>
      </c>
      <c r="EQ450" s="70" t="str">
        <f t="shared" si="528"/>
        <v xml:space="preserve"> </v>
      </c>
      <c r="ER450" s="69" t="s">
        <v>300</v>
      </c>
    </row>
    <row r="451" spans="1:148" s="69" customFormat="1" ht="24.75" customHeight="1">
      <c r="A451" s="80">
        <v>441</v>
      </c>
      <c r="B451" s="79" t="s">
        <v>309</v>
      </c>
      <c r="C451" s="78" t="s">
        <v>312</v>
      </c>
      <c r="D451" s="77" t="s">
        <v>12</v>
      </c>
      <c r="E451" s="76"/>
      <c r="F451" s="76"/>
      <c r="G451" s="75"/>
      <c r="H451" s="72"/>
      <c r="I451" s="72"/>
      <c r="J451" s="72"/>
      <c r="K451" s="72" t="str">
        <f>+'[3]Contratos anteriores'!AO454</f>
        <v xml:space="preserve"> </v>
      </c>
      <c r="L451" s="72" t="str">
        <f>+'[3]Contratos anteriores'!AP454</f>
        <v xml:space="preserve"> </v>
      </c>
      <c r="M451" s="72" t="str">
        <f>+'[3]Contratos anteriores'!AQ454</f>
        <v xml:space="preserve"> </v>
      </c>
      <c r="N451" s="72"/>
      <c r="O451" s="72"/>
      <c r="P451" s="72"/>
      <c r="Q451" s="72" t="str">
        <f>+'[3]Contratos anteriores'!AR454</f>
        <v xml:space="preserve"> </v>
      </c>
      <c r="R451" s="72" t="str">
        <f>+'[3]Contratos anteriores'!AS454</f>
        <v xml:space="preserve"> </v>
      </c>
      <c r="S451" s="72" t="str">
        <f>+'[3]Contratos anteriores'!AT454</f>
        <v xml:space="preserve"> </v>
      </c>
      <c r="T451" s="72"/>
      <c r="U451" s="72"/>
      <c r="V451" s="72"/>
      <c r="W451" s="72" t="str">
        <f>+'[3]Contratos anteriores'!AU454</f>
        <v xml:space="preserve"> </v>
      </c>
      <c r="X451" s="72" t="str">
        <f>+'[3]Contratos anteriores'!AV454</f>
        <v xml:space="preserve"> </v>
      </c>
      <c r="Y451" s="72" t="str">
        <f>+'[3]Contratos anteriores'!AW454</f>
        <v xml:space="preserve"> </v>
      </c>
      <c r="Z451" s="72"/>
      <c r="AA451" s="72"/>
      <c r="AB451" s="72"/>
      <c r="AC451" s="74" t="str">
        <f>+'[3]Contratos anteriores'!AX454</f>
        <v xml:space="preserve"> </v>
      </c>
      <c r="AD451" s="74" t="str">
        <f>+'[3]Contratos anteriores'!AY454</f>
        <v xml:space="preserve"> </v>
      </c>
      <c r="AE451" s="74" t="str">
        <f>+'[3]Contratos anteriores'!AZ454</f>
        <v xml:space="preserve"> </v>
      </c>
      <c r="AF451" s="72"/>
      <c r="AG451" s="72"/>
      <c r="AH451" s="72"/>
      <c r="AI451" s="72" t="str">
        <f>+'[3]Contratos anteriores'!BA454</f>
        <v xml:space="preserve"> </v>
      </c>
      <c r="AJ451" s="72" t="str">
        <f>+'[3]Contratos anteriores'!BB454</f>
        <v xml:space="preserve"> </v>
      </c>
      <c r="AK451" s="72" t="str">
        <f>+'[3]Contratos anteriores'!BC454</f>
        <v xml:space="preserve"> </v>
      </c>
      <c r="AL451" s="72"/>
      <c r="AM451" s="72"/>
      <c r="AN451" s="72"/>
      <c r="AO451" s="72" t="str">
        <f>+'[3]Contratos anteriores'!BD454</f>
        <v xml:space="preserve"> </v>
      </c>
      <c r="AP451" s="72" t="str">
        <f>+'[3]Contratos anteriores'!BE454</f>
        <v xml:space="preserve"> </v>
      </c>
      <c r="AQ451" s="72" t="str">
        <f>+'[3]Contratos anteriores'!BF454</f>
        <v xml:space="preserve"> </v>
      </c>
      <c r="AR451" s="72"/>
      <c r="AS451" s="72"/>
      <c r="AT451" s="72"/>
      <c r="AU451" s="72" t="str">
        <f>+'[3]Contratos anteriores'!BG454</f>
        <v xml:space="preserve"> </v>
      </c>
      <c r="AV451" s="72" t="str">
        <f>+'[3]Contratos anteriores'!BH454</f>
        <v xml:space="preserve"> </v>
      </c>
      <c r="AW451" s="72" t="str">
        <f>+'[3]Contratos anteriores'!BI454</f>
        <v xml:space="preserve"> </v>
      </c>
      <c r="AX451" s="72"/>
      <c r="AY451" s="72"/>
      <c r="AZ451" s="72"/>
      <c r="BA451" s="72" t="str">
        <f>+'[3]Contratos anteriores'!BJ454</f>
        <v xml:space="preserve"> </v>
      </c>
      <c r="BB451" s="72" t="str">
        <f>+'[3]Contratos anteriores'!BK454</f>
        <v xml:space="preserve"> </v>
      </c>
      <c r="BC451" s="72" t="str">
        <f>+'[3]Contratos anteriores'!BL454</f>
        <v xml:space="preserve"> </v>
      </c>
      <c r="BD451" s="72"/>
      <c r="BE451" s="72"/>
      <c r="BF451" s="72"/>
      <c r="BG451" s="72" t="str">
        <f>+'[3]Contratos anteriores'!BM454</f>
        <v xml:space="preserve"> </v>
      </c>
      <c r="BH451" s="72" t="str">
        <f>+'[3]Contratos anteriores'!BN454</f>
        <v xml:space="preserve"> </v>
      </c>
      <c r="BI451" s="72" t="str">
        <f>+'[3]Contratos anteriores'!BO454</f>
        <v xml:space="preserve"> </v>
      </c>
      <c r="BJ451" s="72"/>
      <c r="BK451" s="72"/>
      <c r="BL451" s="72"/>
      <c r="BM451" s="72" t="str">
        <f>+'[3]Contratos anteriores'!BP454</f>
        <v xml:space="preserve"> </v>
      </c>
      <c r="BN451" s="72" t="str">
        <f>+'[3]Contratos anteriores'!BQ454</f>
        <v xml:space="preserve"> </v>
      </c>
      <c r="BO451" s="72" t="str">
        <f>+'[3]Contratos anteriores'!BR454</f>
        <v xml:space="preserve"> </v>
      </c>
      <c r="BP451" s="72"/>
      <c r="BQ451" s="72"/>
      <c r="BR451" s="72"/>
      <c r="BS451" s="72" t="str">
        <f>+'[3]Contratos anteriores'!BS454</f>
        <v xml:space="preserve"> </v>
      </c>
      <c r="BT451" s="72" t="str">
        <f>+'[3]Contratos anteriores'!BT454</f>
        <v xml:space="preserve"> </v>
      </c>
      <c r="BU451" s="72" t="str">
        <f>+'[3]Contratos anteriores'!BU454</f>
        <v xml:space="preserve"> </v>
      </c>
      <c r="BV451" s="73" t="str">
        <f t="shared" si="459"/>
        <v xml:space="preserve"> </v>
      </c>
      <c r="BW451" s="73" t="str">
        <f t="shared" si="460"/>
        <v xml:space="preserve"> </v>
      </c>
      <c r="BX451" s="73" t="str">
        <f t="shared" si="534"/>
        <v xml:space="preserve"> </v>
      </c>
      <c r="BY451" s="73" t="str">
        <f t="shared" si="530"/>
        <v xml:space="preserve"> </v>
      </c>
      <c r="BZ451" s="73" t="str">
        <f t="shared" si="532"/>
        <v xml:space="preserve"> </v>
      </c>
      <c r="CA451" s="72" t="str">
        <f t="shared" si="461"/>
        <v/>
      </c>
      <c r="CB451" s="72" t="str">
        <f t="shared" si="462"/>
        <v/>
      </c>
      <c r="CC451" s="72" t="str">
        <f t="shared" si="463"/>
        <v/>
      </c>
      <c r="CD451" s="72" t="str">
        <f t="shared" si="464"/>
        <v/>
      </c>
      <c r="CE451" s="72" t="str">
        <f t="shared" si="465"/>
        <v/>
      </c>
      <c r="CF451" s="72" t="str">
        <f t="shared" si="466"/>
        <v/>
      </c>
      <c r="CG451" s="72" t="str">
        <f t="shared" si="467"/>
        <v/>
      </c>
      <c r="CH451" s="72" t="str">
        <f t="shared" si="468"/>
        <v/>
      </c>
      <c r="CI451" s="72" t="str">
        <f t="shared" si="469"/>
        <v/>
      </c>
      <c r="CJ451" s="72" t="str">
        <f t="shared" si="470"/>
        <v/>
      </c>
      <c r="CK451" s="72" t="str">
        <f t="shared" si="471"/>
        <v/>
      </c>
      <c r="CL451" s="72" t="str">
        <f t="shared" si="472"/>
        <v/>
      </c>
      <c r="CM451" s="72" t="str">
        <f t="shared" si="473"/>
        <v/>
      </c>
      <c r="CN451" s="72" t="str">
        <f t="shared" si="474"/>
        <v/>
      </c>
      <c r="CO451" s="72" t="str">
        <f t="shared" si="475"/>
        <v/>
      </c>
      <c r="CP451" s="72" t="str">
        <f t="shared" si="476"/>
        <v/>
      </c>
      <c r="CQ451" s="72" t="str">
        <f t="shared" si="477"/>
        <v/>
      </c>
      <c r="CR451" s="72" t="str">
        <f t="shared" si="478"/>
        <v/>
      </c>
      <c r="CS451" s="72" t="str">
        <f t="shared" si="479"/>
        <v/>
      </c>
      <c r="CT451" s="72" t="str">
        <f t="shared" si="480"/>
        <v/>
      </c>
      <c r="CU451" s="72" t="str">
        <f t="shared" si="481"/>
        <v/>
      </c>
      <c r="CV451" s="72" t="str">
        <f t="shared" si="482"/>
        <v/>
      </c>
      <c r="CW451" s="72" t="str">
        <f t="shared" si="483"/>
        <v/>
      </c>
      <c r="CX451" s="72" t="str">
        <f t="shared" si="484"/>
        <v/>
      </c>
      <c r="CY451" s="72" t="str">
        <f t="shared" si="485"/>
        <v/>
      </c>
      <c r="CZ451" s="72" t="str">
        <f t="shared" si="486"/>
        <v/>
      </c>
      <c r="DA451" s="72" t="str">
        <f t="shared" si="487"/>
        <v/>
      </c>
      <c r="DB451" s="72" t="str">
        <f t="shared" si="488"/>
        <v/>
      </c>
      <c r="DC451" s="72" t="str">
        <f t="shared" si="489"/>
        <v/>
      </c>
      <c r="DD451" s="72" t="str">
        <f t="shared" si="490"/>
        <v/>
      </c>
      <c r="DE451" s="72" t="str">
        <f t="shared" si="491"/>
        <v/>
      </c>
      <c r="DF451" s="72" t="str">
        <f t="shared" si="492"/>
        <v/>
      </c>
      <c r="DG451" s="72" t="str">
        <f t="shared" si="493"/>
        <v/>
      </c>
      <c r="DH451" s="72" t="str">
        <f t="shared" si="494"/>
        <v/>
      </c>
      <c r="DI451" s="72" t="str">
        <f t="shared" si="495"/>
        <v/>
      </c>
      <c r="DJ451" s="72" t="str">
        <f t="shared" si="496"/>
        <v/>
      </c>
      <c r="DK451" s="72" t="str">
        <f t="shared" si="497"/>
        <v/>
      </c>
      <c r="DL451" s="72" t="str">
        <f t="shared" si="498"/>
        <v/>
      </c>
      <c r="DM451" s="72" t="str">
        <f t="shared" si="499"/>
        <v/>
      </c>
      <c r="DN451" s="72" t="str">
        <f t="shared" si="500"/>
        <v/>
      </c>
      <c r="DO451" s="72" t="str">
        <f t="shared" si="501"/>
        <v/>
      </c>
      <c r="DP451" s="72" t="str">
        <f t="shared" si="502"/>
        <v/>
      </c>
      <c r="DQ451" s="72" t="str">
        <f t="shared" si="503"/>
        <v/>
      </c>
      <c r="DR451" s="72" t="str">
        <f t="shared" si="504"/>
        <v/>
      </c>
      <c r="DS451" s="72" t="str">
        <f t="shared" si="505"/>
        <v/>
      </c>
      <c r="DT451" s="72" t="str">
        <f t="shared" si="506"/>
        <v/>
      </c>
      <c r="DU451" s="72" t="str">
        <f t="shared" si="507"/>
        <v/>
      </c>
      <c r="DV451" s="72" t="str">
        <f t="shared" si="508"/>
        <v/>
      </c>
      <c r="DW451" s="72" t="str">
        <f t="shared" si="509"/>
        <v/>
      </c>
      <c r="DX451" s="72" t="str">
        <f t="shared" si="510"/>
        <v/>
      </c>
      <c r="DY451" s="72" t="str">
        <f t="shared" si="511"/>
        <v/>
      </c>
      <c r="DZ451" s="72" t="str">
        <f t="shared" si="512"/>
        <v/>
      </c>
      <c r="EA451" s="72" t="str">
        <f t="shared" si="513"/>
        <v/>
      </c>
      <c r="EB451" s="72" t="str">
        <f t="shared" si="514"/>
        <v/>
      </c>
      <c r="EC451" s="72" t="str">
        <f t="shared" si="515"/>
        <v/>
      </c>
      <c r="ED451" s="72" t="str">
        <f t="shared" si="516"/>
        <v/>
      </c>
      <c r="EE451" s="72" t="str">
        <f t="shared" si="517"/>
        <v/>
      </c>
      <c r="EF451" s="72" t="str">
        <f t="shared" si="518"/>
        <v/>
      </c>
      <c r="EG451" s="72" t="str">
        <f t="shared" si="519"/>
        <v/>
      </c>
      <c r="EH451" s="72" t="str">
        <f t="shared" si="520"/>
        <v/>
      </c>
      <c r="EI451" s="72" t="str">
        <f t="shared" si="521"/>
        <v/>
      </c>
      <c r="EJ451" s="72" t="str">
        <f t="shared" si="522"/>
        <v/>
      </c>
      <c r="EK451" s="72" t="str">
        <f t="shared" si="523"/>
        <v/>
      </c>
      <c r="EL451" s="72" t="str">
        <f t="shared" si="524"/>
        <v/>
      </c>
      <c r="EM451" s="72" t="str">
        <f t="shared" si="525"/>
        <v/>
      </c>
      <c r="EN451" s="72" t="str">
        <f t="shared" si="526"/>
        <v/>
      </c>
      <c r="EO451" s="71">
        <f t="shared" si="527"/>
        <v>0</v>
      </c>
      <c r="EP451" s="71">
        <f>ROUND(EO451*(1+[3]Inflación!$G$50),2)</f>
        <v>0</v>
      </c>
      <c r="EQ451" s="70" t="str">
        <f t="shared" si="528"/>
        <v xml:space="preserve"> </v>
      </c>
      <c r="ER451" s="69" t="s">
        <v>300</v>
      </c>
    </row>
    <row r="452" spans="1:148" s="69" customFormat="1" ht="24.75" customHeight="1">
      <c r="A452" s="80">
        <v>442</v>
      </c>
      <c r="B452" s="79" t="s">
        <v>309</v>
      </c>
      <c r="C452" s="78" t="s">
        <v>311</v>
      </c>
      <c r="D452" s="77" t="s">
        <v>12</v>
      </c>
      <c r="E452" s="76"/>
      <c r="F452" s="76"/>
      <c r="G452" s="75"/>
      <c r="H452" s="72"/>
      <c r="I452" s="72"/>
      <c r="J452" s="72"/>
      <c r="K452" s="72" t="str">
        <f>+'[3]Contratos anteriores'!AO455</f>
        <v xml:space="preserve"> </v>
      </c>
      <c r="L452" s="72" t="str">
        <f>+'[3]Contratos anteriores'!AP455</f>
        <v xml:space="preserve"> </v>
      </c>
      <c r="M452" s="72" t="str">
        <f>+'[3]Contratos anteriores'!AQ455</f>
        <v xml:space="preserve"> </v>
      </c>
      <c r="N452" s="72"/>
      <c r="O452" s="72"/>
      <c r="P452" s="72"/>
      <c r="Q452" s="72" t="str">
        <f>+'[3]Contratos anteriores'!AR455</f>
        <v xml:space="preserve"> </v>
      </c>
      <c r="R452" s="72" t="str">
        <f>+'[3]Contratos anteriores'!AS455</f>
        <v xml:space="preserve"> </v>
      </c>
      <c r="S452" s="72" t="str">
        <f>+'[3]Contratos anteriores'!AT455</f>
        <v xml:space="preserve"> </v>
      </c>
      <c r="T452" s="72"/>
      <c r="U452" s="72"/>
      <c r="V452" s="72"/>
      <c r="W452" s="72" t="str">
        <f>+'[3]Contratos anteriores'!AU455</f>
        <v xml:space="preserve"> </v>
      </c>
      <c r="X452" s="72" t="str">
        <f>+'[3]Contratos anteriores'!AV455</f>
        <v xml:space="preserve"> </v>
      </c>
      <c r="Y452" s="72" t="str">
        <f>+'[3]Contratos anteriores'!AW455</f>
        <v xml:space="preserve"> </v>
      </c>
      <c r="Z452" s="72"/>
      <c r="AA452" s="72"/>
      <c r="AB452" s="72"/>
      <c r="AC452" s="74" t="str">
        <f>+'[3]Contratos anteriores'!AX455</f>
        <v xml:space="preserve"> </v>
      </c>
      <c r="AD452" s="74" t="str">
        <f>+'[3]Contratos anteriores'!AY455</f>
        <v xml:space="preserve"> </v>
      </c>
      <c r="AE452" s="74" t="str">
        <f>+'[3]Contratos anteriores'!AZ455</f>
        <v xml:space="preserve"> </v>
      </c>
      <c r="AF452" s="72"/>
      <c r="AG452" s="72"/>
      <c r="AH452" s="72"/>
      <c r="AI452" s="72" t="str">
        <f>+'[3]Contratos anteriores'!BA455</f>
        <v xml:space="preserve"> </v>
      </c>
      <c r="AJ452" s="72" t="str">
        <f>+'[3]Contratos anteriores'!BB455</f>
        <v xml:space="preserve"> </v>
      </c>
      <c r="AK452" s="72" t="str">
        <f>+'[3]Contratos anteriores'!BC455</f>
        <v xml:space="preserve"> </v>
      </c>
      <c r="AL452" s="72"/>
      <c r="AM452" s="72"/>
      <c r="AN452" s="72"/>
      <c r="AO452" s="72" t="str">
        <f>+'[3]Contratos anteriores'!BD455</f>
        <v xml:space="preserve"> </v>
      </c>
      <c r="AP452" s="72" t="str">
        <f>+'[3]Contratos anteriores'!BE455</f>
        <v xml:space="preserve"> </v>
      </c>
      <c r="AQ452" s="72" t="str">
        <f>+'[3]Contratos anteriores'!BF455</f>
        <v xml:space="preserve"> </v>
      </c>
      <c r="AR452" s="72"/>
      <c r="AS452" s="72"/>
      <c r="AT452" s="72"/>
      <c r="AU452" s="72" t="str">
        <f>+'[3]Contratos anteriores'!BG455</f>
        <v xml:space="preserve"> </v>
      </c>
      <c r="AV452" s="72" t="str">
        <f>+'[3]Contratos anteriores'!BH455</f>
        <v xml:space="preserve"> </v>
      </c>
      <c r="AW452" s="72" t="str">
        <f>+'[3]Contratos anteriores'!BI455</f>
        <v xml:space="preserve"> </v>
      </c>
      <c r="AX452" s="72"/>
      <c r="AY452" s="72"/>
      <c r="AZ452" s="72"/>
      <c r="BA452" s="72" t="str">
        <f>+'[3]Contratos anteriores'!BJ455</f>
        <v xml:space="preserve"> </v>
      </c>
      <c r="BB452" s="72" t="str">
        <f>+'[3]Contratos anteriores'!BK455</f>
        <v xml:space="preserve"> </v>
      </c>
      <c r="BC452" s="72" t="str">
        <f>+'[3]Contratos anteriores'!BL455</f>
        <v xml:space="preserve"> </v>
      </c>
      <c r="BD452" s="72"/>
      <c r="BE452" s="72"/>
      <c r="BF452" s="72"/>
      <c r="BG452" s="72" t="str">
        <f>+'[3]Contratos anteriores'!BM455</f>
        <v xml:space="preserve"> </v>
      </c>
      <c r="BH452" s="72" t="str">
        <f>+'[3]Contratos anteriores'!BN455</f>
        <v xml:space="preserve"> </v>
      </c>
      <c r="BI452" s="72" t="str">
        <f>+'[3]Contratos anteriores'!BO455</f>
        <v xml:space="preserve"> </v>
      </c>
      <c r="BJ452" s="72"/>
      <c r="BK452" s="72"/>
      <c r="BL452" s="72"/>
      <c r="BM452" s="72" t="str">
        <f>+'[3]Contratos anteriores'!BP455</f>
        <v xml:space="preserve"> </v>
      </c>
      <c r="BN452" s="72" t="str">
        <f>+'[3]Contratos anteriores'!BQ455</f>
        <v xml:space="preserve"> </v>
      </c>
      <c r="BO452" s="72" t="str">
        <f>+'[3]Contratos anteriores'!BR455</f>
        <v xml:space="preserve"> </v>
      </c>
      <c r="BP452" s="72"/>
      <c r="BQ452" s="72"/>
      <c r="BR452" s="72"/>
      <c r="BS452" s="72" t="str">
        <f>+'[3]Contratos anteriores'!BS455</f>
        <v xml:space="preserve"> </v>
      </c>
      <c r="BT452" s="72" t="str">
        <f>+'[3]Contratos anteriores'!BT455</f>
        <v xml:space="preserve"> </v>
      </c>
      <c r="BU452" s="72" t="str">
        <f>+'[3]Contratos anteriores'!BU455</f>
        <v xml:space="preserve"> </v>
      </c>
      <c r="BV452" s="73" t="str">
        <f t="shared" si="459"/>
        <v xml:space="preserve"> </v>
      </c>
      <c r="BW452" s="73" t="str">
        <f t="shared" si="460"/>
        <v xml:space="preserve"> </v>
      </c>
      <c r="BX452" s="73" t="str">
        <f t="shared" si="534"/>
        <v xml:space="preserve"> </v>
      </c>
      <c r="BY452" s="73" t="str">
        <f t="shared" si="530"/>
        <v xml:space="preserve"> </v>
      </c>
      <c r="BZ452" s="73" t="str">
        <f t="shared" si="532"/>
        <v xml:space="preserve"> </v>
      </c>
      <c r="CA452" s="72" t="str">
        <f t="shared" si="461"/>
        <v/>
      </c>
      <c r="CB452" s="72" t="str">
        <f t="shared" si="462"/>
        <v/>
      </c>
      <c r="CC452" s="72" t="str">
        <f t="shared" si="463"/>
        <v/>
      </c>
      <c r="CD452" s="72" t="str">
        <f t="shared" si="464"/>
        <v/>
      </c>
      <c r="CE452" s="72" t="str">
        <f t="shared" si="465"/>
        <v/>
      </c>
      <c r="CF452" s="72" t="str">
        <f t="shared" si="466"/>
        <v/>
      </c>
      <c r="CG452" s="72" t="str">
        <f t="shared" si="467"/>
        <v/>
      </c>
      <c r="CH452" s="72" t="str">
        <f t="shared" si="468"/>
        <v/>
      </c>
      <c r="CI452" s="72" t="str">
        <f t="shared" si="469"/>
        <v/>
      </c>
      <c r="CJ452" s="72" t="str">
        <f t="shared" si="470"/>
        <v/>
      </c>
      <c r="CK452" s="72" t="str">
        <f t="shared" si="471"/>
        <v/>
      </c>
      <c r="CL452" s="72" t="str">
        <f t="shared" si="472"/>
        <v/>
      </c>
      <c r="CM452" s="72" t="str">
        <f t="shared" si="473"/>
        <v/>
      </c>
      <c r="CN452" s="72" t="str">
        <f t="shared" si="474"/>
        <v/>
      </c>
      <c r="CO452" s="72" t="str">
        <f t="shared" si="475"/>
        <v/>
      </c>
      <c r="CP452" s="72" t="str">
        <f t="shared" si="476"/>
        <v/>
      </c>
      <c r="CQ452" s="72" t="str">
        <f t="shared" si="477"/>
        <v/>
      </c>
      <c r="CR452" s="72" t="str">
        <f t="shared" si="478"/>
        <v/>
      </c>
      <c r="CS452" s="72" t="str">
        <f t="shared" si="479"/>
        <v/>
      </c>
      <c r="CT452" s="72" t="str">
        <f t="shared" si="480"/>
        <v/>
      </c>
      <c r="CU452" s="72" t="str">
        <f t="shared" si="481"/>
        <v/>
      </c>
      <c r="CV452" s="72" t="str">
        <f t="shared" si="482"/>
        <v/>
      </c>
      <c r="CW452" s="72" t="str">
        <f t="shared" si="483"/>
        <v/>
      </c>
      <c r="CX452" s="72" t="str">
        <f t="shared" si="484"/>
        <v/>
      </c>
      <c r="CY452" s="72" t="str">
        <f t="shared" si="485"/>
        <v/>
      </c>
      <c r="CZ452" s="72" t="str">
        <f t="shared" si="486"/>
        <v/>
      </c>
      <c r="DA452" s="72" t="str">
        <f t="shared" si="487"/>
        <v/>
      </c>
      <c r="DB452" s="72" t="str">
        <f t="shared" si="488"/>
        <v/>
      </c>
      <c r="DC452" s="72" t="str">
        <f t="shared" si="489"/>
        <v/>
      </c>
      <c r="DD452" s="72" t="str">
        <f t="shared" si="490"/>
        <v/>
      </c>
      <c r="DE452" s="72" t="str">
        <f t="shared" si="491"/>
        <v/>
      </c>
      <c r="DF452" s="72" t="str">
        <f t="shared" si="492"/>
        <v/>
      </c>
      <c r="DG452" s="72" t="str">
        <f t="shared" si="493"/>
        <v/>
      </c>
      <c r="DH452" s="72" t="str">
        <f t="shared" si="494"/>
        <v/>
      </c>
      <c r="DI452" s="72" t="str">
        <f t="shared" si="495"/>
        <v/>
      </c>
      <c r="DJ452" s="72" t="str">
        <f t="shared" si="496"/>
        <v/>
      </c>
      <c r="DK452" s="72" t="str">
        <f t="shared" si="497"/>
        <v/>
      </c>
      <c r="DL452" s="72" t="str">
        <f t="shared" si="498"/>
        <v/>
      </c>
      <c r="DM452" s="72" t="str">
        <f t="shared" si="499"/>
        <v/>
      </c>
      <c r="DN452" s="72" t="str">
        <f t="shared" si="500"/>
        <v/>
      </c>
      <c r="DO452" s="72" t="str">
        <f t="shared" si="501"/>
        <v/>
      </c>
      <c r="DP452" s="72" t="str">
        <f t="shared" si="502"/>
        <v/>
      </c>
      <c r="DQ452" s="72" t="str">
        <f t="shared" si="503"/>
        <v/>
      </c>
      <c r="DR452" s="72" t="str">
        <f t="shared" si="504"/>
        <v/>
      </c>
      <c r="DS452" s="72" t="str">
        <f t="shared" si="505"/>
        <v/>
      </c>
      <c r="DT452" s="72" t="str">
        <f t="shared" si="506"/>
        <v/>
      </c>
      <c r="DU452" s="72" t="str">
        <f t="shared" si="507"/>
        <v/>
      </c>
      <c r="DV452" s="72" t="str">
        <f t="shared" si="508"/>
        <v/>
      </c>
      <c r="DW452" s="72" t="str">
        <f t="shared" si="509"/>
        <v/>
      </c>
      <c r="DX452" s="72" t="str">
        <f t="shared" si="510"/>
        <v/>
      </c>
      <c r="DY452" s="72" t="str">
        <f t="shared" si="511"/>
        <v/>
      </c>
      <c r="DZ452" s="72" t="str">
        <f t="shared" si="512"/>
        <v/>
      </c>
      <c r="EA452" s="72" t="str">
        <f t="shared" si="513"/>
        <v/>
      </c>
      <c r="EB452" s="72" t="str">
        <f t="shared" si="514"/>
        <v/>
      </c>
      <c r="EC452" s="72" t="str">
        <f t="shared" si="515"/>
        <v/>
      </c>
      <c r="ED452" s="72" t="str">
        <f t="shared" si="516"/>
        <v/>
      </c>
      <c r="EE452" s="72" t="str">
        <f t="shared" si="517"/>
        <v/>
      </c>
      <c r="EF452" s="72" t="str">
        <f t="shared" si="518"/>
        <v/>
      </c>
      <c r="EG452" s="72" t="str">
        <f t="shared" si="519"/>
        <v/>
      </c>
      <c r="EH452" s="72" t="str">
        <f t="shared" si="520"/>
        <v/>
      </c>
      <c r="EI452" s="72" t="str">
        <f t="shared" si="521"/>
        <v/>
      </c>
      <c r="EJ452" s="72" t="str">
        <f t="shared" si="522"/>
        <v/>
      </c>
      <c r="EK452" s="72" t="str">
        <f t="shared" si="523"/>
        <v/>
      </c>
      <c r="EL452" s="72" t="str">
        <f t="shared" si="524"/>
        <v/>
      </c>
      <c r="EM452" s="72" t="str">
        <f t="shared" si="525"/>
        <v/>
      </c>
      <c r="EN452" s="72" t="str">
        <f t="shared" si="526"/>
        <v/>
      </c>
      <c r="EO452" s="71">
        <f t="shared" si="527"/>
        <v>0</v>
      </c>
      <c r="EP452" s="71">
        <f>ROUND(EO452*(1+[3]Inflación!$G$50),2)</f>
        <v>0</v>
      </c>
      <c r="EQ452" s="70" t="str">
        <f t="shared" si="528"/>
        <v xml:space="preserve"> </v>
      </c>
      <c r="ER452" s="69" t="s">
        <v>300</v>
      </c>
    </row>
    <row r="453" spans="1:148" s="69" customFormat="1" ht="24.75" customHeight="1">
      <c r="A453" s="80">
        <v>443</v>
      </c>
      <c r="B453" s="79" t="s">
        <v>309</v>
      </c>
      <c r="C453" s="78" t="s">
        <v>310</v>
      </c>
      <c r="D453" s="77" t="s">
        <v>12</v>
      </c>
      <c r="E453" s="76"/>
      <c r="F453" s="76"/>
      <c r="G453" s="75"/>
      <c r="H453" s="72"/>
      <c r="I453" s="72"/>
      <c r="J453" s="72"/>
      <c r="K453" s="72" t="str">
        <f>+'[3]Contratos anteriores'!AO456</f>
        <v xml:space="preserve"> </v>
      </c>
      <c r="L453" s="72" t="str">
        <f>+'[3]Contratos anteriores'!AP456</f>
        <v xml:space="preserve"> </v>
      </c>
      <c r="M453" s="72" t="str">
        <f>+'[3]Contratos anteriores'!AQ456</f>
        <v xml:space="preserve"> </v>
      </c>
      <c r="N453" s="72"/>
      <c r="O453" s="72"/>
      <c r="P453" s="72"/>
      <c r="Q453" s="72" t="str">
        <f>+'[3]Contratos anteriores'!AR456</f>
        <v xml:space="preserve"> </v>
      </c>
      <c r="R453" s="72" t="str">
        <f>+'[3]Contratos anteriores'!AS456</f>
        <v xml:space="preserve"> </v>
      </c>
      <c r="S453" s="72" t="str">
        <f>+'[3]Contratos anteriores'!AT456</f>
        <v xml:space="preserve"> </v>
      </c>
      <c r="T453" s="72"/>
      <c r="U453" s="72"/>
      <c r="V453" s="72"/>
      <c r="W453" s="72" t="str">
        <f>+'[3]Contratos anteriores'!AU456</f>
        <v xml:space="preserve"> </v>
      </c>
      <c r="X453" s="72" t="str">
        <f>+'[3]Contratos anteriores'!AV456</f>
        <v xml:space="preserve"> </v>
      </c>
      <c r="Y453" s="72" t="str">
        <f>+'[3]Contratos anteriores'!AW456</f>
        <v xml:space="preserve"> </v>
      </c>
      <c r="Z453" s="72"/>
      <c r="AA453" s="72"/>
      <c r="AB453" s="72"/>
      <c r="AC453" s="74" t="str">
        <f>+'[3]Contratos anteriores'!AX456</f>
        <v xml:space="preserve"> </v>
      </c>
      <c r="AD453" s="74" t="str">
        <f>+'[3]Contratos anteriores'!AY456</f>
        <v xml:space="preserve"> </v>
      </c>
      <c r="AE453" s="74" t="str">
        <f>+'[3]Contratos anteriores'!AZ456</f>
        <v xml:space="preserve"> </v>
      </c>
      <c r="AF453" s="72"/>
      <c r="AG453" s="72"/>
      <c r="AH453" s="72"/>
      <c r="AI453" s="72" t="str">
        <f>+'[3]Contratos anteriores'!BA456</f>
        <v xml:space="preserve"> </v>
      </c>
      <c r="AJ453" s="72" t="str">
        <f>+'[3]Contratos anteriores'!BB456</f>
        <v xml:space="preserve"> </v>
      </c>
      <c r="AK453" s="72" t="str">
        <f>+'[3]Contratos anteriores'!BC456</f>
        <v xml:space="preserve"> </v>
      </c>
      <c r="AL453" s="72"/>
      <c r="AM453" s="72"/>
      <c r="AN453" s="72"/>
      <c r="AO453" s="72" t="str">
        <f>+'[3]Contratos anteriores'!BD456</f>
        <v xml:space="preserve"> </v>
      </c>
      <c r="AP453" s="72" t="str">
        <f>+'[3]Contratos anteriores'!BE456</f>
        <v xml:space="preserve"> </v>
      </c>
      <c r="AQ453" s="72" t="str">
        <f>+'[3]Contratos anteriores'!BF456</f>
        <v xml:space="preserve"> </v>
      </c>
      <c r="AR453" s="72"/>
      <c r="AS453" s="72"/>
      <c r="AT453" s="72"/>
      <c r="AU453" s="72" t="str">
        <f>+'[3]Contratos anteriores'!BG456</f>
        <v xml:space="preserve"> </v>
      </c>
      <c r="AV453" s="72" t="str">
        <f>+'[3]Contratos anteriores'!BH456</f>
        <v xml:space="preserve"> </v>
      </c>
      <c r="AW453" s="72" t="str">
        <f>+'[3]Contratos anteriores'!BI456</f>
        <v xml:space="preserve"> </v>
      </c>
      <c r="AX453" s="72"/>
      <c r="AY453" s="72"/>
      <c r="AZ453" s="72"/>
      <c r="BA453" s="72" t="str">
        <f>+'[3]Contratos anteriores'!BJ456</f>
        <v xml:space="preserve"> </v>
      </c>
      <c r="BB453" s="72" t="str">
        <f>+'[3]Contratos anteriores'!BK456</f>
        <v xml:space="preserve"> </v>
      </c>
      <c r="BC453" s="72" t="str">
        <f>+'[3]Contratos anteriores'!BL456</f>
        <v xml:space="preserve"> </v>
      </c>
      <c r="BD453" s="72"/>
      <c r="BE453" s="72"/>
      <c r="BF453" s="72"/>
      <c r="BG453" s="72" t="str">
        <f>+'[3]Contratos anteriores'!BM456</f>
        <v xml:space="preserve"> </v>
      </c>
      <c r="BH453" s="72" t="str">
        <f>+'[3]Contratos anteriores'!BN456</f>
        <v xml:space="preserve"> </v>
      </c>
      <c r="BI453" s="72" t="str">
        <f>+'[3]Contratos anteriores'!BO456</f>
        <v xml:space="preserve"> </v>
      </c>
      <c r="BJ453" s="72"/>
      <c r="BK453" s="72"/>
      <c r="BL453" s="72"/>
      <c r="BM453" s="72" t="str">
        <f>+'[3]Contratos anteriores'!BP456</f>
        <v xml:space="preserve"> </v>
      </c>
      <c r="BN453" s="72" t="str">
        <f>+'[3]Contratos anteriores'!BQ456</f>
        <v xml:space="preserve"> </v>
      </c>
      <c r="BO453" s="72" t="str">
        <f>+'[3]Contratos anteriores'!BR456</f>
        <v xml:space="preserve"> </v>
      </c>
      <c r="BP453" s="72"/>
      <c r="BQ453" s="72"/>
      <c r="BR453" s="72"/>
      <c r="BS453" s="72" t="str">
        <f>+'[3]Contratos anteriores'!BS456</f>
        <v xml:space="preserve"> </v>
      </c>
      <c r="BT453" s="72" t="str">
        <f>+'[3]Contratos anteriores'!BT456</f>
        <v xml:space="preserve"> </v>
      </c>
      <c r="BU453" s="72" t="str">
        <f>+'[3]Contratos anteriores'!BU456</f>
        <v xml:space="preserve"> </v>
      </c>
      <c r="BV453" s="73" t="str">
        <f t="shared" si="459"/>
        <v xml:space="preserve"> </v>
      </c>
      <c r="BW453" s="73" t="str">
        <f t="shared" si="460"/>
        <v xml:space="preserve"> </v>
      </c>
      <c r="BX453" s="73" t="str">
        <f t="shared" si="534"/>
        <v xml:space="preserve"> </v>
      </c>
      <c r="BY453" s="73" t="str">
        <f t="shared" si="530"/>
        <v xml:space="preserve"> </v>
      </c>
      <c r="BZ453" s="73" t="str">
        <f t="shared" si="532"/>
        <v xml:space="preserve"> </v>
      </c>
      <c r="CA453" s="72" t="str">
        <f t="shared" si="461"/>
        <v/>
      </c>
      <c r="CB453" s="72" t="str">
        <f t="shared" si="462"/>
        <v/>
      </c>
      <c r="CC453" s="72" t="str">
        <f t="shared" si="463"/>
        <v/>
      </c>
      <c r="CD453" s="72" t="str">
        <f t="shared" si="464"/>
        <v/>
      </c>
      <c r="CE453" s="72" t="str">
        <f t="shared" si="465"/>
        <v/>
      </c>
      <c r="CF453" s="72" t="str">
        <f t="shared" si="466"/>
        <v/>
      </c>
      <c r="CG453" s="72" t="str">
        <f t="shared" si="467"/>
        <v/>
      </c>
      <c r="CH453" s="72" t="str">
        <f t="shared" si="468"/>
        <v/>
      </c>
      <c r="CI453" s="72" t="str">
        <f t="shared" si="469"/>
        <v/>
      </c>
      <c r="CJ453" s="72" t="str">
        <f t="shared" si="470"/>
        <v/>
      </c>
      <c r="CK453" s="72" t="str">
        <f t="shared" si="471"/>
        <v/>
      </c>
      <c r="CL453" s="72" t="str">
        <f t="shared" si="472"/>
        <v/>
      </c>
      <c r="CM453" s="72" t="str">
        <f t="shared" si="473"/>
        <v/>
      </c>
      <c r="CN453" s="72" t="str">
        <f t="shared" si="474"/>
        <v/>
      </c>
      <c r="CO453" s="72" t="str">
        <f t="shared" si="475"/>
        <v/>
      </c>
      <c r="CP453" s="72" t="str">
        <f t="shared" si="476"/>
        <v/>
      </c>
      <c r="CQ453" s="72" t="str">
        <f t="shared" si="477"/>
        <v/>
      </c>
      <c r="CR453" s="72" t="str">
        <f t="shared" si="478"/>
        <v/>
      </c>
      <c r="CS453" s="72" t="str">
        <f t="shared" si="479"/>
        <v/>
      </c>
      <c r="CT453" s="72" t="str">
        <f t="shared" si="480"/>
        <v/>
      </c>
      <c r="CU453" s="72" t="str">
        <f t="shared" si="481"/>
        <v/>
      </c>
      <c r="CV453" s="72" t="str">
        <f t="shared" si="482"/>
        <v/>
      </c>
      <c r="CW453" s="72" t="str">
        <f t="shared" si="483"/>
        <v/>
      </c>
      <c r="CX453" s="72" t="str">
        <f t="shared" si="484"/>
        <v/>
      </c>
      <c r="CY453" s="72" t="str">
        <f t="shared" si="485"/>
        <v/>
      </c>
      <c r="CZ453" s="72" t="str">
        <f t="shared" si="486"/>
        <v/>
      </c>
      <c r="DA453" s="72" t="str">
        <f t="shared" si="487"/>
        <v/>
      </c>
      <c r="DB453" s="72" t="str">
        <f t="shared" si="488"/>
        <v/>
      </c>
      <c r="DC453" s="72" t="str">
        <f t="shared" si="489"/>
        <v/>
      </c>
      <c r="DD453" s="72" t="str">
        <f t="shared" si="490"/>
        <v/>
      </c>
      <c r="DE453" s="72" t="str">
        <f t="shared" si="491"/>
        <v/>
      </c>
      <c r="DF453" s="72" t="str">
        <f t="shared" si="492"/>
        <v/>
      </c>
      <c r="DG453" s="72" t="str">
        <f t="shared" si="493"/>
        <v/>
      </c>
      <c r="DH453" s="72" t="str">
        <f t="shared" si="494"/>
        <v/>
      </c>
      <c r="DI453" s="72" t="str">
        <f t="shared" si="495"/>
        <v/>
      </c>
      <c r="DJ453" s="72" t="str">
        <f t="shared" si="496"/>
        <v/>
      </c>
      <c r="DK453" s="72" t="str">
        <f t="shared" si="497"/>
        <v/>
      </c>
      <c r="DL453" s="72" t="str">
        <f t="shared" si="498"/>
        <v/>
      </c>
      <c r="DM453" s="72" t="str">
        <f t="shared" si="499"/>
        <v/>
      </c>
      <c r="DN453" s="72" t="str">
        <f t="shared" si="500"/>
        <v/>
      </c>
      <c r="DO453" s="72" t="str">
        <f t="shared" si="501"/>
        <v/>
      </c>
      <c r="DP453" s="72" t="str">
        <f t="shared" si="502"/>
        <v/>
      </c>
      <c r="DQ453" s="72" t="str">
        <f t="shared" si="503"/>
        <v/>
      </c>
      <c r="DR453" s="72" t="str">
        <f t="shared" si="504"/>
        <v/>
      </c>
      <c r="DS453" s="72" t="str">
        <f t="shared" si="505"/>
        <v/>
      </c>
      <c r="DT453" s="72" t="str">
        <f t="shared" si="506"/>
        <v/>
      </c>
      <c r="DU453" s="72" t="str">
        <f t="shared" si="507"/>
        <v/>
      </c>
      <c r="DV453" s="72" t="str">
        <f t="shared" si="508"/>
        <v/>
      </c>
      <c r="DW453" s="72" t="str">
        <f t="shared" si="509"/>
        <v/>
      </c>
      <c r="DX453" s="72" t="str">
        <f t="shared" si="510"/>
        <v/>
      </c>
      <c r="DY453" s="72" t="str">
        <f t="shared" si="511"/>
        <v/>
      </c>
      <c r="DZ453" s="72" t="str">
        <f t="shared" si="512"/>
        <v/>
      </c>
      <c r="EA453" s="72" t="str">
        <f t="shared" si="513"/>
        <v/>
      </c>
      <c r="EB453" s="72" t="str">
        <f t="shared" si="514"/>
        <v/>
      </c>
      <c r="EC453" s="72" t="str">
        <f t="shared" si="515"/>
        <v/>
      </c>
      <c r="ED453" s="72" t="str">
        <f t="shared" si="516"/>
        <v/>
      </c>
      <c r="EE453" s="72" t="str">
        <f t="shared" si="517"/>
        <v/>
      </c>
      <c r="EF453" s="72" t="str">
        <f t="shared" si="518"/>
        <v/>
      </c>
      <c r="EG453" s="72" t="str">
        <f t="shared" si="519"/>
        <v/>
      </c>
      <c r="EH453" s="72" t="str">
        <f t="shared" si="520"/>
        <v/>
      </c>
      <c r="EI453" s="72" t="str">
        <f t="shared" si="521"/>
        <v/>
      </c>
      <c r="EJ453" s="72" t="str">
        <f t="shared" si="522"/>
        <v/>
      </c>
      <c r="EK453" s="72" t="str">
        <f t="shared" si="523"/>
        <v/>
      </c>
      <c r="EL453" s="72" t="str">
        <f t="shared" si="524"/>
        <v/>
      </c>
      <c r="EM453" s="72" t="str">
        <f t="shared" si="525"/>
        <v/>
      </c>
      <c r="EN453" s="72" t="str">
        <f t="shared" si="526"/>
        <v/>
      </c>
      <c r="EO453" s="71">
        <f t="shared" si="527"/>
        <v>0</v>
      </c>
      <c r="EP453" s="71">
        <f>ROUND(EO453*(1+[3]Inflación!$G$50),2)</f>
        <v>0</v>
      </c>
      <c r="EQ453" s="70" t="str">
        <f t="shared" si="528"/>
        <v xml:space="preserve"> </v>
      </c>
      <c r="ER453" s="69" t="s">
        <v>300</v>
      </c>
    </row>
    <row r="454" spans="1:148" s="69" customFormat="1" ht="24.75" customHeight="1">
      <c r="A454" s="80">
        <v>444</v>
      </c>
      <c r="B454" s="79" t="s">
        <v>309</v>
      </c>
      <c r="C454" s="78" t="s">
        <v>308</v>
      </c>
      <c r="D454" s="77" t="s">
        <v>12</v>
      </c>
      <c r="E454" s="76"/>
      <c r="F454" s="76"/>
      <c r="G454" s="75"/>
      <c r="H454" s="72"/>
      <c r="I454" s="72"/>
      <c r="J454" s="72"/>
      <c r="K454" s="72" t="str">
        <f>+'[3]Contratos anteriores'!AO457</f>
        <v xml:space="preserve"> </v>
      </c>
      <c r="L454" s="72" t="str">
        <f>+'[3]Contratos anteriores'!AP457</f>
        <v xml:space="preserve"> </v>
      </c>
      <c r="M454" s="72" t="str">
        <f>+'[3]Contratos anteriores'!AQ457</f>
        <v xml:space="preserve"> </v>
      </c>
      <c r="N454" s="72"/>
      <c r="O454" s="72"/>
      <c r="P454" s="72"/>
      <c r="Q454" s="72" t="str">
        <f>+'[3]Contratos anteriores'!AR457</f>
        <v xml:space="preserve"> </v>
      </c>
      <c r="R454" s="72" t="str">
        <f>+'[3]Contratos anteriores'!AS457</f>
        <v xml:space="preserve"> </v>
      </c>
      <c r="S454" s="72" t="str">
        <f>+'[3]Contratos anteriores'!AT457</f>
        <v xml:space="preserve"> </v>
      </c>
      <c r="T454" s="72"/>
      <c r="U454" s="72"/>
      <c r="V454" s="72"/>
      <c r="W454" s="72" t="str">
        <f>+'[3]Contratos anteriores'!AU457</f>
        <v xml:space="preserve"> </v>
      </c>
      <c r="X454" s="72" t="str">
        <f>+'[3]Contratos anteriores'!AV457</f>
        <v xml:space="preserve"> </v>
      </c>
      <c r="Y454" s="72" t="str">
        <f>+'[3]Contratos anteriores'!AW457</f>
        <v xml:space="preserve"> </v>
      </c>
      <c r="Z454" s="72"/>
      <c r="AA454" s="72"/>
      <c r="AB454" s="72"/>
      <c r="AC454" s="74" t="str">
        <f>+'[3]Contratos anteriores'!AX457</f>
        <v xml:space="preserve"> </v>
      </c>
      <c r="AD454" s="74" t="str">
        <f>+'[3]Contratos anteriores'!AY457</f>
        <v xml:space="preserve"> </v>
      </c>
      <c r="AE454" s="74" t="str">
        <f>+'[3]Contratos anteriores'!AZ457</f>
        <v xml:space="preserve"> </v>
      </c>
      <c r="AF454" s="72"/>
      <c r="AG454" s="72"/>
      <c r="AH454" s="72"/>
      <c r="AI454" s="72" t="str">
        <f>+'[3]Contratos anteriores'!BA457</f>
        <v xml:space="preserve"> </v>
      </c>
      <c r="AJ454" s="72" t="str">
        <f>+'[3]Contratos anteriores'!BB457</f>
        <v xml:space="preserve"> </v>
      </c>
      <c r="AK454" s="72" t="str">
        <f>+'[3]Contratos anteriores'!BC457</f>
        <v xml:space="preserve"> </v>
      </c>
      <c r="AL454" s="72"/>
      <c r="AM454" s="72"/>
      <c r="AN454" s="72"/>
      <c r="AO454" s="72" t="str">
        <f>+'[3]Contratos anteriores'!BD457</f>
        <v xml:space="preserve"> </v>
      </c>
      <c r="AP454" s="72" t="str">
        <f>+'[3]Contratos anteriores'!BE457</f>
        <v xml:space="preserve"> </v>
      </c>
      <c r="AQ454" s="72" t="str">
        <f>+'[3]Contratos anteriores'!BF457</f>
        <v xml:space="preserve"> </v>
      </c>
      <c r="AR454" s="72"/>
      <c r="AS454" s="72"/>
      <c r="AT454" s="72"/>
      <c r="AU454" s="72" t="str">
        <f>+'[3]Contratos anteriores'!BG457</f>
        <v xml:space="preserve"> </v>
      </c>
      <c r="AV454" s="72" t="str">
        <f>+'[3]Contratos anteriores'!BH457</f>
        <v xml:space="preserve"> </v>
      </c>
      <c r="AW454" s="72" t="str">
        <f>+'[3]Contratos anteriores'!BI457</f>
        <v xml:space="preserve"> </v>
      </c>
      <c r="AX454" s="72"/>
      <c r="AY454" s="72"/>
      <c r="AZ454" s="72"/>
      <c r="BA454" s="72" t="str">
        <f>+'[3]Contratos anteriores'!BJ457</f>
        <v xml:space="preserve"> </v>
      </c>
      <c r="BB454" s="72" t="str">
        <f>+'[3]Contratos anteriores'!BK457</f>
        <v xml:space="preserve"> </v>
      </c>
      <c r="BC454" s="72" t="str">
        <f>+'[3]Contratos anteriores'!BL457</f>
        <v xml:space="preserve"> </v>
      </c>
      <c r="BD454" s="72"/>
      <c r="BE454" s="72"/>
      <c r="BF454" s="72"/>
      <c r="BG454" s="72" t="str">
        <f>+'[3]Contratos anteriores'!BM457</f>
        <v xml:space="preserve"> </v>
      </c>
      <c r="BH454" s="72" t="str">
        <f>+'[3]Contratos anteriores'!BN457</f>
        <v xml:space="preserve"> </v>
      </c>
      <c r="BI454" s="72" t="str">
        <f>+'[3]Contratos anteriores'!BO457</f>
        <v xml:space="preserve"> </v>
      </c>
      <c r="BJ454" s="72"/>
      <c r="BK454" s="72"/>
      <c r="BL454" s="72"/>
      <c r="BM454" s="72" t="str">
        <f>+'[3]Contratos anteriores'!BP457</f>
        <v xml:space="preserve"> </v>
      </c>
      <c r="BN454" s="72" t="str">
        <f>+'[3]Contratos anteriores'!BQ457</f>
        <v xml:space="preserve"> </v>
      </c>
      <c r="BO454" s="72" t="str">
        <f>+'[3]Contratos anteriores'!BR457</f>
        <v xml:space="preserve"> </v>
      </c>
      <c r="BP454" s="72"/>
      <c r="BQ454" s="72"/>
      <c r="BR454" s="72"/>
      <c r="BS454" s="72" t="str">
        <f>+'[3]Contratos anteriores'!BS457</f>
        <v xml:space="preserve"> </v>
      </c>
      <c r="BT454" s="72" t="str">
        <f>+'[3]Contratos anteriores'!BT457</f>
        <v xml:space="preserve"> </v>
      </c>
      <c r="BU454" s="72" t="str">
        <f>+'[3]Contratos anteriores'!BU457</f>
        <v xml:space="preserve"> </v>
      </c>
      <c r="BV454" s="73" t="str">
        <f t="shared" ref="BV454:BV460" si="535">IFERROR(AVERAGEIF(G454:BU454,"&gt;"&amp;0,G454:BU454)," ")</f>
        <v xml:space="preserve"> </v>
      </c>
      <c r="BW454" s="73" t="str">
        <f t="shared" ref="BW454:BW460" si="536">IFERROR(_xlfn.STDEV.S(E454:BU454)," ")</f>
        <v xml:space="preserve"> </v>
      </c>
      <c r="BX454" s="73" t="str">
        <f t="shared" si="534"/>
        <v xml:space="preserve"> </v>
      </c>
      <c r="BY454" s="73" t="str">
        <f t="shared" si="530"/>
        <v xml:space="preserve"> </v>
      </c>
      <c r="BZ454" s="73" t="str">
        <f t="shared" si="532"/>
        <v xml:space="preserve"> </v>
      </c>
      <c r="CA454" s="72" t="str">
        <f t="shared" ref="CA454:CA460" si="537">IF(IF(H454&lt;$BZ454,IF(H454&gt;$BX454,H454,""),"")=0,"",IF(H454&lt;$BZ454,IF(H454&gt;$BX454,H454,""),""))</f>
        <v/>
      </c>
      <c r="CB454" s="72" t="str">
        <f t="shared" ref="CB454:CB460" si="538">IF(IF(I454&lt;$BZ454,IF(I454&gt;$BX454,I454,""),"")=0,"",IF(I454&lt;$BZ454,IF(I454&gt;$BX454,I454,""),""))</f>
        <v/>
      </c>
      <c r="CC454" s="72" t="str">
        <f t="shared" ref="CC454:CC460" si="539">IF(IF(J454&lt;$BZ454,IF(J454&gt;$BX454,J454,""),"")=0,"",IF(J454&lt;$BZ454,IF(J454&gt;$BX454,J454,""),""))</f>
        <v/>
      </c>
      <c r="CD454" s="72" t="str">
        <f t="shared" ref="CD454:CD460" si="540">IF(IF(K454&lt;$BZ454,IF(K454&gt;$BX454,K454,""),"")=0,"",IF(K454&lt;$BZ454,IF(K454&gt;$BX454,K454,""),""))</f>
        <v/>
      </c>
      <c r="CE454" s="72" t="str">
        <f t="shared" ref="CE454:CE460" si="541">IF(IF(L454&lt;$BZ454,IF(L454&gt;$BX454,L454,""),"")=0,"",IF(L454&lt;$BZ454,IF(L454&gt;$BX454,L454,""),""))</f>
        <v/>
      </c>
      <c r="CF454" s="72" t="str">
        <f t="shared" ref="CF454:CF460" si="542">IF(IF(M454&lt;$BZ454,IF(M454&gt;$BX454,M454,""),"")=0,"",IF(M454&lt;$BZ454,IF(M454&gt;$BX454,M454,""),""))</f>
        <v/>
      </c>
      <c r="CG454" s="72" t="str">
        <f t="shared" ref="CG454:CG460" si="543">IF(IF(N454&lt;$BZ454,IF(N454&gt;$BX454,N454,""),"")=0,"",IF(N454&lt;$BZ454,IF(N454&gt;$BX454,N454,""),""))</f>
        <v/>
      </c>
      <c r="CH454" s="72" t="str">
        <f t="shared" ref="CH454:CH460" si="544">IF(IF(O454&lt;$BZ454,IF(O454&gt;$BX454,O454,""),"")=0,"",IF(O454&lt;$BZ454,IF(O454&gt;$BX454,O454,""),""))</f>
        <v/>
      </c>
      <c r="CI454" s="72" t="str">
        <f t="shared" ref="CI454:CI460" si="545">IF(IF(P454&lt;$BZ454,IF(P454&gt;$BX454,P454,""),"")=0,"",IF(P454&lt;$BZ454,IF(P454&gt;$BX454,P454,""),""))</f>
        <v/>
      </c>
      <c r="CJ454" s="72" t="str">
        <f t="shared" ref="CJ454:CJ460" si="546">IF(IF(Q454&lt;$BZ454,IF(Q454&gt;$BX454,Q454,""),"")=0,"",IF(Q454&lt;$BZ454,IF(Q454&gt;$BX454,Q454,""),""))</f>
        <v/>
      </c>
      <c r="CK454" s="72" t="str">
        <f t="shared" ref="CK454:CK460" si="547">IF(IF(R454&lt;$BZ454,IF(R454&gt;$BX454,R454,""),"")=0,"",IF(R454&lt;$BZ454,IF(R454&gt;$BX454,R454,""),""))</f>
        <v/>
      </c>
      <c r="CL454" s="72" t="str">
        <f t="shared" ref="CL454:CL460" si="548">IF(IF(S454&lt;$BZ454,IF(S454&gt;$BX454,S454,""),"")=0,"",IF(S454&lt;$BZ454,IF(S454&gt;$BX454,S454,""),""))</f>
        <v/>
      </c>
      <c r="CM454" s="72" t="str">
        <f t="shared" ref="CM454:CM460" si="549">IF(IF(T454&lt;$BZ454,IF(T454&gt;$BX454,T454,""),"")=0,"",IF(T454&lt;$BZ454,IF(T454&gt;$BX454,T454,""),""))</f>
        <v/>
      </c>
      <c r="CN454" s="72" t="str">
        <f t="shared" ref="CN454:CN460" si="550">IF(IF(U454&lt;$BZ454,IF(U454&gt;$BX454,U454,""),"")=0,"",IF(U454&lt;$BZ454,IF(U454&gt;$BX454,U454,""),""))</f>
        <v/>
      </c>
      <c r="CO454" s="72" t="str">
        <f t="shared" ref="CO454:CO460" si="551">IF(IF(V454&lt;$BZ454,IF(V454&gt;$BX454,V454,""),"")=0,"",IF(V454&lt;$BZ454,IF(V454&gt;$BX454,V454,""),""))</f>
        <v/>
      </c>
      <c r="CP454" s="72" t="str">
        <f t="shared" ref="CP454:CP460" si="552">IF(IF(W454&lt;$BZ454,IF(W454&gt;$BX454,W454,""),"")=0,"",IF(W454&lt;$BZ454,IF(W454&gt;$BX454,W454,""),""))</f>
        <v/>
      </c>
      <c r="CQ454" s="72" t="str">
        <f t="shared" ref="CQ454:CQ460" si="553">IF(IF(X454&lt;$BZ454,IF(X454&gt;$BX454,X454,""),"")=0,"",IF(X454&lt;$BZ454,IF(X454&gt;$BX454,X454,""),""))</f>
        <v/>
      </c>
      <c r="CR454" s="72" t="str">
        <f t="shared" ref="CR454:CR460" si="554">IF(IF(Y454&lt;$BZ454,IF(Y454&gt;$BX454,Y454,""),"")=0,"",IF(Y454&lt;$BZ454,IF(Y454&gt;$BX454,Y454,""),""))</f>
        <v/>
      </c>
      <c r="CS454" s="72" t="str">
        <f t="shared" ref="CS454:CS460" si="555">IF(IF(Z454&lt;$BZ454,IF(Z454&gt;$BX454,Z454,""),"")=0,"",IF(Z454&lt;$BZ454,IF(Z454&gt;$BX454,Z454,""),""))</f>
        <v/>
      </c>
      <c r="CT454" s="72" t="str">
        <f t="shared" ref="CT454:CT460" si="556">IF(IF(AA454&lt;$BZ454,IF(AA454&gt;$BX454,AA454,""),"")=0,"",IF(AA454&lt;$BZ454,IF(AA454&gt;$BX454,AA454,""),""))</f>
        <v/>
      </c>
      <c r="CU454" s="72" t="str">
        <f t="shared" ref="CU454:CU460" si="557">IF(IF(AB454&lt;$BZ454,IF(AB454&gt;$BX454,AB454,""),"")=0,"",IF(AB454&lt;$BZ454,IF(AB454&gt;$BX454,AB454,""),""))</f>
        <v/>
      </c>
      <c r="CV454" s="72" t="str">
        <f t="shared" ref="CV454:CV460" si="558">IF(IF(AC454&lt;$BZ454,IF(AC454&gt;$BX454,AC454,""),"")=0,"",IF(AC454&lt;$BZ454,IF(AC454&gt;$BX454,AC454,""),""))</f>
        <v/>
      </c>
      <c r="CW454" s="72" t="str">
        <f t="shared" ref="CW454:CW460" si="559">IF(IF(AD454&lt;$BZ454,IF(AD454&gt;$BX454,AD454,""),"")=0,"",IF(AD454&lt;$BZ454,IF(AD454&gt;$BX454,AD454,""),""))</f>
        <v/>
      </c>
      <c r="CX454" s="72" t="str">
        <f t="shared" ref="CX454:CX460" si="560">IF(IF(AE454&lt;$BZ454,IF(AE454&gt;$BX454,AE454,""),"")=0,"",IF(AE454&lt;$BZ454,IF(AE454&gt;$BX454,AE454,""),""))</f>
        <v/>
      </c>
      <c r="CY454" s="72" t="str">
        <f t="shared" ref="CY454:CY460" si="561">IF(IF(AF454&lt;$BZ454,IF(AF454&gt;$BX454,AF454,""),"")=0,"",IF(AF454&lt;$BZ454,IF(AF454&gt;$BX454,AF454,""),""))</f>
        <v/>
      </c>
      <c r="CZ454" s="72" t="str">
        <f t="shared" ref="CZ454:CZ460" si="562">IF(IF(AG454&lt;$BZ454,IF(AG454&gt;$BX454,AG454,""),"")=0,"",IF(AG454&lt;$BZ454,IF(AG454&gt;$BX454,AG454,""),""))</f>
        <v/>
      </c>
      <c r="DA454" s="72" t="str">
        <f t="shared" ref="DA454:DA460" si="563">IF(IF(AH454&lt;$BZ454,IF(AH454&gt;$BX454,AH454,""),"")=0,"",IF(AH454&lt;$BZ454,IF(AH454&gt;$BX454,AH454,""),""))</f>
        <v/>
      </c>
      <c r="DB454" s="72" t="str">
        <f t="shared" ref="DB454:DB460" si="564">IF(IF(AI454&lt;$BZ454,IF(AI454&gt;$BX454,AI454,""),"")=0,"",IF(AI454&lt;$BZ454,IF(AI454&gt;$BX454,AI454,""),""))</f>
        <v/>
      </c>
      <c r="DC454" s="72" t="str">
        <f t="shared" ref="DC454:DC460" si="565">IF(IF(AJ454&lt;$BZ454,IF(AJ454&gt;$BX454,AJ454,""),"")=0,"",IF(AJ454&lt;$BZ454,IF(AJ454&gt;$BX454,AJ454,""),""))</f>
        <v/>
      </c>
      <c r="DD454" s="72" t="str">
        <f t="shared" ref="DD454:DD460" si="566">IF(IF(AK454&lt;$BZ454,IF(AK454&gt;$BX454,AK454,""),"")=0,"",IF(AK454&lt;$BZ454,IF(AK454&gt;$BX454,AK454,""),""))</f>
        <v/>
      </c>
      <c r="DE454" s="72" t="str">
        <f t="shared" ref="DE454:DE460" si="567">IF(IF(AL454&lt;$BZ454,IF(AL454&gt;$BX454,AL454,""),"")=0,"",IF(AL454&lt;$BZ454,IF(AL454&gt;$BX454,AL454,""),""))</f>
        <v/>
      </c>
      <c r="DF454" s="72" t="str">
        <f t="shared" ref="DF454:DF460" si="568">IF(IF(AM454&lt;$BZ454,IF(AM454&gt;$BX454,AM454,""),"")=0,"",IF(AM454&lt;$BZ454,IF(AM454&gt;$BX454,AM454,""),""))</f>
        <v/>
      </c>
      <c r="DG454" s="72" t="str">
        <f t="shared" ref="DG454:DG460" si="569">IF(IF(AN454&lt;$BZ454,IF(AN454&gt;$BX454,AN454,""),"")=0,"",IF(AN454&lt;$BZ454,IF(AN454&gt;$BX454,AN454,""),""))</f>
        <v/>
      </c>
      <c r="DH454" s="72" t="str">
        <f t="shared" ref="DH454:DH460" si="570">IF(IF(AO454&lt;$BZ454,IF(AO454&gt;$BX454,AO454,""),"")=0,"",IF(AO454&lt;$BZ454,IF(AO454&gt;$BX454,AO454,""),""))</f>
        <v/>
      </c>
      <c r="DI454" s="72" t="str">
        <f t="shared" ref="DI454:DI460" si="571">IF(IF(AP454&lt;$BZ454,IF(AP454&gt;$BX454,AP454,""),"")=0,"",IF(AP454&lt;$BZ454,IF(AP454&gt;$BX454,AP454,""),""))</f>
        <v/>
      </c>
      <c r="DJ454" s="72" t="str">
        <f t="shared" ref="DJ454:DJ460" si="572">IF(IF(AQ454&lt;$BZ454,IF(AQ454&gt;$BX454,AQ454,""),"")=0,"",IF(AQ454&lt;$BZ454,IF(AQ454&gt;$BX454,AQ454,""),""))</f>
        <v/>
      </c>
      <c r="DK454" s="72" t="str">
        <f t="shared" ref="DK454:DK460" si="573">IF(IF(AR454&lt;$BZ454,IF(AR454&gt;$BX454,AR454,""),"")=0,"",IF(AR454&lt;$BZ454,IF(AR454&gt;$BX454,AR454,""),""))</f>
        <v/>
      </c>
      <c r="DL454" s="72" t="str">
        <f t="shared" ref="DL454:DL460" si="574">IF(IF(AS454&lt;$BZ454,IF(AS454&gt;$BX454,AS454,""),"")=0,"",IF(AS454&lt;$BZ454,IF(AS454&gt;$BX454,AS454,""),""))</f>
        <v/>
      </c>
      <c r="DM454" s="72" t="str">
        <f t="shared" ref="DM454:DM460" si="575">IF(IF(AT454&lt;$BZ454,IF(AT454&gt;$BX454,AT454,""),"")=0,"",IF(AT454&lt;$BZ454,IF(AT454&gt;$BX454,AT454,""),""))</f>
        <v/>
      </c>
      <c r="DN454" s="72" t="str">
        <f t="shared" ref="DN454:DN460" si="576">IF(IF(AU454&lt;$BZ454,IF(AU454&gt;$BX454,AU454,""),"")=0,"",IF(AU454&lt;$BZ454,IF(AU454&gt;$BX454,AU454,""),""))</f>
        <v/>
      </c>
      <c r="DO454" s="72" t="str">
        <f t="shared" ref="DO454:DO460" si="577">IF(IF(AV454&lt;$BZ454,IF(AV454&gt;$BX454,AV454,""),"")=0,"",IF(AV454&lt;$BZ454,IF(AV454&gt;$BX454,AV454,""),""))</f>
        <v/>
      </c>
      <c r="DP454" s="72" t="str">
        <f t="shared" ref="DP454:DP460" si="578">IF(IF(AW454&lt;$BZ454,IF(AW454&gt;$BX454,AW454,""),"")=0,"",IF(AW454&lt;$BZ454,IF(AW454&gt;$BX454,AW454,""),""))</f>
        <v/>
      </c>
      <c r="DQ454" s="72" t="str">
        <f t="shared" ref="DQ454:DQ460" si="579">IF(IF(AX454&lt;$BZ454,IF(AX454&gt;$BX454,AX454,""),"")=0,"",IF(AX454&lt;$BZ454,IF(AX454&gt;$BX454,AX454,""),""))</f>
        <v/>
      </c>
      <c r="DR454" s="72" t="str">
        <f t="shared" ref="DR454:DR460" si="580">IF(IF(AY454&lt;$BZ454,IF(AY454&gt;$BX454,AY454,""),"")=0,"",IF(AY454&lt;$BZ454,IF(AY454&gt;$BX454,AY454,""),""))</f>
        <v/>
      </c>
      <c r="DS454" s="72" t="str">
        <f t="shared" ref="DS454:DS460" si="581">IF(IF(AZ454&lt;$BZ454,IF(AZ454&gt;$BX454,AZ454,""),"")=0,"",IF(AZ454&lt;$BZ454,IF(AZ454&gt;$BX454,AZ454,""),""))</f>
        <v/>
      </c>
      <c r="DT454" s="72" t="str">
        <f t="shared" ref="DT454:DT460" si="582">IF(IF(BA454&lt;$BZ454,IF(BA454&gt;$BX454,BA454,""),"")=0,"",IF(BA454&lt;$BZ454,IF(BA454&gt;$BX454,BA454,""),""))</f>
        <v/>
      </c>
      <c r="DU454" s="72" t="str">
        <f t="shared" ref="DU454:DU460" si="583">IF(IF(BB454&lt;$BZ454,IF(BB454&gt;$BX454,BB454,""),"")=0,"",IF(BB454&lt;$BZ454,IF(BB454&gt;$BX454,BB454,""),""))</f>
        <v/>
      </c>
      <c r="DV454" s="72" t="str">
        <f t="shared" ref="DV454:DV460" si="584">IF(IF(BC454&lt;$BZ454,IF(BC454&gt;$BX454,BC454,""),"")=0,"",IF(BC454&lt;$BZ454,IF(BC454&gt;$BX454,BC454,""),""))</f>
        <v/>
      </c>
      <c r="DW454" s="72" t="str">
        <f t="shared" ref="DW454:DW460" si="585">IF(IF(BD454&lt;$BZ454,IF(BD454&gt;$BX454,BD454,""),"")=0,"",IF(BD454&lt;$BZ454,IF(BD454&gt;$BX454,BD454,""),""))</f>
        <v/>
      </c>
      <c r="DX454" s="72" t="str">
        <f t="shared" ref="DX454:DX460" si="586">IF(IF(BE454&lt;$BZ454,IF(BE454&gt;$BX454,BE454,""),"")=0,"",IF(BE454&lt;$BZ454,IF(BE454&gt;$BX454,BE454,""),""))</f>
        <v/>
      </c>
      <c r="DY454" s="72" t="str">
        <f t="shared" ref="DY454:DY460" si="587">IF(IF(BF454&lt;$BZ454,IF(BF454&gt;$BX454,BF454,""),"")=0,"",IF(BF454&lt;$BZ454,IF(BF454&gt;$BX454,BF454,""),""))</f>
        <v/>
      </c>
      <c r="DZ454" s="72" t="str">
        <f t="shared" ref="DZ454:DZ460" si="588">IF(IF(BG454&lt;$BZ454,IF(BG454&gt;$BX454,BG454,""),"")=0,"",IF(BG454&lt;$BZ454,IF(BG454&gt;$BX454,BG454,""),""))</f>
        <v/>
      </c>
      <c r="EA454" s="72" t="str">
        <f t="shared" ref="EA454:EA460" si="589">IF(IF(BH454&lt;$BZ454,IF(BH454&gt;$BX454,BH454,""),"")=0,"",IF(BH454&lt;$BZ454,IF(BH454&gt;$BX454,BH454,""),""))</f>
        <v/>
      </c>
      <c r="EB454" s="72" t="str">
        <f t="shared" ref="EB454:EB460" si="590">IF(IF(BI454&lt;$BZ454,IF(BI454&gt;$BX454,BI454,""),"")=0,"",IF(BI454&lt;$BZ454,IF(BI454&gt;$BX454,BI454,""),""))</f>
        <v/>
      </c>
      <c r="EC454" s="72" t="str">
        <f t="shared" ref="EC454:EC460" si="591">IF(IF(BJ454&lt;$BZ454,IF(BJ454&gt;$BX454,BJ454,""),"")=0,"",IF(BJ454&lt;$BZ454,IF(BJ454&gt;$BX454,BJ454,""),""))</f>
        <v/>
      </c>
      <c r="ED454" s="72" t="str">
        <f t="shared" ref="ED454:ED460" si="592">IF(IF(BK454&lt;$BZ454,IF(BK454&gt;$BX454,BK454,""),"")=0,"",IF(BK454&lt;$BZ454,IF(BK454&gt;$BX454,BK454,""),""))</f>
        <v/>
      </c>
      <c r="EE454" s="72" t="str">
        <f t="shared" ref="EE454:EE460" si="593">IF(IF(BL454&lt;$BZ454,IF(BL454&gt;$BX454,BL454,""),"")=0,"",IF(BL454&lt;$BZ454,IF(BL454&gt;$BX454,BL454,""),""))</f>
        <v/>
      </c>
      <c r="EF454" s="72" t="str">
        <f t="shared" ref="EF454:EF460" si="594">IF(IF(BM454&lt;$BZ454,IF(BM454&gt;$BX454,BM454,""),"")=0,"",IF(BM454&lt;$BZ454,IF(BM454&gt;$BX454,BM454,""),""))</f>
        <v/>
      </c>
      <c r="EG454" s="72" t="str">
        <f t="shared" ref="EG454:EG460" si="595">IF(IF(BN454&lt;$BZ454,IF(BN454&gt;$BX454,BN454,""),"")=0,"",IF(BN454&lt;$BZ454,IF(BN454&gt;$BX454,BN454,""),""))</f>
        <v/>
      </c>
      <c r="EH454" s="72" t="str">
        <f t="shared" ref="EH454:EH460" si="596">IF(IF(BO454&lt;$BZ454,IF(BO454&gt;$BX454,BO454,""),"")=0,"",IF(BO454&lt;$BZ454,IF(BO454&gt;$BX454,BO454,""),""))</f>
        <v/>
      </c>
      <c r="EI454" s="72" t="str">
        <f t="shared" ref="EI454:EI460" si="597">IF(IF(BP454&lt;$BZ454,IF(BP454&gt;$BX454,BP454,""),"")=0,"",IF(BP454&lt;$BZ454,IF(BP454&gt;$BX454,BP454,""),""))</f>
        <v/>
      </c>
      <c r="EJ454" s="72" t="str">
        <f t="shared" ref="EJ454:EJ460" si="598">IF(IF(BQ454&lt;$BZ454,IF(BQ454&gt;$BX454,BQ454,""),"")=0,"",IF(BQ454&lt;$BZ454,IF(BQ454&gt;$BX454,BQ454,""),""))</f>
        <v/>
      </c>
      <c r="EK454" s="72" t="str">
        <f t="shared" ref="EK454:EK460" si="599">IF(IF(BR454&lt;$BZ454,IF(BR454&gt;$BX454,BR454,""),"")=0,"",IF(BR454&lt;$BZ454,IF(BR454&gt;$BX454,BR454,""),""))</f>
        <v/>
      </c>
      <c r="EL454" s="72" t="str">
        <f t="shared" ref="EL454:EL460" si="600">IF(IF(BS454&lt;$BZ454,IF(BS454&gt;$BX454,BS454,""),"")=0,"",IF(BS454&lt;$BZ454,IF(BS454&gt;$BX454,BS454,""),""))</f>
        <v/>
      </c>
      <c r="EM454" s="72" t="str">
        <f t="shared" ref="EM454:EM460" si="601">IF(IF(BT454&lt;$BZ454,IF(BT454&gt;$BX454,BT454,""),"")=0,"",IF(BT454&lt;$BZ454,IF(BT454&gt;$BX454,BT454,""),""))</f>
        <v/>
      </c>
      <c r="EN454" s="72" t="str">
        <f t="shared" ref="EN454:EN460" si="602">IF(IF(BU454&lt;$BZ454,IF(BU454&gt;$BX454,BU454,""),"")=0,"",IF(BU454&lt;$BZ454,IF(BU454&gt;$BX454,BU454,""),""))</f>
        <v/>
      </c>
      <c r="EO454" s="71">
        <f t="shared" ref="EO454:EO460" si="603">ROUND(IFERROR(IF(G454&gt;0,G454,SUMSQ(CA454:EN454)/SUM(CA454:EN454)),F454),2)</f>
        <v>0</v>
      </c>
      <c r="EP454" s="71">
        <f>ROUND(EO454*(1+[3]Inflación!$G$50),2)</f>
        <v>0</v>
      </c>
      <c r="EQ454" s="70" t="str">
        <f t="shared" ref="EQ454:EQ460" si="604">IFERROR(EO454/E454-1," ")</f>
        <v xml:space="preserve"> </v>
      </c>
      <c r="ER454" s="69" t="s">
        <v>300</v>
      </c>
    </row>
    <row r="455" spans="1:148" s="69" customFormat="1" ht="24.75" customHeight="1">
      <c r="A455" s="80">
        <v>445</v>
      </c>
      <c r="B455" s="79" t="s">
        <v>302</v>
      </c>
      <c r="C455" s="78" t="s">
        <v>307</v>
      </c>
      <c r="D455" s="77" t="s">
        <v>12</v>
      </c>
      <c r="E455" s="76"/>
      <c r="F455" s="76"/>
      <c r="G455" s="75"/>
      <c r="H455" s="72"/>
      <c r="I455" s="72"/>
      <c r="J455" s="72"/>
      <c r="K455" s="72" t="str">
        <f>+'[3]Contratos anteriores'!AO458</f>
        <v xml:space="preserve"> </v>
      </c>
      <c r="L455" s="72" t="str">
        <f>+'[3]Contratos anteriores'!AP458</f>
        <v xml:space="preserve"> </v>
      </c>
      <c r="M455" s="72" t="str">
        <f>+'[3]Contratos anteriores'!AQ458</f>
        <v xml:space="preserve"> </v>
      </c>
      <c r="N455" s="72"/>
      <c r="O455" s="72"/>
      <c r="P455" s="72"/>
      <c r="Q455" s="72" t="str">
        <f>+'[3]Contratos anteriores'!AR458</f>
        <v xml:space="preserve"> </v>
      </c>
      <c r="R455" s="72" t="str">
        <f>+'[3]Contratos anteriores'!AS458</f>
        <v xml:space="preserve"> </v>
      </c>
      <c r="S455" s="72" t="str">
        <f>+'[3]Contratos anteriores'!AT458</f>
        <v xml:space="preserve"> </v>
      </c>
      <c r="T455" s="72"/>
      <c r="U455" s="72"/>
      <c r="V455" s="72"/>
      <c r="W455" s="72" t="str">
        <f>+'[3]Contratos anteriores'!AU458</f>
        <v xml:space="preserve"> </v>
      </c>
      <c r="X455" s="72" t="str">
        <f>+'[3]Contratos anteriores'!AV458</f>
        <v xml:space="preserve"> </v>
      </c>
      <c r="Y455" s="72" t="str">
        <f>+'[3]Contratos anteriores'!AW458</f>
        <v xml:space="preserve"> </v>
      </c>
      <c r="Z455" s="72"/>
      <c r="AA455" s="72"/>
      <c r="AB455" s="72"/>
      <c r="AC455" s="74" t="str">
        <f>+'[3]Contratos anteriores'!AX458</f>
        <v xml:space="preserve"> </v>
      </c>
      <c r="AD455" s="74" t="str">
        <f>+'[3]Contratos anteriores'!AY458</f>
        <v xml:space="preserve"> </v>
      </c>
      <c r="AE455" s="74" t="str">
        <f>+'[3]Contratos anteriores'!AZ458</f>
        <v xml:space="preserve"> </v>
      </c>
      <c r="AF455" s="72"/>
      <c r="AG455" s="72"/>
      <c r="AH455" s="72"/>
      <c r="AI455" s="72" t="str">
        <f>+'[3]Contratos anteriores'!BA458</f>
        <v xml:space="preserve"> </v>
      </c>
      <c r="AJ455" s="72" t="str">
        <f>+'[3]Contratos anteriores'!BB458</f>
        <v xml:space="preserve"> </v>
      </c>
      <c r="AK455" s="72" t="str">
        <f>+'[3]Contratos anteriores'!BC458</f>
        <v xml:space="preserve"> </v>
      </c>
      <c r="AL455" s="72"/>
      <c r="AM455" s="72"/>
      <c r="AN455" s="72"/>
      <c r="AO455" s="72" t="str">
        <f>+'[3]Contratos anteriores'!BD458</f>
        <v xml:space="preserve"> </v>
      </c>
      <c r="AP455" s="72" t="str">
        <f>+'[3]Contratos anteriores'!BE458</f>
        <v xml:space="preserve"> </v>
      </c>
      <c r="AQ455" s="72" t="str">
        <f>+'[3]Contratos anteriores'!BF458</f>
        <v xml:space="preserve"> </v>
      </c>
      <c r="AR455" s="72"/>
      <c r="AS455" s="72"/>
      <c r="AT455" s="72"/>
      <c r="AU455" s="72" t="str">
        <f>+'[3]Contratos anteriores'!BG458</f>
        <v xml:space="preserve"> </v>
      </c>
      <c r="AV455" s="72" t="str">
        <f>+'[3]Contratos anteriores'!BH458</f>
        <v xml:space="preserve"> </v>
      </c>
      <c r="AW455" s="72" t="str">
        <f>+'[3]Contratos anteriores'!BI458</f>
        <v xml:space="preserve"> </v>
      </c>
      <c r="AX455" s="72"/>
      <c r="AY455" s="72"/>
      <c r="AZ455" s="72"/>
      <c r="BA455" s="72" t="str">
        <f>+'[3]Contratos anteriores'!BJ458</f>
        <v xml:space="preserve"> </v>
      </c>
      <c r="BB455" s="72" t="str">
        <f>+'[3]Contratos anteriores'!BK458</f>
        <v xml:space="preserve"> </v>
      </c>
      <c r="BC455" s="72" t="str">
        <f>+'[3]Contratos anteriores'!BL458</f>
        <v xml:space="preserve"> </v>
      </c>
      <c r="BD455" s="72"/>
      <c r="BE455" s="72"/>
      <c r="BF455" s="72"/>
      <c r="BG455" s="72" t="str">
        <f>+'[3]Contratos anteriores'!BM458</f>
        <v xml:space="preserve"> </v>
      </c>
      <c r="BH455" s="72" t="str">
        <f>+'[3]Contratos anteriores'!BN458</f>
        <v xml:space="preserve"> </v>
      </c>
      <c r="BI455" s="72" t="str">
        <f>+'[3]Contratos anteriores'!BO458</f>
        <v xml:space="preserve"> </v>
      </c>
      <c r="BJ455" s="72"/>
      <c r="BK455" s="72"/>
      <c r="BL455" s="72"/>
      <c r="BM455" s="72" t="str">
        <f>+'[3]Contratos anteriores'!BP458</f>
        <v xml:space="preserve"> </v>
      </c>
      <c r="BN455" s="72" t="str">
        <f>+'[3]Contratos anteriores'!BQ458</f>
        <v xml:space="preserve"> </v>
      </c>
      <c r="BO455" s="72" t="str">
        <f>+'[3]Contratos anteriores'!BR458</f>
        <v xml:space="preserve"> </v>
      </c>
      <c r="BP455" s="72"/>
      <c r="BQ455" s="72"/>
      <c r="BR455" s="72">
        <v>1.7</v>
      </c>
      <c r="BS455" s="72" t="str">
        <f>+'[3]Contratos anteriores'!BS458</f>
        <v xml:space="preserve"> </v>
      </c>
      <c r="BT455" s="72" t="str">
        <f>+'[3]Contratos anteriores'!BT458</f>
        <v xml:space="preserve"> </v>
      </c>
      <c r="BU455" s="72" t="str">
        <f>+'[3]Contratos anteriores'!BU458</f>
        <v xml:space="preserve"> </v>
      </c>
      <c r="BV455" s="73">
        <f t="shared" si="535"/>
        <v>1.7</v>
      </c>
      <c r="BW455" s="73" t="str">
        <f t="shared" si="536"/>
        <v xml:space="preserve"> </v>
      </c>
      <c r="BX455" s="73" t="str">
        <f t="shared" si="534"/>
        <v xml:space="preserve"> </v>
      </c>
      <c r="BY455" s="73" t="str">
        <f t="shared" si="530"/>
        <v xml:space="preserve"> </v>
      </c>
      <c r="BZ455" s="73" t="str">
        <f t="shared" si="532"/>
        <v xml:space="preserve"> </v>
      </c>
      <c r="CA455" s="72" t="str">
        <f t="shared" si="537"/>
        <v/>
      </c>
      <c r="CB455" s="72" t="str">
        <f t="shared" si="538"/>
        <v/>
      </c>
      <c r="CC455" s="72" t="str">
        <f t="shared" si="539"/>
        <v/>
      </c>
      <c r="CD455" s="72" t="str">
        <f t="shared" si="540"/>
        <v/>
      </c>
      <c r="CE455" s="72" t="str">
        <f t="shared" si="541"/>
        <v/>
      </c>
      <c r="CF455" s="72" t="str">
        <f t="shared" si="542"/>
        <v/>
      </c>
      <c r="CG455" s="72" t="str">
        <f t="shared" si="543"/>
        <v/>
      </c>
      <c r="CH455" s="72" t="str">
        <f t="shared" si="544"/>
        <v/>
      </c>
      <c r="CI455" s="72" t="str">
        <f t="shared" si="545"/>
        <v/>
      </c>
      <c r="CJ455" s="72" t="str">
        <f t="shared" si="546"/>
        <v/>
      </c>
      <c r="CK455" s="72" t="str">
        <f t="shared" si="547"/>
        <v/>
      </c>
      <c r="CL455" s="72" t="str">
        <f t="shared" si="548"/>
        <v/>
      </c>
      <c r="CM455" s="72" t="str">
        <f t="shared" si="549"/>
        <v/>
      </c>
      <c r="CN455" s="72" t="str">
        <f t="shared" si="550"/>
        <v/>
      </c>
      <c r="CO455" s="72" t="str">
        <f t="shared" si="551"/>
        <v/>
      </c>
      <c r="CP455" s="72" t="str">
        <f t="shared" si="552"/>
        <v/>
      </c>
      <c r="CQ455" s="72" t="str">
        <f t="shared" si="553"/>
        <v/>
      </c>
      <c r="CR455" s="72" t="str">
        <f t="shared" si="554"/>
        <v/>
      </c>
      <c r="CS455" s="72" t="str">
        <f t="shared" si="555"/>
        <v/>
      </c>
      <c r="CT455" s="72" t="str">
        <f t="shared" si="556"/>
        <v/>
      </c>
      <c r="CU455" s="72" t="str">
        <f t="shared" si="557"/>
        <v/>
      </c>
      <c r="CV455" s="72" t="str">
        <f t="shared" si="558"/>
        <v/>
      </c>
      <c r="CW455" s="72" t="str">
        <f t="shared" si="559"/>
        <v/>
      </c>
      <c r="CX455" s="72" t="str">
        <f t="shared" si="560"/>
        <v/>
      </c>
      <c r="CY455" s="72" t="str">
        <f t="shared" si="561"/>
        <v/>
      </c>
      <c r="CZ455" s="72" t="str">
        <f t="shared" si="562"/>
        <v/>
      </c>
      <c r="DA455" s="72" t="str">
        <f t="shared" si="563"/>
        <v/>
      </c>
      <c r="DB455" s="72" t="str">
        <f t="shared" si="564"/>
        <v/>
      </c>
      <c r="DC455" s="72" t="str">
        <f t="shared" si="565"/>
        <v/>
      </c>
      <c r="DD455" s="72" t="str">
        <f t="shared" si="566"/>
        <v/>
      </c>
      <c r="DE455" s="72" t="str">
        <f t="shared" si="567"/>
        <v/>
      </c>
      <c r="DF455" s="72" t="str">
        <f t="shared" si="568"/>
        <v/>
      </c>
      <c r="DG455" s="72" t="str">
        <f t="shared" si="569"/>
        <v/>
      </c>
      <c r="DH455" s="72" t="str">
        <f t="shared" si="570"/>
        <v/>
      </c>
      <c r="DI455" s="72" t="str">
        <f t="shared" si="571"/>
        <v/>
      </c>
      <c r="DJ455" s="72" t="str">
        <f t="shared" si="572"/>
        <v/>
      </c>
      <c r="DK455" s="72" t="str">
        <f t="shared" si="573"/>
        <v/>
      </c>
      <c r="DL455" s="72" t="str">
        <f t="shared" si="574"/>
        <v/>
      </c>
      <c r="DM455" s="72" t="str">
        <f t="shared" si="575"/>
        <v/>
      </c>
      <c r="DN455" s="72" t="str">
        <f t="shared" si="576"/>
        <v/>
      </c>
      <c r="DO455" s="72" t="str">
        <f t="shared" si="577"/>
        <v/>
      </c>
      <c r="DP455" s="72" t="str">
        <f t="shared" si="578"/>
        <v/>
      </c>
      <c r="DQ455" s="72" t="str">
        <f t="shared" si="579"/>
        <v/>
      </c>
      <c r="DR455" s="72" t="str">
        <f t="shared" si="580"/>
        <v/>
      </c>
      <c r="DS455" s="72" t="str">
        <f t="shared" si="581"/>
        <v/>
      </c>
      <c r="DT455" s="72" t="str">
        <f t="shared" si="582"/>
        <v/>
      </c>
      <c r="DU455" s="72" t="str">
        <f t="shared" si="583"/>
        <v/>
      </c>
      <c r="DV455" s="72" t="str">
        <f t="shared" si="584"/>
        <v/>
      </c>
      <c r="DW455" s="72" t="str">
        <f t="shared" si="585"/>
        <v/>
      </c>
      <c r="DX455" s="72" t="str">
        <f t="shared" si="586"/>
        <v/>
      </c>
      <c r="DY455" s="72" t="str">
        <f t="shared" si="587"/>
        <v/>
      </c>
      <c r="DZ455" s="72" t="str">
        <f t="shared" si="588"/>
        <v/>
      </c>
      <c r="EA455" s="72" t="str">
        <f t="shared" si="589"/>
        <v/>
      </c>
      <c r="EB455" s="72" t="str">
        <f t="shared" si="590"/>
        <v/>
      </c>
      <c r="EC455" s="72" t="str">
        <f t="shared" si="591"/>
        <v/>
      </c>
      <c r="ED455" s="72" t="str">
        <f t="shared" si="592"/>
        <v/>
      </c>
      <c r="EE455" s="72" t="str">
        <f t="shared" si="593"/>
        <v/>
      </c>
      <c r="EF455" s="72" t="str">
        <f t="shared" si="594"/>
        <v/>
      </c>
      <c r="EG455" s="72" t="str">
        <f t="shared" si="595"/>
        <v/>
      </c>
      <c r="EH455" s="72" t="str">
        <f t="shared" si="596"/>
        <v/>
      </c>
      <c r="EI455" s="72" t="str">
        <f t="shared" si="597"/>
        <v/>
      </c>
      <c r="EJ455" s="72" t="str">
        <f t="shared" si="598"/>
        <v/>
      </c>
      <c r="EK455" s="72" t="str">
        <f t="shared" si="599"/>
        <v/>
      </c>
      <c r="EL455" s="72" t="str">
        <f t="shared" si="600"/>
        <v/>
      </c>
      <c r="EM455" s="72" t="str">
        <f t="shared" si="601"/>
        <v/>
      </c>
      <c r="EN455" s="72" t="str">
        <f t="shared" si="602"/>
        <v/>
      </c>
      <c r="EO455" s="71">
        <f t="shared" si="603"/>
        <v>0</v>
      </c>
      <c r="EP455" s="71">
        <f>ROUND(EO455*(1+[3]Inflación!$G$50),2)</f>
        <v>0</v>
      </c>
      <c r="EQ455" s="70" t="str">
        <f t="shared" si="604"/>
        <v xml:space="preserve"> </v>
      </c>
      <c r="ER455" s="69" t="s">
        <v>300</v>
      </c>
    </row>
    <row r="456" spans="1:148" s="69" customFormat="1" ht="24.75" customHeight="1">
      <c r="A456" s="80">
        <v>446</v>
      </c>
      <c r="B456" s="79" t="s">
        <v>302</v>
      </c>
      <c r="C456" s="78" t="s">
        <v>306</v>
      </c>
      <c r="D456" s="77" t="s">
        <v>12</v>
      </c>
      <c r="E456" s="76"/>
      <c r="F456" s="76"/>
      <c r="G456" s="75"/>
      <c r="H456" s="72"/>
      <c r="I456" s="72"/>
      <c r="J456" s="72"/>
      <c r="K456" s="72" t="str">
        <f>+'[3]Contratos anteriores'!AO459</f>
        <v xml:space="preserve"> </v>
      </c>
      <c r="L456" s="72" t="str">
        <f>+'[3]Contratos anteriores'!AP459</f>
        <v xml:space="preserve"> </v>
      </c>
      <c r="M456" s="72" t="str">
        <f>+'[3]Contratos anteriores'!AQ459</f>
        <v xml:space="preserve"> </v>
      </c>
      <c r="N456" s="72"/>
      <c r="O456" s="72"/>
      <c r="P456" s="72"/>
      <c r="Q456" s="72" t="str">
        <f>+'[3]Contratos anteriores'!AR459</f>
        <v xml:space="preserve"> </v>
      </c>
      <c r="R456" s="72" t="str">
        <f>+'[3]Contratos anteriores'!AS459</f>
        <v xml:space="preserve"> </v>
      </c>
      <c r="S456" s="72" t="str">
        <f>+'[3]Contratos anteriores'!AT459</f>
        <v xml:space="preserve"> </v>
      </c>
      <c r="T456" s="72"/>
      <c r="U456" s="72"/>
      <c r="V456" s="72"/>
      <c r="W456" s="72" t="str">
        <f>+'[3]Contratos anteriores'!AU459</f>
        <v xml:space="preserve"> </v>
      </c>
      <c r="X456" s="72" t="str">
        <f>+'[3]Contratos anteriores'!AV459</f>
        <v xml:space="preserve"> </v>
      </c>
      <c r="Y456" s="72" t="str">
        <f>+'[3]Contratos anteriores'!AW459</f>
        <v xml:space="preserve"> </v>
      </c>
      <c r="Z456" s="72"/>
      <c r="AA456" s="72"/>
      <c r="AB456" s="72"/>
      <c r="AC456" s="74" t="str">
        <f>+'[3]Contratos anteriores'!AX459</f>
        <v xml:space="preserve"> </v>
      </c>
      <c r="AD456" s="74" t="str">
        <f>+'[3]Contratos anteriores'!AY459</f>
        <v xml:space="preserve"> </v>
      </c>
      <c r="AE456" s="74" t="str">
        <f>+'[3]Contratos anteriores'!AZ459</f>
        <v xml:space="preserve"> </v>
      </c>
      <c r="AF456" s="72"/>
      <c r="AG456" s="72"/>
      <c r="AH456" s="72"/>
      <c r="AI456" s="72" t="str">
        <f>+'[3]Contratos anteriores'!BA459</f>
        <v xml:space="preserve"> </v>
      </c>
      <c r="AJ456" s="72" t="str">
        <f>+'[3]Contratos anteriores'!BB459</f>
        <v xml:space="preserve"> </v>
      </c>
      <c r="AK456" s="72" t="str">
        <f>+'[3]Contratos anteriores'!BC459</f>
        <v xml:space="preserve"> </v>
      </c>
      <c r="AL456" s="72"/>
      <c r="AM456" s="72"/>
      <c r="AN456" s="72"/>
      <c r="AO456" s="72" t="str">
        <f>+'[3]Contratos anteriores'!BD459</f>
        <v xml:space="preserve"> </v>
      </c>
      <c r="AP456" s="72" t="str">
        <f>+'[3]Contratos anteriores'!BE459</f>
        <v xml:space="preserve"> </v>
      </c>
      <c r="AQ456" s="72" t="str">
        <f>+'[3]Contratos anteriores'!BF459</f>
        <v xml:space="preserve"> </v>
      </c>
      <c r="AR456" s="72"/>
      <c r="AS456" s="72"/>
      <c r="AT456" s="72"/>
      <c r="AU456" s="72" t="str">
        <f>+'[3]Contratos anteriores'!BG459</f>
        <v xml:space="preserve"> </v>
      </c>
      <c r="AV456" s="72" t="str">
        <f>+'[3]Contratos anteriores'!BH459</f>
        <v xml:space="preserve"> </v>
      </c>
      <c r="AW456" s="72" t="str">
        <f>+'[3]Contratos anteriores'!BI459</f>
        <v xml:space="preserve"> </v>
      </c>
      <c r="AX456" s="72"/>
      <c r="AY456" s="72"/>
      <c r="AZ456" s="72"/>
      <c r="BA456" s="72" t="str">
        <f>+'[3]Contratos anteriores'!BJ459</f>
        <v xml:space="preserve"> </v>
      </c>
      <c r="BB456" s="72" t="str">
        <f>+'[3]Contratos anteriores'!BK459</f>
        <v xml:space="preserve"> </v>
      </c>
      <c r="BC456" s="72" t="str">
        <f>+'[3]Contratos anteriores'!BL459</f>
        <v xml:space="preserve"> </v>
      </c>
      <c r="BD456" s="72"/>
      <c r="BE456" s="72"/>
      <c r="BF456" s="72"/>
      <c r="BG456" s="72" t="str">
        <f>+'[3]Contratos anteriores'!BM459</f>
        <v xml:space="preserve"> </v>
      </c>
      <c r="BH456" s="72" t="str">
        <f>+'[3]Contratos anteriores'!BN459</f>
        <v xml:space="preserve"> </v>
      </c>
      <c r="BI456" s="72" t="str">
        <f>+'[3]Contratos anteriores'!BO459</f>
        <v xml:space="preserve"> </v>
      </c>
      <c r="BJ456" s="72"/>
      <c r="BK456" s="72"/>
      <c r="BL456" s="72"/>
      <c r="BM456" s="72" t="str">
        <f>+'[3]Contratos anteriores'!BP459</f>
        <v xml:space="preserve"> </v>
      </c>
      <c r="BN456" s="72" t="str">
        <f>+'[3]Contratos anteriores'!BQ459</f>
        <v xml:space="preserve"> </v>
      </c>
      <c r="BO456" s="72" t="str">
        <f>+'[3]Contratos anteriores'!BR459</f>
        <v xml:space="preserve"> </v>
      </c>
      <c r="BP456" s="72"/>
      <c r="BQ456" s="72"/>
      <c r="BR456" s="72">
        <v>2.5</v>
      </c>
      <c r="BS456" s="72" t="str">
        <f>+'[3]Contratos anteriores'!BS459</f>
        <v xml:space="preserve"> </v>
      </c>
      <c r="BT456" s="72" t="str">
        <f>+'[3]Contratos anteriores'!BT459</f>
        <v xml:space="preserve"> </v>
      </c>
      <c r="BU456" s="72" t="str">
        <f>+'[3]Contratos anteriores'!BU459</f>
        <v xml:space="preserve"> </v>
      </c>
      <c r="BV456" s="73">
        <f t="shared" si="535"/>
        <v>2.5</v>
      </c>
      <c r="BW456" s="73" t="str">
        <f t="shared" si="536"/>
        <v xml:space="preserve"> </v>
      </c>
      <c r="BX456" s="73" t="str">
        <f t="shared" si="534"/>
        <v xml:space="preserve"> </v>
      </c>
      <c r="BY456" s="73" t="str">
        <f t="shared" si="530"/>
        <v xml:space="preserve"> </v>
      </c>
      <c r="BZ456" s="73" t="str">
        <f t="shared" si="532"/>
        <v xml:space="preserve"> </v>
      </c>
      <c r="CA456" s="72" t="str">
        <f t="shared" si="537"/>
        <v/>
      </c>
      <c r="CB456" s="72" t="str">
        <f t="shared" si="538"/>
        <v/>
      </c>
      <c r="CC456" s="72" t="str">
        <f t="shared" si="539"/>
        <v/>
      </c>
      <c r="CD456" s="72" t="str">
        <f t="shared" si="540"/>
        <v/>
      </c>
      <c r="CE456" s="72" t="str">
        <f t="shared" si="541"/>
        <v/>
      </c>
      <c r="CF456" s="72" t="str">
        <f t="shared" si="542"/>
        <v/>
      </c>
      <c r="CG456" s="72" t="str">
        <f t="shared" si="543"/>
        <v/>
      </c>
      <c r="CH456" s="72" t="str">
        <f t="shared" si="544"/>
        <v/>
      </c>
      <c r="CI456" s="72" t="str">
        <f t="shared" si="545"/>
        <v/>
      </c>
      <c r="CJ456" s="72" t="str">
        <f t="shared" si="546"/>
        <v/>
      </c>
      <c r="CK456" s="72" t="str">
        <f t="shared" si="547"/>
        <v/>
      </c>
      <c r="CL456" s="72" t="str">
        <f t="shared" si="548"/>
        <v/>
      </c>
      <c r="CM456" s="72" t="str">
        <f t="shared" si="549"/>
        <v/>
      </c>
      <c r="CN456" s="72" t="str">
        <f t="shared" si="550"/>
        <v/>
      </c>
      <c r="CO456" s="72" t="str">
        <f t="shared" si="551"/>
        <v/>
      </c>
      <c r="CP456" s="72" t="str">
        <f t="shared" si="552"/>
        <v/>
      </c>
      <c r="CQ456" s="72" t="str">
        <f t="shared" si="553"/>
        <v/>
      </c>
      <c r="CR456" s="72" t="str">
        <f t="shared" si="554"/>
        <v/>
      </c>
      <c r="CS456" s="72" t="str">
        <f t="shared" si="555"/>
        <v/>
      </c>
      <c r="CT456" s="72" t="str">
        <f t="shared" si="556"/>
        <v/>
      </c>
      <c r="CU456" s="72" t="str">
        <f t="shared" si="557"/>
        <v/>
      </c>
      <c r="CV456" s="72" t="str">
        <f t="shared" si="558"/>
        <v/>
      </c>
      <c r="CW456" s="72" t="str">
        <f t="shared" si="559"/>
        <v/>
      </c>
      <c r="CX456" s="72" t="str">
        <f t="shared" si="560"/>
        <v/>
      </c>
      <c r="CY456" s="72" t="str">
        <f t="shared" si="561"/>
        <v/>
      </c>
      <c r="CZ456" s="72" t="str">
        <f t="shared" si="562"/>
        <v/>
      </c>
      <c r="DA456" s="72" t="str">
        <f t="shared" si="563"/>
        <v/>
      </c>
      <c r="DB456" s="72" t="str">
        <f t="shared" si="564"/>
        <v/>
      </c>
      <c r="DC456" s="72" t="str">
        <f t="shared" si="565"/>
        <v/>
      </c>
      <c r="DD456" s="72" t="str">
        <f t="shared" si="566"/>
        <v/>
      </c>
      <c r="DE456" s="72" t="str">
        <f t="shared" si="567"/>
        <v/>
      </c>
      <c r="DF456" s="72" t="str">
        <f t="shared" si="568"/>
        <v/>
      </c>
      <c r="DG456" s="72" t="str">
        <f t="shared" si="569"/>
        <v/>
      </c>
      <c r="DH456" s="72" t="str">
        <f t="shared" si="570"/>
        <v/>
      </c>
      <c r="DI456" s="72" t="str">
        <f t="shared" si="571"/>
        <v/>
      </c>
      <c r="DJ456" s="72" t="str">
        <f t="shared" si="572"/>
        <v/>
      </c>
      <c r="DK456" s="72" t="str">
        <f t="shared" si="573"/>
        <v/>
      </c>
      <c r="DL456" s="72" t="str">
        <f t="shared" si="574"/>
        <v/>
      </c>
      <c r="DM456" s="72" t="str">
        <f t="shared" si="575"/>
        <v/>
      </c>
      <c r="DN456" s="72" t="str">
        <f t="shared" si="576"/>
        <v/>
      </c>
      <c r="DO456" s="72" t="str">
        <f t="shared" si="577"/>
        <v/>
      </c>
      <c r="DP456" s="72" t="str">
        <f t="shared" si="578"/>
        <v/>
      </c>
      <c r="DQ456" s="72" t="str">
        <f t="shared" si="579"/>
        <v/>
      </c>
      <c r="DR456" s="72" t="str">
        <f t="shared" si="580"/>
        <v/>
      </c>
      <c r="DS456" s="72" t="str">
        <f t="shared" si="581"/>
        <v/>
      </c>
      <c r="DT456" s="72" t="str">
        <f t="shared" si="582"/>
        <v/>
      </c>
      <c r="DU456" s="72" t="str">
        <f t="shared" si="583"/>
        <v/>
      </c>
      <c r="DV456" s="72" t="str">
        <f t="shared" si="584"/>
        <v/>
      </c>
      <c r="DW456" s="72" t="str">
        <f t="shared" si="585"/>
        <v/>
      </c>
      <c r="DX456" s="72" t="str">
        <f t="shared" si="586"/>
        <v/>
      </c>
      <c r="DY456" s="72" t="str">
        <f t="shared" si="587"/>
        <v/>
      </c>
      <c r="DZ456" s="72" t="str">
        <f t="shared" si="588"/>
        <v/>
      </c>
      <c r="EA456" s="72" t="str">
        <f t="shared" si="589"/>
        <v/>
      </c>
      <c r="EB456" s="72" t="str">
        <f t="shared" si="590"/>
        <v/>
      </c>
      <c r="EC456" s="72" t="str">
        <f t="shared" si="591"/>
        <v/>
      </c>
      <c r="ED456" s="72" t="str">
        <f t="shared" si="592"/>
        <v/>
      </c>
      <c r="EE456" s="72" t="str">
        <f t="shared" si="593"/>
        <v/>
      </c>
      <c r="EF456" s="72" t="str">
        <f t="shared" si="594"/>
        <v/>
      </c>
      <c r="EG456" s="72" t="str">
        <f t="shared" si="595"/>
        <v/>
      </c>
      <c r="EH456" s="72" t="str">
        <f t="shared" si="596"/>
        <v/>
      </c>
      <c r="EI456" s="72" t="str">
        <f t="shared" si="597"/>
        <v/>
      </c>
      <c r="EJ456" s="72" t="str">
        <f t="shared" si="598"/>
        <v/>
      </c>
      <c r="EK456" s="72" t="str">
        <f t="shared" si="599"/>
        <v/>
      </c>
      <c r="EL456" s="72" t="str">
        <f t="shared" si="600"/>
        <v/>
      </c>
      <c r="EM456" s="72" t="str">
        <f t="shared" si="601"/>
        <v/>
      </c>
      <c r="EN456" s="72" t="str">
        <f t="shared" si="602"/>
        <v/>
      </c>
      <c r="EO456" s="71">
        <f t="shared" si="603"/>
        <v>0</v>
      </c>
      <c r="EP456" s="71">
        <f>ROUND(EO456*(1+[3]Inflación!$G$50),2)</f>
        <v>0</v>
      </c>
      <c r="EQ456" s="70" t="str">
        <f t="shared" si="604"/>
        <v xml:space="preserve"> </v>
      </c>
      <c r="ER456" s="69" t="s">
        <v>300</v>
      </c>
    </row>
    <row r="457" spans="1:148" s="69" customFormat="1" ht="24.75" customHeight="1">
      <c r="A457" s="80">
        <v>447</v>
      </c>
      <c r="B457" s="79" t="s">
        <v>302</v>
      </c>
      <c r="C457" s="78" t="s">
        <v>305</v>
      </c>
      <c r="D457" s="77" t="s">
        <v>12</v>
      </c>
      <c r="E457" s="76"/>
      <c r="F457" s="76"/>
      <c r="G457" s="75"/>
      <c r="H457" s="72"/>
      <c r="I457" s="72"/>
      <c r="J457" s="72"/>
      <c r="K457" s="72" t="str">
        <f>+'[3]Contratos anteriores'!AO460</f>
        <v xml:space="preserve"> </v>
      </c>
      <c r="L457" s="72" t="str">
        <f>+'[3]Contratos anteriores'!AP460</f>
        <v xml:space="preserve"> </v>
      </c>
      <c r="M457" s="72" t="str">
        <f>+'[3]Contratos anteriores'!AQ460</f>
        <v xml:space="preserve"> </v>
      </c>
      <c r="N457" s="72"/>
      <c r="O457" s="72"/>
      <c r="P457" s="72"/>
      <c r="Q457" s="72" t="str">
        <f>+'[3]Contratos anteriores'!AR460</f>
        <v xml:space="preserve"> </v>
      </c>
      <c r="R457" s="72" t="str">
        <f>+'[3]Contratos anteriores'!AS460</f>
        <v xml:space="preserve"> </v>
      </c>
      <c r="S457" s="72" t="str">
        <f>+'[3]Contratos anteriores'!AT460</f>
        <v xml:space="preserve"> </v>
      </c>
      <c r="T457" s="72"/>
      <c r="U457" s="72"/>
      <c r="V457" s="72"/>
      <c r="W457" s="72" t="str">
        <f>+'[3]Contratos anteriores'!AU460</f>
        <v xml:space="preserve"> </v>
      </c>
      <c r="X457" s="72" t="str">
        <f>+'[3]Contratos anteriores'!AV460</f>
        <v xml:space="preserve"> </v>
      </c>
      <c r="Y457" s="72" t="str">
        <f>+'[3]Contratos anteriores'!AW460</f>
        <v xml:space="preserve"> </v>
      </c>
      <c r="Z457" s="72"/>
      <c r="AA457" s="72"/>
      <c r="AB457" s="72"/>
      <c r="AC457" s="74" t="str">
        <f>+'[3]Contratos anteriores'!AX460</f>
        <v xml:space="preserve"> </v>
      </c>
      <c r="AD457" s="74" t="str">
        <f>+'[3]Contratos anteriores'!AY460</f>
        <v xml:space="preserve"> </v>
      </c>
      <c r="AE457" s="74" t="str">
        <f>+'[3]Contratos anteriores'!AZ460</f>
        <v xml:space="preserve"> </v>
      </c>
      <c r="AF457" s="72"/>
      <c r="AG457" s="72"/>
      <c r="AH457" s="72"/>
      <c r="AI457" s="72" t="str">
        <f>+'[3]Contratos anteriores'!BA460</f>
        <v xml:space="preserve"> </v>
      </c>
      <c r="AJ457" s="72" t="str">
        <f>+'[3]Contratos anteriores'!BB460</f>
        <v xml:space="preserve"> </v>
      </c>
      <c r="AK457" s="72" t="str">
        <f>+'[3]Contratos anteriores'!BC460</f>
        <v xml:space="preserve"> </v>
      </c>
      <c r="AL457" s="72"/>
      <c r="AM457" s="72"/>
      <c r="AN457" s="72"/>
      <c r="AO457" s="72" t="str">
        <f>+'[3]Contratos anteriores'!BD460</f>
        <v xml:space="preserve"> </v>
      </c>
      <c r="AP457" s="72" t="str">
        <f>+'[3]Contratos anteriores'!BE460</f>
        <v xml:space="preserve"> </v>
      </c>
      <c r="AQ457" s="72" t="str">
        <f>+'[3]Contratos anteriores'!BF460</f>
        <v xml:space="preserve"> </v>
      </c>
      <c r="AR457" s="72"/>
      <c r="AS457" s="72"/>
      <c r="AT457" s="72"/>
      <c r="AU457" s="72" t="str">
        <f>+'[3]Contratos anteriores'!BG460</f>
        <v xml:space="preserve"> </v>
      </c>
      <c r="AV457" s="72" t="str">
        <f>+'[3]Contratos anteriores'!BH460</f>
        <v xml:space="preserve"> </v>
      </c>
      <c r="AW457" s="72" t="str">
        <f>+'[3]Contratos anteriores'!BI460</f>
        <v xml:space="preserve"> </v>
      </c>
      <c r="AX457" s="72"/>
      <c r="AY457" s="72"/>
      <c r="AZ457" s="72"/>
      <c r="BA457" s="72" t="str">
        <f>+'[3]Contratos anteriores'!BJ460</f>
        <v xml:space="preserve"> </v>
      </c>
      <c r="BB457" s="72" t="str">
        <f>+'[3]Contratos anteriores'!BK460</f>
        <v xml:space="preserve"> </v>
      </c>
      <c r="BC457" s="72" t="str">
        <f>+'[3]Contratos anteriores'!BL460</f>
        <v xml:space="preserve"> </v>
      </c>
      <c r="BD457" s="72"/>
      <c r="BE457" s="72"/>
      <c r="BF457" s="72"/>
      <c r="BG457" s="72" t="str">
        <f>+'[3]Contratos anteriores'!BM460</f>
        <v xml:space="preserve"> </v>
      </c>
      <c r="BH457" s="72" t="str">
        <f>+'[3]Contratos anteriores'!BN460</f>
        <v xml:space="preserve"> </v>
      </c>
      <c r="BI457" s="72" t="str">
        <f>+'[3]Contratos anteriores'!BO460</f>
        <v xml:space="preserve"> </v>
      </c>
      <c r="BJ457" s="72"/>
      <c r="BK457" s="72"/>
      <c r="BL457" s="72"/>
      <c r="BM457" s="72" t="str">
        <f>+'[3]Contratos anteriores'!BP460</f>
        <v xml:space="preserve"> </v>
      </c>
      <c r="BN457" s="72" t="str">
        <f>+'[3]Contratos anteriores'!BQ460</f>
        <v xml:space="preserve"> </v>
      </c>
      <c r="BO457" s="72" t="str">
        <f>+'[3]Contratos anteriores'!BR460</f>
        <v xml:space="preserve"> </v>
      </c>
      <c r="BP457" s="72"/>
      <c r="BQ457" s="72"/>
      <c r="BR457" s="72">
        <v>2.74</v>
      </c>
      <c r="BS457" s="72" t="str">
        <f>+'[3]Contratos anteriores'!BS460</f>
        <v xml:space="preserve"> </v>
      </c>
      <c r="BT457" s="72" t="str">
        <f>+'[3]Contratos anteriores'!BT460</f>
        <v xml:space="preserve"> </v>
      </c>
      <c r="BU457" s="72" t="str">
        <f>+'[3]Contratos anteriores'!BU460</f>
        <v xml:space="preserve"> </v>
      </c>
      <c r="BV457" s="73">
        <f t="shared" si="535"/>
        <v>2.74</v>
      </c>
      <c r="BW457" s="73" t="str">
        <f t="shared" si="536"/>
        <v xml:space="preserve"> </v>
      </c>
      <c r="BX457" s="73" t="str">
        <f t="shared" si="534"/>
        <v xml:space="preserve"> </v>
      </c>
      <c r="BY457" s="73" t="str">
        <f t="shared" si="530"/>
        <v xml:space="preserve"> </v>
      </c>
      <c r="BZ457" s="73" t="str">
        <f t="shared" si="532"/>
        <v xml:space="preserve"> </v>
      </c>
      <c r="CA457" s="72" t="str">
        <f t="shared" si="537"/>
        <v/>
      </c>
      <c r="CB457" s="72" t="str">
        <f t="shared" si="538"/>
        <v/>
      </c>
      <c r="CC457" s="72" t="str">
        <f t="shared" si="539"/>
        <v/>
      </c>
      <c r="CD457" s="72" t="str">
        <f t="shared" si="540"/>
        <v/>
      </c>
      <c r="CE457" s="72" t="str">
        <f t="shared" si="541"/>
        <v/>
      </c>
      <c r="CF457" s="72" t="str">
        <f t="shared" si="542"/>
        <v/>
      </c>
      <c r="CG457" s="72" t="str">
        <f t="shared" si="543"/>
        <v/>
      </c>
      <c r="CH457" s="72" t="str">
        <f t="shared" si="544"/>
        <v/>
      </c>
      <c r="CI457" s="72" t="str">
        <f t="shared" si="545"/>
        <v/>
      </c>
      <c r="CJ457" s="72" t="str">
        <f t="shared" si="546"/>
        <v/>
      </c>
      <c r="CK457" s="72" t="str">
        <f t="shared" si="547"/>
        <v/>
      </c>
      <c r="CL457" s="72" t="str">
        <f t="shared" si="548"/>
        <v/>
      </c>
      <c r="CM457" s="72" t="str">
        <f t="shared" si="549"/>
        <v/>
      </c>
      <c r="CN457" s="72" t="str">
        <f t="shared" si="550"/>
        <v/>
      </c>
      <c r="CO457" s="72" t="str">
        <f t="shared" si="551"/>
        <v/>
      </c>
      <c r="CP457" s="72" t="str">
        <f t="shared" si="552"/>
        <v/>
      </c>
      <c r="CQ457" s="72" t="str">
        <f t="shared" si="553"/>
        <v/>
      </c>
      <c r="CR457" s="72" t="str">
        <f t="shared" si="554"/>
        <v/>
      </c>
      <c r="CS457" s="72" t="str">
        <f t="shared" si="555"/>
        <v/>
      </c>
      <c r="CT457" s="72" t="str">
        <f t="shared" si="556"/>
        <v/>
      </c>
      <c r="CU457" s="72" t="str">
        <f t="shared" si="557"/>
        <v/>
      </c>
      <c r="CV457" s="72" t="str">
        <f t="shared" si="558"/>
        <v/>
      </c>
      <c r="CW457" s="72" t="str">
        <f t="shared" si="559"/>
        <v/>
      </c>
      <c r="CX457" s="72" t="str">
        <f t="shared" si="560"/>
        <v/>
      </c>
      <c r="CY457" s="72" t="str">
        <f t="shared" si="561"/>
        <v/>
      </c>
      <c r="CZ457" s="72" t="str">
        <f t="shared" si="562"/>
        <v/>
      </c>
      <c r="DA457" s="72" t="str">
        <f t="shared" si="563"/>
        <v/>
      </c>
      <c r="DB457" s="72" t="str">
        <f t="shared" si="564"/>
        <v/>
      </c>
      <c r="DC457" s="72" t="str">
        <f t="shared" si="565"/>
        <v/>
      </c>
      <c r="DD457" s="72" t="str">
        <f t="shared" si="566"/>
        <v/>
      </c>
      <c r="DE457" s="72" t="str">
        <f t="shared" si="567"/>
        <v/>
      </c>
      <c r="DF457" s="72" t="str">
        <f t="shared" si="568"/>
        <v/>
      </c>
      <c r="DG457" s="72" t="str">
        <f t="shared" si="569"/>
        <v/>
      </c>
      <c r="DH457" s="72" t="str">
        <f t="shared" si="570"/>
        <v/>
      </c>
      <c r="DI457" s="72" t="str">
        <f t="shared" si="571"/>
        <v/>
      </c>
      <c r="DJ457" s="72" t="str">
        <f t="shared" si="572"/>
        <v/>
      </c>
      <c r="DK457" s="72" t="str">
        <f t="shared" si="573"/>
        <v/>
      </c>
      <c r="DL457" s="72" t="str">
        <f t="shared" si="574"/>
        <v/>
      </c>
      <c r="DM457" s="72" t="str">
        <f t="shared" si="575"/>
        <v/>
      </c>
      <c r="DN457" s="72" t="str">
        <f t="shared" si="576"/>
        <v/>
      </c>
      <c r="DO457" s="72" t="str">
        <f t="shared" si="577"/>
        <v/>
      </c>
      <c r="DP457" s="72" t="str">
        <f t="shared" si="578"/>
        <v/>
      </c>
      <c r="DQ457" s="72" t="str">
        <f t="shared" si="579"/>
        <v/>
      </c>
      <c r="DR457" s="72" t="str">
        <f t="shared" si="580"/>
        <v/>
      </c>
      <c r="DS457" s="72" t="str">
        <f t="shared" si="581"/>
        <v/>
      </c>
      <c r="DT457" s="72" t="str">
        <f t="shared" si="582"/>
        <v/>
      </c>
      <c r="DU457" s="72" t="str">
        <f t="shared" si="583"/>
        <v/>
      </c>
      <c r="DV457" s="72" t="str">
        <f t="shared" si="584"/>
        <v/>
      </c>
      <c r="DW457" s="72" t="str">
        <f t="shared" si="585"/>
        <v/>
      </c>
      <c r="DX457" s="72" t="str">
        <f t="shared" si="586"/>
        <v/>
      </c>
      <c r="DY457" s="72" t="str">
        <f t="shared" si="587"/>
        <v/>
      </c>
      <c r="DZ457" s="72" t="str">
        <f t="shared" si="588"/>
        <v/>
      </c>
      <c r="EA457" s="72" t="str">
        <f t="shared" si="589"/>
        <v/>
      </c>
      <c r="EB457" s="72" t="str">
        <f t="shared" si="590"/>
        <v/>
      </c>
      <c r="EC457" s="72" t="str">
        <f t="shared" si="591"/>
        <v/>
      </c>
      <c r="ED457" s="72" t="str">
        <f t="shared" si="592"/>
        <v/>
      </c>
      <c r="EE457" s="72" t="str">
        <f t="shared" si="593"/>
        <v/>
      </c>
      <c r="EF457" s="72" t="str">
        <f t="shared" si="594"/>
        <v/>
      </c>
      <c r="EG457" s="72" t="str">
        <f t="shared" si="595"/>
        <v/>
      </c>
      <c r="EH457" s="72" t="str">
        <f t="shared" si="596"/>
        <v/>
      </c>
      <c r="EI457" s="72" t="str">
        <f t="shared" si="597"/>
        <v/>
      </c>
      <c r="EJ457" s="72" t="str">
        <f t="shared" si="598"/>
        <v/>
      </c>
      <c r="EK457" s="72" t="str">
        <f t="shared" si="599"/>
        <v/>
      </c>
      <c r="EL457" s="72" t="str">
        <f t="shared" si="600"/>
        <v/>
      </c>
      <c r="EM457" s="72" t="str">
        <f t="shared" si="601"/>
        <v/>
      </c>
      <c r="EN457" s="72" t="str">
        <f t="shared" si="602"/>
        <v/>
      </c>
      <c r="EO457" s="71">
        <f t="shared" si="603"/>
        <v>0</v>
      </c>
      <c r="EP457" s="71">
        <f>ROUND(EO457*(1+[3]Inflación!$G$50),2)</f>
        <v>0</v>
      </c>
      <c r="EQ457" s="70" t="str">
        <f t="shared" si="604"/>
        <v xml:space="preserve"> </v>
      </c>
      <c r="ER457" s="69" t="s">
        <v>300</v>
      </c>
    </row>
    <row r="458" spans="1:148" s="69" customFormat="1" ht="24.75" customHeight="1">
      <c r="A458" s="80">
        <v>448</v>
      </c>
      <c r="B458" s="79" t="s">
        <v>302</v>
      </c>
      <c r="C458" s="78" t="s">
        <v>304</v>
      </c>
      <c r="D458" s="77" t="s">
        <v>12</v>
      </c>
      <c r="E458" s="76"/>
      <c r="F458" s="76"/>
      <c r="G458" s="75"/>
      <c r="H458" s="72"/>
      <c r="I458" s="72"/>
      <c r="J458" s="72"/>
      <c r="K458" s="72" t="str">
        <f>+'[3]Contratos anteriores'!AO461</f>
        <v xml:space="preserve"> </v>
      </c>
      <c r="L458" s="72" t="str">
        <f>+'[3]Contratos anteriores'!AP461</f>
        <v xml:space="preserve"> </v>
      </c>
      <c r="M458" s="72" t="str">
        <f>+'[3]Contratos anteriores'!AQ461</f>
        <v xml:space="preserve"> </v>
      </c>
      <c r="N458" s="72"/>
      <c r="O458" s="72"/>
      <c r="P458" s="72"/>
      <c r="Q458" s="72" t="str">
        <f>+'[3]Contratos anteriores'!AR461</f>
        <v xml:space="preserve"> </v>
      </c>
      <c r="R458" s="72" t="str">
        <f>+'[3]Contratos anteriores'!AS461</f>
        <v xml:space="preserve"> </v>
      </c>
      <c r="S458" s="72" t="str">
        <f>+'[3]Contratos anteriores'!AT461</f>
        <v xml:space="preserve"> </v>
      </c>
      <c r="T458" s="72"/>
      <c r="U458" s="72"/>
      <c r="V458" s="72"/>
      <c r="W458" s="72" t="str">
        <f>+'[3]Contratos anteriores'!AU461</f>
        <v xml:space="preserve"> </v>
      </c>
      <c r="X458" s="72" t="str">
        <f>+'[3]Contratos anteriores'!AV461</f>
        <v xml:space="preserve"> </v>
      </c>
      <c r="Y458" s="72" t="str">
        <f>+'[3]Contratos anteriores'!AW461</f>
        <v xml:space="preserve"> </v>
      </c>
      <c r="Z458" s="72"/>
      <c r="AA458" s="72"/>
      <c r="AB458" s="72"/>
      <c r="AC458" s="74" t="str">
        <f>+'[3]Contratos anteriores'!AX461</f>
        <v xml:space="preserve"> </v>
      </c>
      <c r="AD458" s="74" t="str">
        <f>+'[3]Contratos anteriores'!AY461</f>
        <v xml:space="preserve"> </v>
      </c>
      <c r="AE458" s="74" t="str">
        <f>+'[3]Contratos anteriores'!AZ461</f>
        <v xml:space="preserve"> </v>
      </c>
      <c r="AF458" s="72"/>
      <c r="AG458" s="72"/>
      <c r="AH458" s="72"/>
      <c r="AI458" s="72" t="str">
        <f>+'[3]Contratos anteriores'!BA461</f>
        <v xml:space="preserve"> </v>
      </c>
      <c r="AJ458" s="72" t="str">
        <f>+'[3]Contratos anteriores'!BB461</f>
        <v xml:space="preserve"> </v>
      </c>
      <c r="AK458" s="72" t="str">
        <f>+'[3]Contratos anteriores'!BC461</f>
        <v xml:space="preserve"> </v>
      </c>
      <c r="AL458" s="72"/>
      <c r="AM458" s="72"/>
      <c r="AN458" s="72"/>
      <c r="AO458" s="72" t="str">
        <f>+'[3]Contratos anteriores'!BD461</f>
        <v xml:space="preserve"> </v>
      </c>
      <c r="AP458" s="72" t="str">
        <f>+'[3]Contratos anteriores'!BE461</f>
        <v xml:space="preserve"> </v>
      </c>
      <c r="AQ458" s="72" t="str">
        <f>+'[3]Contratos anteriores'!BF461</f>
        <v xml:space="preserve"> </v>
      </c>
      <c r="AR458" s="72"/>
      <c r="AS458" s="72"/>
      <c r="AT458" s="72"/>
      <c r="AU458" s="72" t="str">
        <f>+'[3]Contratos anteriores'!BG461</f>
        <v xml:space="preserve"> </v>
      </c>
      <c r="AV458" s="72" t="str">
        <f>+'[3]Contratos anteriores'!BH461</f>
        <v xml:space="preserve"> </v>
      </c>
      <c r="AW458" s="72" t="str">
        <f>+'[3]Contratos anteriores'!BI461</f>
        <v xml:space="preserve"> </v>
      </c>
      <c r="AX458" s="72"/>
      <c r="AY458" s="72"/>
      <c r="AZ458" s="72"/>
      <c r="BA458" s="72" t="str">
        <f>+'[3]Contratos anteriores'!BJ461</f>
        <v xml:space="preserve"> </v>
      </c>
      <c r="BB458" s="72" t="str">
        <f>+'[3]Contratos anteriores'!BK461</f>
        <v xml:space="preserve"> </v>
      </c>
      <c r="BC458" s="72" t="str">
        <f>+'[3]Contratos anteriores'!BL461</f>
        <v xml:space="preserve"> </v>
      </c>
      <c r="BD458" s="72"/>
      <c r="BE458" s="72"/>
      <c r="BF458" s="72"/>
      <c r="BG458" s="72" t="str">
        <f>+'[3]Contratos anteriores'!BM461</f>
        <v xml:space="preserve"> </v>
      </c>
      <c r="BH458" s="72" t="str">
        <f>+'[3]Contratos anteriores'!BN461</f>
        <v xml:space="preserve"> </v>
      </c>
      <c r="BI458" s="72" t="str">
        <f>+'[3]Contratos anteriores'!BO461</f>
        <v xml:space="preserve"> </v>
      </c>
      <c r="BJ458" s="72"/>
      <c r="BK458" s="72"/>
      <c r="BL458" s="72"/>
      <c r="BM458" s="72" t="str">
        <f>+'[3]Contratos anteriores'!BP461</f>
        <v xml:space="preserve"> </v>
      </c>
      <c r="BN458" s="72" t="str">
        <f>+'[3]Contratos anteriores'!BQ461</f>
        <v xml:space="preserve"> </v>
      </c>
      <c r="BO458" s="72" t="str">
        <f>+'[3]Contratos anteriores'!BR461</f>
        <v xml:space="preserve"> </v>
      </c>
      <c r="BP458" s="72"/>
      <c r="BQ458" s="72"/>
      <c r="BR458" s="72">
        <v>9.8699999999999992</v>
      </c>
      <c r="BS458" s="72" t="str">
        <f>+'[3]Contratos anteriores'!BS461</f>
        <v xml:space="preserve"> </v>
      </c>
      <c r="BT458" s="72" t="str">
        <f>+'[3]Contratos anteriores'!BT461</f>
        <v xml:space="preserve"> </v>
      </c>
      <c r="BU458" s="72" t="str">
        <f>+'[3]Contratos anteriores'!BU461</f>
        <v xml:space="preserve"> </v>
      </c>
      <c r="BV458" s="73">
        <f t="shared" si="535"/>
        <v>9.8699999999999992</v>
      </c>
      <c r="BW458" s="73" t="str">
        <f t="shared" si="536"/>
        <v xml:space="preserve"> </v>
      </c>
      <c r="BX458" s="73" t="str">
        <f t="shared" si="534"/>
        <v xml:space="preserve"> </v>
      </c>
      <c r="BY458" s="73" t="str">
        <f t="shared" si="530"/>
        <v xml:space="preserve"> </v>
      </c>
      <c r="BZ458" s="73" t="str">
        <f t="shared" si="532"/>
        <v xml:space="preserve"> </v>
      </c>
      <c r="CA458" s="72" t="str">
        <f t="shared" si="537"/>
        <v/>
      </c>
      <c r="CB458" s="72" t="str">
        <f t="shared" si="538"/>
        <v/>
      </c>
      <c r="CC458" s="72" t="str">
        <f t="shared" si="539"/>
        <v/>
      </c>
      <c r="CD458" s="72" t="str">
        <f t="shared" si="540"/>
        <v/>
      </c>
      <c r="CE458" s="72" t="str">
        <f t="shared" si="541"/>
        <v/>
      </c>
      <c r="CF458" s="72" t="str">
        <f t="shared" si="542"/>
        <v/>
      </c>
      <c r="CG458" s="72" t="str">
        <f t="shared" si="543"/>
        <v/>
      </c>
      <c r="CH458" s="72" t="str">
        <f t="shared" si="544"/>
        <v/>
      </c>
      <c r="CI458" s="72" t="str">
        <f t="shared" si="545"/>
        <v/>
      </c>
      <c r="CJ458" s="72" t="str">
        <f t="shared" si="546"/>
        <v/>
      </c>
      <c r="CK458" s="72" t="str">
        <f t="shared" si="547"/>
        <v/>
      </c>
      <c r="CL458" s="72" t="str">
        <f t="shared" si="548"/>
        <v/>
      </c>
      <c r="CM458" s="72" t="str">
        <f t="shared" si="549"/>
        <v/>
      </c>
      <c r="CN458" s="72" t="str">
        <f t="shared" si="550"/>
        <v/>
      </c>
      <c r="CO458" s="72" t="str">
        <f t="shared" si="551"/>
        <v/>
      </c>
      <c r="CP458" s="72" t="str">
        <f t="shared" si="552"/>
        <v/>
      </c>
      <c r="CQ458" s="72" t="str">
        <f t="shared" si="553"/>
        <v/>
      </c>
      <c r="CR458" s="72" t="str">
        <f t="shared" si="554"/>
        <v/>
      </c>
      <c r="CS458" s="72" t="str">
        <f t="shared" si="555"/>
        <v/>
      </c>
      <c r="CT458" s="72" t="str">
        <f t="shared" si="556"/>
        <v/>
      </c>
      <c r="CU458" s="72" t="str">
        <f t="shared" si="557"/>
        <v/>
      </c>
      <c r="CV458" s="72" t="str">
        <f t="shared" si="558"/>
        <v/>
      </c>
      <c r="CW458" s="72" t="str">
        <f t="shared" si="559"/>
        <v/>
      </c>
      <c r="CX458" s="72" t="str">
        <f t="shared" si="560"/>
        <v/>
      </c>
      <c r="CY458" s="72" t="str">
        <f t="shared" si="561"/>
        <v/>
      </c>
      <c r="CZ458" s="72" t="str">
        <f t="shared" si="562"/>
        <v/>
      </c>
      <c r="DA458" s="72" t="str">
        <f t="shared" si="563"/>
        <v/>
      </c>
      <c r="DB458" s="72" t="str">
        <f t="shared" si="564"/>
        <v/>
      </c>
      <c r="DC458" s="72" t="str">
        <f t="shared" si="565"/>
        <v/>
      </c>
      <c r="DD458" s="72" t="str">
        <f t="shared" si="566"/>
        <v/>
      </c>
      <c r="DE458" s="72" t="str">
        <f t="shared" si="567"/>
        <v/>
      </c>
      <c r="DF458" s="72" t="str">
        <f t="shared" si="568"/>
        <v/>
      </c>
      <c r="DG458" s="72" t="str">
        <f t="shared" si="569"/>
        <v/>
      </c>
      <c r="DH458" s="72" t="str">
        <f t="shared" si="570"/>
        <v/>
      </c>
      <c r="DI458" s="72" t="str">
        <f t="shared" si="571"/>
        <v/>
      </c>
      <c r="DJ458" s="72" t="str">
        <f t="shared" si="572"/>
        <v/>
      </c>
      <c r="DK458" s="72" t="str">
        <f t="shared" si="573"/>
        <v/>
      </c>
      <c r="DL458" s="72" t="str">
        <f t="shared" si="574"/>
        <v/>
      </c>
      <c r="DM458" s="72" t="str">
        <f t="shared" si="575"/>
        <v/>
      </c>
      <c r="DN458" s="72" t="str">
        <f t="shared" si="576"/>
        <v/>
      </c>
      <c r="DO458" s="72" t="str">
        <f t="shared" si="577"/>
        <v/>
      </c>
      <c r="DP458" s="72" t="str">
        <f t="shared" si="578"/>
        <v/>
      </c>
      <c r="DQ458" s="72" t="str">
        <f t="shared" si="579"/>
        <v/>
      </c>
      <c r="DR458" s="72" t="str">
        <f t="shared" si="580"/>
        <v/>
      </c>
      <c r="DS458" s="72" t="str">
        <f t="shared" si="581"/>
        <v/>
      </c>
      <c r="DT458" s="72" t="str">
        <f t="shared" si="582"/>
        <v/>
      </c>
      <c r="DU458" s="72" t="str">
        <f t="shared" si="583"/>
        <v/>
      </c>
      <c r="DV458" s="72" t="str">
        <f t="shared" si="584"/>
        <v/>
      </c>
      <c r="DW458" s="72" t="str">
        <f t="shared" si="585"/>
        <v/>
      </c>
      <c r="DX458" s="72" t="str">
        <f t="shared" si="586"/>
        <v/>
      </c>
      <c r="DY458" s="72" t="str">
        <f t="shared" si="587"/>
        <v/>
      </c>
      <c r="DZ458" s="72" t="str">
        <f t="shared" si="588"/>
        <v/>
      </c>
      <c r="EA458" s="72" t="str">
        <f t="shared" si="589"/>
        <v/>
      </c>
      <c r="EB458" s="72" t="str">
        <f t="shared" si="590"/>
        <v/>
      </c>
      <c r="EC458" s="72" t="str">
        <f t="shared" si="591"/>
        <v/>
      </c>
      <c r="ED458" s="72" t="str">
        <f t="shared" si="592"/>
        <v/>
      </c>
      <c r="EE458" s="72" t="str">
        <f t="shared" si="593"/>
        <v/>
      </c>
      <c r="EF458" s="72" t="str">
        <f t="shared" si="594"/>
        <v/>
      </c>
      <c r="EG458" s="72" t="str">
        <f t="shared" si="595"/>
        <v/>
      </c>
      <c r="EH458" s="72" t="str">
        <f t="shared" si="596"/>
        <v/>
      </c>
      <c r="EI458" s="72" t="str">
        <f t="shared" si="597"/>
        <v/>
      </c>
      <c r="EJ458" s="72" t="str">
        <f t="shared" si="598"/>
        <v/>
      </c>
      <c r="EK458" s="72" t="str">
        <f t="shared" si="599"/>
        <v/>
      </c>
      <c r="EL458" s="72" t="str">
        <f t="shared" si="600"/>
        <v/>
      </c>
      <c r="EM458" s="72" t="str">
        <f t="shared" si="601"/>
        <v/>
      </c>
      <c r="EN458" s="72" t="str">
        <f t="shared" si="602"/>
        <v/>
      </c>
      <c r="EO458" s="71">
        <f t="shared" si="603"/>
        <v>0</v>
      </c>
      <c r="EP458" s="71">
        <f>ROUND(EO458*(1+[3]Inflación!$G$50),2)</f>
        <v>0</v>
      </c>
      <c r="EQ458" s="70" t="str">
        <f t="shared" si="604"/>
        <v xml:space="preserve"> </v>
      </c>
      <c r="ER458" s="69" t="s">
        <v>300</v>
      </c>
    </row>
    <row r="459" spans="1:148" s="69" customFormat="1" ht="24.75" customHeight="1">
      <c r="A459" s="80">
        <v>449</v>
      </c>
      <c r="B459" s="79" t="s">
        <v>302</v>
      </c>
      <c r="C459" s="78" t="s">
        <v>303</v>
      </c>
      <c r="D459" s="77" t="s">
        <v>12</v>
      </c>
      <c r="E459" s="76"/>
      <c r="F459" s="76"/>
      <c r="G459" s="75"/>
      <c r="H459" s="72"/>
      <c r="I459" s="72"/>
      <c r="J459" s="72"/>
      <c r="K459" s="72" t="str">
        <f>+'[3]Contratos anteriores'!AO462</f>
        <v xml:space="preserve"> </v>
      </c>
      <c r="L459" s="72" t="str">
        <f>+'[3]Contratos anteriores'!AP462</f>
        <v xml:space="preserve"> </v>
      </c>
      <c r="M459" s="72" t="str">
        <f>+'[3]Contratos anteriores'!AQ462</f>
        <v xml:space="preserve"> </v>
      </c>
      <c r="N459" s="72"/>
      <c r="O459" s="72"/>
      <c r="P459" s="72"/>
      <c r="Q459" s="72" t="str">
        <f>+'[3]Contratos anteriores'!AR462</f>
        <v xml:space="preserve"> </v>
      </c>
      <c r="R459" s="72" t="str">
        <f>+'[3]Contratos anteriores'!AS462</f>
        <v xml:space="preserve"> </v>
      </c>
      <c r="S459" s="72" t="str">
        <f>+'[3]Contratos anteriores'!AT462</f>
        <v xml:space="preserve"> </v>
      </c>
      <c r="T459" s="72"/>
      <c r="U459" s="72"/>
      <c r="V459" s="72"/>
      <c r="W459" s="72" t="str">
        <f>+'[3]Contratos anteriores'!AU462</f>
        <v xml:space="preserve"> </v>
      </c>
      <c r="X459" s="72" t="str">
        <f>+'[3]Contratos anteriores'!AV462</f>
        <v xml:space="preserve"> </v>
      </c>
      <c r="Y459" s="72" t="str">
        <f>+'[3]Contratos anteriores'!AW462</f>
        <v xml:space="preserve"> </v>
      </c>
      <c r="Z459" s="72"/>
      <c r="AA459" s="72"/>
      <c r="AB459" s="72"/>
      <c r="AC459" s="74" t="str">
        <f>+'[3]Contratos anteriores'!AX462</f>
        <v xml:space="preserve"> </v>
      </c>
      <c r="AD459" s="74" t="str">
        <f>+'[3]Contratos anteriores'!AY462</f>
        <v xml:space="preserve"> </v>
      </c>
      <c r="AE459" s="74" t="str">
        <f>+'[3]Contratos anteriores'!AZ462</f>
        <v xml:space="preserve"> </v>
      </c>
      <c r="AF459" s="72"/>
      <c r="AG459" s="72"/>
      <c r="AH459" s="72"/>
      <c r="AI459" s="72" t="str">
        <f>+'[3]Contratos anteriores'!BA462</f>
        <v xml:space="preserve"> </v>
      </c>
      <c r="AJ459" s="72" t="str">
        <f>+'[3]Contratos anteriores'!BB462</f>
        <v xml:space="preserve"> </v>
      </c>
      <c r="AK459" s="72" t="str">
        <f>+'[3]Contratos anteriores'!BC462</f>
        <v xml:space="preserve"> </v>
      </c>
      <c r="AL459" s="72"/>
      <c r="AM459" s="72"/>
      <c r="AN459" s="72"/>
      <c r="AO459" s="72" t="str">
        <f>+'[3]Contratos anteriores'!BD462</f>
        <v xml:space="preserve"> </v>
      </c>
      <c r="AP459" s="72" t="str">
        <f>+'[3]Contratos anteriores'!BE462</f>
        <v xml:space="preserve"> </v>
      </c>
      <c r="AQ459" s="72" t="str">
        <f>+'[3]Contratos anteriores'!BF462</f>
        <v xml:space="preserve"> </v>
      </c>
      <c r="AR459" s="72"/>
      <c r="AS459" s="72"/>
      <c r="AT459" s="72"/>
      <c r="AU459" s="72" t="str">
        <f>+'[3]Contratos anteriores'!BG462</f>
        <v xml:space="preserve"> </v>
      </c>
      <c r="AV459" s="72" t="str">
        <f>+'[3]Contratos anteriores'!BH462</f>
        <v xml:space="preserve"> </v>
      </c>
      <c r="AW459" s="72" t="str">
        <f>+'[3]Contratos anteriores'!BI462</f>
        <v xml:space="preserve"> </v>
      </c>
      <c r="AX459" s="72"/>
      <c r="AY459" s="72"/>
      <c r="AZ459" s="72"/>
      <c r="BA459" s="72" t="str">
        <f>+'[3]Contratos anteriores'!BJ462</f>
        <v xml:space="preserve"> </v>
      </c>
      <c r="BB459" s="72" t="str">
        <f>+'[3]Contratos anteriores'!BK462</f>
        <v xml:space="preserve"> </v>
      </c>
      <c r="BC459" s="72" t="str">
        <f>+'[3]Contratos anteriores'!BL462</f>
        <v xml:space="preserve"> </v>
      </c>
      <c r="BD459" s="72"/>
      <c r="BE459" s="72"/>
      <c r="BF459" s="72"/>
      <c r="BG459" s="72" t="str">
        <f>+'[3]Contratos anteriores'!BM462</f>
        <v xml:space="preserve"> </v>
      </c>
      <c r="BH459" s="72" t="str">
        <f>+'[3]Contratos anteriores'!BN462</f>
        <v xml:space="preserve"> </v>
      </c>
      <c r="BI459" s="72" t="str">
        <f>+'[3]Contratos anteriores'!BO462</f>
        <v xml:space="preserve"> </v>
      </c>
      <c r="BJ459" s="72"/>
      <c r="BK459" s="72"/>
      <c r="BL459" s="72"/>
      <c r="BM459" s="72" t="str">
        <f>+'[3]Contratos anteriores'!BP462</f>
        <v xml:space="preserve"> </v>
      </c>
      <c r="BN459" s="72" t="str">
        <f>+'[3]Contratos anteriores'!BQ462</f>
        <v xml:space="preserve"> </v>
      </c>
      <c r="BO459" s="72" t="str">
        <f>+'[3]Contratos anteriores'!BR462</f>
        <v xml:space="preserve"> </v>
      </c>
      <c r="BP459" s="72"/>
      <c r="BQ459" s="72"/>
      <c r="BR459" s="72">
        <v>13.05</v>
      </c>
      <c r="BS459" s="72" t="str">
        <f>+'[3]Contratos anteriores'!BS462</f>
        <v xml:space="preserve"> </v>
      </c>
      <c r="BT459" s="72" t="str">
        <f>+'[3]Contratos anteriores'!BT462</f>
        <v xml:space="preserve"> </v>
      </c>
      <c r="BU459" s="72" t="str">
        <f>+'[3]Contratos anteriores'!BU462</f>
        <v xml:space="preserve"> </v>
      </c>
      <c r="BV459" s="73">
        <f t="shared" si="535"/>
        <v>13.05</v>
      </c>
      <c r="BW459" s="73" t="str">
        <f t="shared" si="536"/>
        <v xml:space="preserve"> </v>
      </c>
      <c r="BX459" s="73" t="str">
        <f t="shared" si="534"/>
        <v xml:space="preserve"> </v>
      </c>
      <c r="BY459" s="73" t="str">
        <f t="shared" si="530"/>
        <v xml:space="preserve"> </v>
      </c>
      <c r="BZ459" s="73" t="str">
        <f t="shared" si="532"/>
        <v xml:space="preserve"> </v>
      </c>
      <c r="CA459" s="72" t="str">
        <f t="shared" si="537"/>
        <v/>
      </c>
      <c r="CB459" s="72" t="str">
        <f t="shared" si="538"/>
        <v/>
      </c>
      <c r="CC459" s="72" t="str">
        <f t="shared" si="539"/>
        <v/>
      </c>
      <c r="CD459" s="72" t="str">
        <f t="shared" si="540"/>
        <v/>
      </c>
      <c r="CE459" s="72" t="str">
        <f t="shared" si="541"/>
        <v/>
      </c>
      <c r="CF459" s="72" t="str">
        <f t="shared" si="542"/>
        <v/>
      </c>
      <c r="CG459" s="72" t="str">
        <f t="shared" si="543"/>
        <v/>
      </c>
      <c r="CH459" s="72" t="str">
        <f t="shared" si="544"/>
        <v/>
      </c>
      <c r="CI459" s="72" t="str">
        <f t="shared" si="545"/>
        <v/>
      </c>
      <c r="CJ459" s="72" t="str">
        <f t="shared" si="546"/>
        <v/>
      </c>
      <c r="CK459" s="72" t="str">
        <f t="shared" si="547"/>
        <v/>
      </c>
      <c r="CL459" s="72" t="str">
        <f t="shared" si="548"/>
        <v/>
      </c>
      <c r="CM459" s="72" t="str">
        <f t="shared" si="549"/>
        <v/>
      </c>
      <c r="CN459" s="72" t="str">
        <f t="shared" si="550"/>
        <v/>
      </c>
      <c r="CO459" s="72" t="str">
        <f t="shared" si="551"/>
        <v/>
      </c>
      <c r="CP459" s="72" t="str">
        <f t="shared" si="552"/>
        <v/>
      </c>
      <c r="CQ459" s="72" t="str">
        <f t="shared" si="553"/>
        <v/>
      </c>
      <c r="CR459" s="72" t="str">
        <f t="shared" si="554"/>
        <v/>
      </c>
      <c r="CS459" s="72" t="str">
        <f t="shared" si="555"/>
        <v/>
      </c>
      <c r="CT459" s="72" t="str">
        <f t="shared" si="556"/>
        <v/>
      </c>
      <c r="CU459" s="72" t="str">
        <f t="shared" si="557"/>
        <v/>
      </c>
      <c r="CV459" s="72" t="str">
        <f t="shared" si="558"/>
        <v/>
      </c>
      <c r="CW459" s="72" t="str">
        <f t="shared" si="559"/>
        <v/>
      </c>
      <c r="CX459" s="72" t="str">
        <f t="shared" si="560"/>
        <v/>
      </c>
      <c r="CY459" s="72" t="str">
        <f t="shared" si="561"/>
        <v/>
      </c>
      <c r="CZ459" s="72" t="str">
        <f t="shared" si="562"/>
        <v/>
      </c>
      <c r="DA459" s="72" t="str">
        <f t="shared" si="563"/>
        <v/>
      </c>
      <c r="DB459" s="72" t="str">
        <f t="shared" si="564"/>
        <v/>
      </c>
      <c r="DC459" s="72" t="str">
        <f t="shared" si="565"/>
        <v/>
      </c>
      <c r="DD459" s="72" t="str">
        <f t="shared" si="566"/>
        <v/>
      </c>
      <c r="DE459" s="72" t="str">
        <f t="shared" si="567"/>
        <v/>
      </c>
      <c r="DF459" s="72" t="str">
        <f t="shared" si="568"/>
        <v/>
      </c>
      <c r="DG459" s="72" t="str">
        <f t="shared" si="569"/>
        <v/>
      </c>
      <c r="DH459" s="72" t="str">
        <f t="shared" si="570"/>
        <v/>
      </c>
      <c r="DI459" s="72" t="str">
        <f t="shared" si="571"/>
        <v/>
      </c>
      <c r="DJ459" s="72" t="str">
        <f t="shared" si="572"/>
        <v/>
      </c>
      <c r="DK459" s="72" t="str">
        <f t="shared" si="573"/>
        <v/>
      </c>
      <c r="DL459" s="72" t="str">
        <f t="shared" si="574"/>
        <v/>
      </c>
      <c r="DM459" s="72" t="str">
        <f t="shared" si="575"/>
        <v/>
      </c>
      <c r="DN459" s="72" t="str">
        <f t="shared" si="576"/>
        <v/>
      </c>
      <c r="DO459" s="72" t="str">
        <f t="shared" si="577"/>
        <v/>
      </c>
      <c r="DP459" s="72" t="str">
        <f t="shared" si="578"/>
        <v/>
      </c>
      <c r="DQ459" s="72" t="str">
        <f t="shared" si="579"/>
        <v/>
      </c>
      <c r="DR459" s="72" t="str">
        <f t="shared" si="580"/>
        <v/>
      </c>
      <c r="DS459" s="72" t="str">
        <f t="shared" si="581"/>
        <v/>
      </c>
      <c r="DT459" s="72" t="str">
        <f t="shared" si="582"/>
        <v/>
      </c>
      <c r="DU459" s="72" t="str">
        <f t="shared" si="583"/>
        <v/>
      </c>
      <c r="DV459" s="72" t="str">
        <f t="shared" si="584"/>
        <v/>
      </c>
      <c r="DW459" s="72" t="str">
        <f t="shared" si="585"/>
        <v/>
      </c>
      <c r="DX459" s="72" t="str">
        <f t="shared" si="586"/>
        <v/>
      </c>
      <c r="DY459" s="72" t="str">
        <f t="shared" si="587"/>
        <v/>
      </c>
      <c r="DZ459" s="72" t="str">
        <f t="shared" si="588"/>
        <v/>
      </c>
      <c r="EA459" s="72" t="str">
        <f t="shared" si="589"/>
        <v/>
      </c>
      <c r="EB459" s="72" t="str">
        <f t="shared" si="590"/>
        <v/>
      </c>
      <c r="EC459" s="72" t="str">
        <f t="shared" si="591"/>
        <v/>
      </c>
      <c r="ED459" s="72" t="str">
        <f t="shared" si="592"/>
        <v/>
      </c>
      <c r="EE459" s="72" t="str">
        <f t="shared" si="593"/>
        <v/>
      </c>
      <c r="EF459" s="72" t="str">
        <f t="shared" si="594"/>
        <v/>
      </c>
      <c r="EG459" s="72" t="str">
        <f t="shared" si="595"/>
        <v/>
      </c>
      <c r="EH459" s="72" t="str">
        <f t="shared" si="596"/>
        <v/>
      </c>
      <c r="EI459" s="72" t="str">
        <f t="shared" si="597"/>
        <v/>
      </c>
      <c r="EJ459" s="72" t="str">
        <f t="shared" si="598"/>
        <v/>
      </c>
      <c r="EK459" s="72" t="str">
        <f t="shared" si="599"/>
        <v/>
      </c>
      <c r="EL459" s="72" t="str">
        <f t="shared" si="600"/>
        <v/>
      </c>
      <c r="EM459" s="72" t="str">
        <f t="shared" si="601"/>
        <v/>
      </c>
      <c r="EN459" s="72" t="str">
        <f t="shared" si="602"/>
        <v/>
      </c>
      <c r="EO459" s="71">
        <f t="shared" si="603"/>
        <v>0</v>
      </c>
      <c r="EP459" s="71">
        <f>ROUND(EO459*(1+[3]Inflación!$G$50),2)</f>
        <v>0</v>
      </c>
      <c r="EQ459" s="70" t="str">
        <f t="shared" si="604"/>
        <v xml:space="preserve"> </v>
      </c>
      <c r="ER459" s="69" t="s">
        <v>300</v>
      </c>
    </row>
    <row r="460" spans="1:148" s="69" customFormat="1" ht="24.75" customHeight="1">
      <c r="A460" s="80">
        <v>450</v>
      </c>
      <c r="B460" s="79" t="s">
        <v>302</v>
      </c>
      <c r="C460" s="78" t="s">
        <v>301</v>
      </c>
      <c r="D460" s="77" t="s">
        <v>12</v>
      </c>
      <c r="E460" s="76"/>
      <c r="F460" s="76"/>
      <c r="G460" s="75"/>
      <c r="H460" s="72"/>
      <c r="I460" s="72"/>
      <c r="J460" s="72"/>
      <c r="K460" s="72" t="str">
        <f>+'[3]Contratos anteriores'!AO463</f>
        <v xml:space="preserve"> </v>
      </c>
      <c r="L460" s="72" t="str">
        <f>+'[3]Contratos anteriores'!AP463</f>
        <v xml:space="preserve"> </v>
      </c>
      <c r="M460" s="72" t="str">
        <f>+'[3]Contratos anteriores'!AQ463</f>
        <v xml:space="preserve"> </v>
      </c>
      <c r="N460" s="72"/>
      <c r="O460" s="72"/>
      <c r="P460" s="72"/>
      <c r="Q460" s="72" t="str">
        <f>+'[3]Contratos anteriores'!AR463</f>
        <v xml:space="preserve"> </v>
      </c>
      <c r="R460" s="72" t="str">
        <f>+'[3]Contratos anteriores'!AS463</f>
        <v xml:space="preserve"> </v>
      </c>
      <c r="S460" s="72" t="str">
        <f>+'[3]Contratos anteriores'!AT463</f>
        <v xml:space="preserve"> </v>
      </c>
      <c r="T460" s="72"/>
      <c r="U460" s="72"/>
      <c r="V460" s="72"/>
      <c r="W460" s="72" t="str">
        <f>+'[3]Contratos anteriores'!AU463</f>
        <v xml:space="preserve"> </v>
      </c>
      <c r="X460" s="72" t="str">
        <f>+'[3]Contratos anteriores'!AV463</f>
        <v xml:space="preserve"> </v>
      </c>
      <c r="Y460" s="72" t="str">
        <f>+'[3]Contratos anteriores'!AW463</f>
        <v xml:space="preserve"> </v>
      </c>
      <c r="Z460" s="72"/>
      <c r="AA460" s="72"/>
      <c r="AB460" s="72"/>
      <c r="AC460" s="74" t="str">
        <f>+'[3]Contratos anteriores'!AX463</f>
        <v xml:space="preserve"> </v>
      </c>
      <c r="AD460" s="74" t="str">
        <f>+'[3]Contratos anteriores'!AY463</f>
        <v xml:space="preserve"> </v>
      </c>
      <c r="AE460" s="74" t="str">
        <f>+'[3]Contratos anteriores'!AZ463</f>
        <v xml:space="preserve"> </v>
      </c>
      <c r="AF460" s="72"/>
      <c r="AG460" s="72"/>
      <c r="AH460" s="72"/>
      <c r="AI460" s="72" t="str">
        <f>+'[3]Contratos anteriores'!BA463</f>
        <v xml:space="preserve"> </v>
      </c>
      <c r="AJ460" s="72" t="str">
        <f>+'[3]Contratos anteriores'!BB463</f>
        <v xml:space="preserve"> </v>
      </c>
      <c r="AK460" s="72" t="str">
        <f>+'[3]Contratos anteriores'!BC463</f>
        <v xml:space="preserve"> </v>
      </c>
      <c r="AL460" s="72"/>
      <c r="AM460" s="72"/>
      <c r="AN460" s="72"/>
      <c r="AO460" s="72" t="str">
        <f>+'[3]Contratos anteriores'!BD463</f>
        <v xml:space="preserve"> </v>
      </c>
      <c r="AP460" s="72" t="str">
        <f>+'[3]Contratos anteriores'!BE463</f>
        <v xml:space="preserve"> </v>
      </c>
      <c r="AQ460" s="72" t="str">
        <f>+'[3]Contratos anteriores'!BF463</f>
        <v xml:space="preserve"> </v>
      </c>
      <c r="AR460" s="72"/>
      <c r="AS460" s="72"/>
      <c r="AT460" s="72"/>
      <c r="AU460" s="72" t="str">
        <f>+'[3]Contratos anteriores'!BG463</f>
        <v xml:space="preserve"> </v>
      </c>
      <c r="AV460" s="72" t="str">
        <f>+'[3]Contratos anteriores'!BH463</f>
        <v xml:space="preserve"> </v>
      </c>
      <c r="AW460" s="72" t="str">
        <f>+'[3]Contratos anteriores'!BI463</f>
        <v xml:space="preserve"> </v>
      </c>
      <c r="AX460" s="72"/>
      <c r="AY460" s="72"/>
      <c r="AZ460" s="72"/>
      <c r="BA460" s="72" t="str">
        <f>+'[3]Contratos anteriores'!BJ463</f>
        <v xml:space="preserve"> </v>
      </c>
      <c r="BB460" s="72" t="str">
        <f>+'[3]Contratos anteriores'!BK463</f>
        <v xml:space="preserve"> </v>
      </c>
      <c r="BC460" s="72" t="str">
        <f>+'[3]Contratos anteriores'!BL463</f>
        <v xml:space="preserve"> </v>
      </c>
      <c r="BD460" s="72"/>
      <c r="BE460" s="72"/>
      <c r="BF460" s="72"/>
      <c r="BG460" s="72" t="str">
        <f>+'[3]Contratos anteriores'!BM463</f>
        <v xml:space="preserve"> </v>
      </c>
      <c r="BH460" s="72" t="str">
        <f>+'[3]Contratos anteriores'!BN463</f>
        <v xml:space="preserve"> </v>
      </c>
      <c r="BI460" s="72" t="str">
        <f>+'[3]Contratos anteriores'!BO463</f>
        <v xml:space="preserve"> </v>
      </c>
      <c r="BJ460" s="72"/>
      <c r="BK460" s="72"/>
      <c r="BL460" s="72"/>
      <c r="BM460" s="72" t="str">
        <f>+'[3]Contratos anteriores'!BP463</f>
        <v xml:space="preserve"> </v>
      </c>
      <c r="BN460" s="72" t="str">
        <f>+'[3]Contratos anteriores'!BQ463</f>
        <v xml:space="preserve"> </v>
      </c>
      <c r="BO460" s="72" t="str">
        <f>+'[3]Contratos anteriores'!BR463</f>
        <v xml:space="preserve"> </v>
      </c>
      <c r="BP460" s="72"/>
      <c r="BQ460" s="72"/>
      <c r="BR460" s="72">
        <v>5.35</v>
      </c>
      <c r="BS460" s="72" t="str">
        <f>+'[3]Contratos anteriores'!BS463</f>
        <v xml:space="preserve"> </v>
      </c>
      <c r="BT460" s="72" t="str">
        <f>+'[3]Contratos anteriores'!BT463</f>
        <v xml:space="preserve"> </v>
      </c>
      <c r="BU460" s="72" t="str">
        <f>+'[3]Contratos anteriores'!BU463</f>
        <v xml:space="preserve"> </v>
      </c>
      <c r="BV460" s="73">
        <f t="shared" si="535"/>
        <v>5.35</v>
      </c>
      <c r="BW460" s="73" t="str">
        <f t="shared" si="536"/>
        <v xml:space="preserve"> </v>
      </c>
      <c r="BX460" s="73" t="str">
        <f t="shared" si="534"/>
        <v xml:space="preserve"> </v>
      </c>
      <c r="BY460" s="73" t="str">
        <f t="shared" si="530"/>
        <v xml:space="preserve"> </v>
      </c>
      <c r="BZ460" s="73" t="str">
        <f t="shared" si="532"/>
        <v xml:space="preserve"> </v>
      </c>
      <c r="CA460" s="72" t="str">
        <f t="shared" si="537"/>
        <v/>
      </c>
      <c r="CB460" s="72" t="str">
        <f t="shared" si="538"/>
        <v/>
      </c>
      <c r="CC460" s="72" t="str">
        <f t="shared" si="539"/>
        <v/>
      </c>
      <c r="CD460" s="72" t="str">
        <f t="shared" si="540"/>
        <v/>
      </c>
      <c r="CE460" s="72" t="str">
        <f t="shared" si="541"/>
        <v/>
      </c>
      <c r="CF460" s="72" t="str">
        <f t="shared" si="542"/>
        <v/>
      </c>
      <c r="CG460" s="72" t="str">
        <f t="shared" si="543"/>
        <v/>
      </c>
      <c r="CH460" s="72" t="str">
        <f t="shared" si="544"/>
        <v/>
      </c>
      <c r="CI460" s="72" t="str">
        <f t="shared" si="545"/>
        <v/>
      </c>
      <c r="CJ460" s="72" t="str">
        <f t="shared" si="546"/>
        <v/>
      </c>
      <c r="CK460" s="72" t="str">
        <f t="shared" si="547"/>
        <v/>
      </c>
      <c r="CL460" s="72" t="str">
        <f t="shared" si="548"/>
        <v/>
      </c>
      <c r="CM460" s="72" t="str">
        <f t="shared" si="549"/>
        <v/>
      </c>
      <c r="CN460" s="72" t="str">
        <f t="shared" si="550"/>
        <v/>
      </c>
      <c r="CO460" s="72" t="str">
        <f t="shared" si="551"/>
        <v/>
      </c>
      <c r="CP460" s="72" t="str">
        <f t="shared" si="552"/>
        <v/>
      </c>
      <c r="CQ460" s="72" t="str">
        <f t="shared" si="553"/>
        <v/>
      </c>
      <c r="CR460" s="72" t="str">
        <f t="shared" si="554"/>
        <v/>
      </c>
      <c r="CS460" s="72" t="str">
        <f t="shared" si="555"/>
        <v/>
      </c>
      <c r="CT460" s="72" t="str">
        <f t="shared" si="556"/>
        <v/>
      </c>
      <c r="CU460" s="72" t="str">
        <f t="shared" si="557"/>
        <v/>
      </c>
      <c r="CV460" s="72" t="str">
        <f t="shared" si="558"/>
        <v/>
      </c>
      <c r="CW460" s="72" t="str">
        <f t="shared" si="559"/>
        <v/>
      </c>
      <c r="CX460" s="72" t="str">
        <f t="shared" si="560"/>
        <v/>
      </c>
      <c r="CY460" s="72" t="str">
        <f t="shared" si="561"/>
        <v/>
      </c>
      <c r="CZ460" s="72" t="str">
        <f t="shared" si="562"/>
        <v/>
      </c>
      <c r="DA460" s="72" t="str">
        <f t="shared" si="563"/>
        <v/>
      </c>
      <c r="DB460" s="72" t="str">
        <f t="shared" si="564"/>
        <v/>
      </c>
      <c r="DC460" s="72" t="str">
        <f t="shared" si="565"/>
        <v/>
      </c>
      <c r="DD460" s="72" t="str">
        <f t="shared" si="566"/>
        <v/>
      </c>
      <c r="DE460" s="72" t="str">
        <f t="shared" si="567"/>
        <v/>
      </c>
      <c r="DF460" s="72" t="str">
        <f t="shared" si="568"/>
        <v/>
      </c>
      <c r="DG460" s="72" t="str">
        <f t="shared" si="569"/>
        <v/>
      </c>
      <c r="DH460" s="72" t="str">
        <f t="shared" si="570"/>
        <v/>
      </c>
      <c r="DI460" s="72" t="str">
        <f t="shared" si="571"/>
        <v/>
      </c>
      <c r="DJ460" s="72" t="str">
        <f t="shared" si="572"/>
        <v/>
      </c>
      <c r="DK460" s="72" t="str">
        <f t="shared" si="573"/>
        <v/>
      </c>
      <c r="DL460" s="72" t="str">
        <f t="shared" si="574"/>
        <v/>
      </c>
      <c r="DM460" s="72" t="str">
        <f t="shared" si="575"/>
        <v/>
      </c>
      <c r="DN460" s="72" t="str">
        <f t="shared" si="576"/>
        <v/>
      </c>
      <c r="DO460" s="72" t="str">
        <f t="shared" si="577"/>
        <v/>
      </c>
      <c r="DP460" s="72" t="str">
        <f t="shared" si="578"/>
        <v/>
      </c>
      <c r="DQ460" s="72" t="str">
        <f t="shared" si="579"/>
        <v/>
      </c>
      <c r="DR460" s="72" t="str">
        <f t="shared" si="580"/>
        <v/>
      </c>
      <c r="DS460" s="72" t="str">
        <f t="shared" si="581"/>
        <v/>
      </c>
      <c r="DT460" s="72" t="str">
        <f t="shared" si="582"/>
        <v/>
      </c>
      <c r="DU460" s="72" t="str">
        <f t="shared" si="583"/>
        <v/>
      </c>
      <c r="DV460" s="72" t="str">
        <f t="shared" si="584"/>
        <v/>
      </c>
      <c r="DW460" s="72" t="str">
        <f t="shared" si="585"/>
        <v/>
      </c>
      <c r="DX460" s="72" t="str">
        <f t="shared" si="586"/>
        <v/>
      </c>
      <c r="DY460" s="72" t="str">
        <f t="shared" si="587"/>
        <v/>
      </c>
      <c r="DZ460" s="72" t="str">
        <f t="shared" si="588"/>
        <v/>
      </c>
      <c r="EA460" s="72" t="str">
        <f t="shared" si="589"/>
        <v/>
      </c>
      <c r="EB460" s="72" t="str">
        <f t="shared" si="590"/>
        <v/>
      </c>
      <c r="EC460" s="72" t="str">
        <f t="shared" si="591"/>
        <v/>
      </c>
      <c r="ED460" s="72" t="str">
        <f t="shared" si="592"/>
        <v/>
      </c>
      <c r="EE460" s="72" t="str">
        <f t="shared" si="593"/>
        <v/>
      </c>
      <c r="EF460" s="72" t="str">
        <f t="shared" si="594"/>
        <v/>
      </c>
      <c r="EG460" s="72" t="str">
        <f t="shared" si="595"/>
        <v/>
      </c>
      <c r="EH460" s="72" t="str">
        <f t="shared" si="596"/>
        <v/>
      </c>
      <c r="EI460" s="72" t="str">
        <f t="shared" si="597"/>
        <v/>
      </c>
      <c r="EJ460" s="72" t="str">
        <f t="shared" si="598"/>
        <v/>
      </c>
      <c r="EK460" s="72" t="str">
        <f t="shared" si="599"/>
        <v/>
      </c>
      <c r="EL460" s="72" t="str">
        <f t="shared" si="600"/>
        <v/>
      </c>
      <c r="EM460" s="72" t="str">
        <f t="shared" si="601"/>
        <v/>
      </c>
      <c r="EN460" s="72" t="str">
        <f t="shared" si="602"/>
        <v/>
      </c>
      <c r="EO460" s="71">
        <f t="shared" si="603"/>
        <v>0</v>
      </c>
      <c r="EP460" s="71">
        <f>ROUND(EO460*(1+[3]Inflación!$G$50),2)</f>
        <v>0</v>
      </c>
      <c r="EQ460" s="70" t="str">
        <f t="shared" si="604"/>
        <v xml:space="preserve"> </v>
      </c>
      <c r="ER460" s="69" t="s">
        <v>300</v>
      </c>
    </row>
    <row r="461" spans="1:148" s="60" customFormat="1">
      <c r="A461" s="63"/>
      <c r="B461" s="68"/>
      <c r="D461" s="67"/>
      <c r="E461" s="66"/>
      <c r="F461" s="65"/>
      <c r="G461" s="59"/>
      <c r="H461" s="62"/>
      <c r="I461" s="64"/>
      <c r="J461" s="63"/>
      <c r="K461" s="62"/>
      <c r="L461" s="61"/>
      <c r="M461" s="58"/>
    </row>
    <row r="462" spans="1:148" s="60" customFormat="1">
      <c r="A462" s="63"/>
      <c r="B462" s="68"/>
      <c r="D462" s="67"/>
      <c r="E462" s="66"/>
      <c r="F462" s="65"/>
      <c r="G462" s="59"/>
      <c r="H462" s="62"/>
      <c r="I462" s="64"/>
      <c r="J462" s="63"/>
      <c r="K462" s="62"/>
      <c r="L462" s="61"/>
      <c r="M462" s="58"/>
    </row>
    <row r="463" spans="1:148" s="60" customFormat="1">
      <c r="A463" s="63"/>
      <c r="B463" s="68"/>
      <c r="D463" s="67"/>
      <c r="E463" s="66"/>
      <c r="F463" s="65"/>
      <c r="G463" s="59"/>
      <c r="H463" s="62"/>
      <c r="I463" s="64"/>
      <c r="J463" s="63"/>
      <c r="K463" s="62"/>
      <c r="L463" s="61"/>
      <c r="M463" s="58"/>
    </row>
    <row r="464" spans="1:148" s="60" customFormat="1">
      <c r="A464" s="63"/>
      <c r="B464" s="68"/>
      <c r="D464" s="67"/>
      <c r="E464" s="66"/>
      <c r="F464" s="65"/>
      <c r="G464" s="59"/>
      <c r="H464" s="62"/>
      <c r="I464" s="64"/>
      <c r="J464" s="63"/>
      <c r="K464" s="62"/>
      <c r="L464" s="61"/>
      <c r="M464" s="58"/>
    </row>
    <row r="465" spans="1:13" s="60" customFormat="1">
      <c r="A465" s="63"/>
      <c r="B465" s="68"/>
      <c r="D465" s="67"/>
      <c r="E465" s="66"/>
      <c r="F465" s="65"/>
      <c r="G465" s="59"/>
      <c r="H465" s="62"/>
      <c r="I465" s="64"/>
      <c r="J465" s="63"/>
      <c r="K465" s="62"/>
      <c r="L465" s="61"/>
      <c r="M465" s="58"/>
    </row>
    <row r="466" spans="1:13" s="60" customFormat="1">
      <c r="A466" s="63"/>
      <c r="B466" s="68"/>
      <c r="D466" s="67"/>
      <c r="E466" s="66"/>
      <c r="F466" s="65"/>
      <c r="G466" s="59"/>
      <c r="H466" s="62"/>
      <c r="I466" s="64"/>
      <c r="J466" s="63"/>
      <c r="K466" s="62"/>
      <c r="L466" s="61"/>
      <c r="M466" s="58"/>
    </row>
    <row r="467" spans="1:13" s="60" customFormat="1">
      <c r="A467" s="63"/>
      <c r="B467" s="68"/>
      <c r="D467" s="67"/>
      <c r="E467" s="66"/>
      <c r="F467" s="65"/>
      <c r="G467" s="59"/>
      <c r="H467" s="62"/>
      <c r="I467" s="64"/>
      <c r="J467" s="63"/>
      <c r="K467" s="62"/>
      <c r="L467" s="61"/>
      <c r="M467" s="58"/>
    </row>
    <row r="468" spans="1:13" s="60" customFormat="1">
      <c r="A468" s="63"/>
      <c r="B468" s="68"/>
      <c r="D468" s="67"/>
      <c r="E468" s="66"/>
      <c r="F468" s="65"/>
      <c r="G468" s="59"/>
      <c r="H468" s="62"/>
      <c r="I468" s="64"/>
      <c r="J468" s="63"/>
      <c r="K468" s="62"/>
      <c r="L468" s="61"/>
      <c r="M468" s="58"/>
    </row>
    <row r="469" spans="1:13" s="60" customFormat="1">
      <c r="A469" s="63"/>
      <c r="B469" s="68"/>
      <c r="D469" s="67"/>
      <c r="E469" s="66"/>
      <c r="F469" s="65"/>
      <c r="G469" s="59"/>
      <c r="H469" s="62"/>
      <c r="I469" s="64"/>
      <c r="J469" s="63"/>
      <c r="K469" s="62"/>
      <c r="L469" s="61"/>
      <c r="M469" s="58"/>
    </row>
    <row r="470" spans="1:13" s="60" customFormat="1">
      <c r="A470" s="63"/>
      <c r="B470" s="68"/>
      <c r="D470" s="67"/>
      <c r="E470" s="66"/>
      <c r="F470" s="65"/>
      <c r="G470" s="59"/>
      <c r="H470" s="62"/>
      <c r="I470" s="64"/>
      <c r="J470" s="63"/>
      <c r="K470" s="62"/>
      <c r="L470" s="61"/>
      <c r="M470" s="58"/>
    </row>
    <row r="471" spans="1:13" s="60" customFormat="1">
      <c r="A471" s="63"/>
      <c r="B471" s="68"/>
      <c r="D471" s="67"/>
      <c r="E471" s="66"/>
      <c r="F471" s="65"/>
      <c r="G471" s="59"/>
      <c r="H471" s="62"/>
      <c r="I471" s="64"/>
      <c r="J471" s="63"/>
      <c r="K471" s="62"/>
      <c r="L471" s="61"/>
      <c r="M471" s="58"/>
    </row>
    <row r="472" spans="1:13" s="60" customFormat="1">
      <c r="A472" s="63"/>
      <c r="B472" s="68"/>
      <c r="D472" s="67"/>
      <c r="E472" s="66"/>
      <c r="F472" s="65"/>
      <c r="G472" s="59"/>
      <c r="H472" s="62"/>
      <c r="I472" s="64"/>
      <c r="J472" s="63"/>
      <c r="K472" s="62"/>
      <c r="L472" s="61"/>
      <c r="M472" s="58"/>
    </row>
    <row r="473" spans="1:13" s="60" customFormat="1">
      <c r="A473" s="63"/>
      <c r="B473" s="68"/>
      <c r="D473" s="67"/>
      <c r="E473" s="66"/>
      <c r="F473" s="65"/>
      <c r="G473" s="59"/>
      <c r="H473" s="62"/>
      <c r="I473" s="64"/>
      <c r="J473" s="63"/>
      <c r="K473" s="62"/>
      <c r="L473" s="61"/>
      <c r="M473" s="58"/>
    </row>
    <row r="474" spans="1:13" s="60" customFormat="1">
      <c r="A474" s="63"/>
      <c r="B474" s="68"/>
      <c r="D474" s="67"/>
      <c r="E474" s="66"/>
      <c r="F474" s="65"/>
      <c r="G474" s="59"/>
      <c r="H474" s="62"/>
      <c r="I474" s="64"/>
      <c r="J474" s="63"/>
      <c r="K474" s="62"/>
      <c r="L474" s="61"/>
      <c r="M474" s="58"/>
    </row>
    <row r="475" spans="1:13" s="60" customFormat="1">
      <c r="A475" s="63"/>
      <c r="B475" s="68"/>
      <c r="D475" s="67"/>
      <c r="E475" s="66"/>
      <c r="F475" s="65"/>
      <c r="G475" s="59"/>
      <c r="H475" s="62"/>
      <c r="I475" s="64"/>
      <c r="J475" s="63"/>
      <c r="K475" s="62"/>
      <c r="L475" s="61"/>
      <c r="M475" s="58"/>
    </row>
    <row r="476" spans="1:13" s="60" customFormat="1">
      <c r="A476" s="63"/>
      <c r="B476" s="68"/>
      <c r="D476" s="67"/>
      <c r="E476" s="66"/>
      <c r="F476" s="65"/>
      <c r="G476" s="59"/>
      <c r="H476" s="62"/>
      <c r="I476" s="64"/>
      <c r="J476" s="63"/>
      <c r="K476" s="62"/>
      <c r="L476" s="61"/>
      <c r="M476" s="58"/>
    </row>
    <row r="477" spans="1:13" s="60" customFormat="1">
      <c r="A477" s="63"/>
      <c r="B477" s="68"/>
      <c r="D477" s="67"/>
      <c r="E477" s="66"/>
      <c r="F477" s="65"/>
      <c r="G477" s="59"/>
      <c r="H477" s="62"/>
      <c r="I477" s="64"/>
      <c r="J477" s="63"/>
      <c r="K477" s="62"/>
      <c r="L477" s="61"/>
      <c r="M477" s="58"/>
    </row>
    <row r="478" spans="1:13" s="60" customFormat="1">
      <c r="A478" s="63"/>
      <c r="B478" s="68"/>
      <c r="D478" s="67"/>
      <c r="E478" s="66"/>
      <c r="F478" s="65"/>
      <c r="G478" s="59"/>
      <c r="H478" s="62"/>
      <c r="I478" s="64"/>
      <c r="J478" s="63"/>
      <c r="K478" s="62"/>
      <c r="L478" s="61"/>
      <c r="M478" s="58"/>
    </row>
    <row r="479" spans="1:13" s="60" customFormat="1">
      <c r="A479" s="63"/>
      <c r="B479" s="68"/>
      <c r="D479" s="67"/>
      <c r="E479" s="66"/>
      <c r="F479" s="65"/>
      <c r="G479" s="59"/>
      <c r="H479" s="62"/>
      <c r="I479" s="64"/>
      <c r="J479" s="63"/>
      <c r="K479" s="62"/>
      <c r="L479" s="61"/>
      <c r="M479" s="58"/>
    </row>
    <row r="480" spans="1:13" s="60" customFormat="1">
      <c r="A480" s="63"/>
      <c r="B480" s="68"/>
      <c r="D480" s="67"/>
      <c r="E480" s="66"/>
      <c r="F480" s="65"/>
      <c r="G480" s="59"/>
      <c r="H480" s="62"/>
      <c r="I480" s="64"/>
      <c r="J480" s="63"/>
      <c r="K480" s="62"/>
      <c r="L480" s="61"/>
      <c r="M480" s="58"/>
    </row>
    <row r="481" spans="1:13" s="60" customFormat="1">
      <c r="A481" s="63"/>
      <c r="B481" s="68"/>
      <c r="D481" s="67"/>
      <c r="E481" s="66"/>
      <c r="F481" s="65"/>
      <c r="G481" s="59"/>
      <c r="H481" s="62"/>
      <c r="I481" s="64"/>
      <c r="J481" s="63"/>
      <c r="K481" s="62"/>
      <c r="L481" s="61"/>
      <c r="M481" s="58"/>
    </row>
    <row r="482" spans="1:13" s="60" customFormat="1">
      <c r="A482" s="63"/>
      <c r="B482" s="68"/>
      <c r="D482" s="67"/>
      <c r="E482" s="66"/>
      <c r="F482" s="65"/>
      <c r="G482" s="59"/>
      <c r="H482" s="62"/>
      <c r="I482" s="64"/>
      <c r="J482" s="63"/>
      <c r="K482" s="62"/>
      <c r="L482" s="61"/>
      <c r="M482" s="58"/>
    </row>
    <row r="483" spans="1:13" s="60" customFormat="1">
      <c r="A483" s="63"/>
      <c r="B483" s="68"/>
      <c r="D483" s="67"/>
      <c r="E483" s="66"/>
      <c r="F483" s="65"/>
      <c r="G483" s="59"/>
      <c r="H483" s="62"/>
      <c r="I483" s="64"/>
      <c r="J483" s="63"/>
      <c r="K483" s="62"/>
      <c r="L483" s="61"/>
      <c r="M483" s="58"/>
    </row>
    <row r="484" spans="1:13" s="60" customFormat="1">
      <c r="A484" s="63"/>
      <c r="B484" s="68"/>
      <c r="D484" s="67"/>
      <c r="E484" s="66"/>
      <c r="F484" s="65"/>
      <c r="G484" s="59"/>
      <c r="H484" s="62"/>
      <c r="I484" s="64"/>
      <c r="J484" s="63"/>
      <c r="K484" s="62"/>
      <c r="L484" s="61"/>
      <c r="M484" s="58"/>
    </row>
    <row r="485" spans="1:13" s="60" customFormat="1">
      <c r="A485" s="63"/>
      <c r="B485" s="68"/>
      <c r="D485" s="67"/>
      <c r="E485" s="66"/>
      <c r="F485" s="65"/>
      <c r="G485" s="59"/>
      <c r="H485" s="62"/>
      <c r="I485" s="64"/>
      <c r="J485" s="63"/>
      <c r="K485" s="62"/>
      <c r="L485" s="61"/>
      <c r="M485" s="58"/>
    </row>
    <row r="486" spans="1:13" s="60" customFormat="1">
      <c r="A486" s="63"/>
      <c r="B486" s="68"/>
      <c r="D486" s="67"/>
      <c r="E486" s="66"/>
      <c r="F486" s="65"/>
      <c r="G486" s="59"/>
      <c r="H486" s="62"/>
      <c r="I486" s="64"/>
      <c r="J486" s="63"/>
      <c r="K486" s="62"/>
      <c r="L486" s="61"/>
      <c r="M486" s="58"/>
    </row>
    <row r="487" spans="1:13" s="60" customFormat="1">
      <c r="A487" s="63"/>
      <c r="B487" s="68"/>
      <c r="D487" s="67"/>
      <c r="E487" s="66"/>
      <c r="F487" s="65"/>
      <c r="G487" s="59"/>
      <c r="H487" s="62"/>
      <c r="I487" s="64"/>
      <c r="J487" s="63"/>
      <c r="K487" s="62"/>
      <c r="L487" s="61"/>
      <c r="M487" s="58"/>
    </row>
    <row r="488" spans="1:13" s="60" customFormat="1">
      <c r="A488" s="63"/>
      <c r="B488" s="68"/>
      <c r="D488" s="67"/>
      <c r="E488" s="66"/>
      <c r="F488" s="65"/>
      <c r="G488" s="59"/>
      <c r="H488" s="62"/>
      <c r="I488" s="64"/>
      <c r="J488" s="63"/>
      <c r="K488" s="62"/>
      <c r="L488" s="61"/>
      <c r="M488" s="58"/>
    </row>
    <row r="489" spans="1:13" s="60" customFormat="1">
      <c r="A489" s="63"/>
      <c r="B489" s="68"/>
      <c r="D489" s="67"/>
      <c r="E489" s="66"/>
      <c r="F489" s="65"/>
      <c r="G489" s="59"/>
      <c r="H489" s="62"/>
      <c r="I489" s="64"/>
      <c r="J489" s="63"/>
      <c r="K489" s="62"/>
      <c r="L489" s="61"/>
      <c r="M489" s="58"/>
    </row>
    <row r="490" spans="1:13" s="60" customFormat="1">
      <c r="A490" s="63"/>
      <c r="B490" s="68"/>
      <c r="D490" s="67"/>
      <c r="E490" s="66"/>
      <c r="F490" s="65"/>
      <c r="G490" s="59"/>
      <c r="H490" s="62"/>
      <c r="I490" s="64"/>
      <c r="J490" s="63"/>
      <c r="K490" s="62"/>
      <c r="L490" s="61"/>
      <c r="M490" s="58"/>
    </row>
    <row r="491" spans="1:13" s="60" customFormat="1">
      <c r="A491" s="63"/>
      <c r="B491" s="68"/>
      <c r="D491" s="67"/>
      <c r="E491" s="66"/>
      <c r="F491" s="65"/>
      <c r="G491" s="59"/>
      <c r="H491" s="62"/>
      <c r="I491" s="64"/>
      <c r="J491" s="63"/>
      <c r="K491" s="62"/>
      <c r="L491" s="61"/>
      <c r="M491" s="58"/>
    </row>
    <row r="492" spans="1:13" s="60" customFormat="1">
      <c r="A492" s="63"/>
      <c r="B492" s="68"/>
      <c r="D492" s="67"/>
      <c r="E492" s="66"/>
      <c r="F492" s="65"/>
      <c r="G492" s="59"/>
      <c r="H492" s="62"/>
      <c r="I492" s="64"/>
      <c r="J492" s="63"/>
      <c r="K492" s="62"/>
      <c r="L492" s="61"/>
      <c r="M492" s="58"/>
    </row>
    <row r="493" spans="1:13" s="60" customFormat="1">
      <c r="A493" s="63"/>
      <c r="B493" s="68"/>
      <c r="D493" s="67"/>
      <c r="E493" s="66"/>
      <c r="F493" s="65"/>
      <c r="G493" s="59"/>
      <c r="H493" s="62"/>
      <c r="I493" s="64"/>
      <c r="J493" s="63"/>
      <c r="K493" s="62"/>
      <c r="L493" s="61"/>
      <c r="M493" s="58"/>
    </row>
    <row r="494" spans="1:13" s="60" customFormat="1">
      <c r="A494" s="63"/>
      <c r="B494" s="68"/>
      <c r="D494" s="67"/>
      <c r="E494" s="66"/>
      <c r="F494" s="65"/>
      <c r="G494" s="59"/>
      <c r="H494" s="62"/>
      <c r="I494" s="64"/>
      <c r="J494" s="63"/>
      <c r="K494" s="62"/>
      <c r="L494" s="61"/>
      <c r="M494" s="58"/>
    </row>
    <row r="495" spans="1:13" s="60" customFormat="1">
      <c r="A495" s="63"/>
      <c r="B495" s="68"/>
      <c r="D495" s="67"/>
      <c r="E495" s="66"/>
      <c r="F495" s="65"/>
      <c r="G495" s="59"/>
      <c r="H495" s="62"/>
      <c r="I495" s="64"/>
      <c r="J495" s="63"/>
      <c r="K495" s="62"/>
      <c r="L495" s="61"/>
      <c r="M495" s="58"/>
    </row>
    <row r="496" spans="1:13" s="60" customFormat="1">
      <c r="A496" s="63"/>
      <c r="B496" s="68"/>
      <c r="D496" s="67"/>
      <c r="E496" s="66"/>
      <c r="F496" s="65"/>
      <c r="G496" s="59"/>
      <c r="H496" s="62"/>
      <c r="I496" s="64"/>
      <c r="J496" s="63"/>
      <c r="K496" s="62"/>
      <c r="L496" s="61"/>
      <c r="M496" s="58"/>
    </row>
    <row r="497" spans="1:13" s="60" customFormat="1">
      <c r="A497" s="63"/>
      <c r="B497" s="68"/>
      <c r="D497" s="67"/>
      <c r="E497" s="66"/>
      <c r="F497" s="65"/>
      <c r="G497" s="59"/>
      <c r="H497" s="62"/>
      <c r="I497" s="64"/>
      <c r="J497" s="63"/>
      <c r="K497" s="62"/>
      <c r="L497" s="61"/>
      <c r="M497" s="58"/>
    </row>
    <row r="498" spans="1:13" s="60" customFormat="1">
      <c r="A498" s="63"/>
      <c r="B498" s="68"/>
      <c r="D498" s="67"/>
      <c r="E498" s="66"/>
      <c r="F498" s="65"/>
      <c r="G498" s="59"/>
      <c r="H498" s="62"/>
      <c r="I498" s="64"/>
      <c r="J498" s="63"/>
      <c r="K498" s="62"/>
      <c r="L498" s="61"/>
      <c r="M498" s="58"/>
    </row>
    <row r="499" spans="1:13" s="60" customFormat="1">
      <c r="A499" s="63"/>
      <c r="B499" s="68"/>
      <c r="D499" s="67"/>
      <c r="E499" s="66"/>
      <c r="F499" s="65"/>
      <c r="G499" s="59"/>
      <c r="H499" s="62"/>
      <c r="I499" s="64"/>
      <c r="J499" s="63"/>
      <c r="K499" s="62"/>
      <c r="L499" s="61"/>
      <c r="M499" s="58"/>
    </row>
    <row r="500" spans="1:13" s="60" customFormat="1">
      <c r="A500" s="63"/>
      <c r="B500" s="68"/>
      <c r="D500" s="67"/>
      <c r="E500" s="66"/>
      <c r="F500" s="65"/>
      <c r="G500" s="59"/>
      <c r="H500" s="62"/>
      <c r="I500" s="64"/>
      <c r="J500" s="63"/>
      <c r="K500" s="62"/>
      <c r="L500" s="61"/>
      <c r="M500" s="58"/>
    </row>
    <row r="501" spans="1:13" s="60" customFormat="1">
      <c r="A501" s="63"/>
      <c r="B501" s="68"/>
      <c r="D501" s="67"/>
      <c r="E501" s="66"/>
      <c r="F501" s="65"/>
      <c r="G501" s="59"/>
      <c r="H501" s="62"/>
      <c r="I501" s="64"/>
      <c r="J501" s="63"/>
      <c r="K501" s="62"/>
      <c r="L501" s="61"/>
      <c r="M501" s="58"/>
    </row>
    <row r="502" spans="1:13" s="60" customFormat="1">
      <c r="A502" s="63"/>
      <c r="B502" s="68"/>
      <c r="D502" s="67"/>
      <c r="E502" s="66"/>
      <c r="F502" s="65"/>
      <c r="G502" s="59"/>
      <c r="H502" s="62"/>
      <c r="I502" s="64"/>
      <c r="J502" s="63"/>
      <c r="K502" s="62"/>
      <c r="L502" s="61"/>
      <c r="M502" s="58"/>
    </row>
    <row r="503" spans="1:13" s="60" customFormat="1">
      <c r="A503" s="63"/>
      <c r="B503" s="68"/>
      <c r="D503" s="67"/>
      <c r="E503" s="66"/>
      <c r="F503" s="65"/>
      <c r="G503" s="59"/>
      <c r="H503" s="62"/>
      <c r="I503" s="64"/>
      <c r="J503" s="63"/>
      <c r="K503" s="62"/>
      <c r="L503" s="61"/>
      <c r="M503" s="58"/>
    </row>
    <row r="504" spans="1:13" s="60" customFormat="1">
      <c r="A504" s="63"/>
      <c r="B504" s="68"/>
      <c r="D504" s="67"/>
      <c r="E504" s="66"/>
      <c r="F504" s="65"/>
      <c r="G504" s="59"/>
      <c r="H504" s="62"/>
      <c r="I504" s="64"/>
      <c r="J504" s="63"/>
      <c r="K504" s="62"/>
      <c r="L504" s="61"/>
      <c r="M504" s="58"/>
    </row>
    <row r="505" spans="1:13" s="60" customFormat="1">
      <c r="A505" s="63"/>
      <c r="B505" s="68"/>
      <c r="D505" s="67"/>
      <c r="E505" s="66"/>
      <c r="F505" s="65"/>
      <c r="G505" s="59"/>
      <c r="H505" s="62"/>
      <c r="I505" s="64"/>
      <c r="J505" s="63"/>
      <c r="K505" s="62"/>
      <c r="L505" s="61"/>
      <c r="M505" s="58"/>
    </row>
    <row r="506" spans="1:13" s="60" customFormat="1">
      <c r="A506" s="63"/>
      <c r="B506" s="68"/>
      <c r="D506" s="67"/>
      <c r="E506" s="66"/>
      <c r="F506" s="65"/>
      <c r="G506" s="59"/>
      <c r="H506" s="62"/>
      <c r="I506" s="64"/>
      <c r="J506" s="63"/>
      <c r="K506" s="62"/>
      <c r="L506" s="61"/>
      <c r="M506" s="58"/>
    </row>
    <row r="507" spans="1:13" s="60" customFormat="1">
      <c r="A507" s="63"/>
      <c r="B507" s="68"/>
      <c r="D507" s="67"/>
      <c r="E507" s="66"/>
      <c r="F507" s="65"/>
      <c r="G507" s="59"/>
      <c r="H507" s="62"/>
      <c r="I507" s="64"/>
      <c r="J507" s="63"/>
      <c r="K507" s="62"/>
      <c r="L507" s="61"/>
      <c r="M507" s="58"/>
    </row>
    <row r="508" spans="1:13" s="60" customFormat="1">
      <c r="A508" s="63"/>
      <c r="B508" s="68"/>
      <c r="D508" s="67"/>
      <c r="E508" s="66"/>
      <c r="F508" s="65"/>
      <c r="G508" s="59"/>
      <c r="H508" s="62"/>
      <c r="I508" s="64"/>
      <c r="J508" s="63"/>
      <c r="K508" s="62"/>
      <c r="L508" s="61"/>
      <c r="M508" s="58"/>
    </row>
    <row r="509" spans="1:13" s="60" customFormat="1">
      <c r="A509" s="63"/>
      <c r="B509" s="68"/>
      <c r="D509" s="67"/>
      <c r="E509" s="66"/>
      <c r="F509" s="65"/>
      <c r="G509" s="59"/>
      <c r="H509" s="62"/>
      <c r="I509" s="64"/>
      <c r="J509" s="63"/>
      <c r="K509" s="62"/>
      <c r="L509" s="61"/>
      <c r="M509" s="58"/>
    </row>
    <row r="510" spans="1:13" s="60" customFormat="1">
      <c r="A510" s="63"/>
      <c r="B510" s="68"/>
      <c r="D510" s="67"/>
      <c r="E510" s="66"/>
      <c r="F510" s="65"/>
      <c r="G510" s="59"/>
      <c r="H510" s="62"/>
      <c r="I510" s="64"/>
      <c r="J510" s="63"/>
      <c r="K510" s="62"/>
      <c r="L510" s="61"/>
      <c r="M510" s="58"/>
    </row>
    <row r="511" spans="1:13" s="60" customFormat="1">
      <c r="A511" s="63"/>
      <c r="B511" s="68"/>
      <c r="D511" s="67"/>
      <c r="E511" s="66"/>
      <c r="F511" s="65"/>
      <c r="G511" s="59"/>
      <c r="H511" s="62"/>
      <c r="I511" s="64"/>
      <c r="J511" s="63"/>
      <c r="K511" s="62"/>
      <c r="L511" s="61"/>
      <c r="M511" s="58"/>
    </row>
    <row r="512" spans="1:13" s="60" customFormat="1">
      <c r="A512" s="63"/>
      <c r="B512" s="68"/>
      <c r="D512" s="67"/>
      <c r="E512" s="66"/>
      <c r="F512" s="65"/>
      <c r="G512" s="59"/>
      <c r="H512" s="62"/>
      <c r="I512" s="64"/>
      <c r="J512" s="63"/>
      <c r="K512" s="62"/>
      <c r="L512" s="61"/>
      <c r="M512" s="58"/>
    </row>
    <row r="513" spans="1:13" s="60" customFormat="1">
      <c r="A513" s="63"/>
      <c r="B513" s="68"/>
      <c r="D513" s="67"/>
      <c r="E513" s="66"/>
      <c r="F513" s="65"/>
      <c r="G513" s="59"/>
      <c r="H513" s="62"/>
      <c r="I513" s="64"/>
      <c r="J513" s="63"/>
      <c r="K513" s="62"/>
      <c r="L513" s="61"/>
      <c r="M513" s="58"/>
    </row>
    <row r="514" spans="1:13" s="60" customFormat="1">
      <c r="A514" s="63"/>
      <c r="B514" s="68"/>
      <c r="D514" s="67"/>
      <c r="E514" s="66"/>
      <c r="F514" s="65"/>
      <c r="G514" s="59"/>
      <c r="H514" s="62"/>
      <c r="I514" s="64"/>
      <c r="J514" s="63"/>
      <c r="K514" s="62"/>
      <c r="L514" s="61"/>
      <c r="M514" s="58"/>
    </row>
    <row r="515" spans="1:13" s="60" customFormat="1">
      <c r="A515" s="63"/>
      <c r="B515" s="68"/>
      <c r="D515" s="67"/>
      <c r="E515" s="66"/>
      <c r="F515" s="65"/>
      <c r="G515" s="59"/>
      <c r="H515" s="62"/>
      <c r="I515" s="64"/>
      <c r="J515" s="63"/>
      <c r="K515" s="62"/>
      <c r="L515" s="61"/>
      <c r="M515" s="58"/>
    </row>
    <row r="516" spans="1:13" s="60" customFormat="1">
      <c r="A516" s="63"/>
      <c r="B516" s="68"/>
      <c r="D516" s="67"/>
      <c r="E516" s="66"/>
      <c r="F516" s="65"/>
      <c r="G516" s="59"/>
      <c r="H516" s="62"/>
      <c r="I516" s="64"/>
      <c r="J516" s="63"/>
      <c r="K516" s="62"/>
      <c r="L516" s="61"/>
      <c r="M516" s="58"/>
    </row>
    <row r="517" spans="1:13" s="60" customFormat="1">
      <c r="A517" s="63"/>
      <c r="B517" s="68"/>
      <c r="D517" s="67"/>
      <c r="E517" s="66"/>
      <c r="F517" s="65"/>
      <c r="G517" s="59"/>
      <c r="H517" s="62"/>
      <c r="I517" s="64"/>
      <c r="J517" s="63"/>
      <c r="K517" s="62"/>
      <c r="L517" s="61"/>
      <c r="M517" s="58"/>
    </row>
    <row r="518" spans="1:13" s="60" customFormat="1">
      <c r="A518" s="63"/>
      <c r="B518" s="68"/>
      <c r="D518" s="67"/>
      <c r="E518" s="66"/>
      <c r="F518" s="65"/>
      <c r="G518" s="59"/>
      <c r="H518" s="62"/>
      <c r="I518" s="64"/>
      <c r="J518" s="63"/>
      <c r="K518" s="62"/>
      <c r="L518" s="61"/>
      <c r="M518" s="58"/>
    </row>
    <row r="519" spans="1:13" s="60" customFormat="1">
      <c r="A519" s="63"/>
      <c r="B519" s="68"/>
      <c r="D519" s="67"/>
      <c r="E519" s="66"/>
      <c r="F519" s="65"/>
      <c r="G519" s="59"/>
      <c r="H519" s="62"/>
      <c r="I519" s="64"/>
      <c r="J519" s="63"/>
      <c r="K519" s="62"/>
      <c r="L519" s="61"/>
      <c r="M519" s="58"/>
    </row>
    <row r="520" spans="1:13" s="60" customFormat="1">
      <c r="A520" s="63"/>
      <c r="B520" s="68"/>
      <c r="D520" s="67"/>
      <c r="E520" s="66"/>
      <c r="F520" s="65"/>
      <c r="G520" s="59"/>
      <c r="H520" s="62"/>
      <c r="I520" s="64"/>
      <c r="J520" s="63"/>
      <c r="K520" s="62"/>
      <c r="L520" s="61"/>
      <c r="M520" s="58"/>
    </row>
    <row r="521" spans="1:13" s="60" customFormat="1">
      <c r="A521" s="63"/>
      <c r="B521" s="68"/>
      <c r="D521" s="67"/>
      <c r="E521" s="66"/>
      <c r="F521" s="65"/>
      <c r="G521" s="59"/>
      <c r="H521" s="62"/>
      <c r="I521" s="64"/>
      <c r="J521" s="63"/>
      <c r="K521" s="62"/>
      <c r="L521" s="61"/>
      <c r="M521" s="58"/>
    </row>
    <row r="522" spans="1:13" s="60" customFormat="1">
      <c r="A522" s="63"/>
      <c r="B522" s="68"/>
      <c r="D522" s="67"/>
      <c r="E522" s="66"/>
      <c r="F522" s="65"/>
      <c r="G522" s="59"/>
      <c r="H522" s="62"/>
      <c r="I522" s="64"/>
      <c r="J522" s="63"/>
      <c r="K522" s="62"/>
      <c r="L522" s="61"/>
      <c r="M522" s="58"/>
    </row>
    <row r="523" spans="1:13" s="60" customFormat="1">
      <c r="A523" s="63"/>
      <c r="B523" s="68"/>
      <c r="D523" s="67"/>
      <c r="E523" s="66"/>
      <c r="F523" s="65"/>
      <c r="G523" s="59"/>
      <c r="H523" s="62"/>
      <c r="I523" s="64"/>
      <c r="J523" s="63"/>
      <c r="K523" s="62"/>
      <c r="L523" s="61"/>
      <c r="M523" s="58"/>
    </row>
    <row r="524" spans="1:13" s="60" customFormat="1">
      <c r="A524" s="63"/>
      <c r="B524" s="68"/>
      <c r="D524" s="67"/>
      <c r="E524" s="66"/>
      <c r="F524" s="65"/>
      <c r="G524" s="59"/>
      <c r="H524" s="62"/>
      <c r="I524" s="64"/>
      <c r="J524" s="63"/>
      <c r="K524" s="62"/>
      <c r="L524" s="61"/>
      <c r="M524" s="58"/>
    </row>
    <row r="525" spans="1:13" s="60" customFormat="1">
      <c r="A525" s="63"/>
      <c r="B525" s="68"/>
      <c r="D525" s="67"/>
      <c r="E525" s="66"/>
      <c r="F525" s="65"/>
      <c r="G525" s="59"/>
      <c r="H525" s="62"/>
      <c r="I525" s="64"/>
      <c r="J525" s="63"/>
      <c r="K525" s="62"/>
      <c r="L525" s="61"/>
      <c r="M525" s="58"/>
    </row>
    <row r="526" spans="1:13" s="60" customFormat="1">
      <c r="A526" s="63"/>
      <c r="B526" s="68"/>
      <c r="D526" s="67"/>
      <c r="E526" s="66"/>
      <c r="F526" s="65"/>
      <c r="G526" s="59"/>
      <c r="H526" s="62"/>
      <c r="I526" s="64"/>
      <c r="J526" s="63"/>
      <c r="K526" s="62"/>
      <c r="L526" s="61"/>
      <c r="M526" s="58"/>
    </row>
    <row r="527" spans="1:13" s="60" customFormat="1">
      <c r="A527" s="63"/>
      <c r="B527" s="68"/>
      <c r="D527" s="67"/>
      <c r="E527" s="66"/>
      <c r="F527" s="65"/>
      <c r="G527" s="59"/>
      <c r="H527" s="62"/>
      <c r="I527" s="64"/>
      <c r="J527" s="63"/>
      <c r="K527" s="62"/>
      <c r="L527" s="61"/>
      <c r="M527" s="58"/>
    </row>
    <row r="528" spans="1:13" s="60" customFormat="1">
      <c r="A528" s="63"/>
      <c r="B528" s="68"/>
      <c r="D528" s="67"/>
      <c r="E528" s="66"/>
      <c r="F528" s="65"/>
      <c r="G528" s="59"/>
      <c r="H528" s="62"/>
      <c r="I528" s="64"/>
      <c r="J528" s="63"/>
      <c r="K528" s="62"/>
      <c r="L528" s="61"/>
      <c r="M528" s="58"/>
    </row>
    <row r="529" spans="1:13" s="60" customFormat="1">
      <c r="A529" s="63"/>
      <c r="B529" s="68"/>
      <c r="D529" s="67"/>
      <c r="E529" s="66"/>
      <c r="F529" s="65"/>
      <c r="G529" s="59"/>
      <c r="H529" s="62"/>
      <c r="I529" s="64"/>
      <c r="J529" s="63"/>
      <c r="K529" s="62"/>
      <c r="L529" s="61"/>
      <c r="M529" s="58"/>
    </row>
    <row r="530" spans="1:13" s="60" customFormat="1">
      <c r="A530" s="63"/>
      <c r="B530" s="68"/>
      <c r="D530" s="67"/>
      <c r="E530" s="66"/>
      <c r="F530" s="65"/>
      <c r="G530" s="59"/>
      <c r="H530" s="62"/>
      <c r="I530" s="64"/>
      <c r="J530" s="63"/>
      <c r="K530" s="62"/>
      <c r="L530" s="61"/>
      <c r="M530" s="58"/>
    </row>
    <row r="531" spans="1:13" s="60" customFormat="1">
      <c r="A531" s="63"/>
      <c r="B531" s="68"/>
      <c r="D531" s="67"/>
      <c r="E531" s="66"/>
      <c r="F531" s="65"/>
      <c r="G531" s="59"/>
      <c r="H531" s="62"/>
      <c r="I531" s="64"/>
      <c r="J531" s="63"/>
      <c r="K531" s="62"/>
      <c r="L531" s="61"/>
      <c r="M531" s="58"/>
    </row>
    <row r="532" spans="1:13" s="60" customFormat="1">
      <c r="A532" s="63"/>
      <c r="B532" s="68"/>
      <c r="D532" s="67"/>
      <c r="E532" s="66"/>
      <c r="F532" s="65"/>
      <c r="G532" s="59"/>
      <c r="H532" s="62"/>
      <c r="I532" s="64"/>
      <c r="J532" s="63"/>
      <c r="K532" s="62"/>
      <c r="L532" s="61"/>
      <c r="M532" s="58"/>
    </row>
    <row r="533" spans="1:13" s="60" customFormat="1">
      <c r="A533" s="63"/>
      <c r="B533" s="68"/>
      <c r="D533" s="67"/>
      <c r="E533" s="66"/>
      <c r="F533" s="65"/>
      <c r="G533" s="59"/>
      <c r="H533" s="62"/>
      <c r="I533" s="64"/>
      <c r="J533" s="63"/>
      <c r="K533" s="62"/>
      <c r="L533" s="61"/>
      <c r="M533" s="58"/>
    </row>
    <row r="534" spans="1:13" s="60" customFormat="1">
      <c r="A534" s="63"/>
      <c r="B534" s="68"/>
      <c r="D534" s="67"/>
      <c r="E534" s="66"/>
      <c r="F534" s="65"/>
      <c r="G534" s="59"/>
      <c r="H534" s="62"/>
      <c r="I534" s="64"/>
      <c r="J534" s="63"/>
      <c r="K534" s="62"/>
      <c r="L534" s="61"/>
      <c r="M534" s="58"/>
    </row>
    <row r="535" spans="1:13" s="60" customFormat="1">
      <c r="A535" s="63"/>
      <c r="B535" s="68"/>
      <c r="D535" s="67"/>
      <c r="E535" s="66"/>
      <c r="F535" s="65"/>
      <c r="G535" s="59"/>
      <c r="H535" s="62"/>
      <c r="I535" s="64"/>
      <c r="J535" s="63"/>
      <c r="K535" s="62"/>
      <c r="L535" s="61"/>
      <c r="M535" s="58"/>
    </row>
    <row r="536" spans="1:13" s="60" customFormat="1">
      <c r="A536" s="63"/>
      <c r="B536" s="68"/>
      <c r="D536" s="67"/>
      <c r="E536" s="66"/>
      <c r="F536" s="65"/>
      <c r="G536" s="59"/>
      <c r="H536" s="62"/>
      <c r="I536" s="64"/>
      <c r="J536" s="63"/>
      <c r="K536" s="62"/>
      <c r="L536" s="61"/>
      <c r="M536" s="58"/>
    </row>
    <row r="537" spans="1:13" s="60" customFormat="1">
      <c r="A537" s="63"/>
      <c r="B537" s="68"/>
      <c r="D537" s="67"/>
      <c r="E537" s="66"/>
      <c r="F537" s="65"/>
      <c r="G537" s="59"/>
      <c r="H537" s="62"/>
      <c r="I537" s="64"/>
      <c r="J537" s="63"/>
      <c r="K537" s="62"/>
      <c r="L537" s="61"/>
      <c r="M537" s="58"/>
    </row>
    <row r="538" spans="1:13" s="60" customFormat="1">
      <c r="A538" s="63"/>
      <c r="B538" s="68"/>
      <c r="D538" s="67"/>
      <c r="E538" s="66"/>
      <c r="F538" s="65"/>
      <c r="G538" s="59"/>
      <c r="H538" s="62"/>
      <c r="I538" s="64"/>
      <c r="J538" s="63"/>
      <c r="K538" s="62"/>
      <c r="L538" s="61"/>
      <c r="M538" s="58"/>
    </row>
    <row r="539" spans="1:13" s="60" customFormat="1">
      <c r="A539" s="63"/>
      <c r="B539" s="68"/>
      <c r="D539" s="67"/>
      <c r="E539" s="66"/>
      <c r="F539" s="65"/>
      <c r="G539" s="59"/>
      <c r="H539" s="62"/>
      <c r="I539" s="64"/>
      <c r="J539" s="63"/>
      <c r="K539" s="62"/>
      <c r="L539" s="61"/>
      <c r="M539" s="58"/>
    </row>
    <row r="540" spans="1:13" s="60" customFormat="1">
      <c r="A540" s="63"/>
      <c r="B540" s="68"/>
      <c r="D540" s="67"/>
      <c r="E540" s="66"/>
      <c r="F540" s="65"/>
      <c r="G540" s="59"/>
      <c r="H540" s="62"/>
      <c r="I540" s="64"/>
      <c r="J540" s="63"/>
      <c r="K540" s="62"/>
      <c r="L540" s="61"/>
      <c r="M540" s="58"/>
    </row>
    <row r="541" spans="1:13" s="60" customFormat="1">
      <c r="A541" s="63"/>
      <c r="B541" s="68"/>
      <c r="D541" s="67"/>
      <c r="E541" s="66"/>
      <c r="F541" s="65"/>
      <c r="G541" s="59"/>
      <c r="H541" s="62"/>
      <c r="I541" s="64"/>
      <c r="J541" s="63"/>
      <c r="K541" s="62"/>
      <c r="L541" s="61"/>
      <c r="M541" s="58"/>
    </row>
    <row r="542" spans="1:13" s="60" customFormat="1">
      <c r="A542" s="63"/>
      <c r="B542" s="68"/>
      <c r="D542" s="67"/>
      <c r="E542" s="66"/>
      <c r="F542" s="65"/>
      <c r="G542" s="59"/>
      <c r="H542" s="62"/>
      <c r="I542" s="64"/>
      <c r="J542" s="63"/>
      <c r="K542" s="62"/>
      <c r="L542" s="61"/>
      <c r="M542" s="58"/>
    </row>
    <row r="543" spans="1:13" s="60" customFormat="1">
      <c r="A543" s="63"/>
      <c r="B543" s="68"/>
      <c r="D543" s="67"/>
      <c r="E543" s="66"/>
      <c r="F543" s="65"/>
      <c r="G543" s="59"/>
      <c r="H543" s="62"/>
      <c r="I543" s="64"/>
      <c r="J543" s="63"/>
      <c r="K543" s="62"/>
      <c r="L543" s="61"/>
      <c r="M543" s="58"/>
    </row>
    <row r="544" spans="1:13" s="60" customFormat="1">
      <c r="A544" s="63"/>
      <c r="B544" s="68"/>
      <c r="D544" s="67"/>
      <c r="E544" s="66"/>
      <c r="F544" s="65"/>
      <c r="G544" s="59"/>
      <c r="H544" s="62"/>
      <c r="I544" s="64"/>
      <c r="J544" s="63"/>
      <c r="K544" s="62"/>
      <c r="L544" s="61"/>
      <c r="M544" s="58"/>
    </row>
    <row r="545" spans="1:13" s="60" customFormat="1">
      <c r="A545" s="63"/>
      <c r="B545" s="68"/>
      <c r="D545" s="67"/>
      <c r="E545" s="66"/>
      <c r="F545" s="65"/>
      <c r="G545" s="59"/>
      <c r="H545" s="62"/>
      <c r="I545" s="64"/>
      <c r="J545" s="63"/>
      <c r="K545" s="62"/>
      <c r="L545" s="61"/>
      <c r="M545" s="58"/>
    </row>
    <row r="546" spans="1:13" s="60" customFormat="1">
      <c r="A546" s="63"/>
      <c r="B546" s="68"/>
      <c r="D546" s="67"/>
      <c r="E546" s="66"/>
      <c r="F546" s="65"/>
      <c r="G546" s="59"/>
      <c r="H546" s="62"/>
      <c r="I546" s="64"/>
      <c r="J546" s="63"/>
      <c r="K546" s="62"/>
      <c r="L546" s="61"/>
      <c r="M546" s="58"/>
    </row>
    <row r="547" spans="1:13" s="60" customFormat="1">
      <c r="A547" s="63"/>
      <c r="B547" s="68"/>
      <c r="D547" s="67"/>
      <c r="E547" s="66"/>
      <c r="F547" s="65"/>
      <c r="G547" s="59"/>
      <c r="H547" s="62"/>
      <c r="I547" s="64"/>
      <c r="J547" s="63"/>
      <c r="K547" s="62"/>
      <c r="L547" s="61"/>
      <c r="M547" s="58"/>
    </row>
    <row r="548" spans="1:13" s="60" customFormat="1">
      <c r="A548" s="63"/>
      <c r="B548" s="68"/>
      <c r="D548" s="67"/>
      <c r="E548" s="66"/>
      <c r="F548" s="65"/>
      <c r="G548" s="59"/>
      <c r="H548" s="62"/>
      <c r="I548" s="64"/>
      <c r="J548" s="63"/>
      <c r="K548" s="62"/>
      <c r="L548" s="61"/>
      <c r="M548" s="58"/>
    </row>
    <row r="549" spans="1:13" s="60" customFormat="1">
      <c r="A549" s="63"/>
      <c r="B549" s="68"/>
      <c r="D549" s="67"/>
      <c r="E549" s="66"/>
      <c r="F549" s="65"/>
      <c r="G549" s="59"/>
      <c r="H549" s="62"/>
      <c r="I549" s="64"/>
      <c r="J549" s="63"/>
      <c r="K549" s="62"/>
      <c r="L549" s="61"/>
      <c r="M549" s="58"/>
    </row>
    <row r="550" spans="1:13" s="60" customFormat="1">
      <c r="A550" s="63"/>
      <c r="B550" s="68"/>
      <c r="D550" s="67"/>
      <c r="E550" s="66"/>
      <c r="F550" s="65"/>
      <c r="G550" s="59"/>
      <c r="H550" s="62"/>
      <c r="I550" s="64"/>
      <c r="J550" s="63"/>
      <c r="K550" s="62"/>
      <c r="L550" s="61"/>
      <c r="M550" s="58"/>
    </row>
    <row r="551" spans="1:13" s="60" customFormat="1">
      <c r="A551" s="63"/>
      <c r="B551" s="68"/>
      <c r="D551" s="67"/>
      <c r="E551" s="66"/>
      <c r="F551" s="65"/>
      <c r="G551" s="59"/>
      <c r="H551" s="62"/>
      <c r="I551" s="64"/>
      <c r="J551" s="63"/>
      <c r="K551" s="62"/>
      <c r="L551" s="61"/>
      <c r="M551" s="58"/>
    </row>
    <row r="552" spans="1:13" s="60" customFormat="1">
      <c r="A552" s="63"/>
      <c r="B552" s="68"/>
      <c r="D552" s="67"/>
      <c r="E552" s="66"/>
      <c r="F552" s="65"/>
      <c r="G552" s="59"/>
      <c r="H552" s="62"/>
      <c r="I552" s="64"/>
      <c r="J552" s="63"/>
      <c r="K552" s="62"/>
      <c r="L552" s="61"/>
      <c r="M552" s="58"/>
    </row>
    <row r="553" spans="1:13" s="60" customFormat="1">
      <c r="A553" s="63"/>
      <c r="B553" s="68"/>
      <c r="D553" s="67"/>
      <c r="E553" s="66"/>
      <c r="F553" s="65"/>
      <c r="G553" s="59"/>
      <c r="H553" s="62"/>
      <c r="I553" s="64"/>
      <c r="J553" s="63"/>
      <c r="K553" s="62"/>
      <c r="L553" s="61"/>
      <c r="M553" s="58"/>
    </row>
    <row r="554" spans="1:13" s="60" customFormat="1">
      <c r="A554" s="63"/>
      <c r="B554" s="68"/>
      <c r="D554" s="67"/>
      <c r="E554" s="66"/>
      <c r="F554" s="65"/>
      <c r="G554" s="59"/>
      <c r="H554" s="62"/>
      <c r="I554" s="64"/>
      <c r="J554" s="63"/>
      <c r="K554" s="62"/>
      <c r="L554" s="61"/>
      <c r="M554" s="58"/>
    </row>
    <row r="555" spans="1:13" s="60" customFormat="1">
      <c r="A555" s="63"/>
      <c r="B555" s="68"/>
      <c r="D555" s="67"/>
      <c r="E555" s="66"/>
      <c r="F555" s="65"/>
      <c r="G555" s="59"/>
      <c r="H555" s="62"/>
      <c r="I555" s="64"/>
      <c r="J555" s="63"/>
      <c r="K555" s="62"/>
      <c r="L555" s="61"/>
      <c r="M555" s="58"/>
    </row>
    <row r="556" spans="1:13" s="60" customFormat="1">
      <c r="A556" s="63"/>
      <c r="B556" s="68"/>
      <c r="D556" s="67"/>
      <c r="E556" s="66"/>
      <c r="F556" s="65"/>
      <c r="G556" s="59"/>
      <c r="H556" s="62"/>
      <c r="I556" s="64"/>
      <c r="J556" s="63"/>
      <c r="K556" s="62"/>
      <c r="L556" s="61"/>
      <c r="M556" s="58"/>
    </row>
    <row r="557" spans="1:13" s="60" customFormat="1">
      <c r="A557" s="63"/>
      <c r="B557" s="68"/>
      <c r="D557" s="67"/>
      <c r="E557" s="66"/>
      <c r="F557" s="65"/>
      <c r="G557" s="59"/>
      <c r="H557" s="62"/>
      <c r="I557" s="64"/>
      <c r="J557" s="63"/>
      <c r="K557" s="62"/>
      <c r="L557" s="61"/>
      <c r="M557" s="58"/>
    </row>
    <row r="558" spans="1:13" s="60" customFormat="1">
      <c r="A558" s="63"/>
      <c r="B558" s="68"/>
      <c r="D558" s="67"/>
      <c r="E558" s="66"/>
      <c r="F558" s="65"/>
      <c r="G558" s="59"/>
      <c r="H558" s="62"/>
      <c r="I558" s="64"/>
      <c r="J558" s="63"/>
      <c r="K558" s="62"/>
      <c r="L558" s="61"/>
      <c r="M558" s="58"/>
    </row>
    <row r="559" spans="1:13" s="60" customFormat="1">
      <c r="A559" s="63"/>
      <c r="B559" s="68"/>
      <c r="D559" s="67"/>
      <c r="E559" s="66"/>
      <c r="F559" s="65"/>
      <c r="G559" s="59"/>
      <c r="H559" s="62"/>
      <c r="I559" s="64"/>
      <c r="J559" s="63"/>
      <c r="K559" s="62"/>
      <c r="L559" s="61"/>
      <c r="M559" s="58"/>
    </row>
    <row r="560" spans="1:13" s="60" customFormat="1">
      <c r="A560" s="63"/>
      <c r="B560" s="68"/>
      <c r="D560" s="67"/>
      <c r="E560" s="66"/>
      <c r="F560" s="65"/>
      <c r="G560" s="59"/>
      <c r="H560" s="62"/>
      <c r="I560" s="64"/>
      <c r="J560" s="63"/>
      <c r="K560" s="62"/>
      <c r="L560" s="61"/>
      <c r="M560" s="58"/>
    </row>
    <row r="561" spans="1:13" s="60" customFormat="1">
      <c r="A561" s="63"/>
      <c r="B561" s="68"/>
      <c r="D561" s="67"/>
      <c r="E561" s="66"/>
      <c r="F561" s="65"/>
      <c r="G561" s="59"/>
      <c r="H561" s="62"/>
      <c r="I561" s="64"/>
      <c r="J561" s="63"/>
      <c r="K561" s="62"/>
      <c r="L561" s="61"/>
      <c r="M561" s="58"/>
    </row>
    <row r="562" spans="1:13" s="60" customFormat="1">
      <c r="A562" s="63"/>
      <c r="B562" s="68"/>
      <c r="D562" s="67"/>
      <c r="E562" s="66"/>
      <c r="F562" s="65"/>
      <c r="G562" s="59"/>
      <c r="H562" s="62"/>
      <c r="I562" s="64"/>
      <c r="J562" s="63"/>
      <c r="K562" s="62"/>
      <c r="L562" s="61"/>
      <c r="M562" s="58"/>
    </row>
    <row r="563" spans="1:13" s="60" customFormat="1">
      <c r="A563" s="63"/>
      <c r="B563" s="68"/>
      <c r="D563" s="67"/>
      <c r="E563" s="66"/>
      <c r="F563" s="65"/>
      <c r="G563" s="59"/>
      <c r="H563" s="62"/>
      <c r="I563" s="64"/>
      <c r="J563" s="63"/>
      <c r="K563" s="62"/>
      <c r="L563" s="61"/>
      <c r="M563" s="58"/>
    </row>
    <row r="564" spans="1:13" s="60" customFormat="1">
      <c r="A564" s="63"/>
      <c r="B564" s="68"/>
      <c r="D564" s="67"/>
      <c r="E564" s="66"/>
      <c r="F564" s="65"/>
      <c r="G564" s="59"/>
      <c r="H564" s="62"/>
      <c r="I564" s="64"/>
      <c r="J564" s="63"/>
      <c r="K564" s="62"/>
      <c r="L564" s="61"/>
      <c r="M564" s="58"/>
    </row>
    <row r="565" spans="1:13" s="60" customFormat="1">
      <c r="A565" s="63"/>
      <c r="B565" s="68"/>
      <c r="D565" s="67"/>
      <c r="E565" s="66"/>
      <c r="F565" s="65"/>
      <c r="G565" s="59"/>
      <c r="H565" s="62"/>
      <c r="I565" s="64"/>
      <c r="J565" s="63"/>
      <c r="K565" s="62"/>
      <c r="L565" s="61"/>
      <c r="M565" s="58"/>
    </row>
    <row r="566" spans="1:13" s="60" customFormat="1">
      <c r="A566" s="63"/>
      <c r="B566" s="68"/>
      <c r="D566" s="67"/>
      <c r="E566" s="66"/>
      <c r="F566" s="65"/>
      <c r="G566" s="59"/>
      <c r="H566" s="62"/>
      <c r="I566" s="64"/>
      <c r="J566" s="63"/>
      <c r="K566" s="62"/>
      <c r="L566" s="61"/>
      <c r="M566" s="58"/>
    </row>
    <row r="567" spans="1:13" s="60" customFormat="1">
      <c r="A567" s="63"/>
      <c r="B567" s="68"/>
      <c r="D567" s="67"/>
      <c r="E567" s="66"/>
      <c r="F567" s="65"/>
      <c r="G567" s="59"/>
      <c r="H567" s="62"/>
      <c r="I567" s="64"/>
      <c r="J567" s="63"/>
      <c r="K567" s="62"/>
      <c r="L567" s="61"/>
      <c r="M567" s="58"/>
    </row>
    <row r="568" spans="1:13" s="60" customFormat="1">
      <c r="A568" s="63"/>
      <c r="B568" s="68"/>
      <c r="D568" s="67"/>
      <c r="E568" s="66"/>
      <c r="F568" s="65"/>
      <c r="G568" s="59"/>
      <c r="H568" s="62"/>
      <c r="I568" s="64"/>
      <c r="J568" s="63"/>
      <c r="K568" s="62"/>
      <c r="L568" s="61"/>
      <c r="M568" s="58"/>
    </row>
    <row r="569" spans="1:13" s="60" customFormat="1">
      <c r="A569" s="63"/>
      <c r="B569" s="68"/>
      <c r="D569" s="67"/>
      <c r="E569" s="66"/>
      <c r="F569" s="65"/>
      <c r="G569" s="59"/>
      <c r="H569" s="62"/>
      <c r="I569" s="64"/>
      <c r="J569" s="63"/>
      <c r="K569" s="62"/>
      <c r="L569" s="61"/>
      <c r="M569" s="58"/>
    </row>
    <row r="570" spans="1:13" s="60" customFormat="1">
      <c r="A570" s="63"/>
      <c r="B570" s="68"/>
      <c r="D570" s="67"/>
      <c r="E570" s="66"/>
      <c r="F570" s="65"/>
      <c r="G570" s="59"/>
      <c r="H570" s="62"/>
      <c r="I570" s="64"/>
      <c r="J570" s="63"/>
      <c r="K570" s="62"/>
      <c r="L570" s="61"/>
      <c r="M570" s="58"/>
    </row>
    <row r="571" spans="1:13" s="60" customFormat="1">
      <c r="A571" s="63"/>
      <c r="B571" s="68"/>
      <c r="D571" s="67"/>
      <c r="E571" s="66"/>
      <c r="F571" s="65"/>
      <c r="G571" s="59"/>
      <c r="H571" s="62"/>
      <c r="I571" s="64"/>
      <c r="J571" s="63"/>
      <c r="K571" s="62"/>
      <c r="L571" s="61"/>
      <c r="M571" s="58"/>
    </row>
    <row r="572" spans="1:13" s="60" customFormat="1">
      <c r="A572" s="63"/>
      <c r="B572" s="68"/>
      <c r="D572" s="67"/>
      <c r="E572" s="66"/>
      <c r="F572" s="65"/>
      <c r="G572" s="59"/>
      <c r="H572" s="62"/>
      <c r="I572" s="64"/>
      <c r="J572" s="63"/>
      <c r="K572" s="62"/>
      <c r="L572" s="61"/>
      <c r="M572" s="58"/>
    </row>
    <row r="573" spans="1:13" s="60" customFormat="1">
      <c r="A573" s="63"/>
      <c r="B573" s="68"/>
      <c r="D573" s="67"/>
      <c r="E573" s="66"/>
      <c r="F573" s="65"/>
      <c r="G573" s="59"/>
      <c r="H573" s="62"/>
      <c r="I573" s="64"/>
      <c r="J573" s="63"/>
      <c r="K573" s="62"/>
      <c r="L573" s="61"/>
      <c r="M573" s="58"/>
    </row>
    <row r="574" spans="1:13" s="60" customFormat="1">
      <c r="A574" s="63"/>
      <c r="B574" s="68"/>
      <c r="D574" s="67"/>
      <c r="E574" s="66"/>
      <c r="F574" s="65"/>
      <c r="G574" s="59"/>
      <c r="H574" s="62"/>
      <c r="I574" s="64"/>
      <c r="J574" s="63"/>
      <c r="K574" s="62"/>
      <c r="L574" s="61"/>
      <c r="M574" s="58"/>
    </row>
    <row r="575" spans="1:13" s="60" customFormat="1">
      <c r="A575" s="63"/>
      <c r="B575" s="68"/>
      <c r="D575" s="67"/>
      <c r="E575" s="66"/>
      <c r="F575" s="65"/>
      <c r="G575" s="59"/>
      <c r="H575" s="62"/>
      <c r="I575" s="64"/>
      <c r="J575" s="63"/>
      <c r="K575" s="62"/>
      <c r="L575" s="61"/>
      <c r="M575" s="58"/>
    </row>
    <row r="576" spans="1:13" s="60" customFormat="1">
      <c r="A576" s="63"/>
      <c r="B576" s="68"/>
      <c r="D576" s="67"/>
      <c r="E576" s="66"/>
      <c r="F576" s="65"/>
      <c r="G576" s="59"/>
      <c r="H576" s="62"/>
      <c r="I576" s="64"/>
      <c r="J576" s="63"/>
      <c r="K576" s="62"/>
      <c r="L576" s="61"/>
      <c r="M576" s="58"/>
    </row>
    <row r="577" spans="1:13" s="60" customFormat="1">
      <c r="A577" s="63"/>
      <c r="B577" s="68"/>
      <c r="D577" s="67"/>
      <c r="E577" s="66"/>
      <c r="F577" s="65"/>
      <c r="G577" s="59"/>
      <c r="H577" s="62"/>
      <c r="I577" s="64"/>
      <c r="J577" s="63"/>
      <c r="K577" s="62"/>
      <c r="L577" s="61"/>
      <c r="M577" s="58"/>
    </row>
    <row r="578" spans="1:13" s="60" customFormat="1">
      <c r="A578" s="63"/>
      <c r="B578" s="68"/>
      <c r="D578" s="67"/>
      <c r="E578" s="66"/>
      <c r="F578" s="65"/>
      <c r="G578" s="59"/>
      <c r="H578" s="62"/>
      <c r="I578" s="64"/>
      <c r="J578" s="63"/>
      <c r="K578" s="62"/>
      <c r="L578" s="61"/>
      <c r="M578" s="58"/>
    </row>
    <row r="579" spans="1:13" s="60" customFormat="1">
      <c r="A579" s="63"/>
      <c r="B579" s="68"/>
      <c r="D579" s="67"/>
      <c r="E579" s="66"/>
      <c r="F579" s="65"/>
      <c r="G579" s="59"/>
      <c r="H579" s="62"/>
      <c r="I579" s="64"/>
      <c r="J579" s="63"/>
      <c r="K579" s="62"/>
      <c r="L579" s="61"/>
      <c r="M579" s="58"/>
    </row>
    <row r="580" spans="1:13" s="60" customFormat="1">
      <c r="A580" s="63"/>
      <c r="B580" s="68"/>
      <c r="D580" s="67"/>
      <c r="E580" s="66"/>
      <c r="F580" s="65"/>
      <c r="G580" s="59"/>
      <c r="H580" s="62"/>
      <c r="I580" s="64"/>
      <c r="J580" s="63"/>
      <c r="K580" s="62"/>
      <c r="L580" s="61"/>
      <c r="M580" s="58"/>
    </row>
    <row r="581" spans="1:13" s="60" customFormat="1">
      <c r="A581" s="63"/>
      <c r="B581" s="68"/>
      <c r="D581" s="67"/>
      <c r="E581" s="66"/>
      <c r="F581" s="65"/>
      <c r="G581" s="59"/>
      <c r="H581" s="62"/>
      <c r="I581" s="64"/>
      <c r="J581" s="63"/>
      <c r="K581" s="62"/>
      <c r="L581" s="61"/>
      <c r="M581" s="58"/>
    </row>
    <row r="582" spans="1:13" s="60" customFormat="1">
      <c r="A582" s="63"/>
      <c r="B582" s="68"/>
      <c r="D582" s="67"/>
      <c r="E582" s="66"/>
      <c r="F582" s="65"/>
      <c r="G582" s="59"/>
      <c r="H582" s="62"/>
      <c r="I582" s="64"/>
      <c r="J582" s="63"/>
      <c r="K582" s="62"/>
      <c r="L582" s="61"/>
      <c r="M582" s="58"/>
    </row>
    <row r="583" spans="1:13" s="60" customFormat="1">
      <c r="A583" s="63"/>
      <c r="B583" s="68"/>
      <c r="D583" s="67"/>
      <c r="E583" s="66"/>
      <c r="F583" s="65"/>
      <c r="G583" s="59"/>
      <c r="H583" s="62"/>
      <c r="I583" s="64"/>
      <c r="J583" s="63"/>
      <c r="K583" s="62"/>
      <c r="L583" s="61"/>
      <c r="M583" s="58"/>
    </row>
    <row r="584" spans="1:13" s="60" customFormat="1">
      <c r="A584" s="63"/>
      <c r="B584" s="68"/>
      <c r="D584" s="67"/>
      <c r="E584" s="66"/>
      <c r="F584" s="65"/>
      <c r="G584" s="59"/>
      <c r="H584" s="62"/>
      <c r="I584" s="64"/>
      <c r="J584" s="63"/>
      <c r="K584" s="62"/>
      <c r="L584" s="61"/>
      <c r="M584" s="58"/>
    </row>
    <row r="585" spans="1:13" s="60" customFormat="1">
      <c r="A585" s="63"/>
      <c r="B585" s="68"/>
      <c r="D585" s="67"/>
      <c r="E585" s="66"/>
      <c r="F585" s="65"/>
      <c r="G585" s="59"/>
      <c r="H585" s="62"/>
      <c r="I585" s="64"/>
      <c r="J585" s="63"/>
      <c r="K585" s="62"/>
      <c r="L585" s="61"/>
      <c r="M585" s="58"/>
    </row>
    <row r="586" spans="1:13" s="60" customFormat="1">
      <c r="A586" s="63"/>
      <c r="B586" s="68"/>
      <c r="D586" s="67"/>
      <c r="E586" s="66"/>
      <c r="F586" s="65"/>
      <c r="G586" s="59"/>
      <c r="H586" s="62"/>
      <c r="I586" s="64"/>
      <c r="J586" s="63"/>
      <c r="K586" s="62"/>
      <c r="L586" s="61"/>
      <c r="M586" s="58"/>
    </row>
    <row r="587" spans="1:13" s="60" customFormat="1">
      <c r="A587" s="63"/>
      <c r="B587" s="68"/>
      <c r="D587" s="67"/>
      <c r="E587" s="66"/>
      <c r="F587" s="65"/>
      <c r="G587" s="59"/>
      <c r="H587" s="62"/>
      <c r="I587" s="64"/>
      <c r="J587" s="63"/>
      <c r="K587" s="62"/>
      <c r="L587" s="61"/>
      <c r="M587" s="58"/>
    </row>
    <row r="588" spans="1:13" s="60" customFormat="1">
      <c r="A588" s="63"/>
      <c r="B588" s="68"/>
      <c r="D588" s="67"/>
      <c r="E588" s="66"/>
      <c r="F588" s="65"/>
      <c r="G588" s="59"/>
      <c r="H588" s="62"/>
      <c r="I588" s="64"/>
      <c r="J588" s="63"/>
      <c r="K588" s="62"/>
      <c r="L588" s="61"/>
      <c r="M588" s="58"/>
    </row>
    <row r="589" spans="1:13" s="60" customFormat="1">
      <c r="A589" s="63"/>
      <c r="B589" s="68"/>
      <c r="D589" s="67"/>
      <c r="E589" s="66"/>
      <c r="F589" s="65"/>
      <c r="G589" s="59"/>
      <c r="H589" s="62"/>
      <c r="I589" s="64"/>
      <c r="J589" s="63"/>
      <c r="K589" s="62"/>
      <c r="L589" s="61"/>
      <c r="M589" s="58"/>
    </row>
    <row r="590" spans="1:13" s="60" customFormat="1">
      <c r="A590" s="63"/>
      <c r="B590" s="68"/>
      <c r="D590" s="67"/>
      <c r="E590" s="66"/>
      <c r="F590" s="65"/>
      <c r="G590" s="59"/>
      <c r="H590" s="62"/>
      <c r="I590" s="64"/>
      <c r="J590" s="63"/>
      <c r="K590" s="62"/>
      <c r="L590" s="61"/>
      <c r="M590" s="58"/>
    </row>
    <row r="591" spans="1:13" s="60" customFormat="1">
      <c r="A591" s="63"/>
      <c r="B591" s="68"/>
      <c r="D591" s="67"/>
      <c r="E591" s="66"/>
      <c r="F591" s="65"/>
      <c r="G591" s="59"/>
      <c r="H591" s="62"/>
      <c r="I591" s="64"/>
      <c r="J591" s="63"/>
      <c r="K591" s="62"/>
      <c r="L591" s="61"/>
      <c r="M591" s="58"/>
    </row>
    <row r="592" spans="1:13" s="60" customFormat="1">
      <c r="A592" s="63"/>
      <c r="B592" s="68"/>
      <c r="D592" s="67"/>
      <c r="E592" s="66"/>
      <c r="F592" s="65"/>
      <c r="G592" s="59"/>
      <c r="H592" s="62"/>
      <c r="I592" s="64"/>
      <c r="J592" s="63"/>
      <c r="K592" s="62"/>
      <c r="L592" s="61"/>
      <c r="M592" s="58"/>
    </row>
    <row r="593" spans="1:13" s="60" customFormat="1">
      <c r="A593" s="63"/>
      <c r="B593" s="68"/>
      <c r="D593" s="67"/>
      <c r="E593" s="66"/>
      <c r="F593" s="65"/>
      <c r="G593" s="59"/>
      <c r="H593" s="62"/>
      <c r="I593" s="64"/>
      <c r="J593" s="63"/>
      <c r="K593" s="62"/>
      <c r="L593" s="61"/>
      <c r="M593" s="58"/>
    </row>
    <row r="594" spans="1:13" s="60" customFormat="1">
      <c r="A594" s="63"/>
      <c r="B594" s="68"/>
      <c r="D594" s="67"/>
      <c r="E594" s="66"/>
      <c r="F594" s="65"/>
      <c r="G594" s="59"/>
      <c r="H594" s="62"/>
      <c r="I594" s="64"/>
      <c r="J594" s="63"/>
      <c r="K594" s="62"/>
      <c r="L594" s="61"/>
      <c r="M594" s="58"/>
    </row>
    <row r="595" spans="1:13" s="60" customFormat="1">
      <c r="A595" s="63"/>
      <c r="B595" s="68"/>
      <c r="D595" s="67"/>
      <c r="E595" s="66"/>
      <c r="F595" s="65"/>
      <c r="G595" s="59"/>
      <c r="H595" s="62"/>
      <c r="I595" s="64"/>
      <c r="J595" s="63"/>
      <c r="K595" s="62"/>
      <c r="L595" s="61"/>
      <c r="M595" s="58"/>
    </row>
    <row r="596" spans="1:13" s="60" customFormat="1">
      <c r="A596" s="63"/>
      <c r="B596" s="68"/>
      <c r="D596" s="67"/>
      <c r="E596" s="66"/>
      <c r="F596" s="65"/>
      <c r="G596" s="59"/>
      <c r="H596" s="62"/>
      <c r="I596" s="64"/>
      <c r="J596" s="63"/>
      <c r="K596" s="62"/>
      <c r="L596" s="61"/>
      <c r="M596" s="58"/>
    </row>
    <row r="597" spans="1:13" s="60" customFormat="1">
      <c r="A597" s="63"/>
      <c r="B597" s="68"/>
      <c r="D597" s="67"/>
      <c r="E597" s="66"/>
      <c r="F597" s="65"/>
      <c r="G597" s="59"/>
      <c r="H597" s="62"/>
      <c r="I597" s="64"/>
      <c r="J597" s="63"/>
      <c r="K597" s="62"/>
      <c r="L597" s="61"/>
      <c r="M597" s="58"/>
    </row>
    <row r="598" spans="1:13" s="60" customFormat="1">
      <c r="A598" s="63"/>
      <c r="B598" s="68"/>
      <c r="D598" s="67"/>
      <c r="E598" s="66"/>
      <c r="F598" s="65"/>
      <c r="G598" s="59"/>
      <c r="H598" s="62"/>
      <c r="I598" s="64"/>
      <c r="J598" s="63"/>
      <c r="K598" s="62"/>
      <c r="L598" s="61"/>
      <c r="M598" s="58"/>
    </row>
    <row r="599" spans="1:13" s="60" customFormat="1">
      <c r="A599" s="63"/>
      <c r="B599" s="68"/>
      <c r="D599" s="67"/>
      <c r="E599" s="66"/>
      <c r="F599" s="65"/>
      <c r="G599" s="59"/>
      <c r="H599" s="62"/>
      <c r="I599" s="64"/>
      <c r="J599" s="63"/>
      <c r="K599" s="62"/>
      <c r="L599" s="61"/>
      <c r="M599" s="58"/>
    </row>
    <row r="600" spans="1:13" s="60" customFormat="1">
      <c r="A600" s="63"/>
      <c r="B600" s="68"/>
      <c r="D600" s="67"/>
      <c r="E600" s="66"/>
      <c r="F600" s="65"/>
      <c r="G600" s="59"/>
      <c r="H600" s="62"/>
      <c r="I600" s="64"/>
      <c r="J600" s="63"/>
      <c r="K600" s="62"/>
      <c r="L600" s="61"/>
      <c r="M600" s="58"/>
    </row>
    <row r="601" spans="1:13" s="60" customFormat="1">
      <c r="A601" s="63"/>
      <c r="B601" s="68"/>
      <c r="D601" s="67"/>
      <c r="E601" s="66"/>
      <c r="F601" s="65"/>
      <c r="G601" s="59"/>
      <c r="H601" s="62"/>
      <c r="I601" s="64"/>
      <c r="J601" s="63"/>
      <c r="K601" s="62"/>
      <c r="L601" s="61"/>
      <c r="M601" s="58"/>
    </row>
    <row r="602" spans="1:13" s="60" customFormat="1">
      <c r="A602" s="63"/>
      <c r="B602" s="68"/>
      <c r="D602" s="67"/>
      <c r="E602" s="66"/>
      <c r="F602" s="65"/>
      <c r="G602" s="59"/>
      <c r="H602" s="62"/>
      <c r="I602" s="64"/>
      <c r="J602" s="63"/>
      <c r="K602" s="62"/>
      <c r="L602" s="61"/>
      <c r="M602" s="58"/>
    </row>
    <row r="603" spans="1:13" s="60" customFormat="1">
      <c r="A603" s="63"/>
      <c r="B603" s="68"/>
      <c r="D603" s="67"/>
      <c r="E603" s="66"/>
      <c r="F603" s="65"/>
      <c r="G603" s="59"/>
      <c r="H603" s="62"/>
      <c r="I603" s="64"/>
      <c r="J603" s="63"/>
      <c r="K603" s="62"/>
      <c r="L603" s="61"/>
      <c r="M603" s="58"/>
    </row>
    <row r="604" spans="1:13" s="60" customFormat="1">
      <c r="A604" s="63"/>
      <c r="B604" s="68"/>
      <c r="D604" s="67"/>
      <c r="E604" s="66"/>
      <c r="F604" s="65"/>
      <c r="G604" s="59"/>
      <c r="H604" s="62"/>
      <c r="I604" s="64"/>
      <c r="J604" s="63"/>
      <c r="K604" s="62"/>
      <c r="L604" s="61"/>
      <c r="M604" s="58"/>
    </row>
    <row r="605" spans="1:13" s="60" customFormat="1">
      <c r="A605" s="63"/>
      <c r="B605" s="68"/>
      <c r="D605" s="67"/>
      <c r="E605" s="66"/>
      <c r="F605" s="65"/>
      <c r="G605" s="59"/>
      <c r="H605" s="62"/>
      <c r="I605" s="64"/>
      <c r="J605" s="63"/>
      <c r="K605" s="62"/>
      <c r="L605" s="61"/>
      <c r="M605" s="58"/>
    </row>
    <row r="606" spans="1:13" s="60" customFormat="1">
      <c r="A606" s="63"/>
      <c r="B606" s="68"/>
      <c r="D606" s="67"/>
      <c r="E606" s="66"/>
      <c r="F606" s="65"/>
      <c r="G606" s="59"/>
      <c r="H606" s="62"/>
      <c r="I606" s="64"/>
      <c r="J606" s="63"/>
      <c r="K606" s="62"/>
      <c r="L606" s="61"/>
      <c r="M606" s="58"/>
    </row>
    <row r="607" spans="1:13" s="60" customFormat="1">
      <c r="A607" s="63"/>
      <c r="B607" s="68"/>
      <c r="D607" s="67"/>
      <c r="E607" s="66"/>
      <c r="F607" s="65"/>
      <c r="G607" s="59"/>
      <c r="H607" s="62"/>
      <c r="I607" s="64"/>
      <c r="J607" s="63"/>
      <c r="K607" s="62"/>
      <c r="L607" s="61"/>
      <c r="M607" s="58"/>
    </row>
    <row r="608" spans="1:13" s="60" customFormat="1">
      <c r="A608" s="63"/>
      <c r="B608" s="68"/>
      <c r="D608" s="67"/>
      <c r="E608" s="66"/>
      <c r="F608" s="65"/>
      <c r="G608" s="59"/>
      <c r="H608" s="62"/>
      <c r="I608" s="64"/>
      <c r="J608" s="63"/>
      <c r="K608" s="62"/>
      <c r="L608" s="61"/>
      <c r="M608" s="58"/>
    </row>
    <row r="609" spans="1:13" s="60" customFormat="1">
      <c r="A609" s="63"/>
      <c r="B609" s="68"/>
      <c r="D609" s="67"/>
      <c r="E609" s="66"/>
      <c r="F609" s="65"/>
      <c r="G609" s="59"/>
      <c r="H609" s="62"/>
      <c r="I609" s="64"/>
      <c r="J609" s="63"/>
      <c r="K609" s="62"/>
      <c r="L609" s="61"/>
      <c r="M609" s="58"/>
    </row>
    <row r="610" spans="1:13" s="60" customFormat="1">
      <c r="A610" s="63"/>
      <c r="B610" s="68"/>
      <c r="D610" s="67"/>
      <c r="E610" s="66"/>
      <c r="F610" s="65"/>
      <c r="G610" s="59"/>
      <c r="H610" s="62"/>
      <c r="I610" s="64"/>
      <c r="J610" s="63"/>
      <c r="K610" s="62"/>
      <c r="L610" s="61"/>
      <c r="M610" s="58"/>
    </row>
    <row r="611" spans="1:13" s="60" customFormat="1">
      <c r="A611" s="63"/>
      <c r="B611" s="68"/>
      <c r="D611" s="67"/>
      <c r="E611" s="66"/>
      <c r="F611" s="65"/>
      <c r="G611" s="59"/>
      <c r="H611" s="62"/>
      <c r="I611" s="64"/>
      <c r="J611" s="63"/>
      <c r="K611" s="62"/>
      <c r="L611" s="61"/>
      <c r="M611" s="58"/>
    </row>
    <row r="612" spans="1:13" s="60" customFormat="1">
      <c r="A612" s="63"/>
      <c r="B612" s="68"/>
      <c r="D612" s="67"/>
      <c r="E612" s="66"/>
      <c r="F612" s="65"/>
      <c r="G612" s="59"/>
      <c r="H612" s="62"/>
      <c r="I612" s="64"/>
      <c r="J612" s="63"/>
      <c r="K612" s="62"/>
      <c r="L612" s="61"/>
      <c r="M612" s="58"/>
    </row>
    <row r="613" spans="1:13" s="60" customFormat="1">
      <c r="A613" s="63"/>
      <c r="B613" s="68"/>
      <c r="D613" s="67"/>
      <c r="E613" s="66"/>
      <c r="F613" s="65"/>
      <c r="G613" s="59"/>
      <c r="H613" s="62"/>
      <c r="I613" s="64"/>
      <c r="J613" s="63"/>
      <c r="K613" s="62"/>
      <c r="L613" s="61"/>
      <c r="M613" s="58"/>
    </row>
    <row r="614" spans="1:13" s="60" customFormat="1">
      <c r="A614" s="63"/>
      <c r="B614" s="68"/>
      <c r="D614" s="67"/>
      <c r="E614" s="66"/>
      <c r="F614" s="65"/>
      <c r="G614" s="59"/>
      <c r="H614" s="62"/>
      <c r="I614" s="64"/>
      <c r="J614" s="63"/>
      <c r="K614" s="62"/>
      <c r="L614" s="61"/>
      <c r="M614" s="58"/>
    </row>
    <row r="615" spans="1:13" s="60" customFormat="1">
      <c r="A615" s="63"/>
      <c r="B615" s="68"/>
      <c r="D615" s="67"/>
      <c r="E615" s="66"/>
      <c r="F615" s="65"/>
      <c r="G615" s="59"/>
      <c r="H615" s="62"/>
      <c r="I615" s="64"/>
      <c r="J615" s="63"/>
      <c r="K615" s="62"/>
      <c r="L615" s="61"/>
      <c r="M615" s="58"/>
    </row>
    <row r="616" spans="1:13" s="60" customFormat="1">
      <c r="A616" s="63"/>
      <c r="B616" s="68"/>
      <c r="D616" s="67"/>
      <c r="E616" s="66"/>
      <c r="F616" s="65"/>
      <c r="G616" s="59"/>
      <c r="H616" s="62"/>
      <c r="I616" s="64"/>
      <c r="J616" s="63"/>
      <c r="K616" s="62"/>
      <c r="L616" s="61"/>
      <c r="M616" s="58"/>
    </row>
    <row r="617" spans="1:13" s="60" customFormat="1">
      <c r="A617" s="63"/>
      <c r="B617" s="68"/>
      <c r="D617" s="67"/>
      <c r="E617" s="66"/>
      <c r="F617" s="65"/>
      <c r="G617" s="59"/>
      <c r="H617" s="62"/>
      <c r="I617" s="64"/>
      <c r="J617" s="63"/>
      <c r="K617" s="62"/>
      <c r="L617" s="61"/>
      <c r="M617" s="58"/>
    </row>
    <row r="618" spans="1:13" s="60" customFormat="1">
      <c r="A618" s="63"/>
      <c r="B618" s="68"/>
      <c r="D618" s="67"/>
      <c r="E618" s="66"/>
      <c r="F618" s="65"/>
      <c r="G618" s="59"/>
      <c r="H618" s="62"/>
      <c r="I618" s="64"/>
      <c r="J618" s="63"/>
      <c r="K618" s="62"/>
      <c r="L618" s="61"/>
      <c r="M618" s="58"/>
    </row>
    <row r="619" spans="1:13" s="60" customFormat="1">
      <c r="A619" s="63"/>
      <c r="B619" s="68"/>
      <c r="D619" s="67"/>
      <c r="E619" s="66"/>
      <c r="F619" s="65"/>
      <c r="G619" s="59"/>
      <c r="H619" s="62"/>
      <c r="I619" s="64"/>
      <c r="J619" s="63"/>
      <c r="K619" s="62"/>
      <c r="L619" s="61"/>
      <c r="M619" s="58"/>
    </row>
    <row r="620" spans="1:13" s="60" customFormat="1">
      <c r="A620" s="63"/>
      <c r="B620" s="68"/>
      <c r="D620" s="67"/>
      <c r="E620" s="66"/>
      <c r="F620" s="65"/>
      <c r="G620" s="59"/>
      <c r="H620" s="62"/>
      <c r="I620" s="64"/>
      <c r="J620" s="63"/>
      <c r="K620" s="62"/>
      <c r="L620" s="61"/>
      <c r="M620" s="58"/>
    </row>
    <row r="621" spans="1:13" s="60" customFormat="1">
      <c r="A621" s="63"/>
      <c r="B621" s="68"/>
      <c r="D621" s="67"/>
      <c r="E621" s="66"/>
      <c r="F621" s="65"/>
      <c r="G621" s="59"/>
      <c r="H621" s="62"/>
      <c r="I621" s="64"/>
      <c r="J621" s="63"/>
      <c r="K621" s="62"/>
      <c r="L621" s="61"/>
      <c r="M621" s="58"/>
    </row>
    <row r="622" spans="1:13" s="60" customFormat="1">
      <c r="A622" s="63"/>
      <c r="B622" s="68"/>
      <c r="D622" s="67"/>
      <c r="E622" s="66"/>
      <c r="F622" s="65"/>
      <c r="G622" s="59"/>
      <c r="H622" s="62"/>
      <c r="I622" s="64"/>
      <c r="J622" s="63"/>
      <c r="K622" s="62"/>
      <c r="L622" s="61"/>
      <c r="M622" s="58"/>
    </row>
    <row r="623" spans="1:13" s="60" customFormat="1">
      <c r="A623" s="63"/>
      <c r="B623" s="68"/>
      <c r="D623" s="67"/>
      <c r="E623" s="66"/>
      <c r="F623" s="65"/>
      <c r="G623" s="59"/>
      <c r="H623" s="62"/>
      <c r="I623" s="64"/>
      <c r="J623" s="63"/>
      <c r="K623" s="62"/>
      <c r="L623" s="61"/>
      <c r="M623" s="58"/>
    </row>
    <row r="624" spans="1:13" s="60" customFormat="1">
      <c r="A624" s="63"/>
      <c r="B624" s="68"/>
      <c r="D624" s="67"/>
      <c r="E624" s="66"/>
      <c r="F624" s="65"/>
      <c r="G624" s="59"/>
      <c r="H624" s="62"/>
      <c r="I624" s="64"/>
      <c r="J624" s="63"/>
      <c r="K624" s="62"/>
      <c r="L624" s="61"/>
      <c r="M624" s="58"/>
    </row>
    <row r="625" spans="1:13" s="60" customFormat="1">
      <c r="A625" s="63"/>
      <c r="B625" s="68"/>
      <c r="D625" s="67"/>
      <c r="E625" s="66"/>
      <c r="F625" s="65"/>
      <c r="G625" s="59"/>
      <c r="H625" s="62"/>
      <c r="I625" s="64"/>
      <c r="J625" s="63"/>
      <c r="K625" s="62"/>
      <c r="L625" s="61"/>
      <c r="M625" s="58"/>
    </row>
    <row r="626" spans="1:13" s="60" customFormat="1">
      <c r="A626" s="63"/>
      <c r="B626" s="68"/>
      <c r="D626" s="67"/>
      <c r="E626" s="66"/>
      <c r="F626" s="65"/>
      <c r="G626" s="59"/>
      <c r="H626" s="62"/>
      <c r="I626" s="64"/>
      <c r="J626" s="63"/>
      <c r="K626" s="62"/>
      <c r="L626" s="61"/>
      <c r="M626" s="58"/>
    </row>
    <row r="627" spans="1:13" s="60" customFormat="1">
      <c r="A627" s="63"/>
      <c r="B627" s="68"/>
      <c r="D627" s="67"/>
      <c r="E627" s="66"/>
      <c r="F627" s="65"/>
      <c r="G627" s="59"/>
      <c r="H627" s="62"/>
      <c r="I627" s="64"/>
      <c r="J627" s="63"/>
      <c r="K627" s="62"/>
      <c r="L627" s="61"/>
      <c r="M627" s="58"/>
    </row>
    <row r="628" spans="1:13" s="60" customFormat="1">
      <c r="A628" s="63"/>
      <c r="B628" s="68"/>
      <c r="D628" s="67"/>
      <c r="E628" s="66"/>
      <c r="F628" s="65"/>
      <c r="G628" s="59"/>
      <c r="H628" s="62"/>
      <c r="I628" s="64"/>
      <c r="J628" s="63"/>
      <c r="K628" s="62"/>
      <c r="L628" s="61"/>
      <c r="M628" s="58"/>
    </row>
    <row r="629" spans="1:13" s="60" customFormat="1">
      <c r="A629" s="63"/>
      <c r="B629" s="68"/>
      <c r="D629" s="67"/>
      <c r="E629" s="66"/>
      <c r="F629" s="65"/>
      <c r="G629" s="59"/>
      <c r="H629" s="62"/>
      <c r="I629" s="64"/>
      <c r="J629" s="63"/>
      <c r="K629" s="62"/>
      <c r="L629" s="61"/>
      <c r="M629" s="58"/>
    </row>
    <row r="630" spans="1:13" s="60" customFormat="1">
      <c r="A630" s="63"/>
      <c r="B630" s="68"/>
      <c r="D630" s="67"/>
      <c r="E630" s="66"/>
      <c r="F630" s="65"/>
      <c r="G630" s="59"/>
      <c r="H630" s="62"/>
      <c r="I630" s="64"/>
      <c r="J630" s="63"/>
      <c r="K630" s="62"/>
      <c r="L630" s="61"/>
      <c r="M630" s="58"/>
    </row>
    <row r="631" spans="1:13" s="60" customFormat="1">
      <c r="A631" s="63"/>
      <c r="B631" s="68"/>
      <c r="D631" s="67"/>
      <c r="E631" s="66"/>
      <c r="F631" s="65"/>
      <c r="G631" s="59"/>
      <c r="H631" s="62"/>
      <c r="I631" s="64"/>
      <c r="J631" s="63"/>
      <c r="K631" s="62"/>
      <c r="L631" s="61"/>
      <c r="M631" s="58"/>
    </row>
    <row r="632" spans="1:13" s="60" customFormat="1">
      <c r="A632" s="63"/>
      <c r="B632" s="68"/>
      <c r="D632" s="67"/>
      <c r="E632" s="66"/>
      <c r="F632" s="65"/>
      <c r="G632" s="59"/>
      <c r="H632" s="62"/>
      <c r="I632" s="64"/>
      <c r="J632" s="63"/>
      <c r="K632" s="62"/>
      <c r="L632" s="61"/>
      <c r="M632" s="58"/>
    </row>
    <row r="633" spans="1:13" s="60" customFormat="1">
      <c r="A633" s="63"/>
      <c r="B633" s="68"/>
      <c r="D633" s="67"/>
      <c r="E633" s="66"/>
      <c r="F633" s="65"/>
      <c r="G633" s="59"/>
      <c r="H633" s="62"/>
      <c r="I633" s="64"/>
      <c r="J633" s="63"/>
      <c r="K633" s="62"/>
      <c r="L633" s="61"/>
      <c r="M633" s="58"/>
    </row>
    <row r="634" spans="1:13" s="60" customFormat="1">
      <c r="A634" s="63"/>
      <c r="B634" s="68"/>
      <c r="D634" s="67"/>
      <c r="E634" s="66"/>
      <c r="F634" s="65"/>
      <c r="G634" s="59"/>
      <c r="H634" s="62"/>
      <c r="I634" s="64"/>
      <c r="J634" s="63"/>
      <c r="K634" s="62"/>
      <c r="L634" s="61"/>
      <c r="M634" s="58"/>
    </row>
    <row r="635" spans="1:13" s="60" customFormat="1">
      <c r="A635" s="63"/>
      <c r="B635" s="68"/>
      <c r="D635" s="67"/>
      <c r="E635" s="66"/>
      <c r="F635" s="65"/>
      <c r="G635" s="59"/>
      <c r="H635" s="62"/>
      <c r="I635" s="64"/>
      <c r="J635" s="63"/>
      <c r="K635" s="62"/>
      <c r="L635" s="61"/>
      <c r="M635" s="58"/>
    </row>
    <row r="636" spans="1:13" s="60" customFormat="1">
      <c r="A636" s="63"/>
      <c r="B636" s="68"/>
      <c r="D636" s="67"/>
      <c r="E636" s="66"/>
      <c r="F636" s="65"/>
      <c r="G636" s="59"/>
      <c r="H636" s="62"/>
      <c r="I636" s="64"/>
      <c r="J636" s="63"/>
      <c r="K636" s="62"/>
      <c r="L636" s="61"/>
      <c r="M636" s="58"/>
    </row>
    <row r="637" spans="1:13" s="60" customFormat="1">
      <c r="A637" s="63"/>
      <c r="B637" s="68"/>
      <c r="D637" s="67"/>
      <c r="E637" s="66"/>
      <c r="F637" s="65"/>
      <c r="G637" s="59"/>
      <c r="H637" s="62"/>
      <c r="I637" s="64"/>
      <c r="J637" s="63"/>
      <c r="K637" s="62"/>
      <c r="L637" s="61"/>
      <c r="M637" s="58"/>
    </row>
    <row r="638" spans="1:13" s="60" customFormat="1">
      <c r="A638" s="63"/>
      <c r="B638" s="68"/>
      <c r="D638" s="67"/>
      <c r="E638" s="66"/>
      <c r="F638" s="65"/>
      <c r="G638" s="59"/>
      <c r="H638" s="62"/>
      <c r="I638" s="64"/>
      <c r="J638" s="63"/>
      <c r="K638" s="62"/>
      <c r="L638" s="61"/>
      <c r="M638" s="58"/>
    </row>
    <row r="639" spans="1:13" s="60" customFormat="1">
      <c r="A639" s="63"/>
      <c r="B639" s="68"/>
      <c r="D639" s="67"/>
      <c r="E639" s="66"/>
      <c r="F639" s="65"/>
      <c r="G639" s="59"/>
      <c r="H639" s="62"/>
      <c r="I639" s="64"/>
      <c r="J639" s="63"/>
      <c r="K639" s="62"/>
      <c r="L639" s="61"/>
      <c r="M639" s="58"/>
    </row>
    <row r="640" spans="1:13" s="60" customFormat="1">
      <c r="A640" s="63"/>
      <c r="B640" s="68"/>
      <c r="D640" s="67"/>
      <c r="E640" s="66"/>
      <c r="F640" s="65"/>
      <c r="G640" s="59"/>
      <c r="H640" s="62"/>
      <c r="I640" s="64"/>
      <c r="J640" s="63"/>
      <c r="K640" s="62"/>
      <c r="L640" s="61"/>
      <c r="M640" s="58"/>
    </row>
    <row r="641" spans="1:13" s="60" customFormat="1">
      <c r="A641" s="63"/>
      <c r="B641" s="68"/>
      <c r="D641" s="67"/>
      <c r="E641" s="66"/>
      <c r="F641" s="65"/>
      <c r="G641" s="59"/>
      <c r="H641" s="62"/>
      <c r="I641" s="64"/>
      <c r="J641" s="63"/>
      <c r="K641" s="62"/>
      <c r="L641" s="61"/>
      <c r="M641" s="58"/>
    </row>
    <row r="642" spans="1:13" s="60" customFormat="1">
      <c r="A642" s="63"/>
      <c r="B642" s="68"/>
      <c r="D642" s="67"/>
      <c r="E642" s="66"/>
      <c r="F642" s="65"/>
      <c r="G642" s="59"/>
      <c r="H642" s="62"/>
      <c r="I642" s="64"/>
      <c r="J642" s="63"/>
      <c r="K642" s="62"/>
      <c r="L642" s="61"/>
      <c r="M642" s="58"/>
    </row>
    <row r="643" spans="1:13" s="60" customFormat="1">
      <c r="A643" s="63"/>
      <c r="B643" s="68"/>
      <c r="D643" s="67"/>
      <c r="E643" s="66"/>
      <c r="F643" s="65"/>
      <c r="G643" s="59"/>
      <c r="H643" s="62"/>
      <c r="I643" s="64"/>
      <c r="J643" s="63"/>
      <c r="K643" s="62"/>
      <c r="L643" s="61"/>
      <c r="M643" s="58"/>
    </row>
    <row r="644" spans="1:13" s="60" customFormat="1">
      <c r="A644" s="63"/>
      <c r="B644" s="68"/>
      <c r="D644" s="67"/>
      <c r="E644" s="66"/>
      <c r="F644" s="65"/>
      <c r="G644" s="59"/>
      <c r="H644" s="62"/>
      <c r="I644" s="64"/>
      <c r="J644" s="63"/>
      <c r="K644" s="62"/>
      <c r="L644" s="61"/>
      <c r="M644" s="58"/>
    </row>
    <row r="645" spans="1:13" s="60" customFormat="1">
      <c r="A645" s="63"/>
      <c r="B645" s="68"/>
      <c r="D645" s="67"/>
      <c r="E645" s="66"/>
      <c r="F645" s="65"/>
      <c r="G645" s="59"/>
      <c r="H645" s="62"/>
      <c r="I645" s="64"/>
      <c r="J645" s="63"/>
      <c r="K645" s="62"/>
      <c r="L645" s="61"/>
      <c r="M645" s="58"/>
    </row>
    <row r="646" spans="1:13" s="60" customFormat="1">
      <c r="A646" s="63"/>
      <c r="B646" s="68"/>
      <c r="D646" s="67"/>
      <c r="E646" s="66"/>
      <c r="F646" s="65"/>
      <c r="G646" s="59"/>
      <c r="H646" s="62"/>
      <c r="I646" s="64"/>
      <c r="J646" s="63"/>
      <c r="K646" s="62"/>
      <c r="L646" s="61"/>
      <c r="M646" s="58"/>
    </row>
    <row r="647" spans="1:13" s="60" customFormat="1">
      <c r="A647" s="63"/>
      <c r="B647" s="68"/>
      <c r="D647" s="67"/>
      <c r="E647" s="66"/>
      <c r="F647" s="65"/>
      <c r="G647" s="59"/>
      <c r="H647" s="62"/>
      <c r="I647" s="64"/>
      <c r="J647" s="63"/>
      <c r="K647" s="62"/>
      <c r="L647" s="61"/>
      <c r="M647" s="58"/>
    </row>
    <row r="648" spans="1:13" s="60" customFormat="1">
      <c r="A648" s="63"/>
      <c r="B648" s="68"/>
      <c r="D648" s="67"/>
      <c r="E648" s="66"/>
      <c r="F648" s="65"/>
      <c r="G648" s="59"/>
      <c r="H648" s="62"/>
      <c r="I648" s="64"/>
      <c r="J648" s="63"/>
      <c r="K648" s="62"/>
      <c r="L648" s="61"/>
      <c r="M648" s="58"/>
    </row>
    <row r="649" spans="1:13" s="60" customFormat="1">
      <c r="A649" s="63"/>
      <c r="B649" s="68"/>
      <c r="D649" s="67"/>
      <c r="E649" s="66"/>
      <c r="F649" s="65"/>
      <c r="G649" s="59"/>
      <c r="H649" s="62"/>
      <c r="I649" s="64"/>
      <c r="J649" s="63"/>
      <c r="K649" s="62"/>
      <c r="L649" s="61"/>
      <c r="M649" s="58"/>
    </row>
    <row r="650" spans="1:13" s="60" customFormat="1">
      <c r="A650" s="63"/>
      <c r="B650" s="68"/>
      <c r="D650" s="67"/>
      <c r="E650" s="66"/>
      <c r="F650" s="65"/>
      <c r="G650" s="59"/>
      <c r="H650" s="62"/>
      <c r="I650" s="64"/>
      <c r="J650" s="63"/>
      <c r="K650" s="62"/>
      <c r="L650" s="61"/>
      <c r="M650" s="58"/>
    </row>
    <row r="651" spans="1:13" s="60" customFormat="1">
      <c r="A651" s="63"/>
      <c r="B651" s="68"/>
      <c r="D651" s="67"/>
      <c r="E651" s="66"/>
      <c r="F651" s="65"/>
      <c r="G651" s="59"/>
      <c r="H651" s="62"/>
      <c r="I651" s="64"/>
      <c r="J651" s="63"/>
      <c r="K651" s="62"/>
      <c r="L651" s="61"/>
      <c r="M651" s="58"/>
    </row>
    <row r="652" spans="1:13" s="60" customFormat="1">
      <c r="A652" s="63"/>
      <c r="B652" s="68"/>
      <c r="D652" s="67"/>
      <c r="E652" s="66"/>
      <c r="F652" s="65"/>
      <c r="G652" s="59"/>
      <c r="H652" s="62"/>
      <c r="I652" s="64"/>
      <c r="J652" s="63"/>
      <c r="K652" s="62"/>
      <c r="L652" s="61"/>
      <c r="M652" s="58"/>
    </row>
    <row r="653" spans="1:13" s="60" customFormat="1">
      <c r="A653" s="63"/>
      <c r="B653" s="68"/>
      <c r="D653" s="67"/>
      <c r="E653" s="66"/>
      <c r="F653" s="65"/>
      <c r="G653" s="59"/>
      <c r="H653" s="62"/>
      <c r="I653" s="64"/>
      <c r="J653" s="63"/>
      <c r="K653" s="62"/>
      <c r="L653" s="61"/>
      <c r="M653" s="58"/>
    </row>
    <row r="654" spans="1:13" s="60" customFormat="1">
      <c r="A654" s="63"/>
      <c r="B654" s="68"/>
      <c r="D654" s="67"/>
      <c r="E654" s="66"/>
      <c r="F654" s="65"/>
      <c r="G654" s="59"/>
      <c r="H654" s="62"/>
      <c r="I654" s="64"/>
      <c r="J654" s="63"/>
      <c r="K654" s="62"/>
      <c r="L654" s="61"/>
      <c r="M654" s="58"/>
    </row>
    <row r="655" spans="1:13" s="60" customFormat="1">
      <c r="A655" s="63"/>
      <c r="B655" s="68"/>
      <c r="D655" s="67"/>
      <c r="E655" s="66"/>
      <c r="F655" s="65"/>
      <c r="G655" s="59"/>
      <c r="H655" s="62"/>
      <c r="I655" s="64"/>
      <c r="J655" s="63"/>
      <c r="K655" s="62"/>
      <c r="L655" s="61"/>
      <c r="M655" s="58"/>
    </row>
    <row r="656" spans="1:13" s="60" customFormat="1">
      <c r="A656" s="63"/>
      <c r="B656" s="68"/>
      <c r="D656" s="67"/>
      <c r="E656" s="66"/>
      <c r="F656" s="65"/>
      <c r="G656" s="59"/>
      <c r="H656" s="62"/>
      <c r="I656" s="64"/>
      <c r="J656" s="63"/>
      <c r="K656" s="62"/>
      <c r="L656" s="61"/>
      <c r="M656" s="58"/>
    </row>
    <row r="657" spans="1:13" s="60" customFormat="1">
      <c r="A657" s="63"/>
      <c r="B657" s="68"/>
      <c r="D657" s="67"/>
      <c r="E657" s="66"/>
      <c r="F657" s="65"/>
      <c r="G657" s="59"/>
      <c r="H657" s="62"/>
      <c r="I657" s="64"/>
      <c r="J657" s="63"/>
      <c r="K657" s="62"/>
      <c r="L657" s="61"/>
      <c r="M657" s="58"/>
    </row>
    <row r="658" spans="1:13" s="60" customFormat="1">
      <c r="A658" s="63"/>
      <c r="B658" s="68"/>
      <c r="D658" s="67"/>
      <c r="E658" s="66"/>
      <c r="F658" s="65"/>
      <c r="G658" s="59"/>
      <c r="H658" s="62"/>
      <c r="I658" s="64"/>
      <c r="J658" s="63"/>
      <c r="K658" s="62"/>
      <c r="L658" s="61"/>
      <c r="M658" s="58"/>
    </row>
    <row r="659" spans="1:13" s="60" customFormat="1">
      <c r="A659" s="63"/>
      <c r="B659" s="68"/>
      <c r="D659" s="67"/>
      <c r="E659" s="66"/>
      <c r="F659" s="65"/>
      <c r="G659" s="59"/>
      <c r="H659" s="62"/>
      <c r="I659" s="64"/>
      <c r="J659" s="63"/>
      <c r="K659" s="62"/>
      <c r="L659" s="61"/>
      <c r="M659" s="58"/>
    </row>
    <row r="660" spans="1:13" s="60" customFormat="1">
      <c r="A660" s="63"/>
      <c r="B660" s="68"/>
      <c r="D660" s="67"/>
      <c r="E660" s="66"/>
      <c r="F660" s="65"/>
      <c r="G660" s="59"/>
      <c r="H660" s="62"/>
      <c r="I660" s="64"/>
      <c r="J660" s="63"/>
      <c r="K660" s="62"/>
      <c r="L660" s="61"/>
      <c r="M660" s="58"/>
    </row>
    <row r="661" spans="1:13" s="60" customFormat="1">
      <c r="A661" s="63"/>
      <c r="B661" s="68"/>
      <c r="D661" s="67"/>
      <c r="E661" s="66"/>
      <c r="F661" s="65"/>
      <c r="G661" s="59"/>
      <c r="H661" s="62"/>
      <c r="I661" s="64"/>
      <c r="J661" s="63"/>
      <c r="K661" s="62"/>
      <c r="L661" s="61"/>
      <c r="M661" s="58"/>
    </row>
    <row r="662" spans="1:13" s="60" customFormat="1">
      <c r="A662" s="63"/>
      <c r="B662" s="68"/>
      <c r="D662" s="67"/>
      <c r="E662" s="66"/>
      <c r="F662" s="65"/>
      <c r="G662" s="59"/>
      <c r="H662" s="62"/>
      <c r="I662" s="64"/>
      <c r="J662" s="63"/>
      <c r="K662" s="62"/>
      <c r="L662" s="61"/>
      <c r="M662" s="58"/>
    </row>
    <row r="663" spans="1:13" s="60" customFormat="1">
      <c r="A663" s="63"/>
      <c r="B663" s="68"/>
      <c r="D663" s="67"/>
      <c r="E663" s="66"/>
      <c r="F663" s="65"/>
      <c r="G663" s="59"/>
      <c r="H663" s="62"/>
      <c r="I663" s="64"/>
      <c r="J663" s="63"/>
      <c r="K663" s="62"/>
      <c r="L663" s="61"/>
      <c r="M663" s="58"/>
    </row>
    <row r="664" spans="1:13" s="60" customFormat="1">
      <c r="A664" s="63"/>
      <c r="B664" s="68"/>
      <c r="D664" s="67"/>
      <c r="E664" s="66"/>
      <c r="F664" s="65"/>
      <c r="G664" s="59"/>
      <c r="H664" s="62"/>
      <c r="I664" s="64"/>
      <c r="J664" s="63"/>
      <c r="K664" s="62"/>
      <c r="L664" s="61"/>
      <c r="M664" s="58"/>
    </row>
    <row r="665" spans="1:13" s="60" customFormat="1">
      <c r="A665" s="63"/>
      <c r="B665" s="68"/>
      <c r="D665" s="67"/>
      <c r="E665" s="66"/>
      <c r="F665" s="65"/>
      <c r="G665" s="59"/>
      <c r="H665" s="62"/>
      <c r="I665" s="64"/>
      <c r="J665" s="63"/>
      <c r="K665" s="62"/>
      <c r="L665" s="61"/>
      <c r="M665" s="58"/>
    </row>
    <row r="666" spans="1:13" s="60" customFormat="1">
      <c r="A666" s="63"/>
      <c r="B666" s="68"/>
      <c r="D666" s="67"/>
      <c r="E666" s="66"/>
      <c r="F666" s="65"/>
      <c r="G666" s="59"/>
      <c r="H666" s="62"/>
      <c r="I666" s="64"/>
      <c r="J666" s="63"/>
      <c r="K666" s="62"/>
      <c r="L666" s="61"/>
      <c r="M666" s="58"/>
    </row>
    <row r="667" spans="1:13" s="60" customFormat="1">
      <c r="A667" s="63"/>
      <c r="B667" s="68"/>
      <c r="D667" s="67"/>
      <c r="E667" s="66"/>
      <c r="F667" s="65"/>
      <c r="G667" s="59"/>
      <c r="H667" s="62"/>
      <c r="I667" s="64"/>
      <c r="J667" s="63"/>
      <c r="K667" s="62"/>
      <c r="L667" s="61"/>
      <c r="M667" s="58"/>
    </row>
    <row r="668" spans="1:13" s="60" customFormat="1">
      <c r="A668" s="63"/>
      <c r="B668" s="68"/>
      <c r="D668" s="67"/>
      <c r="E668" s="66"/>
      <c r="F668" s="65"/>
      <c r="G668" s="59"/>
      <c r="H668" s="62"/>
      <c r="I668" s="64"/>
      <c r="J668" s="63"/>
      <c r="K668" s="62"/>
      <c r="L668" s="61"/>
      <c r="M668" s="58"/>
    </row>
    <row r="669" spans="1:13" s="60" customFormat="1">
      <c r="A669" s="63"/>
      <c r="B669" s="68"/>
      <c r="D669" s="67"/>
      <c r="E669" s="66"/>
      <c r="F669" s="65"/>
      <c r="G669" s="59"/>
      <c r="H669" s="62"/>
      <c r="I669" s="64"/>
      <c r="J669" s="63"/>
      <c r="K669" s="62"/>
      <c r="L669" s="61"/>
      <c r="M669" s="58"/>
    </row>
    <row r="670" spans="1:13" s="60" customFormat="1">
      <c r="A670" s="63"/>
      <c r="B670" s="68"/>
      <c r="D670" s="67"/>
      <c r="E670" s="66"/>
      <c r="F670" s="65"/>
      <c r="G670" s="59"/>
      <c r="H670" s="62"/>
      <c r="I670" s="64"/>
      <c r="J670" s="63"/>
      <c r="K670" s="62"/>
      <c r="L670" s="61"/>
      <c r="M670" s="58"/>
    </row>
    <row r="671" spans="1:13" s="60" customFormat="1">
      <c r="A671" s="63"/>
      <c r="B671" s="68"/>
      <c r="D671" s="67"/>
      <c r="E671" s="66"/>
      <c r="F671" s="65"/>
      <c r="G671" s="59"/>
      <c r="H671" s="62"/>
      <c r="I671" s="64"/>
      <c r="J671" s="63"/>
      <c r="K671" s="62"/>
      <c r="L671" s="61"/>
      <c r="M671" s="58"/>
    </row>
    <row r="672" spans="1:13" s="60" customFormat="1">
      <c r="A672" s="63"/>
      <c r="B672" s="68"/>
      <c r="D672" s="67"/>
      <c r="E672" s="66"/>
      <c r="F672" s="65"/>
      <c r="G672" s="59"/>
      <c r="H672" s="62"/>
      <c r="I672" s="64"/>
      <c r="J672" s="63"/>
      <c r="K672" s="62"/>
      <c r="L672" s="61"/>
      <c r="M672" s="58"/>
    </row>
    <row r="673" spans="1:13" s="60" customFormat="1">
      <c r="A673" s="63"/>
      <c r="B673" s="68"/>
      <c r="D673" s="67"/>
      <c r="E673" s="66"/>
      <c r="F673" s="65"/>
      <c r="G673" s="59"/>
      <c r="H673" s="62"/>
      <c r="I673" s="64"/>
      <c r="J673" s="63"/>
      <c r="K673" s="62"/>
      <c r="L673" s="61"/>
      <c r="M673" s="58"/>
    </row>
    <row r="674" spans="1:13" s="60" customFormat="1">
      <c r="A674" s="63"/>
      <c r="B674" s="68"/>
      <c r="D674" s="67"/>
      <c r="E674" s="66"/>
      <c r="F674" s="65"/>
      <c r="G674" s="59"/>
      <c r="H674" s="62"/>
      <c r="I674" s="64"/>
      <c r="J674" s="63"/>
      <c r="K674" s="62"/>
      <c r="L674" s="61"/>
      <c r="M674" s="58"/>
    </row>
    <row r="675" spans="1:13" s="60" customFormat="1">
      <c r="A675" s="63"/>
      <c r="B675" s="68"/>
      <c r="D675" s="67"/>
      <c r="E675" s="66"/>
      <c r="F675" s="65"/>
      <c r="G675" s="59"/>
      <c r="H675" s="62"/>
      <c r="I675" s="64"/>
      <c r="J675" s="63"/>
      <c r="K675" s="62"/>
      <c r="L675" s="61"/>
      <c r="M675" s="58"/>
    </row>
    <row r="676" spans="1:13" s="60" customFormat="1">
      <c r="A676" s="63"/>
      <c r="B676" s="68"/>
      <c r="D676" s="67"/>
      <c r="E676" s="66"/>
      <c r="F676" s="65"/>
      <c r="G676" s="59"/>
      <c r="H676" s="62"/>
      <c r="I676" s="64"/>
      <c r="J676" s="63"/>
      <c r="K676" s="62"/>
      <c r="L676" s="61"/>
      <c r="M676" s="58"/>
    </row>
    <row r="677" spans="1:13" s="60" customFormat="1">
      <c r="A677" s="63"/>
      <c r="B677" s="68"/>
      <c r="D677" s="67"/>
      <c r="E677" s="66"/>
      <c r="F677" s="65"/>
      <c r="G677" s="59"/>
      <c r="H677" s="62"/>
      <c r="I677" s="64"/>
      <c r="J677" s="63"/>
      <c r="K677" s="62"/>
      <c r="L677" s="61"/>
      <c r="M677" s="58"/>
    </row>
    <row r="678" spans="1:13" s="60" customFormat="1">
      <c r="A678" s="63"/>
      <c r="B678" s="68"/>
      <c r="D678" s="67"/>
      <c r="E678" s="66"/>
      <c r="F678" s="65"/>
      <c r="G678" s="59"/>
      <c r="H678" s="62"/>
      <c r="I678" s="64"/>
      <c r="J678" s="63"/>
      <c r="K678" s="62"/>
      <c r="L678" s="61"/>
      <c r="M678" s="58"/>
    </row>
    <row r="679" spans="1:13" s="60" customFormat="1">
      <c r="A679" s="63"/>
      <c r="B679" s="68"/>
      <c r="D679" s="67"/>
      <c r="E679" s="66"/>
      <c r="F679" s="65"/>
      <c r="G679" s="59"/>
      <c r="H679" s="62"/>
      <c r="I679" s="64"/>
      <c r="J679" s="63"/>
      <c r="K679" s="62"/>
      <c r="L679" s="61"/>
      <c r="M679" s="58"/>
    </row>
    <row r="680" spans="1:13" s="60" customFormat="1">
      <c r="A680" s="63"/>
      <c r="B680" s="68"/>
      <c r="D680" s="67"/>
      <c r="E680" s="66"/>
      <c r="F680" s="65"/>
      <c r="G680" s="59"/>
      <c r="H680" s="62"/>
      <c r="I680" s="64"/>
      <c r="J680" s="63"/>
      <c r="K680" s="62"/>
      <c r="L680" s="61"/>
      <c r="M680" s="58"/>
    </row>
    <row r="681" spans="1:13" s="60" customFormat="1">
      <c r="A681" s="63"/>
      <c r="B681" s="68"/>
      <c r="D681" s="67"/>
      <c r="E681" s="66"/>
      <c r="F681" s="65"/>
      <c r="G681" s="59"/>
      <c r="H681" s="62"/>
      <c r="I681" s="64"/>
      <c r="J681" s="63"/>
      <c r="K681" s="62"/>
      <c r="L681" s="61"/>
      <c r="M681" s="58"/>
    </row>
    <row r="682" spans="1:13" s="60" customFormat="1">
      <c r="A682" s="63"/>
      <c r="B682" s="68"/>
      <c r="D682" s="67"/>
      <c r="E682" s="66"/>
      <c r="F682" s="65"/>
      <c r="G682" s="59"/>
      <c r="H682" s="62"/>
      <c r="I682" s="64"/>
      <c r="J682" s="63"/>
      <c r="K682" s="62"/>
      <c r="L682" s="61"/>
      <c r="M682" s="58"/>
    </row>
    <row r="683" spans="1:13" s="60" customFormat="1">
      <c r="A683" s="63"/>
      <c r="B683" s="68"/>
      <c r="D683" s="67"/>
      <c r="E683" s="66"/>
      <c r="F683" s="65"/>
      <c r="G683" s="59"/>
      <c r="H683" s="62"/>
      <c r="I683" s="64"/>
      <c r="J683" s="63"/>
      <c r="K683" s="62"/>
      <c r="L683" s="61"/>
      <c r="M683" s="58"/>
    </row>
    <row r="684" spans="1:13" s="60" customFormat="1">
      <c r="A684" s="63"/>
      <c r="B684" s="68"/>
      <c r="D684" s="67"/>
      <c r="E684" s="66"/>
      <c r="F684" s="65"/>
      <c r="G684" s="59"/>
      <c r="H684" s="62"/>
      <c r="I684" s="64"/>
      <c r="J684" s="63"/>
      <c r="K684" s="62"/>
      <c r="L684" s="61"/>
      <c r="M684" s="58"/>
    </row>
    <row r="685" spans="1:13" s="60" customFormat="1">
      <c r="A685" s="63"/>
      <c r="B685" s="68"/>
      <c r="D685" s="67"/>
      <c r="E685" s="66"/>
      <c r="F685" s="65"/>
      <c r="G685" s="59"/>
      <c r="H685" s="62"/>
      <c r="I685" s="64"/>
      <c r="J685" s="63"/>
      <c r="K685" s="62"/>
      <c r="L685" s="61"/>
      <c r="M685" s="58"/>
    </row>
    <row r="686" spans="1:13" s="60" customFormat="1">
      <c r="A686" s="63"/>
      <c r="B686" s="68"/>
      <c r="D686" s="67"/>
      <c r="E686" s="66"/>
      <c r="F686" s="65"/>
      <c r="G686" s="59"/>
      <c r="H686" s="62"/>
      <c r="I686" s="64"/>
      <c r="J686" s="63"/>
      <c r="K686" s="62"/>
      <c r="L686" s="61"/>
      <c r="M686" s="58"/>
    </row>
    <row r="687" spans="1:13" s="60" customFormat="1">
      <c r="A687" s="63"/>
      <c r="B687" s="68"/>
      <c r="D687" s="67"/>
      <c r="E687" s="66"/>
      <c r="F687" s="65"/>
      <c r="G687" s="59"/>
      <c r="H687" s="62"/>
      <c r="I687" s="64"/>
      <c r="J687" s="63"/>
      <c r="K687" s="62"/>
      <c r="L687" s="61"/>
      <c r="M687" s="58"/>
    </row>
    <row r="688" spans="1:13" s="60" customFormat="1">
      <c r="A688" s="63"/>
      <c r="B688" s="68"/>
      <c r="D688" s="67"/>
      <c r="E688" s="66"/>
      <c r="F688" s="65"/>
      <c r="G688" s="59"/>
      <c r="H688" s="62"/>
      <c r="I688" s="64"/>
      <c r="J688" s="63"/>
      <c r="K688" s="62"/>
      <c r="L688" s="61"/>
      <c r="M688" s="58"/>
    </row>
    <row r="689" spans="1:13" s="60" customFormat="1">
      <c r="A689" s="63"/>
      <c r="B689" s="68"/>
      <c r="D689" s="67"/>
      <c r="E689" s="66"/>
      <c r="F689" s="65"/>
      <c r="G689" s="59"/>
      <c r="H689" s="62"/>
      <c r="I689" s="64"/>
      <c r="J689" s="63"/>
      <c r="K689" s="62"/>
      <c r="L689" s="61"/>
      <c r="M689" s="58"/>
    </row>
    <row r="690" spans="1:13" s="60" customFormat="1">
      <c r="A690" s="63"/>
      <c r="B690" s="68"/>
      <c r="D690" s="67"/>
      <c r="E690" s="66"/>
      <c r="F690" s="65"/>
      <c r="G690" s="59"/>
      <c r="H690" s="62"/>
      <c r="I690" s="64"/>
      <c r="J690" s="63"/>
      <c r="K690" s="62"/>
      <c r="L690" s="61"/>
      <c r="M690" s="58"/>
    </row>
    <row r="691" spans="1:13" s="60" customFormat="1">
      <c r="A691" s="63"/>
      <c r="B691" s="68"/>
      <c r="D691" s="67"/>
      <c r="E691" s="66"/>
      <c r="F691" s="65"/>
      <c r="G691" s="59"/>
      <c r="H691" s="62"/>
      <c r="I691" s="64"/>
      <c r="J691" s="63"/>
      <c r="K691" s="62"/>
      <c r="L691" s="61"/>
      <c r="M691" s="58"/>
    </row>
    <row r="692" spans="1:13" s="60" customFormat="1">
      <c r="A692" s="63"/>
      <c r="B692" s="68"/>
      <c r="D692" s="67"/>
      <c r="E692" s="66"/>
      <c r="F692" s="65"/>
      <c r="G692" s="59"/>
      <c r="H692" s="62"/>
      <c r="I692" s="64"/>
      <c r="J692" s="63"/>
      <c r="K692" s="62"/>
      <c r="L692" s="61"/>
      <c r="M692" s="58"/>
    </row>
    <row r="693" spans="1:13" s="60" customFormat="1">
      <c r="A693" s="63"/>
      <c r="B693" s="68"/>
      <c r="D693" s="67"/>
      <c r="E693" s="66"/>
      <c r="F693" s="65"/>
      <c r="G693" s="59"/>
      <c r="H693" s="62"/>
      <c r="I693" s="64"/>
      <c r="J693" s="63"/>
      <c r="K693" s="62"/>
      <c r="L693" s="61"/>
      <c r="M693" s="58"/>
    </row>
    <row r="694" spans="1:13" s="60" customFormat="1">
      <c r="A694" s="63"/>
      <c r="B694" s="68"/>
      <c r="D694" s="67"/>
      <c r="E694" s="66"/>
      <c r="F694" s="65"/>
      <c r="G694" s="59"/>
      <c r="H694" s="62"/>
      <c r="I694" s="64"/>
      <c r="J694" s="63"/>
      <c r="K694" s="62"/>
      <c r="L694" s="61"/>
      <c r="M694" s="58"/>
    </row>
    <row r="695" spans="1:13" s="60" customFormat="1">
      <c r="A695" s="63"/>
      <c r="B695" s="68"/>
      <c r="D695" s="67"/>
      <c r="E695" s="66"/>
      <c r="F695" s="65"/>
      <c r="G695" s="59"/>
      <c r="H695" s="62"/>
      <c r="I695" s="64"/>
      <c r="J695" s="63"/>
      <c r="K695" s="62"/>
      <c r="L695" s="61"/>
      <c r="M695" s="58"/>
    </row>
    <row r="696" spans="1:13" s="60" customFormat="1">
      <c r="A696" s="63"/>
      <c r="B696" s="68"/>
      <c r="D696" s="67"/>
      <c r="E696" s="66"/>
      <c r="F696" s="65"/>
      <c r="G696" s="59"/>
      <c r="H696" s="62"/>
      <c r="I696" s="64"/>
      <c r="J696" s="63"/>
      <c r="K696" s="62"/>
      <c r="L696" s="61"/>
      <c r="M696" s="58"/>
    </row>
    <row r="697" spans="1:13" s="60" customFormat="1">
      <c r="A697" s="63"/>
      <c r="B697" s="68"/>
      <c r="D697" s="67"/>
      <c r="E697" s="66"/>
      <c r="F697" s="65"/>
      <c r="G697" s="59"/>
      <c r="H697" s="62"/>
      <c r="I697" s="64"/>
      <c r="J697" s="63"/>
      <c r="K697" s="62"/>
      <c r="L697" s="61"/>
      <c r="M697" s="58"/>
    </row>
    <row r="698" spans="1:13" s="60" customFormat="1">
      <c r="A698" s="63"/>
      <c r="B698" s="68"/>
      <c r="D698" s="67"/>
      <c r="E698" s="66"/>
      <c r="F698" s="65"/>
      <c r="G698" s="59"/>
      <c r="H698" s="62"/>
      <c r="I698" s="64"/>
      <c r="J698" s="63"/>
      <c r="K698" s="62"/>
      <c r="L698" s="61"/>
      <c r="M698" s="58"/>
    </row>
    <row r="699" spans="1:13" s="60" customFormat="1">
      <c r="A699" s="63"/>
      <c r="B699" s="68"/>
      <c r="D699" s="67"/>
      <c r="E699" s="66"/>
      <c r="F699" s="65"/>
      <c r="G699" s="59"/>
      <c r="H699" s="62"/>
      <c r="I699" s="64"/>
      <c r="J699" s="63"/>
      <c r="K699" s="62"/>
      <c r="L699" s="61"/>
      <c r="M699" s="58"/>
    </row>
    <row r="700" spans="1:13" s="60" customFormat="1">
      <c r="A700" s="63"/>
      <c r="B700" s="68"/>
      <c r="D700" s="67"/>
      <c r="E700" s="66"/>
      <c r="F700" s="65"/>
      <c r="G700" s="59"/>
      <c r="H700" s="62"/>
      <c r="I700" s="64"/>
      <c r="J700" s="63"/>
      <c r="K700" s="62"/>
      <c r="L700" s="61"/>
      <c r="M700" s="58"/>
    </row>
    <row r="701" spans="1:13" s="60" customFormat="1">
      <c r="A701" s="63"/>
      <c r="B701" s="68"/>
      <c r="D701" s="67"/>
      <c r="E701" s="66"/>
      <c r="F701" s="65"/>
      <c r="G701" s="59"/>
      <c r="H701" s="62"/>
      <c r="I701" s="64"/>
      <c r="J701" s="63"/>
      <c r="K701" s="62"/>
      <c r="L701" s="61"/>
      <c r="M701" s="58"/>
    </row>
    <row r="702" spans="1:13" s="60" customFormat="1">
      <c r="A702" s="63"/>
      <c r="B702" s="68"/>
      <c r="D702" s="67"/>
      <c r="E702" s="66"/>
      <c r="F702" s="65"/>
      <c r="G702" s="59"/>
      <c r="H702" s="62"/>
      <c r="I702" s="64"/>
      <c r="J702" s="63"/>
      <c r="K702" s="62"/>
      <c r="L702" s="61"/>
      <c r="M702" s="58"/>
    </row>
    <row r="703" spans="1:13" s="60" customFormat="1">
      <c r="A703" s="63"/>
      <c r="B703" s="68"/>
      <c r="D703" s="67"/>
      <c r="E703" s="66"/>
      <c r="F703" s="65"/>
      <c r="G703" s="59"/>
      <c r="H703" s="62"/>
      <c r="I703" s="64"/>
      <c r="J703" s="63"/>
      <c r="K703" s="62"/>
      <c r="L703" s="61"/>
      <c r="M703" s="58"/>
    </row>
    <row r="704" spans="1:13" s="60" customFormat="1">
      <c r="A704" s="63"/>
      <c r="B704" s="68"/>
      <c r="D704" s="67"/>
      <c r="E704" s="66"/>
      <c r="F704" s="65"/>
      <c r="G704" s="59"/>
      <c r="H704" s="62"/>
      <c r="I704" s="64"/>
      <c r="J704" s="63"/>
      <c r="K704" s="62"/>
      <c r="L704" s="61"/>
      <c r="M704" s="58"/>
    </row>
    <row r="705" spans="1:13" s="60" customFormat="1">
      <c r="A705" s="63"/>
      <c r="B705" s="68"/>
      <c r="D705" s="67"/>
      <c r="E705" s="66"/>
      <c r="F705" s="65"/>
      <c r="G705" s="59"/>
      <c r="H705" s="62"/>
      <c r="I705" s="64"/>
      <c r="J705" s="63"/>
      <c r="K705" s="62"/>
      <c r="L705" s="61"/>
      <c r="M705" s="58"/>
    </row>
    <row r="706" spans="1:13" s="60" customFormat="1">
      <c r="A706" s="63"/>
      <c r="B706" s="68"/>
      <c r="D706" s="67"/>
      <c r="E706" s="66"/>
      <c r="F706" s="65"/>
      <c r="G706" s="59"/>
      <c r="H706" s="62"/>
      <c r="I706" s="64"/>
      <c r="J706" s="63"/>
      <c r="K706" s="62"/>
      <c r="L706" s="61"/>
      <c r="M706" s="58"/>
    </row>
    <row r="707" spans="1:13" s="60" customFormat="1">
      <c r="A707" s="63"/>
      <c r="B707" s="68"/>
      <c r="D707" s="67"/>
      <c r="E707" s="66"/>
      <c r="F707" s="65"/>
      <c r="G707" s="59"/>
      <c r="H707" s="62"/>
      <c r="I707" s="64"/>
      <c r="J707" s="63"/>
      <c r="K707" s="62"/>
      <c r="L707" s="61"/>
      <c r="M707" s="58"/>
    </row>
    <row r="708" spans="1:13" s="60" customFormat="1">
      <c r="A708" s="63"/>
      <c r="B708" s="68"/>
      <c r="D708" s="67"/>
      <c r="E708" s="66"/>
      <c r="F708" s="65"/>
      <c r="G708" s="59"/>
      <c r="H708" s="62"/>
      <c r="I708" s="64"/>
      <c r="J708" s="63"/>
      <c r="K708" s="62"/>
      <c r="L708" s="61"/>
      <c r="M708" s="58"/>
    </row>
    <row r="709" spans="1:13" s="60" customFormat="1">
      <c r="A709" s="63"/>
      <c r="B709" s="68"/>
      <c r="D709" s="67"/>
      <c r="E709" s="66"/>
      <c r="F709" s="65"/>
      <c r="G709" s="59"/>
      <c r="H709" s="62"/>
      <c r="I709" s="64"/>
      <c r="J709" s="63"/>
      <c r="K709" s="62"/>
      <c r="L709" s="61"/>
      <c r="M709" s="58"/>
    </row>
    <row r="710" spans="1:13" s="60" customFormat="1">
      <c r="A710" s="63"/>
      <c r="B710" s="68"/>
      <c r="D710" s="67"/>
      <c r="E710" s="66"/>
      <c r="F710" s="65"/>
      <c r="G710" s="59"/>
      <c r="H710" s="62"/>
      <c r="I710" s="64"/>
      <c r="J710" s="63"/>
      <c r="K710" s="62"/>
      <c r="L710" s="61"/>
      <c r="M710" s="58"/>
    </row>
    <row r="711" spans="1:13" s="60" customFormat="1">
      <c r="A711" s="63"/>
      <c r="B711" s="68"/>
      <c r="D711" s="67"/>
      <c r="E711" s="66"/>
      <c r="F711" s="65"/>
      <c r="G711" s="59"/>
      <c r="H711" s="62"/>
      <c r="I711" s="64"/>
      <c r="J711" s="63"/>
      <c r="K711" s="62"/>
      <c r="L711" s="61"/>
      <c r="M711" s="58"/>
    </row>
    <row r="712" spans="1:13" s="60" customFormat="1">
      <c r="A712" s="63"/>
      <c r="B712" s="68"/>
      <c r="D712" s="67"/>
      <c r="E712" s="66"/>
      <c r="F712" s="65"/>
      <c r="G712" s="59"/>
      <c r="H712" s="62"/>
      <c r="I712" s="64"/>
      <c r="J712" s="63"/>
      <c r="K712" s="62"/>
      <c r="L712" s="61"/>
      <c r="M712" s="58"/>
    </row>
    <row r="713" spans="1:13" s="60" customFormat="1">
      <c r="A713" s="63"/>
      <c r="B713" s="68"/>
      <c r="D713" s="67"/>
      <c r="E713" s="66"/>
      <c r="F713" s="65"/>
      <c r="G713" s="59"/>
      <c r="H713" s="62"/>
      <c r="I713" s="64"/>
      <c r="J713" s="63"/>
      <c r="K713" s="62"/>
      <c r="L713" s="61"/>
      <c r="M713" s="58"/>
    </row>
    <row r="714" spans="1:13" s="60" customFormat="1">
      <c r="A714" s="63"/>
      <c r="B714" s="68"/>
      <c r="D714" s="67"/>
      <c r="E714" s="66"/>
      <c r="F714" s="65"/>
      <c r="G714" s="59"/>
      <c r="H714" s="62"/>
      <c r="I714" s="64"/>
      <c r="J714" s="63"/>
      <c r="K714" s="62"/>
      <c r="L714" s="61"/>
      <c r="M714" s="58"/>
    </row>
    <row r="715" spans="1:13" s="60" customFormat="1">
      <c r="A715" s="63"/>
      <c r="B715" s="68"/>
      <c r="D715" s="67"/>
      <c r="E715" s="66"/>
      <c r="F715" s="65"/>
      <c r="G715" s="59"/>
      <c r="H715" s="62"/>
      <c r="I715" s="64"/>
      <c r="J715" s="63"/>
      <c r="K715" s="62"/>
      <c r="L715" s="61"/>
      <c r="M715" s="58"/>
    </row>
    <row r="716" spans="1:13" s="60" customFormat="1">
      <c r="A716" s="63"/>
      <c r="B716" s="68"/>
      <c r="D716" s="67"/>
      <c r="E716" s="66"/>
      <c r="F716" s="65"/>
      <c r="G716" s="59"/>
      <c r="H716" s="62"/>
      <c r="I716" s="64"/>
      <c r="J716" s="63"/>
      <c r="K716" s="62"/>
      <c r="L716" s="61"/>
      <c r="M716" s="58"/>
    </row>
    <row r="717" spans="1:13" s="60" customFormat="1">
      <c r="A717" s="63"/>
      <c r="B717" s="68"/>
      <c r="D717" s="67"/>
      <c r="E717" s="66"/>
      <c r="F717" s="65"/>
      <c r="G717" s="59"/>
      <c r="H717" s="62"/>
      <c r="I717" s="64"/>
      <c r="J717" s="63"/>
      <c r="K717" s="62"/>
      <c r="L717" s="61"/>
      <c r="M717" s="58"/>
    </row>
    <row r="718" spans="1:13" s="60" customFormat="1">
      <c r="A718" s="63"/>
      <c r="B718" s="68"/>
      <c r="D718" s="67"/>
      <c r="E718" s="66"/>
      <c r="F718" s="65"/>
      <c r="G718" s="59"/>
      <c r="H718" s="62"/>
      <c r="I718" s="64"/>
      <c r="J718" s="63"/>
      <c r="K718" s="62"/>
      <c r="L718" s="61"/>
      <c r="M718" s="58"/>
    </row>
    <row r="719" spans="1:13" s="60" customFormat="1">
      <c r="A719" s="63"/>
      <c r="B719" s="68"/>
      <c r="D719" s="67"/>
      <c r="E719" s="66"/>
      <c r="F719" s="65"/>
      <c r="G719" s="59"/>
      <c r="H719" s="62"/>
      <c r="I719" s="64"/>
      <c r="J719" s="63"/>
      <c r="K719" s="62"/>
      <c r="L719" s="61"/>
      <c r="M719" s="58"/>
    </row>
    <row r="720" spans="1:13" s="60" customFormat="1">
      <c r="A720" s="63"/>
      <c r="B720" s="68"/>
      <c r="D720" s="67"/>
      <c r="E720" s="66"/>
      <c r="F720" s="65"/>
      <c r="G720" s="59"/>
      <c r="H720" s="62"/>
      <c r="I720" s="64"/>
      <c r="J720" s="63"/>
      <c r="K720" s="62"/>
      <c r="L720" s="61"/>
      <c r="M720" s="58"/>
    </row>
    <row r="721" spans="1:13" s="60" customFormat="1">
      <c r="A721" s="63"/>
      <c r="B721" s="68"/>
      <c r="D721" s="67"/>
      <c r="E721" s="66"/>
      <c r="F721" s="65"/>
      <c r="G721" s="59"/>
      <c r="H721" s="62"/>
      <c r="I721" s="64"/>
      <c r="J721" s="63"/>
      <c r="K721" s="62"/>
      <c r="L721" s="61"/>
      <c r="M721" s="58"/>
    </row>
    <row r="722" spans="1:13" s="60" customFormat="1">
      <c r="A722" s="63"/>
      <c r="B722" s="68"/>
      <c r="D722" s="67"/>
      <c r="E722" s="66"/>
      <c r="F722" s="65"/>
      <c r="G722" s="59"/>
      <c r="H722" s="62"/>
      <c r="I722" s="64"/>
      <c r="J722" s="63"/>
      <c r="K722" s="62"/>
      <c r="L722" s="61"/>
      <c r="M722" s="58"/>
    </row>
    <row r="723" spans="1:13" s="60" customFormat="1">
      <c r="A723" s="63"/>
      <c r="B723" s="68"/>
      <c r="D723" s="67"/>
      <c r="E723" s="66"/>
      <c r="F723" s="65"/>
      <c r="G723" s="59"/>
      <c r="H723" s="62"/>
      <c r="I723" s="64"/>
      <c r="J723" s="63"/>
      <c r="K723" s="62"/>
      <c r="L723" s="61"/>
      <c r="M723" s="58"/>
    </row>
    <row r="724" spans="1:13" s="60" customFormat="1">
      <c r="A724" s="63"/>
      <c r="B724" s="68"/>
      <c r="D724" s="67"/>
      <c r="E724" s="66"/>
      <c r="F724" s="65"/>
      <c r="G724" s="59"/>
      <c r="H724" s="62"/>
      <c r="I724" s="64"/>
      <c r="J724" s="63"/>
      <c r="K724" s="62"/>
      <c r="L724" s="61"/>
      <c r="M724" s="58"/>
    </row>
    <row r="725" spans="1:13" s="60" customFormat="1">
      <c r="A725" s="63"/>
      <c r="B725" s="68"/>
      <c r="D725" s="67"/>
      <c r="E725" s="66"/>
      <c r="F725" s="65"/>
      <c r="G725" s="59"/>
      <c r="H725" s="62"/>
      <c r="I725" s="64"/>
      <c r="J725" s="63"/>
      <c r="K725" s="62"/>
      <c r="L725" s="61"/>
      <c r="M725" s="58"/>
    </row>
    <row r="726" spans="1:13" s="60" customFormat="1">
      <c r="A726" s="63"/>
      <c r="B726" s="68"/>
      <c r="D726" s="67"/>
      <c r="E726" s="66"/>
      <c r="F726" s="65"/>
      <c r="G726" s="59"/>
      <c r="H726" s="62"/>
      <c r="I726" s="64"/>
      <c r="J726" s="63"/>
      <c r="K726" s="62"/>
      <c r="L726" s="61"/>
      <c r="M726" s="58"/>
    </row>
    <row r="727" spans="1:13" s="60" customFormat="1">
      <c r="A727" s="63"/>
      <c r="B727" s="68"/>
      <c r="D727" s="67"/>
      <c r="E727" s="66"/>
      <c r="F727" s="65"/>
      <c r="G727" s="59"/>
      <c r="H727" s="62"/>
      <c r="I727" s="64"/>
      <c r="J727" s="63"/>
      <c r="K727" s="62"/>
      <c r="L727" s="61"/>
      <c r="M727" s="58"/>
    </row>
    <row r="728" spans="1:13" s="60" customFormat="1">
      <c r="A728" s="63"/>
      <c r="B728" s="68"/>
      <c r="D728" s="67"/>
      <c r="E728" s="66"/>
      <c r="F728" s="65"/>
      <c r="G728" s="59"/>
      <c r="H728" s="62"/>
      <c r="I728" s="64"/>
      <c r="J728" s="63"/>
      <c r="K728" s="62"/>
      <c r="L728" s="61"/>
      <c r="M728" s="58"/>
    </row>
    <row r="729" spans="1:13" s="60" customFormat="1">
      <c r="A729" s="63"/>
      <c r="B729" s="68"/>
      <c r="D729" s="67"/>
      <c r="E729" s="66"/>
      <c r="F729" s="65"/>
      <c r="G729" s="59"/>
      <c r="H729" s="62"/>
      <c r="I729" s="64"/>
      <c r="J729" s="63"/>
      <c r="K729" s="62"/>
      <c r="L729" s="61"/>
      <c r="M729" s="58"/>
    </row>
    <row r="730" spans="1:13" s="60" customFormat="1">
      <c r="A730" s="63"/>
      <c r="B730" s="68"/>
      <c r="D730" s="67"/>
      <c r="E730" s="66"/>
      <c r="F730" s="65"/>
      <c r="G730" s="59"/>
      <c r="H730" s="62"/>
      <c r="I730" s="64"/>
      <c r="J730" s="63"/>
      <c r="K730" s="62"/>
      <c r="L730" s="61"/>
      <c r="M730" s="58"/>
    </row>
    <row r="731" spans="1:13" s="60" customFormat="1">
      <c r="A731" s="63"/>
      <c r="B731" s="68"/>
      <c r="D731" s="67"/>
      <c r="E731" s="66"/>
      <c r="F731" s="65"/>
      <c r="G731" s="59"/>
      <c r="H731" s="62"/>
      <c r="I731" s="64"/>
      <c r="J731" s="63"/>
      <c r="K731" s="62"/>
      <c r="L731" s="61"/>
      <c r="M731" s="58"/>
    </row>
    <row r="732" spans="1:13" s="60" customFormat="1">
      <c r="A732" s="63"/>
      <c r="B732" s="68"/>
      <c r="D732" s="67"/>
      <c r="E732" s="66"/>
      <c r="F732" s="65"/>
      <c r="G732" s="59"/>
      <c r="H732" s="62"/>
      <c r="I732" s="64"/>
      <c r="J732" s="63"/>
      <c r="K732" s="62"/>
      <c r="L732" s="61"/>
      <c r="M732" s="58"/>
    </row>
    <row r="733" spans="1:13" s="60" customFormat="1">
      <c r="A733" s="63"/>
      <c r="B733" s="68"/>
      <c r="D733" s="67"/>
      <c r="E733" s="66"/>
      <c r="F733" s="65"/>
      <c r="G733" s="59"/>
      <c r="H733" s="62"/>
      <c r="I733" s="64"/>
      <c r="J733" s="63"/>
      <c r="K733" s="62"/>
      <c r="L733" s="61"/>
      <c r="M733" s="58"/>
    </row>
    <row r="734" spans="1:13" s="60" customFormat="1">
      <c r="A734" s="63"/>
      <c r="B734" s="68"/>
      <c r="D734" s="67"/>
      <c r="E734" s="66"/>
      <c r="F734" s="65"/>
      <c r="G734" s="59"/>
      <c r="H734" s="62"/>
      <c r="I734" s="64"/>
      <c r="J734" s="63"/>
      <c r="K734" s="62"/>
      <c r="L734" s="61"/>
      <c r="M734" s="58"/>
    </row>
    <row r="735" spans="1:13" s="60" customFormat="1">
      <c r="A735" s="63"/>
      <c r="B735" s="68"/>
      <c r="D735" s="67"/>
      <c r="E735" s="66"/>
      <c r="F735" s="65"/>
      <c r="G735" s="59"/>
      <c r="H735" s="62"/>
      <c r="I735" s="64"/>
      <c r="J735" s="63"/>
      <c r="K735" s="62"/>
      <c r="L735" s="61"/>
      <c r="M735" s="58"/>
    </row>
    <row r="736" spans="1:13" s="60" customFormat="1">
      <c r="A736" s="63"/>
      <c r="B736" s="68"/>
      <c r="D736" s="67"/>
      <c r="E736" s="66"/>
      <c r="F736" s="65"/>
      <c r="G736" s="59"/>
      <c r="H736" s="62"/>
      <c r="I736" s="64"/>
      <c r="J736" s="63"/>
      <c r="K736" s="62"/>
      <c r="L736" s="61"/>
      <c r="M736" s="58"/>
    </row>
    <row r="737" spans="1:13" s="60" customFormat="1">
      <c r="A737" s="63"/>
      <c r="B737" s="68"/>
      <c r="D737" s="67"/>
      <c r="E737" s="66"/>
      <c r="F737" s="65"/>
      <c r="G737" s="59"/>
      <c r="H737" s="62"/>
      <c r="I737" s="64"/>
      <c r="J737" s="63"/>
      <c r="K737" s="62"/>
      <c r="L737" s="61"/>
      <c r="M737" s="58"/>
    </row>
    <row r="738" spans="1:13" s="60" customFormat="1">
      <c r="A738" s="63"/>
      <c r="B738" s="68"/>
      <c r="D738" s="67"/>
      <c r="E738" s="66"/>
      <c r="F738" s="65"/>
      <c r="G738" s="59"/>
      <c r="H738" s="62"/>
      <c r="I738" s="64"/>
      <c r="J738" s="63"/>
      <c r="K738" s="62"/>
      <c r="L738" s="61"/>
      <c r="M738" s="58"/>
    </row>
    <row r="739" spans="1:13" s="60" customFormat="1">
      <c r="A739" s="63"/>
      <c r="B739" s="68"/>
      <c r="D739" s="67"/>
      <c r="E739" s="66"/>
      <c r="F739" s="65"/>
      <c r="G739" s="59"/>
      <c r="H739" s="62"/>
      <c r="I739" s="64"/>
      <c r="J739" s="63"/>
      <c r="K739" s="62"/>
      <c r="L739" s="61"/>
      <c r="M739" s="58"/>
    </row>
    <row r="740" spans="1:13" s="60" customFormat="1">
      <c r="A740" s="63"/>
      <c r="B740" s="68"/>
      <c r="D740" s="67"/>
      <c r="E740" s="66"/>
      <c r="F740" s="65"/>
      <c r="G740" s="59"/>
      <c r="H740" s="62"/>
      <c r="I740" s="64"/>
      <c r="J740" s="63"/>
      <c r="K740" s="62"/>
      <c r="L740" s="61"/>
      <c r="M740" s="58"/>
    </row>
    <row r="741" spans="1:13" s="60" customFormat="1">
      <c r="A741" s="63"/>
      <c r="B741" s="68"/>
      <c r="D741" s="67"/>
      <c r="E741" s="66"/>
      <c r="F741" s="65"/>
      <c r="G741" s="59"/>
      <c r="H741" s="62"/>
      <c r="I741" s="64"/>
      <c r="J741" s="63"/>
      <c r="K741" s="62"/>
      <c r="L741" s="61"/>
      <c r="M741" s="58"/>
    </row>
    <row r="742" spans="1:13" s="60" customFormat="1">
      <c r="A742" s="63"/>
      <c r="B742" s="68"/>
      <c r="D742" s="67"/>
      <c r="E742" s="66"/>
      <c r="F742" s="65"/>
      <c r="G742" s="59"/>
      <c r="H742" s="62"/>
      <c r="I742" s="64"/>
      <c r="J742" s="63"/>
      <c r="K742" s="62"/>
      <c r="L742" s="61"/>
      <c r="M742" s="58"/>
    </row>
    <row r="743" spans="1:13" s="60" customFormat="1">
      <c r="A743" s="63"/>
      <c r="B743" s="68"/>
      <c r="D743" s="67"/>
      <c r="E743" s="66"/>
      <c r="F743" s="65"/>
      <c r="G743" s="59"/>
      <c r="H743" s="62"/>
      <c r="I743" s="64"/>
      <c r="J743" s="63"/>
      <c r="K743" s="62"/>
      <c r="L743" s="61"/>
      <c r="M743" s="58"/>
    </row>
    <row r="744" spans="1:13" s="60" customFormat="1">
      <c r="A744" s="63"/>
      <c r="B744" s="68"/>
      <c r="D744" s="67"/>
      <c r="E744" s="66"/>
      <c r="F744" s="65"/>
      <c r="G744" s="59"/>
      <c r="H744" s="62"/>
      <c r="I744" s="64"/>
      <c r="J744" s="63"/>
      <c r="K744" s="62"/>
      <c r="L744" s="61"/>
      <c r="M744" s="58"/>
    </row>
    <row r="745" spans="1:13" s="60" customFormat="1">
      <c r="A745" s="63"/>
      <c r="B745" s="68"/>
      <c r="D745" s="67"/>
      <c r="E745" s="66"/>
      <c r="F745" s="65"/>
      <c r="G745" s="59"/>
      <c r="H745" s="62"/>
      <c r="I745" s="64"/>
      <c r="J745" s="63"/>
      <c r="K745" s="62"/>
      <c r="L745" s="61"/>
      <c r="M745" s="58"/>
    </row>
    <row r="746" spans="1:13" s="60" customFormat="1">
      <c r="A746" s="63"/>
      <c r="B746" s="68"/>
      <c r="D746" s="67"/>
      <c r="E746" s="66"/>
      <c r="F746" s="65"/>
      <c r="G746" s="59"/>
      <c r="H746" s="62"/>
      <c r="I746" s="64"/>
      <c r="J746" s="63"/>
      <c r="K746" s="62"/>
      <c r="L746" s="61"/>
      <c r="M746" s="58"/>
    </row>
    <row r="747" spans="1:13" s="60" customFormat="1">
      <c r="A747" s="63"/>
      <c r="B747" s="68"/>
      <c r="D747" s="67"/>
      <c r="E747" s="66"/>
      <c r="F747" s="65"/>
      <c r="G747" s="59"/>
      <c r="H747" s="62"/>
      <c r="I747" s="64"/>
      <c r="J747" s="63"/>
      <c r="K747" s="62"/>
      <c r="L747" s="61"/>
      <c r="M747" s="58"/>
    </row>
    <row r="748" spans="1:13" s="60" customFormat="1">
      <c r="A748" s="63"/>
      <c r="B748" s="68"/>
      <c r="D748" s="67"/>
      <c r="E748" s="66"/>
      <c r="F748" s="65"/>
      <c r="G748" s="59"/>
      <c r="H748" s="62"/>
      <c r="I748" s="64"/>
      <c r="J748" s="63"/>
      <c r="K748" s="62"/>
      <c r="L748" s="61"/>
      <c r="M748" s="58"/>
    </row>
    <row r="749" spans="1:13" s="60" customFormat="1">
      <c r="A749" s="63"/>
      <c r="B749" s="68"/>
      <c r="D749" s="67"/>
      <c r="E749" s="66"/>
      <c r="F749" s="65"/>
      <c r="G749" s="59"/>
      <c r="H749" s="62"/>
      <c r="I749" s="64"/>
      <c r="J749" s="63"/>
      <c r="K749" s="62"/>
      <c r="L749" s="61"/>
      <c r="M749" s="58"/>
    </row>
    <row r="750" spans="1:13" s="60" customFormat="1">
      <c r="A750" s="63"/>
      <c r="B750" s="68"/>
      <c r="D750" s="67"/>
      <c r="E750" s="66"/>
      <c r="F750" s="65"/>
      <c r="G750" s="59"/>
      <c r="H750" s="62"/>
      <c r="I750" s="64"/>
      <c r="J750" s="63"/>
      <c r="K750" s="62"/>
      <c r="L750" s="61"/>
      <c r="M750" s="58"/>
    </row>
    <row r="751" spans="1:13" s="60" customFormat="1">
      <c r="A751" s="63"/>
      <c r="B751" s="68"/>
      <c r="D751" s="67"/>
      <c r="E751" s="66"/>
      <c r="F751" s="65"/>
      <c r="G751" s="59"/>
      <c r="H751" s="62"/>
      <c r="I751" s="64"/>
      <c r="J751" s="63"/>
      <c r="K751" s="62"/>
      <c r="L751" s="61"/>
      <c r="M751" s="58"/>
    </row>
    <row r="752" spans="1:13" s="60" customFormat="1">
      <c r="A752" s="63"/>
      <c r="B752" s="68"/>
      <c r="D752" s="67"/>
      <c r="E752" s="66"/>
      <c r="F752" s="65"/>
      <c r="G752" s="59"/>
      <c r="H752" s="62"/>
      <c r="I752" s="64"/>
      <c r="J752" s="63"/>
      <c r="K752" s="62"/>
      <c r="L752" s="61"/>
      <c r="M752" s="58"/>
    </row>
    <row r="753" spans="1:13" s="60" customFormat="1">
      <c r="A753" s="63"/>
      <c r="B753" s="68"/>
      <c r="D753" s="67"/>
      <c r="E753" s="66"/>
      <c r="F753" s="65"/>
      <c r="G753" s="59"/>
      <c r="H753" s="62"/>
      <c r="I753" s="64"/>
      <c r="J753" s="63"/>
      <c r="K753" s="62"/>
      <c r="L753" s="61"/>
      <c r="M753" s="58"/>
    </row>
    <row r="754" spans="1:13" s="60" customFormat="1">
      <c r="A754" s="63"/>
      <c r="B754" s="68"/>
      <c r="D754" s="67"/>
      <c r="E754" s="66"/>
      <c r="F754" s="65"/>
      <c r="G754" s="59"/>
      <c r="H754" s="62"/>
      <c r="I754" s="64"/>
      <c r="J754" s="63"/>
      <c r="K754" s="62"/>
      <c r="L754" s="61"/>
      <c r="M754" s="58"/>
    </row>
    <row r="755" spans="1:13" s="60" customFormat="1">
      <c r="A755" s="63"/>
      <c r="B755" s="68"/>
      <c r="D755" s="67"/>
      <c r="E755" s="66"/>
      <c r="F755" s="65"/>
      <c r="G755" s="59"/>
      <c r="H755" s="62"/>
      <c r="I755" s="64"/>
      <c r="J755" s="63"/>
      <c r="K755" s="62"/>
      <c r="L755" s="61"/>
      <c r="M755" s="58"/>
    </row>
    <row r="756" spans="1:13" s="60" customFormat="1">
      <c r="A756" s="63"/>
      <c r="B756" s="68"/>
      <c r="D756" s="67"/>
      <c r="E756" s="66"/>
      <c r="F756" s="65"/>
      <c r="G756" s="59"/>
      <c r="H756" s="62"/>
      <c r="I756" s="64"/>
      <c r="J756" s="63"/>
      <c r="K756" s="62"/>
      <c r="L756" s="61"/>
      <c r="M756" s="58"/>
    </row>
    <row r="757" spans="1:13" s="60" customFormat="1">
      <c r="A757" s="63"/>
      <c r="B757" s="68"/>
      <c r="D757" s="67"/>
      <c r="E757" s="66"/>
      <c r="F757" s="65"/>
      <c r="G757" s="59"/>
      <c r="H757" s="62"/>
      <c r="I757" s="64"/>
      <c r="J757" s="63"/>
      <c r="K757" s="62"/>
      <c r="L757" s="61"/>
      <c r="M757" s="58"/>
    </row>
    <row r="758" spans="1:13" s="60" customFormat="1">
      <c r="A758" s="63"/>
      <c r="B758" s="68"/>
      <c r="D758" s="67"/>
      <c r="E758" s="66"/>
      <c r="F758" s="65"/>
      <c r="G758" s="59"/>
      <c r="H758" s="62"/>
      <c r="I758" s="64"/>
      <c r="J758" s="63"/>
      <c r="K758" s="62"/>
      <c r="L758" s="61"/>
      <c r="M758" s="58"/>
    </row>
    <row r="759" spans="1:13" s="60" customFormat="1">
      <c r="A759" s="63"/>
      <c r="B759" s="68"/>
      <c r="D759" s="67"/>
      <c r="E759" s="66"/>
      <c r="F759" s="65"/>
      <c r="G759" s="59"/>
      <c r="H759" s="62"/>
      <c r="I759" s="64"/>
      <c r="J759" s="63"/>
      <c r="K759" s="62"/>
      <c r="L759" s="61"/>
      <c r="M759" s="58"/>
    </row>
    <row r="760" spans="1:13" s="60" customFormat="1">
      <c r="A760" s="63"/>
      <c r="B760" s="68"/>
      <c r="D760" s="67"/>
      <c r="E760" s="66"/>
      <c r="F760" s="65"/>
      <c r="G760" s="59"/>
      <c r="H760" s="62"/>
      <c r="I760" s="64"/>
      <c r="J760" s="63"/>
      <c r="K760" s="62"/>
      <c r="L760" s="61"/>
      <c r="M760" s="58"/>
    </row>
    <row r="761" spans="1:13" s="60" customFormat="1">
      <c r="A761" s="63"/>
      <c r="B761" s="68"/>
      <c r="D761" s="67"/>
      <c r="E761" s="66"/>
      <c r="F761" s="65"/>
      <c r="G761" s="59"/>
      <c r="H761" s="62"/>
      <c r="I761" s="64"/>
      <c r="J761" s="63"/>
      <c r="K761" s="62"/>
      <c r="L761" s="61"/>
      <c r="M761" s="58"/>
    </row>
    <row r="762" spans="1:13" s="60" customFormat="1">
      <c r="A762" s="63"/>
      <c r="B762" s="68"/>
      <c r="D762" s="67"/>
      <c r="E762" s="66"/>
      <c r="F762" s="65"/>
      <c r="G762" s="59"/>
      <c r="H762" s="62"/>
      <c r="I762" s="64"/>
      <c r="J762" s="63"/>
      <c r="K762" s="62"/>
      <c r="L762" s="61"/>
      <c r="M762" s="58"/>
    </row>
    <row r="763" spans="1:13" s="60" customFormat="1">
      <c r="A763" s="63"/>
      <c r="B763" s="68"/>
      <c r="D763" s="67"/>
      <c r="E763" s="66"/>
      <c r="F763" s="65"/>
      <c r="G763" s="59"/>
      <c r="H763" s="62"/>
      <c r="I763" s="64"/>
      <c r="J763" s="63"/>
      <c r="K763" s="62"/>
      <c r="L763" s="61"/>
      <c r="M763" s="58"/>
    </row>
    <row r="764" spans="1:13" s="60" customFormat="1">
      <c r="A764" s="63"/>
      <c r="B764" s="68"/>
      <c r="D764" s="67"/>
      <c r="E764" s="66"/>
      <c r="F764" s="65"/>
      <c r="G764" s="59"/>
      <c r="H764" s="62"/>
      <c r="I764" s="64"/>
      <c r="J764" s="63"/>
      <c r="K764" s="62"/>
      <c r="L764" s="61"/>
      <c r="M764" s="58"/>
    </row>
    <row r="765" spans="1:13" s="60" customFormat="1">
      <c r="A765" s="63"/>
      <c r="B765" s="68"/>
      <c r="D765" s="67"/>
      <c r="E765" s="66"/>
      <c r="F765" s="65"/>
      <c r="G765" s="59"/>
      <c r="H765" s="62"/>
      <c r="I765" s="64"/>
      <c r="J765" s="63"/>
      <c r="K765" s="62"/>
      <c r="L765" s="61"/>
      <c r="M765" s="58"/>
    </row>
    <row r="766" spans="1:13" s="60" customFormat="1">
      <c r="A766" s="63"/>
      <c r="B766" s="68"/>
      <c r="D766" s="67"/>
      <c r="E766" s="66"/>
      <c r="F766" s="65"/>
      <c r="G766" s="59"/>
      <c r="H766" s="62"/>
      <c r="I766" s="64"/>
      <c r="J766" s="63"/>
      <c r="K766" s="62"/>
      <c r="L766" s="61"/>
      <c r="M766" s="58"/>
    </row>
    <row r="767" spans="1:13" s="60" customFormat="1">
      <c r="A767" s="63"/>
      <c r="B767" s="68"/>
      <c r="D767" s="67"/>
      <c r="E767" s="66"/>
      <c r="F767" s="65"/>
      <c r="G767" s="59"/>
      <c r="H767" s="62"/>
      <c r="I767" s="64"/>
      <c r="J767" s="63"/>
      <c r="K767" s="62"/>
      <c r="L767" s="61"/>
      <c r="M767" s="58"/>
    </row>
    <row r="768" spans="1:13" s="60" customFormat="1">
      <c r="A768" s="63"/>
      <c r="B768" s="68"/>
      <c r="D768" s="67"/>
      <c r="E768" s="66"/>
      <c r="F768" s="65"/>
      <c r="G768" s="59"/>
      <c r="H768" s="62"/>
      <c r="I768" s="64"/>
      <c r="J768" s="63"/>
      <c r="K768" s="62"/>
      <c r="L768" s="61"/>
      <c r="M768" s="58"/>
    </row>
    <row r="769" spans="1:13" s="60" customFormat="1">
      <c r="A769" s="63"/>
      <c r="B769" s="68"/>
      <c r="D769" s="67"/>
      <c r="E769" s="66"/>
      <c r="F769" s="65"/>
      <c r="G769" s="59"/>
      <c r="H769" s="62"/>
      <c r="I769" s="64"/>
      <c r="J769" s="63"/>
      <c r="K769" s="62"/>
      <c r="L769" s="61"/>
      <c r="M769" s="58"/>
    </row>
    <row r="770" spans="1:13" s="60" customFormat="1">
      <c r="A770" s="63"/>
      <c r="B770" s="68"/>
      <c r="D770" s="67"/>
      <c r="E770" s="66"/>
      <c r="F770" s="65"/>
      <c r="G770" s="59"/>
      <c r="H770" s="62"/>
      <c r="I770" s="64"/>
      <c r="J770" s="63"/>
      <c r="K770" s="62"/>
      <c r="L770" s="61"/>
      <c r="M770" s="58"/>
    </row>
    <row r="771" spans="1:13" s="60" customFormat="1">
      <c r="A771" s="63"/>
      <c r="B771" s="68"/>
      <c r="D771" s="67"/>
      <c r="E771" s="66"/>
      <c r="F771" s="65"/>
      <c r="G771" s="59"/>
      <c r="H771" s="62"/>
      <c r="I771" s="64"/>
      <c r="J771" s="63"/>
      <c r="K771" s="62"/>
      <c r="L771" s="61"/>
      <c r="M771" s="58"/>
    </row>
    <row r="772" spans="1:13" s="60" customFormat="1">
      <c r="A772" s="63"/>
      <c r="B772" s="68"/>
      <c r="D772" s="67"/>
      <c r="E772" s="66"/>
      <c r="F772" s="65"/>
      <c r="G772" s="59"/>
      <c r="H772" s="62"/>
      <c r="I772" s="64"/>
      <c r="J772" s="63"/>
      <c r="K772" s="62"/>
      <c r="L772" s="61"/>
      <c r="M772" s="58"/>
    </row>
    <row r="773" spans="1:13" s="60" customFormat="1">
      <c r="A773" s="63"/>
      <c r="B773" s="68"/>
      <c r="D773" s="67"/>
      <c r="E773" s="66"/>
      <c r="F773" s="65"/>
      <c r="G773" s="59"/>
      <c r="H773" s="62"/>
      <c r="I773" s="64"/>
      <c r="J773" s="63"/>
      <c r="K773" s="62"/>
      <c r="L773" s="61"/>
      <c r="M773" s="58"/>
    </row>
    <row r="774" spans="1:13" s="60" customFormat="1">
      <c r="A774" s="63"/>
      <c r="B774" s="68"/>
      <c r="D774" s="67"/>
      <c r="E774" s="66"/>
      <c r="F774" s="65"/>
      <c r="G774" s="59"/>
      <c r="H774" s="62"/>
      <c r="I774" s="64"/>
      <c r="J774" s="63"/>
      <c r="K774" s="62"/>
      <c r="L774" s="61"/>
      <c r="M774" s="58"/>
    </row>
    <row r="775" spans="1:13" s="60" customFormat="1">
      <c r="A775" s="63"/>
      <c r="B775" s="68"/>
      <c r="D775" s="67"/>
      <c r="E775" s="66"/>
      <c r="F775" s="65"/>
      <c r="G775" s="59"/>
      <c r="H775" s="62"/>
      <c r="I775" s="64"/>
      <c r="J775" s="63"/>
      <c r="K775" s="62"/>
      <c r="L775" s="61"/>
      <c r="M775" s="58"/>
    </row>
    <row r="776" spans="1:13" s="60" customFormat="1">
      <c r="A776" s="63"/>
      <c r="B776" s="68"/>
      <c r="D776" s="67"/>
      <c r="E776" s="66"/>
      <c r="F776" s="65"/>
      <c r="G776" s="59"/>
      <c r="H776" s="62"/>
      <c r="I776" s="64"/>
      <c r="J776" s="63"/>
      <c r="K776" s="62"/>
      <c r="L776" s="61"/>
      <c r="M776" s="58"/>
    </row>
    <row r="777" spans="1:13" s="60" customFormat="1">
      <c r="A777" s="63"/>
      <c r="B777" s="68"/>
      <c r="D777" s="67"/>
      <c r="E777" s="66"/>
      <c r="F777" s="65"/>
      <c r="G777" s="59"/>
      <c r="H777" s="62"/>
      <c r="I777" s="64"/>
      <c r="J777" s="63"/>
      <c r="K777" s="62"/>
      <c r="L777" s="61"/>
      <c r="M777" s="58"/>
    </row>
    <row r="778" spans="1:13" s="60" customFormat="1">
      <c r="A778" s="63"/>
      <c r="B778" s="68"/>
      <c r="D778" s="67"/>
      <c r="E778" s="66"/>
      <c r="F778" s="65"/>
      <c r="G778" s="59"/>
      <c r="H778" s="62"/>
      <c r="I778" s="64"/>
      <c r="J778" s="63"/>
      <c r="K778" s="62"/>
      <c r="L778" s="61"/>
      <c r="M778" s="58"/>
    </row>
    <row r="779" spans="1:13" s="60" customFormat="1">
      <c r="A779" s="63"/>
      <c r="B779" s="68"/>
      <c r="D779" s="67"/>
      <c r="E779" s="66"/>
      <c r="F779" s="65"/>
      <c r="G779" s="59"/>
      <c r="H779" s="62"/>
      <c r="I779" s="64"/>
      <c r="J779" s="63"/>
      <c r="K779" s="62"/>
      <c r="L779" s="61"/>
      <c r="M779" s="58"/>
    </row>
    <row r="780" spans="1:13" s="60" customFormat="1">
      <c r="A780" s="63"/>
      <c r="B780" s="68"/>
      <c r="D780" s="67"/>
      <c r="E780" s="66"/>
      <c r="F780" s="65"/>
      <c r="G780" s="59"/>
      <c r="H780" s="62"/>
      <c r="I780" s="64"/>
      <c r="J780" s="63"/>
      <c r="K780" s="62"/>
      <c r="L780" s="61"/>
      <c r="M780" s="58"/>
    </row>
    <row r="781" spans="1:13" s="60" customFormat="1">
      <c r="A781" s="63"/>
      <c r="B781" s="68"/>
      <c r="D781" s="67"/>
      <c r="E781" s="66"/>
      <c r="F781" s="65"/>
      <c r="G781" s="59"/>
      <c r="H781" s="62"/>
      <c r="I781" s="64"/>
      <c r="J781" s="63"/>
      <c r="K781" s="62"/>
      <c r="L781" s="61"/>
      <c r="M781" s="58"/>
    </row>
    <row r="782" spans="1:13" s="60" customFormat="1">
      <c r="A782" s="63"/>
      <c r="B782" s="68"/>
      <c r="D782" s="67"/>
      <c r="E782" s="66"/>
      <c r="F782" s="65"/>
      <c r="G782" s="59"/>
      <c r="H782" s="62"/>
      <c r="I782" s="64"/>
      <c r="J782" s="63"/>
      <c r="K782" s="62"/>
      <c r="L782" s="61"/>
      <c r="M782" s="58"/>
    </row>
    <row r="783" spans="1:13" s="60" customFormat="1">
      <c r="A783" s="63"/>
      <c r="B783" s="68"/>
      <c r="D783" s="67"/>
      <c r="E783" s="66"/>
      <c r="F783" s="65"/>
      <c r="G783" s="59"/>
      <c r="H783" s="62"/>
      <c r="I783" s="64"/>
      <c r="J783" s="63"/>
      <c r="K783" s="62"/>
      <c r="L783" s="61"/>
      <c r="M783" s="58"/>
    </row>
    <row r="784" spans="1:13" s="60" customFormat="1">
      <c r="A784" s="63"/>
      <c r="B784" s="68"/>
      <c r="D784" s="67"/>
      <c r="E784" s="66"/>
      <c r="F784" s="65"/>
      <c r="G784" s="59"/>
      <c r="H784" s="62"/>
      <c r="I784" s="64"/>
      <c r="J784" s="63"/>
      <c r="K784" s="62"/>
      <c r="L784" s="61"/>
      <c r="M784" s="58"/>
    </row>
    <row r="785" spans="1:13" s="60" customFormat="1">
      <c r="A785" s="63"/>
      <c r="B785" s="68"/>
      <c r="D785" s="67"/>
      <c r="E785" s="66"/>
      <c r="F785" s="65"/>
      <c r="G785" s="59"/>
      <c r="H785" s="62"/>
      <c r="I785" s="64"/>
      <c r="J785" s="63"/>
      <c r="K785" s="62"/>
      <c r="L785" s="61"/>
      <c r="M785" s="58"/>
    </row>
    <row r="786" spans="1:13" s="60" customFormat="1">
      <c r="A786" s="63"/>
      <c r="B786" s="68"/>
      <c r="D786" s="67"/>
      <c r="E786" s="66"/>
      <c r="F786" s="65"/>
      <c r="G786" s="59"/>
      <c r="H786" s="62"/>
      <c r="I786" s="64"/>
      <c r="J786" s="63"/>
      <c r="K786" s="62"/>
      <c r="L786" s="61"/>
      <c r="M786" s="58"/>
    </row>
    <row r="787" spans="1:13" s="60" customFormat="1">
      <c r="A787" s="63"/>
      <c r="B787" s="68"/>
      <c r="D787" s="67"/>
      <c r="E787" s="66"/>
      <c r="F787" s="65"/>
      <c r="G787" s="59"/>
      <c r="H787" s="62"/>
      <c r="I787" s="64"/>
      <c r="J787" s="63"/>
      <c r="K787" s="62"/>
      <c r="L787" s="61"/>
      <c r="M787" s="58"/>
    </row>
    <row r="788" spans="1:13" s="60" customFormat="1">
      <c r="A788" s="63"/>
      <c r="B788" s="68"/>
      <c r="D788" s="67"/>
      <c r="E788" s="66"/>
      <c r="F788" s="65"/>
      <c r="G788" s="59"/>
      <c r="H788" s="62"/>
      <c r="I788" s="64"/>
      <c r="J788" s="63"/>
      <c r="K788" s="62"/>
      <c r="L788" s="61"/>
      <c r="M788" s="58"/>
    </row>
    <row r="789" spans="1:13" s="60" customFormat="1">
      <c r="A789" s="63"/>
      <c r="B789" s="68"/>
      <c r="D789" s="67"/>
      <c r="E789" s="66"/>
      <c r="F789" s="65"/>
      <c r="G789" s="59"/>
      <c r="H789" s="62"/>
      <c r="I789" s="64"/>
      <c r="J789" s="63"/>
      <c r="K789" s="62"/>
      <c r="L789" s="61"/>
      <c r="M789" s="58"/>
    </row>
    <row r="790" spans="1:13" s="60" customFormat="1">
      <c r="A790" s="63"/>
      <c r="B790" s="68"/>
      <c r="D790" s="67"/>
      <c r="E790" s="66"/>
      <c r="F790" s="65"/>
      <c r="G790" s="59"/>
      <c r="H790" s="62"/>
      <c r="I790" s="64"/>
      <c r="J790" s="63"/>
      <c r="K790" s="62"/>
      <c r="L790" s="61"/>
      <c r="M790" s="58"/>
    </row>
    <row r="791" spans="1:13" s="60" customFormat="1">
      <c r="A791" s="63"/>
      <c r="B791" s="68"/>
      <c r="D791" s="67"/>
      <c r="E791" s="66"/>
      <c r="F791" s="65"/>
      <c r="G791" s="59"/>
      <c r="H791" s="62"/>
      <c r="I791" s="64"/>
      <c r="J791" s="63"/>
      <c r="K791" s="62"/>
      <c r="L791" s="61"/>
      <c r="M791" s="58"/>
    </row>
    <row r="792" spans="1:13" s="60" customFormat="1">
      <c r="A792" s="63"/>
      <c r="B792" s="68"/>
      <c r="D792" s="67"/>
      <c r="E792" s="66"/>
      <c r="F792" s="65"/>
      <c r="G792" s="59"/>
      <c r="H792" s="62"/>
      <c r="I792" s="64"/>
      <c r="J792" s="63"/>
      <c r="K792" s="62"/>
      <c r="L792" s="61"/>
      <c r="M792" s="58"/>
    </row>
    <row r="793" spans="1:13" s="60" customFormat="1">
      <c r="A793" s="63"/>
      <c r="B793" s="68"/>
      <c r="D793" s="67"/>
      <c r="E793" s="66"/>
      <c r="F793" s="65"/>
      <c r="G793" s="59"/>
      <c r="H793" s="62"/>
      <c r="I793" s="64"/>
      <c r="J793" s="63"/>
      <c r="K793" s="62"/>
      <c r="L793" s="61"/>
      <c r="M793" s="58"/>
    </row>
    <row r="794" spans="1:13" s="60" customFormat="1">
      <c r="A794" s="63"/>
      <c r="B794" s="68"/>
      <c r="D794" s="67"/>
      <c r="E794" s="66"/>
      <c r="F794" s="65"/>
      <c r="G794" s="59"/>
      <c r="H794" s="62"/>
      <c r="I794" s="64"/>
      <c r="J794" s="63"/>
      <c r="K794" s="62"/>
      <c r="L794" s="61"/>
      <c r="M794" s="58"/>
    </row>
    <row r="795" spans="1:13" s="60" customFormat="1">
      <c r="A795" s="63"/>
      <c r="B795" s="68"/>
      <c r="D795" s="67"/>
      <c r="E795" s="66"/>
      <c r="F795" s="65"/>
      <c r="G795" s="59"/>
      <c r="H795" s="62"/>
      <c r="I795" s="64"/>
      <c r="J795" s="63"/>
      <c r="K795" s="62"/>
      <c r="L795" s="61"/>
      <c r="M795" s="58"/>
    </row>
    <row r="796" spans="1:13" s="60" customFormat="1">
      <c r="A796" s="63"/>
      <c r="B796" s="68"/>
      <c r="D796" s="67"/>
      <c r="E796" s="66"/>
      <c r="F796" s="65"/>
      <c r="G796" s="59"/>
      <c r="H796" s="62"/>
      <c r="I796" s="64"/>
      <c r="J796" s="63"/>
      <c r="K796" s="62"/>
      <c r="L796" s="61"/>
      <c r="M796" s="58"/>
    </row>
    <row r="797" spans="1:13" s="60" customFormat="1">
      <c r="A797" s="63"/>
      <c r="B797" s="68"/>
      <c r="D797" s="67"/>
      <c r="E797" s="66"/>
      <c r="F797" s="65"/>
      <c r="G797" s="59"/>
      <c r="H797" s="62"/>
      <c r="I797" s="64"/>
      <c r="J797" s="63"/>
      <c r="K797" s="62"/>
      <c r="L797" s="61"/>
      <c r="M797" s="58"/>
    </row>
    <row r="798" spans="1:13" s="60" customFormat="1">
      <c r="A798" s="63"/>
      <c r="B798" s="68"/>
      <c r="D798" s="67"/>
      <c r="E798" s="66"/>
      <c r="F798" s="65"/>
      <c r="G798" s="59"/>
      <c r="H798" s="62"/>
      <c r="I798" s="64"/>
      <c r="J798" s="63"/>
      <c r="K798" s="62"/>
      <c r="L798" s="61"/>
      <c r="M798" s="58"/>
    </row>
    <row r="799" spans="1:13" s="60" customFormat="1">
      <c r="A799" s="63"/>
      <c r="B799" s="68"/>
      <c r="D799" s="67"/>
      <c r="E799" s="66"/>
      <c r="F799" s="65"/>
      <c r="G799" s="59"/>
      <c r="H799" s="62"/>
      <c r="I799" s="64"/>
      <c r="J799" s="63"/>
      <c r="K799" s="62"/>
      <c r="L799" s="61"/>
      <c r="M799" s="58"/>
    </row>
    <row r="800" spans="1:13" s="60" customFormat="1">
      <c r="A800" s="63"/>
      <c r="B800" s="68"/>
      <c r="D800" s="67"/>
      <c r="E800" s="66"/>
      <c r="F800" s="65"/>
      <c r="G800" s="59"/>
      <c r="H800" s="62"/>
      <c r="I800" s="64"/>
      <c r="J800" s="63"/>
      <c r="K800" s="62"/>
      <c r="L800" s="61"/>
      <c r="M800" s="58"/>
    </row>
    <row r="801" spans="1:13" s="60" customFormat="1">
      <c r="A801" s="63"/>
      <c r="B801" s="68"/>
      <c r="D801" s="67"/>
      <c r="E801" s="66"/>
      <c r="F801" s="65"/>
      <c r="G801" s="59"/>
      <c r="H801" s="62"/>
      <c r="I801" s="64"/>
      <c r="J801" s="63"/>
      <c r="K801" s="62"/>
      <c r="L801" s="61"/>
      <c r="M801" s="58"/>
    </row>
    <row r="802" spans="1:13" s="60" customFormat="1">
      <c r="A802" s="63"/>
      <c r="B802" s="68"/>
      <c r="D802" s="67"/>
      <c r="E802" s="66"/>
      <c r="F802" s="65"/>
      <c r="G802" s="59"/>
      <c r="H802" s="62"/>
      <c r="I802" s="64"/>
      <c r="J802" s="63"/>
      <c r="K802" s="62"/>
      <c r="L802" s="61"/>
      <c r="M802" s="58"/>
    </row>
    <row r="803" spans="1:13" s="60" customFormat="1">
      <c r="A803" s="63"/>
      <c r="B803" s="68"/>
      <c r="D803" s="67"/>
      <c r="E803" s="66"/>
      <c r="F803" s="65"/>
      <c r="G803" s="59"/>
      <c r="H803" s="62"/>
      <c r="I803" s="64"/>
      <c r="J803" s="63"/>
      <c r="K803" s="62"/>
      <c r="L803" s="61"/>
      <c r="M803" s="58"/>
    </row>
    <row r="804" spans="1:13" s="60" customFormat="1">
      <c r="A804" s="63"/>
      <c r="B804" s="68"/>
      <c r="D804" s="67"/>
      <c r="E804" s="66"/>
      <c r="F804" s="65"/>
      <c r="G804" s="59"/>
      <c r="H804" s="62"/>
      <c r="I804" s="64"/>
      <c r="J804" s="63"/>
      <c r="K804" s="62"/>
      <c r="L804" s="61"/>
      <c r="M804" s="58"/>
    </row>
    <row r="805" spans="1:13" s="60" customFormat="1">
      <c r="A805" s="63"/>
      <c r="B805" s="68"/>
      <c r="D805" s="67"/>
      <c r="E805" s="66"/>
      <c r="F805" s="65"/>
      <c r="G805" s="59"/>
      <c r="H805" s="62"/>
      <c r="I805" s="64"/>
      <c r="J805" s="63"/>
      <c r="K805" s="62"/>
      <c r="L805" s="61"/>
      <c r="M805" s="58"/>
    </row>
    <row r="806" spans="1:13" s="60" customFormat="1">
      <c r="A806" s="63"/>
      <c r="B806" s="68"/>
      <c r="D806" s="67"/>
      <c r="E806" s="66"/>
      <c r="F806" s="65"/>
      <c r="G806" s="59"/>
      <c r="H806" s="62"/>
      <c r="I806" s="64"/>
      <c r="J806" s="63"/>
      <c r="K806" s="62"/>
      <c r="L806" s="61"/>
      <c r="M806" s="58"/>
    </row>
    <row r="807" spans="1:13" s="60" customFormat="1">
      <c r="A807" s="63"/>
      <c r="B807" s="68"/>
      <c r="D807" s="67"/>
      <c r="E807" s="66"/>
      <c r="F807" s="65"/>
      <c r="G807" s="59"/>
      <c r="H807" s="62"/>
      <c r="I807" s="64"/>
      <c r="J807" s="63"/>
      <c r="K807" s="62"/>
      <c r="L807" s="61"/>
      <c r="M807" s="58"/>
    </row>
    <row r="808" spans="1:13" s="60" customFormat="1">
      <c r="A808" s="63"/>
      <c r="B808" s="68"/>
      <c r="D808" s="67"/>
      <c r="E808" s="66"/>
      <c r="F808" s="65"/>
      <c r="G808" s="59"/>
      <c r="H808" s="62"/>
      <c r="I808" s="64"/>
      <c r="J808" s="63"/>
      <c r="K808" s="62"/>
      <c r="L808" s="61"/>
      <c r="M808" s="58"/>
    </row>
    <row r="809" spans="1:13" s="60" customFormat="1">
      <c r="A809" s="63"/>
      <c r="B809" s="68"/>
      <c r="D809" s="67"/>
      <c r="E809" s="66"/>
      <c r="F809" s="65"/>
      <c r="G809" s="59"/>
      <c r="H809" s="62"/>
      <c r="I809" s="64"/>
      <c r="J809" s="63"/>
      <c r="K809" s="62"/>
      <c r="L809" s="61"/>
      <c r="M809" s="58"/>
    </row>
    <row r="810" spans="1:13" s="60" customFormat="1">
      <c r="A810" s="63"/>
      <c r="B810" s="68"/>
      <c r="D810" s="67"/>
      <c r="E810" s="66"/>
      <c r="F810" s="65"/>
      <c r="G810" s="59"/>
      <c r="H810" s="62"/>
      <c r="I810" s="64"/>
      <c r="J810" s="63"/>
      <c r="K810" s="62"/>
      <c r="L810" s="61"/>
      <c r="M810" s="58"/>
    </row>
    <row r="811" spans="1:13" s="60" customFormat="1">
      <c r="A811" s="63"/>
      <c r="B811" s="68"/>
      <c r="D811" s="67"/>
      <c r="E811" s="66"/>
      <c r="F811" s="65"/>
      <c r="G811" s="59"/>
      <c r="H811" s="62"/>
      <c r="I811" s="64"/>
      <c r="J811" s="63"/>
      <c r="K811" s="62"/>
      <c r="L811" s="61"/>
      <c r="M811" s="58"/>
    </row>
    <row r="812" spans="1:13" s="60" customFormat="1">
      <c r="A812" s="63"/>
      <c r="B812" s="68"/>
      <c r="D812" s="67"/>
      <c r="E812" s="66"/>
      <c r="F812" s="65"/>
      <c r="G812" s="59"/>
      <c r="H812" s="62"/>
      <c r="I812" s="64"/>
      <c r="J812" s="63"/>
      <c r="K812" s="62"/>
      <c r="L812" s="61"/>
      <c r="M812" s="58"/>
    </row>
    <row r="813" spans="1:13" s="60" customFormat="1">
      <c r="A813" s="63"/>
      <c r="B813" s="68"/>
      <c r="D813" s="67"/>
      <c r="E813" s="66"/>
      <c r="F813" s="65"/>
      <c r="G813" s="59"/>
      <c r="H813" s="62"/>
      <c r="I813" s="64"/>
      <c r="J813" s="63"/>
      <c r="K813" s="62"/>
      <c r="L813" s="61"/>
      <c r="M813" s="58"/>
    </row>
    <row r="814" spans="1:13" s="60" customFormat="1">
      <c r="A814" s="63"/>
      <c r="B814" s="68"/>
      <c r="D814" s="67"/>
      <c r="E814" s="66"/>
      <c r="F814" s="65"/>
      <c r="G814" s="59"/>
      <c r="H814" s="62"/>
      <c r="I814" s="64"/>
      <c r="J814" s="63"/>
      <c r="K814" s="62"/>
      <c r="L814" s="61"/>
      <c r="M814" s="58"/>
    </row>
    <row r="815" spans="1:13" s="60" customFormat="1">
      <c r="A815" s="63"/>
      <c r="B815" s="68"/>
      <c r="D815" s="67"/>
      <c r="E815" s="66"/>
      <c r="F815" s="65"/>
      <c r="G815" s="59"/>
      <c r="H815" s="62"/>
      <c r="I815" s="64"/>
      <c r="J815" s="63"/>
      <c r="K815" s="62"/>
      <c r="L815" s="61"/>
      <c r="M815" s="58"/>
    </row>
    <row r="816" spans="1:13" s="60" customFormat="1">
      <c r="A816" s="63"/>
      <c r="B816" s="68"/>
      <c r="D816" s="67"/>
      <c r="E816" s="66"/>
      <c r="F816" s="65"/>
      <c r="G816" s="59"/>
      <c r="H816" s="62"/>
      <c r="I816" s="64"/>
      <c r="J816" s="63"/>
      <c r="K816" s="62"/>
      <c r="L816" s="61"/>
      <c r="M816" s="58"/>
    </row>
    <row r="817" spans="1:13" s="60" customFormat="1">
      <c r="A817" s="63"/>
      <c r="B817" s="68"/>
      <c r="D817" s="67"/>
      <c r="E817" s="66"/>
      <c r="F817" s="65"/>
      <c r="G817" s="59"/>
      <c r="H817" s="62"/>
      <c r="I817" s="64"/>
      <c r="J817" s="63"/>
      <c r="K817" s="62"/>
      <c r="L817" s="61"/>
      <c r="M817" s="58"/>
    </row>
    <row r="818" spans="1:13" s="60" customFormat="1">
      <c r="A818" s="63"/>
      <c r="B818" s="68"/>
      <c r="D818" s="67"/>
      <c r="E818" s="66"/>
      <c r="F818" s="65"/>
      <c r="G818" s="59"/>
      <c r="H818" s="62"/>
      <c r="I818" s="64"/>
      <c r="J818" s="63"/>
      <c r="K818" s="62"/>
      <c r="L818" s="61"/>
      <c r="M818" s="58"/>
    </row>
    <row r="819" spans="1:13" s="60" customFormat="1">
      <c r="A819" s="63"/>
      <c r="B819" s="68"/>
      <c r="D819" s="67"/>
      <c r="E819" s="66"/>
      <c r="F819" s="65"/>
      <c r="G819" s="59"/>
      <c r="H819" s="62"/>
      <c r="I819" s="64"/>
      <c r="J819" s="63"/>
      <c r="K819" s="62"/>
      <c r="L819" s="61"/>
      <c r="M819" s="58"/>
    </row>
    <row r="820" spans="1:13" s="60" customFormat="1">
      <c r="A820" s="63"/>
      <c r="B820" s="68"/>
      <c r="D820" s="67"/>
      <c r="E820" s="66"/>
      <c r="F820" s="65"/>
      <c r="G820" s="59"/>
      <c r="H820" s="62"/>
      <c r="I820" s="64"/>
      <c r="J820" s="63"/>
      <c r="K820" s="62"/>
      <c r="L820" s="61"/>
      <c r="M820" s="58"/>
    </row>
    <row r="821" spans="1:13" s="60" customFormat="1">
      <c r="A821" s="63"/>
      <c r="B821" s="68"/>
      <c r="D821" s="67"/>
      <c r="E821" s="66"/>
      <c r="F821" s="65"/>
      <c r="G821" s="59"/>
      <c r="H821" s="62"/>
      <c r="I821" s="64"/>
      <c r="J821" s="63"/>
      <c r="K821" s="62"/>
      <c r="L821" s="61"/>
      <c r="M821" s="58"/>
    </row>
    <row r="822" spans="1:13" s="60" customFormat="1">
      <c r="A822" s="63"/>
      <c r="B822" s="68"/>
      <c r="D822" s="67"/>
      <c r="E822" s="66"/>
      <c r="F822" s="65"/>
      <c r="G822" s="59"/>
      <c r="H822" s="62"/>
      <c r="I822" s="64"/>
      <c r="J822" s="63"/>
      <c r="K822" s="62"/>
      <c r="L822" s="61"/>
      <c r="M822" s="58"/>
    </row>
    <row r="823" spans="1:13" s="60" customFormat="1">
      <c r="A823" s="63"/>
      <c r="B823" s="68"/>
      <c r="D823" s="67"/>
      <c r="E823" s="66"/>
      <c r="F823" s="65"/>
      <c r="G823" s="59"/>
      <c r="H823" s="62"/>
      <c r="I823" s="64"/>
      <c r="J823" s="63"/>
      <c r="K823" s="62"/>
      <c r="L823" s="61"/>
      <c r="M823" s="58"/>
    </row>
    <row r="824" spans="1:13" s="60" customFormat="1">
      <c r="A824" s="63"/>
      <c r="B824" s="68"/>
      <c r="D824" s="67"/>
      <c r="E824" s="66"/>
      <c r="F824" s="65"/>
      <c r="G824" s="59"/>
      <c r="H824" s="62"/>
      <c r="I824" s="64"/>
      <c r="J824" s="63"/>
      <c r="K824" s="62"/>
      <c r="L824" s="61"/>
      <c r="M824" s="58"/>
    </row>
    <row r="825" spans="1:13" s="60" customFormat="1">
      <c r="A825" s="63"/>
      <c r="B825" s="68"/>
      <c r="D825" s="67"/>
      <c r="E825" s="66"/>
      <c r="F825" s="65"/>
      <c r="G825" s="59"/>
      <c r="H825" s="62"/>
      <c r="I825" s="64"/>
      <c r="J825" s="63"/>
      <c r="K825" s="62"/>
      <c r="L825" s="61"/>
      <c r="M825" s="58"/>
    </row>
    <row r="826" spans="1:13" s="60" customFormat="1">
      <c r="A826" s="63"/>
      <c r="B826" s="68"/>
      <c r="D826" s="67"/>
      <c r="E826" s="66"/>
      <c r="F826" s="65"/>
      <c r="G826" s="59"/>
      <c r="H826" s="62"/>
      <c r="I826" s="64"/>
      <c r="J826" s="63"/>
      <c r="K826" s="62"/>
      <c r="L826" s="61"/>
      <c r="M826" s="58"/>
    </row>
    <row r="827" spans="1:13" s="60" customFormat="1">
      <c r="A827" s="63"/>
      <c r="B827" s="68"/>
      <c r="D827" s="67"/>
      <c r="E827" s="66"/>
      <c r="F827" s="65"/>
      <c r="G827" s="59"/>
      <c r="H827" s="62"/>
      <c r="I827" s="64"/>
      <c r="J827" s="63"/>
      <c r="K827" s="62"/>
      <c r="L827" s="61"/>
      <c r="M827" s="58"/>
    </row>
    <row r="828" spans="1:13" s="60" customFormat="1">
      <c r="A828" s="63"/>
      <c r="B828" s="68"/>
      <c r="D828" s="67"/>
      <c r="E828" s="66"/>
      <c r="F828" s="65"/>
      <c r="G828" s="59"/>
      <c r="H828" s="62"/>
      <c r="I828" s="64"/>
      <c r="J828" s="63"/>
      <c r="K828" s="62"/>
      <c r="L828" s="61"/>
      <c r="M828" s="58"/>
    </row>
    <row r="829" spans="1:13" s="60" customFormat="1">
      <c r="A829" s="63"/>
      <c r="B829" s="68"/>
      <c r="D829" s="67"/>
      <c r="E829" s="66"/>
      <c r="F829" s="65"/>
      <c r="G829" s="59"/>
      <c r="H829" s="62"/>
      <c r="I829" s="64"/>
      <c r="J829" s="63"/>
      <c r="K829" s="62"/>
      <c r="L829" s="61"/>
      <c r="M829" s="58"/>
    </row>
    <row r="830" spans="1:13" s="60" customFormat="1">
      <c r="A830" s="63"/>
      <c r="B830" s="68"/>
      <c r="D830" s="67"/>
      <c r="E830" s="66"/>
      <c r="F830" s="65"/>
      <c r="G830" s="59"/>
      <c r="H830" s="62"/>
      <c r="I830" s="64"/>
      <c r="J830" s="63"/>
      <c r="K830" s="62"/>
      <c r="L830" s="61"/>
      <c r="M830" s="58"/>
    </row>
    <row r="831" spans="1:13" s="60" customFormat="1">
      <c r="A831" s="63"/>
      <c r="B831" s="68"/>
      <c r="D831" s="67"/>
      <c r="E831" s="66"/>
      <c r="F831" s="65"/>
      <c r="G831" s="59"/>
      <c r="H831" s="62"/>
      <c r="I831" s="64"/>
      <c r="J831" s="63"/>
      <c r="K831" s="62"/>
      <c r="L831" s="61"/>
      <c r="M831" s="58"/>
    </row>
    <row r="832" spans="1:13" s="60" customFormat="1">
      <c r="A832" s="63"/>
      <c r="B832" s="68"/>
      <c r="D832" s="67"/>
      <c r="E832" s="66"/>
      <c r="F832" s="65"/>
      <c r="G832" s="59"/>
      <c r="H832" s="62"/>
      <c r="I832" s="64"/>
      <c r="J832" s="63"/>
      <c r="K832" s="62"/>
      <c r="L832" s="61"/>
      <c r="M832" s="58"/>
    </row>
    <row r="833" spans="1:13" s="60" customFormat="1">
      <c r="A833" s="63"/>
      <c r="B833" s="68"/>
      <c r="D833" s="67"/>
      <c r="E833" s="66"/>
      <c r="F833" s="65"/>
      <c r="G833" s="59"/>
      <c r="H833" s="62"/>
      <c r="I833" s="64"/>
      <c r="J833" s="63"/>
      <c r="K833" s="62"/>
      <c r="L833" s="61"/>
      <c r="M833" s="58"/>
    </row>
    <row r="834" spans="1:13" s="60" customFormat="1">
      <c r="A834" s="63"/>
      <c r="B834" s="68"/>
      <c r="D834" s="67"/>
      <c r="E834" s="66"/>
      <c r="F834" s="65"/>
      <c r="G834" s="59"/>
      <c r="H834" s="62"/>
      <c r="I834" s="64"/>
      <c r="J834" s="63"/>
      <c r="K834" s="62"/>
      <c r="L834" s="61"/>
      <c r="M834" s="58"/>
    </row>
    <row r="835" spans="1:13" s="60" customFormat="1">
      <c r="A835" s="63"/>
      <c r="B835" s="68"/>
      <c r="D835" s="67"/>
      <c r="E835" s="66"/>
      <c r="F835" s="65"/>
      <c r="G835" s="59"/>
      <c r="H835" s="62"/>
      <c r="I835" s="64"/>
      <c r="J835" s="63"/>
      <c r="K835" s="62"/>
      <c r="L835" s="61"/>
      <c r="M835" s="58"/>
    </row>
    <row r="836" spans="1:13" s="60" customFormat="1">
      <c r="A836" s="63"/>
      <c r="B836" s="68"/>
      <c r="D836" s="67"/>
      <c r="E836" s="66"/>
      <c r="F836" s="65"/>
      <c r="G836" s="59"/>
      <c r="H836" s="62"/>
      <c r="I836" s="64"/>
      <c r="J836" s="63"/>
      <c r="K836" s="62"/>
      <c r="L836" s="61"/>
      <c r="M836" s="58"/>
    </row>
    <row r="837" spans="1:13" s="60" customFormat="1">
      <c r="A837" s="63"/>
      <c r="B837" s="68"/>
      <c r="D837" s="67"/>
      <c r="E837" s="66"/>
      <c r="F837" s="65"/>
      <c r="G837" s="59"/>
      <c r="H837" s="62"/>
      <c r="I837" s="64"/>
      <c r="J837" s="63"/>
      <c r="K837" s="62"/>
      <c r="L837" s="61"/>
      <c r="M837" s="58"/>
    </row>
    <row r="838" spans="1:13" s="60" customFormat="1">
      <c r="A838" s="63"/>
      <c r="B838" s="68"/>
      <c r="D838" s="67"/>
      <c r="E838" s="66"/>
      <c r="F838" s="65"/>
      <c r="G838" s="59"/>
      <c r="H838" s="62"/>
      <c r="I838" s="64"/>
      <c r="J838" s="63"/>
      <c r="K838" s="62"/>
      <c r="L838" s="61"/>
      <c r="M838" s="58"/>
    </row>
    <row r="839" spans="1:13" s="60" customFormat="1">
      <c r="A839" s="63"/>
      <c r="B839" s="68"/>
      <c r="D839" s="67"/>
      <c r="E839" s="66"/>
      <c r="F839" s="65"/>
      <c r="G839" s="59"/>
      <c r="H839" s="62"/>
      <c r="I839" s="64"/>
      <c r="J839" s="63"/>
      <c r="K839" s="62"/>
      <c r="L839" s="61"/>
      <c r="M839" s="58"/>
    </row>
    <row r="840" spans="1:13" s="60" customFormat="1">
      <c r="A840" s="63"/>
      <c r="B840" s="68"/>
      <c r="D840" s="67"/>
      <c r="E840" s="66"/>
      <c r="F840" s="65"/>
      <c r="G840" s="59"/>
      <c r="H840" s="62"/>
      <c r="I840" s="64"/>
      <c r="J840" s="63"/>
      <c r="K840" s="62"/>
      <c r="L840" s="61"/>
      <c r="M840" s="58"/>
    </row>
    <row r="841" spans="1:13" s="60" customFormat="1">
      <c r="A841" s="63"/>
      <c r="B841" s="68"/>
      <c r="D841" s="67"/>
      <c r="E841" s="66"/>
      <c r="F841" s="65"/>
      <c r="G841" s="59"/>
      <c r="H841" s="62"/>
      <c r="I841" s="64"/>
      <c r="J841" s="63"/>
      <c r="K841" s="62"/>
      <c r="L841" s="61"/>
      <c r="M841" s="58"/>
    </row>
    <row r="842" spans="1:13" s="60" customFormat="1">
      <c r="A842" s="63"/>
      <c r="B842" s="68"/>
      <c r="D842" s="67"/>
      <c r="E842" s="66"/>
      <c r="F842" s="65"/>
      <c r="G842" s="59"/>
      <c r="H842" s="62"/>
      <c r="I842" s="64"/>
      <c r="J842" s="63"/>
      <c r="K842" s="62"/>
      <c r="L842" s="61"/>
      <c r="M842" s="58"/>
    </row>
    <row r="843" spans="1:13" s="60" customFormat="1">
      <c r="A843" s="63"/>
      <c r="B843" s="68"/>
      <c r="D843" s="67"/>
      <c r="E843" s="66"/>
      <c r="F843" s="65"/>
      <c r="G843" s="59"/>
      <c r="H843" s="62"/>
      <c r="I843" s="64"/>
      <c r="J843" s="63"/>
      <c r="K843" s="62"/>
      <c r="L843" s="61"/>
      <c r="M843" s="58"/>
    </row>
    <row r="844" spans="1:13" s="60" customFormat="1">
      <c r="A844" s="63"/>
      <c r="B844" s="68"/>
      <c r="D844" s="67"/>
      <c r="E844" s="66"/>
      <c r="F844" s="65"/>
      <c r="G844" s="59"/>
      <c r="H844" s="62"/>
      <c r="I844" s="64"/>
      <c r="J844" s="63"/>
      <c r="K844" s="62"/>
      <c r="L844" s="61"/>
      <c r="M844" s="58"/>
    </row>
    <row r="845" spans="1:13" s="60" customFormat="1">
      <c r="A845" s="63"/>
      <c r="B845" s="68"/>
      <c r="D845" s="67"/>
      <c r="E845" s="66"/>
      <c r="F845" s="65"/>
      <c r="G845" s="59"/>
      <c r="H845" s="62"/>
      <c r="I845" s="64"/>
      <c r="J845" s="63"/>
      <c r="K845" s="62"/>
      <c r="L845" s="61"/>
      <c r="M845" s="58"/>
    </row>
    <row r="846" spans="1:13" s="60" customFormat="1">
      <c r="A846" s="63"/>
      <c r="B846" s="68"/>
      <c r="D846" s="67"/>
      <c r="E846" s="66"/>
      <c r="F846" s="65"/>
      <c r="G846" s="59"/>
      <c r="H846" s="62"/>
      <c r="I846" s="64"/>
      <c r="J846" s="63"/>
      <c r="K846" s="62"/>
      <c r="L846" s="61"/>
      <c r="M846" s="58"/>
    </row>
    <row r="847" spans="1:13" s="60" customFormat="1">
      <c r="A847" s="63"/>
      <c r="B847" s="68"/>
      <c r="D847" s="67"/>
      <c r="E847" s="66"/>
      <c r="F847" s="65"/>
      <c r="G847" s="59"/>
      <c r="H847" s="62"/>
      <c r="I847" s="64"/>
      <c r="J847" s="63"/>
      <c r="K847" s="62"/>
      <c r="L847" s="61"/>
      <c r="M847" s="58"/>
    </row>
    <row r="848" spans="1:13" s="60" customFormat="1">
      <c r="A848" s="63"/>
      <c r="B848" s="68"/>
      <c r="D848" s="67"/>
      <c r="E848" s="66"/>
      <c r="F848" s="65"/>
      <c r="G848" s="59"/>
      <c r="H848" s="62"/>
      <c r="I848" s="64"/>
      <c r="J848" s="63"/>
      <c r="K848" s="62"/>
      <c r="L848" s="61"/>
      <c r="M848" s="58"/>
    </row>
    <row r="849" spans="1:13" s="60" customFormat="1">
      <c r="A849" s="63"/>
      <c r="B849" s="68"/>
      <c r="D849" s="67"/>
      <c r="E849" s="66"/>
      <c r="F849" s="65"/>
      <c r="G849" s="59"/>
      <c r="H849" s="62"/>
      <c r="I849" s="64"/>
      <c r="J849" s="63"/>
      <c r="K849" s="62"/>
      <c r="L849" s="61"/>
      <c r="M849" s="58"/>
    </row>
    <row r="850" spans="1:13" s="60" customFormat="1">
      <c r="A850" s="63"/>
      <c r="B850" s="68"/>
      <c r="D850" s="67"/>
      <c r="E850" s="66"/>
      <c r="F850" s="65"/>
      <c r="G850" s="59"/>
      <c r="H850" s="62"/>
      <c r="I850" s="64"/>
      <c r="J850" s="63"/>
      <c r="K850" s="62"/>
      <c r="L850" s="61"/>
      <c r="M850" s="58"/>
    </row>
    <row r="851" spans="1:13" s="60" customFormat="1">
      <c r="A851" s="63"/>
      <c r="B851" s="68"/>
      <c r="D851" s="67"/>
      <c r="E851" s="66"/>
      <c r="F851" s="65"/>
      <c r="G851" s="59"/>
      <c r="H851" s="62"/>
      <c r="I851" s="64"/>
      <c r="J851" s="63"/>
      <c r="K851" s="62"/>
      <c r="L851" s="61"/>
      <c r="M851" s="58"/>
    </row>
    <row r="852" spans="1:13" s="60" customFormat="1">
      <c r="A852" s="63"/>
      <c r="B852" s="68"/>
      <c r="D852" s="67"/>
      <c r="E852" s="66"/>
      <c r="F852" s="65"/>
      <c r="G852" s="59"/>
      <c r="H852" s="62"/>
      <c r="I852" s="64"/>
      <c r="J852" s="63"/>
      <c r="K852" s="62"/>
      <c r="L852" s="61"/>
      <c r="M852" s="58"/>
    </row>
    <row r="853" spans="1:13" s="60" customFormat="1">
      <c r="A853" s="63"/>
      <c r="B853" s="68"/>
      <c r="D853" s="67"/>
      <c r="E853" s="66"/>
      <c r="F853" s="65"/>
      <c r="G853" s="59"/>
      <c r="H853" s="62"/>
      <c r="I853" s="64"/>
      <c r="J853" s="63"/>
      <c r="K853" s="62"/>
      <c r="L853" s="61"/>
      <c r="M853" s="58"/>
    </row>
    <row r="854" spans="1:13" s="60" customFormat="1">
      <c r="A854" s="63"/>
      <c r="B854" s="68"/>
      <c r="D854" s="67"/>
      <c r="E854" s="66"/>
      <c r="F854" s="65"/>
      <c r="G854" s="59"/>
      <c r="H854" s="62"/>
      <c r="I854" s="64"/>
      <c r="J854" s="63"/>
      <c r="K854" s="62"/>
      <c r="L854" s="61"/>
      <c r="M854" s="58"/>
    </row>
    <row r="855" spans="1:13" s="60" customFormat="1">
      <c r="A855" s="63"/>
      <c r="B855" s="68"/>
      <c r="D855" s="67"/>
      <c r="E855" s="66"/>
      <c r="F855" s="65"/>
      <c r="G855" s="59"/>
      <c r="H855" s="62"/>
      <c r="I855" s="64"/>
      <c r="J855" s="63"/>
      <c r="K855" s="62"/>
      <c r="L855" s="61"/>
      <c r="M855" s="58"/>
    </row>
    <row r="856" spans="1:13" s="60" customFormat="1">
      <c r="A856" s="63"/>
      <c r="B856" s="68"/>
      <c r="D856" s="67"/>
      <c r="E856" s="66"/>
      <c r="F856" s="65"/>
      <c r="G856" s="59"/>
      <c r="H856" s="62"/>
      <c r="I856" s="64"/>
      <c r="J856" s="63"/>
      <c r="K856" s="62"/>
      <c r="L856" s="61"/>
      <c r="M856" s="58"/>
    </row>
    <row r="857" spans="1:13" s="60" customFormat="1">
      <c r="A857" s="63"/>
      <c r="B857" s="68"/>
      <c r="D857" s="67"/>
      <c r="E857" s="66"/>
      <c r="F857" s="65"/>
      <c r="G857" s="59"/>
      <c r="H857" s="62"/>
      <c r="I857" s="64"/>
      <c r="J857" s="63"/>
      <c r="K857" s="62"/>
      <c r="L857" s="61"/>
      <c r="M857" s="58"/>
    </row>
    <row r="858" spans="1:13" s="60" customFormat="1">
      <c r="A858" s="63"/>
      <c r="B858" s="68"/>
      <c r="D858" s="67"/>
      <c r="E858" s="66"/>
      <c r="F858" s="65"/>
      <c r="G858" s="59"/>
      <c r="H858" s="62"/>
      <c r="I858" s="64"/>
      <c r="J858" s="63"/>
      <c r="K858" s="62"/>
      <c r="L858" s="61"/>
      <c r="M858" s="58"/>
    </row>
    <row r="859" spans="1:13" s="60" customFormat="1">
      <c r="A859" s="63"/>
      <c r="B859" s="68"/>
      <c r="D859" s="67"/>
      <c r="E859" s="66"/>
      <c r="F859" s="65"/>
      <c r="G859" s="59"/>
      <c r="H859" s="62"/>
      <c r="I859" s="64"/>
      <c r="J859" s="63"/>
      <c r="K859" s="62"/>
      <c r="L859" s="61"/>
      <c r="M859" s="58"/>
    </row>
    <row r="860" spans="1:13" s="60" customFormat="1">
      <c r="A860" s="63"/>
      <c r="B860" s="68"/>
      <c r="D860" s="67"/>
      <c r="E860" s="66"/>
      <c r="F860" s="65"/>
      <c r="G860" s="59"/>
      <c r="H860" s="62"/>
      <c r="I860" s="64"/>
      <c r="J860" s="63"/>
      <c r="K860" s="62"/>
      <c r="L860" s="61"/>
      <c r="M860" s="58"/>
    </row>
    <row r="861" spans="1:13" s="60" customFormat="1">
      <c r="A861" s="63"/>
      <c r="B861" s="68"/>
      <c r="D861" s="67"/>
      <c r="E861" s="66"/>
      <c r="F861" s="65"/>
      <c r="G861" s="59"/>
      <c r="H861" s="62"/>
      <c r="I861" s="64"/>
      <c r="J861" s="63"/>
      <c r="K861" s="62"/>
      <c r="L861" s="61"/>
      <c r="M861" s="58"/>
    </row>
    <row r="862" spans="1:13" s="60" customFormat="1">
      <c r="A862" s="63"/>
      <c r="B862" s="68"/>
      <c r="D862" s="67"/>
      <c r="E862" s="66"/>
      <c r="F862" s="65"/>
      <c r="G862" s="59"/>
      <c r="H862" s="62"/>
      <c r="I862" s="64"/>
      <c r="J862" s="63"/>
      <c r="K862" s="62"/>
      <c r="L862" s="61"/>
      <c r="M862" s="58"/>
    </row>
    <row r="863" spans="1:13" s="60" customFormat="1">
      <c r="A863" s="63"/>
      <c r="B863" s="68"/>
      <c r="D863" s="67"/>
      <c r="E863" s="66"/>
      <c r="F863" s="65"/>
      <c r="G863" s="59"/>
      <c r="H863" s="62"/>
      <c r="I863" s="64"/>
      <c r="J863" s="63"/>
      <c r="K863" s="62"/>
      <c r="L863" s="61"/>
      <c r="M863" s="58"/>
    </row>
    <row r="864" spans="1:13" s="60" customFormat="1">
      <c r="A864" s="63"/>
      <c r="B864" s="68"/>
      <c r="D864" s="67"/>
      <c r="E864" s="66"/>
      <c r="F864" s="65"/>
      <c r="G864" s="59"/>
      <c r="H864" s="62"/>
      <c r="I864" s="64"/>
      <c r="J864" s="63"/>
      <c r="K864" s="62"/>
      <c r="L864" s="61"/>
      <c r="M864" s="58"/>
    </row>
    <row r="865" spans="1:13" s="60" customFormat="1">
      <c r="A865" s="63"/>
      <c r="B865" s="68"/>
      <c r="D865" s="67"/>
      <c r="E865" s="66"/>
      <c r="F865" s="65"/>
      <c r="G865" s="59"/>
      <c r="H865" s="62"/>
      <c r="I865" s="64"/>
      <c r="J865" s="63"/>
      <c r="K865" s="62"/>
      <c r="L865" s="61"/>
      <c r="M865" s="58"/>
    </row>
    <row r="866" spans="1:13" s="60" customFormat="1">
      <c r="A866" s="63"/>
      <c r="B866" s="68"/>
      <c r="D866" s="67"/>
      <c r="E866" s="66"/>
      <c r="F866" s="65"/>
      <c r="G866" s="59"/>
      <c r="H866" s="62"/>
      <c r="I866" s="64"/>
      <c r="J866" s="63"/>
      <c r="K866" s="62"/>
      <c r="L866" s="61"/>
      <c r="M866" s="58"/>
    </row>
    <row r="867" spans="1:13" s="60" customFormat="1">
      <c r="A867" s="63"/>
      <c r="B867" s="68"/>
      <c r="D867" s="67"/>
      <c r="E867" s="66"/>
      <c r="F867" s="65"/>
      <c r="G867" s="59"/>
      <c r="H867" s="62"/>
      <c r="I867" s="64"/>
      <c r="J867" s="63"/>
      <c r="K867" s="62"/>
      <c r="L867" s="61"/>
      <c r="M867" s="58"/>
    </row>
    <row r="868" spans="1:13" s="60" customFormat="1">
      <c r="A868" s="63"/>
      <c r="B868" s="68"/>
      <c r="D868" s="67"/>
      <c r="E868" s="66"/>
      <c r="F868" s="65"/>
      <c r="G868" s="59"/>
      <c r="H868" s="62"/>
      <c r="I868" s="64"/>
      <c r="J868" s="63"/>
      <c r="K868" s="62"/>
      <c r="L868" s="61"/>
      <c r="M868" s="58"/>
    </row>
    <row r="869" spans="1:13" s="60" customFormat="1">
      <c r="A869" s="63"/>
      <c r="B869" s="68"/>
      <c r="D869" s="67"/>
      <c r="E869" s="66"/>
      <c r="F869" s="65"/>
      <c r="G869" s="59"/>
      <c r="H869" s="62"/>
      <c r="I869" s="64"/>
      <c r="J869" s="63"/>
      <c r="K869" s="62"/>
      <c r="L869" s="61"/>
      <c r="M869" s="58"/>
    </row>
    <row r="870" spans="1:13" s="60" customFormat="1">
      <c r="A870" s="63"/>
      <c r="B870" s="68"/>
      <c r="D870" s="67"/>
      <c r="E870" s="66"/>
      <c r="F870" s="65"/>
      <c r="G870" s="59"/>
      <c r="H870" s="62"/>
      <c r="I870" s="64"/>
      <c r="J870" s="63"/>
      <c r="K870" s="62"/>
      <c r="L870" s="61"/>
      <c r="M870" s="58"/>
    </row>
    <row r="871" spans="1:13" s="60" customFormat="1">
      <c r="A871" s="63"/>
      <c r="B871" s="68"/>
      <c r="D871" s="67"/>
      <c r="E871" s="66"/>
      <c r="F871" s="65"/>
      <c r="G871" s="59"/>
      <c r="H871" s="62"/>
      <c r="I871" s="64"/>
      <c r="J871" s="63"/>
      <c r="K871" s="62"/>
      <c r="L871" s="61"/>
      <c r="M871" s="58"/>
    </row>
    <row r="872" spans="1:13" s="60" customFormat="1">
      <c r="A872" s="63"/>
      <c r="B872" s="68"/>
      <c r="D872" s="67"/>
      <c r="E872" s="66"/>
      <c r="F872" s="65"/>
      <c r="G872" s="59"/>
      <c r="H872" s="62"/>
      <c r="I872" s="64"/>
      <c r="J872" s="63"/>
      <c r="K872" s="62"/>
      <c r="L872" s="61"/>
      <c r="M872" s="58"/>
    </row>
    <row r="873" spans="1:13" s="60" customFormat="1">
      <c r="A873" s="63"/>
      <c r="B873" s="68"/>
      <c r="D873" s="67"/>
      <c r="E873" s="66"/>
      <c r="F873" s="65"/>
      <c r="G873" s="59"/>
      <c r="H873" s="62"/>
      <c r="I873" s="64"/>
      <c r="J873" s="63"/>
      <c r="K873" s="62"/>
      <c r="L873" s="61"/>
      <c r="M873" s="58"/>
    </row>
    <row r="874" spans="1:13" s="60" customFormat="1">
      <c r="A874" s="63"/>
      <c r="B874" s="68"/>
      <c r="D874" s="67"/>
      <c r="E874" s="66"/>
      <c r="F874" s="65"/>
      <c r="G874" s="59"/>
      <c r="H874" s="62"/>
      <c r="I874" s="64"/>
      <c r="J874" s="63"/>
      <c r="K874" s="62"/>
      <c r="L874" s="61"/>
      <c r="M874" s="58"/>
    </row>
    <row r="875" spans="1:13" s="60" customFormat="1">
      <c r="A875" s="63"/>
      <c r="B875" s="68"/>
      <c r="D875" s="67"/>
      <c r="E875" s="66"/>
      <c r="F875" s="65"/>
      <c r="G875" s="59"/>
      <c r="H875" s="62"/>
      <c r="I875" s="64"/>
      <c r="J875" s="63"/>
      <c r="K875" s="62"/>
      <c r="L875" s="61"/>
      <c r="M875" s="58"/>
    </row>
    <row r="876" spans="1:13" s="60" customFormat="1">
      <c r="A876" s="63"/>
      <c r="B876" s="68"/>
      <c r="D876" s="67"/>
      <c r="E876" s="66"/>
      <c r="F876" s="65"/>
      <c r="G876" s="59"/>
      <c r="H876" s="62"/>
      <c r="I876" s="64"/>
      <c r="J876" s="63"/>
      <c r="K876" s="62"/>
      <c r="L876" s="61"/>
      <c r="M876" s="58"/>
    </row>
    <row r="877" spans="1:13" s="60" customFormat="1">
      <c r="A877" s="63"/>
      <c r="B877" s="68"/>
      <c r="D877" s="67"/>
      <c r="E877" s="66"/>
      <c r="F877" s="65"/>
      <c r="G877" s="59"/>
      <c r="H877" s="62"/>
      <c r="I877" s="64"/>
      <c r="J877" s="63"/>
      <c r="K877" s="62"/>
      <c r="L877" s="61"/>
      <c r="M877" s="58"/>
    </row>
    <row r="878" spans="1:13" s="60" customFormat="1">
      <c r="A878" s="63"/>
      <c r="B878" s="68"/>
      <c r="D878" s="67"/>
      <c r="E878" s="66"/>
      <c r="F878" s="65"/>
      <c r="G878" s="59"/>
      <c r="H878" s="62"/>
      <c r="I878" s="64"/>
      <c r="J878" s="63"/>
      <c r="K878" s="62"/>
      <c r="L878" s="61"/>
      <c r="M878" s="58"/>
    </row>
    <row r="879" spans="1:13" s="60" customFormat="1">
      <c r="A879" s="63"/>
      <c r="B879" s="68"/>
      <c r="D879" s="67"/>
      <c r="E879" s="66"/>
      <c r="F879" s="65"/>
      <c r="G879" s="59"/>
      <c r="H879" s="62"/>
      <c r="I879" s="64"/>
      <c r="J879" s="63"/>
      <c r="K879" s="62"/>
      <c r="L879" s="61"/>
      <c r="M879" s="58"/>
    </row>
    <row r="880" spans="1:13" s="60" customFormat="1">
      <c r="A880" s="63"/>
      <c r="B880" s="68"/>
      <c r="D880" s="67"/>
      <c r="E880" s="66"/>
      <c r="F880" s="65"/>
      <c r="G880" s="59"/>
      <c r="H880" s="62"/>
      <c r="I880" s="64"/>
      <c r="J880" s="63"/>
      <c r="K880" s="62"/>
      <c r="L880" s="61"/>
      <c r="M880" s="58"/>
    </row>
    <row r="881" spans="1:13" s="60" customFormat="1">
      <c r="A881" s="63"/>
      <c r="B881" s="68"/>
      <c r="D881" s="67"/>
      <c r="E881" s="66"/>
      <c r="F881" s="65"/>
      <c r="G881" s="59"/>
      <c r="H881" s="62"/>
      <c r="I881" s="64"/>
      <c r="J881" s="63"/>
      <c r="K881" s="62"/>
      <c r="L881" s="61"/>
      <c r="M881" s="58"/>
    </row>
    <row r="882" spans="1:13" s="60" customFormat="1">
      <c r="A882" s="63"/>
      <c r="B882" s="68"/>
      <c r="D882" s="67"/>
      <c r="E882" s="66"/>
      <c r="F882" s="65"/>
      <c r="G882" s="59"/>
      <c r="H882" s="62"/>
      <c r="I882" s="64"/>
      <c r="J882" s="63"/>
      <c r="K882" s="62"/>
      <c r="L882" s="61"/>
      <c r="M882" s="58"/>
    </row>
    <row r="883" spans="1:13" s="60" customFormat="1">
      <c r="A883" s="63"/>
      <c r="B883" s="68"/>
      <c r="D883" s="67"/>
      <c r="E883" s="66"/>
      <c r="F883" s="65"/>
      <c r="G883" s="59"/>
      <c r="H883" s="62"/>
      <c r="I883" s="64"/>
      <c r="J883" s="63"/>
      <c r="K883" s="62"/>
      <c r="L883" s="61"/>
      <c r="M883" s="58"/>
    </row>
    <row r="884" spans="1:13" s="60" customFormat="1">
      <c r="A884" s="63"/>
      <c r="B884" s="68"/>
      <c r="D884" s="67"/>
      <c r="E884" s="66"/>
      <c r="F884" s="65"/>
      <c r="G884" s="59"/>
      <c r="H884" s="62"/>
      <c r="I884" s="64"/>
      <c r="J884" s="63"/>
      <c r="K884" s="62"/>
      <c r="L884" s="61"/>
      <c r="M884" s="58"/>
    </row>
    <row r="885" spans="1:13" s="60" customFormat="1">
      <c r="A885" s="63"/>
      <c r="B885" s="68"/>
      <c r="D885" s="67"/>
      <c r="E885" s="66"/>
      <c r="F885" s="65"/>
      <c r="G885" s="59"/>
      <c r="H885" s="62"/>
      <c r="I885" s="64"/>
      <c r="J885" s="63"/>
      <c r="K885" s="62"/>
      <c r="L885" s="61"/>
      <c r="M885" s="58"/>
    </row>
    <row r="886" spans="1:13" s="60" customFormat="1">
      <c r="A886" s="63"/>
      <c r="B886" s="68"/>
      <c r="D886" s="67"/>
      <c r="E886" s="66"/>
      <c r="F886" s="65"/>
      <c r="G886" s="59"/>
      <c r="H886" s="62"/>
      <c r="I886" s="64"/>
      <c r="J886" s="63"/>
      <c r="K886" s="62"/>
      <c r="L886" s="61"/>
      <c r="M886" s="58"/>
    </row>
    <row r="887" spans="1:13" s="60" customFormat="1">
      <c r="A887" s="63"/>
      <c r="B887" s="68"/>
      <c r="D887" s="67"/>
      <c r="E887" s="66"/>
      <c r="F887" s="65"/>
      <c r="G887" s="59"/>
      <c r="H887" s="62"/>
      <c r="I887" s="64"/>
      <c r="J887" s="63"/>
      <c r="K887" s="62"/>
      <c r="L887" s="61"/>
      <c r="M887" s="58"/>
    </row>
    <row r="888" spans="1:13" s="60" customFormat="1">
      <c r="A888" s="63"/>
      <c r="B888" s="68"/>
      <c r="D888" s="67"/>
      <c r="E888" s="66"/>
      <c r="F888" s="65"/>
      <c r="G888" s="59"/>
      <c r="H888" s="62"/>
      <c r="I888" s="64"/>
      <c r="J888" s="63"/>
      <c r="K888" s="62"/>
      <c r="L888" s="61"/>
      <c r="M888" s="58"/>
    </row>
    <row r="889" spans="1:13" s="60" customFormat="1">
      <c r="A889" s="63"/>
      <c r="B889" s="68"/>
      <c r="D889" s="67"/>
      <c r="E889" s="66"/>
      <c r="F889" s="65"/>
      <c r="G889" s="59"/>
      <c r="H889" s="62"/>
      <c r="I889" s="64"/>
      <c r="J889" s="63"/>
      <c r="K889" s="62"/>
      <c r="L889" s="61"/>
      <c r="M889" s="58"/>
    </row>
    <row r="890" spans="1:13" s="60" customFormat="1">
      <c r="A890" s="63"/>
      <c r="B890" s="68"/>
      <c r="D890" s="67"/>
      <c r="E890" s="66"/>
      <c r="F890" s="65"/>
      <c r="G890" s="59"/>
      <c r="H890" s="62"/>
      <c r="I890" s="64"/>
      <c r="J890" s="63"/>
      <c r="K890" s="62"/>
      <c r="L890" s="61"/>
      <c r="M890" s="58"/>
    </row>
    <row r="891" spans="1:13" s="60" customFormat="1">
      <c r="A891" s="63"/>
      <c r="B891" s="68"/>
      <c r="D891" s="67"/>
      <c r="E891" s="66"/>
      <c r="F891" s="65"/>
      <c r="G891" s="59"/>
      <c r="H891" s="62"/>
      <c r="I891" s="64"/>
      <c r="J891" s="63"/>
      <c r="K891" s="62"/>
      <c r="L891" s="61"/>
      <c r="M891" s="58"/>
    </row>
    <row r="892" spans="1:13" s="60" customFormat="1">
      <c r="A892" s="63"/>
      <c r="B892" s="68"/>
      <c r="D892" s="67"/>
      <c r="E892" s="66"/>
      <c r="F892" s="65"/>
      <c r="G892" s="59"/>
      <c r="H892" s="62"/>
      <c r="I892" s="64"/>
      <c r="J892" s="63"/>
      <c r="K892" s="62"/>
      <c r="L892" s="61"/>
      <c r="M892" s="58"/>
    </row>
    <row r="893" spans="1:13" s="60" customFormat="1">
      <c r="A893" s="63"/>
      <c r="B893" s="68"/>
      <c r="D893" s="67"/>
      <c r="E893" s="66"/>
      <c r="F893" s="65"/>
      <c r="G893" s="59"/>
      <c r="H893" s="62"/>
      <c r="I893" s="64"/>
      <c r="J893" s="63"/>
      <c r="K893" s="62"/>
      <c r="L893" s="61"/>
      <c r="M893" s="58"/>
    </row>
    <row r="894" spans="1:13" s="60" customFormat="1">
      <c r="A894" s="63"/>
      <c r="B894" s="68"/>
      <c r="D894" s="67"/>
      <c r="E894" s="66"/>
      <c r="F894" s="65"/>
      <c r="G894" s="59"/>
      <c r="H894" s="62"/>
      <c r="I894" s="64"/>
      <c r="J894" s="63"/>
      <c r="K894" s="62"/>
      <c r="L894" s="61"/>
      <c r="M894" s="58"/>
    </row>
    <row r="895" spans="1:13" s="60" customFormat="1">
      <c r="A895" s="63"/>
      <c r="B895" s="68"/>
      <c r="D895" s="67"/>
      <c r="E895" s="66"/>
      <c r="F895" s="65"/>
      <c r="G895" s="59"/>
      <c r="H895" s="62"/>
      <c r="I895" s="64"/>
      <c r="J895" s="63"/>
      <c r="K895" s="62"/>
      <c r="L895" s="61"/>
      <c r="M895" s="58"/>
    </row>
    <row r="896" spans="1:13" s="60" customFormat="1">
      <c r="A896" s="63"/>
      <c r="B896" s="68"/>
      <c r="D896" s="67"/>
      <c r="E896" s="66"/>
      <c r="F896" s="65"/>
      <c r="G896" s="59"/>
      <c r="H896" s="62"/>
      <c r="I896" s="64"/>
      <c r="J896" s="63"/>
      <c r="K896" s="62"/>
      <c r="L896" s="61"/>
      <c r="M896" s="58"/>
    </row>
    <row r="897" spans="1:13" s="60" customFormat="1">
      <c r="A897" s="63"/>
      <c r="B897" s="68"/>
      <c r="D897" s="67"/>
      <c r="E897" s="66"/>
      <c r="F897" s="65"/>
      <c r="G897" s="59"/>
      <c r="H897" s="62"/>
      <c r="I897" s="64"/>
      <c r="J897" s="63"/>
      <c r="K897" s="62"/>
      <c r="L897" s="61"/>
      <c r="M897" s="58"/>
    </row>
    <row r="898" spans="1:13" s="60" customFormat="1">
      <c r="A898" s="63"/>
      <c r="B898" s="68"/>
      <c r="D898" s="67"/>
      <c r="E898" s="66"/>
      <c r="F898" s="65"/>
      <c r="G898" s="59"/>
      <c r="H898" s="62"/>
      <c r="I898" s="64"/>
      <c r="J898" s="63"/>
      <c r="K898" s="62"/>
      <c r="L898" s="61"/>
      <c r="M898" s="58"/>
    </row>
    <row r="899" spans="1:13" s="60" customFormat="1">
      <c r="A899" s="63"/>
      <c r="B899" s="68"/>
      <c r="D899" s="67"/>
      <c r="E899" s="66"/>
      <c r="F899" s="65"/>
      <c r="G899" s="59"/>
      <c r="H899" s="62"/>
      <c r="I899" s="64"/>
      <c r="J899" s="63"/>
      <c r="K899" s="62"/>
      <c r="L899" s="61"/>
      <c r="M899" s="58"/>
    </row>
    <row r="900" spans="1:13" s="60" customFormat="1">
      <c r="A900" s="63"/>
      <c r="B900" s="68"/>
      <c r="D900" s="67"/>
      <c r="E900" s="66"/>
      <c r="F900" s="65"/>
      <c r="G900" s="59"/>
      <c r="H900" s="62"/>
      <c r="I900" s="64"/>
      <c r="J900" s="63"/>
      <c r="K900" s="62"/>
      <c r="L900" s="61"/>
      <c r="M900" s="58"/>
    </row>
    <row r="901" spans="1:13" s="60" customFormat="1">
      <c r="A901" s="63"/>
      <c r="B901" s="68"/>
      <c r="D901" s="67"/>
      <c r="E901" s="66"/>
      <c r="F901" s="65"/>
      <c r="G901" s="59"/>
      <c r="H901" s="62"/>
      <c r="I901" s="64"/>
      <c r="J901" s="63"/>
      <c r="K901" s="62"/>
      <c r="L901" s="61"/>
      <c r="M901" s="58"/>
    </row>
    <row r="902" spans="1:13" s="60" customFormat="1">
      <c r="A902" s="63"/>
      <c r="B902" s="68"/>
      <c r="D902" s="67"/>
      <c r="E902" s="66"/>
      <c r="F902" s="65"/>
      <c r="G902" s="59"/>
      <c r="H902" s="62"/>
      <c r="I902" s="64"/>
      <c r="J902" s="63"/>
      <c r="K902" s="62"/>
      <c r="L902" s="61"/>
      <c r="M902" s="58"/>
    </row>
    <row r="903" spans="1:13" s="60" customFormat="1">
      <c r="A903" s="63"/>
      <c r="B903" s="68"/>
      <c r="D903" s="67"/>
      <c r="E903" s="66"/>
      <c r="F903" s="65"/>
      <c r="G903" s="59"/>
      <c r="H903" s="62"/>
      <c r="I903" s="64"/>
      <c r="J903" s="63"/>
      <c r="K903" s="62"/>
      <c r="L903" s="61"/>
      <c r="M903" s="58"/>
    </row>
    <row r="904" spans="1:13" s="60" customFormat="1">
      <c r="A904" s="63"/>
      <c r="B904" s="68"/>
      <c r="D904" s="67"/>
      <c r="E904" s="66"/>
      <c r="F904" s="65"/>
      <c r="G904" s="59"/>
      <c r="H904" s="62"/>
      <c r="I904" s="64"/>
      <c r="J904" s="63"/>
      <c r="K904" s="62"/>
      <c r="L904" s="61"/>
      <c r="M904" s="58"/>
    </row>
    <row r="905" spans="1:13" s="60" customFormat="1">
      <c r="A905" s="63"/>
      <c r="B905" s="68"/>
      <c r="D905" s="67"/>
      <c r="E905" s="66"/>
      <c r="F905" s="65"/>
      <c r="G905" s="59"/>
      <c r="H905" s="62"/>
      <c r="I905" s="64"/>
      <c r="J905" s="63"/>
      <c r="K905" s="62"/>
      <c r="L905" s="61"/>
      <c r="M905" s="58"/>
    </row>
    <row r="906" spans="1:13" s="60" customFormat="1">
      <c r="A906" s="63"/>
      <c r="B906" s="68"/>
      <c r="D906" s="67"/>
      <c r="E906" s="66"/>
      <c r="F906" s="65"/>
      <c r="G906" s="59"/>
      <c r="H906" s="62"/>
      <c r="I906" s="64"/>
      <c r="J906" s="63"/>
      <c r="K906" s="62"/>
      <c r="L906" s="61"/>
      <c r="M906" s="58"/>
    </row>
    <row r="907" spans="1:13" s="60" customFormat="1">
      <c r="A907" s="63"/>
      <c r="B907" s="68"/>
      <c r="D907" s="67"/>
      <c r="E907" s="66"/>
      <c r="F907" s="65"/>
      <c r="G907" s="59"/>
      <c r="H907" s="62"/>
      <c r="I907" s="64"/>
      <c r="J907" s="63"/>
      <c r="K907" s="62"/>
      <c r="L907" s="61"/>
      <c r="M907" s="58"/>
    </row>
    <row r="908" spans="1:13" s="60" customFormat="1">
      <c r="A908" s="63"/>
      <c r="B908" s="68"/>
      <c r="D908" s="67"/>
      <c r="E908" s="66"/>
      <c r="F908" s="65"/>
      <c r="G908" s="59"/>
      <c r="H908" s="62"/>
      <c r="I908" s="64"/>
      <c r="J908" s="63"/>
      <c r="K908" s="62"/>
      <c r="L908" s="61"/>
      <c r="M908" s="58"/>
    </row>
    <row r="909" spans="1:13" s="60" customFormat="1">
      <c r="A909" s="63"/>
      <c r="B909" s="68"/>
      <c r="D909" s="67"/>
      <c r="E909" s="66"/>
      <c r="F909" s="65"/>
      <c r="G909" s="59"/>
      <c r="H909" s="62"/>
      <c r="I909" s="64"/>
      <c r="J909" s="63"/>
      <c r="K909" s="62"/>
      <c r="L909" s="61"/>
      <c r="M909" s="58"/>
    </row>
    <row r="910" spans="1:13" s="60" customFormat="1">
      <c r="A910" s="63"/>
      <c r="B910" s="68"/>
      <c r="D910" s="67"/>
      <c r="E910" s="66"/>
      <c r="F910" s="65"/>
      <c r="G910" s="59"/>
      <c r="H910" s="62"/>
      <c r="I910" s="64"/>
      <c r="J910" s="63"/>
      <c r="K910" s="62"/>
      <c r="L910" s="61"/>
      <c r="M910" s="58"/>
    </row>
    <row r="911" spans="1:13" s="60" customFormat="1">
      <c r="A911" s="63"/>
      <c r="B911" s="68"/>
      <c r="D911" s="67"/>
      <c r="E911" s="66"/>
      <c r="F911" s="65"/>
      <c r="G911" s="59"/>
      <c r="H911" s="62"/>
      <c r="I911" s="64"/>
      <c r="J911" s="63"/>
      <c r="K911" s="62"/>
      <c r="L911" s="61"/>
      <c r="M911" s="58"/>
    </row>
    <row r="912" spans="1:13" s="60" customFormat="1">
      <c r="A912" s="63"/>
      <c r="B912" s="68"/>
      <c r="D912" s="67"/>
      <c r="E912" s="66"/>
      <c r="F912" s="65"/>
      <c r="G912" s="59"/>
      <c r="H912" s="62"/>
      <c r="I912" s="64"/>
      <c r="J912" s="63"/>
      <c r="K912" s="62"/>
      <c r="L912" s="61"/>
      <c r="M912" s="58"/>
    </row>
    <row r="913" spans="1:13" s="60" customFormat="1">
      <c r="A913" s="63"/>
      <c r="B913" s="68"/>
      <c r="D913" s="67"/>
      <c r="E913" s="66"/>
      <c r="F913" s="65"/>
      <c r="G913" s="59"/>
      <c r="H913" s="62"/>
      <c r="I913" s="64"/>
      <c r="J913" s="63"/>
      <c r="K913" s="62"/>
      <c r="L913" s="61"/>
      <c r="M913" s="58"/>
    </row>
    <row r="914" spans="1:13" s="60" customFormat="1">
      <c r="A914" s="63"/>
      <c r="B914" s="68"/>
      <c r="D914" s="67"/>
      <c r="E914" s="66"/>
      <c r="F914" s="65"/>
      <c r="G914" s="59"/>
      <c r="H914" s="62"/>
      <c r="I914" s="64"/>
      <c r="J914" s="63"/>
      <c r="K914" s="62"/>
      <c r="L914" s="61"/>
      <c r="M914" s="58"/>
    </row>
    <row r="915" spans="1:13" s="60" customFormat="1">
      <c r="A915" s="63"/>
      <c r="B915" s="68"/>
      <c r="D915" s="67"/>
      <c r="E915" s="66"/>
      <c r="F915" s="65"/>
      <c r="G915" s="59"/>
      <c r="H915" s="62"/>
      <c r="I915" s="64"/>
      <c r="J915" s="63"/>
      <c r="K915" s="62"/>
      <c r="L915" s="61"/>
      <c r="M915" s="58"/>
    </row>
    <row r="916" spans="1:13" s="60" customFormat="1">
      <c r="A916" s="63"/>
      <c r="B916" s="68"/>
      <c r="D916" s="67"/>
      <c r="E916" s="66"/>
      <c r="F916" s="65"/>
      <c r="G916" s="59"/>
      <c r="H916" s="62"/>
      <c r="I916" s="64"/>
      <c r="J916" s="63"/>
      <c r="K916" s="62"/>
      <c r="L916" s="61"/>
      <c r="M916" s="58"/>
    </row>
    <row r="917" spans="1:13" s="60" customFormat="1">
      <c r="A917" s="63"/>
      <c r="B917" s="68"/>
      <c r="D917" s="67"/>
      <c r="E917" s="66"/>
      <c r="F917" s="65"/>
      <c r="G917" s="59"/>
      <c r="H917" s="62"/>
      <c r="I917" s="64"/>
      <c r="J917" s="63"/>
      <c r="K917" s="62"/>
      <c r="L917" s="61"/>
      <c r="M917" s="58"/>
    </row>
    <row r="918" spans="1:13" s="60" customFormat="1">
      <c r="A918" s="63"/>
      <c r="B918" s="68"/>
      <c r="D918" s="67"/>
      <c r="E918" s="66"/>
      <c r="F918" s="65"/>
      <c r="G918" s="59"/>
      <c r="H918" s="62"/>
      <c r="I918" s="64"/>
      <c r="J918" s="63"/>
      <c r="K918" s="62"/>
      <c r="L918" s="61"/>
      <c r="M918" s="58"/>
    </row>
    <row r="919" spans="1:13" s="60" customFormat="1">
      <c r="A919" s="63"/>
      <c r="B919" s="68"/>
      <c r="D919" s="67"/>
      <c r="E919" s="66"/>
      <c r="F919" s="65"/>
      <c r="G919" s="59"/>
      <c r="H919" s="62"/>
      <c r="I919" s="64"/>
      <c r="J919" s="63"/>
      <c r="K919" s="62"/>
      <c r="L919" s="61"/>
      <c r="M919" s="58"/>
    </row>
    <row r="920" spans="1:13" s="60" customFormat="1">
      <c r="A920" s="63"/>
      <c r="B920" s="68"/>
      <c r="D920" s="67"/>
      <c r="E920" s="66"/>
      <c r="F920" s="65"/>
      <c r="G920" s="59"/>
      <c r="H920" s="62"/>
      <c r="I920" s="64"/>
      <c r="J920" s="63"/>
      <c r="K920" s="62"/>
      <c r="L920" s="61"/>
      <c r="M920" s="58"/>
    </row>
    <row r="921" spans="1:13" s="60" customFormat="1">
      <c r="A921" s="63"/>
      <c r="B921" s="68"/>
      <c r="D921" s="67"/>
      <c r="E921" s="66"/>
      <c r="F921" s="65"/>
      <c r="G921" s="59"/>
      <c r="H921" s="62"/>
      <c r="I921" s="64"/>
      <c r="J921" s="63"/>
      <c r="K921" s="62"/>
      <c r="L921" s="61"/>
      <c r="M921" s="58"/>
    </row>
    <row r="922" spans="1:13" s="60" customFormat="1">
      <c r="A922" s="63"/>
      <c r="B922" s="68"/>
      <c r="D922" s="67"/>
      <c r="E922" s="66"/>
      <c r="F922" s="65"/>
      <c r="G922" s="59"/>
      <c r="H922" s="62"/>
      <c r="I922" s="64"/>
      <c r="J922" s="63"/>
      <c r="K922" s="62"/>
      <c r="L922" s="61"/>
      <c r="M922" s="58"/>
    </row>
    <row r="923" spans="1:13" s="60" customFormat="1">
      <c r="A923" s="63"/>
      <c r="B923" s="68"/>
      <c r="D923" s="67"/>
      <c r="E923" s="66"/>
      <c r="F923" s="65"/>
      <c r="G923" s="59"/>
      <c r="H923" s="62"/>
      <c r="I923" s="64"/>
      <c r="J923" s="63"/>
      <c r="K923" s="62"/>
      <c r="L923" s="61"/>
      <c r="M923" s="58"/>
    </row>
    <row r="924" spans="1:13" s="60" customFormat="1">
      <c r="A924" s="63"/>
      <c r="B924" s="68"/>
      <c r="D924" s="67"/>
      <c r="E924" s="66"/>
      <c r="F924" s="65"/>
      <c r="G924" s="59"/>
      <c r="H924" s="62"/>
      <c r="I924" s="64"/>
      <c r="J924" s="63"/>
      <c r="K924" s="62"/>
      <c r="L924" s="61"/>
      <c r="M924" s="58"/>
    </row>
    <row r="925" spans="1:13" s="60" customFormat="1">
      <c r="A925" s="63"/>
      <c r="B925" s="68"/>
      <c r="D925" s="67"/>
      <c r="E925" s="66"/>
      <c r="F925" s="65"/>
      <c r="G925" s="59"/>
      <c r="H925" s="62"/>
      <c r="I925" s="64"/>
      <c r="J925" s="63"/>
      <c r="K925" s="62"/>
      <c r="L925" s="61"/>
      <c r="M925" s="58"/>
    </row>
    <row r="926" spans="1:13" s="60" customFormat="1">
      <c r="A926" s="63"/>
      <c r="B926" s="68"/>
      <c r="D926" s="67"/>
      <c r="E926" s="66"/>
      <c r="F926" s="65"/>
      <c r="G926" s="59"/>
      <c r="H926" s="62"/>
      <c r="I926" s="64"/>
      <c r="J926" s="63"/>
      <c r="K926" s="62"/>
      <c r="L926" s="61"/>
      <c r="M926" s="58"/>
    </row>
    <row r="927" spans="1:13" s="60" customFormat="1">
      <c r="A927" s="63"/>
      <c r="B927" s="68"/>
      <c r="D927" s="67"/>
      <c r="E927" s="66"/>
      <c r="F927" s="65"/>
      <c r="G927" s="59"/>
      <c r="H927" s="62"/>
      <c r="I927" s="64"/>
      <c r="J927" s="63"/>
      <c r="K927" s="62"/>
      <c r="L927" s="61"/>
      <c r="M927" s="58"/>
    </row>
    <row r="928" spans="1:13" s="60" customFormat="1">
      <c r="A928" s="63"/>
      <c r="B928" s="68"/>
      <c r="D928" s="67"/>
      <c r="E928" s="66"/>
      <c r="F928" s="65"/>
      <c r="G928" s="59"/>
      <c r="H928" s="62"/>
      <c r="I928" s="64"/>
      <c r="J928" s="63"/>
      <c r="K928" s="62"/>
      <c r="L928" s="61"/>
      <c r="M928" s="58"/>
    </row>
    <row r="929" spans="1:13" s="60" customFormat="1">
      <c r="A929" s="63"/>
      <c r="B929" s="68"/>
      <c r="D929" s="67"/>
      <c r="E929" s="66"/>
      <c r="F929" s="65"/>
      <c r="G929" s="59"/>
      <c r="H929" s="62"/>
      <c r="I929" s="64"/>
      <c r="J929" s="63"/>
      <c r="K929" s="62"/>
      <c r="L929" s="61"/>
      <c r="M929" s="58"/>
    </row>
    <row r="930" spans="1:13" s="60" customFormat="1">
      <c r="A930" s="63"/>
      <c r="B930" s="68"/>
      <c r="D930" s="67"/>
      <c r="E930" s="66"/>
      <c r="F930" s="65"/>
      <c r="G930" s="59"/>
      <c r="H930" s="62"/>
      <c r="I930" s="64"/>
      <c r="J930" s="63"/>
      <c r="K930" s="62"/>
      <c r="L930" s="61"/>
      <c r="M930" s="58"/>
    </row>
    <row r="931" spans="1:13" s="60" customFormat="1">
      <c r="A931" s="63"/>
      <c r="B931" s="68"/>
      <c r="D931" s="67"/>
      <c r="E931" s="66"/>
      <c r="F931" s="65"/>
      <c r="G931" s="59"/>
      <c r="H931" s="62"/>
      <c r="I931" s="64"/>
      <c r="J931" s="63"/>
      <c r="K931" s="62"/>
      <c r="L931" s="61"/>
      <c r="M931" s="58"/>
    </row>
    <row r="932" spans="1:13" s="60" customFormat="1">
      <c r="A932" s="63"/>
      <c r="B932" s="68"/>
      <c r="D932" s="67"/>
      <c r="E932" s="66"/>
      <c r="F932" s="65"/>
      <c r="G932" s="59"/>
      <c r="H932" s="62"/>
      <c r="I932" s="64"/>
      <c r="J932" s="63"/>
      <c r="K932" s="62"/>
      <c r="L932" s="61"/>
      <c r="M932" s="58"/>
    </row>
    <row r="933" spans="1:13" s="60" customFormat="1">
      <c r="A933" s="63"/>
      <c r="B933" s="68"/>
      <c r="D933" s="67"/>
      <c r="E933" s="66"/>
      <c r="F933" s="65"/>
      <c r="G933" s="59"/>
      <c r="H933" s="62"/>
      <c r="I933" s="64"/>
      <c r="J933" s="63"/>
      <c r="K933" s="62"/>
      <c r="L933" s="61"/>
      <c r="M933" s="58"/>
    </row>
    <row r="934" spans="1:13" s="60" customFormat="1">
      <c r="A934" s="63"/>
      <c r="B934" s="68"/>
      <c r="D934" s="67"/>
      <c r="E934" s="66"/>
      <c r="F934" s="65"/>
      <c r="G934" s="59"/>
      <c r="H934" s="62"/>
      <c r="I934" s="64"/>
      <c r="J934" s="63"/>
      <c r="K934" s="62"/>
      <c r="L934" s="61"/>
      <c r="M934" s="58"/>
    </row>
    <row r="935" spans="1:13" s="60" customFormat="1">
      <c r="A935" s="63"/>
      <c r="B935" s="68"/>
      <c r="D935" s="67"/>
      <c r="E935" s="66"/>
      <c r="F935" s="65"/>
      <c r="G935" s="59"/>
      <c r="H935" s="62"/>
      <c r="I935" s="64"/>
      <c r="J935" s="63"/>
      <c r="K935" s="62"/>
      <c r="L935" s="61"/>
      <c r="M935" s="58"/>
    </row>
    <row r="936" spans="1:13" s="60" customFormat="1">
      <c r="A936" s="63"/>
      <c r="B936" s="68"/>
      <c r="D936" s="67"/>
      <c r="E936" s="66"/>
      <c r="F936" s="65"/>
      <c r="G936" s="59"/>
      <c r="H936" s="62"/>
      <c r="I936" s="64"/>
      <c r="J936" s="63"/>
      <c r="K936" s="62"/>
      <c r="L936" s="61"/>
      <c r="M936" s="58"/>
    </row>
    <row r="937" spans="1:13" s="60" customFormat="1">
      <c r="A937" s="63"/>
      <c r="B937" s="68"/>
      <c r="D937" s="67"/>
      <c r="E937" s="66"/>
      <c r="F937" s="65"/>
      <c r="G937" s="59"/>
      <c r="H937" s="62"/>
      <c r="I937" s="64"/>
      <c r="J937" s="63"/>
      <c r="K937" s="62"/>
      <c r="L937" s="61"/>
      <c r="M937" s="58"/>
    </row>
    <row r="938" spans="1:13" s="60" customFormat="1">
      <c r="A938" s="63"/>
      <c r="B938" s="68"/>
      <c r="D938" s="67"/>
      <c r="E938" s="66"/>
      <c r="F938" s="65"/>
      <c r="G938" s="59"/>
      <c r="H938" s="62"/>
      <c r="I938" s="64"/>
      <c r="J938" s="63"/>
      <c r="K938" s="62"/>
      <c r="L938" s="61"/>
      <c r="M938" s="58"/>
    </row>
    <row r="939" spans="1:13" s="60" customFormat="1">
      <c r="A939" s="63"/>
      <c r="B939" s="68"/>
      <c r="D939" s="67"/>
      <c r="E939" s="66"/>
      <c r="F939" s="65"/>
      <c r="G939" s="59"/>
      <c r="H939" s="62"/>
      <c r="I939" s="64"/>
      <c r="J939" s="63"/>
      <c r="K939" s="62"/>
      <c r="L939" s="61"/>
      <c r="M939" s="58"/>
    </row>
    <row r="940" spans="1:13" s="60" customFormat="1">
      <c r="A940" s="63"/>
      <c r="B940" s="68"/>
      <c r="D940" s="67"/>
      <c r="E940" s="66"/>
      <c r="F940" s="65"/>
      <c r="G940" s="59"/>
      <c r="H940" s="62"/>
      <c r="I940" s="64"/>
      <c r="J940" s="63"/>
      <c r="K940" s="62"/>
      <c r="L940" s="61"/>
      <c r="M940" s="58"/>
    </row>
    <row r="941" spans="1:13" s="60" customFormat="1">
      <c r="A941" s="63"/>
      <c r="B941" s="68"/>
      <c r="D941" s="67"/>
      <c r="E941" s="66"/>
      <c r="F941" s="65"/>
      <c r="G941" s="59"/>
      <c r="H941" s="62"/>
      <c r="I941" s="64"/>
      <c r="J941" s="63"/>
      <c r="K941" s="62"/>
      <c r="L941" s="61"/>
      <c r="M941" s="58"/>
    </row>
    <row r="942" spans="1:13" s="60" customFormat="1">
      <c r="A942" s="63"/>
      <c r="B942" s="68"/>
      <c r="D942" s="67"/>
      <c r="E942" s="66"/>
      <c r="F942" s="65"/>
      <c r="G942" s="59"/>
      <c r="H942" s="62"/>
      <c r="I942" s="64"/>
      <c r="J942" s="63"/>
      <c r="K942" s="62"/>
      <c r="L942" s="61"/>
      <c r="M942" s="58"/>
    </row>
    <row r="943" spans="1:13" s="60" customFormat="1">
      <c r="A943" s="63"/>
      <c r="B943" s="68"/>
      <c r="D943" s="67"/>
      <c r="E943" s="66"/>
      <c r="F943" s="65"/>
      <c r="G943" s="59"/>
      <c r="H943" s="62"/>
      <c r="I943" s="64"/>
      <c r="J943" s="63"/>
      <c r="K943" s="62"/>
      <c r="L943" s="61"/>
      <c r="M943" s="58"/>
    </row>
    <row r="944" spans="1:13" s="60" customFormat="1">
      <c r="A944" s="63"/>
      <c r="B944" s="68"/>
      <c r="D944" s="67"/>
      <c r="E944" s="66"/>
      <c r="F944" s="65"/>
      <c r="G944" s="59"/>
      <c r="H944" s="62"/>
      <c r="I944" s="64"/>
      <c r="J944" s="63"/>
      <c r="K944" s="62"/>
      <c r="L944" s="61"/>
      <c r="M944" s="58"/>
    </row>
    <row r="945" spans="1:13" s="60" customFormat="1">
      <c r="A945" s="63"/>
      <c r="B945" s="68"/>
      <c r="D945" s="67"/>
      <c r="E945" s="66"/>
      <c r="F945" s="65"/>
      <c r="G945" s="59"/>
      <c r="H945" s="62"/>
      <c r="I945" s="64"/>
      <c r="J945" s="63"/>
      <c r="K945" s="62"/>
      <c r="L945" s="61"/>
      <c r="M945" s="58"/>
    </row>
    <row r="946" spans="1:13" s="60" customFormat="1">
      <c r="A946" s="63"/>
      <c r="B946" s="68"/>
      <c r="D946" s="67"/>
      <c r="E946" s="66"/>
      <c r="F946" s="65"/>
      <c r="G946" s="59"/>
      <c r="H946" s="62"/>
      <c r="I946" s="64"/>
      <c r="J946" s="63"/>
      <c r="K946" s="62"/>
      <c r="L946" s="61"/>
      <c r="M946" s="58"/>
    </row>
    <row r="947" spans="1:13" s="60" customFormat="1">
      <c r="A947" s="63"/>
      <c r="B947" s="68"/>
      <c r="D947" s="67"/>
      <c r="E947" s="66"/>
      <c r="F947" s="65"/>
      <c r="G947" s="59"/>
      <c r="H947" s="62"/>
      <c r="I947" s="64"/>
      <c r="J947" s="63"/>
      <c r="K947" s="62"/>
      <c r="L947" s="61"/>
      <c r="M947" s="58"/>
    </row>
    <row r="948" spans="1:13" s="60" customFormat="1">
      <c r="A948" s="63"/>
      <c r="B948" s="68"/>
      <c r="D948" s="67"/>
      <c r="E948" s="66"/>
      <c r="F948" s="65"/>
      <c r="G948" s="59"/>
      <c r="H948" s="62"/>
      <c r="I948" s="64"/>
      <c r="J948" s="63"/>
      <c r="K948" s="62"/>
      <c r="L948" s="61"/>
      <c r="M948" s="58"/>
    </row>
    <row r="949" spans="1:13" s="60" customFormat="1">
      <c r="A949" s="63"/>
      <c r="B949" s="68"/>
      <c r="D949" s="67"/>
      <c r="E949" s="66"/>
      <c r="F949" s="65"/>
      <c r="G949" s="59"/>
      <c r="H949" s="62"/>
      <c r="I949" s="64"/>
      <c r="J949" s="63"/>
      <c r="K949" s="62"/>
      <c r="L949" s="61"/>
      <c r="M949" s="58"/>
    </row>
    <row r="950" spans="1:13" s="60" customFormat="1">
      <c r="A950" s="63"/>
      <c r="B950" s="68"/>
      <c r="D950" s="67"/>
      <c r="E950" s="66"/>
      <c r="F950" s="65"/>
      <c r="G950" s="59"/>
      <c r="H950" s="62"/>
      <c r="I950" s="64"/>
      <c r="J950" s="63"/>
      <c r="K950" s="62"/>
      <c r="L950" s="61"/>
      <c r="M950" s="58"/>
    </row>
    <row r="951" spans="1:13" s="60" customFormat="1">
      <c r="A951" s="63"/>
      <c r="B951" s="68"/>
      <c r="D951" s="67"/>
      <c r="E951" s="66"/>
      <c r="F951" s="65"/>
      <c r="G951" s="59"/>
      <c r="H951" s="62"/>
      <c r="I951" s="64"/>
      <c r="J951" s="63"/>
      <c r="K951" s="62"/>
      <c r="L951" s="61"/>
      <c r="M951" s="58"/>
    </row>
    <row r="952" spans="1:13" s="60" customFormat="1">
      <c r="A952" s="63"/>
      <c r="B952" s="68"/>
      <c r="D952" s="67"/>
      <c r="E952" s="66"/>
      <c r="F952" s="65"/>
      <c r="G952" s="59"/>
      <c r="H952" s="62"/>
      <c r="I952" s="64"/>
      <c r="J952" s="63"/>
      <c r="K952" s="62"/>
      <c r="L952" s="61"/>
      <c r="M952" s="58"/>
    </row>
    <row r="953" spans="1:13" s="60" customFormat="1">
      <c r="A953" s="63"/>
      <c r="B953" s="68"/>
      <c r="D953" s="67"/>
      <c r="E953" s="66"/>
      <c r="F953" s="65"/>
      <c r="G953" s="59"/>
      <c r="H953" s="62"/>
      <c r="I953" s="64"/>
      <c r="J953" s="63"/>
      <c r="K953" s="62"/>
      <c r="L953" s="61"/>
      <c r="M953" s="58"/>
    </row>
    <row r="954" spans="1:13" s="60" customFormat="1">
      <c r="A954" s="63"/>
      <c r="B954" s="68"/>
      <c r="D954" s="67"/>
      <c r="E954" s="66"/>
      <c r="F954" s="65"/>
      <c r="G954" s="59"/>
      <c r="H954" s="62"/>
      <c r="I954" s="64"/>
      <c r="J954" s="63"/>
      <c r="K954" s="62"/>
      <c r="L954" s="61"/>
      <c r="M954" s="58"/>
    </row>
    <row r="955" spans="1:13" s="60" customFormat="1">
      <c r="A955" s="63"/>
      <c r="B955" s="68"/>
      <c r="D955" s="67"/>
      <c r="E955" s="66"/>
      <c r="F955" s="65"/>
      <c r="G955" s="59"/>
      <c r="H955" s="62"/>
      <c r="I955" s="64"/>
      <c r="J955" s="63"/>
      <c r="K955" s="62"/>
      <c r="L955" s="61"/>
      <c r="M955" s="58"/>
    </row>
    <row r="956" spans="1:13" s="60" customFormat="1">
      <c r="A956" s="63"/>
      <c r="B956" s="68"/>
      <c r="D956" s="67"/>
      <c r="E956" s="66"/>
      <c r="F956" s="65"/>
      <c r="G956" s="59"/>
      <c r="H956" s="62"/>
      <c r="I956" s="64"/>
      <c r="J956" s="63"/>
      <c r="K956" s="62"/>
      <c r="L956" s="61"/>
      <c r="M956" s="58"/>
    </row>
    <row r="957" spans="1:13" s="60" customFormat="1">
      <c r="A957" s="63"/>
      <c r="B957" s="68"/>
      <c r="D957" s="67"/>
      <c r="E957" s="66"/>
      <c r="F957" s="65"/>
      <c r="G957" s="59"/>
      <c r="H957" s="62"/>
      <c r="I957" s="64"/>
      <c r="J957" s="63"/>
      <c r="K957" s="62"/>
      <c r="L957" s="61"/>
      <c r="M957" s="58"/>
    </row>
    <row r="958" spans="1:13" s="60" customFormat="1">
      <c r="A958" s="63"/>
      <c r="B958" s="68"/>
      <c r="D958" s="67"/>
      <c r="E958" s="66"/>
      <c r="F958" s="65"/>
      <c r="G958" s="59"/>
      <c r="H958" s="62"/>
      <c r="I958" s="64"/>
      <c r="J958" s="63"/>
      <c r="K958" s="62"/>
      <c r="L958" s="61"/>
      <c r="M958" s="58"/>
    </row>
    <row r="959" spans="1:13" s="60" customFormat="1">
      <c r="A959" s="63"/>
      <c r="B959" s="68"/>
      <c r="D959" s="67"/>
      <c r="E959" s="66"/>
      <c r="F959" s="65"/>
      <c r="G959" s="59"/>
      <c r="H959" s="62"/>
      <c r="I959" s="64"/>
      <c r="J959" s="63"/>
      <c r="K959" s="62"/>
      <c r="L959" s="61"/>
      <c r="M959" s="58"/>
    </row>
    <row r="960" spans="1:13" s="60" customFormat="1">
      <c r="A960" s="63"/>
      <c r="B960" s="68"/>
      <c r="D960" s="67"/>
      <c r="E960" s="66"/>
      <c r="F960" s="65"/>
      <c r="G960" s="59"/>
      <c r="H960" s="62"/>
      <c r="I960" s="64"/>
      <c r="J960" s="63"/>
      <c r="K960" s="62"/>
      <c r="L960" s="61"/>
      <c r="M960" s="58"/>
    </row>
    <row r="961" spans="1:13" s="60" customFormat="1">
      <c r="A961" s="63"/>
      <c r="B961" s="68"/>
      <c r="D961" s="67"/>
      <c r="E961" s="66"/>
      <c r="F961" s="65"/>
      <c r="G961" s="59"/>
      <c r="H961" s="62"/>
      <c r="I961" s="64"/>
      <c r="J961" s="63"/>
      <c r="K961" s="62"/>
      <c r="L961" s="61"/>
      <c r="M961" s="58"/>
    </row>
    <row r="962" spans="1:13" s="60" customFormat="1">
      <c r="A962" s="63"/>
      <c r="B962" s="68"/>
      <c r="D962" s="67"/>
      <c r="E962" s="66"/>
      <c r="F962" s="65"/>
      <c r="G962" s="59"/>
      <c r="H962" s="62"/>
      <c r="I962" s="64"/>
      <c r="J962" s="63"/>
      <c r="K962" s="62"/>
      <c r="L962" s="61"/>
      <c r="M962" s="58"/>
    </row>
    <row r="963" spans="1:13" s="60" customFormat="1">
      <c r="A963" s="63"/>
      <c r="B963" s="68"/>
      <c r="D963" s="67"/>
      <c r="E963" s="66"/>
      <c r="F963" s="65"/>
      <c r="G963" s="59"/>
      <c r="H963" s="62"/>
      <c r="I963" s="64"/>
      <c r="J963" s="63"/>
      <c r="K963" s="62"/>
      <c r="L963" s="61"/>
      <c r="M963" s="58"/>
    </row>
    <row r="964" spans="1:13" s="60" customFormat="1">
      <c r="A964" s="63"/>
      <c r="B964" s="68"/>
      <c r="D964" s="67"/>
      <c r="E964" s="66"/>
      <c r="F964" s="65"/>
      <c r="G964" s="59"/>
      <c r="H964" s="62"/>
      <c r="I964" s="64"/>
      <c r="J964" s="63"/>
      <c r="K964" s="62"/>
      <c r="L964" s="61"/>
      <c r="M964" s="58"/>
    </row>
    <row r="965" spans="1:13" s="60" customFormat="1">
      <c r="A965" s="63"/>
      <c r="B965" s="68"/>
      <c r="D965" s="67"/>
      <c r="E965" s="66"/>
      <c r="F965" s="65"/>
      <c r="G965" s="59"/>
      <c r="H965" s="62"/>
      <c r="I965" s="64"/>
      <c r="J965" s="63"/>
      <c r="K965" s="62"/>
      <c r="L965" s="61"/>
      <c r="M965" s="58"/>
    </row>
    <row r="966" spans="1:13" s="60" customFormat="1">
      <c r="A966" s="63"/>
      <c r="B966" s="68"/>
      <c r="D966" s="67"/>
      <c r="E966" s="66"/>
      <c r="F966" s="65"/>
      <c r="G966" s="59"/>
      <c r="H966" s="62"/>
      <c r="I966" s="64"/>
      <c r="J966" s="63"/>
      <c r="K966" s="62"/>
      <c r="L966" s="61"/>
      <c r="M966" s="58"/>
    </row>
    <row r="967" spans="1:13" s="60" customFormat="1">
      <c r="A967" s="63"/>
      <c r="B967" s="68"/>
      <c r="D967" s="67"/>
      <c r="E967" s="66"/>
      <c r="F967" s="65"/>
      <c r="G967" s="59"/>
      <c r="H967" s="62"/>
      <c r="I967" s="64"/>
      <c r="J967" s="63"/>
      <c r="K967" s="62"/>
      <c r="L967" s="61"/>
      <c r="M967" s="58"/>
    </row>
    <row r="968" spans="1:13" s="60" customFormat="1">
      <c r="A968" s="63"/>
      <c r="B968" s="68"/>
      <c r="D968" s="67"/>
      <c r="E968" s="66"/>
      <c r="F968" s="65"/>
      <c r="G968" s="59"/>
      <c r="H968" s="62"/>
      <c r="I968" s="64"/>
      <c r="J968" s="63"/>
      <c r="K968" s="62"/>
      <c r="L968" s="61"/>
      <c r="M968" s="58"/>
    </row>
    <row r="969" spans="1:13" s="60" customFormat="1">
      <c r="A969" s="63"/>
      <c r="B969" s="68"/>
      <c r="D969" s="67"/>
      <c r="E969" s="66"/>
      <c r="F969" s="65"/>
      <c r="G969" s="59"/>
      <c r="H969" s="62"/>
      <c r="I969" s="64"/>
      <c r="J969" s="63"/>
      <c r="K969" s="62"/>
      <c r="L969" s="61"/>
      <c r="M969" s="58"/>
    </row>
    <row r="970" spans="1:13" s="60" customFormat="1">
      <c r="A970" s="63"/>
      <c r="B970" s="68"/>
      <c r="D970" s="67"/>
      <c r="E970" s="66"/>
      <c r="F970" s="65"/>
      <c r="G970" s="59"/>
      <c r="H970" s="62"/>
      <c r="I970" s="64"/>
      <c r="J970" s="63"/>
      <c r="K970" s="62"/>
      <c r="L970" s="61"/>
      <c r="M970" s="58"/>
    </row>
    <row r="971" spans="1:13" s="60" customFormat="1">
      <c r="A971" s="63"/>
      <c r="B971" s="68"/>
      <c r="D971" s="67"/>
      <c r="E971" s="66"/>
      <c r="F971" s="65"/>
      <c r="G971" s="59"/>
      <c r="H971" s="62"/>
      <c r="I971" s="64"/>
      <c r="J971" s="63"/>
      <c r="K971" s="62"/>
      <c r="L971" s="61"/>
      <c r="M971" s="58"/>
    </row>
    <row r="972" spans="1:13" s="60" customFormat="1">
      <c r="A972" s="63"/>
      <c r="B972" s="68"/>
      <c r="D972" s="67"/>
      <c r="E972" s="66"/>
      <c r="F972" s="65"/>
      <c r="G972" s="59"/>
      <c r="H972" s="62"/>
      <c r="I972" s="64"/>
      <c r="J972" s="63"/>
      <c r="K972" s="62"/>
      <c r="L972" s="61"/>
      <c r="M972" s="58"/>
    </row>
    <row r="973" spans="1:13" s="60" customFormat="1">
      <c r="A973" s="63"/>
      <c r="B973" s="68"/>
      <c r="D973" s="67"/>
      <c r="E973" s="66"/>
      <c r="F973" s="65"/>
      <c r="G973" s="59"/>
      <c r="H973" s="62"/>
      <c r="I973" s="64"/>
      <c r="J973" s="63"/>
      <c r="K973" s="62"/>
      <c r="L973" s="61"/>
      <c r="M973" s="58"/>
    </row>
    <row r="974" spans="1:13" s="60" customFormat="1">
      <c r="A974" s="63"/>
      <c r="B974" s="68"/>
      <c r="D974" s="67"/>
      <c r="E974" s="66"/>
      <c r="F974" s="65"/>
      <c r="G974" s="59"/>
      <c r="H974" s="62"/>
      <c r="I974" s="64"/>
      <c r="J974" s="63"/>
      <c r="K974" s="62"/>
      <c r="L974" s="61"/>
      <c r="M974" s="58"/>
    </row>
    <row r="975" spans="1:13" s="60" customFormat="1">
      <c r="A975" s="63"/>
      <c r="B975" s="68"/>
      <c r="D975" s="67"/>
      <c r="E975" s="66"/>
      <c r="F975" s="65"/>
      <c r="G975" s="59"/>
      <c r="H975" s="62"/>
      <c r="I975" s="64"/>
      <c r="J975" s="63"/>
      <c r="K975" s="62"/>
      <c r="L975" s="61"/>
      <c r="M975" s="58"/>
    </row>
    <row r="976" spans="1:13" s="60" customFormat="1">
      <c r="A976" s="63"/>
      <c r="B976" s="68"/>
      <c r="D976" s="67"/>
      <c r="E976" s="66"/>
      <c r="F976" s="65"/>
      <c r="G976" s="59"/>
      <c r="H976" s="62"/>
      <c r="I976" s="64"/>
      <c r="J976" s="63"/>
      <c r="K976" s="62"/>
      <c r="L976" s="61"/>
      <c r="M976" s="58"/>
    </row>
    <row r="977" spans="1:13" s="60" customFormat="1">
      <c r="A977" s="63"/>
      <c r="B977" s="68"/>
      <c r="D977" s="67"/>
      <c r="E977" s="66"/>
      <c r="F977" s="65"/>
      <c r="G977" s="59"/>
      <c r="H977" s="62"/>
      <c r="I977" s="64"/>
      <c r="J977" s="63"/>
      <c r="K977" s="62"/>
      <c r="L977" s="61"/>
      <c r="M977" s="58"/>
    </row>
    <row r="978" spans="1:13" s="60" customFormat="1">
      <c r="A978" s="63"/>
      <c r="B978" s="68"/>
      <c r="D978" s="67"/>
      <c r="E978" s="66"/>
      <c r="F978" s="65"/>
      <c r="G978" s="59"/>
      <c r="H978" s="62"/>
      <c r="I978" s="64"/>
      <c r="J978" s="63"/>
      <c r="K978" s="62"/>
      <c r="L978" s="61"/>
      <c r="M978" s="58"/>
    </row>
    <row r="979" spans="1:13" s="60" customFormat="1">
      <c r="A979" s="63"/>
      <c r="B979" s="68"/>
      <c r="D979" s="67"/>
      <c r="E979" s="66"/>
      <c r="F979" s="65"/>
      <c r="G979" s="59"/>
      <c r="H979" s="62"/>
      <c r="I979" s="64"/>
      <c r="J979" s="63"/>
      <c r="K979" s="62"/>
      <c r="L979" s="61"/>
      <c r="M979" s="58"/>
    </row>
    <row r="980" spans="1:13" s="60" customFormat="1">
      <c r="A980" s="63"/>
      <c r="B980" s="68"/>
      <c r="D980" s="67"/>
      <c r="E980" s="66"/>
      <c r="F980" s="65"/>
      <c r="G980" s="59"/>
      <c r="H980" s="62"/>
      <c r="I980" s="64"/>
      <c r="J980" s="63"/>
      <c r="K980" s="62"/>
      <c r="L980" s="61"/>
      <c r="M980" s="58"/>
    </row>
    <row r="981" spans="1:13" s="60" customFormat="1">
      <c r="A981" s="63"/>
      <c r="B981" s="68"/>
      <c r="D981" s="67"/>
      <c r="E981" s="66"/>
      <c r="F981" s="65"/>
      <c r="G981" s="59"/>
      <c r="H981" s="62"/>
      <c r="I981" s="64"/>
      <c r="J981" s="63"/>
      <c r="K981" s="62"/>
      <c r="L981" s="61"/>
      <c r="M981" s="58"/>
    </row>
    <row r="982" spans="1:13" s="60" customFormat="1">
      <c r="A982" s="63"/>
      <c r="B982" s="68"/>
      <c r="D982" s="67"/>
      <c r="E982" s="66"/>
      <c r="F982" s="65"/>
      <c r="G982" s="59"/>
      <c r="H982" s="62"/>
      <c r="I982" s="64"/>
      <c r="J982" s="63"/>
      <c r="K982" s="62"/>
      <c r="L982" s="61"/>
      <c r="M982" s="58"/>
    </row>
    <row r="983" spans="1:13" s="60" customFormat="1">
      <c r="A983" s="63"/>
      <c r="B983" s="68"/>
      <c r="D983" s="67"/>
      <c r="E983" s="66"/>
      <c r="F983" s="65"/>
      <c r="G983" s="59"/>
      <c r="H983" s="62"/>
      <c r="I983" s="64"/>
      <c r="J983" s="63"/>
      <c r="K983" s="62"/>
      <c r="L983" s="61"/>
      <c r="M983" s="58"/>
    </row>
    <row r="984" spans="1:13" s="60" customFormat="1">
      <c r="A984" s="63"/>
      <c r="B984" s="68"/>
      <c r="D984" s="67"/>
      <c r="E984" s="66"/>
      <c r="F984" s="65"/>
      <c r="G984" s="59"/>
      <c r="H984" s="62"/>
      <c r="I984" s="64"/>
      <c r="J984" s="63"/>
      <c r="K984" s="62"/>
      <c r="L984" s="61"/>
      <c r="M984" s="58"/>
    </row>
    <row r="985" spans="1:13" s="60" customFormat="1">
      <c r="A985" s="63"/>
      <c r="B985" s="68"/>
      <c r="D985" s="67"/>
      <c r="E985" s="66"/>
      <c r="F985" s="65"/>
      <c r="G985" s="59"/>
      <c r="H985" s="62"/>
      <c r="I985" s="64"/>
      <c r="J985" s="63"/>
      <c r="K985" s="62"/>
      <c r="L985" s="61"/>
      <c r="M985" s="58"/>
    </row>
    <row r="986" spans="1:13" s="60" customFormat="1">
      <c r="A986" s="63"/>
      <c r="B986" s="68"/>
      <c r="D986" s="67"/>
      <c r="E986" s="66"/>
      <c r="F986" s="65"/>
      <c r="G986" s="59"/>
      <c r="H986" s="62"/>
      <c r="I986" s="64"/>
      <c r="J986" s="63"/>
      <c r="K986" s="62"/>
      <c r="L986" s="61"/>
      <c r="M986" s="58"/>
    </row>
    <row r="987" spans="1:13" s="60" customFormat="1">
      <c r="A987" s="63"/>
      <c r="B987" s="68"/>
      <c r="D987" s="67"/>
      <c r="E987" s="66"/>
      <c r="F987" s="65"/>
      <c r="G987" s="59"/>
      <c r="H987" s="62"/>
      <c r="I987" s="64"/>
      <c r="J987" s="63"/>
      <c r="K987" s="62"/>
      <c r="L987" s="61"/>
      <c r="M987" s="58"/>
    </row>
    <row r="988" spans="1:13" s="60" customFormat="1">
      <c r="A988" s="63"/>
      <c r="B988" s="68"/>
      <c r="D988" s="67"/>
      <c r="E988" s="66"/>
      <c r="F988" s="65"/>
      <c r="G988" s="59"/>
      <c r="H988" s="62"/>
      <c r="I988" s="64"/>
      <c r="J988" s="63"/>
      <c r="K988" s="62"/>
      <c r="L988" s="61"/>
      <c r="M988" s="58"/>
    </row>
    <row r="989" spans="1:13" s="60" customFormat="1">
      <c r="A989" s="63"/>
      <c r="B989" s="68"/>
      <c r="D989" s="67"/>
      <c r="E989" s="66"/>
      <c r="F989" s="65"/>
      <c r="G989" s="59"/>
      <c r="H989" s="62"/>
      <c r="I989" s="64"/>
      <c r="J989" s="63"/>
      <c r="K989" s="62"/>
      <c r="L989" s="61"/>
      <c r="M989" s="58"/>
    </row>
    <row r="990" spans="1:13" s="60" customFormat="1">
      <c r="A990" s="63"/>
      <c r="B990" s="68"/>
      <c r="D990" s="67"/>
      <c r="E990" s="66"/>
      <c r="F990" s="65"/>
      <c r="G990" s="59"/>
      <c r="H990" s="62"/>
      <c r="I990" s="64"/>
      <c r="J990" s="63"/>
      <c r="K990" s="62"/>
      <c r="L990" s="61"/>
      <c r="M990" s="58"/>
    </row>
    <row r="991" spans="1:13" s="60" customFormat="1">
      <c r="A991" s="63"/>
      <c r="B991" s="68"/>
      <c r="D991" s="67"/>
      <c r="E991" s="66"/>
      <c r="F991" s="65"/>
      <c r="G991" s="59"/>
      <c r="H991" s="62"/>
      <c r="I991" s="64"/>
      <c r="J991" s="63"/>
      <c r="K991" s="62"/>
      <c r="L991" s="61"/>
      <c r="M991" s="58"/>
    </row>
    <row r="992" spans="1:13" s="60" customFormat="1">
      <c r="A992" s="63"/>
      <c r="B992" s="68"/>
      <c r="D992" s="67"/>
      <c r="E992" s="66"/>
      <c r="F992" s="65"/>
      <c r="G992" s="59"/>
      <c r="H992" s="62"/>
      <c r="I992" s="64"/>
      <c r="J992" s="63"/>
      <c r="K992" s="62"/>
      <c r="L992" s="61"/>
      <c r="M992" s="58"/>
    </row>
    <row r="993" spans="1:13" s="60" customFormat="1">
      <c r="A993" s="63"/>
      <c r="B993" s="68"/>
      <c r="D993" s="67"/>
      <c r="E993" s="66"/>
      <c r="F993" s="65"/>
      <c r="G993" s="59"/>
      <c r="H993" s="62"/>
      <c r="I993" s="64"/>
      <c r="J993" s="63"/>
      <c r="K993" s="62"/>
      <c r="L993" s="61"/>
      <c r="M993" s="58"/>
    </row>
    <row r="994" spans="1:13" s="60" customFormat="1">
      <c r="A994" s="63"/>
      <c r="B994" s="68"/>
      <c r="D994" s="67"/>
      <c r="E994" s="66"/>
      <c r="F994" s="65"/>
      <c r="G994" s="59"/>
      <c r="H994" s="62"/>
      <c r="I994" s="64"/>
      <c r="J994" s="63"/>
      <c r="K994" s="62"/>
      <c r="L994" s="61"/>
      <c r="M994" s="58"/>
    </row>
    <row r="995" spans="1:13" s="60" customFormat="1">
      <c r="A995" s="63"/>
      <c r="B995" s="68"/>
      <c r="D995" s="67"/>
      <c r="E995" s="66"/>
      <c r="F995" s="65"/>
      <c r="G995" s="59"/>
      <c r="H995" s="62"/>
      <c r="I995" s="64"/>
      <c r="J995" s="63"/>
      <c r="K995" s="62"/>
      <c r="L995" s="61"/>
      <c r="M995" s="58"/>
    </row>
    <row r="996" spans="1:13" s="60" customFormat="1">
      <c r="A996" s="63"/>
      <c r="B996" s="68"/>
      <c r="D996" s="67"/>
      <c r="E996" s="66"/>
      <c r="F996" s="65"/>
      <c r="G996" s="59"/>
      <c r="H996" s="62"/>
      <c r="I996" s="64"/>
      <c r="J996" s="63"/>
      <c r="K996" s="62"/>
      <c r="L996" s="61"/>
      <c r="M996" s="58"/>
    </row>
    <row r="997" spans="1:13" s="60" customFormat="1">
      <c r="A997" s="63"/>
      <c r="B997" s="68"/>
      <c r="D997" s="67"/>
      <c r="E997" s="66"/>
      <c r="F997" s="65"/>
      <c r="G997" s="59"/>
      <c r="H997" s="62"/>
      <c r="I997" s="64"/>
      <c r="J997" s="63"/>
      <c r="K997" s="62"/>
      <c r="L997" s="61"/>
      <c r="M997" s="58"/>
    </row>
    <row r="998" spans="1:13" s="60" customFormat="1">
      <c r="A998" s="63"/>
      <c r="B998" s="68"/>
      <c r="D998" s="67"/>
      <c r="E998" s="66"/>
      <c r="F998" s="65"/>
      <c r="G998" s="59"/>
      <c r="H998" s="62"/>
      <c r="I998" s="64"/>
      <c r="J998" s="63"/>
      <c r="K998" s="62"/>
      <c r="L998" s="61"/>
      <c r="M998" s="58"/>
    </row>
    <row r="999" spans="1:13" s="60" customFormat="1">
      <c r="A999" s="63"/>
      <c r="B999" s="68"/>
      <c r="D999" s="67"/>
      <c r="E999" s="66"/>
      <c r="F999" s="65"/>
      <c r="G999" s="59"/>
      <c r="H999" s="62"/>
      <c r="I999" s="64"/>
      <c r="J999" s="63"/>
      <c r="K999" s="62"/>
      <c r="L999" s="61"/>
      <c r="M999" s="58"/>
    </row>
    <row r="1000" spans="1:13" s="60" customFormat="1">
      <c r="A1000" s="63"/>
      <c r="B1000" s="68"/>
      <c r="D1000" s="67"/>
      <c r="E1000" s="66"/>
      <c r="F1000" s="65"/>
      <c r="G1000" s="59"/>
      <c r="H1000" s="62"/>
      <c r="I1000" s="64"/>
      <c r="J1000" s="63"/>
      <c r="K1000" s="62"/>
      <c r="L1000" s="61"/>
      <c r="M1000" s="58"/>
    </row>
    <row r="1001" spans="1:13" s="60" customFormat="1">
      <c r="A1001" s="63"/>
      <c r="B1001" s="68"/>
      <c r="D1001" s="67"/>
      <c r="E1001" s="66"/>
      <c r="F1001" s="65"/>
      <c r="G1001" s="59"/>
      <c r="H1001" s="62"/>
      <c r="I1001" s="64"/>
      <c r="J1001" s="63"/>
      <c r="K1001" s="62"/>
      <c r="L1001" s="61"/>
      <c r="M1001" s="58"/>
    </row>
    <row r="1002" spans="1:13" s="60" customFormat="1">
      <c r="A1002" s="63"/>
      <c r="B1002" s="68"/>
      <c r="D1002" s="67"/>
      <c r="E1002" s="66"/>
      <c r="F1002" s="65"/>
      <c r="G1002" s="59"/>
      <c r="H1002" s="62"/>
      <c r="I1002" s="64"/>
      <c r="J1002" s="63"/>
      <c r="K1002" s="62"/>
      <c r="L1002" s="61"/>
      <c r="M1002" s="58"/>
    </row>
    <row r="1003" spans="1:13" s="60" customFormat="1">
      <c r="A1003" s="63"/>
      <c r="B1003" s="68"/>
      <c r="D1003" s="67"/>
      <c r="E1003" s="66"/>
      <c r="F1003" s="65"/>
      <c r="G1003" s="59"/>
      <c r="H1003" s="62"/>
      <c r="I1003" s="64"/>
      <c r="J1003" s="63"/>
      <c r="K1003" s="62"/>
      <c r="L1003" s="61"/>
      <c r="M1003" s="58"/>
    </row>
    <row r="1004" spans="1:13" s="60" customFormat="1">
      <c r="A1004" s="63"/>
      <c r="B1004" s="68"/>
      <c r="D1004" s="67"/>
      <c r="E1004" s="66"/>
      <c r="F1004" s="65"/>
      <c r="G1004" s="59"/>
      <c r="H1004" s="62"/>
      <c r="I1004" s="64"/>
      <c r="J1004" s="63"/>
      <c r="K1004" s="62"/>
      <c r="L1004" s="61"/>
      <c r="M1004" s="58"/>
    </row>
    <row r="1005" spans="1:13" s="60" customFormat="1">
      <c r="A1005" s="63"/>
      <c r="B1005" s="68"/>
      <c r="D1005" s="67"/>
      <c r="E1005" s="66"/>
      <c r="F1005" s="65"/>
      <c r="G1005" s="59"/>
      <c r="H1005" s="62"/>
      <c r="I1005" s="64"/>
      <c r="J1005" s="63"/>
      <c r="K1005" s="62"/>
      <c r="L1005" s="61"/>
      <c r="M1005" s="58"/>
    </row>
    <row r="1006" spans="1:13" s="60" customFormat="1">
      <c r="A1006" s="63"/>
      <c r="B1006" s="68"/>
      <c r="D1006" s="67"/>
      <c r="E1006" s="66"/>
      <c r="F1006" s="65"/>
      <c r="G1006" s="59"/>
      <c r="H1006" s="62"/>
      <c r="I1006" s="64"/>
      <c r="J1006" s="63"/>
      <c r="K1006" s="62"/>
      <c r="L1006" s="61"/>
      <c r="M1006" s="58"/>
    </row>
    <row r="1007" spans="1:13" s="60" customFormat="1">
      <c r="A1007" s="63"/>
      <c r="B1007" s="68"/>
      <c r="D1007" s="67"/>
      <c r="E1007" s="66"/>
      <c r="F1007" s="65"/>
      <c r="G1007" s="59"/>
      <c r="H1007" s="62"/>
      <c r="I1007" s="64"/>
      <c r="J1007" s="63"/>
      <c r="K1007" s="62"/>
      <c r="L1007" s="61"/>
      <c r="M1007" s="58"/>
    </row>
    <row r="1008" spans="1:13" s="60" customFormat="1">
      <c r="A1008" s="63"/>
      <c r="B1008" s="68"/>
      <c r="D1008" s="67"/>
      <c r="E1008" s="66"/>
      <c r="F1008" s="65"/>
      <c r="G1008" s="59"/>
      <c r="H1008" s="62"/>
      <c r="I1008" s="64"/>
      <c r="J1008" s="63"/>
      <c r="K1008" s="62"/>
      <c r="L1008" s="61"/>
      <c r="M1008" s="58"/>
    </row>
    <row r="1009" spans="1:13" s="60" customFormat="1">
      <c r="A1009" s="63"/>
      <c r="B1009" s="68"/>
      <c r="D1009" s="67"/>
      <c r="E1009" s="66"/>
      <c r="F1009" s="65"/>
      <c r="G1009" s="59"/>
      <c r="H1009" s="62"/>
      <c r="I1009" s="64"/>
      <c r="J1009" s="63"/>
      <c r="K1009" s="62"/>
      <c r="L1009" s="61"/>
      <c r="M1009" s="58"/>
    </row>
    <row r="1010" spans="1:13" s="60" customFormat="1">
      <c r="A1010" s="63"/>
      <c r="B1010" s="68"/>
      <c r="D1010" s="67"/>
      <c r="E1010" s="66"/>
      <c r="F1010" s="65"/>
      <c r="G1010" s="59"/>
      <c r="H1010" s="62"/>
      <c r="I1010" s="64"/>
      <c r="J1010" s="63"/>
      <c r="K1010" s="62"/>
      <c r="L1010" s="61"/>
      <c r="M1010" s="58"/>
    </row>
    <row r="1011" spans="1:13" s="60" customFormat="1">
      <c r="A1011" s="63"/>
      <c r="B1011" s="68"/>
      <c r="D1011" s="67"/>
      <c r="E1011" s="66"/>
      <c r="F1011" s="65"/>
      <c r="G1011" s="59"/>
      <c r="H1011" s="62"/>
      <c r="I1011" s="64"/>
      <c r="J1011" s="63"/>
      <c r="K1011" s="62"/>
      <c r="L1011" s="61"/>
      <c r="M1011" s="58"/>
    </row>
    <row r="1012" spans="1:13" s="60" customFormat="1">
      <c r="A1012" s="63"/>
      <c r="B1012" s="68"/>
      <c r="D1012" s="67"/>
      <c r="E1012" s="66"/>
      <c r="F1012" s="65"/>
      <c r="G1012" s="59"/>
      <c r="H1012" s="62"/>
      <c r="I1012" s="64"/>
      <c r="J1012" s="63"/>
      <c r="K1012" s="62"/>
      <c r="L1012" s="61"/>
      <c r="M1012" s="58"/>
    </row>
    <row r="1013" spans="1:13" s="60" customFormat="1">
      <c r="A1013" s="63"/>
      <c r="B1013" s="68"/>
      <c r="D1013" s="67"/>
      <c r="E1013" s="66"/>
      <c r="F1013" s="65"/>
      <c r="G1013" s="59"/>
      <c r="H1013" s="62"/>
      <c r="I1013" s="64"/>
      <c r="J1013" s="63"/>
      <c r="K1013" s="62"/>
      <c r="L1013" s="61"/>
      <c r="M1013" s="58"/>
    </row>
    <row r="1014" spans="1:13" s="60" customFormat="1">
      <c r="A1014" s="63"/>
      <c r="B1014" s="68"/>
      <c r="D1014" s="67"/>
      <c r="E1014" s="66"/>
      <c r="F1014" s="65"/>
      <c r="G1014" s="59"/>
      <c r="H1014" s="62"/>
      <c r="I1014" s="64"/>
      <c r="J1014" s="63"/>
      <c r="K1014" s="62"/>
      <c r="L1014" s="61"/>
      <c r="M1014" s="58"/>
    </row>
    <row r="1015" spans="1:13" s="60" customFormat="1">
      <c r="A1015" s="63"/>
      <c r="B1015" s="68"/>
      <c r="D1015" s="67"/>
      <c r="E1015" s="66"/>
      <c r="F1015" s="65"/>
      <c r="G1015" s="59"/>
      <c r="H1015" s="62"/>
      <c r="I1015" s="64"/>
      <c r="J1015" s="63"/>
      <c r="K1015" s="62"/>
      <c r="L1015" s="61"/>
      <c r="M1015" s="58"/>
    </row>
    <row r="1016" spans="1:13" s="60" customFormat="1">
      <c r="A1016" s="63"/>
      <c r="B1016" s="68"/>
      <c r="D1016" s="67"/>
      <c r="E1016" s="66"/>
      <c r="F1016" s="65"/>
      <c r="G1016" s="59"/>
      <c r="H1016" s="62"/>
      <c r="I1016" s="64"/>
      <c r="J1016" s="63"/>
      <c r="K1016" s="62"/>
      <c r="L1016" s="61"/>
      <c r="M1016" s="58"/>
    </row>
    <row r="1017" spans="1:13" s="60" customFormat="1">
      <c r="A1017" s="63"/>
      <c r="B1017" s="68"/>
      <c r="D1017" s="67"/>
      <c r="E1017" s="66"/>
      <c r="F1017" s="65"/>
      <c r="G1017" s="59"/>
      <c r="H1017" s="62"/>
      <c r="I1017" s="64"/>
      <c r="J1017" s="63"/>
      <c r="K1017" s="62"/>
      <c r="L1017" s="61"/>
      <c r="M1017" s="58"/>
    </row>
    <row r="1018" spans="1:13" s="60" customFormat="1">
      <c r="A1018" s="63"/>
      <c r="B1018" s="68"/>
      <c r="D1018" s="67"/>
      <c r="E1018" s="66"/>
      <c r="F1018" s="65"/>
      <c r="G1018" s="59"/>
      <c r="H1018" s="62"/>
      <c r="I1018" s="64"/>
      <c r="J1018" s="63"/>
      <c r="K1018" s="62"/>
      <c r="L1018" s="61"/>
      <c r="M1018" s="58"/>
    </row>
    <row r="1019" spans="1:13" s="60" customFormat="1">
      <c r="A1019" s="63"/>
      <c r="B1019" s="68"/>
      <c r="D1019" s="67"/>
      <c r="E1019" s="66"/>
      <c r="F1019" s="65"/>
      <c r="G1019" s="59"/>
      <c r="H1019" s="62"/>
      <c r="I1019" s="64"/>
      <c r="J1019" s="63"/>
      <c r="K1019" s="62"/>
      <c r="L1019" s="61"/>
      <c r="M1019" s="58"/>
    </row>
    <row r="1020" spans="1:13" s="60" customFormat="1">
      <c r="A1020" s="63"/>
      <c r="B1020" s="68"/>
      <c r="D1020" s="67"/>
      <c r="E1020" s="66"/>
      <c r="F1020" s="65"/>
      <c r="G1020" s="59"/>
      <c r="H1020" s="62"/>
      <c r="I1020" s="64"/>
      <c r="J1020" s="63"/>
      <c r="K1020" s="62"/>
      <c r="L1020" s="61"/>
      <c r="M1020" s="58"/>
    </row>
    <row r="1021" spans="1:13" s="60" customFormat="1">
      <c r="A1021" s="63"/>
      <c r="B1021" s="68"/>
      <c r="D1021" s="67"/>
      <c r="E1021" s="66"/>
      <c r="F1021" s="65"/>
      <c r="G1021" s="59"/>
      <c r="H1021" s="62"/>
      <c r="I1021" s="64"/>
      <c r="J1021" s="63"/>
      <c r="K1021" s="62"/>
      <c r="L1021" s="61"/>
      <c r="M1021" s="58"/>
    </row>
    <row r="1022" spans="1:13" s="60" customFormat="1">
      <c r="A1022" s="63"/>
      <c r="B1022" s="68"/>
      <c r="D1022" s="67"/>
      <c r="E1022" s="66"/>
      <c r="F1022" s="65"/>
      <c r="G1022" s="59"/>
      <c r="H1022" s="62"/>
      <c r="I1022" s="64"/>
      <c r="J1022" s="63"/>
      <c r="K1022" s="62"/>
      <c r="L1022" s="61"/>
      <c r="M1022" s="58"/>
    </row>
    <row r="1023" spans="1:13" s="60" customFormat="1">
      <c r="A1023" s="63"/>
      <c r="B1023" s="68"/>
      <c r="D1023" s="67"/>
      <c r="E1023" s="66"/>
      <c r="F1023" s="65"/>
      <c r="G1023" s="59"/>
      <c r="H1023" s="62"/>
      <c r="I1023" s="64"/>
      <c r="J1023" s="63"/>
      <c r="K1023" s="62"/>
      <c r="L1023" s="61"/>
      <c r="M1023" s="58"/>
    </row>
    <row r="1024" spans="1:13" s="60" customFormat="1">
      <c r="A1024" s="63"/>
      <c r="B1024" s="68"/>
      <c r="D1024" s="67"/>
      <c r="E1024" s="66"/>
      <c r="F1024" s="65"/>
      <c r="G1024" s="59"/>
      <c r="H1024" s="62"/>
      <c r="I1024" s="64"/>
      <c r="J1024" s="63"/>
      <c r="K1024" s="62"/>
      <c r="L1024" s="61"/>
      <c r="M1024" s="58"/>
    </row>
    <row r="1025" spans="1:13" s="60" customFormat="1">
      <c r="A1025" s="63"/>
      <c r="B1025" s="68"/>
      <c r="D1025" s="67"/>
      <c r="E1025" s="66"/>
      <c r="F1025" s="65"/>
      <c r="G1025" s="59"/>
      <c r="H1025" s="62"/>
      <c r="I1025" s="64"/>
      <c r="J1025" s="63"/>
      <c r="K1025" s="62"/>
      <c r="L1025" s="61"/>
      <c r="M1025" s="58"/>
    </row>
    <row r="1026" spans="1:13" s="60" customFormat="1">
      <c r="A1026" s="63"/>
      <c r="B1026" s="68"/>
      <c r="D1026" s="67"/>
      <c r="E1026" s="66"/>
      <c r="F1026" s="65"/>
      <c r="G1026" s="59"/>
      <c r="H1026" s="62"/>
      <c r="I1026" s="64"/>
      <c r="J1026" s="63"/>
      <c r="K1026" s="62"/>
      <c r="L1026" s="61"/>
      <c r="M1026" s="58"/>
    </row>
    <row r="1027" spans="1:13" s="60" customFormat="1">
      <c r="A1027" s="63"/>
      <c r="B1027" s="68"/>
      <c r="D1027" s="67"/>
      <c r="E1027" s="66"/>
      <c r="F1027" s="65"/>
      <c r="G1027" s="59"/>
      <c r="H1027" s="62"/>
      <c r="I1027" s="64"/>
      <c r="J1027" s="63"/>
      <c r="K1027" s="62"/>
      <c r="L1027" s="61"/>
      <c r="M1027" s="58"/>
    </row>
    <row r="1028" spans="1:13" s="60" customFormat="1">
      <c r="A1028" s="63"/>
      <c r="B1028" s="68"/>
      <c r="D1028" s="67"/>
      <c r="E1028" s="66"/>
      <c r="F1028" s="65"/>
      <c r="G1028" s="59"/>
      <c r="H1028" s="62"/>
      <c r="I1028" s="64"/>
      <c r="J1028" s="63"/>
      <c r="K1028" s="62"/>
      <c r="L1028" s="61"/>
      <c r="M1028" s="58"/>
    </row>
    <row r="1029" spans="1:13" s="60" customFormat="1">
      <c r="A1029" s="63"/>
      <c r="B1029" s="68"/>
      <c r="D1029" s="67"/>
      <c r="E1029" s="66"/>
      <c r="F1029" s="65"/>
      <c r="G1029" s="59"/>
      <c r="H1029" s="62"/>
      <c r="I1029" s="64"/>
      <c r="J1029" s="63"/>
      <c r="K1029" s="62"/>
      <c r="L1029" s="61"/>
      <c r="M1029" s="58"/>
    </row>
    <row r="1030" spans="1:13" s="60" customFormat="1">
      <c r="A1030" s="63"/>
      <c r="B1030" s="68"/>
      <c r="D1030" s="67"/>
      <c r="E1030" s="66"/>
      <c r="F1030" s="65"/>
      <c r="G1030" s="59"/>
      <c r="H1030" s="62"/>
      <c r="I1030" s="64"/>
      <c r="J1030" s="63"/>
      <c r="K1030" s="62"/>
      <c r="L1030" s="61"/>
      <c r="M1030" s="58"/>
    </row>
    <row r="1031" spans="1:13" s="60" customFormat="1">
      <c r="A1031" s="63"/>
      <c r="B1031" s="68"/>
      <c r="D1031" s="67"/>
      <c r="E1031" s="66"/>
      <c r="F1031" s="65"/>
      <c r="G1031" s="59"/>
      <c r="H1031" s="62"/>
      <c r="I1031" s="64"/>
      <c r="J1031" s="63"/>
      <c r="K1031" s="62"/>
      <c r="L1031" s="61"/>
      <c r="M1031" s="58"/>
    </row>
    <row r="1032" spans="1:13" s="60" customFormat="1">
      <c r="A1032" s="63"/>
      <c r="B1032" s="68"/>
      <c r="D1032" s="67"/>
      <c r="E1032" s="66"/>
      <c r="F1032" s="65"/>
      <c r="G1032" s="59"/>
      <c r="H1032" s="62"/>
      <c r="I1032" s="64"/>
      <c r="J1032" s="63"/>
      <c r="K1032" s="62"/>
      <c r="L1032" s="61"/>
      <c r="M1032" s="58"/>
    </row>
    <row r="1033" spans="1:13" s="60" customFormat="1">
      <c r="A1033" s="63"/>
      <c r="B1033" s="68"/>
      <c r="D1033" s="67"/>
      <c r="E1033" s="66"/>
      <c r="F1033" s="65"/>
      <c r="G1033" s="59"/>
      <c r="H1033" s="62"/>
      <c r="I1033" s="64"/>
      <c r="J1033" s="63"/>
      <c r="K1033" s="62"/>
      <c r="L1033" s="61"/>
      <c r="M1033" s="58"/>
    </row>
    <row r="1034" spans="1:13" s="60" customFormat="1">
      <c r="A1034" s="63"/>
      <c r="B1034" s="68"/>
      <c r="D1034" s="67"/>
      <c r="E1034" s="66"/>
      <c r="F1034" s="65"/>
      <c r="G1034" s="59"/>
      <c r="H1034" s="62"/>
      <c r="I1034" s="64"/>
      <c r="J1034" s="63"/>
      <c r="K1034" s="62"/>
      <c r="L1034" s="61"/>
      <c r="M1034" s="58"/>
    </row>
    <row r="1035" spans="1:13" s="60" customFormat="1">
      <c r="A1035" s="63"/>
      <c r="B1035" s="68"/>
      <c r="D1035" s="67"/>
      <c r="E1035" s="66"/>
      <c r="F1035" s="65"/>
      <c r="G1035" s="59"/>
      <c r="H1035" s="62"/>
      <c r="I1035" s="64"/>
      <c r="J1035" s="63"/>
      <c r="K1035" s="62"/>
      <c r="L1035" s="61"/>
      <c r="M1035" s="58"/>
    </row>
    <row r="1036" spans="1:13" s="60" customFormat="1">
      <c r="A1036" s="63"/>
      <c r="B1036" s="68"/>
      <c r="D1036" s="67"/>
      <c r="E1036" s="66"/>
      <c r="F1036" s="65"/>
      <c r="G1036" s="59"/>
      <c r="H1036" s="62"/>
      <c r="I1036" s="64"/>
      <c r="J1036" s="63"/>
      <c r="K1036" s="62"/>
      <c r="L1036" s="61"/>
      <c r="M1036" s="58"/>
    </row>
    <row r="1037" spans="1:13" s="60" customFormat="1">
      <c r="A1037" s="63"/>
      <c r="B1037" s="68"/>
      <c r="D1037" s="67"/>
      <c r="E1037" s="66"/>
      <c r="F1037" s="65"/>
      <c r="G1037" s="59"/>
      <c r="H1037" s="62"/>
      <c r="I1037" s="64"/>
      <c r="J1037" s="63"/>
      <c r="K1037" s="62"/>
      <c r="L1037" s="61"/>
      <c r="M1037" s="58"/>
    </row>
    <row r="1038" spans="1:13" s="60" customFormat="1">
      <c r="A1038" s="63"/>
      <c r="B1038" s="68"/>
      <c r="D1038" s="67"/>
      <c r="E1038" s="66"/>
      <c r="F1038" s="65"/>
      <c r="G1038" s="59"/>
      <c r="H1038" s="62"/>
      <c r="I1038" s="64"/>
      <c r="J1038" s="63"/>
      <c r="K1038" s="62"/>
      <c r="L1038" s="61"/>
      <c r="M1038" s="58"/>
    </row>
    <row r="1039" spans="1:13" s="60" customFormat="1">
      <c r="A1039" s="63"/>
      <c r="B1039" s="68"/>
      <c r="D1039" s="67"/>
      <c r="E1039" s="66"/>
      <c r="F1039" s="65"/>
      <c r="G1039" s="59"/>
      <c r="H1039" s="62"/>
      <c r="I1039" s="64"/>
      <c r="J1039" s="63"/>
      <c r="K1039" s="62"/>
      <c r="L1039" s="61"/>
      <c r="M1039" s="58"/>
    </row>
    <row r="1040" spans="1:13" s="60" customFormat="1">
      <c r="A1040" s="63"/>
      <c r="B1040" s="68"/>
      <c r="D1040" s="67"/>
      <c r="E1040" s="66"/>
      <c r="F1040" s="65"/>
      <c r="G1040" s="59"/>
      <c r="H1040" s="62"/>
      <c r="I1040" s="64"/>
      <c r="J1040" s="63"/>
      <c r="K1040" s="62"/>
      <c r="L1040" s="61"/>
      <c r="M1040" s="58"/>
    </row>
    <row r="1041" spans="1:13" s="60" customFormat="1">
      <c r="A1041" s="63"/>
      <c r="B1041" s="68"/>
      <c r="D1041" s="67"/>
      <c r="E1041" s="66"/>
      <c r="F1041" s="65"/>
      <c r="G1041" s="59"/>
      <c r="H1041" s="62"/>
      <c r="I1041" s="64"/>
      <c r="J1041" s="63"/>
      <c r="K1041" s="62"/>
      <c r="L1041" s="61"/>
      <c r="M1041" s="58"/>
    </row>
    <row r="1042" spans="1:13" s="60" customFormat="1">
      <c r="A1042" s="63"/>
      <c r="B1042" s="68"/>
      <c r="D1042" s="67"/>
      <c r="E1042" s="66"/>
      <c r="F1042" s="65"/>
      <c r="G1042" s="59"/>
      <c r="H1042" s="62"/>
      <c r="I1042" s="64"/>
      <c r="J1042" s="63"/>
      <c r="K1042" s="62"/>
      <c r="L1042" s="61"/>
      <c r="M1042" s="58"/>
    </row>
    <row r="1043" spans="1:13" s="60" customFormat="1">
      <c r="A1043" s="63"/>
      <c r="B1043" s="68"/>
      <c r="D1043" s="67"/>
      <c r="E1043" s="66"/>
      <c r="F1043" s="65"/>
      <c r="G1043" s="59"/>
      <c r="H1043" s="62"/>
      <c r="I1043" s="64"/>
      <c r="J1043" s="63"/>
      <c r="K1043" s="62"/>
      <c r="L1043" s="61"/>
      <c r="M1043" s="58"/>
    </row>
    <row r="1044" spans="1:13" s="60" customFormat="1">
      <c r="A1044" s="63"/>
      <c r="B1044" s="68"/>
      <c r="D1044" s="67"/>
      <c r="E1044" s="66"/>
      <c r="F1044" s="65"/>
      <c r="G1044" s="59"/>
      <c r="H1044" s="62"/>
      <c r="I1044" s="64"/>
      <c r="J1044" s="63"/>
      <c r="K1044" s="62"/>
      <c r="L1044" s="61"/>
      <c r="M1044" s="58"/>
    </row>
    <row r="1045" spans="1:13" s="60" customFormat="1">
      <c r="A1045" s="63"/>
      <c r="B1045" s="68"/>
      <c r="D1045" s="67"/>
      <c r="E1045" s="66"/>
      <c r="F1045" s="65"/>
      <c r="G1045" s="59"/>
      <c r="H1045" s="62"/>
      <c r="I1045" s="64"/>
      <c r="J1045" s="63"/>
      <c r="K1045" s="62"/>
      <c r="L1045" s="61"/>
      <c r="M1045" s="58"/>
    </row>
    <row r="1046" spans="1:13" s="60" customFormat="1">
      <c r="A1046" s="63"/>
      <c r="B1046" s="68"/>
      <c r="D1046" s="67"/>
      <c r="E1046" s="66"/>
      <c r="F1046" s="65"/>
      <c r="G1046" s="59"/>
      <c r="H1046" s="62"/>
      <c r="I1046" s="64"/>
      <c r="J1046" s="63"/>
      <c r="K1046" s="62"/>
      <c r="L1046" s="61"/>
      <c r="M1046" s="58"/>
    </row>
    <row r="1047" spans="1:13" s="60" customFormat="1">
      <c r="A1047" s="63"/>
      <c r="B1047" s="68"/>
      <c r="D1047" s="67"/>
      <c r="E1047" s="66"/>
      <c r="F1047" s="65"/>
      <c r="G1047" s="59"/>
      <c r="H1047" s="62"/>
      <c r="I1047" s="64"/>
      <c r="J1047" s="63"/>
      <c r="K1047" s="62"/>
      <c r="L1047" s="61"/>
      <c r="M1047" s="58"/>
    </row>
    <row r="1048" spans="1:13" s="60" customFormat="1">
      <c r="A1048" s="63"/>
      <c r="B1048" s="68"/>
      <c r="D1048" s="67"/>
      <c r="E1048" s="66"/>
      <c r="F1048" s="65"/>
      <c r="G1048" s="59"/>
      <c r="H1048" s="62"/>
      <c r="I1048" s="64"/>
      <c r="J1048" s="63"/>
      <c r="K1048" s="62"/>
      <c r="L1048" s="61"/>
      <c r="M1048" s="58"/>
    </row>
    <row r="1049" spans="1:13" s="60" customFormat="1">
      <c r="A1049" s="63"/>
      <c r="B1049" s="68"/>
      <c r="D1049" s="67"/>
      <c r="E1049" s="66"/>
      <c r="F1049" s="65"/>
      <c r="G1049" s="59"/>
      <c r="H1049" s="62"/>
      <c r="I1049" s="64"/>
      <c r="J1049" s="63"/>
      <c r="K1049" s="62"/>
      <c r="L1049" s="61"/>
      <c r="M1049" s="58"/>
    </row>
    <row r="1050" spans="1:13" s="60" customFormat="1">
      <c r="A1050" s="63"/>
      <c r="B1050" s="68"/>
      <c r="D1050" s="67"/>
      <c r="E1050" s="66"/>
      <c r="F1050" s="65"/>
      <c r="G1050" s="59"/>
      <c r="H1050" s="62"/>
      <c r="I1050" s="64"/>
      <c r="J1050" s="63"/>
      <c r="K1050" s="62"/>
      <c r="L1050" s="61"/>
      <c r="M1050" s="58"/>
    </row>
    <row r="1051" spans="1:13" s="60" customFormat="1">
      <c r="A1051" s="63"/>
      <c r="B1051" s="68"/>
      <c r="D1051" s="67"/>
      <c r="E1051" s="66"/>
      <c r="F1051" s="65"/>
      <c r="G1051" s="59"/>
      <c r="H1051" s="62"/>
      <c r="I1051" s="64"/>
      <c r="J1051" s="63"/>
      <c r="K1051" s="62"/>
      <c r="L1051" s="61"/>
      <c r="M1051" s="58"/>
    </row>
    <row r="1052" spans="1:13" s="60" customFormat="1">
      <c r="A1052" s="63"/>
      <c r="B1052" s="68"/>
      <c r="D1052" s="67"/>
      <c r="E1052" s="66"/>
      <c r="F1052" s="65"/>
      <c r="G1052" s="59"/>
      <c r="H1052" s="62"/>
      <c r="I1052" s="64"/>
      <c r="J1052" s="63"/>
      <c r="K1052" s="62"/>
      <c r="L1052" s="61"/>
      <c r="M1052" s="58"/>
    </row>
    <row r="1053" spans="1:13" s="60" customFormat="1">
      <c r="A1053" s="63"/>
      <c r="B1053" s="68"/>
      <c r="D1053" s="67"/>
      <c r="E1053" s="66"/>
      <c r="F1053" s="65"/>
      <c r="G1053" s="59"/>
      <c r="H1053" s="62"/>
      <c r="I1053" s="64"/>
      <c r="J1053" s="63"/>
      <c r="K1053" s="62"/>
      <c r="L1053" s="61"/>
      <c r="M1053" s="58"/>
    </row>
    <row r="1054" spans="1:13" s="60" customFormat="1">
      <c r="A1054" s="63"/>
      <c r="B1054" s="68"/>
      <c r="D1054" s="67"/>
      <c r="E1054" s="66"/>
      <c r="F1054" s="65"/>
      <c r="G1054" s="59"/>
      <c r="H1054" s="62"/>
      <c r="I1054" s="64"/>
      <c r="J1054" s="63"/>
      <c r="K1054" s="62"/>
      <c r="L1054" s="61"/>
      <c r="M1054" s="58"/>
    </row>
    <row r="1055" spans="1:13" s="60" customFormat="1">
      <c r="A1055" s="63"/>
      <c r="B1055" s="68"/>
      <c r="D1055" s="67"/>
      <c r="E1055" s="66"/>
      <c r="F1055" s="65"/>
      <c r="G1055" s="59"/>
      <c r="H1055" s="62"/>
      <c r="I1055" s="64"/>
      <c r="J1055" s="63"/>
      <c r="K1055" s="62"/>
      <c r="L1055" s="61"/>
      <c r="M1055" s="58"/>
    </row>
    <row r="1056" spans="1:13" s="60" customFormat="1">
      <c r="A1056" s="63"/>
      <c r="B1056" s="68"/>
      <c r="D1056" s="67"/>
      <c r="E1056" s="66"/>
      <c r="F1056" s="65"/>
      <c r="G1056" s="59"/>
      <c r="H1056" s="62"/>
      <c r="I1056" s="64"/>
      <c r="J1056" s="63"/>
      <c r="K1056" s="62"/>
      <c r="L1056" s="61"/>
      <c r="M1056" s="58"/>
    </row>
    <row r="1057" spans="1:13" s="60" customFormat="1">
      <c r="A1057" s="63"/>
      <c r="B1057" s="68"/>
      <c r="D1057" s="67"/>
      <c r="E1057" s="66"/>
      <c r="F1057" s="65"/>
      <c r="G1057" s="59"/>
      <c r="H1057" s="62"/>
      <c r="I1057" s="64"/>
      <c r="J1057" s="63"/>
      <c r="K1057" s="62"/>
      <c r="L1057" s="61"/>
      <c r="M1057" s="58"/>
    </row>
    <row r="1058" spans="1:13" s="60" customFormat="1">
      <c r="A1058" s="63"/>
      <c r="B1058" s="68"/>
      <c r="D1058" s="67"/>
      <c r="E1058" s="66"/>
      <c r="F1058" s="65"/>
      <c r="G1058" s="59"/>
      <c r="H1058" s="62"/>
      <c r="I1058" s="64"/>
      <c r="J1058" s="63"/>
      <c r="K1058" s="62"/>
      <c r="L1058" s="61"/>
      <c r="M1058" s="58"/>
    </row>
    <row r="1059" spans="1:13" s="60" customFormat="1">
      <c r="A1059" s="63"/>
      <c r="B1059" s="68"/>
      <c r="D1059" s="67"/>
      <c r="E1059" s="66"/>
      <c r="F1059" s="65"/>
      <c r="G1059" s="59"/>
      <c r="H1059" s="62"/>
      <c r="I1059" s="64"/>
      <c r="J1059" s="63"/>
      <c r="K1059" s="62"/>
      <c r="L1059" s="61"/>
      <c r="M1059" s="58"/>
    </row>
    <row r="1060" spans="1:13" s="60" customFormat="1">
      <c r="A1060" s="63"/>
      <c r="B1060" s="68"/>
      <c r="D1060" s="67"/>
      <c r="E1060" s="66"/>
      <c r="F1060" s="65"/>
      <c r="G1060" s="59"/>
      <c r="H1060" s="62"/>
      <c r="I1060" s="64"/>
      <c r="J1060" s="63"/>
      <c r="K1060" s="62"/>
      <c r="L1060" s="61"/>
      <c r="M1060" s="58"/>
    </row>
    <row r="1061" spans="1:13" s="60" customFormat="1">
      <c r="A1061" s="63"/>
      <c r="B1061" s="68"/>
      <c r="D1061" s="67"/>
      <c r="E1061" s="66"/>
      <c r="F1061" s="65"/>
      <c r="G1061" s="59"/>
      <c r="H1061" s="62"/>
      <c r="I1061" s="64"/>
      <c r="J1061" s="63"/>
      <c r="K1061" s="62"/>
      <c r="L1061" s="61"/>
      <c r="M1061" s="58"/>
    </row>
    <row r="1062" spans="1:13" s="60" customFormat="1">
      <c r="A1062" s="63"/>
      <c r="B1062" s="68"/>
      <c r="D1062" s="67"/>
      <c r="E1062" s="66"/>
      <c r="F1062" s="65"/>
      <c r="G1062" s="59"/>
      <c r="H1062" s="62"/>
      <c r="I1062" s="64"/>
      <c r="J1062" s="63"/>
      <c r="K1062" s="62"/>
      <c r="L1062" s="61"/>
      <c r="M1062" s="58"/>
    </row>
    <row r="1063" spans="1:13" s="60" customFormat="1">
      <c r="A1063" s="63"/>
      <c r="B1063" s="68"/>
      <c r="D1063" s="67"/>
      <c r="E1063" s="66"/>
      <c r="F1063" s="65"/>
      <c r="G1063" s="59"/>
      <c r="H1063" s="62"/>
      <c r="I1063" s="64"/>
      <c r="J1063" s="63"/>
      <c r="K1063" s="62"/>
      <c r="L1063" s="61"/>
      <c r="M1063" s="58"/>
    </row>
    <row r="1064" spans="1:13" s="60" customFormat="1">
      <c r="A1064" s="63"/>
      <c r="B1064" s="68"/>
      <c r="D1064" s="67"/>
      <c r="E1064" s="66"/>
      <c r="F1064" s="65"/>
      <c r="G1064" s="59"/>
      <c r="H1064" s="62"/>
      <c r="I1064" s="64"/>
      <c r="J1064" s="63"/>
      <c r="K1064" s="62"/>
      <c r="L1064" s="61"/>
      <c r="M1064" s="58"/>
    </row>
    <row r="1065" spans="1:13" s="60" customFormat="1">
      <c r="A1065" s="63"/>
      <c r="B1065" s="68"/>
      <c r="D1065" s="67"/>
      <c r="E1065" s="66"/>
      <c r="F1065" s="65"/>
      <c r="G1065" s="59"/>
      <c r="H1065" s="62"/>
      <c r="I1065" s="64"/>
      <c r="J1065" s="63"/>
      <c r="K1065" s="62"/>
      <c r="L1065" s="61"/>
      <c r="M1065" s="58"/>
    </row>
    <row r="1066" spans="1:13" s="60" customFormat="1">
      <c r="A1066" s="63"/>
      <c r="B1066" s="68"/>
      <c r="D1066" s="67"/>
      <c r="E1066" s="66"/>
      <c r="F1066" s="65"/>
      <c r="G1066" s="59"/>
      <c r="H1066" s="62"/>
      <c r="I1066" s="64"/>
      <c r="J1066" s="63"/>
      <c r="K1066" s="62"/>
      <c r="L1066" s="61"/>
      <c r="M1066" s="58"/>
    </row>
    <row r="1067" spans="1:13" s="60" customFormat="1">
      <c r="A1067" s="63"/>
      <c r="B1067" s="68"/>
      <c r="D1067" s="67"/>
      <c r="E1067" s="66"/>
      <c r="F1067" s="65"/>
      <c r="G1067" s="59"/>
      <c r="H1067" s="62"/>
      <c r="I1067" s="64"/>
      <c r="J1067" s="63"/>
      <c r="K1067" s="62"/>
      <c r="L1067" s="61"/>
      <c r="M1067" s="58"/>
    </row>
    <row r="1068" spans="1:13" s="60" customFormat="1">
      <c r="A1068" s="63"/>
      <c r="B1068" s="68"/>
      <c r="D1068" s="67"/>
      <c r="E1068" s="66"/>
      <c r="F1068" s="65"/>
      <c r="G1068" s="59"/>
      <c r="H1068" s="62"/>
      <c r="I1068" s="64"/>
      <c r="J1068" s="63"/>
      <c r="K1068" s="62"/>
      <c r="L1068" s="61"/>
      <c r="M1068" s="58"/>
    </row>
    <row r="1069" spans="1:13" s="60" customFormat="1">
      <c r="A1069" s="63"/>
      <c r="B1069" s="68"/>
      <c r="D1069" s="67"/>
      <c r="E1069" s="66"/>
      <c r="F1069" s="65"/>
      <c r="G1069" s="59"/>
      <c r="H1069" s="62"/>
      <c r="I1069" s="64"/>
      <c r="J1069" s="63"/>
      <c r="K1069" s="62"/>
      <c r="L1069" s="61"/>
      <c r="M1069" s="58"/>
    </row>
    <row r="1070" spans="1:13" s="60" customFormat="1">
      <c r="A1070" s="63"/>
      <c r="B1070" s="68"/>
      <c r="D1070" s="67"/>
      <c r="E1070" s="66"/>
      <c r="F1070" s="65"/>
      <c r="G1070" s="59"/>
      <c r="H1070" s="62"/>
      <c r="I1070" s="64"/>
      <c r="J1070" s="63"/>
      <c r="K1070" s="62"/>
      <c r="L1070" s="61"/>
      <c r="M1070" s="58"/>
    </row>
    <row r="1071" spans="1:13" s="60" customFormat="1">
      <c r="A1071" s="63"/>
      <c r="B1071" s="68"/>
      <c r="D1071" s="67"/>
      <c r="E1071" s="66"/>
      <c r="F1071" s="65"/>
      <c r="G1071" s="59"/>
      <c r="H1071" s="62"/>
      <c r="I1071" s="64"/>
      <c r="J1071" s="63"/>
      <c r="K1071" s="62"/>
      <c r="L1071" s="61"/>
      <c r="M1071" s="58"/>
    </row>
    <row r="1072" spans="1:13" s="60" customFormat="1">
      <c r="A1072" s="63"/>
      <c r="B1072" s="68"/>
      <c r="D1072" s="67"/>
      <c r="E1072" s="66"/>
      <c r="F1072" s="65"/>
      <c r="G1072" s="59"/>
      <c r="H1072" s="62"/>
      <c r="I1072" s="64"/>
      <c r="J1072" s="63"/>
      <c r="K1072" s="62"/>
      <c r="L1072" s="61"/>
      <c r="M1072" s="58"/>
    </row>
    <row r="1073" spans="1:13" s="60" customFormat="1">
      <c r="A1073" s="63"/>
      <c r="B1073" s="68"/>
      <c r="D1073" s="67"/>
      <c r="E1073" s="66"/>
      <c r="F1073" s="65"/>
      <c r="G1073" s="59"/>
      <c r="H1073" s="62"/>
      <c r="I1073" s="64"/>
      <c r="J1073" s="63"/>
      <c r="K1073" s="62"/>
      <c r="L1073" s="61"/>
      <c r="M1073" s="58"/>
    </row>
    <row r="1074" spans="1:13" s="60" customFormat="1">
      <c r="A1074" s="63"/>
      <c r="B1074" s="68"/>
      <c r="D1074" s="67"/>
      <c r="E1074" s="66"/>
      <c r="F1074" s="65"/>
      <c r="G1074" s="59"/>
      <c r="H1074" s="62"/>
      <c r="I1074" s="64"/>
      <c r="J1074" s="63"/>
      <c r="K1074" s="62"/>
      <c r="L1074" s="61"/>
      <c r="M1074" s="58"/>
    </row>
    <row r="1075" spans="1:13" s="60" customFormat="1">
      <c r="A1075" s="63"/>
      <c r="B1075" s="68"/>
      <c r="D1075" s="67"/>
      <c r="E1075" s="66"/>
      <c r="F1075" s="65"/>
      <c r="G1075" s="59"/>
      <c r="H1075" s="62"/>
      <c r="I1075" s="64"/>
      <c r="J1075" s="63"/>
      <c r="K1075" s="62"/>
      <c r="L1075" s="61"/>
      <c r="M1075" s="58"/>
    </row>
    <row r="1076" spans="1:13" s="60" customFormat="1">
      <c r="A1076" s="63"/>
      <c r="B1076" s="68"/>
      <c r="D1076" s="67"/>
      <c r="E1076" s="66"/>
      <c r="F1076" s="65"/>
      <c r="G1076" s="59"/>
      <c r="H1076" s="62"/>
      <c r="I1076" s="64"/>
      <c r="J1076" s="63"/>
      <c r="K1076" s="62"/>
      <c r="L1076" s="61"/>
      <c r="M1076" s="58"/>
    </row>
    <row r="1077" spans="1:13" s="60" customFormat="1">
      <c r="A1077" s="63"/>
      <c r="B1077" s="68"/>
      <c r="D1077" s="67"/>
      <c r="E1077" s="66"/>
      <c r="F1077" s="65"/>
      <c r="G1077" s="59"/>
      <c r="H1077" s="62"/>
      <c r="I1077" s="64"/>
      <c r="J1077" s="63"/>
      <c r="K1077" s="62"/>
      <c r="L1077" s="61"/>
      <c r="M1077" s="58"/>
    </row>
    <row r="1078" spans="1:13" s="60" customFormat="1">
      <c r="A1078" s="63"/>
      <c r="B1078" s="68"/>
      <c r="D1078" s="67"/>
      <c r="E1078" s="66"/>
      <c r="F1078" s="65"/>
      <c r="G1078" s="59"/>
      <c r="H1078" s="62"/>
      <c r="I1078" s="64"/>
      <c r="J1078" s="63"/>
      <c r="K1078" s="62"/>
      <c r="L1078" s="61"/>
      <c r="M1078" s="58"/>
    </row>
    <row r="1079" spans="1:13" s="60" customFormat="1">
      <c r="A1079" s="63"/>
      <c r="B1079" s="68"/>
      <c r="D1079" s="67"/>
      <c r="E1079" s="66"/>
      <c r="F1079" s="65"/>
      <c r="G1079" s="59"/>
      <c r="H1079" s="62"/>
      <c r="I1079" s="64"/>
      <c r="J1079" s="63"/>
      <c r="K1079" s="62"/>
      <c r="L1079" s="61"/>
      <c r="M1079" s="58"/>
    </row>
    <row r="1080" spans="1:13" s="60" customFormat="1">
      <c r="A1080" s="63"/>
      <c r="B1080" s="68"/>
      <c r="D1080" s="67"/>
      <c r="E1080" s="66"/>
      <c r="F1080" s="65"/>
      <c r="G1080" s="59"/>
      <c r="H1080" s="62"/>
      <c r="I1080" s="64"/>
      <c r="J1080" s="63"/>
      <c r="K1080" s="62"/>
      <c r="L1080" s="61"/>
      <c r="M1080" s="58"/>
    </row>
    <row r="1081" spans="1:13" s="60" customFormat="1">
      <c r="A1081" s="63"/>
      <c r="B1081" s="68"/>
      <c r="D1081" s="67"/>
      <c r="E1081" s="66"/>
      <c r="F1081" s="65"/>
      <c r="G1081" s="59"/>
      <c r="H1081" s="62"/>
      <c r="I1081" s="64"/>
      <c r="J1081" s="63"/>
      <c r="K1081" s="62"/>
      <c r="L1081" s="61"/>
      <c r="M1081" s="58"/>
    </row>
    <row r="1082" spans="1:13" s="60" customFormat="1">
      <c r="A1082" s="63"/>
      <c r="B1082" s="68"/>
      <c r="D1082" s="67"/>
      <c r="E1082" s="66"/>
      <c r="F1082" s="65"/>
      <c r="G1082" s="59"/>
      <c r="H1082" s="62"/>
      <c r="I1082" s="64"/>
      <c r="J1082" s="63"/>
      <c r="K1082" s="62"/>
      <c r="L1082" s="61"/>
      <c r="M1082" s="58"/>
    </row>
    <row r="1083" spans="1:13" s="60" customFormat="1">
      <c r="A1083" s="63"/>
      <c r="B1083" s="68"/>
      <c r="D1083" s="67"/>
      <c r="E1083" s="66"/>
      <c r="F1083" s="65"/>
      <c r="G1083" s="59"/>
      <c r="H1083" s="62"/>
      <c r="I1083" s="64"/>
      <c r="J1083" s="63"/>
      <c r="K1083" s="62"/>
      <c r="L1083" s="61"/>
      <c r="M1083" s="58"/>
    </row>
    <row r="1084" spans="1:13" s="60" customFormat="1">
      <c r="A1084" s="63"/>
      <c r="B1084" s="68"/>
      <c r="D1084" s="67"/>
      <c r="E1084" s="66"/>
      <c r="F1084" s="65"/>
      <c r="G1084" s="59"/>
      <c r="H1084" s="62"/>
      <c r="I1084" s="64"/>
      <c r="J1084" s="63"/>
      <c r="K1084" s="62"/>
      <c r="L1084" s="61"/>
      <c r="M1084" s="58"/>
    </row>
    <row r="1085" spans="1:13" s="60" customFormat="1">
      <c r="A1085" s="63"/>
      <c r="B1085" s="68"/>
      <c r="D1085" s="67"/>
      <c r="E1085" s="66"/>
      <c r="F1085" s="65"/>
      <c r="G1085" s="59"/>
      <c r="H1085" s="62"/>
      <c r="I1085" s="64"/>
      <c r="J1085" s="63"/>
      <c r="K1085" s="62"/>
      <c r="L1085" s="61"/>
      <c r="M1085" s="58"/>
    </row>
    <row r="1086" spans="1:13" s="60" customFormat="1">
      <c r="A1086" s="63"/>
      <c r="B1086" s="68"/>
      <c r="D1086" s="67"/>
      <c r="E1086" s="66"/>
      <c r="F1086" s="65"/>
      <c r="G1086" s="59"/>
      <c r="H1086" s="62"/>
      <c r="I1086" s="64"/>
      <c r="J1086" s="63"/>
      <c r="K1086" s="62"/>
      <c r="L1086" s="61"/>
      <c r="M1086" s="58"/>
    </row>
    <row r="1087" spans="1:13" s="60" customFormat="1">
      <c r="A1087" s="63"/>
      <c r="B1087" s="68"/>
      <c r="D1087" s="67"/>
      <c r="E1087" s="66"/>
      <c r="F1087" s="65"/>
      <c r="G1087" s="59"/>
      <c r="H1087" s="62"/>
      <c r="I1087" s="64"/>
      <c r="J1087" s="63"/>
      <c r="K1087" s="62"/>
      <c r="L1087" s="61"/>
      <c r="M1087" s="58"/>
    </row>
    <row r="1088" spans="1:13" s="60" customFormat="1">
      <c r="A1088" s="63"/>
      <c r="B1088" s="68"/>
      <c r="D1088" s="67"/>
      <c r="E1088" s="66"/>
      <c r="F1088" s="65"/>
      <c r="G1088" s="59"/>
      <c r="H1088" s="62"/>
      <c r="I1088" s="64"/>
      <c r="J1088" s="63"/>
      <c r="K1088" s="62"/>
      <c r="L1088" s="61"/>
      <c r="M1088" s="58"/>
    </row>
    <row r="1089" spans="1:13" s="60" customFormat="1">
      <c r="A1089" s="63"/>
      <c r="B1089" s="68"/>
      <c r="D1089" s="67"/>
      <c r="E1089" s="66"/>
      <c r="F1089" s="65"/>
      <c r="G1089" s="59"/>
      <c r="H1089" s="62"/>
      <c r="I1089" s="64"/>
      <c r="J1089" s="63"/>
      <c r="K1089" s="62"/>
      <c r="L1089" s="61"/>
      <c r="M1089" s="58"/>
    </row>
    <row r="1090" spans="1:13" s="60" customFormat="1">
      <c r="A1090" s="63"/>
      <c r="B1090" s="68"/>
      <c r="D1090" s="67"/>
      <c r="E1090" s="66"/>
      <c r="F1090" s="65"/>
      <c r="G1090" s="59"/>
      <c r="H1090" s="62"/>
      <c r="I1090" s="64"/>
      <c r="J1090" s="63"/>
      <c r="K1090" s="62"/>
      <c r="L1090" s="61"/>
      <c r="M1090" s="58"/>
    </row>
    <row r="1091" spans="1:13" s="60" customFormat="1">
      <c r="A1091" s="63"/>
      <c r="B1091" s="68"/>
      <c r="D1091" s="67"/>
      <c r="E1091" s="66"/>
      <c r="F1091" s="65"/>
      <c r="G1091" s="59"/>
      <c r="H1091" s="62"/>
      <c r="I1091" s="64"/>
      <c r="J1091" s="63"/>
      <c r="K1091" s="62"/>
      <c r="L1091" s="61"/>
      <c r="M1091" s="58"/>
    </row>
    <row r="1092" spans="1:13" s="60" customFormat="1">
      <c r="A1092" s="63"/>
      <c r="B1092" s="68"/>
      <c r="D1092" s="67"/>
      <c r="E1092" s="66"/>
      <c r="F1092" s="65"/>
      <c r="G1092" s="59"/>
      <c r="H1092" s="62"/>
      <c r="I1092" s="64"/>
      <c r="J1092" s="63"/>
      <c r="K1092" s="62"/>
      <c r="L1092" s="61"/>
      <c r="M1092" s="58"/>
    </row>
    <row r="1093" spans="1:13" s="60" customFormat="1">
      <c r="A1093" s="63"/>
      <c r="B1093" s="68"/>
      <c r="D1093" s="67"/>
      <c r="E1093" s="66"/>
      <c r="F1093" s="65"/>
      <c r="G1093" s="59"/>
      <c r="H1093" s="62"/>
      <c r="I1093" s="64"/>
      <c r="J1093" s="63"/>
      <c r="K1093" s="62"/>
      <c r="L1093" s="61"/>
      <c r="M1093" s="58"/>
    </row>
    <row r="1094" spans="1:13" s="60" customFormat="1">
      <c r="A1094" s="63"/>
      <c r="B1094" s="68"/>
      <c r="D1094" s="67"/>
      <c r="E1094" s="66"/>
      <c r="F1094" s="65"/>
      <c r="G1094" s="59"/>
      <c r="H1094" s="62"/>
      <c r="I1094" s="64"/>
      <c r="J1094" s="63"/>
      <c r="K1094" s="62"/>
      <c r="L1094" s="61"/>
      <c r="M1094" s="58"/>
    </row>
    <row r="1095" spans="1:13" s="60" customFormat="1">
      <c r="A1095" s="63"/>
      <c r="B1095" s="68"/>
      <c r="D1095" s="67"/>
      <c r="E1095" s="66"/>
      <c r="F1095" s="65"/>
      <c r="G1095" s="59"/>
      <c r="H1095" s="62"/>
      <c r="I1095" s="64"/>
      <c r="J1095" s="63"/>
      <c r="K1095" s="62"/>
      <c r="L1095" s="61"/>
      <c r="M1095" s="58"/>
    </row>
    <row r="1096" spans="1:13" s="60" customFormat="1">
      <c r="A1096" s="63"/>
      <c r="B1096" s="68"/>
      <c r="D1096" s="67"/>
      <c r="E1096" s="66"/>
      <c r="F1096" s="65"/>
      <c r="G1096" s="59"/>
      <c r="H1096" s="62"/>
      <c r="I1096" s="64"/>
      <c r="J1096" s="63"/>
      <c r="K1096" s="62"/>
      <c r="L1096" s="61"/>
      <c r="M1096" s="58"/>
    </row>
    <row r="1097" spans="1:13" s="60" customFormat="1">
      <c r="A1097" s="63"/>
      <c r="B1097" s="68"/>
      <c r="D1097" s="67"/>
      <c r="E1097" s="66"/>
      <c r="F1097" s="65"/>
      <c r="G1097" s="59"/>
      <c r="H1097" s="62"/>
      <c r="I1097" s="64"/>
      <c r="J1097" s="63"/>
      <c r="K1097" s="62"/>
      <c r="L1097" s="61"/>
      <c r="M1097" s="58"/>
    </row>
    <row r="1098" spans="1:13" s="60" customFormat="1">
      <c r="A1098" s="63"/>
      <c r="B1098" s="68"/>
      <c r="D1098" s="67"/>
      <c r="E1098" s="66"/>
      <c r="F1098" s="65"/>
      <c r="G1098" s="59"/>
      <c r="H1098" s="62"/>
      <c r="I1098" s="64"/>
      <c r="J1098" s="63"/>
      <c r="K1098" s="62"/>
      <c r="L1098" s="61"/>
      <c r="M1098" s="58"/>
    </row>
    <row r="1099" spans="1:13" s="60" customFormat="1">
      <c r="A1099" s="63"/>
      <c r="B1099" s="68"/>
      <c r="D1099" s="67"/>
      <c r="E1099" s="66"/>
      <c r="F1099" s="65"/>
      <c r="G1099" s="59"/>
      <c r="H1099" s="62"/>
      <c r="I1099" s="64"/>
      <c r="J1099" s="63"/>
      <c r="K1099" s="62"/>
      <c r="L1099" s="61"/>
      <c r="M1099" s="58"/>
    </row>
    <row r="1100" spans="1:13" s="60" customFormat="1">
      <c r="A1100" s="63"/>
      <c r="B1100" s="68"/>
      <c r="D1100" s="67"/>
      <c r="E1100" s="66"/>
      <c r="F1100" s="65"/>
      <c r="G1100" s="59"/>
      <c r="H1100" s="62"/>
      <c r="I1100" s="64"/>
      <c r="J1100" s="63"/>
      <c r="K1100" s="62"/>
      <c r="L1100" s="61"/>
      <c r="M1100" s="58"/>
    </row>
    <row r="1101" spans="1:13" s="60" customFormat="1">
      <c r="A1101" s="63"/>
      <c r="B1101" s="68"/>
      <c r="D1101" s="67"/>
      <c r="E1101" s="66"/>
      <c r="F1101" s="65"/>
      <c r="G1101" s="59"/>
      <c r="H1101" s="62"/>
      <c r="I1101" s="64"/>
      <c r="J1101" s="63"/>
      <c r="K1101" s="62"/>
      <c r="L1101" s="61"/>
      <c r="M1101" s="58"/>
    </row>
    <row r="1102" spans="1:13" s="60" customFormat="1">
      <c r="A1102" s="63"/>
      <c r="B1102" s="68"/>
      <c r="D1102" s="67"/>
      <c r="E1102" s="66"/>
      <c r="F1102" s="65"/>
      <c r="G1102" s="59"/>
      <c r="H1102" s="62"/>
      <c r="I1102" s="64"/>
      <c r="J1102" s="63"/>
      <c r="K1102" s="62"/>
      <c r="L1102" s="61"/>
      <c r="M1102" s="58"/>
    </row>
    <row r="1103" spans="1:13" s="60" customFormat="1">
      <c r="A1103" s="63"/>
      <c r="B1103" s="68"/>
      <c r="D1103" s="67"/>
      <c r="E1103" s="66"/>
      <c r="F1103" s="65"/>
      <c r="G1103" s="59"/>
      <c r="H1103" s="62"/>
      <c r="I1103" s="64"/>
      <c r="J1103" s="63"/>
      <c r="K1103" s="62"/>
      <c r="L1103" s="61"/>
      <c r="M1103" s="58"/>
    </row>
    <row r="1104" spans="1:13" s="60" customFormat="1">
      <c r="A1104" s="63"/>
      <c r="B1104" s="68"/>
      <c r="D1104" s="67"/>
      <c r="E1104" s="66"/>
      <c r="F1104" s="65"/>
      <c r="G1104" s="59"/>
      <c r="H1104" s="62"/>
      <c r="I1104" s="64"/>
      <c r="J1104" s="63"/>
      <c r="K1104" s="62"/>
      <c r="L1104" s="61"/>
      <c r="M1104" s="58"/>
    </row>
    <row r="1105" spans="1:13" s="60" customFormat="1">
      <c r="A1105" s="63"/>
      <c r="B1105" s="68"/>
      <c r="D1105" s="67"/>
      <c r="E1105" s="66"/>
      <c r="F1105" s="65"/>
      <c r="G1105" s="59"/>
      <c r="H1105" s="62"/>
      <c r="I1105" s="64"/>
      <c r="J1105" s="63"/>
      <c r="K1105" s="62"/>
      <c r="L1105" s="61"/>
      <c r="M1105" s="58"/>
    </row>
    <row r="1106" spans="1:13" s="60" customFormat="1">
      <c r="A1106" s="63"/>
      <c r="B1106" s="68"/>
      <c r="D1106" s="67"/>
      <c r="E1106" s="66"/>
      <c r="F1106" s="65"/>
      <c r="G1106" s="59"/>
      <c r="H1106" s="62"/>
      <c r="I1106" s="64"/>
      <c r="J1106" s="63"/>
      <c r="K1106" s="62"/>
      <c r="L1106" s="61"/>
      <c r="M1106" s="58"/>
    </row>
    <row r="1107" spans="1:13" s="60" customFormat="1">
      <c r="A1107" s="63"/>
      <c r="B1107" s="68"/>
      <c r="D1107" s="67"/>
      <c r="E1107" s="66"/>
      <c r="F1107" s="65"/>
      <c r="G1107" s="59"/>
      <c r="H1107" s="62"/>
      <c r="I1107" s="64"/>
      <c r="J1107" s="63"/>
      <c r="K1107" s="62"/>
      <c r="L1107" s="61"/>
      <c r="M1107" s="58"/>
    </row>
    <row r="1108" spans="1:13" s="60" customFormat="1">
      <c r="A1108" s="63"/>
      <c r="B1108" s="68"/>
      <c r="D1108" s="67"/>
      <c r="E1108" s="66"/>
      <c r="F1108" s="65"/>
      <c r="G1108" s="59"/>
      <c r="H1108" s="62"/>
      <c r="I1108" s="64"/>
      <c r="J1108" s="63"/>
      <c r="K1108" s="62"/>
      <c r="L1108" s="61"/>
      <c r="M1108" s="58"/>
    </row>
    <row r="1109" spans="1:13" s="60" customFormat="1">
      <c r="A1109" s="63"/>
      <c r="B1109" s="68"/>
      <c r="D1109" s="67"/>
      <c r="E1109" s="66"/>
      <c r="F1109" s="65"/>
      <c r="G1109" s="59"/>
      <c r="H1109" s="62"/>
      <c r="I1109" s="64"/>
      <c r="J1109" s="63"/>
      <c r="K1109" s="62"/>
      <c r="L1109" s="61"/>
      <c r="M1109" s="58"/>
    </row>
    <row r="1110" spans="1:13" s="60" customFormat="1">
      <c r="A1110" s="63"/>
      <c r="B1110" s="68"/>
      <c r="D1110" s="67"/>
      <c r="E1110" s="66"/>
      <c r="F1110" s="65"/>
      <c r="G1110" s="59"/>
      <c r="H1110" s="62"/>
      <c r="I1110" s="64"/>
      <c r="J1110" s="63"/>
      <c r="K1110" s="62"/>
      <c r="L1110" s="61"/>
      <c r="M1110" s="58"/>
    </row>
    <row r="1111" spans="1:13" s="60" customFormat="1">
      <c r="A1111" s="63"/>
      <c r="B1111" s="68"/>
      <c r="D1111" s="67"/>
      <c r="E1111" s="66"/>
      <c r="F1111" s="65"/>
      <c r="G1111" s="59"/>
      <c r="H1111" s="62"/>
      <c r="I1111" s="64"/>
      <c r="J1111" s="63"/>
      <c r="K1111" s="62"/>
      <c r="L1111" s="61"/>
      <c r="M1111" s="58"/>
    </row>
    <row r="1112" spans="1:13" s="60" customFormat="1">
      <c r="A1112" s="63"/>
      <c r="B1112" s="68"/>
      <c r="D1112" s="67"/>
      <c r="E1112" s="66"/>
      <c r="F1112" s="65"/>
      <c r="G1112" s="59"/>
      <c r="H1112" s="62"/>
      <c r="I1112" s="64"/>
      <c r="J1112" s="63"/>
      <c r="K1112" s="62"/>
      <c r="L1112" s="61"/>
      <c r="M1112" s="58"/>
    </row>
    <row r="1113" spans="1:13" s="60" customFormat="1">
      <c r="A1113" s="63"/>
      <c r="B1113" s="68"/>
      <c r="D1113" s="67"/>
      <c r="E1113" s="66"/>
      <c r="F1113" s="65"/>
      <c r="G1113" s="59"/>
      <c r="H1113" s="62"/>
      <c r="I1113" s="64"/>
      <c r="J1113" s="63"/>
      <c r="K1113" s="62"/>
      <c r="L1113" s="61"/>
      <c r="M1113" s="58"/>
    </row>
    <row r="1114" spans="1:13" s="60" customFormat="1">
      <c r="A1114" s="63"/>
      <c r="B1114" s="68"/>
      <c r="D1114" s="67"/>
      <c r="E1114" s="66"/>
      <c r="F1114" s="65"/>
      <c r="G1114" s="59"/>
      <c r="H1114" s="62"/>
      <c r="I1114" s="64"/>
      <c r="J1114" s="63"/>
      <c r="K1114" s="62"/>
      <c r="L1114" s="61"/>
      <c r="M1114" s="58"/>
    </row>
    <row r="1115" spans="1:13" s="60" customFormat="1">
      <c r="A1115" s="63"/>
      <c r="B1115" s="68"/>
      <c r="D1115" s="67"/>
      <c r="E1115" s="66"/>
      <c r="F1115" s="65"/>
      <c r="G1115" s="59"/>
      <c r="H1115" s="62"/>
      <c r="I1115" s="64"/>
      <c r="J1115" s="63"/>
      <c r="K1115" s="62"/>
      <c r="L1115" s="61"/>
      <c r="M1115" s="58"/>
    </row>
    <row r="1116" spans="1:13" s="60" customFormat="1">
      <c r="A1116" s="63"/>
      <c r="B1116" s="68"/>
      <c r="D1116" s="67"/>
      <c r="E1116" s="66"/>
      <c r="F1116" s="65"/>
      <c r="G1116" s="59"/>
      <c r="H1116" s="62"/>
      <c r="I1116" s="64"/>
      <c r="J1116" s="63"/>
      <c r="K1116" s="62"/>
      <c r="L1116" s="61"/>
      <c r="M1116" s="58"/>
    </row>
    <row r="1117" spans="1:13" s="60" customFormat="1">
      <c r="A1117" s="63"/>
      <c r="B1117" s="68"/>
      <c r="D1117" s="67"/>
      <c r="E1117" s="66"/>
      <c r="F1117" s="65"/>
      <c r="G1117" s="59"/>
      <c r="H1117" s="62"/>
      <c r="I1117" s="64"/>
      <c r="J1117" s="63"/>
      <c r="K1117" s="62"/>
      <c r="L1117" s="61"/>
      <c r="M1117" s="58"/>
    </row>
    <row r="1118" spans="1:13" s="60" customFormat="1">
      <c r="A1118" s="63"/>
      <c r="B1118" s="68"/>
      <c r="D1118" s="67"/>
      <c r="E1118" s="66"/>
      <c r="F1118" s="65"/>
      <c r="G1118" s="59"/>
      <c r="H1118" s="62"/>
      <c r="I1118" s="64"/>
      <c r="J1118" s="63"/>
      <c r="K1118" s="62"/>
      <c r="L1118" s="61"/>
      <c r="M1118" s="58"/>
    </row>
    <row r="1119" spans="1:13" s="60" customFormat="1">
      <c r="A1119" s="63"/>
      <c r="B1119" s="68"/>
      <c r="D1119" s="67"/>
      <c r="E1119" s="66"/>
      <c r="F1119" s="65"/>
      <c r="G1119" s="59"/>
      <c r="H1119" s="62"/>
      <c r="I1119" s="64"/>
      <c r="J1119" s="63"/>
      <c r="K1119" s="62"/>
      <c r="L1119" s="61"/>
      <c r="M1119" s="58"/>
    </row>
    <row r="1120" spans="1:13" s="60" customFormat="1">
      <c r="A1120" s="63"/>
      <c r="B1120" s="68"/>
      <c r="D1120" s="67"/>
      <c r="E1120" s="66"/>
      <c r="F1120" s="65"/>
      <c r="G1120" s="59"/>
      <c r="H1120" s="62"/>
      <c r="I1120" s="64"/>
      <c r="J1120" s="63"/>
      <c r="K1120" s="62"/>
      <c r="L1120" s="61"/>
      <c r="M1120" s="58"/>
    </row>
    <row r="1121" spans="1:13" s="60" customFormat="1">
      <c r="A1121" s="63"/>
      <c r="B1121" s="68"/>
      <c r="D1121" s="67"/>
      <c r="E1121" s="66"/>
      <c r="F1121" s="65"/>
      <c r="G1121" s="59"/>
      <c r="H1121" s="62"/>
      <c r="I1121" s="64"/>
      <c r="J1121" s="63"/>
      <c r="K1121" s="62"/>
      <c r="L1121" s="61"/>
      <c r="M1121" s="58"/>
    </row>
    <row r="1122" spans="1:13" s="60" customFormat="1">
      <c r="A1122" s="63"/>
      <c r="B1122" s="68"/>
      <c r="D1122" s="67"/>
      <c r="E1122" s="66"/>
      <c r="F1122" s="65"/>
      <c r="G1122" s="59"/>
      <c r="H1122" s="62"/>
      <c r="I1122" s="64"/>
      <c r="J1122" s="63"/>
      <c r="K1122" s="62"/>
      <c r="L1122" s="61"/>
      <c r="M1122" s="58"/>
    </row>
    <row r="1123" spans="1:13" s="60" customFormat="1">
      <c r="A1123" s="63"/>
      <c r="B1123" s="68"/>
      <c r="D1123" s="67"/>
      <c r="E1123" s="66"/>
      <c r="F1123" s="65"/>
      <c r="G1123" s="59"/>
      <c r="H1123" s="62"/>
      <c r="I1123" s="64"/>
      <c r="J1123" s="63"/>
      <c r="K1123" s="62"/>
      <c r="L1123" s="61"/>
      <c r="M1123" s="58"/>
    </row>
    <row r="1124" spans="1:13" s="60" customFormat="1">
      <c r="A1124" s="63"/>
      <c r="B1124" s="68"/>
      <c r="D1124" s="67"/>
      <c r="E1124" s="66"/>
      <c r="F1124" s="65"/>
      <c r="G1124" s="59"/>
      <c r="H1124" s="62"/>
      <c r="I1124" s="64"/>
      <c r="J1124" s="63"/>
      <c r="K1124" s="62"/>
      <c r="L1124" s="61"/>
      <c r="M1124" s="58"/>
    </row>
    <row r="1125" spans="1:13" s="60" customFormat="1">
      <c r="A1125" s="63"/>
      <c r="B1125" s="68"/>
      <c r="D1125" s="67"/>
      <c r="E1125" s="66"/>
      <c r="F1125" s="65"/>
      <c r="G1125" s="59"/>
      <c r="H1125" s="62"/>
      <c r="I1125" s="64"/>
      <c r="J1125" s="63"/>
      <c r="K1125" s="62"/>
      <c r="L1125" s="61"/>
      <c r="M1125" s="58"/>
    </row>
    <row r="1126" spans="1:13" s="60" customFormat="1">
      <c r="A1126" s="63"/>
      <c r="B1126" s="68"/>
      <c r="D1126" s="67"/>
      <c r="E1126" s="66"/>
      <c r="F1126" s="65"/>
      <c r="G1126" s="59"/>
      <c r="H1126" s="62"/>
      <c r="I1126" s="64"/>
      <c r="J1126" s="63"/>
      <c r="K1126" s="62"/>
      <c r="L1126" s="61"/>
      <c r="M1126" s="58"/>
    </row>
    <row r="1127" spans="1:13" s="60" customFormat="1">
      <c r="A1127" s="63"/>
      <c r="B1127" s="68"/>
      <c r="D1127" s="67"/>
      <c r="E1127" s="66"/>
      <c r="F1127" s="65"/>
      <c r="G1127" s="59"/>
      <c r="H1127" s="62"/>
      <c r="I1127" s="64"/>
      <c r="J1127" s="63"/>
      <c r="K1127" s="62"/>
      <c r="L1127" s="61"/>
      <c r="M1127" s="58"/>
    </row>
    <row r="1128" spans="1:13" s="60" customFormat="1">
      <c r="A1128" s="63"/>
      <c r="B1128" s="68"/>
      <c r="D1128" s="67"/>
      <c r="E1128" s="66"/>
      <c r="F1128" s="65"/>
      <c r="G1128" s="59"/>
      <c r="H1128" s="62"/>
      <c r="I1128" s="64"/>
      <c r="J1128" s="63"/>
      <c r="K1128" s="62"/>
      <c r="L1128" s="61"/>
      <c r="M1128" s="58"/>
    </row>
    <row r="1129" spans="1:13" s="60" customFormat="1">
      <c r="A1129" s="63"/>
      <c r="B1129" s="68"/>
      <c r="D1129" s="67"/>
      <c r="E1129" s="66"/>
      <c r="F1129" s="65"/>
      <c r="G1129" s="59"/>
      <c r="H1129" s="62"/>
      <c r="I1129" s="64"/>
      <c r="J1129" s="63"/>
      <c r="K1129" s="62"/>
      <c r="L1129" s="61"/>
      <c r="M1129" s="58"/>
    </row>
    <row r="1130" spans="1:13" s="60" customFormat="1">
      <c r="A1130" s="63"/>
      <c r="B1130" s="68"/>
      <c r="D1130" s="67"/>
      <c r="E1130" s="66"/>
      <c r="F1130" s="65"/>
      <c r="G1130" s="59"/>
      <c r="H1130" s="62"/>
      <c r="I1130" s="64"/>
      <c r="J1130" s="63"/>
      <c r="K1130" s="62"/>
      <c r="L1130" s="61"/>
      <c r="M1130" s="58"/>
    </row>
    <row r="1131" spans="1:13" s="60" customFormat="1">
      <c r="A1131" s="63"/>
      <c r="B1131" s="68"/>
      <c r="D1131" s="67"/>
      <c r="E1131" s="66"/>
      <c r="F1131" s="65"/>
      <c r="G1131" s="59"/>
      <c r="H1131" s="62"/>
      <c r="I1131" s="64"/>
      <c r="J1131" s="63"/>
      <c r="K1131" s="62"/>
      <c r="L1131" s="61"/>
      <c r="M1131" s="58"/>
    </row>
    <row r="1132" spans="1:13" s="60" customFormat="1">
      <c r="A1132" s="63"/>
      <c r="B1132" s="68"/>
      <c r="D1132" s="67"/>
      <c r="E1132" s="66"/>
      <c r="F1132" s="65"/>
      <c r="G1132" s="59"/>
      <c r="H1132" s="62"/>
      <c r="I1132" s="64"/>
      <c r="J1132" s="63"/>
      <c r="K1132" s="62"/>
      <c r="L1132" s="61"/>
      <c r="M1132" s="58"/>
    </row>
    <row r="1133" spans="1:13" s="60" customFormat="1">
      <c r="A1133" s="63"/>
      <c r="B1133" s="68"/>
      <c r="D1133" s="67"/>
      <c r="E1133" s="66"/>
      <c r="F1133" s="65"/>
      <c r="G1133" s="59"/>
      <c r="H1133" s="62"/>
      <c r="I1133" s="64"/>
      <c r="J1133" s="63"/>
      <c r="K1133" s="62"/>
      <c r="L1133" s="61"/>
      <c r="M1133" s="58"/>
    </row>
    <row r="1134" spans="1:13" s="60" customFormat="1">
      <c r="A1134" s="63"/>
      <c r="B1134" s="68"/>
      <c r="D1134" s="67"/>
      <c r="E1134" s="66"/>
      <c r="F1134" s="65"/>
      <c r="G1134" s="59"/>
      <c r="H1134" s="62"/>
      <c r="I1134" s="64"/>
      <c r="J1134" s="63"/>
      <c r="K1134" s="62"/>
      <c r="L1134" s="61"/>
      <c r="M1134" s="58"/>
    </row>
    <row r="1135" spans="1:13" s="60" customFormat="1">
      <c r="A1135" s="63"/>
      <c r="B1135" s="68"/>
      <c r="D1135" s="67"/>
      <c r="E1135" s="66"/>
      <c r="F1135" s="65"/>
      <c r="G1135" s="59"/>
      <c r="H1135" s="62"/>
      <c r="I1135" s="64"/>
      <c r="J1135" s="63"/>
      <c r="K1135" s="62"/>
      <c r="L1135" s="61"/>
      <c r="M1135" s="58"/>
    </row>
    <row r="1136" spans="1:13" s="60" customFormat="1">
      <c r="A1136" s="63"/>
      <c r="B1136" s="68"/>
      <c r="D1136" s="67"/>
      <c r="E1136" s="66"/>
      <c r="F1136" s="65"/>
      <c r="G1136" s="59"/>
      <c r="H1136" s="62"/>
      <c r="I1136" s="64"/>
      <c r="J1136" s="63"/>
      <c r="K1136" s="62"/>
      <c r="L1136" s="61"/>
      <c r="M1136" s="58"/>
    </row>
    <row r="1137" spans="1:13" s="60" customFormat="1">
      <c r="A1137" s="63"/>
      <c r="B1137" s="68"/>
      <c r="D1137" s="67"/>
      <c r="E1137" s="66"/>
      <c r="F1137" s="65"/>
      <c r="G1137" s="59"/>
      <c r="H1137" s="62"/>
      <c r="I1137" s="64"/>
      <c r="J1137" s="63"/>
      <c r="K1137" s="62"/>
      <c r="L1137" s="61"/>
      <c r="M1137" s="58"/>
    </row>
    <row r="1138" spans="1:13" s="60" customFormat="1">
      <c r="A1138" s="63"/>
      <c r="B1138" s="68"/>
      <c r="D1138" s="67"/>
      <c r="E1138" s="66"/>
      <c r="F1138" s="65"/>
      <c r="G1138" s="59"/>
      <c r="H1138" s="62"/>
      <c r="I1138" s="64"/>
      <c r="J1138" s="63"/>
      <c r="K1138" s="62"/>
      <c r="L1138" s="61"/>
      <c r="M1138" s="58"/>
    </row>
    <row r="1139" spans="1:13" s="60" customFormat="1">
      <c r="A1139" s="63"/>
      <c r="B1139" s="68"/>
      <c r="D1139" s="67"/>
      <c r="E1139" s="66"/>
      <c r="F1139" s="65"/>
      <c r="G1139" s="59"/>
      <c r="H1139" s="62"/>
      <c r="I1139" s="64"/>
      <c r="J1139" s="63"/>
      <c r="K1139" s="62"/>
      <c r="L1139" s="61"/>
      <c r="M1139" s="58"/>
    </row>
    <row r="1140" spans="1:13" s="60" customFormat="1">
      <c r="A1140" s="63"/>
      <c r="B1140" s="68"/>
      <c r="D1140" s="67"/>
      <c r="E1140" s="66"/>
      <c r="F1140" s="65"/>
      <c r="G1140" s="59"/>
      <c r="H1140" s="62"/>
      <c r="I1140" s="64"/>
      <c r="J1140" s="63"/>
      <c r="K1140" s="62"/>
      <c r="L1140" s="61"/>
      <c r="M1140" s="58"/>
    </row>
    <row r="1141" spans="1:13" s="60" customFormat="1">
      <c r="A1141" s="63"/>
      <c r="B1141" s="68"/>
      <c r="D1141" s="67"/>
      <c r="E1141" s="66"/>
      <c r="F1141" s="65"/>
      <c r="G1141" s="59"/>
      <c r="H1141" s="62"/>
      <c r="I1141" s="64"/>
      <c r="J1141" s="63"/>
      <c r="K1141" s="62"/>
      <c r="L1141" s="61"/>
      <c r="M1141" s="58"/>
    </row>
    <row r="1142" spans="1:13" s="60" customFormat="1">
      <c r="A1142" s="63"/>
      <c r="B1142" s="68"/>
      <c r="D1142" s="67"/>
      <c r="E1142" s="66"/>
      <c r="F1142" s="65"/>
      <c r="G1142" s="59"/>
      <c r="H1142" s="62"/>
      <c r="I1142" s="64"/>
      <c r="J1142" s="63"/>
      <c r="K1142" s="62"/>
      <c r="L1142" s="61"/>
      <c r="M1142" s="58"/>
    </row>
    <row r="1143" spans="1:13" s="60" customFormat="1">
      <c r="A1143" s="63"/>
      <c r="B1143" s="68"/>
      <c r="D1143" s="67"/>
      <c r="E1143" s="66"/>
      <c r="F1143" s="65"/>
      <c r="G1143" s="59"/>
      <c r="H1143" s="62"/>
      <c r="I1143" s="64"/>
      <c r="J1143" s="63"/>
      <c r="K1143" s="62"/>
      <c r="L1143" s="61"/>
      <c r="M1143" s="58"/>
    </row>
    <row r="1144" spans="1:13" s="60" customFormat="1">
      <c r="A1144" s="63"/>
      <c r="B1144" s="68"/>
      <c r="D1144" s="67"/>
      <c r="E1144" s="66"/>
      <c r="F1144" s="65"/>
      <c r="G1144" s="59"/>
      <c r="H1144" s="62"/>
      <c r="I1144" s="64"/>
      <c r="J1144" s="63"/>
      <c r="K1144" s="62"/>
      <c r="L1144" s="61"/>
      <c r="M1144" s="58"/>
    </row>
    <row r="1145" spans="1:13" s="60" customFormat="1">
      <c r="A1145" s="63"/>
      <c r="B1145" s="68"/>
      <c r="D1145" s="67"/>
      <c r="E1145" s="66"/>
      <c r="F1145" s="65"/>
      <c r="G1145" s="59"/>
      <c r="H1145" s="62"/>
      <c r="I1145" s="64"/>
      <c r="J1145" s="63"/>
      <c r="K1145" s="62"/>
      <c r="L1145" s="61"/>
      <c r="M1145" s="58"/>
    </row>
    <row r="1146" spans="1:13" s="60" customFormat="1">
      <c r="A1146" s="63"/>
      <c r="B1146" s="68"/>
      <c r="D1146" s="67"/>
      <c r="E1146" s="66"/>
      <c r="F1146" s="65"/>
      <c r="G1146" s="59"/>
      <c r="H1146" s="62"/>
      <c r="I1146" s="64"/>
      <c r="J1146" s="63"/>
      <c r="K1146" s="62"/>
      <c r="L1146" s="61"/>
      <c r="M1146" s="58"/>
    </row>
    <row r="1147" spans="1:13" s="60" customFormat="1">
      <c r="A1147" s="63"/>
      <c r="B1147" s="68"/>
      <c r="D1147" s="67"/>
      <c r="E1147" s="66"/>
      <c r="F1147" s="65"/>
      <c r="G1147" s="59"/>
      <c r="H1147" s="62"/>
      <c r="I1147" s="64"/>
      <c r="J1147" s="63"/>
      <c r="K1147" s="62"/>
      <c r="L1147" s="61"/>
      <c r="M1147" s="58"/>
    </row>
    <row r="1148" spans="1:13" s="60" customFormat="1">
      <c r="A1148" s="63"/>
      <c r="B1148" s="68"/>
      <c r="D1148" s="67"/>
      <c r="E1148" s="66"/>
      <c r="F1148" s="65"/>
      <c r="G1148" s="59"/>
      <c r="H1148" s="62"/>
      <c r="I1148" s="64"/>
      <c r="J1148" s="63"/>
      <c r="K1148" s="62"/>
      <c r="L1148" s="61"/>
      <c r="M1148" s="58"/>
    </row>
    <row r="1149" spans="1:13" s="60" customFormat="1">
      <c r="A1149" s="63"/>
      <c r="B1149" s="68"/>
      <c r="D1149" s="67"/>
      <c r="E1149" s="66"/>
      <c r="F1149" s="65"/>
      <c r="G1149" s="59"/>
      <c r="H1149" s="62"/>
      <c r="I1149" s="64"/>
      <c r="J1149" s="63"/>
      <c r="K1149" s="62"/>
      <c r="L1149" s="61"/>
      <c r="M1149" s="58"/>
    </row>
    <row r="1150" spans="1:13" s="60" customFormat="1">
      <c r="A1150" s="63"/>
      <c r="B1150" s="68"/>
      <c r="D1150" s="67"/>
      <c r="E1150" s="66"/>
      <c r="F1150" s="65"/>
      <c r="G1150" s="59"/>
      <c r="H1150" s="62"/>
      <c r="I1150" s="64"/>
      <c r="J1150" s="63"/>
      <c r="K1150" s="62"/>
      <c r="L1150" s="61"/>
      <c r="M1150" s="58"/>
    </row>
    <row r="1151" spans="1:13" s="60" customFormat="1">
      <c r="A1151" s="63"/>
      <c r="B1151" s="68"/>
      <c r="D1151" s="67"/>
      <c r="E1151" s="66"/>
      <c r="F1151" s="65"/>
      <c r="G1151" s="59"/>
      <c r="H1151" s="62"/>
      <c r="I1151" s="64"/>
      <c r="J1151" s="63"/>
      <c r="K1151" s="62"/>
      <c r="L1151" s="61"/>
      <c r="M1151" s="58"/>
    </row>
    <row r="1152" spans="1:13" s="60" customFormat="1">
      <c r="A1152" s="63"/>
      <c r="B1152" s="68"/>
      <c r="D1152" s="67"/>
      <c r="E1152" s="66"/>
      <c r="F1152" s="65"/>
      <c r="G1152" s="59"/>
      <c r="H1152" s="62"/>
      <c r="I1152" s="64"/>
      <c r="J1152" s="63"/>
      <c r="K1152" s="62"/>
      <c r="L1152" s="61"/>
      <c r="M1152" s="58"/>
    </row>
    <row r="1153" spans="1:13" s="60" customFormat="1">
      <c r="A1153" s="63"/>
      <c r="B1153" s="68"/>
      <c r="D1153" s="67"/>
      <c r="E1153" s="66"/>
      <c r="F1153" s="65"/>
      <c r="G1153" s="59"/>
      <c r="H1153" s="62"/>
      <c r="I1153" s="64"/>
      <c r="J1153" s="63"/>
      <c r="K1153" s="62"/>
      <c r="L1153" s="61"/>
      <c r="M1153" s="58"/>
    </row>
    <row r="1154" spans="1:13" s="60" customFormat="1">
      <c r="A1154" s="63"/>
      <c r="B1154" s="68"/>
      <c r="D1154" s="67"/>
      <c r="E1154" s="66"/>
      <c r="F1154" s="65"/>
      <c r="G1154" s="59"/>
      <c r="H1154" s="62"/>
      <c r="I1154" s="64"/>
      <c r="J1154" s="63"/>
      <c r="K1154" s="62"/>
      <c r="L1154" s="61"/>
      <c r="M1154" s="58"/>
    </row>
    <row r="1155" spans="1:13" s="60" customFormat="1">
      <c r="A1155" s="63"/>
      <c r="B1155" s="68"/>
      <c r="D1155" s="67"/>
      <c r="E1155" s="66"/>
      <c r="F1155" s="65"/>
      <c r="G1155" s="59"/>
      <c r="H1155" s="62"/>
      <c r="I1155" s="64"/>
      <c r="J1155" s="63"/>
      <c r="K1155" s="62"/>
      <c r="L1155" s="61"/>
      <c r="M1155" s="58"/>
    </row>
    <row r="1156" spans="1:13" s="60" customFormat="1">
      <c r="A1156" s="63"/>
      <c r="B1156" s="68"/>
      <c r="D1156" s="67"/>
      <c r="E1156" s="66"/>
      <c r="F1156" s="65"/>
      <c r="G1156" s="59"/>
      <c r="H1156" s="62"/>
      <c r="I1156" s="64"/>
      <c r="J1156" s="63"/>
      <c r="K1156" s="62"/>
      <c r="L1156" s="61"/>
      <c r="M1156" s="58"/>
    </row>
    <row r="1157" spans="1:13" s="60" customFormat="1">
      <c r="A1157" s="63"/>
      <c r="B1157" s="68"/>
      <c r="D1157" s="67"/>
      <c r="E1157" s="66"/>
      <c r="F1157" s="65"/>
      <c r="G1157" s="59"/>
      <c r="H1157" s="62"/>
      <c r="I1157" s="64"/>
      <c r="J1157" s="63"/>
      <c r="K1157" s="62"/>
      <c r="L1157" s="61"/>
      <c r="M1157" s="58"/>
    </row>
    <row r="1158" spans="1:13" s="60" customFormat="1">
      <c r="A1158" s="63"/>
      <c r="B1158" s="68"/>
      <c r="D1158" s="67"/>
      <c r="E1158" s="66"/>
      <c r="F1158" s="65"/>
      <c r="G1158" s="59"/>
      <c r="H1158" s="62"/>
      <c r="I1158" s="64"/>
      <c r="J1158" s="63"/>
      <c r="K1158" s="62"/>
      <c r="L1158" s="61"/>
      <c r="M1158" s="58"/>
    </row>
    <row r="1159" spans="1:13" s="60" customFormat="1">
      <c r="A1159" s="63"/>
      <c r="B1159" s="68"/>
      <c r="D1159" s="67"/>
      <c r="E1159" s="66"/>
      <c r="F1159" s="65"/>
      <c r="G1159" s="59"/>
      <c r="H1159" s="62"/>
      <c r="I1159" s="64"/>
      <c r="J1159" s="63"/>
      <c r="K1159" s="62"/>
      <c r="L1159" s="61"/>
      <c r="M1159" s="58"/>
    </row>
    <row r="1160" spans="1:13" s="60" customFormat="1">
      <c r="A1160" s="63"/>
      <c r="B1160" s="68"/>
      <c r="D1160" s="67"/>
      <c r="E1160" s="66"/>
      <c r="F1160" s="65"/>
      <c r="G1160" s="59"/>
      <c r="H1160" s="62"/>
      <c r="I1160" s="64"/>
      <c r="J1160" s="63"/>
      <c r="K1160" s="62"/>
      <c r="L1160" s="61"/>
      <c r="M1160" s="58"/>
    </row>
    <row r="1161" spans="1:13" s="60" customFormat="1">
      <c r="A1161" s="63"/>
      <c r="B1161" s="68"/>
      <c r="D1161" s="67"/>
      <c r="E1161" s="66"/>
      <c r="F1161" s="65"/>
      <c r="G1161" s="59"/>
      <c r="H1161" s="62"/>
      <c r="I1161" s="64"/>
      <c r="J1161" s="63"/>
      <c r="K1161" s="62"/>
      <c r="L1161" s="61"/>
      <c r="M1161" s="58"/>
    </row>
    <row r="1162" spans="1:13" s="60" customFormat="1">
      <c r="A1162" s="63"/>
      <c r="B1162" s="68"/>
      <c r="D1162" s="67"/>
      <c r="E1162" s="66"/>
      <c r="F1162" s="65"/>
      <c r="G1162" s="59"/>
      <c r="H1162" s="62"/>
      <c r="I1162" s="64"/>
      <c r="J1162" s="63"/>
      <c r="K1162" s="62"/>
      <c r="L1162" s="61"/>
      <c r="M1162" s="58"/>
    </row>
    <row r="1163" spans="1:13" s="60" customFormat="1">
      <c r="A1163" s="63"/>
      <c r="B1163" s="68"/>
      <c r="D1163" s="67"/>
      <c r="E1163" s="66"/>
      <c r="F1163" s="65"/>
      <c r="G1163" s="59"/>
      <c r="H1163" s="62"/>
      <c r="I1163" s="64"/>
      <c r="J1163" s="63"/>
      <c r="K1163" s="62"/>
      <c r="L1163" s="61"/>
      <c r="M1163" s="58"/>
    </row>
    <row r="1164" spans="1:13" s="60" customFormat="1">
      <c r="A1164" s="63"/>
      <c r="B1164" s="68"/>
      <c r="D1164" s="67"/>
      <c r="E1164" s="66"/>
      <c r="F1164" s="65"/>
      <c r="G1164" s="59"/>
      <c r="H1164" s="62"/>
      <c r="I1164" s="64"/>
      <c r="J1164" s="63"/>
      <c r="K1164" s="62"/>
      <c r="L1164" s="61"/>
      <c r="M1164" s="58"/>
    </row>
    <row r="1165" spans="1:13" s="60" customFormat="1">
      <c r="A1165" s="63"/>
      <c r="B1165" s="68"/>
      <c r="D1165" s="67"/>
      <c r="E1165" s="66"/>
      <c r="F1165" s="65"/>
      <c r="G1165" s="59"/>
      <c r="H1165" s="62"/>
      <c r="I1165" s="64"/>
      <c r="J1165" s="63"/>
      <c r="K1165" s="62"/>
      <c r="L1165" s="61"/>
      <c r="M1165" s="58"/>
    </row>
    <row r="1166" spans="1:13" s="60" customFormat="1">
      <c r="A1166" s="63"/>
      <c r="B1166" s="68"/>
      <c r="D1166" s="67"/>
      <c r="E1166" s="66"/>
      <c r="F1166" s="65"/>
      <c r="G1166" s="59"/>
      <c r="H1166" s="62"/>
      <c r="I1166" s="64"/>
      <c r="J1166" s="63"/>
      <c r="K1166" s="62"/>
      <c r="L1166" s="61"/>
      <c r="M1166" s="58"/>
    </row>
    <row r="1167" spans="1:13" s="60" customFormat="1">
      <c r="A1167" s="63"/>
      <c r="B1167" s="68"/>
      <c r="D1167" s="67"/>
      <c r="E1167" s="66"/>
      <c r="F1167" s="65"/>
      <c r="G1167" s="59"/>
      <c r="H1167" s="62"/>
      <c r="I1167" s="64"/>
      <c r="J1167" s="63"/>
      <c r="K1167" s="62"/>
      <c r="L1167" s="61"/>
      <c r="M1167" s="58"/>
    </row>
    <row r="1168" spans="1:13" s="60" customFormat="1">
      <c r="A1168" s="63"/>
      <c r="B1168" s="68"/>
      <c r="D1168" s="67"/>
      <c r="E1168" s="66"/>
      <c r="F1168" s="65"/>
      <c r="G1168" s="59"/>
      <c r="H1168" s="62"/>
      <c r="I1168" s="64"/>
      <c r="J1168" s="63"/>
      <c r="K1168" s="62"/>
      <c r="L1168" s="61"/>
      <c r="M1168" s="58"/>
    </row>
    <row r="1169" spans="1:13" s="60" customFormat="1">
      <c r="A1169" s="63"/>
      <c r="B1169" s="68"/>
      <c r="D1169" s="67"/>
      <c r="E1169" s="66"/>
      <c r="F1169" s="65"/>
      <c r="G1169" s="59"/>
      <c r="H1169" s="62"/>
      <c r="I1169" s="64"/>
      <c r="J1169" s="63"/>
      <c r="K1169" s="62"/>
      <c r="L1169" s="61"/>
      <c r="M1169" s="58"/>
    </row>
    <row r="1170" spans="1:13" s="60" customFormat="1">
      <c r="A1170" s="63"/>
      <c r="B1170" s="68"/>
      <c r="D1170" s="67"/>
      <c r="E1170" s="66"/>
      <c r="F1170" s="65"/>
      <c r="G1170" s="59"/>
      <c r="H1170" s="62"/>
      <c r="I1170" s="64"/>
      <c r="J1170" s="63"/>
      <c r="K1170" s="62"/>
      <c r="L1170" s="61"/>
      <c r="M1170" s="58"/>
    </row>
    <row r="1171" spans="1:13" s="60" customFormat="1">
      <c r="A1171" s="63"/>
      <c r="B1171" s="68"/>
      <c r="D1171" s="67"/>
      <c r="E1171" s="66"/>
      <c r="F1171" s="65"/>
      <c r="G1171" s="59"/>
      <c r="H1171" s="62"/>
      <c r="I1171" s="64"/>
      <c r="J1171" s="63"/>
      <c r="K1171" s="62"/>
      <c r="L1171" s="61"/>
      <c r="M1171" s="58"/>
    </row>
    <row r="1172" spans="1:13" s="60" customFormat="1">
      <c r="A1172" s="63"/>
      <c r="B1172" s="68"/>
      <c r="D1172" s="67"/>
      <c r="E1172" s="66"/>
      <c r="F1172" s="65"/>
      <c r="G1172" s="59"/>
      <c r="H1172" s="62"/>
      <c r="I1172" s="64"/>
      <c r="J1172" s="63"/>
      <c r="K1172" s="62"/>
      <c r="L1172" s="61"/>
      <c r="M1172" s="58"/>
    </row>
    <row r="1173" spans="1:13" s="60" customFormat="1">
      <c r="A1173" s="63"/>
      <c r="B1173" s="68"/>
      <c r="D1173" s="67"/>
      <c r="E1173" s="66"/>
      <c r="F1173" s="65"/>
      <c r="G1173" s="59"/>
      <c r="H1173" s="62"/>
      <c r="I1173" s="64"/>
      <c r="J1173" s="63"/>
      <c r="K1173" s="62"/>
      <c r="L1173" s="61"/>
      <c r="M1173" s="58"/>
    </row>
    <row r="1174" spans="1:13" s="60" customFormat="1">
      <c r="A1174" s="63"/>
      <c r="B1174" s="68"/>
      <c r="D1174" s="67"/>
      <c r="E1174" s="66"/>
      <c r="F1174" s="65"/>
      <c r="G1174" s="59"/>
      <c r="H1174" s="62"/>
      <c r="I1174" s="64"/>
      <c r="J1174" s="63"/>
      <c r="K1174" s="62"/>
      <c r="L1174" s="61"/>
      <c r="M1174" s="58"/>
    </row>
    <row r="1175" spans="1:13" s="60" customFormat="1">
      <c r="A1175" s="63"/>
      <c r="B1175" s="68"/>
      <c r="D1175" s="67"/>
      <c r="E1175" s="66"/>
      <c r="F1175" s="65"/>
      <c r="G1175" s="59"/>
      <c r="H1175" s="62"/>
      <c r="I1175" s="64"/>
      <c r="J1175" s="63"/>
      <c r="K1175" s="62"/>
      <c r="L1175" s="61"/>
      <c r="M1175" s="58"/>
    </row>
    <row r="1176" spans="1:13" s="60" customFormat="1">
      <c r="A1176" s="63"/>
      <c r="B1176" s="68"/>
      <c r="D1176" s="67"/>
      <c r="E1176" s="66"/>
      <c r="F1176" s="65"/>
      <c r="G1176" s="59"/>
      <c r="H1176" s="62"/>
      <c r="I1176" s="64"/>
      <c r="J1176" s="63"/>
      <c r="K1176" s="62"/>
      <c r="L1176" s="61"/>
      <c r="M1176" s="58"/>
    </row>
    <row r="1177" spans="1:13" s="60" customFormat="1">
      <c r="A1177" s="63"/>
      <c r="B1177" s="68"/>
      <c r="D1177" s="67"/>
      <c r="E1177" s="66"/>
      <c r="F1177" s="65"/>
      <c r="G1177" s="59"/>
      <c r="H1177" s="62"/>
      <c r="I1177" s="64"/>
      <c r="J1177" s="63"/>
      <c r="K1177" s="62"/>
      <c r="L1177" s="61"/>
      <c r="M1177" s="58"/>
    </row>
    <row r="1178" spans="1:13" s="60" customFormat="1">
      <c r="A1178" s="63"/>
      <c r="B1178" s="68"/>
      <c r="D1178" s="67"/>
      <c r="E1178" s="66"/>
      <c r="F1178" s="65"/>
      <c r="G1178" s="59"/>
      <c r="H1178" s="62"/>
      <c r="I1178" s="64"/>
      <c r="J1178" s="63"/>
      <c r="K1178" s="62"/>
      <c r="L1178" s="61"/>
      <c r="M1178" s="58"/>
    </row>
    <row r="1179" spans="1:13" s="60" customFormat="1">
      <c r="A1179" s="63"/>
      <c r="B1179" s="68"/>
      <c r="D1179" s="67"/>
      <c r="E1179" s="66"/>
      <c r="F1179" s="65"/>
      <c r="G1179" s="59"/>
      <c r="H1179" s="62"/>
      <c r="I1179" s="64"/>
      <c r="J1179" s="63"/>
      <c r="K1179" s="62"/>
      <c r="L1179" s="61"/>
      <c r="M1179" s="58"/>
    </row>
    <row r="1180" spans="1:13" s="60" customFormat="1">
      <c r="A1180" s="63"/>
      <c r="B1180" s="68"/>
      <c r="D1180" s="67"/>
      <c r="E1180" s="66"/>
      <c r="F1180" s="65"/>
      <c r="G1180" s="59"/>
      <c r="H1180" s="62"/>
      <c r="I1180" s="64"/>
      <c r="J1180" s="63"/>
      <c r="K1180" s="62"/>
      <c r="L1180" s="61"/>
      <c r="M1180" s="58"/>
    </row>
    <row r="1181" spans="1:13" s="60" customFormat="1">
      <c r="A1181" s="63"/>
      <c r="B1181" s="68"/>
      <c r="D1181" s="67"/>
      <c r="E1181" s="66"/>
      <c r="F1181" s="65"/>
      <c r="G1181" s="59"/>
      <c r="H1181" s="62"/>
      <c r="I1181" s="64"/>
      <c r="J1181" s="63"/>
      <c r="K1181" s="62"/>
      <c r="L1181" s="61"/>
      <c r="M1181" s="58"/>
    </row>
    <row r="1182" spans="1:13" s="60" customFormat="1">
      <c r="A1182" s="63"/>
      <c r="B1182" s="68"/>
      <c r="D1182" s="67"/>
      <c r="E1182" s="66"/>
      <c r="F1182" s="65"/>
      <c r="G1182" s="59"/>
      <c r="H1182" s="62"/>
      <c r="I1182" s="64"/>
      <c r="J1182" s="63"/>
      <c r="K1182" s="62"/>
      <c r="L1182" s="61"/>
      <c r="M1182" s="58"/>
    </row>
    <row r="1183" spans="1:13" s="60" customFormat="1">
      <c r="A1183" s="63"/>
      <c r="B1183" s="68"/>
      <c r="D1183" s="67"/>
      <c r="E1183" s="66"/>
      <c r="F1183" s="65"/>
      <c r="G1183" s="59"/>
      <c r="H1183" s="62"/>
      <c r="I1183" s="64"/>
      <c r="J1183" s="63"/>
      <c r="K1183" s="62"/>
      <c r="L1183" s="61"/>
      <c r="M1183" s="58"/>
    </row>
    <row r="1184" spans="1:13" s="60" customFormat="1">
      <c r="A1184" s="63"/>
      <c r="B1184" s="68"/>
      <c r="D1184" s="67"/>
      <c r="E1184" s="66"/>
      <c r="F1184" s="65"/>
      <c r="G1184" s="59"/>
      <c r="H1184" s="62"/>
      <c r="I1184" s="64"/>
      <c r="J1184" s="63"/>
      <c r="K1184" s="62"/>
      <c r="L1184" s="61"/>
      <c r="M1184" s="58"/>
    </row>
    <row r="1185" spans="1:13" s="60" customFormat="1">
      <c r="A1185" s="63"/>
      <c r="B1185" s="68"/>
      <c r="D1185" s="67"/>
      <c r="E1185" s="66"/>
      <c r="F1185" s="65"/>
      <c r="G1185" s="59"/>
      <c r="H1185" s="62"/>
      <c r="I1185" s="64"/>
      <c r="J1185" s="63"/>
      <c r="K1185" s="62"/>
      <c r="L1185" s="61"/>
      <c r="M1185" s="58"/>
    </row>
    <row r="1186" spans="1:13" s="60" customFormat="1">
      <c r="A1186" s="63"/>
      <c r="B1186" s="68"/>
      <c r="D1186" s="67"/>
      <c r="E1186" s="66"/>
      <c r="F1186" s="65"/>
      <c r="G1186" s="59"/>
      <c r="H1186" s="62"/>
      <c r="I1186" s="64"/>
      <c r="J1186" s="63"/>
      <c r="K1186" s="62"/>
      <c r="L1186" s="61"/>
      <c r="M1186" s="58"/>
    </row>
    <row r="1187" spans="1:13" s="60" customFormat="1">
      <c r="A1187" s="63"/>
      <c r="B1187" s="68"/>
      <c r="D1187" s="67"/>
      <c r="E1187" s="66"/>
      <c r="F1187" s="65"/>
      <c r="G1187" s="59"/>
      <c r="H1187" s="62"/>
      <c r="I1187" s="64"/>
      <c r="J1187" s="63"/>
      <c r="K1187" s="62"/>
      <c r="L1187" s="61"/>
      <c r="M1187" s="58"/>
    </row>
    <row r="1188" spans="1:13" s="60" customFormat="1">
      <c r="A1188" s="63"/>
      <c r="B1188" s="68"/>
      <c r="D1188" s="67"/>
      <c r="E1188" s="66"/>
      <c r="F1188" s="65"/>
      <c r="G1188" s="59"/>
      <c r="H1188" s="62"/>
      <c r="I1188" s="64"/>
      <c r="J1188" s="63"/>
      <c r="K1188" s="62"/>
      <c r="L1188" s="61"/>
      <c r="M1188" s="58"/>
    </row>
    <row r="1189" spans="1:13" s="60" customFormat="1">
      <c r="A1189" s="63"/>
      <c r="B1189" s="68"/>
      <c r="D1189" s="67"/>
      <c r="E1189" s="66"/>
      <c r="F1189" s="65"/>
      <c r="G1189" s="59"/>
      <c r="H1189" s="62"/>
      <c r="I1189" s="64"/>
      <c r="J1189" s="63"/>
      <c r="K1189" s="62"/>
      <c r="L1189" s="61"/>
      <c r="M1189" s="58"/>
    </row>
    <row r="1190" spans="1:13" s="60" customFormat="1">
      <c r="A1190" s="63"/>
      <c r="B1190" s="68"/>
      <c r="D1190" s="67"/>
      <c r="E1190" s="66"/>
      <c r="F1190" s="65"/>
      <c r="G1190" s="59"/>
      <c r="H1190" s="62"/>
      <c r="I1190" s="64"/>
      <c r="J1190" s="63"/>
      <c r="K1190" s="62"/>
      <c r="L1190" s="61"/>
      <c r="M1190" s="58"/>
    </row>
    <row r="1191" spans="1:13" s="60" customFormat="1">
      <c r="A1191" s="63"/>
      <c r="B1191" s="68"/>
      <c r="D1191" s="67"/>
      <c r="E1191" s="66"/>
      <c r="F1191" s="65"/>
      <c r="G1191" s="59"/>
      <c r="H1191" s="62"/>
      <c r="I1191" s="64"/>
      <c r="J1191" s="63"/>
      <c r="K1191" s="62"/>
      <c r="L1191" s="61"/>
      <c r="M1191" s="58"/>
    </row>
    <row r="1192" spans="1:13" s="60" customFormat="1">
      <c r="A1192" s="63"/>
      <c r="B1192" s="68"/>
      <c r="D1192" s="67"/>
      <c r="E1192" s="66"/>
      <c r="F1192" s="65"/>
      <c r="G1192" s="59"/>
      <c r="H1192" s="62"/>
      <c r="I1192" s="64"/>
      <c r="J1192" s="63"/>
      <c r="K1192" s="62"/>
      <c r="L1192" s="61"/>
      <c r="M1192" s="58"/>
    </row>
    <row r="1193" spans="1:13" s="60" customFormat="1">
      <c r="A1193" s="63"/>
      <c r="B1193" s="68"/>
      <c r="D1193" s="67"/>
      <c r="E1193" s="66"/>
      <c r="F1193" s="65"/>
      <c r="G1193" s="59"/>
      <c r="H1193" s="62"/>
      <c r="I1193" s="64"/>
      <c r="J1193" s="63"/>
      <c r="K1193" s="62"/>
      <c r="L1193" s="61"/>
      <c r="M1193" s="58"/>
    </row>
    <row r="1194" spans="1:13" s="60" customFormat="1">
      <c r="A1194" s="63"/>
      <c r="B1194" s="68"/>
      <c r="D1194" s="67"/>
      <c r="E1194" s="66"/>
      <c r="F1194" s="65"/>
      <c r="G1194" s="59"/>
      <c r="H1194" s="62"/>
      <c r="I1194" s="64"/>
      <c r="J1194" s="63"/>
      <c r="K1194" s="62"/>
      <c r="L1194" s="61"/>
      <c r="M1194" s="58"/>
    </row>
    <row r="1195" spans="1:13" s="60" customFormat="1">
      <c r="A1195" s="63"/>
      <c r="B1195" s="68"/>
      <c r="D1195" s="67"/>
      <c r="E1195" s="66"/>
      <c r="F1195" s="65"/>
      <c r="G1195" s="59"/>
      <c r="H1195" s="62"/>
      <c r="I1195" s="64"/>
      <c r="J1195" s="63"/>
      <c r="K1195" s="62"/>
      <c r="L1195" s="61"/>
      <c r="M1195" s="58"/>
    </row>
    <row r="1196" spans="1:13" s="60" customFormat="1">
      <c r="A1196" s="63"/>
      <c r="B1196" s="68"/>
      <c r="D1196" s="67"/>
      <c r="E1196" s="66"/>
      <c r="F1196" s="65"/>
      <c r="G1196" s="59"/>
      <c r="H1196" s="62"/>
      <c r="I1196" s="64"/>
      <c r="J1196" s="63"/>
      <c r="K1196" s="62"/>
      <c r="L1196" s="61"/>
      <c r="M1196" s="58"/>
    </row>
    <row r="1197" spans="1:13" s="60" customFormat="1">
      <c r="A1197" s="63"/>
      <c r="B1197" s="68"/>
      <c r="D1197" s="67"/>
      <c r="E1197" s="66"/>
      <c r="F1197" s="65"/>
      <c r="G1197" s="59"/>
      <c r="H1197" s="62"/>
      <c r="I1197" s="64"/>
      <c r="J1197" s="63"/>
      <c r="K1197" s="62"/>
      <c r="L1197" s="61"/>
      <c r="M1197" s="58"/>
    </row>
    <row r="1198" spans="1:13" s="60" customFormat="1">
      <c r="A1198" s="63"/>
      <c r="B1198" s="68"/>
      <c r="D1198" s="67"/>
      <c r="E1198" s="66"/>
      <c r="F1198" s="65"/>
      <c r="G1198" s="59"/>
      <c r="H1198" s="62"/>
      <c r="I1198" s="64"/>
      <c r="J1198" s="63"/>
      <c r="K1198" s="62"/>
      <c r="L1198" s="61"/>
      <c r="M1198" s="58"/>
    </row>
    <row r="1199" spans="1:13" s="60" customFormat="1">
      <c r="A1199" s="63"/>
      <c r="B1199" s="68"/>
      <c r="D1199" s="67"/>
      <c r="E1199" s="66"/>
      <c r="F1199" s="65"/>
      <c r="G1199" s="59"/>
      <c r="H1199" s="62"/>
      <c r="I1199" s="64"/>
      <c r="J1199" s="63"/>
      <c r="K1199" s="62"/>
      <c r="L1199" s="61"/>
      <c r="M1199" s="58"/>
    </row>
    <row r="1200" spans="1:13" s="60" customFormat="1">
      <c r="A1200" s="63"/>
      <c r="B1200" s="68"/>
      <c r="D1200" s="67"/>
      <c r="E1200" s="66"/>
      <c r="F1200" s="65"/>
      <c r="G1200" s="59"/>
      <c r="H1200" s="62"/>
      <c r="I1200" s="64"/>
      <c r="J1200" s="63"/>
      <c r="K1200" s="62"/>
      <c r="L1200" s="61"/>
      <c r="M1200" s="58"/>
    </row>
    <row r="1201" spans="1:13" s="60" customFormat="1">
      <c r="A1201" s="63"/>
      <c r="B1201" s="68"/>
      <c r="D1201" s="67"/>
      <c r="E1201" s="66"/>
      <c r="F1201" s="65"/>
      <c r="G1201" s="59"/>
      <c r="H1201" s="62"/>
      <c r="I1201" s="64"/>
      <c r="J1201" s="63"/>
      <c r="K1201" s="62"/>
      <c r="L1201" s="61"/>
      <c r="M1201" s="58"/>
    </row>
    <row r="1202" spans="1:13" s="60" customFormat="1">
      <c r="A1202" s="63"/>
      <c r="B1202" s="68"/>
      <c r="D1202" s="67"/>
      <c r="E1202" s="66"/>
      <c r="F1202" s="65"/>
      <c r="G1202" s="59"/>
      <c r="H1202" s="62"/>
      <c r="I1202" s="64"/>
      <c r="J1202" s="63"/>
      <c r="K1202" s="62"/>
      <c r="L1202" s="61"/>
      <c r="M1202" s="58"/>
    </row>
    <row r="1203" spans="1:13" s="60" customFormat="1">
      <c r="A1203" s="63"/>
      <c r="B1203" s="68"/>
      <c r="D1203" s="67"/>
      <c r="E1203" s="66"/>
      <c r="F1203" s="65"/>
      <c r="G1203" s="59"/>
      <c r="H1203" s="62"/>
      <c r="I1203" s="64"/>
      <c r="J1203" s="63"/>
      <c r="K1203" s="62"/>
      <c r="L1203" s="61"/>
      <c r="M1203" s="58"/>
    </row>
    <row r="1204" spans="1:13" s="60" customFormat="1">
      <c r="A1204" s="63"/>
      <c r="B1204" s="68"/>
      <c r="D1204" s="67"/>
      <c r="E1204" s="66"/>
      <c r="F1204" s="65"/>
      <c r="G1204" s="59"/>
      <c r="H1204" s="62"/>
      <c r="I1204" s="64"/>
      <c r="J1204" s="63"/>
      <c r="K1204" s="62"/>
      <c r="L1204" s="61"/>
      <c r="M1204" s="58"/>
    </row>
    <row r="1205" spans="1:13" s="60" customFormat="1">
      <c r="A1205" s="63"/>
      <c r="B1205" s="68"/>
      <c r="D1205" s="67"/>
      <c r="E1205" s="66"/>
      <c r="F1205" s="65"/>
      <c r="G1205" s="59"/>
      <c r="H1205" s="62"/>
      <c r="I1205" s="64"/>
      <c r="J1205" s="63"/>
      <c r="K1205" s="62"/>
      <c r="L1205" s="61"/>
      <c r="M1205" s="58"/>
    </row>
    <row r="1206" spans="1:13" s="60" customFormat="1">
      <c r="A1206" s="63"/>
      <c r="B1206" s="68"/>
      <c r="D1206" s="67"/>
      <c r="E1206" s="66"/>
      <c r="F1206" s="65"/>
      <c r="G1206" s="59"/>
      <c r="H1206" s="62"/>
      <c r="I1206" s="64"/>
      <c r="J1206" s="63"/>
      <c r="K1206" s="62"/>
      <c r="L1206" s="61"/>
      <c r="M1206" s="58"/>
    </row>
    <row r="1207" spans="1:13" s="60" customFormat="1">
      <c r="A1207" s="63"/>
      <c r="B1207" s="68"/>
      <c r="D1207" s="67"/>
      <c r="E1207" s="66"/>
      <c r="F1207" s="65"/>
      <c r="G1207" s="59"/>
      <c r="H1207" s="62"/>
      <c r="I1207" s="64"/>
      <c r="J1207" s="63"/>
      <c r="K1207" s="62"/>
      <c r="L1207" s="61"/>
      <c r="M1207" s="58"/>
    </row>
    <row r="1208" spans="1:13" s="60" customFormat="1">
      <c r="A1208" s="63"/>
      <c r="B1208" s="68"/>
      <c r="D1208" s="67"/>
      <c r="E1208" s="66"/>
      <c r="F1208" s="65"/>
      <c r="G1208" s="59"/>
      <c r="H1208" s="62"/>
      <c r="I1208" s="64"/>
      <c r="J1208" s="63"/>
      <c r="K1208" s="62"/>
      <c r="L1208" s="61"/>
      <c r="M1208" s="58"/>
    </row>
    <row r="1209" spans="1:13" s="60" customFormat="1">
      <c r="A1209" s="63"/>
      <c r="B1209" s="68"/>
      <c r="D1209" s="67"/>
      <c r="E1209" s="66"/>
      <c r="F1209" s="65"/>
      <c r="G1209" s="59"/>
      <c r="H1209" s="62"/>
      <c r="I1209" s="64"/>
      <c r="J1209" s="63"/>
      <c r="K1209" s="62"/>
      <c r="L1209" s="61"/>
      <c r="M1209" s="58"/>
    </row>
    <row r="1210" spans="1:13" s="60" customFormat="1">
      <c r="A1210" s="63"/>
      <c r="B1210" s="68"/>
      <c r="D1210" s="67"/>
      <c r="E1210" s="66"/>
      <c r="F1210" s="65"/>
      <c r="G1210" s="59"/>
      <c r="H1210" s="62"/>
      <c r="I1210" s="64"/>
      <c r="J1210" s="63"/>
      <c r="K1210" s="62"/>
      <c r="L1210" s="61"/>
      <c r="M1210" s="58"/>
    </row>
    <row r="1211" spans="1:13" s="60" customFormat="1">
      <c r="A1211" s="63"/>
      <c r="B1211" s="68"/>
      <c r="D1211" s="67"/>
      <c r="E1211" s="66"/>
      <c r="F1211" s="65"/>
      <c r="G1211" s="59"/>
      <c r="H1211" s="62"/>
      <c r="I1211" s="64"/>
      <c r="J1211" s="63"/>
      <c r="K1211" s="62"/>
      <c r="L1211" s="61"/>
      <c r="M1211" s="58"/>
    </row>
    <row r="1212" spans="1:13" s="60" customFormat="1">
      <c r="A1212" s="63"/>
      <c r="B1212" s="68"/>
      <c r="D1212" s="67"/>
      <c r="E1212" s="66"/>
      <c r="F1212" s="65"/>
      <c r="G1212" s="59"/>
      <c r="H1212" s="62"/>
      <c r="I1212" s="64"/>
      <c r="J1212" s="63"/>
      <c r="K1212" s="62"/>
      <c r="L1212" s="61"/>
      <c r="M1212" s="58"/>
    </row>
    <row r="1213" spans="1:13" s="60" customFormat="1">
      <c r="A1213" s="63"/>
      <c r="B1213" s="68"/>
      <c r="D1213" s="67"/>
      <c r="E1213" s="66"/>
      <c r="F1213" s="65"/>
      <c r="G1213" s="59"/>
      <c r="H1213" s="62"/>
      <c r="I1213" s="64"/>
      <c r="J1213" s="63"/>
      <c r="K1213" s="62"/>
      <c r="L1213" s="61"/>
      <c r="M1213" s="58"/>
    </row>
    <row r="1214" spans="1:13" s="60" customFormat="1">
      <c r="A1214" s="63"/>
      <c r="B1214" s="68"/>
      <c r="D1214" s="67"/>
      <c r="E1214" s="66"/>
      <c r="F1214" s="65"/>
      <c r="G1214" s="59"/>
      <c r="H1214" s="62"/>
      <c r="I1214" s="64"/>
      <c r="J1214" s="63"/>
      <c r="K1214" s="62"/>
      <c r="L1214" s="61"/>
      <c r="M1214" s="58"/>
    </row>
    <row r="1215" spans="1:13" s="60" customFormat="1">
      <c r="A1215" s="63"/>
      <c r="B1215" s="68"/>
      <c r="D1215" s="67"/>
      <c r="E1215" s="66"/>
      <c r="F1215" s="65"/>
      <c r="G1215" s="59"/>
      <c r="H1215" s="62"/>
      <c r="I1215" s="64"/>
      <c r="J1215" s="63"/>
      <c r="K1215" s="62"/>
      <c r="L1215" s="61"/>
      <c r="M1215" s="58"/>
    </row>
    <row r="1216" spans="1:13" s="60" customFormat="1">
      <c r="A1216" s="63"/>
      <c r="B1216" s="68"/>
      <c r="D1216" s="67"/>
      <c r="E1216" s="66"/>
      <c r="F1216" s="65"/>
      <c r="G1216" s="59"/>
      <c r="H1216" s="62"/>
      <c r="I1216" s="64"/>
      <c r="J1216" s="63"/>
      <c r="K1216" s="62"/>
      <c r="L1216" s="61"/>
      <c r="M1216" s="58"/>
    </row>
    <row r="1217" spans="1:13" s="60" customFormat="1">
      <c r="A1217" s="63"/>
      <c r="B1217" s="68"/>
      <c r="D1217" s="67"/>
      <c r="E1217" s="66"/>
      <c r="F1217" s="65"/>
      <c r="G1217" s="59"/>
      <c r="H1217" s="62"/>
      <c r="I1217" s="64"/>
      <c r="J1217" s="63"/>
      <c r="K1217" s="62"/>
      <c r="L1217" s="61"/>
      <c r="M1217" s="58"/>
    </row>
    <row r="1218" spans="1:13" s="60" customFormat="1">
      <c r="A1218" s="63"/>
      <c r="B1218" s="68"/>
      <c r="D1218" s="67"/>
      <c r="E1218" s="66"/>
      <c r="F1218" s="65"/>
      <c r="G1218" s="59"/>
      <c r="H1218" s="62"/>
      <c r="I1218" s="64"/>
      <c r="J1218" s="63"/>
      <c r="K1218" s="62"/>
      <c r="L1218" s="61"/>
      <c r="M1218" s="58"/>
    </row>
    <row r="1219" spans="1:13" s="60" customFormat="1">
      <c r="A1219" s="63"/>
      <c r="B1219" s="68"/>
      <c r="D1219" s="67"/>
      <c r="E1219" s="66"/>
      <c r="F1219" s="65"/>
      <c r="G1219" s="59"/>
      <c r="H1219" s="62"/>
      <c r="I1219" s="64"/>
      <c r="J1219" s="63"/>
      <c r="K1219" s="62"/>
      <c r="L1219" s="61"/>
      <c r="M1219" s="58"/>
    </row>
    <row r="1220" spans="1:13" s="60" customFormat="1">
      <c r="A1220" s="63"/>
      <c r="B1220" s="68"/>
      <c r="D1220" s="67"/>
      <c r="E1220" s="66"/>
      <c r="F1220" s="65"/>
      <c r="G1220" s="59"/>
      <c r="H1220" s="62"/>
      <c r="I1220" s="64"/>
      <c r="J1220" s="63"/>
      <c r="K1220" s="62"/>
      <c r="L1220" s="61"/>
      <c r="M1220" s="58"/>
    </row>
    <row r="1221" spans="1:13" s="60" customFormat="1">
      <c r="A1221" s="63"/>
      <c r="B1221" s="68"/>
      <c r="D1221" s="67"/>
      <c r="E1221" s="66"/>
      <c r="F1221" s="65"/>
      <c r="G1221" s="59"/>
      <c r="H1221" s="62"/>
      <c r="I1221" s="64"/>
      <c r="J1221" s="63"/>
      <c r="K1221" s="62"/>
      <c r="L1221" s="61"/>
      <c r="M1221" s="58"/>
    </row>
    <row r="1222" spans="1:13" s="60" customFormat="1">
      <c r="A1222" s="63"/>
      <c r="B1222" s="68"/>
      <c r="D1222" s="67"/>
      <c r="E1222" s="66"/>
      <c r="F1222" s="65"/>
      <c r="G1222" s="59"/>
      <c r="H1222" s="62"/>
      <c r="I1222" s="64"/>
      <c r="J1222" s="63"/>
      <c r="K1222" s="62"/>
      <c r="L1222" s="61"/>
      <c r="M1222" s="58"/>
    </row>
    <row r="1223" spans="1:13" s="60" customFormat="1">
      <c r="A1223" s="63"/>
      <c r="B1223" s="68"/>
      <c r="D1223" s="67"/>
      <c r="E1223" s="66"/>
      <c r="F1223" s="65"/>
      <c r="G1223" s="59"/>
      <c r="H1223" s="62"/>
      <c r="I1223" s="64"/>
      <c r="J1223" s="63"/>
      <c r="K1223" s="62"/>
      <c r="L1223" s="61"/>
      <c r="M1223" s="58"/>
    </row>
    <row r="1224" spans="1:13" s="60" customFormat="1">
      <c r="A1224" s="63"/>
      <c r="B1224" s="68"/>
      <c r="D1224" s="67"/>
      <c r="E1224" s="66"/>
      <c r="F1224" s="65"/>
      <c r="G1224" s="59"/>
      <c r="H1224" s="62"/>
      <c r="I1224" s="64"/>
      <c r="J1224" s="63"/>
      <c r="K1224" s="62"/>
      <c r="L1224" s="61"/>
      <c r="M1224" s="58"/>
    </row>
    <row r="1225" spans="1:13" s="60" customFormat="1">
      <c r="A1225" s="63"/>
      <c r="B1225" s="68"/>
      <c r="D1225" s="67"/>
      <c r="E1225" s="66"/>
      <c r="F1225" s="65"/>
      <c r="G1225" s="59"/>
      <c r="H1225" s="62"/>
      <c r="I1225" s="64"/>
      <c r="J1225" s="63"/>
      <c r="K1225" s="62"/>
      <c r="L1225" s="61"/>
      <c r="M1225" s="58"/>
    </row>
    <row r="1226" spans="1:13" s="60" customFormat="1">
      <c r="A1226" s="63"/>
      <c r="B1226" s="68"/>
      <c r="D1226" s="67"/>
      <c r="E1226" s="66"/>
      <c r="F1226" s="65"/>
      <c r="G1226" s="59"/>
      <c r="H1226" s="62"/>
      <c r="I1226" s="64"/>
      <c r="J1226" s="63"/>
      <c r="K1226" s="62"/>
      <c r="L1226" s="61"/>
      <c r="M1226" s="58"/>
    </row>
    <row r="1227" spans="1:13" s="60" customFormat="1">
      <c r="A1227" s="63"/>
      <c r="B1227" s="68"/>
      <c r="D1227" s="67"/>
      <c r="E1227" s="66"/>
      <c r="F1227" s="65"/>
      <c r="G1227" s="59"/>
      <c r="H1227" s="62"/>
      <c r="I1227" s="64"/>
      <c r="J1227" s="63"/>
      <c r="K1227" s="62"/>
      <c r="L1227" s="61"/>
      <c r="M1227" s="58"/>
    </row>
    <row r="1228" spans="1:13" s="60" customFormat="1">
      <c r="A1228" s="63"/>
      <c r="B1228" s="68"/>
      <c r="D1228" s="67"/>
      <c r="E1228" s="66"/>
      <c r="F1228" s="65"/>
      <c r="G1228" s="59"/>
      <c r="H1228" s="62"/>
      <c r="I1228" s="64"/>
      <c r="J1228" s="63"/>
      <c r="K1228" s="62"/>
      <c r="L1228" s="61"/>
      <c r="M1228" s="58"/>
    </row>
    <row r="1229" spans="1:13" s="60" customFormat="1">
      <c r="A1229" s="63"/>
      <c r="B1229" s="68"/>
      <c r="D1229" s="67"/>
      <c r="E1229" s="66"/>
      <c r="F1229" s="65"/>
      <c r="G1229" s="59"/>
      <c r="H1229" s="62"/>
      <c r="I1229" s="64"/>
      <c r="J1229" s="63"/>
      <c r="K1229" s="62"/>
      <c r="L1229" s="61"/>
      <c r="M1229" s="58"/>
    </row>
    <row r="1230" spans="1:13" s="60" customFormat="1">
      <c r="A1230" s="63"/>
      <c r="B1230" s="68"/>
      <c r="D1230" s="67"/>
      <c r="E1230" s="66"/>
      <c r="F1230" s="65"/>
      <c r="G1230" s="59"/>
      <c r="H1230" s="62"/>
      <c r="I1230" s="64"/>
      <c r="J1230" s="63"/>
      <c r="K1230" s="62"/>
      <c r="L1230" s="61"/>
      <c r="M1230" s="58"/>
    </row>
    <row r="1231" spans="1:13" s="60" customFormat="1">
      <c r="A1231" s="63"/>
      <c r="B1231" s="68"/>
      <c r="D1231" s="67"/>
      <c r="E1231" s="66"/>
      <c r="F1231" s="65"/>
      <c r="G1231" s="59"/>
      <c r="H1231" s="62"/>
      <c r="I1231" s="64"/>
      <c r="J1231" s="63"/>
      <c r="K1231" s="62"/>
      <c r="L1231" s="61"/>
      <c r="M1231" s="58"/>
    </row>
    <row r="1232" spans="1:13" s="60" customFormat="1">
      <c r="A1232" s="63"/>
      <c r="B1232" s="68"/>
      <c r="D1232" s="67"/>
      <c r="E1232" s="66"/>
      <c r="F1232" s="65"/>
      <c r="G1232" s="59"/>
      <c r="H1232" s="62"/>
      <c r="I1232" s="64"/>
      <c r="J1232" s="63"/>
      <c r="K1232" s="62"/>
      <c r="L1232" s="61"/>
      <c r="M1232" s="58"/>
    </row>
    <row r="1233" spans="1:13" s="60" customFormat="1">
      <c r="A1233" s="63"/>
      <c r="B1233" s="68"/>
      <c r="D1233" s="67"/>
      <c r="E1233" s="66"/>
      <c r="F1233" s="65"/>
      <c r="G1233" s="59"/>
      <c r="H1233" s="62"/>
      <c r="I1233" s="64"/>
      <c r="J1233" s="63"/>
      <c r="K1233" s="62"/>
      <c r="L1233" s="61"/>
      <c r="M1233" s="58"/>
    </row>
    <row r="1234" spans="1:13" s="60" customFormat="1">
      <c r="A1234" s="63"/>
      <c r="B1234" s="68"/>
      <c r="D1234" s="67"/>
      <c r="E1234" s="66"/>
      <c r="F1234" s="65"/>
      <c r="G1234" s="59"/>
      <c r="H1234" s="62"/>
      <c r="I1234" s="64"/>
      <c r="J1234" s="63"/>
      <c r="K1234" s="62"/>
      <c r="L1234" s="61"/>
      <c r="M1234" s="58"/>
    </row>
    <row r="1235" spans="1:13" s="60" customFormat="1">
      <c r="A1235" s="63"/>
      <c r="B1235" s="68"/>
      <c r="D1235" s="67"/>
      <c r="E1235" s="66"/>
      <c r="F1235" s="65"/>
      <c r="G1235" s="59"/>
      <c r="H1235" s="62"/>
      <c r="I1235" s="64"/>
      <c r="J1235" s="63"/>
      <c r="K1235" s="62"/>
      <c r="L1235" s="61"/>
      <c r="M1235" s="58"/>
    </row>
    <row r="1236" spans="1:13" s="60" customFormat="1">
      <c r="A1236" s="63"/>
      <c r="B1236" s="68"/>
      <c r="D1236" s="67"/>
      <c r="E1236" s="66"/>
      <c r="F1236" s="65"/>
      <c r="G1236" s="59"/>
      <c r="H1236" s="62"/>
      <c r="I1236" s="64"/>
      <c r="J1236" s="63"/>
      <c r="K1236" s="62"/>
      <c r="L1236" s="61"/>
      <c r="M1236" s="58"/>
    </row>
    <row r="1237" spans="1:13" s="60" customFormat="1">
      <c r="A1237" s="63"/>
      <c r="B1237" s="68"/>
      <c r="D1237" s="67"/>
      <c r="E1237" s="66"/>
      <c r="F1237" s="65"/>
      <c r="G1237" s="59"/>
      <c r="H1237" s="62"/>
      <c r="I1237" s="64"/>
      <c r="J1237" s="63"/>
      <c r="K1237" s="62"/>
      <c r="L1237" s="61"/>
      <c r="M1237" s="58"/>
    </row>
    <row r="1238" spans="1:13" s="60" customFormat="1">
      <c r="A1238" s="63"/>
      <c r="B1238" s="68"/>
      <c r="D1238" s="67"/>
      <c r="E1238" s="66"/>
      <c r="F1238" s="65"/>
      <c r="G1238" s="59"/>
      <c r="H1238" s="62"/>
      <c r="I1238" s="64"/>
      <c r="J1238" s="63"/>
      <c r="K1238" s="62"/>
      <c r="L1238" s="61"/>
      <c r="M1238" s="58"/>
    </row>
    <row r="1239" spans="1:13" s="60" customFormat="1">
      <c r="A1239" s="63"/>
      <c r="B1239" s="68"/>
      <c r="D1239" s="67"/>
      <c r="E1239" s="66"/>
      <c r="F1239" s="65"/>
      <c r="G1239" s="59"/>
      <c r="H1239" s="62"/>
      <c r="I1239" s="64"/>
      <c r="J1239" s="63"/>
      <c r="K1239" s="62"/>
      <c r="L1239" s="61"/>
      <c r="M1239" s="58"/>
    </row>
    <row r="1240" spans="1:13" s="60" customFormat="1">
      <c r="A1240" s="63"/>
      <c r="B1240" s="68"/>
      <c r="D1240" s="67"/>
      <c r="E1240" s="66"/>
      <c r="F1240" s="65"/>
      <c r="G1240" s="59"/>
      <c r="H1240" s="62"/>
      <c r="I1240" s="64"/>
      <c r="J1240" s="63"/>
      <c r="K1240" s="62"/>
      <c r="L1240" s="61"/>
      <c r="M1240" s="58"/>
    </row>
    <row r="1241" spans="1:13" s="60" customFormat="1">
      <c r="A1241" s="63"/>
      <c r="B1241" s="68"/>
      <c r="D1241" s="67"/>
      <c r="E1241" s="66"/>
      <c r="F1241" s="65"/>
      <c r="G1241" s="59"/>
      <c r="H1241" s="62"/>
      <c r="I1241" s="64"/>
      <c r="J1241" s="63"/>
      <c r="K1241" s="62"/>
      <c r="L1241" s="61"/>
      <c r="M1241" s="58"/>
    </row>
    <row r="1242" spans="1:13" s="60" customFormat="1">
      <c r="A1242" s="63"/>
      <c r="B1242" s="68"/>
      <c r="D1242" s="67"/>
      <c r="E1242" s="66"/>
      <c r="F1242" s="65"/>
      <c r="G1242" s="59"/>
      <c r="H1242" s="62"/>
      <c r="I1242" s="64"/>
      <c r="J1242" s="63"/>
      <c r="K1242" s="62"/>
      <c r="L1242" s="61"/>
      <c r="M1242" s="58"/>
    </row>
    <row r="1243" spans="1:13" s="60" customFormat="1">
      <c r="A1243" s="63"/>
      <c r="B1243" s="68"/>
      <c r="D1243" s="67"/>
      <c r="E1243" s="66"/>
      <c r="F1243" s="65"/>
      <c r="G1243" s="59"/>
      <c r="H1243" s="62"/>
      <c r="I1243" s="64"/>
      <c r="J1243" s="63"/>
      <c r="K1243" s="62"/>
      <c r="L1243" s="61"/>
      <c r="M1243" s="58"/>
    </row>
    <row r="1244" spans="1:13" s="60" customFormat="1">
      <c r="A1244" s="63"/>
      <c r="B1244" s="68"/>
      <c r="D1244" s="67"/>
      <c r="E1244" s="66"/>
      <c r="F1244" s="65"/>
      <c r="G1244" s="59"/>
      <c r="H1244" s="62"/>
      <c r="I1244" s="64"/>
      <c r="J1244" s="63"/>
      <c r="K1244" s="62"/>
      <c r="L1244" s="61"/>
      <c r="M1244" s="58"/>
    </row>
    <row r="1245" spans="1:13" s="60" customFormat="1">
      <c r="A1245" s="63"/>
      <c r="B1245" s="68"/>
      <c r="D1245" s="67"/>
      <c r="E1245" s="66"/>
      <c r="F1245" s="65"/>
      <c r="G1245" s="59"/>
      <c r="H1245" s="62"/>
      <c r="I1245" s="64"/>
      <c r="J1245" s="63"/>
      <c r="K1245" s="62"/>
      <c r="L1245" s="61"/>
      <c r="M1245" s="58"/>
    </row>
    <row r="1246" spans="1:13" s="60" customFormat="1">
      <c r="A1246" s="63"/>
      <c r="B1246" s="68"/>
      <c r="D1246" s="67"/>
      <c r="E1246" s="66"/>
      <c r="F1246" s="65"/>
      <c r="G1246" s="59"/>
      <c r="H1246" s="62"/>
      <c r="I1246" s="64"/>
      <c r="J1246" s="63"/>
      <c r="K1246" s="62"/>
      <c r="L1246" s="61"/>
      <c r="M1246" s="58"/>
    </row>
    <row r="1247" spans="1:13" s="60" customFormat="1">
      <c r="A1247" s="63"/>
      <c r="B1247" s="68"/>
      <c r="D1247" s="67"/>
      <c r="E1247" s="66"/>
      <c r="F1247" s="65"/>
      <c r="G1247" s="59"/>
      <c r="H1247" s="62"/>
      <c r="I1247" s="64"/>
      <c r="J1247" s="63"/>
      <c r="K1247" s="62"/>
      <c r="L1247" s="61"/>
      <c r="M1247" s="58"/>
    </row>
    <row r="1248" spans="1:13" s="60" customFormat="1">
      <c r="A1248" s="63"/>
      <c r="B1248" s="68"/>
      <c r="D1248" s="67"/>
      <c r="E1248" s="66"/>
      <c r="F1248" s="65"/>
      <c r="G1248" s="59"/>
      <c r="H1248" s="62"/>
      <c r="I1248" s="64"/>
      <c r="J1248" s="63"/>
      <c r="K1248" s="62"/>
      <c r="L1248" s="61"/>
      <c r="M1248" s="58"/>
    </row>
    <row r="1249" spans="1:13" s="60" customFormat="1">
      <c r="A1249" s="63"/>
      <c r="B1249" s="68"/>
      <c r="D1249" s="67"/>
      <c r="E1249" s="66"/>
      <c r="F1249" s="65"/>
      <c r="G1249" s="59"/>
      <c r="H1249" s="62"/>
      <c r="I1249" s="64"/>
      <c r="J1249" s="63"/>
      <c r="K1249" s="62"/>
      <c r="L1249" s="61"/>
      <c r="M1249" s="58"/>
    </row>
    <row r="1250" spans="1:13" s="60" customFormat="1">
      <c r="A1250" s="63"/>
      <c r="B1250" s="68"/>
      <c r="D1250" s="67"/>
      <c r="E1250" s="66"/>
      <c r="F1250" s="65"/>
      <c r="G1250" s="59"/>
      <c r="H1250" s="62"/>
      <c r="I1250" s="64"/>
      <c r="J1250" s="63"/>
      <c r="K1250" s="62"/>
      <c r="L1250" s="61"/>
      <c r="M1250" s="58"/>
    </row>
    <row r="1251" spans="1:13" s="60" customFormat="1">
      <c r="A1251" s="63"/>
      <c r="B1251" s="68"/>
      <c r="D1251" s="67"/>
      <c r="E1251" s="66"/>
      <c r="F1251" s="65"/>
      <c r="G1251" s="59"/>
      <c r="H1251" s="62"/>
      <c r="I1251" s="64"/>
      <c r="J1251" s="63"/>
      <c r="K1251" s="62"/>
      <c r="L1251" s="61"/>
      <c r="M1251" s="58"/>
    </row>
    <row r="1252" spans="1:13" s="60" customFormat="1">
      <c r="A1252" s="63"/>
      <c r="B1252" s="68"/>
      <c r="D1252" s="67"/>
      <c r="E1252" s="66"/>
      <c r="F1252" s="65"/>
      <c r="G1252" s="59"/>
      <c r="H1252" s="62"/>
      <c r="I1252" s="64"/>
      <c r="J1252" s="63"/>
      <c r="K1252" s="62"/>
      <c r="L1252" s="61"/>
      <c r="M1252" s="58"/>
    </row>
    <row r="1253" spans="1:13" s="60" customFormat="1">
      <c r="A1253" s="63"/>
      <c r="B1253" s="68"/>
      <c r="D1253" s="67"/>
      <c r="E1253" s="66"/>
      <c r="F1253" s="65"/>
      <c r="G1253" s="59"/>
      <c r="H1253" s="62"/>
      <c r="I1253" s="64"/>
      <c r="J1253" s="63"/>
      <c r="K1253" s="62"/>
      <c r="L1253" s="61"/>
      <c r="M1253" s="58"/>
    </row>
    <row r="1254" spans="1:13" s="60" customFormat="1">
      <c r="A1254" s="63"/>
      <c r="B1254" s="68"/>
      <c r="D1254" s="67"/>
      <c r="E1254" s="66"/>
      <c r="F1254" s="65"/>
      <c r="G1254" s="59"/>
      <c r="H1254" s="62"/>
      <c r="I1254" s="64"/>
      <c r="J1254" s="63"/>
      <c r="K1254" s="62"/>
      <c r="L1254" s="61"/>
      <c r="M1254" s="58"/>
    </row>
    <row r="1255" spans="1:13" s="60" customFormat="1">
      <c r="A1255" s="63"/>
      <c r="B1255" s="68"/>
      <c r="D1255" s="67"/>
      <c r="E1255" s="66"/>
      <c r="F1255" s="65"/>
      <c r="G1255" s="59"/>
      <c r="H1255" s="62"/>
      <c r="I1255" s="64"/>
      <c r="J1255" s="63"/>
      <c r="K1255" s="62"/>
      <c r="L1255" s="61"/>
      <c r="M1255" s="58"/>
    </row>
    <row r="1256" spans="1:13" s="60" customFormat="1">
      <c r="A1256" s="63"/>
      <c r="B1256" s="68"/>
      <c r="D1256" s="67"/>
      <c r="E1256" s="66"/>
      <c r="F1256" s="65"/>
      <c r="G1256" s="59"/>
      <c r="H1256" s="62"/>
      <c r="I1256" s="64"/>
      <c r="J1256" s="63"/>
      <c r="K1256" s="62"/>
      <c r="L1256" s="61"/>
      <c r="M1256" s="58"/>
    </row>
    <row r="1257" spans="1:13" s="60" customFormat="1">
      <c r="A1257" s="63"/>
      <c r="B1257" s="68"/>
      <c r="D1257" s="67"/>
      <c r="E1257" s="66"/>
      <c r="F1257" s="65"/>
      <c r="G1257" s="59"/>
      <c r="H1257" s="62"/>
      <c r="I1257" s="64"/>
      <c r="J1257" s="63"/>
      <c r="K1257" s="62"/>
      <c r="L1257" s="61"/>
      <c r="M1257" s="58"/>
    </row>
    <row r="1258" spans="1:13" s="60" customFormat="1">
      <c r="A1258" s="63"/>
      <c r="B1258" s="68"/>
      <c r="D1258" s="67"/>
      <c r="E1258" s="66"/>
      <c r="F1258" s="65"/>
      <c r="G1258" s="59"/>
      <c r="H1258" s="62"/>
      <c r="I1258" s="64"/>
      <c r="J1258" s="63"/>
      <c r="K1258" s="62"/>
      <c r="L1258" s="61"/>
      <c r="M1258" s="58"/>
    </row>
    <row r="1259" spans="1:13" s="60" customFormat="1">
      <c r="A1259" s="63"/>
      <c r="B1259" s="68"/>
      <c r="D1259" s="67"/>
      <c r="E1259" s="66"/>
      <c r="F1259" s="65"/>
      <c r="G1259" s="59"/>
      <c r="H1259" s="62"/>
      <c r="I1259" s="64"/>
      <c r="J1259" s="63"/>
      <c r="K1259" s="62"/>
      <c r="L1259" s="61"/>
      <c r="M1259" s="58"/>
    </row>
    <row r="1260" spans="1:13" s="60" customFormat="1">
      <c r="A1260" s="63"/>
      <c r="B1260" s="68"/>
      <c r="D1260" s="67"/>
      <c r="E1260" s="66"/>
      <c r="F1260" s="65"/>
      <c r="G1260" s="59"/>
      <c r="H1260" s="62"/>
      <c r="I1260" s="64"/>
      <c r="J1260" s="63"/>
      <c r="K1260" s="62"/>
      <c r="L1260" s="61"/>
      <c r="M1260" s="58"/>
    </row>
    <row r="1261" spans="1:13" s="60" customFormat="1">
      <c r="A1261" s="63"/>
      <c r="B1261" s="68"/>
      <c r="D1261" s="67"/>
      <c r="E1261" s="66"/>
      <c r="F1261" s="65"/>
      <c r="G1261" s="59"/>
      <c r="H1261" s="62"/>
      <c r="I1261" s="64"/>
      <c r="J1261" s="63"/>
      <c r="K1261" s="62"/>
      <c r="L1261" s="61"/>
      <c r="M1261" s="58"/>
    </row>
    <row r="1262" spans="1:13" s="60" customFormat="1">
      <c r="A1262" s="63"/>
      <c r="B1262" s="68"/>
      <c r="D1262" s="67"/>
      <c r="E1262" s="66"/>
      <c r="F1262" s="65"/>
      <c r="G1262" s="59"/>
      <c r="H1262" s="62"/>
      <c r="I1262" s="64"/>
      <c r="J1262" s="63"/>
      <c r="K1262" s="62"/>
      <c r="L1262" s="61"/>
      <c r="M1262" s="58"/>
    </row>
    <row r="1263" spans="1:13" s="60" customFormat="1">
      <c r="A1263" s="63"/>
      <c r="B1263" s="68"/>
      <c r="D1263" s="67"/>
      <c r="E1263" s="66"/>
      <c r="F1263" s="65"/>
      <c r="G1263" s="59"/>
      <c r="H1263" s="62"/>
      <c r="I1263" s="64"/>
      <c r="J1263" s="63"/>
      <c r="K1263" s="62"/>
      <c r="L1263" s="61"/>
      <c r="M1263" s="58"/>
    </row>
    <row r="1264" spans="1:13" s="60" customFormat="1">
      <c r="A1264" s="63"/>
      <c r="B1264" s="68"/>
      <c r="D1264" s="67"/>
      <c r="E1264" s="66"/>
      <c r="F1264" s="65"/>
      <c r="G1264" s="59"/>
      <c r="H1264" s="62"/>
      <c r="I1264" s="64"/>
      <c r="J1264" s="63"/>
      <c r="K1264" s="62"/>
      <c r="L1264" s="61"/>
      <c r="M1264" s="58"/>
    </row>
    <row r="1265" spans="1:13">
      <c r="G1265" s="59"/>
      <c r="M1265" s="58"/>
    </row>
    <row r="1266" spans="1:13">
      <c r="G1266" s="59"/>
      <c r="M1266" s="58"/>
    </row>
    <row r="1267" spans="1:13">
      <c r="G1267" s="59"/>
      <c r="M1267" s="58"/>
    </row>
    <row r="1268" spans="1:13">
      <c r="G1268" s="59"/>
      <c r="M1268" s="58"/>
    </row>
    <row r="1269" spans="1:13">
      <c r="G1269" s="59"/>
      <c r="M1269" s="58"/>
    </row>
    <row r="1270" spans="1:13">
      <c r="G1270" s="59"/>
      <c r="M1270" s="58"/>
    </row>
    <row r="1271" spans="1:13">
      <c r="G1271" s="59"/>
      <c r="M1271" s="58"/>
    </row>
    <row r="1272" spans="1:13">
      <c r="G1272" s="59"/>
      <c r="M1272" s="58"/>
    </row>
    <row r="1273" spans="1:13">
      <c r="G1273" s="59"/>
      <c r="M1273" s="58"/>
    </row>
    <row r="1274" spans="1:13" s="50" customFormat="1">
      <c r="A1274" s="51"/>
      <c r="B1274" s="57"/>
      <c r="C1274" s="47"/>
      <c r="D1274" s="56"/>
      <c r="E1274" s="55"/>
      <c r="F1274" s="54"/>
      <c r="G1274" s="59"/>
      <c r="I1274" s="52"/>
      <c r="J1274" s="51"/>
      <c r="L1274" s="49"/>
      <c r="M1274" s="58"/>
    </row>
    <row r="1275" spans="1:13" s="50" customFormat="1">
      <c r="A1275" s="51"/>
      <c r="B1275" s="57"/>
      <c r="C1275" s="47"/>
      <c r="D1275" s="56"/>
      <c r="E1275" s="55"/>
      <c r="F1275" s="54"/>
      <c r="G1275" s="59"/>
      <c r="I1275" s="52"/>
      <c r="J1275" s="51"/>
      <c r="L1275" s="49"/>
      <c r="M1275" s="58"/>
    </row>
    <row r="1276" spans="1:13" s="50" customFormat="1">
      <c r="A1276" s="51"/>
      <c r="B1276" s="57"/>
      <c r="C1276" s="47"/>
      <c r="D1276" s="56"/>
      <c r="E1276" s="55"/>
      <c r="F1276" s="54"/>
      <c r="G1276" s="59"/>
      <c r="I1276" s="52"/>
      <c r="J1276" s="51"/>
      <c r="L1276" s="49"/>
      <c r="M1276" s="58"/>
    </row>
    <row r="1277" spans="1:13" s="50" customFormat="1">
      <c r="A1277" s="51"/>
      <c r="B1277" s="57"/>
      <c r="C1277" s="47"/>
      <c r="D1277" s="56"/>
      <c r="E1277" s="55"/>
      <c r="F1277" s="54"/>
      <c r="G1277" s="59"/>
      <c r="I1277" s="52"/>
      <c r="J1277" s="51"/>
      <c r="L1277" s="49"/>
      <c r="M1277" s="58"/>
    </row>
    <row r="1278" spans="1:13" s="50" customFormat="1">
      <c r="A1278" s="51"/>
      <c r="B1278" s="57"/>
      <c r="C1278" s="47"/>
      <c r="D1278" s="56"/>
      <c r="E1278" s="55"/>
      <c r="F1278" s="54"/>
      <c r="G1278" s="59"/>
      <c r="I1278" s="52"/>
      <c r="J1278" s="51"/>
      <c r="L1278" s="49"/>
      <c r="M1278" s="58"/>
    </row>
  </sheetData>
  <autoFilter ref="A5:GI460"/>
  <mergeCells count="77">
    <mergeCell ref="E4:F4"/>
    <mergeCell ref="G4:G5"/>
    <mergeCell ref="BJ3:BO3"/>
    <mergeCell ref="BJ4:BL4"/>
    <mergeCell ref="BM4:BO4"/>
    <mergeCell ref="AX3:BC3"/>
    <mergeCell ref="AX4:AZ4"/>
    <mergeCell ref="BA4:BC4"/>
    <mergeCell ref="AL3:AQ3"/>
    <mergeCell ref="AL4:AN4"/>
    <mergeCell ref="AO4:AQ4"/>
    <mergeCell ref="AR3:AW3"/>
    <mergeCell ref="AR4:AT4"/>
    <mergeCell ref="AU4:AW4"/>
    <mergeCell ref="BD3:BI3"/>
    <mergeCell ref="AI4:AK4"/>
    <mergeCell ref="N4:P4"/>
    <mergeCell ref="Q4:S4"/>
    <mergeCell ref="H3:M3"/>
    <mergeCell ref="N3:S3"/>
    <mergeCell ref="T3:Y3"/>
    <mergeCell ref="T4:V4"/>
    <mergeCell ref="W4:Y4"/>
    <mergeCell ref="H4:J4"/>
    <mergeCell ref="K4:M4"/>
    <mergeCell ref="Z3:AE3"/>
    <mergeCell ref="Z4:AB4"/>
    <mergeCell ref="AC4:AE4"/>
    <mergeCell ref="AF3:AK3"/>
    <mergeCell ref="AF4:AH4"/>
    <mergeCell ref="BD4:BF4"/>
    <mergeCell ref="BG4:BI4"/>
    <mergeCell ref="CA4:CC4"/>
    <mergeCell ref="CD4:CF4"/>
    <mergeCell ref="BZ3:BZ5"/>
    <mergeCell ref="BP3:BU3"/>
    <mergeCell ref="BP4:BR4"/>
    <mergeCell ref="CA3:CF3"/>
    <mergeCell ref="BV3:BV5"/>
    <mergeCell ref="BW3:BW5"/>
    <mergeCell ref="BS4:BU4"/>
    <mergeCell ref="DK3:DP3"/>
    <mergeCell ref="CY4:DA4"/>
    <mergeCell ref="DB4:DD4"/>
    <mergeCell ref="CY3:DD3"/>
    <mergeCell ref="CG4:CI4"/>
    <mergeCell ref="CJ4:CL4"/>
    <mergeCell ref="CM4:CO4"/>
    <mergeCell ref="CP4:CR4"/>
    <mergeCell ref="CS4:CU4"/>
    <mergeCell ref="CV4:CX4"/>
    <mergeCell ref="CS3:CX3"/>
    <mergeCell ref="EQ4:EQ5"/>
    <mergeCell ref="DK4:DM4"/>
    <mergeCell ref="DN4:DP4"/>
    <mergeCell ref="DQ4:DS4"/>
    <mergeCell ref="DT4:DV4"/>
    <mergeCell ref="DW4:DY4"/>
    <mergeCell ref="DZ4:EB4"/>
    <mergeCell ref="EP4:EP5"/>
    <mergeCell ref="EO4:EO5"/>
    <mergeCell ref="B2:D3"/>
    <mergeCell ref="EI3:EN3"/>
    <mergeCell ref="EC4:EE4"/>
    <mergeCell ref="EF4:EH4"/>
    <mergeCell ref="EI4:EK4"/>
    <mergeCell ref="EL4:EN4"/>
    <mergeCell ref="DE4:DG4"/>
    <mergeCell ref="DH4:DJ4"/>
    <mergeCell ref="DQ3:DV3"/>
    <mergeCell ref="CG3:CL3"/>
    <mergeCell ref="CM3:CR3"/>
    <mergeCell ref="BX3:BX5"/>
    <mergeCell ref="BY3:BY5"/>
    <mergeCell ref="DW3:EB3"/>
    <mergeCell ref="EC3:EH3"/>
    <mergeCell ref="DE3:DJ3"/>
  </mergeCells>
  <pageMargins left="0.25" right="0.25"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XFC165"/>
  <sheetViews>
    <sheetView showGridLines="0" topLeftCell="B32" zoomScale="70" zoomScaleNormal="70" workbookViewId="0">
      <selection activeCell="R40" sqref="R40:R41"/>
    </sheetView>
  </sheetViews>
  <sheetFormatPr baseColWidth="10" defaultColWidth="11.42578125" defaultRowHeight="15"/>
  <cols>
    <col min="1" max="1" width="1.7109375" style="174" customWidth="1"/>
    <col min="2" max="2" width="5.5703125" style="181" customWidth="1"/>
    <col min="3" max="3" width="18.42578125" style="180" customWidth="1"/>
    <col min="4" max="4" width="10.85546875" style="177" customWidth="1"/>
    <col min="5" max="5" width="60.5703125" style="179" customWidth="1"/>
    <col min="6" max="6" width="13.140625" style="178" customWidth="1"/>
    <col min="7" max="7" width="13.42578125" style="177" customWidth="1"/>
    <col min="8" max="8" width="17.140625" style="177" hidden="1" customWidth="1"/>
    <col min="9" max="9" width="17.85546875" style="177" customWidth="1"/>
    <col min="10" max="10" width="15.42578125" style="177" customWidth="1"/>
    <col min="11" max="11" width="16.7109375" style="177" customWidth="1"/>
    <col min="12" max="12" width="14.5703125" style="177" customWidth="1"/>
    <col min="13" max="13" width="18" style="249" customWidth="1"/>
    <col min="14" max="14" width="19.42578125" style="176" customWidth="1"/>
    <col min="15" max="15" width="16.28515625" style="174" hidden="1" customWidth="1"/>
    <col min="16" max="16" width="21.42578125" style="271" customWidth="1"/>
    <col min="17" max="17" width="14.7109375" style="174" hidden="1" customWidth="1"/>
    <col min="18" max="18" width="16" style="255" customWidth="1"/>
    <col min="19" max="19" width="16" style="175" customWidth="1"/>
    <col min="20" max="20" width="18" style="271" customWidth="1"/>
    <col min="21" max="16384" width="11.42578125" style="174"/>
  </cols>
  <sheetData>
    <row r="2" spans="2:16383" ht="27" customHeight="1">
      <c r="B2" s="420" t="s">
        <v>900</v>
      </c>
      <c r="C2" s="420"/>
      <c r="D2" s="420"/>
      <c r="E2" s="420"/>
      <c r="F2" s="420"/>
      <c r="G2" s="420"/>
      <c r="H2" s="420"/>
      <c r="I2" s="420"/>
      <c r="J2" s="420"/>
      <c r="K2" s="420"/>
      <c r="L2" s="420"/>
      <c r="M2" s="420"/>
      <c r="N2" s="420"/>
      <c r="O2" s="420"/>
      <c r="P2" s="420"/>
      <c r="Q2" s="420"/>
    </row>
    <row r="3" spans="2:16383">
      <c r="R3" s="256" t="s">
        <v>899</v>
      </c>
      <c r="S3" s="239">
        <f>+[4]Inflación!F52</f>
        <v>1.2773020000330648E-2</v>
      </c>
    </row>
    <row r="4" spans="2:16383" s="238" customFormat="1" ht="30.75" customHeight="1">
      <c r="B4" s="421" t="s">
        <v>898</v>
      </c>
      <c r="C4" s="421"/>
      <c r="D4" s="421"/>
      <c r="E4" s="421"/>
      <c r="F4" s="421"/>
      <c r="G4" s="421"/>
      <c r="H4" s="421"/>
      <c r="I4" s="421"/>
      <c r="J4" s="421"/>
      <c r="K4" s="421"/>
      <c r="L4" s="421"/>
      <c r="M4" s="421"/>
      <c r="N4" s="421"/>
      <c r="O4" s="421"/>
      <c r="P4" s="421"/>
      <c r="Q4" s="421"/>
      <c r="R4" s="421"/>
      <c r="S4" s="421"/>
      <c r="T4" s="421"/>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A4" s="174"/>
      <c r="CB4" s="174"/>
      <c r="CC4" s="174"/>
      <c r="CD4" s="174"/>
      <c r="CE4" s="174"/>
      <c r="CF4" s="174"/>
      <c r="CG4" s="174"/>
      <c r="CH4" s="174"/>
      <c r="CI4" s="174"/>
      <c r="CJ4" s="174"/>
      <c r="CK4" s="174"/>
      <c r="CL4" s="174"/>
      <c r="CM4" s="174"/>
      <c r="CN4" s="174"/>
      <c r="CO4" s="174"/>
      <c r="CP4" s="174"/>
      <c r="CQ4" s="174"/>
      <c r="CR4" s="174"/>
      <c r="CS4" s="174"/>
      <c r="CT4" s="174"/>
      <c r="CU4" s="174"/>
      <c r="CV4" s="174"/>
      <c r="CW4" s="174"/>
      <c r="CX4" s="174"/>
      <c r="CY4" s="174"/>
      <c r="CZ4" s="174"/>
      <c r="DA4" s="174"/>
      <c r="DB4" s="174"/>
      <c r="DC4" s="174"/>
      <c r="DD4" s="174"/>
      <c r="DE4" s="174"/>
      <c r="DF4" s="174"/>
      <c r="DG4" s="174"/>
      <c r="DH4" s="174"/>
      <c r="DI4" s="174"/>
      <c r="DJ4" s="174"/>
      <c r="DK4" s="174"/>
      <c r="DL4" s="174"/>
      <c r="DM4" s="174"/>
      <c r="DN4" s="174"/>
      <c r="DO4" s="174"/>
      <c r="DP4" s="174"/>
      <c r="DQ4" s="174"/>
      <c r="DR4" s="174"/>
      <c r="DS4" s="174"/>
      <c r="DT4" s="174"/>
      <c r="DU4" s="174"/>
      <c r="DV4" s="174"/>
      <c r="DW4" s="174"/>
      <c r="DX4" s="174"/>
      <c r="DY4" s="174"/>
      <c r="DZ4" s="174"/>
      <c r="EA4" s="174"/>
      <c r="EB4" s="174"/>
      <c r="EC4" s="174"/>
      <c r="ED4" s="174"/>
      <c r="EE4" s="174"/>
      <c r="EF4" s="174"/>
      <c r="EG4" s="174"/>
      <c r="EH4" s="174"/>
      <c r="EI4" s="174"/>
      <c r="EJ4" s="174"/>
      <c r="EK4" s="174"/>
      <c r="EL4" s="174"/>
      <c r="EM4" s="174"/>
      <c r="EN4" s="174"/>
      <c r="EO4" s="174"/>
      <c r="EP4" s="174"/>
      <c r="EQ4" s="174"/>
      <c r="ER4" s="174"/>
      <c r="ES4" s="174"/>
      <c r="ET4" s="174"/>
      <c r="EU4" s="174"/>
      <c r="EV4" s="174"/>
      <c r="EW4" s="174"/>
      <c r="EX4" s="174"/>
      <c r="EY4" s="174"/>
      <c r="EZ4" s="174"/>
      <c r="FA4" s="174"/>
      <c r="FB4" s="174"/>
      <c r="FC4" s="174"/>
      <c r="FD4" s="174"/>
      <c r="FE4" s="174"/>
      <c r="FF4" s="174"/>
      <c r="FG4" s="174"/>
      <c r="FH4" s="174"/>
      <c r="FI4" s="174"/>
      <c r="FJ4" s="174"/>
      <c r="FK4" s="174"/>
      <c r="FL4" s="174"/>
      <c r="FM4" s="174"/>
      <c r="FN4" s="174"/>
      <c r="FO4" s="174"/>
      <c r="FP4" s="174"/>
      <c r="FQ4" s="174"/>
      <c r="FR4" s="174"/>
      <c r="FS4" s="174"/>
      <c r="FT4" s="174"/>
      <c r="FU4" s="174"/>
      <c r="FV4" s="174"/>
      <c r="FW4" s="174"/>
      <c r="FX4" s="174"/>
      <c r="FY4" s="174"/>
      <c r="FZ4" s="174"/>
      <c r="GA4" s="174"/>
      <c r="GB4" s="174"/>
      <c r="GC4" s="174"/>
      <c r="GD4" s="174"/>
      <c r="GE4" s="174"/>
      <c r="GF4" s="174"/>
      <c r="GG4" s="174"/>
      <c r="GH4" s="174"/>
      <c r="GI4" s="174"/>
      <c r="GJ4" s="174"/>
      <c r="GK4" s="174"/>
      <c r="GL4" s="174"/>
      <c r="GM4" s="174"/>
      <c r="GN4" s="174"/>
      <c r="GO4" s="174"/>
      <c r="GP4" s="174"/>
      <c r="GQ4" s="174"/>
      <c r="GR4" s="174"/>
      <c r="GS4" s="174"/>
      <c r="GT4" s="174"/>
      <c r="GU4" s="174"/>
      <c r="GV4" s="174"/>
      <c r="GW4" s="174"/>
      <c r="GX4" s="174"/>
      <c r="GY4" s="174"/>
      <c r="GZ4" s="174"/>
      <c r="HA4" s="174"/>
      <c r="HB4" s="174"/>
      <c r="HC4" s="174"/>
      <c r="HD4" s="174"/>
      <c r="HE4" s="174"/>
      <c r="HF4" s="174"/>
      <c r="HG4" s="174"/>
      <c r="HH4" s="174"/>
      <c r="HI4" s="174"/>
      <c r="HJ4" s="174"/>
      <c r="HK4" s="174"/>
      <c r="HL4" s="174"/>
      <c r="HM4" s="174"/>
      <c r="HN4" s="174"/>
      <c r="HO4" s="174"/>
      <c r="HP4" s="174"/>
      <c r="HQ4" s="174"/>
      <c r="HR4" s="174"/>
      <c r="HS4" s="174"/>
      <c r="HT4" s="174"/>
      <c r="HU4" s="174"/>
      <c r="HV4" s="174"/>
      <c r="HW4" s="174"/>
      <c r="HX4" s="174"/>
      <c r="HY4" s="174"/>
      <c r="HZ4" s="174"/>
      <c r="IA4" s="174"/>
      <c r="IB4" s="174"/>
      <c r="IC4" s="174"/>
      <c r="ID4" s="174"/>
      <c r="IE4" s="174"/>
      <c r="IF4" s="174"/>
      <c r="IG4" s="174"/>
      <c r="IH4" s="174"/>
      <c r="II4" s="174"/>
      <c r="IJ4" s="174"/>
      <c r="IK4" s="174"/>
      <c r="IL4" s="174"/>
      <c r="IM4" s="174"/>
      <c r="IN4" s="174"/>
      <c r="IO4" s="174"/>
      <c r="IP4" s="174"/>
      <c r="IQ4" s="174"/>
      <c r="IR4" s="174"/>
      <c r="IS4" s="174"/>
      <c r="IT4" s="174"/>
      <c r="IU4" s="174"/>
      <c r="IV4" s="174"/>
      <c r="IW4" s="174"/>
      <c r="IX4" s="174"/>
      <c r="IY4" s="174"/>
      <c r="IZ4" s="174"/>
      <c r="JA4" s="174"/>
      <c r="JB4" s="174"/>
      <c r="JC4" s="174"/>
      <c r="JD4" s="174"/>
      <c r="JE4" s="174"/>
      <c r="JF4" s="174"/>
      <c r="JG4" s="174"/>
      <c r="JH4" s="174"/>
      <c r="JI4" s="174"/>
      <c r="JJ4" s="174"/>
      <c r="JK4" s="174"/>
      <c r="JL4" s="174"/>
      <c r="JM4" s="174"/>
      <c r="JN4" s="174"/>
      <c r="JO4" s="174"/>
      <c r="JP4" s="174"/>
      <c r="JQ4" s="174"/>
      <c r="JR4" s="174"/>
      <c r="JS4" s="174"/>
      <c r="JT4" s="174"/>
      <c r="JU4" s="174"/>
      <c r="JV4" s="174"/>
      <c r="JW4" s="174"/>
      <c r="JX4" s="174"/>
      <c r="JY4" s="174"/>
      <c r="JZ4" s="174"/>
      <c r="KA4" s="174"/>
      <c r="KB4" s="174"/>
      <c r="KC4" s="174"/>
      <c r="KD4" s="174"/>
      <c r="KE4" s="174"/>
      <c r="KF4" s="174"/>
      <c r="KG4" s="174"/>
      <c r="KH4" s="174"/>
      <c r="KI4" s="174"/>
      <c r="KJ4" s="174"/>
      <c r="KK4" s="174"/>
      <c r="KL4" s="174"/>
      <c r="KM4" s="174"/>
      <c r="KN4" s="174"/>
      <c r="KO4" s="174"/>
      <c r="KP4" s="174"/>
      <c r="KQ4" s="174"/>
      <c r="KR4" s="174"/>
      <c r="KS4" s="174"/>
      <c r="KT4" s="174"/>
      <c r="KU4" s="174"/>
      <c r="KV4" s="174"/>
      <c r="KW4" s="174"/>
      <c r="KX4" s="174"/>
      <c r="KY4" s="174"/>
      <c r="KZ4" s="174"/>
      <c r="LA4" s="174"/>
      <c r="LB4" s="174"/>
      <c r="LC4" s="174"/>
      <c r="LD4" s="174"/>
      <c r="LE4" s="174"/>
      <c r="LF4" s="174"/>
      <c r="LG4" s="174"/>
      <c r="LH4" s="174"/>
      <c r="LI4" s="174"/>
      <c r="LJ4" s="174"/>
      <c r="LK4" s="174"/>
      <c r="LL4" s="174"/>
      <c r="LM4" s="174"/>
      <c r="LN4" s="174"/>
      <c r="LO4" s="174"/>
      <c r="LP4" s="174"/>
      <c r="LQ4" s="174"/>
      <c r="LR4" s="174"/>
      <c r="LS4" s="174"/>
      <c r="LT4" s="174"/>
      <c r="LU4" s="174"/>
      <c r="LV4" s="174"/>
      <c r="LW4" s="174"/>
      <c r="LX4" s="174"/>
      <c r="LY4" s="174"/>
      <c r="LZ4" s="174"/>
      <c r="MA4" s="174"/>
      <c r="MB4" s="174"/>
      <c r="MC4" s="174"/>
      <c r="MD4" s="174"/>
      <c r="ME4" s="174"/>
      <c r="MF4" s="174"/>
      <c r="MG4" s="174"/>
      <c r="MH4" s="174"/>
      <c r="MI4" s="174"/>
      <c r="MJ4" s="174"/>
      <c r="MK4" s="174"/>
      <c r="ML4" s="174"/>
      <c r="MM4" s="174"/>
      <c r="MN4" s="174"/>
      <c r="MO4" s="174"/>
      <c r="MP4" s="174"/>
      <c r="MQ4" s="174"/>
      <c r="MR4" s="174"/>
      <c r="MS4" s="174"/>
      <c r="MT4" s="174"/>
      <c r="MU4" s="174"/>
      <c r="MV4" s="174"/>
      <c r="MW4" s="174"/>
      <c r="MX4" s="174"/>
      <c r="MY4" s="174"/>
      <c r="MZ4" s="174"/>
      <c r="NA4" s="174"/>
      <c r="NB4" s="174"/>
      <c r="NC4" s="174"/>
      <c r="ND4" s="174"/>
      <c r="NE4" s="174"/>
      <c r="NF4" s="174"/>
      <c r="NG4" s="174"/>
      <c r="NH4" s="174"/>
      <c r="NI4" s="174"/>
      <c r="NJ4" s="174"/>
      <c r="NK4" s="174"/>
      <c r="NL4" s="174"/>
      <c r="NM4" s="174"/>
      <c r="NN4" s="174"/>
      <c r="NO4" s="174"/>
      <c r="NP4" s="174"/>
      <c r="NQ4" s="174"/>
      <c r="NR4" s="174"/>
      <c r="NS4" s="174"/>
      <c r="NT4" s="174"/>
      <c r="NU4" s="174"/>
      <c r="NV4" s="174"/>
      <c r="NW4" s="174"/>
      <c r="NX4" s="174"/>
      <c r="NY4" s="174"/>
      <c r="NZ4" s="174"/>
      <c r="OA4" s="174"/>
      <c r="OB4" s="174"/>
      <c r="OC4" s="174"/>
      <c r="OD4" s="174"/>
      <c r="OE4" s="174"/>
      <c r="OF4" s="174"/>
      <c r="OG4" s="174"/>
      <c r="OH4" s="174"/>
      <c r="OI4" s="174"/>
      <c r="OJ4" s="174"/>
      <c r="OK4" s="174"/>
      <c r="OL4" s="174"/>
      <c r="OM4" s="174"/>
      <c r="ON4" s="174"/>
      <c r="OO4" s="174"/>
      <c r="OP4" s="174"/>
      <c r="OQ4" s="174"/>
      <c r="OR4" s="174"/>
      <c r="OS4" s="174"/>
      <c r="OT4" s="174"/>
      <c r="OU4" s="174"/>
      <c r="OV4" s="174"/>
      <c r="OW4" s="174"/>
      <c r="OX4" s="174"/>
      <c r="OY4" s="174"/>
      <c r="OZ4" s="174"/>
      <c r="PA4" s="174"/>
      <c r="PB4" s="174"/>
      <c r="PC4" s="174"/>
      <c r="PD4" s="174"/>
      <c r="PE4" s="174"/>
      <c r="PF4" s="174"/>
      <c r="PG4" s="174"/>
      <c r="PH4" s="174"/>
      <c r="PI4" s="174"/>
      <c r="PJ4" s="174"/>
      <c r="PK4" s="174"/>
      <c r="PL4" s="174"/>
      <c r="PM4" s="174"/>
      <c r="PN4" s="174"/>
      <c r="PO4" s="174"/>
      <c r="PP4" s="174"/>
      <c r="PQ4" s="174"/>
      <c r="PR4" s="174"/>
      <c r="PS4" s="174"/>
      <c r="PT4" s="174"/>
      <c r="PU4" s="174"/>
      <c r="PV4" s="174"/>
      <c r="PW4" s="174"/>
      <c r="PX4" s="174"/>
      <c r="PY4" s="174"/>
      <c r="PZ4" s="174"/>
      <c r="QA4" s="174"/>
      <c r="QB4" s="174"/>
      <c r="QC4" s="174"/>
      <c r="QD4" s="174"/>
      <c r="QE4" s="174"/>
      <c r="QF4" s="174"/>
      <c r="QG4" s="174"/>
      <c r="QH4" s="174"/>
      <c r="QI4" s="174"/>
      <c r="QJ4" s="174"/>
      <c r="QK4" s="174"/>
      <c r="QL4" s="174"/>
      <c r="QM4" s="174"/>
      <c r="QN4" s="174"/>
      <c r="QO4" s="174"/>
      <c r="QP4" s="174"/>
      <c r="QQ4" s="174"/>
      <c r="QR4" s="174"/>
      <c r="QS4" s="174"/>
      <c r="QT4" s="174"/>
      <c r="QU4" s="174"/>
      <c r="QV4" s="174"/>
      <c r="QW4" s="174"/>
      <c r="QX4" s="174"/>
      <c r="QY4" s="174"/>
      <c r="QZ4" s="174"/>
      <c r="RA4" s="174"/>
      <c r="RB4" s="174"/>
      <c r="RC4" s="174"/>
      <c r="RD4" s="174"/>
      <c r="RE4" s="174"/>
      <c r="RF4" s="174"/>
      <c r="RG4" s="174"/>
      <c r="RH4" s="174"/>
      <c r="RI4" s="174"/>
      <c r="RJ4" s="174"/>
      <c r="RK4" s="174"/>
      <c r="RL4" s="174"/>
      <c r="RM4" s="174"/>
      <c r="RN4" s="174"/>
      <c r="RO4" s="174"/>
      <c r="RP4" s="174"/>
      <c r="RQ4" s="174"/>
      <c r="RR4" s="174"/>
      <c r="RS4" s="174"/>
      <c r="RT4" s="174"/>
      <c r="RU4" s="174"/>
      <c r="RV4" s="174"/>
      <c r="RW4" s="174"/>
      <c r="RX4" s="174"/>
      <c r="RY4" s="174"/>
      <c r="RZ4" s="174"/>
      <c r="SA4" s="174"/>
      <c r="SB4" s="174"/>
      <c r="SC4" s="174"/>
      <c r="SD4" s="174"/>
      <c r="SE4" s="174"/>
      <c r="SF4" s="174"/>
      <c r="SG4" s="174"/>
      <c r="SH4" s="174"/>
      <c r="SI4" s="174"/>
      <c r="SJ4" s="174"/>
      <c r="SK4" s="174"/>
      <c r="SL4" s="174"/>
      <c r="SM4" s="174"/>
      <c r="SN4" s="174"/>
      <c r="SO4" s="174"/>
      <c r="SP4" s="174"/>
      <c r="SQ4" s="174"/>
      <c r="SR4" s="174"/>
      <c r="SS4" s="174"/>
      <c r="ST4" s="174"/>
      <c r="SU4" s="174"/>
      <c r="SV4" s="174"/>
      <c r="SW4" s="174"/>
      <c r="SX4" s="174"/>
      <c r="SY4" s="174"/>
      <c r="SZ4" s="174"/>
      <c r="TA4" s="174"/>
      <c r="TB4" s="174"/>
      <c r="TC4" s="174"/>
      <c r="TD4" s="174"/>
      <c r="TE4" s="174"/>
      <c r="TF4" s="174"/>
      <c r="TG4" s="174"/>
      <c r="TH4" s="174"/>
      <c r="TI4" s="174"/>
      <c r="TJ4" s="174"/>
      <c r="TK4" s="174"/>
      <c r="TL4" s="174"/>
      <c r="TM4" s="174"/>
      <c r="TN4" s="174"/>
      <c r="TO4" s="174"/>
      <c r="TP4" s="174"/>
      <c r="TQ4" s="174"/>
      <c r="TR4" s="174"/>
      <c r="TS4" s="174"/>
      <c r="TT4" s="174"/>
      <c r="TU4" s="174"/>
      <c r="TV4" s="174"/>
      <c r="TW4" s="174"/>
      <c r="TX4" s="174"/>
      <c r="TY4" s="174"/>
      <c r="TZ4" s="174"/>
      <c r="UA4" s="174"/>
      <c r="UB4" s="174"/>
      <c r="UC4" s="174"/>
      <c r="UD4" s="174"/>
      <c r="UE4" s="174"/>
      <c r="UF4" s="174"/>
      <c r="UG4" s="174"/>
      <c r="UH4" s="174"/>
      <c r="UI4" s="174"/>
      <c r="UJ4" s="174"/>
      <c r="UK4" s="174"/>
      <c r="UL4" s="174"/>
      <c r="UM4" s="174"/>
      <c r="UN4" s="174"/>
      <c r="UO4" s="174"/>
      <c r="UP4" s="174"/>
      <c r="UQ4" s="174"/>
      <c r="UR4" s="174"/>
      <c r="US4" s="174"/>
      <c r="UT4" s="174"/>
      <c r="UU4" s="174"/>
      <c r="UV4" s="174"/>
      <c r="UW4" s="174"/>
      <c r="UX4" s="174"/>
      <c r="UY4" s="174"/>
      <c r="UZ4" s="174"/>
      <c r="VA4" s="174"/>
      <c r="VB4" s="174"/>
      <c r="VC4" s="174"/>
      <c r="VD4" s="174"/>
      <c r="VE4" s="174"/>
      <c r="VF4" s="174"/>
      <c r="VG4" s="174"/>
      <c r="VH4" s="174"/>
      <c r="VI4" s="174"/>
      <c r="VJ4" s="174"/>
      <c r="VK4" s="174"/>
      <c r="VL4" s="174"/>
      <c r="VM4" s="174"/>
      <c r="VN4" s="174"/>
      <c r="VO4" s="174"/>
      <c r="VP4" s="174"/>
      <c r="VQ4" s="174"/>
      <c r="VR4" s="174"/>
      <c r="VS4" s="174"/>
      <c r="VT4" s="174"/>
      <c r="VU4" s="174"/>
      <c r="VV4" s="174"/>
      <c r="VW4" s="174"/>
      <c r="VX4" s="174"/>
      <c r="VY4" s="174"/>
      <c r="VZ4" s="174"/>
      <c r="WA4" s="174"/>
      <c r="WB4" s="174"/>
      <c r="WC4" s="174"/>
      <c r="WD4" s="174"/>
      <c r="WE4" s="174"/>
      <c r="WF4" s="174"/>
      <c r="WG4" s="174"/>
      <c r="WH4" s="174"/>
      <c r="WI4" s="174"/>
      <c r="WJ4" s="174"/>
      <c r="WK4" s="174"/>
      <c r="WL4" s="174"/>
      <c r="WM4" s="174"/>
      <c r="WN4" s="174"/>
      <c r="WO4" s="174"/>
      <c r="WP4" s="174"/>
      <c r="WQ4" s="174"/>
      <c r="WR4" s="174"/>
      <c r="WS4" s="174"/>
      <c r="WT4" s="174"/>
      <c r="WU4" s="174"/>
      <c r="WV4" s="174"/>
      <c r="WW4" s="174"/>
      <c r="WX4" s="174"/>
      <c r="WY4" s="174"/>
      <c r="WZ4" s="174"/>
      <c r="XA4" s="174"/>
      <c r="XB4" s="174"/>
      <c r="XC4" s="174"/>
      <c r="XD4" s="174"/>
      <c r="XE4" s="174"/>
      <c r="XF4" s="174"/>
      <c r="XG4" s="174"/>
      <c r="XH4" s="174"/>
      <c r="XI4" s="174"/>
      <c r="XJ4" s="174"/>
      <c r="XK4" s="174"/>
      <c r="XL4" s="174"/>
      <c r="XM4" s="174"/>
      <c r="XN4" s="174"/>
      <c r="XO4" s="174"/>
      <c r="XP4" s="174"/>
      <c r="XQ4" s="174"/>
      <c r="XR4" s="174"/>
      <c r="XS4" s="174"/>
      <c r="XT4" s="174"/>
      <c r="XU4" s="174"/>
      <c r="XV4" s="174"/>
      <c r="XW4" s="174"/>
      <c r="XX4" s="174"/>
      <c r="XY4" s="174"/>
      <c r="XZ4" s="174"/>
      <c r="YA4" s="174"/>
      <c r="YB4" s="174"/>
      <c r="YC4" s="174"/>
      <c r="YD4" s="174"/>
      <c r="YE4" s="174"/>
      <c r="YF4" s="174"/>
      <c r="YG4" s="174"/>
      <c r="YH4" s="174"/>
      <c r="YI4" s="174"/>
      <c r="YJ4" s="174"/>
      <c r="YK4" s="174"/>
      <c r="YL4" s="174"/>
      <c r="YM4" s="174"/>
      <c r="YN4" s="174"/>
      <c r="YO4" s="174"/>
      <c r="YP4" s="174"/>
      <c r="YQ4" s="174"/>
      <c r="YR4" s="174"/>
      <c r="YS4" s="174"/>
      <c r="YT4" s="174"/>
      <c r="YU4" s="174"/>
      <c r="YV4" s="174"/>
      <c r="YW4" s="174"/>
      <c r="YX4" s="174"/>
      <c r="YY4" s="174"/>
      <c r="YZ4" s="174"/>
      <c r="ZA4" s="174"/>
      <c r="ZB4" s="174"/>
      <c r="ZC4" s="174"/>
      <c r="ZD4" s="174"/>
      <c r="ZE4" s="174"/>
      <c r="ZF4" s="174"/>
      <c r="ZG4" s="174"/>
      <c r="ZH4" s="174"/>
      <c r="ZI4" s="174"/>
      <c r="ZJ4" s="174"/>
      <c r="ZK4" s="174"/>
      <c r="ZL4" s="174"/>
      <c r="ZM4" s="174"/>
      <c r="ZN4" s="174"/>
      <c r="ZO4" s="174"/>
      <c r="ZP4" s="174"/>
      <c r="ZQ4" s="174"/>
      <c r="ZR4" s="174"/>
      <c r="ZS4" s="174"/>
      <c r="ZT4" s="174"/>
      <c r="ZU4" s="174"/>
      <c r="ZV4" s="174"/>
      <c r="ZW4" s="174"/>
      <c r="ZX4" s="174"/>
      <c r="ZY4" s="174"/>
      <c r="ZZ4" s="174"/>
      <c r="AAA4" s="174"/>
      <c r="AAB4" s="174"/>
      <c r="AAC4" s="174"/>
      <c r="AAD4" s="174"/>
      <c r="AAE4" s="174"/>
      <c r="AAF4" s="174"/>
      <c r="AAG4" s="174"/>
      <c r="AAH4" s="174"/>
      <c r="AAI4" s="174"/>
      <c r="AAJ4" s="174"/>
      <c r="AAK4" s="174"/>
      <c r="AAL4" s="174"/>
      <c r="AAM4" s="174"/>
      <c r="AAN4" s="174"/>
      <c r="AAO4" s="174"/>
      <c r="AAP4" s="174"/>
      <c r="AAQ4" s="174"/>
      <c r="AAR4" s="174"/>
      <c r="AAS4" s="174"/>
      <c r="AAT4" s="174"/>
      <c r="AAU4" s="174"/>
      <c r="AAV4" s="174"/>
      <c r="AAW4" s="174"/>
      <c r="AAX4" s="174"/>
      <c r="AAY4" s="174"/>
      <c r="AAZ4" s="174"/>
      <c r="ABA4" s="174"/>
      <c r="ABB4" s="174"/>
      <c r="ABC4" s="174"/>
      <c r="ABD4" s="174"/>
      <c r="ABE4" s="174"/>
      <c r="ABF4" s="174"/>
      <c r="ABG4" s="174"/>
      <c r="ABH4" s="174"/>
      <c r="ABI4" s="174"/>
      <c r="ABJ4" s="174"/>
      <c r="ABK4" s="174"/>
      <c r="ABL4" s="174"/>
      <c r="ABM4" s="174"/>
      <c r="ABN4" s="174"/>
      <c r="ABO4" s="174"/>
      <c r="ABP4" s="174"/>
      <c r="ABQ4" s="174"/>
      <c r="ABR4" s="174"/>
      <c r="ABS4" s="174"/>
      <c r="ABT4" s="174"/>
      <c r="ABU4" s="174"/>
      <c r="ABV4" s="174"/>
      <c r="ABW4" s="174"/>
      <c r="ABX4" s="174"/>
      <c r="ABY4" s="174"/>
      <c r="ABZ4" s="174"/>
      <c r="ACA4" s="174"/>
      <c r="ACB4" s="174"/>
      <c r="ACC4" s="174"/>
      <c r="ACD4" s="174"/>
      <c r="ACE4" s="174"/>
      <c r="ACF4" s="174"/>
      <c r="ACG4" s="174"/>
      <c r="ACH4" s="174"/>
      <c r="ACI4" s="174"/>
      <c r="ACJ4" s="174"/>
      <c r="ACK4" s="174"/>
      <c r="ACL4" s="174"/>
      <c r="ACM4" s="174"/>
      <c r="ACN4" s="174"/>
      <c r="ACO4" s="174"/>
      <c r="ACP4" s="174"/>
      <c r="ACQ4" s="174"/>
      <c r="ACR4" s="174"/>
      <c r="ACS4" s="174"/>
      <c r="ACT4" s="174"/>
      <c r="ACU4" s="174"/>
      <c r="ACV4" s="174"/>
      <c r="ACW4" s="174"/>
      <c r="ACX4" s="174"/>
      <c r="ACY4" s="174"/>
      <c r="ACZ4" s="174"/>
      <c r="ADA4" s="174"/>
      <c r="ADB4" s="174"/>
      <c r="ADC4" s="174"/>
      <c r="ADD4" s="174"/>
      <c r="ADE4" s="174"/>
      <c r="ADF4" s="174"/>
      <c r="ADG4" s="174"/>
      <c r="ADH4" s="174"/>
      <c r="ADI4" s="174"/>
      <c r="ADJ4" s="174"/>
      <c r="ADK4" s="174"/>
      <c r="ADL4" s="174"/>
      <c r="ADM4" s="174"/>
      <c r="ADN4" s="174"/>
      <c r="ADO4" s="174"/>
      <c r="ADP4" s="174"/>
      <c r="ADQ4" s="174"/>
      <c r="ADR4" s="174"/>
      <c r="ADS4" s="174"/>
      <c r="ADT4" s="174"/>
      <c r="ADU4" s="174"/>
      <c r="ADV4" s="174"/>
      <c r="ADW4" s="174"/>
      <c r="ADX4" s="174"/>
      <c r="ADY4" s="174"/>
      <c r="ADZ4" s="174"/>
      <c r="AEA4" s="174"/>
      <c r="AEB4" s="174"/>
      <c r="AEC4" s="174"/>
      <c r="AED4" s="174"/>
      <c r="AEE4" s="174"/>
      <c r="AEF4" s="174"/>
      <c r="AEG4" s="174"/>
      <c r="AEH4" s="174"/>
      <c r="AEI4" s="174"/>
      <c r="AEJ4" s="174"/>
      <c r="AEK4" s="174"/>
      <c r="AEL4" s="174"/>
      <c r="AEM4" s="174"/>
      <c r="AEN4" s="174"/>
      <c r="AEO4" s="174"/>
      <c r="AEP4" s="174"/>
      <c r="AEQ4" s="174"/>
      <c r="AER4" s="174"/>
      <c r="AES4" s="174"/>
      <c r="AET4" s="174"/>
      <c r="AEU4" s="174"/>
      <c r="AEV4" s="174"/>
      <c r="AEW4" s="174"/>
      <c r="AEX4" s="174"/>
      <c r="AEY4" s="174"/>
      <c r="AEZ4" s="174"/>
      <c r="AFA4" s="174"/>
      <c r="AFB4" s="174"/>
      <c r="AFC4" s="174"/>
      <c r="AFD4" s="174"/>
      <c r="AFE4" s="174"/>
      <c r="AFF4" s="174"/>
      <c r="AFG4" s="174"/>
      <c r="AFH4" s="174"/>
      <c r="AFI4" s="174"/>
      <c r="AFJ4" s="174"/>
      <c r="AFK4" s="174"/>
      <c r="AFL4" s="174"/>
      <c r="AFM4" s="174"/>
      <c r="AFN4" s="174"/>
      <c r="AFO4" s="174"/>
      <c r="AFP4" s="174"/>
      <c r="AFQ4" s="174"/>
      <c r="AFR4" s="174"/>
      <c r="AFS4" s="174"/>
      <c r="AFT4" s="174"/>
      <c r="AFU4" s="174"/>
      <c r="AFV4" s="174"/>
      <c r="AFW4" s="174"/>
      <c r="AFX4" s="174"/>
      <c r="AFY4" s="174"/>
      <c r="AFZ4" s="174"/>
      <c r="AGA4" s="174"/>
      <c r="AGB4" s="174"/>
      <c r="AGC4" s="174"/>
      <c r="AGD4" s="174"/>
      <c r="AGE4" s="174"/>
      <c r="AGF4" s="174"/>
      <c r="AGG4" s="174"/>
      <c r="AGH4" s="174"/>
      <c r="AGI4" s="174"/>
      <c r="AGJ4" s="174"/>
      <c r="AGK4" s="174"/>
      <c r="AGL4" s="174"/>
      <c r="AGM4" s="174"/>
      <c r="AGN4" s="174"/>
      <c r="AGO4" s="174"/>
      <c r="AGP4" s="174"/>
      <c r="AGQ4" s="174"/>
      <c r="AGR4" s="174"/>
      <c r="AGS4" s="174"/>
      <c r="AGT4" s="174"/>
      <c r="AGU4" s="174"/>
      <c r="AGV4" s="174"/>
      <c r="AGW4" s="174"/>
      <c r="AGX4" s="174"/>
      <c r="AGY4" s="174"/>
      <c r="AGZ4" s="174"/>
      <c r="AHA4" s="174"/>
      <c r="AHB4" s="174"/>
      <c r="AHC4" s="174"/>
      <c r="AHD4" s="174"/>
      <c r="AHE4" s="174"/>
      <c r="AHF4" s="174"/>
      <c r="AHG4" s="174"/>
      <c r="AHH4" s="174"/>
      <c r="AHI4" s="174"/>
      <c r="AHJ4" s="174"/>
      <c r="AHK4" s="174"/>
      <c r="AHL4" s="174"/>
      <c r="AHM4" s="174"/>
      <c r="AHN4" s="174"/>
      <c r="AHO4" s="174"/>
      <c r="AHP4" s="174"/>
      <c r="AHQ4" s="174"/>
      <c r="AHR4" s="174"/>
      <c r="AHS4" s="174"/>
      <c r="AHT4" s="174"/>
      <c r="AHU4" s="174"/>
      <c r="AHV4" s="174"/>
      <c r="AHW4" s="174"/>
      <c r="AHX4" s="174"/>
      <c r="AHY4" s="174"/>
      <c r="AHZ4" s="174"/>
      <c r="AIA4" s="174"/>
      <c r="AIB4" s="174"/>
      <c r="AIC4" s="174"/>
      <c r="AID4" s="174"/>
      <c r="AIE4" s="174"/>
      <c r="AIF4" s="174"/>
      <c r="AIG4" s="174"/>
      <c r="AIH4" s="174"/>
      <c r="AII4" s="174"/>
      <c r="AIJ4" s="174"/>
      <c r="AIK4" s="174"/>
      <c r="AIL4" s="174"/>
      <c r="AIM4" s="174"/>
      <c r="AIN4" s="174"/>
      <c r="AIO4" s="174"/>
      <c r="AIP4" s="174"/>
      <c r="AIQ4" s="174"/>
      <c r="AIR4" s="174"/>
      <c r="AIS4" s="174"/>
      <c r="AIT4" s="174"/>
      <c r="AIU4" s="174"/>
      <c r="AIV4" s="174"/>
      <c r="AIW4" s="174"/>
      <c r="AIX4" s="174"/>
      <c r="AIY4" s="174"/>
      <c r="AIZ4" s="174"/>
      <c r="AJA4" s="174"/>
      <c r="AJB4" s="174"/>
      <c r="AJC4" s="174"/>
      <c r="AJD4" s="174"/>
      <c r="AJE4" s="174"/>
      <c r="AJF4" s="174"/>
      <c r="AJG4" s="174"/>
      <c r="AJH4" s="174"/>
      <c r="AJI4" s="174"/>
      <c r="AJJ4" s="174"/>
      <c r="AJK4" s="174"/>
      <c r="AJL4" s="174"/>
      <c r="AJM4" s="174"/>
      <c r="AJN4" s="174"/>
      <c r="AJO4" s="174"/>
      <c r="AJP4" s="174"/>
      <c r="AJQ4" s="174"/>
      <c r="AJR4" s="174"/>
      <c r="AJS4" s="174"/>
      <c r="AJT4" s="174"/>
      <c r="AJU4" s="174"/>
      <c r="AJV4" s="174"/>
      <c r="AJW4" s="174"/>
      <c r="AJX4" s="174"/>
      <c r="AJY4" s="174"/>
      <c r="AJZ4" s="174"/>
      <c r="AKA4" s="174"/>
      <c r="AKB4" s="174"/>
      <c r="AKC4" s="174"/>
      <c r="AKD4" s="174"/>
      <c r="AKE4" s="174"/>
      <c r="AKF4" s="174"/>
      <c r="AKG4" s="174"/>
      <c r="AKH4" s="174"/>
      <c r="AKI4" s="174"/>
      <c r="AKJ4" s="174"/>
      <c r="AKK4" s="174"/>
      <c r="AKL4" s="174"/>
      <c r="AKM4" s="174"/>
      <c r="AKN4" s="174"/>
      <c r="AKO4" s="174"/>
      <c r="AKP4" s="174"/>
      <c r="AKQ4" s="174"/>
      <c r="AKR4" s="174"/>
      <c r="AKS4" s="174"/>
      <c r="AKT4" s="174"/>
      <c r="AKU4" s="174"/>
      <c r="AKV4" s="174"/>
      <c r="AKW4" s="174"/>
      <c r="AKX4" s="174"/>
      <c r="AKY4" s="174"/>
      <c r="AKZ4" s="174"/>
      <c r="ALA4" s="174"/>
      <c r="ALB4" s="174"/>
      <c r="ALC4" s="174"/>
      <c r="ALD4" s="174"/>
      <c r="ALE4" s="174"/>
      <c r="ALF4" s="174"/>
      <c r="ALG4" s="174"/>
      <c r="ALH4" s="174"/>
      <c r="ALI4" s="174"/>
      <c r="ALJ4" s="174"/>
      <c r="ALK4" s="174"/>
      <c r="ALL4" s="174"/>
      <c r="ALM4" s="174"/>
      <c r="ALN4" s="174"/>
      <c r="ALO4" s="174"/>
      <c r="ALP4" s="174"/>
      <c r="ALQ4" s="174"/>
      <c r="ALR4" s="174"/>
      <c r="ALS4" s="174"/>
      <c r="ALT4" s="174"/>
      <c r="ALU4" s="174"/>
      <c r="ALV4" s="174"/>
      <c r="ALW4" s="174"/>
      <c r="ALX4" s="174"/>
      <c r="ALY4" s="174"/>
      <c r="ALZ4" s="174"/>
      <c r="AMA4" s="174"/>
      <c r="AMB4" s="174"/>
      <c r="AMC4" s="174"/>
      <c r="AMD4" s="174"/>
      <c r="AME4" s="174"/>
      <c r="AMF4" s="174"/>
      <c r="AMG4" s="174"/>
      <c r="AMH4" s="174"/>
      <c r="AMI4" s="174"/>
      <c r="AMJ4" s="174"/>
      <c r="AMK4" s="174"/>
      <c r="AML4" s="174"/>
      <c r="AMM4" s="174"/>
      <c r="AMN4" s="174"/>
      <c r="AMO4" s="174"/>
      <c r="AMP4" s="174"/>
      <c r="AMQ4" s="174"/>
      <c r="AMR4" s="174"/>
      <c r="AMS4" s="174"/>
      <c r="AMT4" s="174"/>
      <c r="AMU4" s="174"/>
      <c r="AMV4" s="174"/>
      <c r="AMW4" s="174"/>
      <c r="AMX4" s="174"/>
      <c r="AMY4" s="174"/>
      <c r="AMZ4" s="174"/>
      <c r="ANA4" s="174"/>
      <c r="ANB4" s="174"/>
      <c r="ANC4" s="174"/>
      <c r="AND4" s="174"/>
      <c r="ANE4" s="174"/>
      <c r="ANF4" s="174"/>
      <c r="ANG4" s="174"/>
      <c r="ANH4" s="174"/>
      <c r="ANI4" s="174"/>
      <c r="ANJ4" s="174"/>
      <c r="ANK4" s="174"/>
      <c r="ANL4" s="174"/>
      <c r="ANM4" s="174"/>
      <c r="ANN4" s="174"/>
      <c r="ANO4" s="174"/>
      <c r="ANP4" s="174"/>
      <c r="ANQ4" s="174"/>
      <c r="ANR4" s="174"/>
      <c r="ANS4" s="174"/>
      <c r="ANT4" s="174"/>
      <c r="ANU4" s="174"/>
      <c r="ANV4" s="174"/>
      <c r="ANW4" s="174"/>
      <c r="ANX4" s="174"/>
      <c r="ANY4" s="174"/>
      <c r="ANZ4" s="174"/>
      <c r="AOA4" s="174"/>
      <c r="AOB4" s="174"/>
      <c r="AOC4" s="174"/>
      <c r="AOD4" s="174"/>
      <c r="AOE4" s="174"/>
      <c r="AOF4" s="174"/>
      <c r="AOG4" s="174"/>
      <c r="AOH4" s="174"/>
      <c r="AOI4" s="174"/>
      <c r="AOJ4" s="174"/>
      <c r="AOK4" s="174"/>
      <c r="AOL4" s="174"/>
      <c r="AOM4" s="174"/>
      <c r="AON4" s="174"/>
      <c r="AOO4" s="174"/>
      <c r="AOP4" s="174"/>
      <c r="AOQ4" s="174"/>
      <c r="AOR4" s="174"/>
      <c r="AOS4" s="174"/>
      <c r="AOT4" s="174"/>
      <c r="AOU4" s="174"/>
      <c r="AOV4" s="174"/>
      <c r="AOW4" s="174"/>
      <c r="AOX4" s="174"/>
      <c r="AOY4" s="174"/>
      <c r="AOZ4" s="174"/>
      <c r="APA4" s="174"/>
      <c r="APB4" s="174"/>
      <c r="APC4" s="174"/>
      <c r="APD4" s="174"/>
      <c r="APE4" s="174"/>
      <c r="APF4" s="174"/>
      <c r="APG4" s="174"/>
      <c r="APH4" s="174"/>
      <c r="API4" s="174"/>
      <c r="APJ4" s="174"/>
      <c r="APK4" s="174"/>
      <c r="APL4" s="174"/>
      <c r="APM4" s="174"/>
      <c r="APN4" s="174"/>
      <c r="APO4" s="174"/>
      <c r="APP4" s="174"/>
      <c r="APQ4" s="174"/>
      <c r="APR4" s="174"/>
      <c r="APS4" s="174"/>
      <c r="APT4" s="174"/>
      <c r="APU4" s="174"/>
      <c r="APV4" s="174"/>
      <c r="APW4" s="174"/>
      <c r="APX4" s="174"/>
      <c r="APY4" s="174"/>
      <c r="APZ4" s="174"/>
      <c r="AQA4" s="174"/>
      <c r="AQB4" s="174"/>
      <c r="AQC4" s="174"/>
      <c r="AQD4" s="174"/>
      <c r="AQE4" s="174"/>
      <c r="AQF4" s="174"/>
      <c r="AQG4" s="174"/>
      <c r="AQH4" s="174"/>
      <c r="AQI4" s="174"/>
      <c r="AQJ4" s="174"/>
      <c r="AQK4" s="174"/>
      <c r="AQL4" s="174"/>
      <c r="AQM4" s="174"/>
      <c r="AQN4" s="174"/>
      <c r="AQO4" s="174"/>
      <c r="AQP4" s="174"/>
      <c r="AQQ4" s="174"/>
      <c r="AQR4" s="174"/>
      <c r="AQS4" s="174"/>
      <c r="AQT4" s="174"/>
      <c r="AQU4" s="174"/>
      <c r="AQV4" s="174"/>
      <c r="AQW4" s="174"/>
      <c r="AQX4" s="174"/>
      <c r="AQY4" s="174"/>
      <c r="AQZ4" s="174"/>
      <c r="ARA4" s="174"/>
      <c r="ARB4" s="174"/>
      <c r="ARC4" s="174"/>
      <c r="ARD4" s="174"/>
      <c r="ARE4" s="174"/>
      <c r="ARF4" s="174"/>
      <c r="ARG4" s="174"/>
      <c r="ARH4" s="174"/>
      <c r="ARI4" s="174"/>
      <c r="ARJ4" s="174"/>
      <c r="ARK4" s="174"/>
      <c r="ARL4" s="174"/>
      <c r="ARM4" s="174"/>
      <c r="ARN4" s="174"/>
      <c r="ARO4" s="174"/>
      <c r="ARP4" s="174"/>
      <c r="ARQ4" s="174"/>
      <c r="ARR4" s="174"/>
      <c r="ARS4" s="174"/>
      <c r="ART4" s="174"/>
      <c r="ARU4" s="174"/>
      <c r="ARV4" s="174"/>
      <c r="ARW4" s="174"/>
      <c r="ARX4" s="174"/>
      <c r="ARY4" s="174"/>
      <c r="ARZ4" s="174"/>
      <c r="ASA4" s="174"/>
      <c r="ASB4" s="174"/>
      <c r="ASC4" s="174"/>
      <c r="ASD4" s="174"/>
      <c r="ASE4" s="174"/>
      <c r="ASF4" s="174"/>
      <c r="ASG4" s="174"/>
      <c r="ASH4" s="174"/>
      <c r="ASI4" s="174"/>
      <c r="ASJ4" s="174"/>
      <c r="ASK4" s="174"/>
      <c r="ASL4" s="174"/>
      <c r="ASM4" s="174"/>
      <c r="ASN4" s="174"/>
      <c r="ASO4" s="174"/>
      <c r="ASP4" s="174"/>
      <c r="ASQ4" s="174"/>
      <c r="ASR4" s="174"/>
      <c r="ASS4" s="174"/>
      <c r="AST4" s="174"/>
      <c r="ASU4" s="174"/>
      <c r="ASV4" s="174"/>
      <c r="ASW4" s="174"/>
      <c r="ASX4" s="174"/>
      <c r="ASY4" s="174"/>
      <c r="ASZ4" s="174"/>
      <c r="ATA4" s="174"/>
      <c r="ATB4" s="174"/>
      <c r="ATC4" s="174"/>
      <c r="ATD4" s="174"/>
      <c r="ATE4" s="174"/>
      <c r="ATF4" s="174"/>
      <c r="ATG4" s="174"/>
      <c r="ATH4" s="174"/>
      <c r="ATI4" s="174"/>
      <c r="ATJ4" s="174"/>
      <c r="ATK4" s="174"/>
      <c r="ATL4" s="174"/>
      <c r="ATM4" s="174"/>
      <c r="ATN4" s="174"/>
      <c r="ATO4" s="174"/>
      <c r="ATP4" s="174"/>
      <c r="ATQ4" s="174"/>
      <c r="ATR4" s="174"/>
      <c r="ATS4" s="174"/>
      <c r="ATT4" s="174"/>
      <c r="ATU4" s="174"/>
      <c r="ATV4" s="174"/>
      <c r="ATW4" s="174"/>
      <c r="ATX4" s="174"/>
      <c r="ATY4" s="174"/>
      <c r="ATZ4" s="174"/>
      <c r="AUA4" s="174"/>
      <c r="AUB4" s="174"/>
      <c r="AUC4" s="174"/>
      <c r="AUD4" s="174"/>
      <c r="AUE4" s="174"/>
      <c r="AUF4" s="174"/>
      <c r="AUG4" s="174"/>
      <c r="AUH4" s="174"/>
      <c r="AUI4" s="174"/>
      <c r="AUJ4" s="174"/>
      <c r="AUK4" s="174"/>
      <c r="AUL4" s="174"/>
      <c r="AUM4" s="174"/>
      <c r="AUN4" s="174"/>
      <c r="AUO4" s="174"/>
      <c r="AUP4" s="174"/>
      <c r="AUQ4" s="174"/>
      <c r="AUR4" s="174"/>
      <c r="AUS4" s="174"/>
      <c r="AUT4" s="174"/>
      <c r="AUU4" s="174"/>
      <c r="AUV4" s="174"/>
      <c r="AUW4" s="174"/>
      <c r="AUX4" s="174"/>
      <c r="AUY4" s="174"/>
      <c r="AUZ4" s="174"/>
      <c r="AVA4" s="174"/>
      <c r="AVB4" s="174"/>
      <c r="AVC4" s="174"/>
      <c r="AVD4" s="174"/>
      <c r="AVE4" s="174"/>
      <c r="AVF4" s="174"/>
      <c r="AVG4" s="174"/>
      <c r="AVH4" s="174"/>
      <c r="AVI4" s="174"/>
      <c r="AVJ4" s="174"/>
      <c r="AVK4" s="174"/>
      <c r="AVL4" s="174"/>
      <c r="AVM4" s="174"/>
      <c r="AVN4" s="174"/>
      <c r="AVO4" s="174"/>
      <c r="AVP4" s="174"/>
      <c r="AVQ4" s="174"/>
      <c r="AVR4" s="174"/>
      <c r="AVS4" s="174"/>
      <c r="AVT4" s="174"/>
      <c r="AVU4" s="174"/>
      <c r="AVV4" s="174"/>
      <c r="AVW4" s="174"/>
      <c r="AVX4" s="174"/>
      <c r="AVY4" s="174"/>
      <c r="AVZ4" s="174"/>
      <c r="AWA4" s="174"/>
      <c r="AWB4" s="174"/>
      <c r="AWC4" s="174"/>
      <c r="AWD4" s="174"/>
      <c r="AWE4" s="174"/>
      <c r="AWF4" s="174"/>
      <c r="AWG4" s="174"/>
      <c r="AWH4" s="174"/>
      <c r="AWI4" s="174"/>
      <c r="AWJ4" s="174"/>
      <c r="AWK4" s="174"/>
      <c r="AWL4" s="174"/>
      <c r="AWM4" s="174"/>
      <c r="AWN4" s="174"/>
      <c r="AWO4" s="174"/>
      <c r="AWP4" s="174"/>
      <c r="AWQ4" s="174"/>
      <c r="AWR4" s="174"/>
      <c r="AWS4" s="174"/>
      <c r="AWT4" s="174"/>
      <c r="AWU4" s="174"/>
      <c r="AWV4" s="174"/>
      <c r="AWW4" s="174"/>
      <c r="AWX4" s="174"/>
      <c r="AWY4" s="174"/>
      <c r="AWZ4" s="174"/>
      <c r="AXA4" s="174"/>
      <c r="AXB4" s="174"/>
      <c r="AXC4" s="174"/>
      <c r="AXD4" s="174"/>
      <c r="AXE4" s="174"/>
      <c r="AXF4" s="174"/>
      <c r="AXG4" s="174"/>
      <c r="AXH4" s="174"/>
      <c r="AXI4" s="174"/>
      <c r="AXJ4" s="174"/>
      <c r="AXK4" s="174"/>
      <c r="AXL4" s="174"/>
      <c r="AXM4" s="174"/>
      <c r="AXN4" s="174"/>
      <c r="AXO4" s="174"/>
      <c r="AXP4" s="174"/>
      <c r="AXQ4" s="174"/>
      <c r="AXR4" s="174"/>
      <c r="AXS4" s="174"/>
      <c r="AXT4" s="174"/>
      <c r="AXU4" s="174"/>
      <c r="AXV4" s="174"/>
      <c r="AXW4" s="174"/>
      <c r="AXX4" s="174"/>
      <c r="AXY4" s="174"/>
      <c r="AXZ4" s="174"/>
      <c r="AYA4" s="174"/>
      <c r="AYB4" s="174"/>
      <c r="AYC4" s="174"/>
      <c r="AYD4" s="174"/>
      <c r="AYE4" s="174"/>
      <c r="AYF4" s="174"/>
      <c r="AYG4" s="174"/>
      <c r="AYH4" s="174"/>
      <c r="AYI4" s="174"/>
      <c r="AYJ4" s="174"/>
      <c r="AYK4" s="174"/>
      <c r="AYL4" s="174"/>
      <c r="AYM4" s="174"/>
      <c r="AYN4" s="174"/>
      <c r="AYO4" s="174"/>
      <c r="AYP4" s="174"/>
      <c r="AYQ4" s="174"/>
      <c r="AYR4" s="174"/>
      <c r="AYS4" s="174"/>
      <c r="AYT4" s="174"/>
      <c r="AYU4" s="174"/>
      <c r="AYV4" s="174"/>
      <c r="AYW4" s="174"/>
      <c r="AYX4" s="174"/>
      <c r="AYY4" s="174"/>
      <c r="AYZ4" s="174"/>
      <c r="AZA4" s="174"/>
      <c r="AZB4" s="174"/>
      <c r="AZC4" s="174"/>
      <c r="AZD4" s="174"/>
      <c r="AZE4" s="174"/>
      <c r="AZF4" s="174"/>
      <c r="AZG4" s="174"/>
      <c r="AZH4" s="174"/>
      <c r="AZI4" s="174"/>
      <c r="AZJ4" s="174"/>
      <c r="AZK4" s="174"/>
      <c r="AZL4" s="174"/>
      <c r="AZM4" s="174"/>
      <c r="AZN4" s="174"/>
      <c r="AZO4" s="174"/>
      <c r="AZP4" s="174"/>
      <c r="AZQ4" s="174"/>
      <c r="AZR4" s="174"/>
      <c r="AZS4" s="174"/>
      <c r="AZT4" s="174"/>
      <c r="AZU4" s="174"/>
      <c r="AZV4" s="174"/>
      <c r="AZW4" s="174"/>
      <c r="AZX4" s="174"/>
      <c r="AZY4" s="174"/>
      <c r="AZZ4" s="174"/>
      <c r="BAA4" s="174"/>
      <c r="BAB4" s="174"/>
      <c r="BAC4" s="174"/>
      <c r="BAD4" s="174"/>
      <c r="BAE4" s="174"/>
      <c r="BAF4" s="174"/>
      <c r="BAG4" s="174"/>
      <c r="BAH4" s="174"/>
      <c r="BAI4" s="174"/>
      <c r="BAJ4" s="174"/>
      <c r="BAK4" s="174"/>
      <c r="BAL4" s="174"/>
      <c r="BAM4" s="174"/>
      <c r="BAN4" s="174"/>
      <c r="BAO4" s="174"/>
      <c r="BAP4" s="174"/>
      <c r="BAQ4" s="174"/>
      <c r="BAR4" s="174"/>
      <c r="BAS4" s="174"/>
      <c r="BAT4" s="174"/>
      <c r="BAU4" s="174"/>
      <c r="BAV4" s="174"/>
      <c r="BAW4" s="174"/>
      <c r="BAX4" s="174"/>
      <c r="BAY4" s="174"/>
      <c r="BAZ4" s="174"/>
      <c r="BBA4" s="174"/>
      <c r="BBB4" s="174"/>
      <c r="BBC4" s="174"/>
      <c r="BBD4" s="174"/>
      <c r="BBE4" s="174"/>
      <c r="BBF4" s="174"/>
      <c r="BBG4" s="174"/>
      <c r="BBH4" s="174"/>
      <c r="BBI4" s="174"/>
      <c r="BBJ4" s="174"/>
      <c r="BBK4" s="174"/>
      <c r="BBL4" s="174"/>
      <c r="BBM4" s="174"/>
      <c r="BBN4" s="174"/>
      <c r="BBO4" s="174"/>
      <c r="BBP4" s="174"/>
      <c r="BBQ4" s="174"/>
      <c r="BBR4" s="174"/>
      <c r="BBS4" s="174"/>
      <c r="BBT4" s="174"/>
      <c r="BBU4" s="174"/>
      <c r="BBV4" s="174"/>
      <c r="BBW4" s="174"/>
      <c r="BBX4" s="174"/>
      <c r="BBY4" s="174"/>
      <c r="BBZ4" s="174"/>
      <c r="BCA4" s="174"/>
      <c r="BCB4" s="174"/>
      <c r="BCC4" s="174"/>
      <c r="BCD4" s="174"/>
      <c r="BCE4" s="174"/>
      <c r="BCF4" s="174"/>
      <c r="BCG4" s="174"/>
      <c r="BCH4" s="174"/>
      <c r="BCI4" s="174"/>
      <c r="BCJ4" s="174"/>
      <c r="BCK4" s="174"/>
      <c r="BCL4" s="174"/>
      <c r="BCM4" s="174"/>
      <c r="BCN4" s="174"/>
      <c r="BCO4" s="174"/>
      <c r="BCP4" s="174"/>
      <c r="BCQ4" s="174"/>
      <c r="BCR4" s="174"/>
      <c r="BCS4" s="174"/>
      <c r="BCT4" s="174"/>
      <c r="BCU4" s="174"/>
      <c r="BCV4" s="174"/>
      <c r="BCW4" s="174"/>
      <c r="BCX4" s="174"/>
      <c r="BCY4" s="174"/>
      <c r="BCZ4" s="174"/>
      <c r="BDA4" s="174"/>
      <c r="BDB4" s="174"/>
      <c r="BDC4" s="174"/>
      <c r="BDD4" s="174"/>
      <c r="BDE4" s="174"/>
      <c r="BDF4" s="174"/>
      <c r="BDG4" s="174"/>
      <c r="BDH4" s="174"/>
      <c r="BDI4" s="174"/>
      <c r="BDJ4" s="174"/>
      <c r="BDK4" s="174"/>
      <c r="BDL4" s="174"/>
      <c r="BDM4" s="174"/>
      <c r="BDN4" s="174"/>
      <c r="BDO4" s="174"/>
      <c r="BDP4" s="174"/>
      <c r="BDQ4" s="174"/>
      <c r="BDR4" s="174"/>
      <c r="BDS4" s="174"/>
      <c r="BDT4" s="174"/>
      <c r="BDU4" s="174"/>
      <c r="BDV4" s="174"/>
      <c r="BDW4" s="174"/>
      <c r="BDX4" s="174"/>
      <c r="BDY4" s="174"/>
      <c r="BDZ4" s="174"/>
      <c r="BEA4" s="174"/>
      <c r="BEB4" s="174"/>
      <c r="BEC4" s="174"/>
      <c r="BED4" s="174"/>
      <c r="BEE4" s="174"/>
      <c r="BEF4" s="174"/>
      <c r="BEG4" s="174"/>
      <c r="BEH4" s="174"/>
      <c r="BEI4" s="174"/>
      <c r="BEJ4" s="174"/>
      <c r="BEK4" s="174"/>
      <c r="BEL4" s="174"/>
      <c r="BEM4" s="174"/>
      <c r="BEN4" s="174"/>
      <c r="BEO4" s="174"/>
      <c r="BEP4" s="174"/>
      <c r="BEQ4" s="174"/>
      <c r="BER4" s="174"/>
      <c r="BES4" s="174"/>
      <c r="BET4" s="174"/>
      <c r="BEU4" s="174"/>
      <c r="BEV4" s="174"/>
      <c r="BEW4" s="174"/>
      <c r="BEX4" s="174"/>
      <c r="BEY4" s="174"/>
      <c r="BEZ4" s="174"/>
      <c r="BFA4" s="174"/>
      <c r="BFB4" s="174"/>
      <c r="BFC4" s="174"/>
      <c r="BFD4" s="174"/>
      <c r="BFE4" s="174"/>
      <c r="BFF4" s="174"/>
      <c r="BFG4" s="174"/>
      <c r="BFH4" s="174"/>
      <c r="BFI4" s="174"/>
      <c r="BFJ4" s="174"/>
      <c r="BFK4" s="174"/>
      <c r="BFL4" s="174"/>
      <c r="BFM4" s="174"/>
      <c r="BFN4" s="174"/>
      <c r="BFO4" s="174"/>
      <c r="BFP4" s="174"/>
      <c r="BFQ4" s="174"/>
      <c r="BFR4" s="174"/>
      <c r="BFS4" s="174"/>
      <c r="BFT4" s="174"/>
      <c r="BFU4" s="174"/>
      <c r="BFV4" s="174"/>
      <c r="BFW4" s="174"/>
      <c r="BFX4" s="174"/>
      <c r="BFY4" s="174"/>
      <c r="BFZ4" s="174"/>
      <c r="BGA4" s="174"/>
      <c r="BGB4" s="174"/>
      <c r="BGC4" s="174"/>
      <c r="BGD4" s="174"/>
      <c r="BGE4" s="174"/>
      <c r="BGF4" s="174"/>
      <c r="BGG4" s="174"/>
      <c r="BGH4" s="174"/>
      <c r="BGI4" s="174"/>
      <c r="BGJ4" s="174"/>
      <c r="BGK4" s="174"/>
      <c r="BGL4" s="174"/>
      <c r="BGM4" s="174"/>
      <c r="BGN4" s="174"/>
      <c r="BGO4" s="174"/>
      <c r="BGP4" s="174"/>
      <c r="BGQ4" s="174"/>
      <c r="BGR4" s="174"/>
      <c r="BGS4" s="174"/>
      <c r="BGT4" s="174"/>
      <c r="BGU4" s="174"/>
      <c r="BGV4" s="174"/>
      <c r="BGW4" s="174"/>
      <c r="BGX4" s="174"/>
      <c r="BGY4" s="174"/>
      <c r="BGZ4" s="174"/>
      <c r="BHA4" s="174"/>
      <c r="BHB4" s="174"/>
      <c r="BHC4" s="174"/>
      <c r="BHD4" s="174"/>
      <c r="BHE4" s="174"/>
      <c r="BHF4" s="174"/>
      <c r="BHG4" s="174"/>
      <c r="BHH4" s="174"/>
      <c r="BHI4" s="174"/>
      <c r="BHJ4" s="174"/>
      <c r="BHK4" s="174"/>
      <c r="BHL4" s="174"/>
      <c r="BHM4" s="174"/>
      <c r="BHN4" s="174"/>
      <c r="BHO4" s="174"/>
      <c r="BHP4" s="174"/>
      <c r="BHQ4" s="174"/>
      <c r="BHR4" s="174"/>
      <c r="BHS4" s="174"/>
      <c r="BHT4" s="174"/>
      <c r="BHU4" s="174"/>
      <c r="BHV4" s="174"/>
      <c r="BHW4" s="174"/>
      <c r="BHX4" s="174"/>
      <c r="BHY4" s="174"/>
      <c r="BHZ4" s="174"/>
      <c r="BIA4" s="174"/>
      <c r="BIB4" s="174"/>
      <c r="BIC4" s="174"/>
      <c r="BID4" s="174"/>
      <c r="BIE4" s="174"/>
      <c r="BIF4" s="174"/>
      <c r="BIG4" s="174"/>
      <c r="BIH4" s="174"/>
      <c r="BII4" s="174"/>
      <c r="BIJ4" s="174"/>
      <c r="BIK4" s="174"/>
      <c r="BIL4" s="174"/>
      <c r="BIM4" s="174"/>
      <c r="BIN4" s="174"/>
      <c r="BIO4" s="174"/>
      <c r="BIP4" s="174"/>
      <c r="BIQ4" s="174"/>
      <c r="BIR4" s="174"/>
      <c r="BIS4" s="174"/>
      <c r="BIT4" s="174"/>
      <c r="BIU4" s="174"/>
      <c r="BIV4" s="174"/>
      <c r="BIW4" s="174"/>
      <c r="BIX4" s="174"/>
      <c r="BIY4" s="174"/>
      <c r="BIZ4" s="174"/>
      <c r="BJA4" s="174"/>
      <c r="BJB4" s="174"/>
      <c r="BJC4" s="174"/>
      <c r="BJD4" s="174"/>
      <c r="BJE4" s="174"/>
      <c r="BJF4" s="174"/>
      <c r="BJG4" s="174"/>
      <c r="BJH4" s="174"/>
      <c r="BJI4" s="174"/>
      <c r="BJJ4" s="174"/>
      <c r="BJK4" s="174"/>
      <c r="BJL4" s="174"/>
      <c r="BJM4" s="174"/>
      <c r="BJN4" s="174"/>
      <c r="BJO4" s="174"/>
      <c r="BJP4" s="174"/>
      <c r="BJQ4" s="174"/>
      <c r="BJR4" s="174"/>
      <c r="BJS4" s="174"/>
      <c r="BJT4" s="174"/>
      <c r="BJU4" s="174"/>
      <c r="BJV4" s="174"/>
      <c r="BJW4" s="174"/>
      <c r="BJX4" s="174"/>
      <c r="BJY4" s="174"/>
      <c r="BJZ4" s="174"/>
      <c r="BKA4" s="174"/>
      <c r="BKB4" s="174"/>
      <c r="BKC4" s="174"/>
      <c r="BKD4" s="174"/>
      <c r="BKE4" s="174"/>
      <c r="BKF4" s="174"/>
      <c r="BKG4" s="174"/>
      <c r="BKH4" s="174"/>
      <c r="BKI4" s="174"/>
      <c r="BKJ4" s="174"/>
      <c r="BKK4" s="174"/>
      <c r="BKL4" s="174"/>
      <c r="BKM4" s="174"/>
      <c r="BKN4" s="174"/>
      <c r="BKO4" s="174"/>
      <c r="BKP4" s="174"/>
      <c r="BKQ4" s="174"/>
      <c r="BKR4" s="174"/>
      <c r="BKS4" s="174"/>
      <c r="BKT4" s="174"/>
      <c r="BKU4" s="174"/>
      <c r="BKV4" s="174"/>
      <c r="BKW4" s="174"/>
      <c r="BKX4" s="174"/>
      <c r="BKY4" s="174"/>
      <c r="BKZ4" s="174"/>
      <c r="BLA4" s="174"/>
      <c r="BLB4" s="174"/>
      <c r="BLC4" s="174"/>
      <c r="BLD4" s="174"/>
      <c r="BLE4" s="174"/>
      <c r="BLF4" s="174"/>
      <c r="BLG4" s="174"/>
      <c r="BLH4" s="174"/>
      <c r="BLI4" s="174"/>
      <c r="BLJ4" s="174"/>
      <c r="BLK4" s="174"/>
      <c r="BLL4" s="174"/>
      <c r="BLM4" s="174"/>
      <c r="BLN4" s="174"/>
      <c r="BLO4" s="174"/>
      <c r="BLP4" s="174"/>
      <c r="BLQ4" s="174"/>
      <c r="BLR4" s="174"/>
      <c r="BLS4" s="174"/>
      <c r="BLT4" s="174"/>
      <c r="BLU4" s="174"/>
      <c r="BLV4" s="174"/>
      <c r="BLW4" s="174"/>
      <c r="BLX4" s="174"/>
      <c r="BLY4" s="174"/>
      <c r="BLZ4" s="174"/>
      <c r="BMA4" s="174"/>
      <c r="BMB4" s="174"/>
      <c r="BMC4" s="174"/>
      <c r="BMD4" s="174"/>
      <c r="BME4" s="174"/>
      <c r="BMF4" s="174"/>
      <c r="BMG4" s="174"/>
      <c r="BMH4" s="174"/>
      <c r="BMI4" s="174"/>
      <c r="BMJ4" s="174"/>
      <c r="BMK4" s="174"/>
      <c r="BML4" s="174"/>
      <c r="BMM4" s="174"/>
      <c r="BMN4" s="174"/>
      <c r="BMO4" s="174"/>
      <c r="BMP4" s="174"/>
      <c r="BMQ4" s="174"/>
      <c r="BMR4" s="174"/>
      <c r="BMS4" s="174"/>
      <c r="BMT4" s="174"/>
      <c r="BMU4" s="174"/>
      <c r="BMV4" s="174"/>
      <c r="BMW4" s="174"/>
      <c r="BMX4" s="174"/>
      <c r="BMY4" s="174"/>
      <c r="BMZ4" s="174"/>
      <c r="BNA4" s="174"/>
      <c r="BNB4" s="174"/>
      <c r="BNC4" s="174"/>
      <c r="BND4" s="174"/>
      <c r="BNE4" s="174"/>
      <c r="BNF4" s="174"/>
      <c r="BNG4" s="174"/>
      <c r="BNH4" s="174"/>
      <c r="BNI4" s="174"/>
      <c r="BNJ4" s="174"/>
      <c r="BNK4" s="174"/>
      <c r="BNL4" s="174"/>
      <c r="BNM4" s="174"/>
      <c r="BNN4" s="174"/>
      <c r="BNO4" s="174"/>
      <c r="BNP4" s="174"/>
      <c r="BNQ4" s="174"/>
      <c r="BNR4" s="174"/>
      <c r="BNS4" s="174"/>
      <c r="BNT4" s="174"/>
      <c r="BNU4" s="174"/>
      <c r="BNV4" s="174"/>
      <c r="BNW4" s="174"/>
      <c r="BNX4" s="174"/>
      <c r="BNY4" s="174"/>
      <c r="BNZ4" s="174"/>
      <c r="BOA4" s="174"/>
      <c r="BOB4" s="174"/>
      <c r="BOC4" s="174"/>
      <c r="BOD4" s="174"/>
      <c r="BOE4" s="174"/>
      <c r="BOF4" s="174"/>
      <c r="BOG4" s="174"/>
      <c r="BOH4" s="174"/>
      <c r="BOI4" s="174"/>
      <c r="BOJ4" s="174"/>
      <c r="BOK4" s="174"/>
      <c r="BOL4" s="174"/>
      <c r="BOM4" s="174"/>
      <c r="BON4" s="174"/>
      <c r="BOO4" s="174"/>
      <c r="BOP4" s="174"/>
      <c r="BOQ4" s="174"/>
      <c r="BOR4" s="174"/>
      <c r="BOS4" s="174"/>
      <c r="BOT4" s="174"/>
      <c r="BOU4" s="174"/>
      <c r="BOV4" s="174"/>
      <c r="BOW4" s="174"/>
      <c r="BOX4" s="174"/>
      <c r="BOY4" s="174"/>
      <c r="BOZ4" s="174"/>
      <c r="BPA4" s="174"/>
      <c r="BPB4" s="174"/>
      <c r="BPC4" s="174"/>
      <c r="BPD4" s="174"/>
      <c r="BPE4" s="174"/>
      <c r="BPF4" s="174"/>
      <c r="BPG4" s="174"/>
      <c r="BPH4" s="174"/>
      <c r="BPI4" s="174"/>
      <c r="BPJ4" s="174"/>
      <c r="BPK4" s="174"/>
      <c r="BPL4" s="174"/>
      <c r="BPM4" s="174"/>
      <c r="BPN4" s="174"/>
      <c r="BPO4" s="174"/>
      <c r="BPP4" s="174"/>
      <c r="BPQ4" s="174"/>
      <c r="BPR4" s="174"/>
      <c r="BPS4" s="174"/>
      <c r="BPT4" s="174"/>
      <c r="BPU4" s="174"/>
      <c r="BPV4" s="174"/>
      <c r="BPW4" s="174"/>
      <c r="BPX4" s="174"/>
      <c r="BPY4" s="174"/>
      <c r="BPZ4" s="174"/>
      <c r="BQA4" s="174"/>
      <c r="BQB4" s="174"/>
      <c r="BQC4" s="174"/>
      <c r="BQD4" s="174"/>
      <c r="BQE4" s="174"/>
      <c r="BQF4" s="174"/>
      <c r="BQG4" s="174"/>
      <c r="BQH4" s="174"/>
      <c r="BQI4" s="174"/>
      <c r="BQJ4" s="174"/>
      <c r="BQK4" s="174"/>
      <c r="BQL4" s="174"/>
      <c r="BQM4" s="174"/>
      <c r="BQN4" s="174"/>
      <c r="BQO4" s="174"/>
      <c r="BQP4" s="174"/>
      <c r="BQQ4" s="174"/>
      <c r="BQR4" s="174"/>
      <c r="BQS4" s="174"/>
      <c r="BQT4" s="174"/>
      <c r="BQU4" s="174"/>
      <c r="BQV4" s="174"/>
      <c r="BQW4" s="174"/>
      <c r="BQX4" s="174"/>
      <c r="BQY4" s="174"/>
      <c r="BQZ4" s="174"/>
      <c r="BRA4" s="174"/>
      <c r="BRB4" s="174"/>
      <c r="BRC4" s="174"/>
      <c r="BRD4" s="174"/>
      <c r="BRE4" s="174"/>
      <c r="BRF4" s="174"/>
      <c r="BRG4" s="174"/>
      <c r="BRH4" s="174"/>
      <c r="BRI4" s="174"/>
      <c r="BRJ4" s="174"/>
      <c r="BRK4" s="174"/>
      <c r="BRL4" s="174"/>
      <c r="BRM4" s="174"/>
      <c r="BRN4" s="174"/>
      <c r="BRO4" s="174"/>
      <c r="BRP4" s="174"/>
      <c r="BRQ4" s="174"/>
      <c r="BRR4" s="174"/>
      <c r="BRS4" s="174"/>
      <c r="BRT4" s="174"/>
      <c r="BRU4" s="174"/>
      <c r="BRV4" s="174"/>
      <c r="BRW4" s="174"/>
      <c r="BRX4" s="174"/>
      <c r="BRY4" s="174"/>
      <c r="BRZ4" s="174"/>
      <c r="BSA4" s="174"/>
      <c r="BSB4" s="174"/>
      <c r="BSC4" s="174"/>
      <c r="BSD4" s="174"/>
      <c r="BSE4" s="174"/>
      <c r="BSF4" s="174"/>
      <c r="BSG4" s="174"/>
      <c r="BSH4" s="174"/>
      <c r="BSI4" s="174"/>
      <c r="BSJ4" s="174"/>
      <c r="BSK4" s="174"/>
      <c r="BSL4" s="174"/>
      <c r="BSM4" s="174"/>
      <c r="BSN4" s="174"/>
      <c r="BSO4" s="174"/>
      <c r="BSP4" s="174"/>
      <c r="BSQ4" s="174"/>
      <c r="BSR4" s="174"/>
      <c r="BSS4" s="174"/>
      <c r="BST4" s="174"/>
      <c r="BSU4" s="174"/>
      <c r="BSV4" s="174"/>
      <c r="BSW4" s="174"/>
      <c r="BSX4" s="174"/>
      <c r="BSY4" s="174"/>
      <c r="BSZ4" s="174"/>
      <c r="BTA4" s="174"/>
      <c r="BTB4" s="174"/>
      <c r="BTC4" s="174"/>
      <c r="BTD4" s="174"/>
      <c r="BTE4" s="174"/>
      <c r="BTF4" s="174"/>
      <c r="BTG4" s="174"/>
      <c r="BTH4" s="174"/>
      <c r="BTI4" s="174"/>
      <c r="BTJ4" s="174"/>
      <c r="BTK4" s="174"/>
      <c r="BTL4" s="174"/>
      <c r="BTM4" s="174"/>
      <c r="BTN4" s="174"/>
      <c r="BTO4" s="174"/>
      <c r="BTP4" s="174"/>
      <c r="BTQ4" s="174"/>
      <c r="BTR4" s="174"/>
      <c r="BTS4" s="174"/>
      <c r="BTT4" s="174"/>
      <c r="BTU4" s="174"/>
      <c r="BTV4" s="174"/>
      <c r="BTW4" s="174"/>
      <c r="BTX4" s="174"/>
      <c r="BTY4" s="174"/>
      <c r="BTZ4" s="174"/>
      <c r="BUA4" s="174"/>
      <c r="BUB4" s="174"/>
      <c r="BUC4" s="174"/>
      <c r="BUD4" s="174"/>
      <c r="BUE4" s="174"/>
      <c r="BUF4" s="174"/>
      <c r="BUG4" s="174"/>
      <c r="BUH4" s="174"/>
      <c r="BUI4" s="174"/>
      <c r="BUJ4" s="174"/>
      <c r="BUK4" s="174"/>
      <c r="BUL4" s="174"/>
      <c r="BUM4" s="174"/>
      <c r="BUN4" s="174"/>
      <c r="BUO4" s="174"/>
      <c r="BUP4" s="174"/>
      <c r="BUQ4" s="174"/>
      <c r="BUR4" s="174"/>
      <c r="BUS4" s="174"/>
      <c r="BUT4" s="174"/>
      <c r="BUU4" s="174"/>
      <c r="BUV4" s="174"/>
      <c r="BUW4" s="174"/>
      <c r="BUX4" s="174"/>
      <c r="BUY4" s="174"/>
      <c r="BUZ4" s="174"/>
      <c r="BVA4" s="174"/>
      <c r="BVB4" s="174"/>
      <c r="BVC4" s="174"/>
      <c r="BVD4" s="174"/>
      <c r="BVE4" s="174"/>
      <c r="BVF4" s="174"/>
      <c r="BVG4" s="174"/>
      <c r="BVH4" s="174"/>
      <c r="BVI4" s="174"/>
      <c r="BVJ4" s="174"/>
      <c r="BVK4" s="174"/>
      <c r="BVL4" s="174"/>
      <c r="BVM4" s="174"/>
      <c r="BVN4" s="174"/>
      <c r="BVO4" s="174"/>
      <c r="BVP4" s="174"/>
      <c r="BVQ4" s="174"/>
      <c r="BVR4" s="174"/>
      <c r="BVS4" s="174"/>
      <c r="BVT4" s="174"/>
      <c r="BVU4" s="174"/>
      <c r="BVV4" s="174"/>
      <c r="BVW4" s="174"/>
      <c r="BVX4" s="174"/>
      <c r="BVY4" s="174"/>
      <c r="BVZ4" s="174"/>
      <c r="BWA4" s="174"/>
      <c r="BWB4" s="174"/>
      <c r="BWC4" s="174"/>
      <c r="BWD4" s="174"/>
      <c r="BWE4" s="174"/>
      <c r="BWF4" s="174"/>
      <c r="BWG4" s="174"/>
      <c r="BWH4" s="174"/>
      <c r="BWI4" s="174"/>
      <c r="BWJ4" s="174"/>
      <c r="BWK4" s="174"/>
      <c r="BWL4" s="174"/>
      <c r="BWM4" s="174"/>
      <c r="BWN4" s="174"/>
      <c r="BWO4" s="174"/>
      <c r="BWP4" s="174"/>
      <c r="BWQ4" s="174"/>
      <c r="BWR4" s="174"/>
      <c r="BWS4" s="174"/>
      <c r="BWT4" s="174"/>
      <c r="BWU4" s="174"/>
      <c r="BWV4" s="174"/>
      <c r="BWW4" s="174"/>
      <c r="BWX4" s="174"/>
      <c r="BWY4" s="174"/>
      <c r="BWZ4" s="174"/>
      <c r="BXA4" s="174"/>
      <c r="BXB4" s="174"/>
      <c r="BXC4" s="174"/>
      <c r="BXD4" s="174"/>
      <c r="BXE4" s="174"/>
      <c r="BXF4" s="174"/>
      <c r="BXG4" s="174"/>
      <c r="BXH4" s="174"/>
      <c r="BXI4" s="174"/>
      <c r="BXJ4" s="174"/>
      <c r="BXK4" s="174"/>
      <c r="BXL4" s="174"/>
      <c r="BXM4" s="174"/>
      <c r="BXN4" s="174"/>
      <c r="BXO4" s="174"/>
      <c r="BXP4" s="174"/>
      <c r="BXQ4" s="174"/>
      <c r="BXR4" s="174"/>
      <c r="BXS4" s="174"/>
      <c r="BXT4" s="174"/>
      <c r="BXU4" s="174"/>
      <c r="BXV4" s="174"/>
      <c r="BXW4" s="174"/>
      <c r="BXX4" s="174"/>
      <c r="BXY4" s="174"/>
      <c r="BXZ4" s="174"/>
      <c r="BYA4" s="174"/>
      <c r="BYB4" s="174"/>
      <c r="BYC4" s="174"/>
      <c r="BYD4" s="174"/>
      <c r="BYE4" s="174"/>
      <c r="BYF4" s="174"/>
      <c r="BYG4" s="174"/>
      <c r="BYH4" s="174"/>
      <c r="BYI4" s="174"/>
      <c r="BYJ4" s="174"/>
      <c r="BYK4" s="174"/>
      <c r="BYL4" s="174"/>
      <c r="BYM4" s="174"/>
      <c r="BYN4" s="174"/>
      <c r="BYO4" s="174"/>
      <c r="BYP4" s="174"/>
      <c r="BYQ4" s="174"/>
      <c r="BYR4" s="174"/>
      <c r="BYS4" s="174"/>
      <c r="BYT4" s="174"/>
      <c r="BYU4" s="174"/>
      <c r="BYV4" s="174"/>
      <c r="BYW4" s="174"/>
      <c r="BYX4" s="174"/>
      <c r="BYY4" s="174"/>
      <c r="BYZ4" s="174"/>
      <c r="BZA4" s="174"/>
      <c r="BZB4" s="174"/>
      <c r="BZC4" s="174"/>
      <c r="BZD4" s="174"/>
      <c r="BZE4" s="174"/>
      <c r="BZF4" s="174"/>
      <c r="BZG4" s="174"/>
      <c r="BZH4" s="174"/>
      <c r="BZI4" s="174"/>
      <c r="BZJ4" s="174"/>
      <c r="BZK4" s="174"/>
      <c r="BZL4" s="174"/>
      <c r="BZM4" s="174"/>
      <c r="BZN4" s="174"/>
      <c r="BZO4" s="174"/>
      <c r="BZP4" s="174"/>
      <c r="BZQ4" s="174"/>
      <c r="BZR4" s="174"/>
      <c r="BZS4" s="174"/>
      <c r="BZT4" s="174"/>
      <c r="BZU4" s="174"/>
      <c r="BZV4" s="174"/>
      <c r="BZW4" s="174"/>
      <c r="BZX4" s="174"/>
      <c r="BZY4" s="174"/>
      <c r="BZZ4" s="174"/>
      <c r="CAA4" s="174"/>
      <c r="CAB4" s="174"/>
      <c r="CAC4" s="174"/>
      <c r="CAD4" s="174"/>
      <c r="CAE4" s="174"/>
      <c r="CAF4" s="174"/>
      <c r="CAG4" s="174"/>
      <c r="CAH4" s="174"/>
      <c r="CAI4" s="174"/>
      <c r="CAJ4" s="174"/>
      <c r="CAK4" s="174"/>
      <c r="CAL4" s="174"/>
      <c r="CAM4" s="174"/>
      <c r="CAN4" s="174"/>
      <c r="CAO4" s="174"/>
      <c r="CAP4" s="174"/>
      <c r="CAQ4" s="174"/>
      <c r="CAR4" s="174"/>
      <c r="CAS4" s="174"/>
      <c r="CAT4" s="174"/>
      <c r="CAU4" s="174"/>
      <c r="CAV4" s="174"/>
      <c r="CAW4" s="174"/>
      <c r="CAX4" s="174"/>
      <c r="CAY4" s="174"/>
      <c r="CAZ4" s="174"/>
      <c r="CBA4" s="174"/>
      <c r="CBB4" s="174"/>
      <c r="CBC4" s="174"/>
      <c r="CBD4" s="174"/>
      <c r="CBE4" s="174"/>
      <c r="CBF4" s="174"/>
      <c r="CBG4" s="174"/>
      <c r="CBH4" s="174"/>
      <c r="CBI4" s="174"/>
      <c r="CBJ4" s="174"/>
      <c r="CBK4" s="174"/>
      <c r="CBL4" s="174"/>
      <c r="CBM4" s="174"/>
      <c r="CBN4" s="174"/>
      <c r="CBO4" s="174"/>
      <c r="CBP4" s="174"/>
      <c r="CBQ4" s="174"/>
      <c r="CBR4" s="174"/>
      <c r="CBS4" s="174"/>
      <c r="CBT4" s="174"/>
      <c r="CBU4" s="174"/>
      <c r="CBV4" s="174"/>
      <c r="CBW4" s="174"/>
      <c r="CBX4" s="174"/>
      <c r="CBY4" s="174"/>
      <c r="CBZ4" s="174"/>
      <c r="CCA4" s="174"/>
      <c r="CCB4" s="174"/>
      <c r="CCC4" s="174"/>
      <c r="CCD4" s="174"/>
      <c r="CCE4" s="174"/>
      <c r="CCF4" s="174"/>
      <c r="CCG4" s="174"/>
      <c r="CCH4" s="174"/>
      <c r="CCI4" s="174"/>
      <c r="CCJ4" s="174"/>
      <c r="CCK4" s="174"/>
      <c r="CCL4" s="174"/>
      <c r="CCM4" s="174"/>
      <c r="CCN4" s="174"/>
      <c r="CCO4" s="174"/>
      <c r="CCP4" s="174"/>
      <c r="CCQ4" s="174"/>
      <c r="CCR4" s="174"/>
      <c r="CCS4" s="174"/>
      <c r="CCT4" s="174"/>
      <c r="CCU4" s="174"/>
      <c r="CCV4" s="174"/>
      <c r="CCW4" s="174"/>
      <c r="CCX4" s="174"/>
      <c r="CCY4" s="174"/>
      <c r="CCZ4" s="174"/>
      <c r="CDA4" s="174"/>
      <c r="CDB4" s="174"/>
      <c r="CDC4" s="174"/>
      <c r="CDD4" s="174"/>
      <c r="CDE4" s="174"/>
      <c r="CDF4" s="174"/>
      <c r="CDG4" s="174"/>
      <c r="CDH4" s="174"/>
      <c r="CDI4" s="174"/>
      <c r="CDJ4" s="174"/>
      <c r="CDK4" s="174"/>
      <c r="CDL4" s="174"/>
      <c r="CDM4" s="174"/>
      <c r="CDN4" s="174"/>
      <c r="CDO4" s="174"/>
      <c r="CDP4" s="174"/>
      <c r="CDQ4" s="174"/>
      <c r="CDR4" s="174"/>
      <c r="CDS4" s="174"/>
      <c r="CDT4" s="174"/>
      <c r="CDU4" s="174"/>
      <c r="CDV4" s="174"/>
      <c r="CDW4" s="174"/>
      <c r="CDX4" s="174"/>
      <c r="CDY4" s="174"/>
      <c r="CDZ4" s="174"/>
      <c r="CEA4" s="174"/>
      <c r="CEB4" s="174"/>
      <c r="CEC4" s="174"/>
      <c r="CED4" s="174"/>
      <c r="CEE4" s="174"/>
      <c r="CEF4" s="174"/>
      <c r="CEG4" s="174"/>
      <c r="CEH4" s="174"/>
      <c r="CEI4" s="174"/>
      <c r="CEJ4" s="174"/>
      <c r="CEK4" s="174"/>
      <c r="CEL4" s="174"/>
      <c r="CEM4" s="174"/>
      <c r="CEN4" s="174"/>
      <c r="CEO4" s="174"/>
      <c r="CEP4" s="174"/>
      <c r="CEQ4" s="174"/>
      <c r="CER4" s="174"/>
      <c r="CES4" s="174"/>
      <c r="CET4" s="174"/>
      <c r="CEU4" s="174"/>
      <c r="CEV4" s="174"/>
      <c r="CEW4" s="174"/>
      <c r="CEX4" s="174"/>
      <c r="CEY4" s="174"/>
      <c r="CEZ4" s="174"/>
      <c r="CFA4" s="174"/>
      <c r="CFB4" s="174"/>
      <c r="CFC4" s="174"/>
      <c r="CFD4" s="174"/>
      <c r="CFE4" s="174"/>
      <c r="CFF4" s="174"/>
      <c r="CFG4" s="174"/>
      <c r="CFH4" s="174"/>
      <c r="CFI4" s="174"/>
      <c r="CFJ4" s="174"/>
      <c r="CFK4" s="174"/>
      <c r="CFL4" s="174"/>
      <c r="CFM4" s="174"/>
      <c r="CFN4" s="174"/>
      <c r="CFO4" s="174"/>
      <c r="CFP4" s="174"/>
      <c r="CFQ4" s="174"/>
      <c r="CFR4" s="174"/>
      <c r="CFS4" s="174"/>
      <c r="CFT4" s="174"/>
      <c r="CFU4" s="174"/>
      <c r="CFV4" s="174"/>
      <c r="CFW4" s="174"/>
      <c r="CFX4" s="174"/>
      <c r="CFY4" s="174"/>
      <c r="CFZ4" s="174"/>
      <c r="CGA4" s="174"/>
      <c r="CGB4" s="174"/>
      <c r="CGC4" s="174"/>
      <c r="CGD4" s="174"/>
      <c r="CGE4" s="174"/>
      <c r="CGF4" s="174"/>
      <c r="CGG4" s="174"/>
      <c r="CGH4" s="174"/>
      <c r="CGI4" s="174"/>
      <c r="CGJ4" s="174"/>
      <c r="CGK4" s="174"/>
      <c r="CGL4" s="174"/>
      <c r="CGM4" s="174"/>
      <c r="CGN4" s="174"/>
      <c r="CGO4" s="174"/>
      <c r="CGP4" s="174"/>
      <c r="CGQ4" s="174"/>
      <c r="CGR4" s="174"/>
      <c r="CGS4" s="174"/>
      <c r="CGT4" s="174"/>
      <c r="CGU4" s="174"/>
      <c r="CGV4" s="174"/>
      <c r="CGW4" s="174"/>
      <c r="CGX4" s="174"/>
      <c r="CGY4" s="174"/>
      <c r="CGZ4" s="174"/>
      <c r="CHA4" s="174"/>
      <c r="CHB4" s="174"/>
      <c r="CHC4" s="174"/>
      <c r="CHD4" s="174"/>
      <c r="CHE4" s="174"/>
      <c r="CHF4" s="174"/>
      <c r="CHG4" s="174"/>
      <c r="CHH4" s="174"/>
      <c r="CHI4" s="174"/>
      <c r="CHJ4" s="174"/>
      <c r="CHK4" s="174"/>
      <c r="CHL4" s="174"/>
      <c r="CHM4" s="174"/>
      <c r="CHN4" s="174"/>
      <c r="CHO4" s="174"/>
      <c r="CHP4" s="174"/>
      <c r="CHQ4" s="174"/>
      <c r="CHR4" s="174"/>
      <c r="CHS4" s="174"/>
      <c r="CHT4" s="174"/>
      <c r="CHU4" s="174"/>
      <c r="CHV4" s="174"/>
      <c r="CHW4" s="174"/>
      <c r="CHX4" s="174"/>
      <c r="CHY4" s="174"/>
      <c r="CHZ4" s="174"/>
      <c r="CIA4" s="174"/>
      <c r="CIB4" s="174"/>
      <c r="CIC4" s="174"/>
      <c r="CID4" s="174"/>
      <c r="CIE4" s="174"/>
      <c r="CIF4" s="174"/>
      <c r="CIG4" s="174"/>
      <c r="CIH4" s="174"/>
      <c r="CII4" s="174"/>
      <c r="CIJ4" s="174"/>
      <c r="CIK4" s="174"/>
      <c r="CIL4" s="174"/>
      <c r="CIM4" s="174"/>
      <c r="CIN4" s="174"/>
      <c r="CIO4" s="174"/>
      <c r="CIP4" s="174"/>
      <c r="CIQ4" s="174"/>
      <c r="CIR4" s="174"/>
      <c r="CIS4" s="174"/>
      <c r="CIT4" s="174"/>
      <c r="CIU4" s="174"/>
      <c r="CIV4" s="174"/>
      <c r="CIW4" s="174"/>
      <c r="CIX4" s="174"/>
      <c r="CIY4" s="174"/>
      <c r="CIZ4" s="174"/>
      <c r="CJA4" s="174"/>
      <c r="CJB4" s="174"/>
      <c r="CJC4" s="174"/>
      <c r="CJD4" s="174"/>
      <c r="CJE4" s="174"/>
      <c r="CJF4" s="174"/>
      <c r="CJG4" s="174"/>
      <c r="CJH4" s="174"/>
      <c r="CJI4" s="174"/>
      <c r="CJJ4" s="174"/>
      <c r="CJK4" s="174"/>
      <c r="CJL4" s="174"/>
      <c r="CJM4" s="174"/>
      <c r="CJN4" s="174"/>
      <c r="CJO4" s="174"/>
      <c r="CJP4" s="174"/>
      <c r="CJQ4" s="174"/>
      <c r="CJR4" s="174"/>
      <c r="CJS4" s="174"/>
      <c r="CJT4" s="174"/>
      <c r="CJU4" s="174"/>
      <c r="CJV4" s="174"/>
      <c r="CJW4" s="174"/>
      <c r="CJX4" s="174"/>
      <c r="CJY4" s="174"/>
      <c r="CJZ4" s="174"/>
      <c r="CKA4" s="174"/>
      <c r="CKB4" s="174"/>
      <c r="CKC4" s="174"/>
      <c r="CKD4" s="174"/>
      <c r="CKE4" s="174"/>
      <c r="CKF4" s="174"/>
      <c r="CKG4" s="174"/>
      <c r="CKH4" s="174"/>
      <c r="CKI4" s="174"/>
      <c r="CKJ4" s="174"/>
      <c r="CKK4" s="174"/>
      <c r="CKL4" s="174"/>
      <c r="CKM4" s="174"/>
      <c r="CKN4" s="174"/>
      <c r="CKO4" s="174"/>
      <c r="CKP4" s="174"/>
      <c r="CKQ4" s="174"/>
      <c r="CKR4" s="174"/>
      <c r="CKS4" s="174"/>
      <c r="CKT4" s="174"/>
      <c r="CKU4" s="174"/>
      <c r="CKV4" s="174"/>
      <c r="CKW4" s="174"/>
      <c r="CKX4" s="174"/>
      <c r="CKY4" s="174"/>
      <c r="CKZ4" s="174"/>
      <c r="CLA4" s="174"/>
      <c r="CLB4" s="174"/>
      <c r="CLC4" s="174"/>
      <c r="CLD4" s="174"/>
      <c r="CLE4" s="174"/>
      <c r="CLF4" s="174"/>
      <c r="CLG4" s="174"/>
      <c r="CLH4" s="174"/>
      <c r="CLI4" s="174"/>
      <c r="CLJ4" s="174"/>
      <c r="CLK4" s="174"/>
      <c r="CLL4" s="174"/>
      <c r="CLM4" s="174"/>
      <c r="CLN4" s="174"/>
      <c r="CLO4" s="174"/>
      <c r="CLP4" s="174"/>
      <c r="CLQ4" s="174"/>
      <c r="CLR4" s="174"/>
      <c r="CLS4" s="174"/>
      <c r="CLT4" s="174"/>
      <c r="CLU4" s="174"/>
      <c r="CLV4" s="174"/>
      <c r="CLW4" s="174"/>
      <c r="CLX4" s="174"/>
      <c r="CLY4" s="174"/>
      <c r="CLZ4" s="174"/>
      <c r="CMA4" s="174"/>
      <c r="CMB4" s="174"/>
      <c r="CMC4" s="174"/>
      <c r="CMD4" s="174"/>
      <c r="CME4" s="174"/>
      <c r="CMF4" s="174"/>
      <c r="CMG4" s="174"/>
      <c r="CMH4" s="174"/>
      <c r="CMI4" s="174"/>
      <c r="CMJ4" s="174"/>
      <c r="CMK4" s="174"/>
      <c r="CML4" s="174"/>
      <c r="CMM4" s="174"/>
      <c r="CMN4" s="174"/>
      <c r="CMO4" s="174"/>
      <c r="CMP4" s="174"/>
      <c r="CMQ4" s="174"/>
      <c r="CMR4" s="174"/>
      <c r="CMS4" s="174"/>
      <c r="CMT4" s="174"/>
      <c r="CMU4" s="174"/>
      <c r="CMV4" s="174"/>
      <c r="CMW4" s="174"/>
      <c r="CMX4" s="174"/>
      <c r="CMY4" s="174"/>
      <c r="CMZ4" s="174"/>
      <c r="CNA4" s="174"/>
      <c r="CNB4" s="174"/>
      <c r="CNC4" s="174"/>
      <c r="CND4" s="174"/>
      <c r="CNE4" s="174"/>
      <c r="CNF4" s="174"/>
      <c r="CNG4" s="174"/>
      <c r="CNH4" s="174"/>
      <c r="CNI4" s="174"/>
      <c r="CNJ4" s="174"/>
      <c r="CNK4" s="174"/>
      <c r="CNL4" s="174"/>
      <c r="CNM4" s="174"/>
      <c r="CNN4" s="174"/>
      <c r="CNO4" s="174"/>
      <c r="CNP4" s="174"/>
      <c r="CNQ4" s="174"/>
      <c r="CNR4" s="174"/>
      <c r="CNS4" s="174"/>
      <c r="CNT4" s="174"/>
      <c r="CNU4" s="174"/>
      <c r="CNV4" s="174"/>
      <c r="CNW4" s="174"/>
      <c r="CNX4" s="174"/>
      <c r="CNY4" s="174"/>
      <c r="CNZ4" s="174"/>
      <c r="COA4" s="174"/>
      <c r="COB4" s="174"/>
      <c r="COC4" s="174"/>
      <c r="COD4" s="174"/>
      <c r="COE4" s="174"/>
      <c r="COF4" s="174"/>
      <c r="COG4" s="174"/>
      <c r="COH4" s="174"/>
      <c r="COI4" s="174"/>
      <c r="COJ4" s="174"/>
      <c r="COK4" s="174"/>
      <c r="COL4" s="174"/>
      <c r="COM4" s="174"/>
      <c r="CON4" s="174"/>
      <c r="COO4" s="174"/>
      <c r="COP4" s="174"/>
      <c r="COQ4" s="174"/>
      <c r="COR4" s="174"/>
      <c r="COS4" s="174"/>
      <c r="COT4" s="174"/>
      <c r="COU4" s="174"/>
      <c r="COV4" s="174"/>
      <c r="COW4" s="174"/>
      <c r="COX4" s="174"/>
      <c r="COY4" s="174"/>
      <c r="COZ4" s="174"/>
      <c r="CPA4" s="174"/>
      <c r="CPB4" s="174"/>
      <c r="CPC4" s="174"/>
      <c r="CPD4" s="174"/>
      <c r="CPE4" s="174"/>
      <c r="CPF4" s="174"/>
      <c r="CPG4" s="174"/>
      <c r="CPH4" s="174"/>
      <c r="CPI4" s="174"/>
      <c r="CPJ4" s="174"/>
      <c r="CPK4" s="174"/>
      <c r="CPL4" s="174"/>
      <c r="CPM4" s="174"/>
      <c r="CPN4" s="174"/>
      <c r="CPO4" s="174"/>
      <c r="CPP4" s="174"/>
      <c r="CPQ4" s="174"/>
      <c r="CPR4" s="174"/>
      <c r="CPS4" s="174"/>
      <c r="CPT4" s="174"/>
      <c r="CPU4" s="174"/>
      <c r="CPV4" s="174"/>
      <c r="CPW4" s="174"/>
      <c r="CPX4" s="174"/>
      <c r="CPY4" s="174"/>
      <c r="CPZ4" s="174"/>
      <c r="CQA4" s="174"/>
      <c r="CQB4" s="174"/>
      <c r="CQC4" s="174"/>
      <c r="CQD4" s="174"/>
      <c r="CQE4" s="174"/>
      <c r="CQF4" s="174"/>
      <c r="CQG4" s="174"/>
      <c r="CQH4" s="174"/>
      <c r="CQI4" s="174"/>
      <c r="CQJ4" s="174"/>
      <c r="CQK4" s="174"/>
      <c r="CQL4" s="174"/>
      <c r="CQM4" s="174"/>
      <c r="CQN4" s="174"/>
      <c r="CQO4" s="174"/>
      <c r="CQP4" s="174"/>
      <c r="CQQ4" s="174"/>
      <c r="CQR4" s="174"/>
      <c r="CQS4" s="174"/>
      <c r="CQT4" s="174"/>
      <c r="CQU4" s="174"/>
      <c r="CQV4" s="174"/>
      <c r="CQW4" s="174"/>
      <c r="CQX4" s="174"/>
      <c r="CQY4" s="174"/>
      <c r="CQZ4" s="174"/>
      <c r="CRA4" s="174"/>
      <c r="CRB4" s="174"/>
      <c r="CRC4" s="174"/>
      <c r="CRD4" s="174"/>
      <c r="CRE4" s="174"/>
      <c r="CRF4" s="174"/>
      <c r="CRG4" s="174"/>
      <c r="CRH4" s="174"/>
      <c r="CRI4" s="174"/>
      <c r="CRJ4" s="174"/>
      <c r="CRK4" s="174"/>
      <c r="CRL4" s="174"/>
      <c r="CRM4" s="174"/>
      <c r="CRN4" s="174"/>
      <c r="CRO4" s="174"/>
      <c r="CRP4" s="174"/>
      <c r="CRQ4" s="174"/>
      <c r="CRR4" s="174"/>
      <c r="CRS4" s="174"/>
      <c r="CRT4" s="174"/>
      <c r="CRU4" s="174"/>
      <c r="CRV4" s="174"/>
      <c r="CRW4" s="174"/>
      <c r="CRX4" s="174"/>
      <c r="CRY4" s="174"/>
      <c r="CRZ4" s="174"/>
      <c r="CSA4" s="174"/>
      <c r="CSB4" s="174"/>
      <c r="CSC4" s="174"/>
      <c r="CSD4" s="174"/>
      <c r="CSE4" s="174"/>
      <c r="CSF4" s="174"/>
      <c r="CSG4" s="174"/>
      <c r="CSH4" s="174"/>
      <c r="CSI4" s="174"/>
      <c r="CSJ4" s="174"/>
      <c r="CSK4" s="174"/>
      <c r="CSL4" s="174"/>
      <c r="CSM4" s="174"/>
      <c r="CSN4" s="174"/>
      <c r="CSO4" s="174"/>
      <c r="CSP4" s="174"/>
      <c r="CSQ4" s="174"/>
      <c r="CSR4" s="174"/>
      <c r="CSS4" s="174"/>
      <c r="CST4" s="174"/>
      <c r="CSU4" s="174"/>
      <c r="CSV4" s="174"/>
      <c r="CSW4" s="174"/>
      <c r="CSX4" s="174"/>
      <c r="CSY4" s="174"/>
      <c r="CSZ4" s="174"/>
      <c r="CTA4" s="174"/>
      <c r="CTB4" s="174"/>
      <c r="CTC4" s="174"/>
      <c r="CTD4" s="174"/>
      <c r="CTE4" s="174"/>
      <c r="CTF4" s="174"/>
      <c r="CTG4" s="174"/>
      <c r="CTH4" s="174"/>
      <c r="CTI4" s="174"/>
      <c r="CTJ4" s="174"/>
      <c r="CTK4" s="174"/>
      <c r="CTL4" s="174"/>
      <c r="CTM4" s="174"/>
      <c r="CTN4" s="174"/>
      <c r="CTO4" s="174"/>
      <c r="CTP4" s="174"/>
      <c r="CTQ4" s="174"/>
      <c r="CTR4" s="174"/>
      <c r="CTS4" s="174"/>
      <c r="CTT4" s="174"/>
      <c r="CTU4" s="174"/>
      <c r="CTV4" s="174"/>
      <c r="CTW4" s="174"/>
      <c r="CTX4" s="174"/>
      <c r="CTY4" s="174"/>
      <c r="CTZ4" s="174"/>
      <c r="CUA4" s="174"/>
      <c r="CUB4" s="174"/>
      <c r="CUC4" s="174"/>
      <c r="CUD4" s="174"/>
      <c r="CUE4" s="174"/>
      <c r="CUF4" s="174"/>
      <c r="CUG4" s="174"/>
      <c r="CUH4" s="174"/>
      <c r="CUI4" s="174"/>
      <c r="CUJ4" s="174"/>
      <c r="CUK4" s="174"/>
      <c r="CUL4" s="174"/>
      <c r="CUM4" s="174"/>
      <c r="CUN4" s="174"/>
      <c r="CUO4" s="174"/>
      <c r="CUP4" s="174"/>
      <c r="CUQ4" s="174"/>
      <c r="CUR4" s="174"/>
      <c r="CUS4" s="174"/>
      <c r="CUT4" s="174"/>
      <c r="CUU4" s="174"/>
      <c r="CUV4" s="174"/>
      <c r="CUW4" s="174"/>
      <c r="CUX4" s="174"/>
      <c r="CUY4" s="174"/>
      <c r="CUZ4" s="174"/>
      <c r="CVA4" s="174"/>
      <c r="CVB4" s="174"/>
      <c r="CVC4" s="174"/>
      <c r="CVD4" s="174"/>
      <c r="CVE4" s="174"/>
      <c r="CVF4" s="174"/>
      <c r="CVG4" s="174"/>
      <c r="CVH4" s="174"/>
      <c r="CVI4" s="174"/>
      <c r="CVJ4" s="174"/>
      <c r="CVK4" s="174"/>
      <c r="CVL4" s="174"/>
      <c r="CVM4" s="174"/>
      <c r="CVN4" s="174"/>
      <c r="CVO4" s="174"/>
      <c r="CVP4" s="174"/>
      <c r="CVQ4" s="174"/>
      <c r="CVR4" s="174"/>
      <c r="CVS4" s="174"/>
      <c r="CVT4" s="174"/>
      <c r="CVU4" s="174"/>
      <c r="CVV4" s="174"/>
      <c r="CVW4" s="174"/>
      <c r="CVX4" s="174"/>
      <c r="CVY4" s="174"/>
      <c r="CVZ4" s="174"/>
      <c r="CWA4" s="174"/>
      <c r="CWB4" s="174"/>
      <c r="CWC4" s="174"/>
      <c r="CWD4" s="174"/>
      <c r="CWE4" s="174"/>
      <c r="CWF4" s="174"/>
      <c r="CWG4" s="174"/>
      <c r="CWH4" s="174"/>
      <c r="CWI4" s="174"/>
      <c r="CWJ4" s="174"/>
      <c r="CWK4" s="174"/>
      <c r="CWL4" s="174"/>
      <c r="CWM4" s="174"/>
      <c r="CWN4" s="174"/>
      <c r="CWO4" s="174"/>
      <c r="CWP4" s="174"/>
      <c r="CWQ4" s="174"/>
      <c r="CWR4" s="174"/>
      <c r="CWS4" s="174"/>
      <c r="CWT4" s="174"/>
      <c r="CWU4" s="174"/>
      <c r="CWV4" s="174"/>
      <c r="CWW4" s="174"/>
      <c r="CWX4" s="174"/>
      <c r="CWY4" s="174"/>
      <c r="CWZ4" s="174"/>
      <c r="CXA4" s="174"/>
      <c r="CXB4" s="174"/>
      <c r="CXC4" s="174"/>
      <c r="CXD4" s="174"/>
      <c r="CXE4" s="174"/>
      <c r="CXF4" s="174"/>
      <c r="CXG4" s="174"/>
      <c r="CXH4" s="174"/>
      <c r="CXI4" s="174"/>
      <c r="CXJ4" s="174"/>
      <c r="CXK4" s="174"/>
      <c r="CXL4" s="174"/>
      <c r="CXM4" s="174"/>
      <c r="CXN4" s="174"/>
      <c r="CXO4" s="174"/>
      <c r="CXP4" s="174"/>
      <c r="CXQ4" s="174"/>
      <c r="CXR4" s="174"/>
      <c r="CXS4" s="174"/>
      <c r="CXT4" s="174"/>
      <c r="CXU4" s="174"/>
      <c r="CXV4" s="174"/>
      <c r="CXW4" s="174"/>
      <c r="CXX4" s="174"/>
      <c r="CXY4" s="174"/>
      <c r="CXZ4" s="174"/>
      <c r="CYA4" s="174"/>
      <c r="CYB4" s="174"/>
      <c r="CYC4" s="174"/>
      <c r="CYD4" s="174"/>
      <c r="CYE4" s="174"/>
      <c r="CYF4" s="174"/>
      <c r="CYG4" s="174"/>
      <c r="CYH4" s="174"/>
      <c r="CYI4" s="174"/>
      <c r="CYJ4" s="174"/>
      <c r="CYK4" s="174"/>
      <c r="CYL4" s="174"/>
      <c r="CYM4" s="174"/>
      <c r="CYN4" s="174"/>
      <c r="CYO4" s="174"/>
      <c r="CYP4" s="174"/>
      <c r="CYQ4" s="174"/>
      <c r="CYR4" s="174"/>
      <c r="CYS4" s="174"/>
      <c r="CYT4" s="174"/>
      <c r="CYU4" s="174"/>
      <c r="CYV4" s="174"/>
      <c r="CYW4" s="174"/>
      <c r="CYX4" s="174"/>
      <c r="CYY4" s="174"/>
      <c r="CYZ4" s="174"/>
      <c r="CZA4" s="174"/>
      <c r="CZB4" s="174"/>
      <c r="CZC4" s="174"/>
      <c r="CZD4" s="174"/>
      <c r="CZE4" s="174"/>
      <c r="CZF4" s="174"/>
      <c r="CZG4" s="174"/>
      <c r="CZH4" s="174"/>
      <c r="CZI4" s="174"/>
      <c r="CZJ4" s="174"/>
      <c r="CZK4" s="174"/>
      <c r="CZL4" s="174"/>
      <c r="CZM4" s="174"/>
      <c r="CZN4" s="174"/>
      <c r="CZO4" s="174"/>
      <c r="CZP4" s="174"/>
      <c r="CZQ4" s="174"/>
      <c r="CZR4" s="174"/>
      <c r="CZS4" s="174"/>
      <c r="CZT4" s="174"/>
      <c r="CZU4" s="174"/>
      <c r="CZV4" s="174"/>
      <c r="CZW4" s="174"/>
      <c r="CZX4" s="174"/>
      <c r="CZY4" s="174"/>
      <c r="CZZ4" s="174"/>
      <c r="DAA4" s="174"/>
      <c r="DAB4" s="174"/>
      <c r="DAC4" s="174"/>
      <c r="DAD4" s="174"/>
      <c r="DAE4" s="174"/>
      <c r="DAF4" s="174"/>
      <c r="DAG4" s="174"/>
      <c r="DAH4" s="174"/>
      <c r="DAI4" s="174"/>
      <c r="DAJ4" s="174"/>
      <c r="DAK4" s="174"/>
      <c r="DAL4" s="174"/>
      <c r="DAM4" s="174"/>
      <c r="DAN4" s="174"/>
      <c r="DAO4" s="174"/>
      <c r="DAP4" s="174"/>
      <c r="DAQ4" s="174"/>
      <c r="DAR4" s="174"/>
      <c r="DAS4" s="174"/>
      <c r="DAT4" s="174"/>
      <c r="DAU4" s="174"/>
      <c r="DAV4" s="174"/>
      <c r="DAW4" s="174"/>
      <c r="DAX4" s="174"/>
      <c r="DAY4" s="174"/>
      <c r="DAZ4" s="174"/>
      <c r="DBA4" s="174"/>
      <c r="DBB4" s="174"/>
      <c r="DBC4" s="174"/>
      <c r="DBD4" s="174"/>
      <c r="DBE4" s="174"/>
      <c r="DBF4" s="174"/>
      <c r="DBG4" s="174"/>
      <c r="DBH4" s="174"/>
      <c r="DBI4" s="174"/>
      <c r="DBJ4" s="174"/>
      <c r="DBK4" s="174"/>
      <c r="DBL4" s="174"/>
      <c r="DBM4" s="174"/>
      <c r="DBN4" s="174"/>
      <c r="DBO4" s="174"/>
      <c r="DBP4" s="174"/>
      <c r="DBQ4" s="174"/>
      <c r="DBR4" s="174"/>
      <c r="DBS4" s="174"/>
      <c r="DBT4" s="174"/>
      <c r="DBU4" s="174"/>
      <c r="DBV4" s="174"/>
      <c r="DBW4" s="174"/>
      <c r="DBX4" s="174"/>
      <c r="DBY4" s="174"/>
      <c r="DBZ4" s="174"/>
      <c r="DCA4" s="174"/>
      <c r="DCB4" s="174"/>
      <c r="DCC4" s="174"/>
      <c r="DCD4" s="174"/>
      <c r="DCE4" s="174"/>
      <c r="DCF4" s="174"/>
      <c r="DCG4" s="174"/>
      <c r="DCH4" s="174"/>
      <c r="DCI4" s="174"/>
      <c r="DCJ4" s="174"/>
      <c r="DCK4" s="174"/>
      <c r="DCL4" s="174"/>
      <c r="DCM4" s="174"/>
      <c r="DCN4" s="174"/>
      <c r="DCO4" s="174"/>
      <c r="DCP4" s="174"/>
      <c r="DCQ4" s="174"/>
      <c r="DCR4" s="174"/>
      <c r="DCS4" s="174"/>
      <c r="DCT4" s="174"/>
      <c r="DCU4" s="174"/>
      <c r="DCV4" s="174"/>
      <c r="DCW4" s="174"/>
      <c r="DCX4" s="174"/>
      <c r="DCY4" s="174"/>
      <c r="DCZ4" s="174"/>
      <c r="DDA4" s="174"/>
      <c r="DDB4" s="174"/>
      <c r="DDC4" s="174"/>
      <c r="DDD4" s="174"/>
      <c r="DDE4" s="174"/>
      <c r="DDF4" s="174"/>
      <c r="DDG4" s="174"/>
      <c r="DDH4" s="174"/>
      <c r="DDI4" s="174"/>
      <c r="DDJ4" s="174"/>
      <c r="DDK4" s="174"/>
      <c r="DDL4" s="174"/>
      <c r="DDM4" s="174"/>
      <c r="DDN4" s="174"/>
      <c r="DDO4" s="174"/>
      <c r="DDP4" s="174"/>
      <c r="DDQ4" s="174"/>
      <c r="DDR4" s="174"/>
      <c r="DDS4" s="174"/>
      <c r="DDT4" s="174"/>
      <c r="DDU4" s="174"/>
      <c r="DDV4" s="174"/>
      <c r="DDW4" s="174"/>
      <c r="DDX4" s="174"/>
      <c r="DDY4" s="174"/>
      <c r="DDZ4" s="174"/>
      <c r="DEA4" s="174"/>
      <c r="DEB4" s="174"/>
      <c r="DEC4" s="174"/>
      <c r="DED4" s="174"/>
      <c r="DEE4" s="174"/>
      <c r="DEF4" s="174"/>
      <c r="DEG4" s="174"/>
      <c r="DEH4" s="174"/>
      <c r="DEI4" s="174"/>
      <c r="DEJ4" s="174"/>
      <c r="DEK4" s="174"/>
      <c r="DEL4" s="174"/>
      <c r="DEM4" s="174"/>
      <c r="DEN4" s="174"/>
      <c r="DEO4" s="174"/>
      <c r="DEP4" s="174"/>
      <c r="DEQ4" s="174"/>
      <c r="DER4" s="174"/>
      <c r="DES4" s="174"/>
      <c r="DET4" s="174"/>
      <c r="DEU4" s="174"/>
      <c r="DEV4" s="174"/>
      <c r="DEW4" s="174"/>
      <c r="DEX4" s="174"/>
      <c r="DEY4" s="174"/>
      <c r="DEZ4" s="174"/>
      <c r="DFA4" s="174"/>
      <c r="DFB4" s="174"/>
      <c r="DFC4" s="174"/>
      <c r="DFD4" s="174"/>
      <c r="DFE4" s="174"/>
      <c r="DFF4" s="174"/>
      <c r="DFG4" s="174"/>
      <c r="DFH4" s="174"/>
      <c r="DFI4" s="174"/>
      <c r="DFJ4" s="174"/>
      <c r="DFK4" s="174"/>
      <c r="DFL4" s="174"/>
      <c r="DFM4" s="174"/>
      <c r="DFN4" s="174"/>
      <c r="DFO4" s="174"/>
      <c r="DFP4" s="174"/>
      <c r="DFQ4" s="174"/>
      <c r="DFR4" s="174"/>
      <c r="DFS4" s="174"/>
      <c r="DFT4" s="174"/>
      <c r="DFU4" s="174"/>
      <c r="DFV4" s="174"/>
      <c r="DFW4" s="174"/>
      <c r="DFX4" s="174"/>
      <c r="DFY4" s="174"/>
      <c r="DFZ4" s="174"/>
      <c r="DGA4" s="174"/>
      <c r="DGB4" s="174"/>
      <c r="DGC4" s="174"/>
      <c r="DGD4" s="174"/>
      <c r="DGE4" s="174"/>
      <c r="DGF4" s="174"/>
      <c r="DGG4" s="174"/>
      <c r="DGH4" s="174"/>
      <c r="DGI4" s="174"/>
      <c r="DGJ4" s="174"/>
      <c r="DGK4" s="174"/>
      <c r="DGL4" s="174"/>
      <c r="DGM4" s="174"/>
      <c r="DGN4" s="174"/>
      <c r="DGO4" s="174"/>
      <c r="DGP4" s="174"/>
      <c r="DGQ4" s="174"/>
      <c r="DGR4" s="174"/>
      <c r="DGS4" s="174"/>
      <c r="DGT4" s="174"/>
      <c r="DGU4" s="174"/>
      <c r="DGV4" s="174"/>
      <c r="DGW4" s="174"/>
      <c r="DGX4" s="174"/>
      <c r="DGY4" s="174"/>
      <c r="DGZ4" s="174"/>
      <c r="DHA4" s="174"/>
      <c r="DHB4" s="174"/>
      <c r="DHC4" s="174"/>
      <c r="DHD4" s="174"/>
      <c r="DHE4" s="174"/>
      <c r="DHF4" s="174"/>
      <c r="DHG4" s="174"/>
      <c r="DHH4" s="174"/>
      <c r="DHI4" s="174"/>
      <c r="DHJ4" s="174"/>
      <c r="DHK4" s="174"/>
      <c r="DHL4" s="174"/>
      <c r="DHM4" s="174"/>
      <c r="DHN4" s="174"/>
      <c r="DHO4" s="174"/>
      <c r="DHP4" s="174"/>
      <c r="DHQ4" s="174"/>
      <c r="DHR4" s="174"/>
      <c r="DHS4" s="174"/>
      <c r="DHT4" s="174"/>
      <c r="DHU4" s="174"/>
      <c r="DHV4" s="174"/>
      <c r="DHW4" s="174"/>
      <c r="DHX4" s="174"/>
      <c r="DHY4" s="174"/>
      <c r="DHZ4" s="174"/>
      <c r="DIA4" s="174"/>
      <c r="DIB4" s="174"/>
      <c r="DIC4" s="174"/>
      <c r="DID4" s="174"/>
      <c r="DIE4" s="174"/>
      <c r="DIF4" s="174"/>
      <c r="DIG4" s="174"/>
      <c r="DIH4" s="174"/>
      <c r="DII4" s="174"/>
      <c r="DIJ4" s="174"/>
      <c r="DIK4" s="174"/>
      <c r="DIL4" s="174"/>
      <c r="DIM4" s="174"/>
      <c r="DIN4" s="174"/>
      <c r="DIO4" s="174"/>
      <c r="DIP4" s="174"/>
      <c r="DIQ4" s="174"/>
      <c r="DIR4" s="174"/>
      <c r="DIS4" s="174"/>
      <c r="DIT4" s="174"/>
      <c r="DIU4" s="174"/>
      <c r="DIV4" s="174"/>
      <c r="DIW4" s="174"/>
      <c r="DIX4" s="174"/>
      <c r="DIY4" s="174"/>
      <c r="DIZ4" s="174"/>
      <c r="DJA4" s="174"/>
      <c r="DJB4" s="174"/>
      <c r="DJC4" s="174"/>
      <c r="DJD4" s="174"/>
      <c r="DJE4" s="174"/>
      <c r="DJF4" s="174"/>
      <c r="DJG4" s="174"/>
      <c r="DJH4" s="174"/>
      <c r="DJI4" s="174"/>
      <c r="DJJ4" s="174"/>
      <c r="DJK4" s="174"/>
      <c r="DJL4" s="174"/>
      <c r="DJM4" s="174"/>
      <c r="DJN4" s="174"/>
      <c r="DJO4" s="174"/>
      <c r="DJP4" s="174"/>
      <c r="DJQ4" s="174"/>
      <c r="DJR4" s="174"/>
      <c r="DJS4" s="174"/>
      <c r="DJT4" s="174"/>
      <c r="DJU4" s="174"/>
      <c r="DJV4" s="174"/>
      <c r="DJW4" s="174"/>
      <c r="DJX4" s="174"/>
      <c r="DJY4" s="174"/>
      <c r="DJZ4" s="174"/>
      <c r="DKA4" s="174"/>
      <c r="DKB4" s="174"/>
      <c r="DKC4" s="174"/>
      <c r="DKD4" s="174"/>
      <c r="DKE4" s="174"/>
      <c r="DKF4" s="174"/>
      <c r="DKG4" s="174"/>
      <c r="DKH4" s="174"/>
      <c r="DKI4" s="174"/>
      <c r="DKJ4" s="174"/>
      <c r="DKK4" s="174"/>
      <c r="DKL4" s="174"/>
      <c r="DKM4" s="174"/>
      <c r="DKN4" s="174"/>
      <c r="DKO4" s="174"/>
      <c r="DKP4" s="174"/>
      <c r="DKQ4" s="174"/>
      <c r="DKR4" s="174"/>
      <c r="DKS4" s="174"/>
      <c r="DKT4" s="174"/>
      <c r="DKU4" s="174"/>
      <c r="DKV4" s="174"/>
      <c r="DKW4" s="174"/>
      <c r="DKX4" s="174"/>
      <c r="DKY4" s="174"/>
      <c r="DKZ4" s="174"/>
      <c r="DLA4" s="174"/>
      <c r="DLB4" s="174"/>
      <c r="DLC4" s="174"/>
      <c r="DLD4" s="174"/>
      <c r="DLE4" s="174"/>
      <c r="DLF4" s="174"/>
      <c r="DLG4" s="174"/>
      <c r="DLH4" s="174"/>
      <c r="DLI4" s="174"/>
      <c r="DLJ4" s="174"/>
      <c r="DLK4" s="174"/>
      <c r="DLL4" s="174"/>
      <c r="DLM4" s="174"/>
      <c r="DLN4" s="174"/>
      <c r="DLO4" s="174"/>
      <c r="DLP4" s="174"/>
      <c r="DLQ4" s="174"/>
      <c r="DLR4" s="174"/>
      <c r="DLS4" s="174"/>
      <c r="DLT4" s="174"/>
      <c r="DLU4" s="174"/>
      <c r="DLV4" s="174"/>
      <c r="DLW4" s="174"/>
      <c r="DLX4" s="174"/>
      <c r="DLY4" s="174"/>
      <c r="DLZ4" s="174"/>
      <c r="DMA4" s="174"/>
      <c r="DMB4" s="174"/>
      <c r="DMC4" s="174"/>
      <c r="DMD4" s="174"/>
      <c r="DME4" s="174"/>
      <c r="DMF4" s="174"/>
      <c r="DMG4" s="174"/>
      <c r="DMH4" s="174"/>
      <c r="DMI4" s="174"/>
      <c r="DMJ4" s="174"/>
      <c r="DMK4" s="174"/>
      <c r="DML4" s="174"/>
      <c r="DMM4" s="174"/>
      <c r="DMN4" s="174"/>
      <c r="DMO4" s="174"/>
      <c r="DMP4" s="174"/>
      <c r="DMQ4" s="174"/>
      <c r="DMR4" s="174"/>
      <c r="DMS4" s="174"/>
      <c r="DMT4" s="174"/>
      <c r="DMU4" s="174"/>
      <c r="DMV4" s="174"/>
      <c r="DMW4" s="174"/>
      <c r="DMX4" s="174"/>
      <c r="DMY4" s="174"/>
      <c r="DMZ4" s="174"/>
      <c r="DNA4" s="174"/>
      <c r="DNB4" s="174"/>
      <c r="DNC4" s="174"/>
      <c r="DND4" s="174"/>
      <c r="DNE4" s="174"/>
      <c r="DNF4" s="174"/>
      <c r="DNG4" s="174"/>
      <c r="DNH4" s="174"/>
      <c r="DNI4" s="174"/>
      <c r="DNJ4" s="174"/>
      <c r="DNK4" s="174"/>
      <c r="DNL4" s="174"/>
      <c r="DNM4" s="174"/>
      <c r="DNN4" s="174"/>
      <c r="DNO4" s="174"/>
      <c r="DNP4" s="174"/>
      <c r="DNQ4" s="174"/>
      <c r="DNR4" s="174"/>
      <c r="DNS4" s="174"/>
      <c r="DNT4" s="174"/>
      <c r="DNU4" s="174"/>
      <c r="DNV4" s="174"/>
      <c r="DNW4" s="174"/>
      <c r="DNX4" s="174"/>
      <c r="DNY4" s="174"/>
      <c r="DNZ4" s="174"/>
      <c r="DOA4" s="174"/>
      <c r="DOB4" s="174"/>
      <c r="DOC4" s="174"/>
      <c r="DOD4" s="174"/>
      <c r="DOE4" s="174"/>
      <c r="DOF4" s="174"/>
      <c r="DOG4" s="174"/>
      <c r="DOH4" s="174"/>
      <c r="DOI4" s="174"/>
      <c r="DOJ4" s="174"/>
      <c r="DOK4" s="174"/>
      <c r="DOL4" s="174"/>
      <c r="DOM4" s="174"/>
      <c r="DON4" s="174"/>
      <c r="DOO4" s="174"/>
      <c r="DOP4" s="174"/>
      <c r="DOQ4" s="174"/>
      <c r="DOR4" s="174"/>
      <c r="DOS4" s="174"/>
      <c r="DOT4" s="174"/>
      <c r="DOU4" s="174"/>
      <c r="DOV4" s="174"/>
      <c r="DOW4" s="174"/>
      <c r="DOX4" s="174"/>
      <c r="DOY4" s="174"/>
      <c r="DOZ4" s="174"/>
      <c r="DPA4" s="174"/>
      <c r="DPB4" s="174"/>
      <c r="DPC4" s="174"/>
      <c r="DPD4" s="174"/>
      <c r="DPE4" s="174"/>
      <c r="DPF4" s="174"/>
      <c r="DPG4" s="174"/>
      <c r="DPH4" s="174"/>
      <c r="DPI4" s="174"/>
      <c r="DPJ4" s="174"/>
      <c r="DPK4" s="174"/>
      <c r="DPL4" s="174"/>
      <c r="DPM4" s="174"/>
      <c r="DPN4" s="174"/>
      <c r="DPO4" s="174"/>
      <c r="DPP4" s="174"/>
      <c r="DPQ4" s="174"/>
      <c r="DPR4" s="174"/>
      <c r="DPS4" s="174"/>
      <c r="DPT4" s="174"/>
      <c r="DPU4" s="174"/>
      <c r="DPV4" s="174"/>
      <c r="DPW4" s="174"/>
      <c r="DPX4" s="174"/>
      <c r="DPY4" s="174"/>
      <c r="DPZ4" s="174"/>
      <c r="DQA4" s="174"/>
      <c r="DQB4" s="174"/>
      <c r="DQC4" s="174"/>
      <c r="DQD4" s="174"/>
      <c r="DQE4" s="174"/>
      <c r="DQF4" s="174"/>
      <c r="DQG4" s="174"/>
      <c r="DQH4" s="174"/>
      <c r="DQI4" s="174"/>
      <c r="DQJ4" s="174"/>
      <c r="DQK4" s="174"/>
      <c r="DQL4" s="174"/>
      <c r="DQM4" s="174"/>
      <c r="DQN4" s="174"/>
      <c r="DQO4" s="174"/>
      <c r="DQP4" s="174"/>
      <c r="DQQ4" s="174"/>
      <c r="DQR4" s="174"/>
      <c r="DQS4" s="174"/>
      <c r="DQT4" s="174"/>
      <c r="DQU4" s="174"/>
      <c r="DQV4" s="174"/>
      <c r="DQW4" s="174"/>
      <c r="DQX4" s="174"/>
      <c r="DQY4" s="174"/>
      <c r="DQZ4" s="174"/>
      <c r="DRA4" s="174"/>
      <c r="DRB4" s="174"/>
      <c r="DRC4" s="174"/>
      <c r="DRD4" s="174"/>
      <c r="DRE4" s="174"/>
      <c r="DRF4" s="174"/>
      <c r="DRG4" s="174"/>
      <c r="DRH4" s="174"/>
      <c r="DRI4" s="174"/>
      <c r="DRJ4" s="174"/>
      <c r="DRK4" s="174"/>
      <c r="DRL4" s="174"/>
      <c r="DRM4" s="174"/>
      <c r="DRN4" s="174"/>
      <c r="DRO4" s="174"/>
      <c r="DRP4" s="174"/>
      <c r="DRQ4" s="174"/>
      <c r="DRR4" s="174"/>
      <c r="DRS4" s="174"/>
      <c r="DRT4" s="174"/>
      <c r="DRU4" s="174"/>
      <c r="DRV4" s="174"/>
      <c r="DRW4" s="174"/>
      <c r="DRX4" s="174"/>
      <c r="DRY4" s="174"/>
      <c r="DRZ4" s="174"/>
      <c r="DSA4" s="174"/>
      <c r="DSB4" s="174"/>
      <c r="DSC4" s="174"/>
      <c r="DSD4" s="174"/>
      <c r="DSE4" s="174"/>
      <c r="DSF4" s="174"/>
      <c r="DSG4" s="174"/>
      <c r="DSH4" s="174"/>
      <c r="DSI4" s="174"/>
      <c r="DSJ4" s="174"/>
      <c r="DSK4" s="174"/>
      <c r="DSL4" s="174"/>
      <c r="DSM4" s="174"/>
      <c r="DSN4" s="174"/>
      <c r="DSO4" s="174"/>
      <c r="DSP4" s="174"/>
      <c r="DSQ4" s="174"/>
      <c r="DSR4" s="174"/>
      <c r="DSS4" s="174"/>
      <c r="DST4" s="174"/>
      <c r="DSU4" s="174"/>
      <c r="DSV4" s="174"/>
      <c r="DSW4" s="174"/>
      <c r="DSX4" s="174"/>
      <c r="DSY4" s="174"/>
      <c r="DSZ4" s="174"/>
      <c r="DTA4" s="174"/>
      <c r="DTB4" s="174"/>
      <c r="DTC4" s="174"/>
      <c r="DTD4" s="174"/>
      <c r="DTE4" s="174"/>
      <c r="DTF4" s="174"/>
      <c r="DTG4" s="174"/>
      <c r="DTH4" s="174"/>
      <c r="DTI4" s="174"/>
      <c r="DTJ4" s="174"/>
      <c r="DTK4" s="174"/>
      <c r="DTL4" s="174"/>
      <c r="DTM4" s="174"/>
      <c r="DTN4" s="174"/>
      <c r="DTO4" s="174"/>
      <c r="DTP4" s="174"/>
      <c r="DTQ4" s="174"/>
      <c r="DTR4" s="174"/>
      <c r="DTS4" s="174"/>
      <c r="DTT4" s="174"/>
      <c r="DTU4" s="174"/>
      <c r="DTV4" s="174"/>
      <c r="DTW4" s="174"/>
      <c r="DTX4" s="174"/>
      <c r="DTY4" s="174"/>
      <c r="DTZ4" s="174"/>
      <c r="DUA4" s="174"/>
      <c r="DUB4" s="174"/>
      <c r="DUC4" s="174"/>
      <c r="DUD4" s="174"/>
      <c r="DUE4" s="174"/>
      <c r="DUF4" s="174"/>
      <c r="DUG4" s="174"/>
      <c r="DUH4" s="174"/>
      <c r="DUI4" s="174"/>
      <c r="DUJ4" s="174"/>
      <c r="DUK4" s="174"/>
      <c r="DUL4" s="174"/>
      <c r="DUM4" s="174"/>
      <c r="DUN4" s="174"/>
      <c r="DUO4" s="174"/>
      <c r="DUP4" s="174"/>
      <c r="DUQ4" s="174"/>
      <c r="DUR4" s="174"/>
      <c r="DUS4" s="174"/>
      <c r="DUT4" s="174"/>
      <c r="DUU4" s="174"/>
      <c r="DUV4" s="174"/>
      <c r="DUW4" s="174"/>
      <c r="DUX4" s="174"/>
      <c r="DUY4" s="174"/>
      <c r="DUZ4" s="174"/>
      <c r="DVA4" s="174"/>
      <c r="DVB4" s="174"/>
      <c r="DVC4" s="174"/>
      <c r="DVD4" s="174"/>
      <c r="DVE4" s="174"/>
      <c r="DVF4" s="174"/>
      <c r="DVG4" s="174"/>
      <c r="DVH4" s="174"/>
      <c r="DVI4" s="174"/>
      <c r="DVJ4" s="174"/>
      <c r="DVK4" s="174"/>
      <c r="DVL4" s="174"/>
      <c r="DVM4" s="174"/>
      <c r="DVN4" s="174"/>
      <c r="DVO4" s="174"/>
      <c r="DVP4" s="174"/>
      <c r="DVQ4" s="174"/>
      <c r="DVR4" s="174"/>
      <c r="DVS4" s="174"/>
      <c r="DVT4" s="174"/>
      <c r="DVU4" s="174"/>
      <c r="DVV4" s="174"/>
      <c r="DVW4" s="174"/>
      <c r="DVX4" s="174"/>
      <c r="DVY4" s="174"/>
      <c r="DVZ4" s="174"/>
      <c r="DWA4" s="174"/>
      <c r="DWB4" s="174"/>
      <c r="DWC4" s="174"/>
      <c r="DWD4" s="174"/>
      <c r="DWE4" s="174"/>
      <c r="DWF4" s="174"/>
      <c r="DWG4" s="174"/>
      <c r="DWH4" s="174"/>
      <c r="DWI4" s="174"/>
      <c r="DWJ4" s="174"/>
      <c r="DWK4" s="174"/>
      <c r="DWL4" s="174"/>
      <c r="DWM4" s="174"/>
      <c r="DWN4" s="174"/>
      <c r="DWO4" s="174"/>
      <c r="DWP4" s="174"/>
      <c r="DWQ4" s="174"/>
      <c r="DWR4" s="174"/>
      <c r="DWS4" s="174"/>
      <c r="DWT4" s="174"/>
      <c r="DWU4" s="174"/>
      <c r="DWV4" s="174"/>
      <c r="DWW4" s="174"/>
      <c r="DWX4" s="174"/>
      <c r="DWY4" s="174"/>
      <c r="DWZ4" s="174"/>
      <c r="DXA4" s="174"/>
      <c r="DXB4" s="174"/>
      <c r="DXC4" s="174"/>
      <c r="DXD4" s="174"/>
      <c r="DXE4" s="174"/>
      <c r="DXF4" s="174"/>
      <c r="DXG4" s="174"/>
      <c r="DXH4" s="174"/>
      <c r="DXI4" s="174"/>
      <c r="DXJ4" s="174"/>
      <c r="DXK4" s="174"/>
      <c r="DXL4" s="174"/>
      <c r="DXM4" s="174"/>
      <c r="DXN4" s="174"/>
      <c r="DXO4" s="174"/>
      <c r="DXP4" s="174"/>
      <c r="DXQ4" s="174"/>
      <c r="DXR4" s="174"/>
      <c r="DXS4" s="174"/>
      <c r="DXT4" s="174"/>
      <c r="DXU4" s="174"/>
      <c r="DXV4" s="174"/>
      <c r="DXW4" s="174"/>
      <c r="DXX4" s="174"/>
      <c r="DXY4" s="174"/>
      <c r="DXZ4" s="174"/>
      <c r="DYA4" s="174"/>
      <c r="DYB4" s="174"/>
      <c r="DYC4" s="174"/>
      <c r="DYD4" s="174"/>
      <c r="DYE4" s="174"/>
      <c r="DYF4" s="174"/>
      <c r="DYG4" s="174"/>
      <c r="DYH4" s="174"/>
      <c r="DYI4" s="174"/>
      <c r="DYJ4" s="174"/>
      <c r="DYK4" s="174"/>
      <c r="DYL4" s="174"/>
      <c r="DYM4" s="174"/>
      <c r="DYN4" s="174"/>
      <c r="DYO4" s="174"/>
      <c r="DYP4" s="174"/>
      <c r="DYQ4" s="174"/>
      <c r="DYR4" s="174"/>
      <c r="DYS4" s="174"/>
      <c r="DYT4" s="174"/>
      <c r="DYU4" s="174"/>
      <c r="DYV4" s="174"/>
      <c r="DYW4" s="174"/>
      <c r="DYX4" s="174"/>
      <c r="DYY4" s="174"/>
      <c r="DYZ4" s="174"/>
      <c r="DZA4" s="174"/>
      <c r="DZB4" s="174"/>
      <c r="DZC4" s="174"/>
      <c r="DZD4" s="174"/>
      <c r="DZE4" s="174"/>
      <c r="DZF4" s="174"/>
      <c r="DZG4" s="174"/>
      <c r="DZH4" s="174"/>
      <c r="DZI4" s="174"/>
      <c r="DZJ4" s="174"/>
      <c r="DZK4" s="174"/>
      <c r="DZL4" s="174"/>
      <c r="DZM4" s="174"/>
      <c r="DZN4" s="174"/>
      <c r="DZO4" s="174"/>
      <c r="DZP4" s="174"/>
      <c r="DZQ4" s="174"/>
      <c r="DZR4" s="174"/>
      <c r="DZS4" s="174"/>
      <c r="DZT4" s="174"/>
      <c r="DZU4" s="174"/>
      <c r="DZV4" s="174"/>
      <c r="DZW4" s="174"/>
      <c r="DZX4" s="174"/>
      <c r="DZY4" s="174"/>
      <c r="DZZ4" s="174"/>
      <c r="EAA4" s="174"/>
      <c r="EAB4" s="174"/>
      <c r="EAC4" s="174"/>
      <c r="EAD4" s="174"/>
      <c r="EAE4" s="174"/>
      <c r="EAF4" s="174"/>
      <c r="EAG4" s="174"/>
      <c r="EAH4" s="174"/>
      <c r="EAI4" s="174"/>
      <c r="EAJ4" s="174"/>
      <c r="EAK4" s="174"/>
      <c r="EAL4" s="174"/>
      <c r="EAM4" s="174"/>
      <c r="EAN4" s="174"/>
      <c r="EAO4" s="174"/>
      <c r="EAP4" s="174"/>
      <c r="EAQ4" s="174"/>
      <c r="EAR4" s="174"/>
      <c r="EAS4" s="174"/>
      <c r="EAT4" s="174"/>
      <c r="EAU4" s="174"/>
      <c r="EAV4" s="174"/>
      <c r="EAW4" s="174"/>
      <c r="EAX4" s="174"/>
      <c r="EAY4" s="174"/>
      <c r="EAZ4" s="174"/>
      <c r="EBA4" s="174"/>
      <c r="EBB4" s="174"/>
      <c r="EBC4" s="174"/>
      <c r="EBD4" s="174"/>
      <c r="EBE4" s="174"/>
      <c r="EBF4" s="174"/>
      <c r="EBG4" s="174"/>
      <c r="EBH4" s="174"/>
      <c r="EBI4" s="174"/>
      <c r="EBJ4" s="174"/>
      <c r="EBK4" s="174"/>
      <c r="EBL4" s="174"/>
      <c r="EBM4" s="174"/>
      <c r="EBN4" s="174"/>
      <c r="EBO4" s="174"/>
      <c r="EBP4" s="174"/>
      <c r="EBQ4" s="174"/>
      <c r="EBR4" s="174"/>
      <c r="EBS4" s="174"/>
      <c r="EBT4" s="174"/>
      <c r="EBU4" s="174"/>
      <c r="EBV4" s="174"/>
      <c r="EBW4" s="174"/>
      <c r="EBX4" s="174"/>
      <c r="EBY4" s="174"/>
      <c r="EBZ4" s="174"/>
      <c r="ECA4" s="174"/>
      <c r="ECB4" s="174"/>
      <c r="ECC4" s="174"/>
      <c r="ECD4" s="174"/>
      <c r="ECE4" s="174"/>
      <c r="ECF4" s="174"/>
      <c r="ECG4" s="174"/>
      <c r="ECH4" s="174"/>
      <c r="ECI4" s="174"/>
      <c r="ECJ4" s="174"/>
      <c r="ECK4" s="174"/>
      <c r="ECL4" s="174"/>
      <c r="ECM4" s="174"/>
      <c r="ECN4" s="174"/>
      <c r="ECO4" s="174"/>
      <c r="ECP4" s="174"/>
      <c r="ECQ4" s="174"/>
      <c r="ECR4" s="174"/>
      <c r="ECS4" s="174"/>
      <c r="ECT4" s="174"/>
      <c r="ECU4" s="174"/>
      <c r="ECV4" s="174"/>
      <c r="ECW4" s="174"/>
      <c r="ECX4" s="174"/>
      <c r="ECY4" s="174"/>
      <c r="ECZ4" s="174"/>
      <c r="EDA4" s="174"/>
      <c r="EDB4" s="174"/>
      <c r="EDC4" s="174"/>
      <c r="EDD4" s="174"/>
      <c r="EDE4" s="174"/>
      <c r="EDF4" s="174"/>
      <c r="EDG4" s="174"/>
      <c r="EDH4" s="174"/>
      <c r="EDI4" s="174"/>
      <c r="EDJ4" s="174"/>
      <c r="EDK4" s="174"/>
      <c r="EDL4" s="174"/>
      <c r="EDM4" s="174"/>
      <c r="EDN4" s="174"/>
      <c r="EDO4" s="174"/>
      <c r="EDP4" s="174"/>
      <c r="EDQ4" s="174"/>
      <c r="EDR4" s="174"/>
      <c r="EDS4" s="174"/>
      <c r="EDT4" s="174"/>
      <c r="EDU4" s="174"/>
      <c r="EDV4" s="174"/>
      <c r="EDW4" s="174"/>
      <c r="EDX4" s="174"/>
      <c r="EDY4" s="174"/>
      <c r="EDZ4" s="174"/>
      <c r="EEA4" s="174"/>
      <c r="EEB4" s="174"/>
      <c r="EEC4" s="174"/>
      <c r="EED4" s="174"/>
      <c r="EEE4" s="174"/>
      <c r="EEF4" s="174"/>
      <c r="EEG4" s="174"/>
      <c r="EEH4" s="174"/>
      <c r="EEI4" s="174"/>
      <c r="EEJ4" s="174"/>
      <c r="EEK4" s="174"/>
      <c r="EEL4" s="174"/>
      <c r="EEM4" s="174"/>
      <c r="EEN4" s="174"/>
      <c r="EEO4" s="174"/>
      <c r="EEP4" s="174"/>
      <c r="EEQ4" s="174"/>
      <c r="EER4" s="174"/>
      <c r="EES4" s="174"/>
      <c r="EET4" s="174"/>
      <c r="EEU4" s="174"/>
      <c r="EEV4" s="174"/>
      <c r="EEW4" s="174"/>
      <c r="EEX4" s="174"/>
      <c r="EEY4" s="174"/>
      <c r="EEZ4" s="174"/>
      <c r="EFA4" s="174"/>
      <c r="EFB4" s="174"/>
      <c r="EFC4" s="174"/>
      <c r="EFD4" s="174"/>
      <c r="EFE4" s="174"/>
      <c r="EFF4" s="174"/>
      <c r="EFG4" s="174"/>
      <c r="EFH4" s="174"/>
      <c r="EFI4" s="174"/>
      <c r="EFJ4" s="174"/>
      <c r="EFK4" s="174"/>
      <c r="EFL4" s="174"/>
      <c r="EFM4" s="174"/>
      <c r="EFN4" s="174"/>
      <c r="EFO4" s="174"/>
      <c r="EFP4" s="174"/>
      <c r="EFQ4" s="174"/>
      <c r="EFR4" s="174"/>
      <c r="EFS4" s="174"/>
      <c r="EFT4" s="174"/>
      <c r="EFU4" s="174"/>
      <c r="EFV4" s="174"/>
      <c r="EFW4" s="174"/>
      <c r="EFX4" s="174"/>
      <c r="EFY4" s="174"/>
      <c r="EFZ4" s="174"/>
      <c r="EGA4" s="174"/>
      <c r="EGB4" s="174"/>
      <c r="EGC4" s="174"/>
      <c r="EGD4" s="174"/>
      <c r="EGE4" s="174"/>
      <c r="EGF4" s="174"/>
      <c r="EGG4" s="174"/>
      <c r="EGH4" s="174"/>
      <c r="EGI4" s="174"/>
      <c r="EGJ4" s="174"/>
      <c r="EGK4" s="174"/>
      <c r="EGL4" s="174"/>
      <c r="EGM4" s="174"/>
      <c r="EGN4" s="174"/>
      <c r="EGO4" s="174"/>
      <c r="EGP4" s="174"/>
      <c r="EGQ4" s="174"/>
      <c r="EGR4" s="174"/>
      <c r="EGS4" s="174"/>
      <c r="EGT4" s="174"/>
      <c r="EGU4" s="174"/>
      <c r="EGV4" s="174"/>
      <c r="EGW4" s="174"/>
      <c r="EGX4" s="174"/>
      <c r="EGY4" s="174"/>
      <c r="EGZ4" s="174"/>
      <c r="EHA4" s="174"/>
      <c r="EHB4" s="174"/>
      <c r="EHC4" s="174"/>
      <c r="EHD4" s="174"/>
      <c r="EHE4" s="174"/>
      <c r="EHF4" s="174"/>
      <c r="EHG4" s="174"/>
      <c r="EHH4" s="174"/>
      <c r="EHI4" s="174"/>
      <c r="EHJ4" s="174"/>
      <c r="EHK4" s="174"/>
      <c r="EHL4" s="174"/>
      <c r="EHM4" s="174"/>
      <c r="EHN4" s="174"/>
      <c r="EHO4" s="174"/>
      <c r="EHP4" s="174"/>
      <c r="EHQ4" s="174"/>
      <c r="EHR4" s="174"/>
      <c r="EHS4" s="174"/>
      <c r="EHT4" s="174"/>
      <c r="EHU4" s="174"/>
      <c r="EHV4" s="174"/>
      <c r="EHW4" s="174"/>
      <c r="EHX4" s="174"/>
      <c r="EHY4" s="174"/>
      <c r="EHZ4" s="174"/>
      <c r="EIA4" s="174"/>
      <c r="EIB4" s="174"/>
      <c r="EIC4" s="174"/>
      <c r="EID4" s="174"/>
      <c r="EIE4" s="174"/>
      <c r="EIF4" s="174"/>
      <c r="EIG4" s="174"/>
      <c r="EIH4" s="174"/>
      <c r="EII4" s="174"/>
      <c r="EIJ4" s="174"/>
      <c r="EIK4" s="174"/>
      <c r="EIL4" s="174"/>
      <c r="EIM4" s="174"/>
      <c r="EIN4" s="174"/>
      <c r="EIO4" s="174"/>
      <c r="EIP4" s="174"/>
      <c r="EIQ4" s="174"/>
      <c r="EIR4" s="174"/>
      <c r="EIS4" s="174"/>
      <c r="EIT4" s="174"/>
      <c r="EIU4" s="174"/>
      <c r="EIV4" s="174"/>
      <c r="EIW4" s="174"/>
      <c r="EIX4" s="174"/>
      <c r="EIY4" s="174"/>
      <c r="EIZ4" s="174"/>
      <c r="EJA4" s="174"/>
      <c r="EJB4" s="174"/>
      <c r="EJC4" s="174"/>
      <c r="EJD4" s="174"/>
      <c r="EJE4" s="174"/>
      <c r="EJF4" s="174"/>
      <c r="EJG4" s="174"/>
      <c r="EJH4" s="174"/>
      <c r="EJI4" s="174"/>
      <c r="EJJ4" s="174"/>
      <c r="EJK4" s="174"/>
      <c r="EJL4" s="174"/>
      <c r="EJM4" s="174"/>
      <c r="EJN4" s="174"/>
      <c r="EJO4" s="174"/>
      <c r="EJP4" s="174"/>
      <c r="EJQ4" s="174"/>
      <c r="EJR4" s="174"/>
      <c r="EJS4" s="174"/>
      <c r="EJT4" s="174"/>
      <c r="EJU4" s="174"/>
      <c r="EJV4" s="174"/>
      <c r="EJW4" s="174"/>
      <c r="EJX4" s="174"/>
      <c r="EJY4" s="174"/>
      <c r="EJZ4" s="174"/>
      <c r="EKA4" s="174"/>
      <c r="EKB4" s="174"/>
      <c r="EKC4" s="174"/>
      <c r="EKD4" s="174"/>
      <c r="EKE4" s="174"/>
      <c r="EKF4" s="174"/>
      <c r="EKG4" s="174"/>
      <c r="EKH4" s="174"/>
      <c r="EKI4" s="174"/>
      <c r="EKJ4" s="174"/>
      <c r="EKK4" s="174"/>
      <c r="EKL4" s="174"/>
      <c r="EKM4" s="174"/>
      <c r="EKN4" s="174"/>
      <c r="EKO4" s="174"/>
      <c r="EKP4" s="174"/>
      <c r="EKQ4" s="174"/>
      <c r="EKR4" s="174"/>
      <c r="EKS4" s="174"/>
      <c r="EKT4" s="174"/>
      <c r="EKU4" s="174"/>
      <c r="EKV4" s="174"/>
      <c r="EKW4" s="174"/>
      <c r="EKX4" s="174"/>
      <c r="EKY4" s="174"/>
      <c r="EKZ4" s="174"/>
      <c r="ELA4" s="174"/>
      <c r="ELB4" s="174"/>
      <c r="ELC4" s="174"/>
      <c r="ELD4" s="174"/>
      <c r="ELE4" s="174"/>
      <c r="ELF4" s="174"/>
      <c r="ELG4" s="174"/>
      <c r="ELH4" s="174"/>
      <c r="ELI4" s="174"/>
      <c r="ELJ4" s="174"/>
      <c r="ELK4" s="174"/>
      <c r="ELL4" s="174"/>
      <c r="ELM4" s="174"/>
      <c r="ELN4" s="174"/>
      <c r="ELO4" s="174"/>
      <c r="ELP4" s="174"/>
      <c r="ELQ4" s="174"/>
      <c r="ELR4" s="174"/>
      <c r="ELS4" s="174"/>
      <c r="ELT4" s="174"/>
      <c r="ELU4" s="174"/>
      <c r="ELV4" s="174"/>
      <c r="ELW4" s="174"/>
      <c r="ELX4" s="174"/>
      <c r="ELY4" s="174"/>
      <c r="ELZ4" s="174"/>
      <c r="EMA4" s="174"/>
      <c r="EMB4" s="174"/>
      <c r="EMC4" s="174"/>
      <c r="EMD4" s="174"/>
      <c r="EME4" s="174"/>
      <c r="EMF4" s="174"/>
      <c r="EMG4" s="174"/>
      <c r="EMH4" s="174"/>
      <c r="EMI4" s="174"/>
      <c r="EMJ4" s="174"/>
      <c r="EMK4" s="174"/>
      <c r="EML4" s="174"/>
      <c r="EMM4" s="174"/>
      <c r="EMN4" s="174"/>
      <c r="EMO4" s="174"/>
      <c r="EMP4" s="174"/>
      <c r="EMQ4" s="174"/>
      <c r="EMR4" s="174"/>
      <c r="EMS4" s="174"/>
      <c r="EMT4" s="174"/>
      <c r="EMU4" s="174"/>
      <c r="EMV4" s="174"/>
      <c r="EMW4" s="174"/>
      <c r="EMX4" s="174"/>
      <c r="EMY4" s="174"/>
      <c r="EMZ4" s="174"/>
      <c r="ENA4" s="174"/>
      <c r="ENB4" s="174"/>
      <c r="ENC4" s="174"/>
      <c r="END4" s="174"/>
      <c r="ENE4" s="174"/>
      <c r="ENF4" s="174"/>
      <c r="ENG4" s="174"/>
      <c r="ENH4" s="174"/>
      <c r="ENI4" s="174"/>
      <c r="ENJ4" s="174"/>
      <c r="ENK4" s="174"/>
      <c r="ENL4" s="174"/>
      <c r="ENM4" s="174"/>
      <c r="ENN4" s="174"/>
      <c r="ENO4" s="174"/>
      <c r="ENP4" s="174"/>
      <c r="ENQ4" s="174"/>
      <c r="ENR4" s="174"/>
      <c r="ENS4" s="174"/>
      <c r="ENT4" s="174"/>
      <c r="ENU4" s="174"/>
      <c r="ENV4" s="174"/>
      <c r="ENW4" s="174"/>
      <c r="ENX4" s="174"/>
      <c r="ENY4" s="174"/>
      <c r="ENZ4" s="174"/>
      <c r="EOA4" s="174"/>
      <c r="EOB4" s="174"/>
      <c r="EOC4" s="174"/>
      <c r="EOD4" s="174"/>
      <c r="EOE4" s="174"/>
      <c r="EOF4" s="174"/>
      <c r="EOG4" s="174"/>
      <c r="EOH4" s="174"/>
      <c r="EOI4" s="174"/>
      <c r="EOJ4" s="174"/>
      <c r="EOK4" s="174"/>
      <c r="EOL4" s="174"/>
      <c r="EOM4" s="174"/>
      <c r="EON4" s="174"/>
      <c r="EOO4" s="174"/>
      <c r="EOP4" s="174"/>
      <c r="EOQ4" s="174"/>
      <c r="EOR4" s="174"/>
      <c r="EOS4" s="174"/>
      <c r="EOT4" s="174"/>
      <c r="EOU4" s="174"/>
      <c r="EOV4" s="174"/>
      <c r="EOW4" s="174"/>
      <c r="EOX4" s="174"/>
      <c r="EOY4" s="174"/>
      <c r="EOZ4" s="174"/>
      <c r="EPA4" s="174"/>
      <c r="EPB4" s="174"/>
      <c r="EPC4" s="174"/>
      <c r="EPD4" s="174"/>
      <c r="EPE4" s="174"/>
      <c r="EPF4" s="174"/>
      <c r="EPG4" s="174"/>
      <c r="EPH4" s="174"/>
      <c r="EPI4" s="174"/>
      <c r="EPJ4" s="174"/>
      <c r="EPK4" s="174"/>
      <c r="EPL4" s="174"/>
      <c r="EPM4" s="174"/>
      <c r="EPN4" s="174"/>
      <c r="EPO4" s="174"/>
      <c r="EPP4" s="174"/>
      <c r="EPQ4" s="174"/>
      <c r="EPR4" s="174"/>
      <c r="EPS4" s="174"/>
      <c r="EPT4" s="174"/>
      <c r="EPU4" s="174"/>
      <c r="EPV4" s="174"/>
      <c r="EPW4" s="174"/>
      <c r="EPX4" s="174"/>
      <c r="EPY4" s="174"/>
      <c r="EPZ4" s="174"/>
      <c r="EQA4" s="174"/>
      <c r="EQB4" s="174"/>
      <c r="EQC4" s="174"/>
      <c r="EQD4" s="174"/>
      <c r="EQE4" s="174"/>
      <c r="EQF4" s="174"/>
      <c r="EQG4" s="174"/>
      <c r="EQH4" s="174"/>
      <c r="EQI4" s="174"/>
      <c r="EQJ4" s="174"/>
      <c r="EQK4" s="174"/>
      <c r="EQL4" s="174"/>
      <c r="EQM4" s="174"/>
      <c r="EQN4" s="174"/>
      <c r="EQO4" s="174"/>
      <c r="EQP4" s="174"/>
      <c r="EQQ4" s="174"/>
      <c r="EQR4" s="174"/>
      <c r="EQS4" s="174"/>
      <c r="EQT4" s="174"/>
      <c r="EQU4" s="174"/>
      <c r="EQV4" s="174"/>
      <c r="EQW4" s="174"/>
      <c r="EQX4" s="174"/>
      <c r="EQY4" s="174"/>
      <c r="EQZ4" s="174"/>
      <c r="ERA4" s="174"/>
      <c r="ERB4" s="174"/>
      <c r="ERC4" s="174"/>
      <c r="ERD4" s="174"/>
      <c r="ERE4" s="174"/>
      <c r="ERF4" s="174"/>
      <c r="ERG4" s="174"/>
      <c r="ERH4" s="174"/>
      <c r="ERI4" s="174"/>
      <c r="ERJ4" s="174"/>
      <c r="ERK4" s="174"/>
      <c r="ERL4" s="174"/>
      <c r="ERM4" s="174"/>
      <c r="ERN4" s="174"/>
      <c r="ERO4" s="174"/>
      <c r="ERP4" s="174"/>
      <c r="ERQ4" s="174"/>
      <c r="ERR4" s="174"/>
      <c r="ERS4" s="174"/>
      <c r="ERT4" s="174"/>
      <c r="ERU4" s="174"/>
      <c r="ERV4" s="174"/>
      <c r="ERW4" s="174"/>
      <c r="ERX4" s="174"/>
      <c r="ERY4" s="174"/>
      <c r="ERZ4" s="174"/>
      <c r="ESA4" s="174"/>
      <c r="ESB4" s="174"/>
      <c r="ESC4" s="174"/>
      <c r="ESD4" s="174"/>
      <c r="ESE4" s="174"/>
      <c r="ESF4" s="174"/>
      <c r="ESG4" s="174"/>
      <c r="ESH4" s="174"/>
      <c r="ESI4" s="174"/>
      <c r="ESJ4" s="174"/>
      <c r="ESK4" s="174"/>
      <c r="ESL4" s="174"/>
      <c r="ESM4" s="174"/>
      <c r="ESN4" s="174"/>
      <c r="ESO4" s="174"/>
      <c r="ESP4" s="174"/>
      <c r="ESQ4" s="174"/>
      <c r="ESR4" s="174"/>
      <c r="ESS4" s="174"/>
      <c r="EST4" s="174"/>
      <c r="ESU4" s="174"/>
      <c r="ESV4" s="174"/>
      <c r="ESW4" s="174"/>
      <c r="ESX4" s="174"/>
      <c r="ESY4" s="174"/>
      <c r="ESZ4" s="174"/>
      <c r="ETA4" s="174"/>
      <c r="ETB4" s="174"/>
      <c r="ETC4" s="174"/>
      <c r="ETD4" s="174"/>
      <c r="ETE4" s="174"/>
      <c r="ETF4" s="174"/>
      <c r="ETG4" s="174"/>
      <c r="ETH4" s="174"/>
      <c r="ETI4" s="174"/>
      <c r="ETJ4" s="174"/>
      <c r="ETK4" s="174"/>
      <c r="ETL4" s="174"/>
      <c r="ETM4" s="174"/>
      <c r="ETN4" s="174"/>
      <c r="ETO4" s="174"/>
      <c r="ETP4" s="174"/>
      <c r="ETQ4" s="174"/>
      <c r="ETR4" s="174"/>
      <c r="ETS4" s="174"/>
      <c r="ETT4" s="174"/>
      <c r="ETU4" s="174"/>
      <c r="ETV4" s="174"/>
      <c r="ETW4" s="174"/>
      <c r="ETX4" s="174"/>
      <c r="ETY4" s="174"/>
      <c r="ETZ4" s="174"/>
      <c r="EUA4" s="174"/>
      <c r="EUB4" s="174"/>
      <c r="EUC4" s="174"/>
      <c r="EUD4" s="174"/>
      <c r="EUE4" s="174"/>
      <c r="EUF4" s="174"/>
      <c r="EUG4" s="174"/>
      <c r="EUH4" s="174"/>
      <c r="EUI4" s="174"/>
      <c r="EUJ4" s="174"/>
      <c r="EUK4" s="174"/>
      <c r="EUL4" s="174"/>
      <c r="EUM4" s="174"/>
      <c r="EUN4" s="174"/>
      <c r="EUO4" s="174"/>
      <c r="EUP4" s="174"/>
      <c r="EUQ4" s="174"/>
      <c r="EUR4" s="174"/>
      <c r="EUS4" s="174"/>
      <c r="EUT4" s="174"/>
      <c r="EUU4" s="174"/>
      <c r="EUV4" s="174"/>
      <c r="EUW4" s="174"/>
      <c r="EUX4" s="174"/>
      <c r="EUY4" s="174"/>
      <c r="EUZ4" s="174"/>
      <c r="EVA4" s="174"/>
      <c r="EVB4" s="174"/>
      <c r="EVC4" s="174"/>
      <c r="EVD4" s="174"/>
      <c r="EVE4" s="174"/>
      <c r="EVF4" s="174"/>
      <c r="EVG4" s="174"/>
      <c r="EVH4" s="174"/>
      <c r="EVI4" s="174"/>
      <c r="EVJ4" s="174"/>
      <c r="EVK4" s="174"/>
      <c r="EVL4" s="174"/>
      <c r="EVM4" s="174"/>
      <c r="EVN4" s="174"/>
      <c r="EVO4" s="174"/>
      <c r="EVP4" s="174"/>
      <c r="EVQ4" s="174"/>
      <c r="EVR4" s="174"/>
      <c r="EVS4" s="174"/>
      <c r="EVT4" s="174"/>
      <c r="EVU4" s="174"/>
      <c r="EVV4" s="174"/>
      <c r="EVW4" s="174"/>
      <c r="EVX4" s="174"/>
      <c r="EVY4" s="174"/>
      <c r="EVZ4" s="174"/>
      <c r="EWA4" s="174"/>
      <c r="EWB4" s="174"/>
      <c r="EWC4" s="174"/>
      <c r="EWD4" s="174"/>
      <c r="EWE4" s="174"/>
      <c r="EWF4" s="174"/>
      <c r="EWG4" s="174"/>
      <c r="EWH4" s="174"/>
      <c r="EWI4" s="174"/>
      <c r="EWJ4" s="174"/>
      <c r="EWK4" s="174"/>
      <c r="EWL4" s="174"/>
      <c r="EWM4" s="174"/>
      <c r="EWN4" s="174"/>
      <c r="EWO4" s="174"/>
      <c r="EWP4" s="174"/>
      <c r="EWQ4" s="174"/>
      <c r="EWR4" s="174"/>
      <c r="EWS4" s="174"/>
      <c r="EWT4" s="174"/>
      <c r="EWU4" s="174"/>
      <c r="EWV4" s="174"/>
      <c r="EWW4" s="174"/>
      <c r="EWX4" s="174"/>
      <c r="EWY4" s="174"/>
      <c r="EWZ4" s="174"/>
      <c r="EXA4" s="174"/>
      <c r="EXB4" s="174"/>
      <c r="EXC4" s="174"/>
      <c r="EXD4" s="174"/>
      <c r="EXE4" s="174"/>
      <c r="EXF4" s="174"/>
      <c r="EXG4" s="174"/>
      <c r="EXH4" s="174"/>
      <c r="EXI4" s="174"/>
      <c r="EXJ4" s="174"/>
      <c r="EXK4" s="174"/>
      <c r="EXL4" s="174"/>
      <c r="EXM4" s="174"/>
      <c r="EXN4" s="174"/>
      <c r="EXO4" s="174"/>
      <c r="EXP4" s="174"/>
      <c r="EXQ4" s="174"/>
      <c r="EXR4" s="174"/>
      <c r="EXS4" s="174"/>
      <c r="EXT4" s="174"/>
      <c r="EXU4" s="174"/>
      <c r="EXV4" s="174"/>
      <c r="EXW4" s="174"/>
      <c r="EXX4" s="174"/>
      <c r="EXY4" s="174"/>
      <c r="EXZ4" s="174"/>
      <c r="EYA4" s="174"/>
      <c r="EYB4" s="174"/>
      <c r="EYC4" s="174"/>
      <c r="EYD4" s="174"/>
      <c r="EYE4" s="174"/>
      <c r="EYF4" s="174"/>
      <c r="EYG4" s="174"/>
      <c r="EYH4" s="174"/>
      <c r="EYI4" s="174"/>
      <c r="EYJ4" s="174"/>
      <c r="EYK4" s="174"/>
      <c r="EYL4" s="174"/>
      <c r="EYM4" s="174"/>
      <c r="EYN4" s="174"/>
      <c r="EYO4" s="174"/>
      <c r="EYP4" s="174"/>
      <c r="EYQ4" s="174"/>
      <c r="EYR4" s="174"/>
      <c r="EYS4" s="174"/>
      <c r="EYT4" s="174"/>
      <c r="EYU4" s="174"/>
      <c r="EYV4" s="174"/>
      <c r="EYW4" s="174"/>
      <c r="EYX4" s="174"/>
      <c r="EYY4" s="174"/>
      <c r="EYZ4" s="174"/>
      <c r="EZA4" s="174"/>
      <c r="EZB4" s="174"/>
      <c r="EZC4" s="174"/>
      <c r="EZD4" s="174"/>
      <c r="EZE4" s="174"/>
      <c r="EZF4" s="174"/>
      <c r="EZG4" s="174"/>
      <c r="EZH4" s="174"/>
      <c r="EZI4" s="174"/>
      <c r="EZJ4" s="174"/>
      <c r="EZK4" s="174"/>
      <c r="EZL4" s="174"/>
      <c r="EZM4" s="174"/>
      <c r="EZN4" s="174"/>
      <c r="EZO4" s="174"/>
      <c r="EZP4" s="174"/>
      <c r="EZQ4" s="174"/>
      <c r="EZR4" s="174"/>
      <c r="EZS4" s="174"/>
      <c r="EZT4" s="174"/>
      <c r="EZU4" s="174"/>
      <c r="EZV4" s="174"/>
      <c r="EZW4" s="174"/>
      <c r="EZX4" s="174"/>
      <c r="EZY4" s="174"/>
      <c r="EZZ4" s="174"/>
      <c r="FAA4" s="174"/>
      <c r="FAB4" s="174"/>
      <c r="FAC4" s="174"/>
      <c r="FAD4" s="174"/>
      <c r="FAE4" s="174"/>
      <c r="FAF4" s="174"/>
      <c r="FAG4" s="174"/>
      <c r="FAH4" s="174"/>
      <c r="FAI4" s="174"/>
      <c r="FAJ4" s="174"/>
      <c r="FAK4" s="174"/>
      <c r="FAL4" s="174"/>
      <c r="FAM4" s="174"/>
      <c r="FAN4" s="174"/>
      <c r="FAO4" s="174"/>
      <c r="FAP4" s="174"/>
      <c r="FAQ4" s="174"/>
      <c r="FAR4" s="174"/>
      <c r="FAS4" s="174"/>
      <c r="FAT4" s="174"/>
      <c r="FAU4" s="174"/>
      <c r="FAV4" s="174"/>
      <c r="FAW4" s="174"/>
      <c r="FAX4" s="174"/>
      <c r="FAY4" s="174"/>
      <c r="FAZ4" s="174"/>
      <c r="FBA4" s="174"/>
      <c r="FBB4" s="174"/>
      <c r="FBC4" s="174"/>
      <c r="FBD4" s="174"/>
      <c r="FBE4" s="174"/>
      <c r="FBF4" s="174"/>
      <c r="FBG4" s="174"/>
      <c r="FBH4" s="174"/>
      <c r="FBI4" s="174"/>
      <c r="FBJ4" s="174"/>
      <c r="FBK4" s="174"/>
      <c r="FBL4" s="174"/>
      <c r="FBM4" s="174"/>
      <c r="FBN4" s="174"/>
      <c r="FBO4" s="174"/>
      <c r="FBP4" s="174"/>
      <c r="FBQ4" s="174"/>
      <c r="FBR4" s="174"/>
      <c r="FBS4" s="174"/>
      <c r="FBT4" s="174"/>
      <c r="FBU4" s="174"/>
      <c r="FBV4" s="174"/>
      <c r="FBW4" s="174"/>
      <c r="FBX4" s="174"/>
      <c r="FBY4" s="174"/>
      <c r="FBZ4" s="174"/>
      <c r="FCA4" s="174"/>
      <c r="FCB4" s="174"/>
      <c r="FCC4" s="174"/>
      <c r="FCD4" s="174"/>
      <c r="FCE4" s="174"/>
      <c r="FCF4" s="174"/>
      <c r="FCG4" s="174"/>
      <c r="FCH4" s="174"/>
      <c r="FCI4" s="174"/>
      <c r="FCJ4" s="174"/>
      <c r="FCK4" s="174"/>
      <c r="FCL4" s="174"/>
      <c r="FCM4" s="174"/>
      <c r="FCN4" s="174"/>
      <c r="FCO4" s="174"/>
      <c r="FCP4" s="174"/>
      <c r="FCQ4" s="174"/>
      <c r="FCR4" s="174"/>
      <c r="FCS4" s="174"/>
      <c r="FCT4" s="174"/>
      <c r="FCU4" s="174"/>
      <c r="FCV4" s="174"/>
      <c r="FCW4" s="174"/>
      <c r="FCX4" s="174"/>
      <c r="FCY4" s="174"/>
      <c r="FCZ4" s="174"/>
      <c r="FDA4" s="174"/>
      <c r="FDB4" s="174"/>
      <c r="FDC4" s="174"/>
      <c r="FDD4" s="174"/>
      <c r="FDE4" s="174"/>
      <c r="FDF4" s="174"/>
      <c r="FDG4" s="174"/>
      <c r="FDH4" s="174"/>
      <c r="FDI4" s="174"/>
      <c r="FDJ4" s="174"/>
      <c r="FDK4" s="174"/>
      <c r="FDL4" s="174"/>
      <c r="FDM4" s="174"/>
      <c r="FDN4" s="174"/>
      <c r="FDO4" s="174"/>
      <c r="FDP4" s="174"/>
      <c r="FDQ4" s="174"/>
      <c r="FDR4" s="174"/>
      <c r="FDS4" s="174"/>
      <c r="FDT4" s="174"/>
      <c r="FDU4" s="174"/>
      <c r="FDV4" s="174"/>
      <c r="FDW4" s="174"/>
      <c r="FDX4" s="174"/>
      <c r="FDY4" s="174"/>
      <c r="FDZ4" s="174"/>
      <c r="FEA4" s="174"/>
      <c r="FEB4" s="174"/>
      <c r="FEC4" s="174"/>
      <c r="FED4" s="174"/>
      <c r="FEE4" s="174"/>
      <c r="FEF4" s="174"/>
      <c r="FEG4" s="174"/>
      <c r="FEH4" s="174"/>
      <c r="FEI4" s="174"/>
      <c r="FEJ4" s="174"/>
      <c r="FEK4" s="174"/>
      <c r="FEL4" s="174"/>
      <c r="FEM4" s="174"/>
      <c r="FEN4" s="174"/>
      <c r="FEO4" s="174"/>
      <c r="FEP4" s="174"/>
      <c r="FEQ4" s="174"/>
      <c r="FER4" s="174"/>
      <c r="FES4" s="174"/>
      <c r="FET4" s="174"/>
      <c r="FEU4" s="174"/>
      <c r="FEV4" s="174"/>
      <c r="FEW4" s="174"/>
      <c r="FEX4" s="174"/>
      <c r="FEY4" s="174"/>
      <c r="FEZ4" s="174"/>
      <c r="FFA4" s="174"/>
      <c r="FFB4" s="174"/>
      <c r="FFC4" s="174"/>
      <c r="FFD4" s="174"/>
      <c r="FFE4" s="174"/>
      <c r="FFF4" s="174"/>
      <c r="FFG4" s="174"/>
      <c r="FFH4" s="174"/>
      <c r="FFI4" s="174"/>
      <c r="FFJ4" s="174"/>
      <c r="FFK4" s="174"/>
      <c r="FFL4" s="174"/>
      <c r="FFM4" s="174"/>
      <c r="FFN4" s="174"/>
      <c r="FFO4" s="174"/>
      <c r="FFP4" s="174"/>
      <c r="FFQ4" s="174"/>
      <c r="FFR4" s="174"/>
      <c r="FFS4" s="174"/>
      <c r="FFT4" s="174"/>
      <c r="FFU4" s="174"/>
      <c r="FFV4" s="174"/>
      <c r="FFW4" s="174"/>
      <c r="FFX4" s="174"/>
      <c r="FFY4" s="174"/>
      <c r="FFZ4" s="174"/>
      <c r="FGA4" s="174"/>
      <c r="FGB4" s="174"/>
      <c r="FGC4" s="174"/>
      <c r="FGD4" s="174"/>
      <c r="FGE4" s="174"/>
      <c r="FGF4" s="174"/>
      <c r="FGG4" s="174"/>
      <c r="FGH4" s="174"/>
      <c r="FGI4" s="174"/>
      <c r="FGJ4" s="174"/>
      <c r="FGK4" s="174"/>
      <c r="FGL4" s="174"/>
      <c r="FGM4" s="174"/>
      <c r="FGN4" s="174"/>
      <c r="FGO4" s="174"/>
      <c r="FGP4" s="174"/>
      <c r="FGQ4" s="174"/>
      <c r="FGR4" s="174"/>
      <c r="FGS4" s="174"/>
      <c r="FGT4" s="174"/>
      <c r="FGU4" s="174"/>
      <c r="FGV4" s="174"/>
      <c r="FGW4" s="174"/>
      <c r="FGX4" s="174"/>
      <c r="FGY4" s="174"/>
      <c r="FGZ4" s="174"/>
      <c r="FHA4" s="174"/>
      <c r="FHB4" s="174"/>
      <c r="FHC4" s="174"/>
      <c r="FHD4" s="174"/>
      <c r="FHE4" s="174"/>
      <c r="FHF4" s="174"/>
      <c r="FHG4" s="174"/>
      <c r="FHH4" s="174"/>
      <c r="FHI4" s="174"/>
      <c r="FHJ4" s="174"/>
      <c r="FHK4" s="174"/>
      <c r="FHL4" s="174"/>
      <c r="FHM4" s="174"/>
      <c r="FHN4" s="174"/>
      <c r="FHO4" s="174"/>
      <c r="FHP4" s="174"/>
      <c r="FHQ4" s="174"/>
      <c r="FHR4" s="174"/>
      <c r="FHS4" s="174"/>
      <c r="FHT4" s="174"/>
      <c r="FHU4" s="174"/>
      <c r="FHV4" s="174"/>
      <c r="FHW4" s="174"/>
      <c r="FHX4" s="174"/>
      <c r="FHY4" s="174"/>
      <c r="FHZ4" s="174"/>
      <c r="FIA4" s="174"/>
      <c r="FIB4" s="174"/>
      <c r="FIC4" s="174"/>
      <c r="FID4" s="174"/>
      <c r="FIE4" s="174"/>
      <c r="FIF4" s="174"/>
      <c r="FIG4" s="174"/>
      <c r="FIH4" s="174"/>
      <c r="FII4" s="174"/>
      <c r="FIJ4" s="174"/>
      <c r="FIK4" s="174"/>
      <c r="FIL4" s="174"/>
      <c r="FIM4" s="174"/>
      <c r="FIN4" s="174"/>
      <c r="FIO4" s="174"/>
      <c r="FIP4" s="174"/>
      <c r="FIQ4" s="174"/>
      <c r="FIR4" s="174"/>
      <c r="FIS4" s="174"/>
      <c r="FIT4" s="174"/>
      <c r="FIU4" s="174"/>
      <c r="FIV4" s="174"/>
      <c r="FIW4" s="174"/>
      <c r="FIX4" s="174"/>
      <c r="FIY4" s="174"/>
      <c r="FIZ4" s="174"/>
      <c r="FJA4" s="174"/>
      <c r="FJB4" s="174"/>
      <c r="FJC4" s="174"/>
      <c r="FJD4" s="174"/>
      <c r="FJE4" s="174"/>
      <c r="FJF4" s="174"/>
      <c r="FJG4" s="174"/>
      <c r="FJH4" s="174"/>
      <c r="FJI4" s="174"/>
      <c r="FJJ4" s="174"/>
      <c r="FJK4" s="174"/>
      <c r="FJL4" s="174"/>
      <c r="FJM4" s="174"/>
      <c r="FJN4" s="174"/>
      <c r="FJO4" s="174"/>
      <c r="FJP4" s="174"/>
      <c r="FJQ4" s="174"/>
      <c r="FJR4" s="174"/>
      <c r="FJS4" s="174"/>
      <c r="FJT4" s="174"/>
      <c r="FJU4" s="174"/>
      <c r="FJV4" s="174"/>
      <c r="FJW4" s="174"/>
      <c r="FJX4" s="174"/>
      <c r="FJY4" s="174"/>
      <c r="FJZ4" s="174"/>
      <c r="FKA4" s="174"/>
      <c r="FKB4" s="174"/>
      <c r="FKC4" s="174"/>
      <c r="FKD4" s="174"/>
      <c r="FKE4" s="174"/>
      <c r="FKF4" s="174"/>
      <c r="FKG4" s="174"/>
      <c r="FKH4" s="174"/>
      <c r="FKI4" s="174"/>
      <c r="FKJ4" s="174"/>
      <c r="FKK4" s="174"/>
      <c r="FKL4" s="174"/>
      <c r="FKM4" s="174"/>
      <c r="FKN4" s="174"/>
      <c r="FKO4" s="174"/>
      <c r="FKP4" s="174"/>
      <c r="FKQ4" s="174"/>
      <c r="FKR4" s="174"/>
      <c r="FKS4" s="174"/>
      <c r="FKT4" s="174"/>
      <c r="FKU4" s="174"/>
      <c r="FKV4" s="174"/>
      <c r="FKW4" s="174"/>
      <c r="FKX4" s="174"/>
      <c r="FKY4" s="174"/>
      <c r="FKZ4" s="174"/>
      <c r="FLA4" s="174"/>
      <c r="FLB4" s="174"/>
      <c r="FLC4" s="174"/>
      <c r="FLD4" s="174"/>
      <c r="FLE4" s="174"/>
      <c r="FLF4" s="174"/>
      <c r="FLG4" s="174"/>
      <c r="FLH4" s="174"/>
      <c r="FLI4" s="174"/>
      <c r="FLJ4" s="174"/>
      <c r="FLK4" s="174"/>
      <c r="FLL4" s="174"/>
      <c r="FLM4" s="174"/>
      <c r="FLN4" s="174"/>
      <c r="FLO4" s="174"/>
      <c r="FLP4" s="174"/>
      <c r="FLQ4" s="174"/>
      <c r="FLR4" s="174"/>
      <c r="FLS4" s="174"/>
      <c r="FLT4" s="174"/>
      <c r="FLU4" s="174"/>
      <c r="FLV4" s="174"/>
      <c r="FLW4" s="174"/>
      <c r="FLX4" s="174"/>
      <c r="FLY4" s="174"/>
      <c r="FLZ4" s="174"/>
      <c r="FMA4" s="174"/>
      <c r="FMB4" s="174"/>
      <c r="FMC4" s="174"/>
      <c r="FMD4" s="174"/>
      <c r="FME4" s="174"/>
      <c r="FMF4" s="174"/>
      <c r="FMG4" s="174"/>
      <c r="FMH4" s="174"/>
      <c r="FMI4" s="174"/>
      <c r="FMJ4" s="174"/>
      <c r="FMK4" s="174"/>
      <c r="FML4" s="174"/>
      <c r="FMM4" s="174"/>
      <c r="FMN4" s="174"/>
      <c r="FMO4" s="174"/>
      <c r="FMP4" s="174"/>
      <c r="FMQ4" s="174"/>
      <c r="FMR4" s="174"/>
      <c r="FMS4" s="174"/>
      <c r="FMT4" s="174"/>
      <c r="FMU4" s="174"/>
      <c r="FMV4" s="174"/>
      <c r="FMW4" s="174"/>
      <c r="FMX4" s="174"/>
      <c r="FMY4" s="174"/>
      <c r="FMZ4" s="174"/>
      <c r="FNA4" s="174"/>
      <c r="FNB4" s="174"/>
      <c r="FNC4" s="174"/>
      <c r="FND4" s="174"/>
      <c r="FNE4" s="174"/>
      <c r="FNF4" s="174"/>
      <c r="FNG4" s="174"/>
      <c r="FNH4" s="174"/>
      <c r="FNI4" s="174"/>
      <c r="FNJ4" s="174"/>
      <c r="FNK4" s="174"/>
      <c r="FNL4" s="174"/>
      <c r="FNM4" s="174"/>
      <c r="FNN4" s="174"/>
      <c r="FNO4" s="174"/>
      <c r="FNP4" s="174"/>
      <c r="FNQ4" s="174"/>
      <c r="FNR4" s="174"/>
      <c r="FNS4" s="174"/>
      <c r="FNT4" s="174"/>
      <c r="FNU4" s="174"/>
      <c r="FNV4" s="174"/>
      <c r="FNW4" s="174"/>
      <c r="FNX4" s="174"/>
      <c r="FNY4" s="174"/>
      <c r="FNZ4" s="174"/>
      <c r="FOA4" s="174"/>
      <c r="FOB4" s="174"/>
      <c r="FOC4" s="174"/>
      <c r="FOD4" s="174"/>
      <c r="FOE4" s="174"/>
      <c r="FOF4" s="174"/>
      <c r="FOG4" s="174"/>
      <c r="FOH4" s="174"/>
      <c r="FOI4" s="174"/>
      <c r="FOJ4" s="174"/>
      <c r="FOK4" s="174"/>
      <c r="FOL4" s="174"/>
      <c r="FOM4" s="174"/>
      <c r="FON4" s="174"/>
      <c r="FOO4" s="174"/>
      <c r="FOP4" s="174"/>
      <c r="FOQ4" s="174"/>
      <c r="FOR4" s="174"/>
      <c r="FOS4" s="174"/>
      <c r="FOT4" s="174"/>
      <c r="FOU4" s="174"/>
      <c r="FOV4" s="174"/>
      <c r="FOW4" s="174"/>
      <c r="FOX4" s="174"/>
      <c r="FOY4" s="174"/>
      <c r="FOZ4" s="174"/>
      <c r="FPA4" s="174"/>
      <c r="FPB4" s="174"/>
      <c r="FPC4" s="174"/>
      <c r="FPD4" s="174"/>
      <c r="FPE4" s="174"/>
      <c r="FPF4" s="174"/>
      <c r="FPG4" s="174"/>
      <c r="FPH4" s="174"/>
      <c r="FPI4" s="174"/>
      <c r="FPJ4" s="174"/>
      <c r="FPK4" s="174"/>
      <c r="FPL4" s="174"/>
      <c r="FPM4" s="174"/>
      <c r="FPN4" s="174"/>
      <c r="FPO4" s="174"/>
      <c r="FPP4" s="174"/>
      <c r="FPQ4" s="174"/>
      <c r="FPR4" s="174"/>
      <c r="FPS4" s="174"/>
      <c r="FPT4" s="174"/>
      <c r="FPU4" s="174"/>
      <c r="FPV4" s="174"/>
      <c r="FPW4" s="174"/>
      <c r="FPX4" s="174"/>
      <c r="FPY4" s="174"/>
      <c r="FPZ4" s="174"/>
      <c r="FQA4" s="174"/>
      <c r="FQB4" s="174"/>
      <c r="FQC4" s="174"/>
      <c r="FQD4" s="174"/>
      <c r="FQE4" s="174"/>
      <c r="FQF4" s="174"/>
      <c r="FQG4" s="174"/>
      <c r="FQH4" s="174"/>
      <c r="FQI4" s="174"/>
      <c r="FQJ4" s="174"/>
      <c r="FQK4" s="174"/>
      <c r="FQL4" s="174"/>
      <c r="FQM4" s="174"/>
      <c r="FQN4" s="174"/>
      <c r="FQO4" s="174"/>
      <c r="FQP4" s="174"/>
      <c r="FQQ4" s="174"/>
      <c r="FQR4" s="174"/>
      <c r="FQS4" s="174"/>
      <c r="FQT4" s="174"/>
      <c r="FQU4" s="174"/>
      <c r="FQV4" s="174"/>
      <c r="FQW4" s="174"/>
      <c r="FQX4" s="174"/>
      <c r="FQY4" s="174"/>
      <c r="FQZ4" s="174"/>
      <c r="FRA4" s="174"/>
      <c r="FRB4" s="174"/>
      <c r="FRC4" s="174"/>
      <c r="FRD4" s="174"/>
      <c r="FRE4" s="174"/>
      <c r="FRF4" s="174"/>
      <c r="FRG4" s="174"/>
      <c r="FRH4" s="174"/>
      <c r="FRI4" s="174"/>
      <c r="FRJ4" s="174"/>
      <c r="FRK4" s="174"/>
      <c r="FRL4" s="174"/>
      <c r="FRM4" s="174"/>
      <c r="FRN4" s="174"/>
      <c r="FRO4" s="174"/>
      <c r="FRP4" s="174"/>
      <c r="FRQ4" s="174"/>
      <c r="FRR4" s="174"/>
      <c r="FRS4" s="174"/>
      <c r="FRT4" s="174"/>
      <c r="FRU4" s="174"/>
      <c r="FRV4" s="174"/>
      <c r="FRW4" s="174"/>
      <c r="FRX4" s="174"/>
      <c r="FRY4" s="174"/>
      <c r="FRZ4" s="174"/>
      <c r="FSA4" s="174"/>
      <c r="FSB4" s="174"/>
      <c r="FSC4" s="174"/>
      <c r="FSD4" s="174"/>
      <c r="FSE4" s="174"/>
      <c r="FSF4" s="174"/>
      <c r="FSG4" s="174"/>
      <c r="FSH4" s="174"/>
      <c r="FSI4" s="174"/>
      <c r="FSJ4" s="174"/>
      <c r="FSK4" s="174"/>
      <c r="FSL4" s="174"/>
      <c r="FSM4" s="174"/>
      <c r="FSN4" s="174"/>
      <c r="FSO4" s="174"/>
      <c r="FSP4" s="174"/>
      <c r="FSQ4" s="174"/>
      <c r="FSR4" s="174"/>
      <c r="FSS4" s="174"/>
      <c r="FST4" s="174"/>
      <c r="FSU4" s="174"/>
      <c r="FSV4" s="174"/>
      <c r="FSW4" s="174"/>
      <c r="FSX4" s="174"/>
      <c r="FSY4" s="174"/>
      <c r="FSZ4" s="174"/>
      <c r="FTA4" s="174"/>
      <c r="FTB4" s="174"/>
      <c r="FTC4" s="174"/>
      <c r="FTD4" s="174"/>
      <c r="FTE4" s="174"/>
      <c r="FTF4" s="174"/>
      <c r="FTG4" s="174"/>
      <c r="FTH4" s="174"/>
      <c r="FTI4" s="174"/>
      <c r="FTJ4" s="174"/>
      <c r="FTK4" s="174"/>
      <c r="FTL4" s="174"/>
      <c r="FTM4" s="174"/>
      <c r="FTN4" s="174"/>
      <c r="FTO4" s="174"/>
      <c r="FTP4" s="174"/>
      <c r="FTQ4" s="174"/>
      <c r="FTR4" s="174"/>
      <c r="FTS4" s="174"/>
      <c r="FTT4" s="174"/>
      <c r="FTU4" s="174"/>
      <c r="FTV4" s="174"/>
      <c r="FTW4" s="174"/>
      <c r="FTX4" s="174"/>
      <c r="FTY4" s="174"/>
      <c r="FTZ4" s="174"/>
      <c r="FUA4" s="174"/>
      <c r="FUB4" s="174"/>
      <c r="FUC4" s="174"/>
      <c r="FUD4" s="174"/>
      <c r="FUE4" s="174"/>
      <c r="FUF4" s="174"/>
      <c r="FUG4" s="174"/>
      <c r="FUH4" s="174"/>
      <c r="FUI4" s="174"/>
      <c r="FUJ4" s="174"/>
      <c r="FUK4" s="174"/>
      <c r="FUL4" s="174"/>
      <c r="FUM4" s="174"/>
      <c r="FUN4" s="174"/>
      <c r="FUO4" s="174"/>
      <c r="FUP4" s="174"/>
      <c r="FUQ4" s="174"/>
      <c r="FUR4" s="174"/>
      <c r="FUS4" s="174"/>
      <c r="FUT4" s="174"/>
      <c r="FUU4" s="174"/>
      <c r="FUV4" s="174"/>
      <c r="FUW4" s="174"/>
      <c r="FUX4" s="174"/>
      <c r="FUY4" s="174"/>
      <c r="FUZ4" s="174"/>
      <c r="FVA4" s="174"/>
      <c r="FVB4" s="174"/>
      <c r="FVC4" s="174"/>
      <c r="FVD4" s="174"/>
      <c r="FVE4" s="174"/>
      <c r="FVF4" s="174"/>
      <c r="FVG4" s="174"/>
      <c r="FVH4" s="174"/>
      <c r="FVI4" s="174"/>
      <c r="FVJ4" s="174"/>
      <c r="FVK4" s="174"/>
      <c r="FVL4" s="174"/>
      <c r="FVM4" s="174"/>
      <c r="FVN4" s="174"/>
      <c r="FVO4" s="174"/>
      <c r="FVP4" s="174"/>
      <c r="FVQ4" s="174"/>
      <c r="FVR4" s="174"/>
      <c r="FVS4" s="174"/>
      <c r="FVT4" s="174"/>
      <c r="FVU4" s="174"/>
      <c r="FVV4" s="174"/>
      <c r="FVW4" s="174"/>
      <c r="FVX4" s="174"/>
      <c r="FVY4" s="174"/>
      <c r="FVZ4" s="174"/>
      <c r="FWA4" s="174"/>
      <c r="FWB4" s="174"/>
      <c r="FWC4" s="174"/>
      <c r="FWD4" s="174"/>
      <c r="FWE4" s="174"/>
      <c r="FWF4" s="174"/>
      <c r="FWG4" s="174"/>
      <c r="FWH4" s="174"/>
      <c r="FWI4" s="174"/>
      <c r="FWJ4" s="174"/>
      <c r="FWK4" s="174"/>
      <c r="FWL4" s="174"/>
      <c r="FWM4" s="174"/>
      <c r="FWN4" s="174"/>
      <c r="FWO4" s="174"/>
      <c r="FWP4" s="174"/>
      <c r="FWQ4" s="174"/>
      <c r="FWR4" s="174"/>
      <c r="FWS4" s="174"/>
      <c r="FWT4" s="174"/>
      <c r="FWU4" s="174"/>
      <c r="FWV4" s="174"/>
      <c r="FWW4" s="174"/>
      <c r="FWX4" s="174"/>
      <c r="FWY4" s="174"/>
      <c r="FWZ4" s="174"/>
      <c r="FXA4" s="174"/>
      <c r="FXB4" s="174"/>
      <c r="FXC4" s="174"/>
      <c r="FXD4" s="174"/>
      <c r="FXE4" s="174"/>
      <c r="FXF4" s="174"/>
      <c r="FXG4" s="174"/>
      <c r="FXH4" s="174"/>
      <c r="FXI4" s="174"/>
      <c r="FXJ4" s="174"/>
      <c r="FXK4" s="174"/>
      <c r="FXL4" s="174"/>
      <c r="FXM4" s="174"/>
      <c r="FXN4" s="174"/>
      <c r="FXO4" s="174"/>
      <c r="FXP4" s="174"/>
      <c r="FXQ4" s="174"/>
      <c r="FXR4" s="174"/>
      <c r="FXS4" s="174"/>
      <c r="FXT4" s="174"/>
      <c r="FXU4" s="174"/>
      <c r="FXV4" s="174"/>
      <c r="FXW4" s="174"/>
      <c r="FXX4" s="174"/>
      <c r="FXY4" s="174"/>
      <c r="FXZ4" s="174"/>
      <c r="FYA4" s="174"/>
      <c r="FYB4" s="174"/>
      <c r="FYC4" s="174"/>
      <c r="FYD4" s="174"/>
      <c r="FYE4" s="174"/>
      <c r="FYF4" s="174"/>
      <c r="FYG4" s="174"/>
      <c r="FYH4" s="174"/>
      <c r="FYI4" s="174"/>
      <c r="FYJ4" s="174"/>
      <c r="FYK4" s="174"/>
      <c r="FYL4" s="174"/>
      <c r="FYM4" s="174"/>
      <c r="FYN4" s="174"/>
      <c r="FYO4" s="174"/>
      <c r="FYP4" s="174"/>
      <c r="FYQ4" s="174"/>
      <c r="FYR4" s="174"/>
      <c r="FYS4" s="174"/>
      <c r="FYT4" s="174"/>
      <c r="FYU4" s="174"/>
      <c r="FYV4" s="174"/>
      <c r="FYW4" s="174"/>
      <c r="FYX4" s="174"/>
      <c r="FYY4" s="174"/>
      <c r="FYZ4" s="174"/>
      <c r="FZA4" s="174"/>
      <c r="FZB4" s="174"/>
      <c r="FZC4" s="174"/>
      <c r="FZD4" s="174"/>
      <c r="FZE4" s="174"/>
      <c r="FZF4" s="174"/>
      <c r="FZG4" s="174"/>
      <c r="FZH4" s="174"/>
      <c r="FZI4" s="174"/>
      <c r="FZJ4" s="174"/>
      <c r="FZK4" s="174"/>
      <c r="FZL4" s="174"/>
      <c r="FZM4" s="174"/>
      <c r="FZN4" s="174"/>
      <c r="FZO4" s="174"/>
      <c r="FZP4" s="174"/>
      <c r="FZQ4" s="174"/>
      <c r="FZR4" s="174"/>
      <c r="FZS4" s="174"/>
      <c r="FZT4" s="174"/>
      <c r="FZU4" s="174"/>
      <c r="FZV4" s="174"/>
      <c r="FZW4" s="174"/>
      <c r="FZX4" s="174"/>
      <c r="FZY4" s="174"/>
      <c r="FZZ4" s="174"/>
      <c r="GAA4" s="174"/>
      <c r="GAB4" s="174"/>
      <c r="GAC4" s="174"/>
      <c r="GAD4" s="174"/>
      <c r="GAE4" s="174"/>
      <c r="GAF4" s="174"/>
      <c r="GAG4" s="174"/>
      <c r="GAH4" s="174"/>
      <c r="GAI4" s="174"/>
      <c r="GAJ4" s="174"/>
      <c r="GAK4" s="174"/>
      <c r="GAL4" s="174"/>
      <c r="GAM4" s="174"/>
      <c r="GAN4" s="174"/>
      <c r="GAO4" s="174"/>
      <c r="GAP4" s="174"/>
      <c r="GAQ4" s="174"/>
      <c r="GAR4" s="174"/>
      <c r="GAS4" s="174"/>
      <c r="GAT4" s="174"/>
      <c r="GAU4" s="174"/>
      <c r="GAV4" s="174"/>
      <c r="GAW4" s="174"/>
      <c r="GAX4" s="174"/>
      <c r="GAY4" s="174"/>
      <c r="GAZ4" s="174"/>
      <c r="GBA4" s="174"/>
      <c r="GBB4" s="174"/>
      <c r="GBC4" s="174"/>
      <c r="GBD4" s="174"/>
      <c r="GBE4" s="174"/>
      <c r="GBF4" s="174"/>
      <c r="GBG4" s="174"/>
      <c r="GBH4" s="174"/>
      <c r="GBI4" s="174"/>
      <c r="GBJ4" s="174"/>
      <c r="GBK4" s="174"/>
      <c r="GBL4" s="174"/>
      <c r="GBM4" s="174"/>
      <c r="GBN4" s="174"/>
      <c r="GBO4" s="174"/>
      <c r="GBP4" s="174"/>
      <c r="GBQ4" s="174"/>
      <c r="GBR4" s="174"/>
      <c r="GBS4" s="174"/>
      <c r="GBT4" s="174"/>
      <c r="GBU4" s="174"/>
      <c r="GBV4" s="174"/>
      <c r="GBW4" s="174"/>
      <c r="GBX4" s="174"/>
      <c r="GBY4" s="174"/>
      <c r="GBZ4" s="174"/>
      <c r="GCA4" s="174"/>
      <c r="GCB4" s="174"/>
      <c r="GCC4" s="174"/>
      <c r="GCD4" s="174"/>
      <c r="GCE4" s="174"/>
      <c r="GCF4" s="174"/>
      <c r="GCG4" s="174"/>
      <c r="GCH4" s="174"/>
      <c r="GCI4" s="174"/>
      <c r="GCJ4" s="174"/>
      <c r="GCK4" s="174"/>
      <c r="GCL4" s="174"/>
      <c r="GCM4" s="174"/>
      <c r="GCN4" s="174"/>
      <c r="GCO4" s="174"/>
      <c r="GCP4" s="174"/>
      <c r="GCQ4" s="174"/>
      <c r="GCR4" s="174"/>
      <c r="GCS4" s="174"/>
      <c r="GCT4" s="174"/>
      <c r="GCU4" s="174"/>
      <c r="GCV4" s="174"/>
      <c r="GCW4" s="174"/>
      <c r="GCX4" s="174"/>
      <c r="GCY4" s="174"/>
      <c r="GCZ4" s="174"/>
      <c r="GDA4" s="174"/>
      <c r="GDB4" s="174"/>
      <c r="GDC4" s="174"/>
      <c r="GDD4" s="174"/>
      <c r="GDE4" s="174"/>
      <c r="GDF4" s="174"/>
      <c r="GDG4" s="174"/>
      <c r="GDH4" s="174"/>
      <c r="GDI4" s="174"/>
      <c r="GDJ4" s="174"/>
      <c r="GDK4" s="174"/>
      <c r="GDL4" s="174"/>
      <c r="GDM4" s="174"/>
      <c r="GDN4" s="174"/>
      <c r="GDO4" s="174"/>
      <c r="GDP4" s="174"/>
      <c r="GDQ4" s="174"/>
      <c r="GDR4" s="174"/>
      <c r="GDS4" s="174"/>
      <c r="GDT4" s="174"/>
      <c r="GDU4" s="174"/>
      <c r="GDV4" s="174"/>
      <c r="GDW4" s="174"/>
      <c r="GDX4" s="174"/>
      <c r="GDY4" s="174"/>
      <c r="GDZ4" s="174"/>
      <c r="GEA4" s="174"/>
      <c r="GEB4" s="174"/>
      <c r="GEC4" s="174"/>
      <c r="GED4" s="174"/>
      <c r="GEE4" s="174"/>
      <c r="GEF4" s="174"/>
      <c r="GEG4" s="174"/>
      <c r="GEH4" s="174"/>
      <c r="GEI4" s="174"/>
      <c r="GEJ4" s="174"/>
      <c r="GEK4" s="174"/>
      <c r="GEL4" s="174"/>
      <c r="GEM4" s="174"/>
      <c r="GEN4" s="174"/>
      <c r="GEO4" s="174"/>
      <c r="GEP4" s="174"/>
      <c r="GEQ4" s="174"/>
      <c r="GER4" s="174"/>
      <c r="GES4" s="174"/>
      <c r="GET4" s="174"/>
      <c r="GEU4" s="174"/>
      <c r="GEV4" s="174"/>
      <c r="GEW4" s="174"/>
      <c r="GEX4" s="174"/>
      <c r="GEY4" s="174"/>
      <c r="GEZ4" s="174"/>
      <c r="GFA4" s="174"/>
      <c r="GFB4" s="174"/>
      <c r="GFC4" s="174"/>
      <c r="GFD4" s="174"/>
      <c r="GFE4" s="174"/>
      <c r="GFF4" s="174"/>
      <c r="GFG4" s="174"/>
      <c r="GFH4" s="174"/>
      <c r="GFI4" s="174"/>
      <c r="GFJ4" s="174"/>
      <c r="GFK4" s="174"/>
      <c r="GFL4" s="174"/>
      <c r="GFM4" s="174"/>
      <c r="GFN4" s="174"/>
      <c r="GFO4" s="174"/>
      <c r="GFP4" s="174"/>
      <c r="GFQ4" s="174"/>
      <c r="GFR4" s="174"/>
      <c r="GFS4" s="174"/>
      <c r="GFT4" s="174"/>
      <c r="GFU4" s="174"/>
      <c r="GFV4" s="174"/>
      <c r="GFW4" s="174"/>
      <c r="GFX4" s="174"/>
      <c r="GFY4" s="174"/>
      <c r="GFZ4" s="174"/>
      <c r="GGA4" s="174"/>
      <c r="GGB4" s="174"/>
      <c r="GGC4" s="174"/>
      <c r="GGD4" s="174"/>
      <c r="GGE4" s="174"/>
      <c r="GGF4" s="174"/>
      <c r="GGG4" s="174"/>
      <c r="GGH4" s="174"/>
      <c r="GGI4" s="174"/>
      <c r="GGJ4" s="174"/>
      <c r="GGK4" s="174"/>
      <c r="GGL4" s="174"/>
      <c r="GGM4" s="174"/>
      <c r="GGN4" s="174"/>
      <c r="GGO4" s="174"/>
      <c r="GGP4" s="174"/>
      <c r="GGQ4" s="174"/>
      <c r="GGR4" s="174"/>
      <c r="GGS4" s="174"/>
      <c r="GGT4" s="174"/>
      <c r="GGU4" s="174"/>
      <c r="GGV4" s="174"/>
      <c r="GGW4" s="174"/>
      <c r="GGX4" s="174"/>
      <c r="GGY4" s="174"/>
      <c r="GGZ4" s="174"/>
      <c r="GHA4" s="174"/>
      <c r="GHB4" s="174"/>
      <c r="GHC4" s="174"/>
      <c r="GHD4" s="174"/>
      <c r="GHE4" s="174"/>
      <c r="GHF4" s="174"/>
      <c r="GHG4" s="174"/>
      <c r="GHH4" s="174"/>
      <c r="GHI4" s="174"/>
      <c r="GHJ4" s="174"/>
      <c r="GHK4" s="174"/>
      <c r="GHL4" s="174"/>
      <c r="GHM4" s="174"/>
      <c r="GHN4" s="174"/>
      <c r="GHO4" s="174"/>
      <c r="GHP4" s="174"/>
      <c r="GHQ4" s="174"/>
      <c r="GHR4" s="174"/>
      <c r="GHS4" s="174"/>
      <c r="GHT4" s="174"/>
      <c r="GHU4" s="174"/>
      <c r="GHV4" s="174"/>
      <c r="GHW4" s="174"/>
      <c r="GHX4" s="174"/>
      <c r="GHY4" s="174"/>
      <c r="GHZ4" s="174"/>
      <c r="GIA4" s="174"/>
      <c r="GIB4" s="174"/>
      <c r="GIC4" s="174"/>
      <c r="GID4" s="174"/>
      <c r="GIE4" s="174"/>
      <c r="GIF4" s="174"/>
      <c r="GIG4" s="174"/>
      <c r="GIH4" s="174"/>
      <c r="GII4" s="174"/>
      <c r="GIJ4" s="174"/>
      <c r="GIK4" s="174"/>
      <c r="GIL4" s="174"/>
      <c r="GIM4" s="174"/>
      <c r="GIN4" s="174"/>
      <c r="GIO4" s="174"/>
      <c r="GIP4" s="174"/>
      <c r="GIQ4" s="174"/>
      <c r="GIR4" s="174"/>
      <c r="GIS4" s="174"/>
      <c r="GIT4" s="174"/>
      <c r="GIU4" s="174"/>
      <c r="GIV4" s="174"/>
      <c r="GIW4" s="174"/>
      <c r="GIX4" s="174"/>
      <c r="GIY4" s="174"/>
      <c r="GIZ4" s="174"/>
      <c r="GJA4" s="174"/>
      <c r="GJB4" s="174"/>
      <c r="GJC4" s="174"/>
      <c r="GJD4" s="174"/>
      <c r="GJE4" s="174"/>
      <c r="GJF4" s="174"/>
      <c r="GJG4" s="174"/>
      <c r="GJH4" s="174"/>
      <c r="GJI4" s="174"/>
      <c r="GJJ4" s="174"/>
      <c r="GJK4" s="174"/>
      <c r="GJL4" s="174"/>
      <c r="GJM4" s="174"/>
      <c r="GJN4" s="174"/>
      <c r="GJO4" s="174"/>
      <c r="GJP4" s="174"/>
      <c r="GJQ4" s="174"/>
      <c r="GJR4" s="174"/>
      <c r="GJS4" s="174"/>
      <c r="GJT4" s="174"/>
      <c r="GJU4" s="174"/>
      <c r="GJV4" s="174"/>
      <c r="GJW4" s="174"/>
      <c r="GJX4" s="174"/>
      <c r="GJY4" s="174"/>
      <c r="GJZ4" s="174"/>
      <c r="GKA4" s="174"/>
      <c r="GKB4" s="174"/>
      <c r="GKC4" s="174"/>
      <c r="GKD4" s="174"/>
      <c r="GKE4" s="174"/>
      <c r="GKF4" s="174"/>
      <c r="GKG4" s="174"/>
      <c r="GKH4" s="174"/>
      <c r="GKI4" s="174"/>
      <c r="GKJ4" s="174"/>
      <c r="GKK4" s="174"/>
      <c r="GKL4" s="174"/>
      <c r="GKM4" s="174"/>
      <c r="GKN4" s="174"/>
      <c r="GKO4" s="174"/>
      <c r="GKP4" s="174"/>
      <c r="GKQ4" s="174"/>
      <c r="GKR4" s="174"/>
      <c r="GKS4" s="174"/>
      <c r="GKT4" s="174"/>
      <c r="GKU4" s="174"/>
      <c r="GKV4" s="174"/>
      <c r="GKW4" s="174"/>
      <c r="GKX4" s="174"/>
      <c r="GKY4" s="174"/>
      <c r="GKZ4" s="174"/>
      <c r="GLA4" s="174"/>
      <c r="GLB4" s="174"/>
      <c r="GLC4" s="174"/>
      <c r="GLD4" s="174"/>
      <c r="GLE4" s="174"/>
      <c r="GLF4" s="174"/>
      <c r="GLG4" s="174"/>
      <c r="GLH4" s="174"/>
      <c r="GLI4" s="174"/>
      <c r="GLJ4" s="174"/>
      <c r="GLK4" s="174"/>
      <c r="GLL4" s="174"/>
      <c r="GLM4" s="174"/>
      <c r="GLN4" s="174"/>
      <c r="GLO4" s="174"/>
      <c r="GLP4" s="174"/>
      <c r="GLQ4" s="174"/>
      <c r="GLR4" s="174"/>
      <c r="GLS4" s="174"/>
      <c r="GLT4" s="174"/>
      <c r="GLU4" s="174"/>
      <c r="GLV4" s="174"/>
      <c r="GLW4" s="174"/>
      <c r="GLX4" s="174"/>
      <c r="GLY4" s="174"/>
      <c r="GLZ4" s="174"/>
      <c r="GMA4" s="174"/>
      <c r="GMB4" s="174"/>
      <c r="GMC4" s="174"/>
      <c r="GMD4" s="174"/>
      <c r="GME4" s="174"/>
      <c r="GMF4" s="174"/>
      <c r="GMG4" s="174"/>
      <c r="GMH4" s="174"/>
      <c r="GMI4" s="174"/>
      <c r="GMJ4" s="174"/>
      <c r="GMK4" s="174"/>
      <c r="GML4" s="174"/>
      <c r="GMM4" s="174"/>
      <c r="GMN4" s="174"/>
      <c r="GMO4" s="174"/>
      <c r="GMP4" s="174"/>
      <c r="GMQ4" s="174"/>
      <c r="GMR4" s="174"/>
      <c r="GMS4" s="174"/>
      <c r="GMT4" s="174"/>
      <c r="GMU4" s="174"/>
      <c r="GMV4" s="174"/>
      <c r="GMW4" s="174"/>
      <c r="GMX4" s="174"/>
      <c r="GMY4" s="174"/>
      <c r="GMZ4" s="174"/>
      <c r="GNA4" s="174"/>
      <c r="GNB4" s="174"/>
      <c r="GNC4" s="174"/>
      <c r="GND4" s="174"/>
      <c r="GNE4" s="174"/>
      <c r="GNF4" s="174"/>
      <c r="GNG4" s="174"/>
      <c r="GNH4" s="174"/>
      <c r="GNI4" s="174"/>
      <c r="GNJ4" s="174"/>
      <c r="GNK4" s="174"/>
      <c r="GNL4" s="174"/>
      <c r="GNM4" s="174"/>
      <c r="GNN4" s="174"/>
      <c r="GNO4" s="174"/>
      <c r="GNP4" s="174"/>
      <c r="GNQ4" s="174"/>
      <c r="GNR4" s="174"/>
      <c r="GNS4" s="174"/>
      <c r="GNT4" s="174"/>
      <c r="GNU4" s="174"/>
      <c r="GNV4" s="174"/>
      <c r="GNW4" s="174"/>
      <c r="GNX4" s="174"/>
      <c r="GNY4" s="174"/>
      <c r="GNZ4" s="174"/>
      <c r="GOA4" s="174"/>
      <c r="GOB4" s="174"/>
      <c r="GOC4" s="174"/>
      <c r="GOD4" s="174"/>
      <c r="GOE4" s="174"/>
      <c r="GOF4" s="174"/>
      <c r="GOG4" s="174"/>
      <c r="GOH4" s="174"/>
      <c r="GOI4" s="174"/>
      <c r="GOJ4" s="174"/>
      <c r="GOK4" s="174"/>
      <c r="GOL4" s="174"/>
      <c r="GOM4" s="174"/>
      <c r="GON4" s="174"/>
      <c r="GOO4" s="174"/>
      <c r="GOP4" s="174"/>
      <c r="GOQ4" s="174"/>
      <c r="GOR4" s="174"/>
      <c r="GOS4" s="174"/>
      <c r="GOT4" s="174"/>
      <c r="GOU4" s="174"/>
      <c r="GOV4" s="174"/>
      <c r="GOW4" s="174"/>
      <c r="GOX4" s="174"/>
      <c r="GOY4" s="174"/>
      <c r="GOZ4" s="174"/>
      <c r="GPA4" s="174"/>
      <c r="GPB4" s="174"/>
      <c r="GPC4" s="174"/>
      <c r="GPD4" s="174"/>
      <c r="GPE4" s="174"/>
      <c r="GPF4" s="174"/>
      <c r="GPG4" s="174"/>
      <c r="GPH4" s="174"/>
      <c r="GPI4" s="174"/>
      <c r="GPJ4" s="174"/>
      <c r="GPK4" s="174"/>
      <c r="GPL4" s="174"/>
      <c r="GPM4" s="174"/>
      <c r="GPN4" s="174"/>
      <c r="GPO4" s="174"/>
      <c r="GPP4" s="174"/>
      <c r="GPQ4" s="174"/>
      <c r="GPR4" s="174"/>
      <c r="GPS4" s="174"/>
      <c r="GPT4" s="174"/>
      <c r="GPU4" s="174"/>
      <c r="GPV4" s="174"/>
      <c r="GPW4" s="174"/>
      <c r="GPX4" s="174"/>
      <c r="GPY4" s="174"/>
      <c r="GPZ4" s="174"/>
      <c r="GQA4" s="174"/>
      <c r="GQB4" s="174"/>
      <c r="GQC4" s="174"/>
      <c r="GQD4" s="174"/>
      <c r="GQE4" s="174"/>
      <c r="GQF4" s="174"/>
      <c r="GQG4" s="174"/>
      <c r="GQH4" s="174"/>
      <c r="GQI4" s="174"/>
      <c r="GQJ4" s="174"/>
      <c r="GQK4" s="174"/>
      <c r="GQL4" s="174"/>
      <c r="GQM4" s="174"/>
      <c r="GQN4" s="174"/>
      <c r="GQO4" s="174"/>
      <c r="GQP4" s="174"/>
      <c r="GQQ4" s="174"/>
      <c r="GQR4" s="174"/>
      <c r="GQS4" s="174"/>
      <c r="GQT4" s="174"/>
      <c r="GQU4" s="174"/>
      <c r="GQV4" s="174"/>
      <c r="GQW4" s="174"/>
      <c r="GQX4" s="174"/>
      <c r="GQY4" s="174"/>
      <c r="GQZ4" s="174"/>
      <c r="GRA4" s="174"/>
      <c r="GRB4" s="174"/>
      <c r="GRC4" s="174"/>
      <c r="GRD4" s="174"/>
      <c r="GRE4" s="174"/>
      <c r="GRF4" s="174"/>
      <c r="GRG4" s="174"/>
      <c r="GRH4" s="174"/>
      <c r="GRI4" s="174"/>
      <c r="GRJ4" s="174"/>
      <c r="GRK4" s="174"/>
      <c r="GRL4" s="174"/>
      <c r="GRM4" s="174"/>
      <c r="GRN4" s="174"/>
      <c r="GRO4" s="174"/>
      <c r="GRP4" s="174"/>
      <c r="GRQ4" s="174"/>
      <c r="GRR4" s="174"/>
      <c r="GRS4" s="174"/>
      <c r="GRT4" s="174"/>
      <c r="GRU4" s="174"/>
      <c r="GRV4" s="174"/>
      <c r="GRW4" s="174"/>
      <c r="GRX4" s="174"/>
      <c r="GRY4" s="174"/>
      <c r="GRZ4" s="174"/>
      <c r="GSA4" s="174"/>
      <c r="GSB4" s="174"/>
      <c r="GSC4" s="174"/>
      <c r="GSD4" s="174"/>
      <c r="GSE4" s="174"/>
      <c r="GSF4" s="174"/>
      <c r="GSG4" s="174"/>
      <c r="GSH4" s="174"/>
      <c r="GSI4" s="174"/>
      <c r="GSJ4" s="174"/>
      <c r="GSK4" s="174"/>
      <c r="GSL4" s="174"/>
      <c r="GSM4" s="174"/>
      <c r="GSN4" s="174"/>
      <c r="GSO4" s="174"/>
      <c r="GSP4" s="174"/>
      <c r="GSQ4" s="174"/>
      <c r="GSR4" s="174"/>
      <c r="GSS4" s="174"/>
      <c r="GST4" s="174"/>
      <c r="GSU4" s="174"/>
      <c r="GSV4" s="174"/>
      <c r="GSW4" s="174"/>
      <c r="GSX4" s="174"/>
      <c r="GSY4" s="174"/>
      <c r="GSZ4" s="174"/>
      <c r="GTA4" s="174"/>
      <c r="GTB4" s="174"/>
      <c r="GTC4" s="174"/>
      <c r="GTD4" s="174"/>
      <c r="GTE4" s="174"/>
      <c r="GTF4" s="174"/>
      <c r="GTG4" s="174"/>
      <c r="GTH4" s="174"/>
      <c r="GTI4" s="174"/>
      <c r="GTJ4" s="174"/>
      <c r="GTK4" s="174"/>
      <c r="GTL4" s="174"/>
      <c r="GTM4" s="174"/>
      <c r="GTN4" s="174"/>
      <c r="GTO4" s="174"/>
      <c r="GTP4" s="174"/>
      <c r="GTQ4" s="174"/>
      <c r="GTR4" s="174"/>
      <c r="GTS4" s="174"/>
      <c r="GTT4" s="174"/>
      <c r="GTU4" s="174"/>
      <c r="GTV4" s="174"/>
      <c r="GTW4" s="174"/>
      <c r="GTX4" s="174"/>
      <c r="GTY4" s="174"/>
      <c r="GTZ4" s="174"/>
      <c r="GUA4" s="174"/>
      <c r="GUB4" s="174"/>
      <c r="GUC4" s="174"/>
      <c r="GUD4" s="174"/>
      <c r="GUE4" s="174"/>
      <c r="GUF4" s="174"/>
      <c r="GUG4" s="174"/>
      <c r="GUH4" s="174"/>
      <c r="GUI4" s="174"/>
      <c r="GUJ4" s="174"/>
      <c r="GUK4" s="174"/>
      <c r="GUL4" s="174"/>
      <c r="GUM4" s="174"/>
      <c r="GUN4" s="174"/>
      <c r="GUO4" s="174"/>
      <c r="GUP4" s="174"/>
      <c r="GUQ4" s="174"/>
      <c r="GUR4" s="174"/>
      <c r="GUS4" s="174"/>
      <c r="GUT4" s="174"/>
      <c r="GUU4" s="174"/>
      <c r="GUV4" s="174"/>
      <c r="GUW4" s="174"/>
      <c r="GUX4" s="174"/>
      <c r="GUY4" s="174"/>
      <c r="GUZ4" s="174"/>
      <c r="GVA4" s="174"/>
      <c r="GVB4" s="174"/>
      <c r="GVC4" s="174"/>
      <c r="GVD4" s="174"/>
      <c r="GVE4" s="174"/>
      <c r="GVF4" s="174"/>
      <c r="GVG4" s="174"/>
      <c r="GVH4" s="174"/>
      <c r="GVI4" s="174"/>
      <c r="GVJ4" s="174"/>
      <c r="GVK4" s="174"/>
      <c r="GVL4" s="174"/>
      <c r="GVM4" s="174"/>
      <c r="GVN4" s="174"/>
      <c r="GVO4" s="174"/>
      <c r="GVP4" s="174"/>
      <c r="GVQ4" s="174"/>
      <c r="GVR4" s="174"/>
      <c r="GVS4" s="174"/>
      <c r="GVT4" s="174"/>
      <c r="GVU4" s="174"/>
      <c r="GVV4" s="174"/>
      <c r="GVW4" s="174"/>
      <c r="GVX4" s="174"/>
      <c r="GVY4" s="174"/>
      <c r="GVZ4" s="174"/>
      <c r="GWA4" s="174"/>
      <c r="GWB4" s="174"/>
      <c r="GWC4" s="174"/>
      <c r="GWD4" s="174"/>
      <c r="GWE4" s="174"/>
      <c r="GWF4" s="174"/>
      <c r="GWG4" s="174"/>
      <c r="GWH4" s="174"/>
      <c r="GWI4" s="174"/>
      <c r="GWJ4" s="174"/>
      <c r="GWK4" s="174"/>
      <c r="GWL4" s="174"/>
      <c r="GWM4" s="174"/>
      <c r="GWN4" s="174"/>
      <c r="GWO4" s="174"/>
      <c r="GWP4" s="174"/>
      <c r="GWQ4" s="174"/>
      <c r="GWR4" s="174"/>
      <c r="GWS4" s="174"/>
      <c r="GWT4" s="174"/>
      <c r="GWU4" s="174"/>
      <c r="GWV4" s="174"/>
      <c r="GWW4" s="174"/>
      <c r="GWX4" s="174"/>
      <c r="GWY4" s="174"/>
      <c r="GWZ4" s="174"/>
      <c r="GXA4" s="174"/>
      <c r="GXB4" s="174"/>
      <c r="GXC4" s="174"/>
      <c r="GXD4" s="174"/>
      <c r="GXE4" s="174"/>
      <c r="GXF4" s="174"/>
      <c r="GXG4" s="174"/>
      <c r="GXH4" s="174"/>
      <c r="GXI4" s="174"/>
      <c r="GXJ4" s="174"/>
      <c r="GXK4" s="174"/>
      <c r="GXL4" s="174"/>
      <c r="GXM4" s="174"/>
      <c r="GXN4" s="174"/>
      <c r="GXO4" s="174"/>
      <c r="GXP4" s="174"/>
      <c r="GXQ4" s="174"/>
      <c r="GXR4" s="174"/>
      <c r="GXS4" s="174"/>
      <c r="GXT4" s="174"/>
      <c r="GXU4" s="174"/>
      <c r="GXV4" s="174"/>
      <c r="GXW4" s="174"/>
      <c r="GXX4" s="174"/>
      <c r="GXY4" s="174"/>
      <c r="GXZ4" s="174"/>
      <c r="GYA4" s="174"/>
      <c r="GYB4" s="174"/>
      <c r="GYC4" s="174"/>
      <c r="GYD4" s="174"/>
      <c r="GYE4" s="174"/>
      <c r="GYF4" s="174"/>
      <c r="GYG4" s="174"/>
      <c r="GYH4" s="174"/>
      <c r="GYI4" s="174"/>
      <c r="GYJ4" s="174"/>
      <c r="GYK4" s="174"/>
      <c r="GYL4" s="174"/>
      <c r="GYM4" s="174"/>
      <c r="GYN4" s="174"/>
      <c r="GYO4" s="174"/>
      <c r="GYP4" s="174"/>
      <c r="GYQ4" s="174"/>
      <c r="GYR4" s="174"/>
      <c r="GYS4" s="174"/>
      <c r="GYT4" s="174"/>
      <c r="GYU4" s="174"/>
      <c r="GYV4" s="174"/>
      <c r="GYW4" s="174"/>
      <c r="GYX4" s="174"/>
      <c r="GYY4" s="174"/>
      <c r="GYZ4" s="174"/>
      <c r="GZA4" s="174"/>
      <c r="GZB4" s="174"/>
      <c r="GZC4" s="174"/>
      <c r="GZD4" s="174"/>
      <c r="GZE4" s="174"/>
      <c r="GZF4" s="174"/>
      <c r="GZG4" s="174"/>
      <c r="GZH4" s="174"/>
      <c r="GZI4" s="174"/>
      <c r="GZJ4" s="174"/>
      <c r="GZK4" s="174"/>
      <c r="GZL4" s="174"/>
      <c r="GZM4" s="174"/>
      <c r="GZN4" s="174"/>
      <c r="GZO4" s="174"/>
      <c r="GZP4" s="174"/>
      <c r="GZQ4" s="174"/>
      <c r="GZR4" s="174"/>
      <c r="GZS4" s="174"/>
      <c r="GZT4" s="174"/>
      <c r="GZU4" s="174"/>
      <c r="GZV4" s="174"/>
      <c r="GZW4" s="174"/>
      <c r="GZX4" s="174"/>
      <c r="GZY4" s="174"/>
      <c r="GZZ4" s="174"/>
      <c r="HAA4" s="174"/>
      <c r="HAB4" s="174"/>
      <c r="HAC4" s="174"/>
      <c r="HAD4" s="174"/>
      <c r="HAE4" s="174"/>
      <c r="HAF4" s="174"/>
      <c r="HAG4" s="174"/>
      <c r="HAH4" s="174"/>
      <c r="HAI4" s="174"/>
      <c r="HAJ4" s="174"/>
      <c r="HAK4" s="174"/>
      <c r="HAL4" s="174"/>
      <c r="HAM4" s="174"/>
      <c r="HAN4" s="174"/>
      <c r="HAO4" s="174"/>
      <c r="HAP4" s="174"/>
      <c r="HAQ4" s="174"/>
      <c r="HAR4" s="174"/>
      <c r="HAS4" s="174"/>
      <c r="HAT4" s="174"/>
      <c r="HAU4" s="174"/>
      <c r="HAV4" s="174"/>
      <c r="HAW4" s="174"/>
      <c r="HAX4" s="174"/>
      <c r="HAY4" s="174"/>
      <c r="HAZ4" s="174"/>
      <c r="HBA4" s="174"/>
      <c r="HBB4" s="174"/>
      <c r="HBC4" s="174"/>
      <c r="HBD4" s="174"/>
      <c r="HBE4" s="174"/>
      <c r="HBF4" s="174"/>
      <c r="HBG4" s="174"/>
      <c r="HBH4" s="174"/>
      <c r="HBI4" s="174"/>
      <c r="HBJ4" s="174"/>
      <c r="HBK4" s="174"/>
      <c r="HBL4" s="174"/>
      <c r="HBM4" s="174"/>
      <c r="HBN4" s="174"/>
      <c r="HBO4" s="174"/>
      <c r="HBP4" s="174"/>
      <c r="HBQ4" s="174"/>
      <c r="HBR4" s="174"/>
      <c r="HBS4" s="174"/>
      <c r="HBT4" s="174"/>
      <c r="HBU4" s="174"/>
      <c r="HBV4" s="174"/>
      <c r="HBW4" s="174"/>
      <c r="HBX4" s="174"/>
      <c r="HBY4" s="174"/>
      <c r="HBZ4" s="174"/>
      <c r="HCA4" s="174"/>
      <c r="HCB4" s="174"/>
      <c r="HCC4" s="174"/>
      <c r="HCD4" s="174"/>
      <c r="HCE4" s="174"/>
      <c r="HCF4" s="174"/>
      <c r="HCG4" s="174"/>
      <c r="HCH4" s="174"/>
      <c r="HCI4" s="174"/>
      <c r="HCJ4" s="174"/>
      <c r="HCK4" s="174"/>
      <c r="HCL4" s="174"/>
      <c r="HCM4" s="174"/>
      <c r="HCN4" s="174"/>
      <c r="HCO4" s="174"/>
      <c r="HCP4" s="174"/>
      <c r="HCQ4" s="174"/>
      <c r="HCR4" s="174"/>
      <c r="HCS4" s="174"/>
      <c r="HCT4" s="174"/>
      <c r="HCU4" s="174"/>
      <c r="HCV4" s="174"/>
      <c r="HCW4" s="174"/>
      <c r="HCX4" s="174"/>
      <c r="HCY4" s="174"/>
      <c r="HCZ4" s="174"/>
      <c r="HDA4" s="174"/>
      <c r="HDB4" s="174"/>
      <c r="HDC4" s="174"/>
      <c r="HDD4" s="174"/>
      <c r="HDE4" s="174"/>
      <c r="HDF4" s="174"/>
      <c r="HDG4" s="174"/>
      <c r="HDH4" s="174"/>
      <c r="HDI4" s="174"/>
      <c r="HDJ4" s="174"/>
      <c r="HDK4" s="174"/>
      <c r="HDL4" s="174"/>
      <c r="HDM4" s="174"/>
      <c r="HDN4" s="174"/>
      <c r="HDO4" s="174"/>
      <c r="HDP4" s="174"/>
      <c r="HDQ4" s="174"/>
      <c r="HDR4" s="174"/>
      <c r="HDS4" s="174"/>
      <c r="HDT4" s="174"/>
      <c r="HDU4" s="174"/>
      <c r="HDV4" s="174"/>
      <c r="HDW4" s="174"/>
      <c r="HDX4" s="174"/>
      <c r="HDY4" s="174"/>
      <c r="HDZ4" s="174"/>
      <c r="HEA4" s="174"/>
      <c r="HEB4" s="174"/>
      <c r="HEC4" s="174"/>
      <c r="HED4" s="174"/>
      <c r="HEE4" s="174"/>
      <c r="HEF4" s="174"/>
      <c r="HEG4" s="174"/>
      <c r="HEH4" s="174"/>
      <c r="HEI4" s="174"/>
      <c r="HEJ4" s="174"/>
      <c r="HEK4" s="174"/>
      <c r="HEL4" s="174"/>
      <c r="HEM4" s="174"/>
      <c r="HEN4" s="174"/>
      <c r="HEO4" s="174"/>
      <c r="HEP4" s="174"/>
      <c r="HEQ4" s="174"/>
      <c r="HER4" s="174"/>
      <c r="HES4" s="174"/>
      <c r="HET4" s="174"/>
      <c r="HEU4" s="174"/>
      <c r="HEV4" s="174"/>
      <c r="HEW4" s="174"/>
      <c r="HEX4" s="174"/>
      <c r="HEY4" s="174"/>
      <c r="HEZ4" s="174"/>
      <c r="HFA4" s="174"/>
      <c r="HFB4" s="174"/>
      <c r="HFC4" s="174"/>
      <c r="HFD4" s="174"/>
      <c r="HFE4" s="174"/>
      <c r="HFF4" s="174"/>
      <c r="HFG4" s="174"/>
      <c r="HFH4" s="174"/>
      <c r="HFI4" s="174"/>
      <c r="HFJ4" s="174"/>
      <c r="HFK4" s="174"/>
      <c r="HFL4" s="174"/>
      <c r="HFM4" s="174"/>
      <c r="HFN4" s="174"/>
      <c r="HFO4" s="174"/>
      <c r="HFP4" s="174"/>
      <c r="HFQ4" s="174"/>
      <c r="HFR4" s="174"/>
      <c r="HFS4" s="174"/>
      <c r="HFT4" s="174"/>
      <c r="HFU4" s="174"/>
      <c r="HFV4" s="174"/>
      <c r="HFW4" s="174"/>
      <c r="HFX4" s="174"/>
      <c r="HFY4" s="174"/>
      <c r="HFZ4" s="174"/>
      <c r="HGA4" s="174"/>
      <c r="HGB4" s="174"/>
      <c r="HGC4" s="174"/>
      <c r="HGD4" s="174"/>
      <c r="HGE4" s="174"/>
      <c r="HGF4" s="174"/>
      <c r="HGG4" s="174"/>
      <c r="HGH4" s="174"/>
      <c r="HGI4" s="174"/>
      <c r="HGJ4" s="174"/>
      <c r="HGK4" s="174"/>
      <c r="HGL4" s="174"/>
      <c r="HGM4" s="174"/>
      <c r="HGN4" s="174"/>
      <c r="HGO4" s="174"/>
      <c r="HGP4" s="174"/>
      <c r="HGQ4" s="174"/>
      <c r="HGR4" s="174"/>
      <c r="HGS4" s="174"/>
      <c r="HGT4" s="174"/>
      <c r="HGU4" s="174"/>
      <c r="HGV4" s="174"/>
      <c r="HGW4" s="174"/>
      <c r="HGX4" s="174"/>
      <c r="HGY4" s="174"/>
      <c r="HGZ4" s="174"/>
      <c r="HHA4" s="174"/>
      <c r="HHB4" s="174"/>
      <c r="HHC4" s="174"/>
      <c r="HHD4" s="174"/>
      <c r="HHE4" s="174"/>
      <c r="HHF4" s="174"/>
      <c r="HHG4" s="174"/>
      <c r="HHH4" s="174"/>
      <c r="HHI4" s="174"/>
      <c r="HHJ4" s="174"/>
      <c r="HHK4" s="174"/>
      <c r="HHL4" s="174"/>
      <c r="HHM4" s="174"/>
      <c r="HHN4" s="174"/>
      <c r="HHO4" s="174"/>
      <c r="HHP4" s="174"/>
      <c r="HHQ4" s="174"/>
      <c r="HHR4" s="174"/>
      <c r="HHS4" s="174"/>
      <c r="HHT4" s="174"/>
      <c r="HHU4" s="174"/>
      <c r="HHV4" s="174"/>
      <c r="HHW4" s="174"/>
      <c r="HHX4" s="174"/>
      <c r="HHY4" s="174"/>
      <c r="HHZ4" s="174"/>
      <c r="HIA4" s="174"/>
      <c r="HIB4" s="174"/>
      <c r="HIC4" s="174"/>
      <c r="HID4" s="174"/>
      <c r="HIE4" s="174"/>
      <c r="HIF4" s="174"/>
      <c r="HIG4" s="174"/>
      <c r="HIH4" s="174"/>
      <c r="HII4" s="174"/>
      <c r="HIJ4" s="174"/>
      <c r="HIK4" s="174"/>
      <c r="HIL4" s="174"/>
      <c r="HIM4" s="174"/>
      <c r="HIN4" s="174"/>
      <c r="HIO4" s="174"/>
      <c r="HIP4" s="174"/>
      <c r="HIQ4" s="174"/>
      <c r="HIR4" s="174"/>
      <c r="HIS4" s="174"/>
      <c r="HIT4" s="174"/>
      <c r="HIU4" s="174"/>
      <c r="HIV4" s="174"/>
      <c r="HIW4" s="174"/>
      <c r="HIX4" s="174"/>
      <c r="HIY4" s="174"/>
      <c r="HIZ4" s="174"/>
      <c r="HJA4" s="174"/>
      <c r="HJB4" s="174"/>
      <c r="HJC4" s="174"/>
      <c r="HJD4" s="174"/>
      <c r="HJE4" s="174"/>
      <c r="HJF4" s="174"/>
      <c r="HJG4" s="174"/>
      <c r="HJH4" s="174"/>
      <c r="HJI4" s="174"/>
      <c r="HJJ4" s="174"/>
      <c r="HJK4" s="174"/>
      <c r="HJL4" s="174"/>
      <c r="HJM4" s="174"/>
      <c r="HJN4" s="174"/>
      <c r="HJO4" s="174"/>
      <c r="HJP4" s="174"/>
      <c r="HJQ4" s="174"/>
      <c r="HJR4" s="174"/>
      <c r="HJS4" s="174"/>
      <c r="HJT4" s="174"/>
      <c r="HJU4" s="174"/>
      <c r="HJV4" s="174"/>
      <c r="HJW4" s="174"/>
      <c r="HJX4" s="174"/>
      <c r="HJY4" s="174"/>
      <c r="HJZ4" s="174"/>
      <c r="HKA4" s="174"/>
      <c r="HKB4" s="174"/>
      <c r="HKC4" s="174"/>
      <c r="HKD4" s="174"/>
      <c r="HKE4" s="174"/>
      <c r="HKF4" s="174"/>
      <c r="HKG4" s="174"/>
      <c r="HKH4" s="174"/>
      <c r="HKI4" s="174"/>
      <c r="HKJ4" s="174"/>
      <c r="HKK4" s="174"/>
      <c r="HKL4" s="174"/>
      <c r="HKM4" s="174"/>
      <c r="HKN4" s="174"/>
      <c r="HKO4" s="174"/>
      <c r="HKP4" s="174"/>
      <c r="HKQ4" s="174"/>
      <c r="HKR4" s="174"/>
      <c r="HKS4" s="174"/>
      <c r="HKT4" s="174"/>
      <c r="HKU4" s="174"/>
      <c r="HKV4" s="174"/>
      <c r="HKW4" s="174"/>
      <c r="HKX4" s="174"/>
      <c r="HKY4" s="174"/>
      <c r="HKZ4" s="174"/>
      <c r="HLA4" s="174"/>
      <c r="HLB4" s="174"/>
      <c r="HLC4" s="174"/>
      <c r="HLD4" s="174"/>
      <c r="HLE4" s="174"/>
      <c r="HLF4" s="174"/>
      <c r="HLG4" s="174"/>
      <c r="HLH4" s="174"/>
      <c r="HLI4" s="174"/>
      <c r="HLJ4" s="174"/>
      <c r="HLK4" s="174"/>
      <c r="HLL4" s="174"/>
      <c r="HLM4" s="174"/>
      <c r="HLN4" s="174"/>
      <c r="HLO4" s="174"/>
      <c r="HLP4" s="174"/>
      <c r="HLQ4" s="174"/>
      <c r="HLR4" s="174"/>
      <c r="HLS4" s="174"/>
      <c r="HLT4" s="174"/>
      <c r="HLU4" s="174"/>
      <c r="HLV4" s="174"/>
      <c r="HLW4" s="174"/>
      <c r="HLX4" s="174"/>
      <c r="HLY4" s="174"/>
      <c r="HLZ4" s="174"/>
      <c r="HMA4" s="174"/>
      <c r="HMB4" s="174"/>
      <c r="HMC4" s="174"/>
      <c r="HMD4" s="174"/>
      <c r="HME4" s="174"/>
      <c r="HMF4" s="174"/>
      <c r="HMG4" s="174"/>
      <c r="HMH4" s="174"/>
      <c r="HMI4" s="174"/>
      <c r="HMJ4" s="174"/>
      <c r="HMK4" s="174"/>
      <c r="HML4" s="174"/>
      <c r="HMM4" s="174"/>
      <c r="HMN4" s="174"/>
      <c r="HMO4" s="174"/>
      <c r="HMP4" s="174"/>
      <c r="HMQ4" s="174"/>
      <c r="HMR4" s="174"/>
      <c r="HMS4" s="174"/>
      <c r="HMT4" s="174"/>
      <c r="HMU4" s="174"/>
      <c r="HMV4" s="174"/>
      <c r="HMW4" s="174"/>
      <c r="HMX4" s="174"/>
      <c r="HMY4" s="174"/>
      <c r="HMZ4" s="174"/>
      <c r="HNA4" s="174"/>
      <c r="HNB4" s="174"/>
      <c r="HNC4" s="174"/>
      <c r="HND4" s="174"/>
      <c r="HNE4" s="174"/>
      <c r="HNF4" s="174"/>
      <c r="HNG4" s="174"/>
      <c r="HNH4" s="174"/>
      <c r="HNI4" s="174"/>
      <c r="HNJ4" s="174"/>
      <c r="HNK4" s="174"/>
      <c r="HNL4" s="174"/>
      <c r="HNM4" s="174"/>
      <c r="HNN4" s="174"/>
      <c r="HNO4" s="174"/>
      <c r="HNP4" s="174"/>
      <c r="HNQ4" s="174"/>
      <c r="HNR4" s="174"/>
      <c r="HNS4" s="174"/>
      <c r="HNT4" s="174"/>
      <c r="HNU4" s="174"/>
      <c r="HNV4" s="174"/>
      <c r="HNW4" s="174"/>
      <c r="HNX4" s="174"/>
      <c r="HNY4" s="174"/>
      <c r="HNZ4" s="174"/>
      <c r="HOA4" s="174"/>
      <c r="HOB4" s="174"/>
      <c r="HOC4" s="174"/>
      <c r="HOD4" s="174"/>
      <c r="HOE4" s="174"/>
      <c r="HOF4" s="174"/>
      <c r="HOG4" s="174"/>
      <c r="HOH4" s="174"/>
      <c r="HOI4" s="174"/>
      <c r="HOJ4" s="174"/>
      <c r="HOK4" s="174"/>
      <c r="HOL4" s="174"/>
      <c r="HOM4" s="174"/>
      <c r="HON4" s="174"/>
      <c r="HOO4" s="174"/>
      <c r="HOP4" s="174"/>
      <c r="HOQ4" s="174"/>
      <c r="HOR4" s="174"/>
      <c r="HOS4" s="174"/>
      <c r="HOT4" s="174"/>
      <c r="HOU4" s="174"/>
      <c r="HOV4" s="174"/>
      <c r="HOW4" s="174"/>
      <c r="HOX4" s="174"/>
      <c r="HOY4" s="174"/>
      <c r="HOZ4" s="174"/>
      <c r="HPA4" s="174"/>
      <c r="HPB4" s="174"/>
      <c r="HPC4" s="174"/>
      <c r="HPD4" s="174"/>
      <c r="HPE4" s="174"/>
      <c r="HPF4" s="174"/>
      <c r="HPG4" s="174"/>
      <c r="HPH4" s="174"/>
      <c r="HPI4" s="174"/>
      <c r="HPJ4" s="174"/>
      <c r="HPK4" s="174"/>
      <c r="HPL4" s="174"/>
      <c r="HPM4" s="174"/>
      <c r="HPN4" s="174"/>
      <c r="HPO4" s="174"/>
      <c r="HPP4" s="174"/>
      <c r="HPQ4" s="174"/>
      <c r="HPR4" s="174"/>
      <c r="HPS4" s="174"/>
      <c r="HPT4" s="174"/>
      <c r="HPU4" s="174"/>
      <c r="HPV4" s="174"/>
      <c r="HPW4" s="174"/>
      <c r="HPX4" s="174"/>
      <c r="HPY4" s="174"/>
      <c r="HPZ4" s="174"/>
      <c r="HQA4" s="174"/>
      <c r="HQB4" s="174"/>
      <c r="HQC4" s="174"/>
      <c r="HQD4" s="174"/>
      <c r="HQE4" s="174"/>
      <c r="HQF4" s="174"/>
      <c r="HQG4" s="174"/>
      <c r="HQH4" s="174"/>
      <c r="HQI4" s="174"/>
      <c r="HQJ4" s="174"/>
      <c r="HQK4" s="174"/>
      <c r="HQL4" s="174"/>
      <c r="HQM4" s="174"/>
      <c r="HQN4" s="174"/>
      <c r="HQO4" s="174"/>
      <c r="HQP4" s="174"/>
      <c r="HQQ4" s="174"/>
      <c r="HQR4" s="174"/>
      <c r="HQS4" s="174"/>
      <c r="HQT4" s="174"/>
      <c r="HQU4" s="174"/>
      <c r="HQV4" s="174"/>
      <c r="HQW4" s="174"/>
      <c r="HQX4" s="174"/>
      <c r="HQY4" s="174"/>
      <c r="HQZ4" s="174"/>
      <c r="HRA4" s="174"/>
      <c r="HRB4" s="174"/>
      <c r="HRC4" s="174"/>
      <c r="HRD4" s="174"/>
      <c r="HRE4" s="174"/>
      <c r="HRF4" s="174"/>
      <c r="HRG4" s="174"/>
      <c r="HRH4" s="174"/>
      <c r="HRI4" s="174"/>
      <c r="HRJ4" s="174"/>
      <c r="HRK4" s="174"/>
      <c r="HRL4" s="174"/>
      <c r="HRM4" s="174"/>
      <c r="HRN4" s="174"/>
      <c r="HRO4" s="174"/>
      <c r="HRP4" s="174"/>
      <c r="HRQ4" s="174"/>
      <c r="HRR4" s="174"/>
      <c r="HRS4" s="174"/>
      <c r="HRT4" s="174"/>
      <c r="HRU4" s="174"/>
      <c r="HRV4" s="174"/>
      <c r="HRW4" s="174"/>
      <c r="HRX4" s="174"/>
      <c r="HRY4" s="174"/>
      <c r="HRZ4" s="174"/>
      <c r="HSA4" s="174"/>
      <c r="HSB4" s="174"/>
      <c r="HSC4" s="174"/>
      <c r="HSD4" s="174"/>
      <c r="HSE4" s="174"/>
      <c r="HSF4" s="174"/>
      <c r="HSG4" s="174"/>
      <c r="HSH4" s="174"/>
      <c r="HSI4" s="174"/>
      <c r="HSJ4" s="174"/>
      <c r="HSK4" s="174"/>
      <c r="HSL4" s="174"/>
      <c r="HSM4" s="174"/>
      <c r="HSN4" s="174"/>
      <c r="HSO4" s="174"/>
      <c r="HSP4" s="174"/>
      <c r="HSQ4" s="174"/>
      <c r="HSR4" s="174"/>
      <c r="HSS4" s="174"/>
      <c r="HST4" s="174"/>
      <c r="HSU4" s="174"/>
      <c r="HSV4" s="174"/>
      <c r="HSW4" s="174"/>
      <c r="HSX4" s="174"/>
      <c r="HSY4" s="174"/>
      <c r="HSZ4" s="174"/>
      <c r="HTA4" s="174"/>
      <c r="HTB4" s="174"/>
      <c r="HTC4" s="174"/>
      <c r="HTD4" s="174"/>
      <c r="HTE4" s="174"/>
      <c r="HTF4" s="174"/>
      <c r="HTG4" s="174"/>
      <c r="HTH4" s="174"/>
      <c r="HTI4" s="174"/>
      <c r="HTJ4" s="174"/>
      <c r="HTK4" s="174"/>
      <c r="HTL4" s="174"/>
      <c r="HTM4" s="174"/>
      <c r="HTN4" s="174"/>
      <c r="HTO4" s="174"/>
      <c r="HTP4" s="174"/>
      <c r="HTQ4" s="174"/>
      <c r="HTR4" s="174"/>
      <c r="HTS4" s="174"/>
      <c r="HTT4" s="174"/>
      <c r="HTU4" s="174"/>
      <c r="HTV4" s="174"/>
      <c r="HTW4" s="174"/>
      <c r="HTX4" s="174"/>
      <c r="HTY4" s="174"/>
      <c r="HTZ4" s="174"/>
      <c r="HUA4" s="174"/>
      <c r="HUB4" s="174"/>
      <c r="HUC4" s="174"/>
      <c r="HUD4" s="174"/>
      <c r="HUE4" s="174"/>
      <c r="HUF4" s="174"/>
      <c r="HUG4" s="174"/>
      <c r="HUH4" s="174"/>
      <c r="HUI4" s="174"/>
      <c r="HUJ4" s="174"/>
      <c r="HUK4" s="174"/>
      <c r="HUL4" s="174"/>
      <c r="HUM4" s="174"/>
      <c r="HUN4" s="174"/>
      <c r="HUO4" s="174"/>
      <c r="HUP4" s="174"/>
      <c r="HUQ4" s="174"/>
      <c r="HUR4" s="174"/>
      <c r="HUS4" s="174"/>
      <c r="HUT4" s="174"/>
      <c r="HUU4" s="174"/>
      <c r="HUV4" s="174"/>
      <c r="HUW4" s="174"/>
      <c r="HUX4" s="174"/>
      <c r="HUY4" s="174"/>
      <c r="HUZ4" s="174"/>
      <c r="HVA4" s="174"/>
      <c r="HVB4" s="174"/>
      <c r="HVC4" s="174"/>
      <c r="HVD4" s="174"/>
      <c r="HVE4" s="174"/>
      <c r="HVF4" s="174"/>
      <c r="HVG4" s="174"/>
      <c r="HVH4" s="174"/>
      <c r="HVI4" s="174"/>
      <c r="HVJ4" s="174"/>
      <c r="HVK4" s="174"/>
      <c r="HVL4" s="174"/>
      <c r="HVM4" s="174"/>
      <c r="HVN4" s="174"/>
      <c r="HVO4" s="174"/>
      <c r="HVP4" s="174"/>
      <c r="HVQ4" s="174"/>
      <c r="HVR4" s="174"/>
      <c r="HVS4" s="174"/>
      <c r="HVT4" s="174"/>
      <c r="HVU4" s="174"/>
      <c r="HVV4" s="174"/>
      <c r="HVW4" s="174"/>
      <c r="HVX4" s="174"/>
      <c r="HVY4" s="174"/>
      <c r="HVZ4" s="174"/>
      <c r="HWA4" s="174"/>
      <c r="HWB4" s="174"/>
      <c r="HWC4" s="174"/>
      <c r="HWD4" s="174"/>
      <c r="HWE4" s="174"/>
      <c r="HWF4" s="174"/>
      <c r="HWG4" s="174"/>
      <c r="HWH4" s="174"/>
      <c r="HWI4" s="174"/>
      <c r="HWJ4" s="174"/>
      <c r="HWK4" s="174"/>
      <c r="HWL4" s="174"/>
      <c r="HWM4" s="174"/>
      <c r="HWN4" s="174"/>
      <c r="HWO4" s="174"/>
      <c r="HWP4" s="174"/>
      <c r="HWQ4" s="174"/>
      <c r="HWR4" s="174"/>
      <c r="HWS4" s="174"/>
      <c r="HWT4" s="174"/>
      <c r="HWU4" s="174"/>
      <c r="HWV4" s="174"/>
      <c r="HWW4" s="174"/>
      <c r="HWX4" s="174"/>
      <c r="HWY4" s="174"/>
      <c r="HWZ4" s="174"/>
      <c r="HXA4" s="174"/>
      <c r="HXB4" s="174"/>
      <c r="HXC4" s="174"/>
      <c r="HXD4" s="174"/>
      <c r="HXE4" s="174"/>
      <c r="HXF4" s="174"/>
      <c r="HXG4" s="174"/>
      <c r="HXH4" s="174"/>
      <c r="HXI4" s="174"/>
      <c r="HXJ4" s="174"/>
      <c r="HXK4" s="174"/>
      <c r="HXL4" s="174"/>
      <c r="HXM4" s="174"/>
      <c r="HXN4" s="174"/>
      <c r="HXO4" s="174"/>
      <c r="HXP4" s="174"/>
      <c r="HXQ4" s="174"/>
      <c r="HXR4" s="174"/>
      <c r="HXS4" s="174"/>
      <c r="HXT4" s="174"/>
      <c r="HXU4" s="174"/>
      <c r="HXV4" s="174"/>
      <c r="HXW4" s="174"/>
      <c r="HXX4" s="174"/>
      <c r="HXY4" s="174"/>
      <c r="HXZ4" s="174"/>
      <c r="HYA4" s="174"/>
      <c r="HYB4" s="174"/>
      <c r="HYC4" s="174"/>
      <c r="HYD4" s="174"/>
      <c r="HYE4" s="174"/>
      <c r="HYF4" s="174"/>
      <c r="HYG4" s="174"/>
      <c r="HYH4" s="174"/>
      <c r="HYI4" s="174"/>
      <c r="HYJ4" s="174"/>
      <c r="HYK4" s="174"/>
      <c r="HYL4" s="174"/>
      <c r="HYM4" s="174"/>
      <c r="HYN4" s="174"/>
      <c r="HYO4" s="174"/>
      <c r="HYP4" s="174"/>
      <c r="HYQ4" s="174"/>
      <c r="HYR4" s="174"/>
      <c r="HYS4" s="174"/>
      <c r="HYT4" s="174"/>
      <c r="HYU4" s="174"/>
      <c r="HYV4" s="174"/>
      <c r="HYW4" s="174"/>
      <c r="HYX4" s="174"/>
      <c r="HYY4" s="174"/>
      <c r="HYZ4" s="174"/>
      <c r="HZA4" s="174"/>
      <c r="HZB4" s="174"/>
      <c r="HZC4" s="174"/>
      <c r="HZD4" s="174"/>
      <c r="HZE4" s="174"/>
      <c r="HZF4" s="174"/>
      <c r="HZG4" s="174"/>
      <c r="HZH4" s="174"/>
      <c r="HZI4" s="174"/>
      <c r="HZJ4" s="174"/>
      <c r="HZK4" s="174"/>
      <c r="HZL4" s="174"/>
      <c r="HZM4" s="174"/>
      <c r="HZN4" s="174"/>
      <c r="HZO4" s="174"/>
      <c r="HZP4" s="174"/>
      <c r="HZQ4" s="174"/>
      <c r="HZR4" s="174"/>
      <c r="HZS4" s="174"/>
      <c r="HZT4" s="174"/>
      <c r="HZU4" s="174"/>
      <c r="HZV4" s="174"/>
      <c r="HZW4" s="174"/>
      <c r="HZX4" s="174"/>
      <c r="HZY4" s="174"/>
      <c r="HZZ4" s="174"/>
      <c r="IAA4" s="174"/>
      <c r="IAB4" s="174"/>
      <c r="IAC4" s="174"/>
      <c r="IAD4" s="174"/>
      <c r="IAE4" s="174"/>
      <c r="IAF4" s="174"/>
      <c r="IAG4" s="174"/>
      <c r="IAH4" s="174"/>
      <c r="IAI4" s="174"/>
      <c r="IAJ4" s="174"/>
      <c r="IAK4" s="174"/>
      <c r="IAL4" s="174"/>
      <c r="IAM4" s="174"/>
      <c r="IAN4" s="174"/>
      <c r="IAO4" s="174"/>
      <c r="IAP4" s="174"/>
      <c r="IAQ4" s="174"/>
      <c r="IAR4" s="174"/>
      <c r="IAS4" s="174"/>
      <c r="IAT4" s="174"/>
      <c r="IAU4" s="174"/>
      <c r="IAV4" s="174"/>
      <c r="IAW4" s="174"/>
      <c r="IAX4" s="174"/>
      <c r="IAY4" s="174"/>
      <c r="IAZ4" s="174"/>
      <c r="IBA4" s="174"/>
      <c r="IBB4" s="174"/>
      <c r="IBC4" s="174"/>
      <c r="IBD4" s="174"/>
      <c r="IBE4" s="174"/>
      <c r="IBF4" s="174"/>
      <c r="IBG4" s="174"/>
      <c r="IBH4" s="174"/>
      <c r="IBI4" s="174"/>
      <c r="IBJ4" s="174"/>
      <c r="IBK4" s="174"/>
      <c r="IBL4" s="174"/>
      <c r="IBM4" s="174"/>
      <c r="IBN4" s="174"/>
      <c r="IBO4" s="174"/>
      <c r="IBP4" s="174"/>
      <c r="IBQ4" s="174"/>
      <c r="IBR4" s="174"/>
      <c r="IBS4" s="174"/>
      <c r="IBT4" s="174"/>
      <c r="IBU4" s="174"/>
      <c r="IBV4" s="174"/>
      <c r="IBW4" s="174"/>
      <c r="IBX4" s="174"/>
      <c r="IBY4" s="174"/>
      <c r="IBZ4" s="174"/>
      <c r="ICA4" s="174"/>
      <c r="ICB4" s="174"/>
      <c r="ICC4" s="174"/>
      <c r="ICD4" s="174"/>
      <c r="ICE4" s="174"/>
      <c r="ICF4" s="174"/>
      <c r="ICG4" s="174"/>
      <c r="ICH4" s="174"/>
      <c r="ICI4" s="174"/>
      <c r="ICJ4" s="174"/>
      <c r="ICK4" s="174"/>
      <c r="ICL4" s="174"/>
      <c r="ICM4" s="174"/>
      <c r="ICN4" s="174"/>
      <c r="ICO4" s="174"/>
      <c r="ICP4" s="174"/>
      <c r="ICQ4" s="174"/>
      <c r="ICR4" s="174"/>
      <c r="ICS4" s="174"/>
      <c r="ICT4" s="174"/>
      <c r="ICU4" s="174"/>
      <c r="ICV4" s="174"/>
      <c r="ICW4" s="174"/>
      <c r="ICX4" s="174"/>
      <c r="ICY4" s="174"/>
      <c r="ICZ4" s="174"/>
      <c r="IDA4" s="174"/>
      <c r="IDB4" s="174"/>
      <c r="IDC4" s="174"/>
      <c r="IDD4" s="174"/>
      <c r="IDE4" s="174"/>
      <c r="IDF4" s="174"/>
      <c r="IDG4" s="174"/>
      <c r="IDH4" s="174"/>
      <c r="IDI4" s="174"/>
      <c r="IDJ4" s="174"/>
      <c r="IDK4" s="174"/>
      <c r="IDL4" s="174"/>
      <c r="IDM4" s="174"/>
      <c r="IDN4" s="174"/>
      <c r="IDO4" s="174"/>
      <c r="IDP4" s="174"/>
      <c r="IDQ4" s="174"/>
      <c r="IDR4" s="174"/>
      <c r="IDS4" s="174"/>
      <c r="IDT4" s="174"/>
      <c r="IDU4" s="174"/>
      <c r="IDV4" s="174"/>
      <c r="IDW4" s="174"/>
      <c r="IDX4" s="174"/>
      <c r="IDY4" s="174"/>
      <c r="IDZ4" s="174"/>
      <c r="IEA4" s="174"/>
      <c r="IEB4" s="174"/>
      <c r="IEC4" s="174"/>
      <c r="IED4" s="174"/>
      <c r="IEE4" s="174"/>
      <c r="IEF4" s="174"/>
      <c r="IEG4" s="174"/>
      <c r="IEH4" s="174"/>
      <c r="IEI4" s="174"/>
      <c r="IEJ4" s="174"/>
      <c r="IEK4" s="174"/>
      <c r="IEL4" s="174"/>
      <c r="IEM4" s="174"/>
      <c r="IEN4" s="174"/>
      <c r="IEO4" s="174"/>
      <c r="IEP4" s="174"/>
      <c r="IEQ4" s="174"/>
      <c r="IER4" s="174"/>
      <c r="IES4" s="174"/>
      <c r="IET4" s="174"/>
      <c r="IEU4" s="174"/>
      <c r="IEV4" s="174"/>
      <c r="IEW4" s="174"/>
      <c r="IEX4" s="174"/>
      <c r="IEY4" s="174"/>
      <c r="IEZ4" s="174"/>
      <c r="IFA4" s="174"/>
      <c r="IFB4" s="174"/>
      <c r="IFC4" s="174"/>
      <c r="IFD4" s="174"/>
      <c r="IFE4" s="174"/>
      <c r="IFF4" s="174"/>
      <c r="IFG4" s="174"/>
      <c r="IFH4" s="174"/>
      <c r="IFI4" s="174"/>
      <c r="IFJ4" s="174"/>
      <c r="IFK4" s="174"/>
      <c r="IFL4" s="174"/>
      <c r="IFM4" s="174"/>
      <c r="IFN4" s="174"/>
      <c r="IFO4" s="174"/>
      <c r="IFP4" s="174"/>
      <c r="IFQ4" s="174"/>
      <c r="IFR4" s="174"/>
      <c r="IFS4" s="174"/>
      <c r="IFT4" s="174"/>
      <c r="IFU4" s="174"/>
      <c r="IFV4" s="174"/>
      <c r="IFW4" s="174"/>
      <c r="IFX4" s="174"/>
      <c r="IFY4" s="174"/>
      <c r="IFZ4" s="174"/>
      <c r="IGA4" s="174"/>
      <c r="IGB4" s="174"/>
      <c r="IGC4" s="174"/>
      <c r="IGD4" s="174"/>
      <c r="IGE4" s="174"/>
      <c r="IGF4" s="174"/>
      <c r="IGG4" s="174"/>
      <c r="IGH4" s="174"/>
      <c r="IGI4" s="174"/>
      <c r="IGJ4" s="174"/>
      <c r="IGK4" s="174"/>
      <c r="IGL4" s="174"/>
      <c r="IGM4" s="174"/>
      <c r="IGN4" s="174"/>
      <c r="IGO4" s="174"/>
      <c r="IGP4" s="174"/>
      <c r="IGQ4" s="174"/>
      <c r="IGR4" s="174"/>
      <c r="IGS4" s="174"/>
      <c r="IGT4" s="174"/>
      <c r="IGU4" s="174"/>
      <c r="IGV4" s="174"/>
      <c r="IGW4" s="174"/>
      <c r="IGX4" s="174"/>
      <c r="IGY4" s="174"/>
      <c r="IGZ4" s="174"/>
      <c r="IHA4" s="174"/>
      <c r="IHB4" s="174"/>
      <c r="IHC4" s="174"/>
      <c r="IHD4" s="174"/>
      <c r="IHE4" s="174"/>
      <c r="IHF4" s="174"/>
      <c r="IHG4" s="174"/>
      <c r="IHH4" s="174"/>
      <c r="IHI4" s="174"/>
      <c r="IHJ4" s="174"/>
      <c r="IHK4" s="174"/>
      <c r="IHL4" s="174"/>
      <c r="IHM4" s="174"/>
      <c r="IHN4" s="174"/>
      <c r="IHO4" s="174"/>
      <c r="IHP4" s="174"/>
      <c r="IHQ4" s="174"/>
      <c r="IHR4" s="174"/>
      <c r="IHS4" s="174"/>
      <c r="IHT4" s="174"/>
      <c r="IHU4" s="174"/>
      <c r="IHV4" s="174"/>
      <c r="IHW4" s="174"/>
      <c r="IHX4" s="174"/>
      <c r="IHY4" s="174"/>
      <c r="IHZ4" s="174"/>
      <c r="IIA4" s="174"/>
      <c r="IIB4" s="174"/>
      <c r="IIC4" s="174"/>
      <c r="IID4" s="174"/>
      <c r="IIE4" s="174"/>
      <c r="IIF4" s="174"/>
      <c r="IIG4" s="174"/>
      <c r="IIH4" s="174"/>
      <c r="III4" s="174"/>
      <c r="IIJ4" s="174"/>
      <c r="IIK4" s="174"/>
      <c r="IIL4" s="174"/>
      <c r="IIM4" s="174"/>
      <c r="IIN4" s="174"/>
      <c r="IIO4" s="174"/>
      <c r="IIP4" s="174"/>
      <c r="IIQ4" s="174"/>
      <c r="IIR4" s="174"/>
      <c r="IIS4" s="174"/>
      <c r="IIT4" s="174"/>
      <c r="IIU4" s="174"/>
      <c r="IIV4" s="174"/>
      <c r="IIW4" s="174"/>
      <c r="IIX4" s="174"/>
      <c r="IIY4" s="174"/>
      <c r="IIZ4" s="174"/>
      <c r="IJA4" s="174"/>
      <c r="IJB4" s="174"/>
      <c r="IJC4" s="174"/>
      <c r="IJD4" s="174"/>
      <c r="IJE4" s="174"/>
      <c r="IJF4" s="174"/>
      <c r="IJG4" s="174"/>
      <c r="IJH4" s="174"/>
      <c r="IJI4" s="174"/>
      <c r="IJJ4" s="174"/>
      <c r="IJK4" s="174"/>
      <c r="IJL4" s="174"/>
      <c r="IJM4" s="174"/>
      <c r="IJN4" s="174"/>
      <c r="IJO4" s="174"/>
      <c r="IJP4" s="174"/>
      <c r="IJQ4" s="174"/>
      <c r="IJR4" s="174"/>
      <c r="IJS4" s="174"/>
      <c r="IJT4" s="174"/>
      <c r="IJU4" s="174"/>
      <c r="IJV4" s="174"/>
      <c r="IJW4" s="174"/>
      <c r="IJX4" s="174"/>
      <c r="IJY4" s="174"/>
      <c r="IJZ4" s="174"/>
      <c r="IKA4" s="174"/>
      <c r="IKB4" s="174"/>
      <c r="IKC4" s="174"/>
      <c r="IKD4" s="174"/>
      <c r="IKE4" s="174"/>
      <c r="IKF4" s="174"/>
      <c r="IKG4" s="174"/>
      <c r="IKH4" s="174"/>
      <c r="IKI4" s="174"/>
      <c r="IKJ4" s="174"/>
      <c r="IKK4" s="174"/>
      <c r="IKL4" s="174"/>
      <c r="IKM4" s="174"/>
      <c r="IKN4" s="174"/>
      <c r="IKO4" s="174"/>
      <c r="IKP4" s="174"/>
      <c r="IKQ4" s="174"/>
      <c r="IKR4" s="174"/>
      <c r="IKS4" s="174"/>
      <c r="IKT4" s="174"/>
      <c r="IKU4" s="174"/>
      <c r="IKV4" s="174"/>
      <c r="IKW4" s="174"/>
      <c r="IKX4" s="174"/>
      <c r="IKY4" s="174"/>
      <c r="IKZ4" s="174"/>
      <c r="ILA4" s="174"/>
      <c r="ILB4" s="174"/>
      <c r="ILC4" s="174"/>
      <c r="ILD4" s="174"/>
      <c r="ILE4" s="174"/>
      <c r="ILF4" s="174"/>
      <c r="ILG4" s="174"/>
      <c r="ILH4" s="174"/>
      <c r="ILI4" s="174"/>
      <c r="ILJ4" s="174"/>
      <c r="ILK4" s="174"/>
      <c r="ILL4" s="174"/>
      <c r="ILM4" s="174"/>
      <c r="ILN4" s="174"/>
      <c r="ILO4" s="174"/>
      <c r="ILP4" s="174"/>
      <c r="ILQ4" s="174"/>
      <c r="ILR4" s="174"/>
      <c r="ILS4" s="174"/>
      <c r="ILT4" s="174"/>
      <c r="ILU4" s="174"/>
      <c r="ILV4" s="174"/>
      <c r="ILW4" s="174"/>
      <c r="ILX4" s="174"/>
      <c r="ILY4" s="174"/>
      <c r="ILZ4" s="174"/>
      <c r="IMA4" s="174"/>
      <c r="IMB4" s="174"/>
      <c r="IMC4" s="174"/>
      <c r="IMD4" s="174"/>
      <c r="IME4" s="174"/>
      <c r="IMF4" s="174"/>
      <c r="IMG4" s="174"/>
      <c r="IMH4" s="174"/>
      <c r="IMI4" s="174"/>
      <c r="IMJ4" s="174"/>
      <c r="IMK4" s="174"/>
      <c r="IML4" s="174"/>
      <c r="IMM4" s="174"/>
      <c r="IMN4" s="174"/>
      <c r="IMO4" s="174"/>
      <c r="IMP4" s="174"/>
      <c r="IMQ4" s="174"/>
      <c r="IMR4" s="174"/>
      <c r="IMS4" s="174"/>
      <c r="IMT4" s="174"/>
      <c r="IMU4" s="174"/>
      <c r="IMV4" s="174"/>
      <c r="IMW4" s="174"/>
      <c r="IMX4" s="174"/>
      <c r="IMY4" s="174"/>
      <c r="IMZ4" s="174"/>
      <c r="INA4" s="174"/>
      <c r="INB4" s="174"/>
      <c r="INC4" s="174"/>
      <c r="IND4" s="174"/>
      <c r="INE4" s="174"/>
      <c r="INF4" s="174"/>
      <c r="ING4" s="174"/>
      <c r="INH4" s="174"/>
      <c r="INI4" s="174"/>
      <c r="INJ4" s="174"/>
      <c r="INK4" s="174"/>
      <c r="INL4" s="174"/>
      <c r="INM4" s="174"/>
      <c r="INN4" s="174"/>
      <c r="INO4" s="174"/>
      <c r="INP4" s="174"/>
      <c r="INQ4" s="174"/>
      <c r="INR4" s="174"/>
      <c r="INS4" s="174"/>
      <c r="INT4" s="174"/>
      <c r="INU4" s="174"/>
      <c r="INV4" s="174"/>
      <c r="INW4" s="174"/>
      <c r="INX4" s="174"/>
      <c r="INY4" s="174"/>
      <c r="INZ4" s="174"/>
      <c r="IOA4" s="174"/>
      <c r="IOB4" s="174"/>
      <c r="IOC4" s="174"/>
      <c r="IOD4" s="174"/>
      <c r="IOE4" s="174"/>
      <c r="IOF4" s="174"/>
      <c r="IOG4" s="174"/>
      <c r="IOH4" s="174"/>
      <c r="IOI4" s="174"/>
      <c r="IOJ4" s="174"/>
      <c r="IOK4" s="174"/>
      <c r="IOL4" s="174"/>
      <c r="IOM4" s="174"/>
      <c r="ION4" s="174"/>
      <c r="IOO4" s="174"/>
      <c r="IOP4" s="174"/>
      <c r="IOQ4" s="174"/>
      <c r="IOR4" s="174"/>
      <c r="IOS4" s="174"/>
      <c r="IOT4" s="174"/>
      <c r="IOU4" s="174"/>
      <c r="IOV4" s="174"/>
      <c r="IOW4" s="174"/>
      <c r="IOX4" s="174"/>
      <c r="IOY4" s="174"/>
      <c r="IOZ4" s="174"/>
      <c r="IPA4" s="174"/>
      <c r="IPB4" s="174"/>
      <c r="IPC4" s="174"/>
      <c r="IPD4" s="174"/>
      <c r="IPE4" s="174"/>
      <c r="IPF4" s="174"/>
      <c r="IPG4" s="174"/>
      <c r="IPH4" s="174"/>
      <c r="IPI4" s="174"/>
      <c r="IPJ4" s="174"/>
      <c r="IPK4" s="174"/>
      <c r="IPL4" s="174"/>
      <c r="IPM4" s="174"/>
      <c r="IPN4" s="174"/>
      <c r="IPO4" s="174"/>
      <c r="IPP4" s="174"/>
      <c r="IPQ4" s="174"/>
      <c r="IPR4" s="174"/>
      <c r="IPS4" s="174"/>
      <c r="IPT4" s="174"/>
      <c r="IPU4" s="174"/>
      <c r="IPV4" s="174"/>
      <c r="IPW4" s="174"/>
      <c r="IPX4" s="174"/>
      <c r="IPY4" s="174"/>
      <c r="IPZ4" s="174"/>
      <c r="IQA4" s="174"/>
      <c r="IQB4" s="174"/>
      <c r="IQC4" s="174"/>
      <c r="IQD4" s="174"/>
      <c r="IQE4" s="174"/>
      <c r="IQF4" s="174"/>
      <c r="IQG4" s="174"/>
      <c r="IQH4" s="174"/>
      <c r="IQI4" s="174"/>
      <c r="IQJ4" s="174"/>
      <c r="IQK4" s="174"/>
      <c r="IQL4" s="174"/>
      <c r="IQM4" s="174"/>
      <c r="IQN4" s="174"/>
      <c r="IQO4" s="174"/>
      <c r="IQP4" s="174"/>
      <c r="IQQ4" s="174"/>
      <c r="IQR4" s="174"/>
      <c r="IQS4" s="174"/>
      <c r="IQT4" s="174"/>
      <c r="IQU4" s="174"/>
      <c r="IQV4" s="174"/>
      <c r="IQW4" s="174"/>
      <c r="IQX4" s="174"/>
      <c r="IQY4" s="174"/>
      <c r="IQZ4" s="174"/>
      <c r="IRA4" s="174"/>
      <c r="IRB4" s="174"/>
      <c r="IRC4" s="174"/>
      <c r="IRD4" s="174"/>
      <c r="IRE4" s="174"/>
      <c r="IRF4" s="174"/>
      <c r="IRG4" s="174"/>
      <c r="IRH4" s="174"/>
      <c r="IRI4" s="174"/>
      <c r="IRJ4" s="174"/>
      <c r="IRK4" s="174"/>
      <c r="IRL4" s="174"/>
      <c r="IRM4" s="174"/>
      <c r="IRN4" s="174"/>
      <c r="IRO4" s="174"/>
      <c r="IRP4" s="174"/>
      <c r="IRQ4" s="174"/>
      <c r="IRR4" s="174"/>
      <c r="IRS4" s="174"/>
      <c r="IRT4" s="174"/>
      <c r="IRU4" s="174"/>
      <c r="IRV4" s="174"/>
      <c r="IRW4" s="174"/>
      <c r="IRX4" s="174"/>
      <c r="IRY4" s="174"/>
      <c r="IRZ4" s="174"/>
      <c r="ISA4" s="174"/>
      <c r="ISB4" s="174"/>
      <c r="ISC4" s="174"/>
      <c r="ISD4" s="174"/>
      <c r="ISE4" s="174"/>
      <c r="ISF4" s="174"/>
      <c r="ISG4" s="174"/>
      <c r="ISH4" s="174"/>
      <c r="ISI4" s="174"/>
      <c r="ISJ4" s="174"/>
      <c r="ISK4" s="174"/>
      <c r="ISL4" s="174"/>
      <c r="ISM4" s="174"/>
      <c r="ISN4" s="174"/>
      <c r="ISO4" s="174"/>
      <c r="ISP4" s="174"/>
      <c r="ISQ4" s="174"/>
      <c r="ISR4" s="174"/>
      <c r="ISS4" s="174"/>
      <c r="IST4" s="174"/>
      <c r="ISU4" s="174"/>
      <c r="ISV4" s="174"/>
      <c r="ISW4" s="174"/>
      <c r="ISX4" s="174"/>
      <c r="ISY4" s="174"/>
      <c r="ISZ4" s="174"/>
      <c r="ITA4" s="174"/>
      <c r="ITB4" s="174"/>
      <c r="ITC4" s="174"/>
      <c r="ITD4" s="174"/>
      <c r="ITE4" s="174"/>
      <c r="ITF4" s="174"/>
      <c r="ITG4" s="174"/>
      <c r="ITH4" s="174"/>
      <c r="ITI4" s="174"/>
      <c r="ITJ4" s="174"/>
      <c r="ITK4" s="174"/>
      <c r="ITL4" s="174"/>
      <c r="ITM4" s="174"/>
      <c r="ITN4" s="174"/>
      <c r="ITO4" s="174"/>
      <c r="ITP4" s="174"/>
      <c r="ITQ4" s="174"/>
      <c r="ITR4" s="174"/>
      <c r="ITS4" s="174"/>
      <c r="ITT4" s="174"/>
      <c r="ITU4" s="174"/>
      <c r="ITV4" s="174"/>
      <c r="ITW4" s="174"/>
      <c r="ITX4" s="174"/>
      <c r="ITY4" s="174"/>
      <c r="ITZ4" s="174"/>
      <c r="IUA4" s="174"/>
      <c r="IUB4" s="174"/>
      <c r="IUC4" s="174"/>
      <c r="IUD4" s="174"/>
      <c r="IUE4" s="174"/>
      <c r="IUF4" s="174"/>
      <c r="IUG4" s="174"/>
      <c r="IUH4" s="174"/>
      <c r="IUI4" s="174"/>
      <c r="IUJ4" s="174"/>
      <c r="IUK4" s="174"/>
      <c r="IUL4" s="174"/>
      <c r="IUM4" s="174"/>
      <c r="IUN4" s="174"/>
      <c r="IUO4" s="174"/>
      <c r="IUP4" s="174"/>
      <c r="IUQ4" s="174"/>
      <c r="IUR4" s="174"/>
      <c r="IUS4" s="174"/>
      <c r="IUT4" s="174"/>
      <c r="IUU4" s="174"/>
      <c r="IUV4" s="174"/>
      <c r="IUW4" s="174"/>
      <c r="IUX4" s="174"/>
      <c r="IUY4" s="174"/>
      <c r="IUZ4" s="174"/>
      <c r="IVA4" s="174"/>
      <c r="IVB4" s="174"/>
      <c r="IVC4" s="174"/>
      <c r="IVD4" s="174"/>
      <c r="IVE4" s="174"/>
      <c r="IVF4" s="174"/>
      <c r="IVG4" s="174"/>
      <c r="IVH4" s="174"/>
      <c r="IVI4" s="174"/>
      <c r="IVJ4" s="174"/>
      <c r="IVK4" s="174"/>
      <c r="IVL4" s="174"/>
      <c r="IVM4" s="174"/>
      <c r="IVN4" s="174"/>
      <c r="IVO4" s="174"/>
      <c r="IVP4" s="174"/>
      <c r="IVQ4" s="174"/>
      <c r="IVR4" s="174"/>
      <c r="IVS4" s="174"/>
      <c r="IVT4" s="174"/>
      <c r="IVU4" s="174"/>
      <c r="IVV4" s="174"/>
      <c r="IVW4" s="174"/>
      <c r="IVX4" s="174"/>
      <c r="IVY4" s="174"/>
      <c r="IVZ4" s="174"/>
      <c r="IWA4" s="174"/>
      <c r="IWB4" s="174"/>
      <c r="IWC4" s="174"/>
      <c r="IWD4" s="174"/>
      <c r="IWE4" s="174"/>
      <c r="IWF4" s="174"/>
      <c r="IWG4" s="174"/>
      <c r="IWH4" s="174"/>
      <c r="IWI4" s="174"/>
      <c r="IWJ4" s="174"/>
      <c r="IWK4" s="174"/>
      <c r="IWL4" s="174"/>
      <c r="IWM4" s="174"/>
      <c r="IWN4" s="174"/>
      <c r="IWO4" s="174"/>
      <c r="IWP4" s="174"/>
      <c r="IWQ4" s="174"/>
      <c r="IWR4" s="174"/>
      <c r="IWS4" s="174"/>
      <c r="IWT4" s="174"/>
      <c r="IWU4" s="174"/>
      <c r="IWV4" s="174"/>
      <c r="IWW4" s="174"/>
      <c r="IWX4" s="174"/>
      <c r="IWY4" s="174"/>
      <c r="IWZ4" s="174"/>
      <c r="IXA4" s="174"/>
      <c r="IXB4" s="174"/>
      <c r="IXC4" s="174"/>
      <c r="IXD4" s="174"/>
      <c r="IXE4" s="174"/>
      <c r="IXF4" s="174"/>
      <c r="IXG4" s="174"/>
      <c r="IXH4" s="174"/>
      <c r="IXI4" s="174"/>
      <c r="IXJ4" s="174"/>
      <c r="IXK4" s="174"/>
      <c r="IXL4" s="174"/>
      <c r="IXM4" s="174"/>
      <c r="IXN4" s="174"/>
      <c r="IXO4" s="174"/>
      <c r="IXP4" s="174"/>
      <c r="IXQ4" s="174"/>
      <c r="IXR4" s="174"/>
      <c r="IXS4" s="174"/>
      <c r="IXT4" s="174"/>
      <c r="IXU4" s="174"/>
      <c r="IXV4" s="174"/>
      <c r="IXW4" s="174"/>
      <c r="IXX4" s="174"/>
      <c r="IXY4" s="174"/>
      <c r="IXZ4" s="174"/>
      <c r="IYA4" s="174"/>
      <c r="IYB4" s="174"/>
      <c r="IYC4" s="174"/>
      <c r="IYD4" s="174"/>
      <c r="IYE4" s="174"/>
      <c r="IYF4" s="174"/>
      <c r="IYG4" s="174"/>
      <c r="IYH4" s="174"/>
      <c r="IYI4" s="174"/>
      <c r="IYJ4" s="174"/>
      <c r="IYK4" s="174"/>
      <c r="IYL4" s="174"/>
      <c r="IYM4" s="174"/>
      <c r="IYN4" s="174"/>
      <c r="IYO4" s="174"/>
      <c r="IYP4" s="174"/>
      <c r="IYQ4" s="174"/>
      <c r="IYR4" s="174"/>
      <c r="IYS4" s="174"/>
      <c r="IYT4" s="174"/>
      <c r="IYU4" s="174"/>
      <c r="IYV4" s="174"/>
      <c r="IYW4" s="174"/>
      <c r="IYX4" s="174"/>
      <c r="IYY4" s="174"/>
      <c r="IYZ4" s="174"/>
      <c r="IZA4" s="174"/>
      <c r="IZB4" s="174"/>
      <c r="IZC4" s="174"/>
      <c r="IZD4" s="174"/>
      <c r="IZE4" s="174"/>
      <c r="IZF4" s="174"/>
      <c r="IZG4" s="174"/>
      <c r="IZH4" s="174"/>
      <c r="IZI4" s="174"/>
      <c r="IZJ4" s="174"/>
      <c r="IZK4" s="174"/>
      <c r="IZL4" s="174"/>
      <c r="IZM4" s="174"/>
      <c r="IZN4" s="174"/>
      <c r="IZO4" s="174"/>
      <c r="IZP4" s="174"/>
      <c r="IZQ4" s="174"/>
      <c r="IZR4" s="174"/>
      <c r="IZS4" s="174"/>
      <c r="IZT4" s="174"/>
      <c r="IZU4" s="174"/>
      <c r="IZV4" s="174"/>
      <c r="IZW4" s="174"/>
      <c r="IZX4" s="174"/>
      <c r="IZY4" s="174"/>
      <c r="IZZ4" s="174"/>
      <c r="JAA4" s="174"/>
      <c r="JAB4" s="174"/>
      <c r="JAC4" s="174"/>
      <c r="JAD4" s="174"/>
      <c r="JAE4" s="174"/>
      <c r="JAF4" s="174"/>
      <c r="JAG4" s="174"/>
      <c r="JAH4" s="174"/>
      <c r="JAI4" s="174"/>
      <c r="JAJ4" s="174"/>
      <c r="JAK4" s="174"/>
      <c r="JAL4" s="174"/>
      <c r="JAM4" s="174"/>
      <c r="JAN4" s="174"/>
      <c r="JAO4" s="174"/>
      <c r="JAP4" s="174"/>
      <c r="JAQ4" s="174"/>
      <c r="JAR4" s="174"/>
      <c r="JAS4" s="174"/>
      <c r="JAT4" s="174"/>
      <c r="JAU4" s="174"/>
      <c r="JAV4" s="174"/>
      <c r="JAW4" s="174"/>
      <c r="JAX4" s="174"/>
      <c r="JAY4" s="174"/>
      <c r="JAZ4" s="174"/>
      <c r="JBA4" s="174"/>
      <c r="JBB4" s="174"/>
      <c r="JBC4" s="174"/>
      <c r="JBD4" s="174"/>
      <c r="JBE4" s="174"/>
      <c r="JBF4" s="174"/>
      <c r="JBG4" s="174"/>
      <c r="JBH4" s="174"/>
      <c r="JBI4" s="174"/>
      <c r="JBJ4" s="174"/>
      <c r="JBK4" s="174"/>
      <c r="JBL4" s="174"/>
      <c r="JBM4" s="174"/>
      <c r="JBN4" s="174"/>
      <c r="JBO4" s="174"/>
      <c r="JBP4" s="174"/>
      <c r="JBQ4" s="174"/>
      <c r="JBR4" s="174"/>
      <c r="JBS4" s="174"/>
      <c r="JBT4" s="174"/>
      <c r="JBU4" s="174"/>
      <c r="JBV4" s="174"/>
      <c r="JBW4" s="174"/>
      <c r="JBX4" s="174"/>
      <c r="JBY4" s="174"/>
      <c r="JBZ4" s="174"/>
      <c r="JCA4" s="174"/>
      <c r="JCB4" s="174"/>
      <c r="JCC4" s="174"/>
      <c r="JCD4" s="174"/>
      <c r="JCE4" s="174"/>
      <c r="JCF4" s="174"/>
      <c r="JCG4" s="174"/>
      <c r="JCH4" s="174"/>
      <c r="JCI4" s="174"/>
      <c r="JCJ4" s="174"/>
      <c r="JCK4" s="174"/>
      <c r="JCL4" s="174"/>
      <c r="JCM4" s="174"/>
      <c r="JCN4" s="174"/>
      <c r="JCO4" s="174"/>
      <c r="JCP4" s="174"/>
      <c r="JCQ4" s="174"/>
      <c r="JCR4" s="174"/>
      <c r="JCS4" s="174"/>
      <c r="JCT4" s="174"/>
      <c r="JCU4" s="174"/>
      <c r="JCV4" s="174"/>
      <c r="JCW4" s="174"/>
      <c r="JCX4" s="174"/>
      <c r="JCY4" s="174"/>
      <c r="JCZ4" s="174"/>
      <c r="JDA4" s="174"/>
      <c r="JDB4" s="174"/>
      <c r="JDC4" s="174"/>
      <c r="JDD4" s="174"/>
      <c r="JDE4" s="174"/>
      <c r="JDF4" s="174"/>
      <c r="JDG4" s="174"/>
      <c r="JDH4" s="174"/>
      <c r="JDI4" s="174"/>
      <c r="JDJ4" s="174"/>
      <c r="JDK4" s="174"/>
      <c r="JDL4" s="174"/>
      <c r="JDM4" s="174"/>
      <c r="JDN4" s="174"/>
      <c r="JDO4" s="174"/>
      <c r="JDP4" s="174"/>
      <c r="JDQ4" s="174"/>
      <c r="JDR4" s="174"/>
      <c r="JDS4" s="174"/>
      <c r="JDT4" s="174"/>
      <c r="JDU4" s="174"/>
      <c r="JDV4" s="174"/>
      <c r="JDW4" s="174"/>
      <c r="JDX4" s="174"/>
      <c r="JDY4" s="174"/>
      <c r="JDZ4" s="174"/>
      <c r="JEA4" s="174"/>
      <c r="JEB4" s="174"/>
      <c r="JEC4" s="174"/>
      <c r="JED4" s="174"/>
      <c r="JEE4" s="174"/>
      <c r="JEF4" s="174"/>
      <c r="JEG4" s="174"/>
      <c r="JEH4" s="174"/>
      <c r="JEI4" s="174"/>
      <c r="JEJ4" s="174"/>
      <c r="JEK4" s="174"/>
      <c r="JEL4" s="174"/>
      <c r="JEM4" s="174"/>
      <c r="JEN4" s="174"/>
      <c r="JEO4" s="174"/>
      <c r="JEP4" s="174"/>
      <c r="JEQ4" s="174"/>
      <c r="JER4" s="174"/>
      <c r="JES4" s="174"/>
      <c r="JET4" s="174"/>
      <c r="JEU4" s="174"/>
      <c r="JEV4" s="174"/>
      <c r="JEW4" s="174"/>
      <c r="JEX4" s="174"/>
      <c r="JEY4" s="174"/>
      <c r="JEZ4" s="174"/>
      <c r="JFA4" s="174"/>
      <c r="JFB4" s="174"/>
      <c r="JFC4" s="174"/>
      <c r="JFD4" s="174"/>
      <c r="JFE4" s="174"/>
      <c r="JFF4" s="174"/>
      <c r="JFG4" s="174"/>
      <c r="JFH4" s="174"/>
      <c r="JFI4" s="174"/>
      <c r="JFJ4" s="174"/>
      <c r="JFK4" s="174"/>
      <c r="JFL4" s="174"/>
      <c r="JFM4" s="174"/>
      <c r="JFN4" s="174"/>
      <c r="JFO4" s="174"/>
      <c r="JFP4" s="174"/>
      <c r="JFQ4" s="174"/>
      <c r="JFR4" s="174"/>
      <c r="JFS4" s="174"/>
      <c r="JFT4" s="174"/>
      <c r="JFU4" s="174"/>
      <c r="JFV4" s="174"/>
      <c r="JFW4" s="174"/>
      <c r="JFX4" s="174"/>
      <c r="JFY4" s="174"/>
      <c r="JFZ4" s="174"/>
      <c r="JGA4" s="174"/>
      <c r="JGB4" s="174"/>
      <c r="JGC4" s="174"/>
      <c r="JGD4" s="174"/>
      <c r="JGE4" s="174"/>
      <c r="JGF4" s="174"/>
      <c r="JGG4" s="174"/>
      <c r="JGH4" s="174"/>
      <c r="JGI4" s="174"/>
      <c r="JGJ4" s="174"/>
      <c r="JGK4" s="174"/>
      <c r="JGL4" s="174"/>
      <c r="JGM4" s="174"/>
      <c r="JGN4" s="174"/>
      <c r="JGO4" s="174"/>
      <c r="JGP4" s="174"/>
      <c r="JGQ4" s="174"/>
      <c r="JGR4" s="174"/>
      <c r="JGS4" s="174"/>
      <c r="JGT4" s="174"/>
      <c r="JGU4" s="174"/>
      <c r="JGV4" s="174"/>
      <c r="JGW4" s="174"/>
      <c r="JGX4" s="174"/>
      <c r="JGY4" s="174"/>
      <c r="JGZ4" s="174"/>
      <c r="JHA4" s="174"/>
      <c r="JHB4" s="174"/>
      <c r="JHC4" s="174"/>
      <c r="JHD4" s="174"/>
      <c r="JHE4" s="174"/>
      <c r="JHF4" s="174"/>
      <c r="JHG4" s="174"/>
      <c r="JHH4" s="174"/>
      <c r="JHI4" s="174"/>
      <c r="JHJ4" s="174"/>
      <c r="JHK4" s="174"/>
      <c r="JHL4" s="174"/>
      <c r="JHM4" s="174"/>
      <c r="JHN4" s="174"/>
      <c r="JHO4" s="174"/>
      <c r="JHP4" s="174"/>
      <c r="JHQ4" s="174"/>
      <c r="JHR4" s="174"/>
      <c r="JHS4" s="174"/>
      <c r="JHT4" s="174"/>
      <c r="JHU4" s="174"/>
      <c r="JHV4" s="174"/>
      <c r="JHW4" s="174"/>
      <c r="JHX4" s="174"/>
      <c r="JHY4" s="174"/>
      <c r="JHZ4" s="174"/>
      <c r="JIA4" s="174"/>
      <c r="JIB4" s="174"/>
      <c r="JIC4" s="174"/>
      <c r="JID4" s="174"/>
      <c r="JIE4" s="174"/>
      <c r="JIF4" s="174"/>
      <c r="JIG4" s="174"/>
      <c r="JIH4" s="174"/>
      <c r="JII4" s="174"/>
      <c r="JIJ4" s="174"/>
      <c r="JIK4" s="174"/>
      <c r="JIL4" s="174"/>
      <c r="JIM4" s="174"/>
      <c r="JIN4" s="174"/>
      <c r="JIO4" s="174"/>
      <c r="JIP4" s="174"/>
      <c r="JIQ4" s="174"/>
      <c r="JIR4" s="174"/>
      <c r="JIS4" s="174"/>
      <c r="JIT4" s="174"/>
      <c r="JIU4" s="174"/>
      <c r="JIV4" s="174"/>
      <c r="JIW4" s="174"/>
      <c r="JIX4" s="174"/>
      <c r="JIY4" s="174"/>
      <c r="JIZ4" s="174"/>
      <c r="JJA4" s="174"/>
      <c r="JJB4" s="174"/>
      <c r="JJC4" s="174"/>
      <c r="JJD4" s="174"/>
      <c r="JJE4" s="174"/>
      <c r="JJF4" s="174"/>
      <c r="JJG4" s="174"/>
      <c r="JJH4" s="174"/>
      <c r="JJI4" s="174"/>
      <c r="JJJ4" s="174"/>
      <c r="JJK4" s="174"/>
      <c r="JJL4" s="174"/>
      <c r="JJM4" s="174"/>
      <c r="JJN4" s="174"/>
      <c r="JJO4" s="174"/>
      <c r="JJP4" s="174"/>
      <c r="JJQ4" s="174"/>
      <c r="JJR4" s="174"/>
      <c r="JJS4" s="174"/>
      <c r="JJT4" s="174"/>
      <c r="JJU4" s="174"/>
      <c r="JJV4" s="174"/>
      <c r="JJW4" s="174"/>
      <c r="JJX4" s="174"/>
      <c r="JJY4" s="174"/>
      <c r="JJZ4" s="174"/>
      <c r="JKA4" s="174"/>
      <c r="JKB4" s="174"/>
      <c r="JKC4" s="174"/>
      <c r="JKD4" s="174"/>
      <c r="JKE4" s="174"/>
      <c r="JKF4" s="174"/>
      <c r="JKG4" s="174"/>
      <c r="JKH4" s="174"/>
      <c r="JKI4" s="174"/>
      <c r="JKJ4" s="174"/>
      <c r="JKK4" s="174"/>
      <c r="JKL4" s="174"/>
      <c r="JKM4" s="174"/>
      <c r="JKN4" s="174"/>
      <c r="JKO4" s="174"/>
      <c r="JKP4" s="174"/>
      <c r="JKQ4" s="174"/>
      <c r="JKR4" s="174"/>
      <c r="JKS4" s="174"/>
      <c r="JKT4" s="174"/>
      <c r="JKU4" s="174"/>
      <c r="JKV4" s="174"/>
      <c r="JKW4" s="174"/>
      <c r="JKX4" s="174"/>
      <c r="JKY4" s="174"/>
      <c r="JKZ4" s="174"/>
      <c r="JLA4" s="174"/>
      <c r="JLB4" s="174"/>
      <c r="JLC4" s="174"/>
      <c r="JLD4" s="174"/>
      <c r="JLE4" s="174"/>
      <c r="JLF4" s="174"/>
      <c r="JLG4" s="174"/>
      <c r="JLH4" s="174"/>
      <c r="JLI4" s="174"/>
      <c r="JLJ4" s="174"/>
      <c r="JLK4" s="174"/>
      <c r="JLL4" s="174"/>
      <c r="JLM4" s="174"/>
      <c r="JLN4" s="174"/>
      <c r="JLO4" s="174"/>
      <c r="JLP4" s="174"/>
      <c r="JLQ4" s="174"/>
      <c r="JLR4" s="174"/>
      <c r="JLS4" s="174"/>
      <c r="JLT4" s="174"/>
      <c r="JLU4" s="174"/>
      <c r="JLV4" s="174"/>
      <c r="JLW4" s="174"/>
      <c r="JLX4" s="174"/>
      <c r="JLY4" s="174"/>
      <c r="JLZ4" s="174"/>
      <c r="JMA4" s="174"/>
      <c r="JMB4" s="174"/>
      <c r="JMC4" s="174"/>
      <c r="JMD4" s="174"/>
      <c r="JME4" s="174"/>
      <c r="JMF4" s="174"/>
      <c r="JMG4" s="174"/>
      <c r="JMH4" s="174"/>
      <c r="JMI4" s="174"/>
      <c r="JMJ4" s="174"/>
      <c r="JMK4" s="174"/>
      <c r="JML4" s="174"/>
      <c r="JMM4" s="174"/>
      <c r="JMN4" s="174"/>
      <c r="JMO4" s="174"/>
      <c r="JMP4" s="174"/>
      <c r="JMQ4" s="174"/>
      <c r="JMR4" s="174"/>
      <c r="JMS4" s="174"/>
      <c r="JMT4" s="174"/>
      <c r="JMU4" s="174"/>
      <c r="JMV4" s="174"/>
      <c r="JMW4" s="174"/>
      <c r="JMX4" s="174"/>
      <c r="JMY4" s="174"/>
      <c r="JMZ4" s="174"/>
      <c r="JNA4" s="174"/>
      <c r="JNB4" s="174"/>
      <c r="JNC4" s="174"/>
      <c r="JND4" s="174"/>
      <c r="JNE4" s="174"/>
      <c r="JNF4" s="174"/>
      <c r="JNG4" s="174"/>
      <c r="JNH4" s="174"/>
      <c r="JNI4" s="174"/>
      <c r="JNJ4" s="174"/>
      <c r="JNK4" s="174"/>
      <c r="JNL4" s="174"/>
      <c r="JNM4" s="174"/>
      <c r="JNN4" s="174"/>
      <c r="JNO4" s="174"/>
      <c r="JNP4" s="174"/>
      <c r="JNQ4" s="174"/>
      <c r="JNR4" s="174"/>
      <c r="JNS4" s="174"/>
      <c r="JNT4" s="174"/>
      <c r="JNU4" s="174"/>
      <c r="JNV4" s="174"/>
      <c r="JNW4" s="174"/>
      <c r="JNX4" s="174"/>
      <c r="JNY4" s="174"/>
      <c r="JNZ4" s="174"/>
      <c r="JOA4" s="174"/>
      <c r="JOB4" s="174"/>
      <c r="JOC4" s="174"/>
      <c r="JOD4" s="174"/>
      <c r="JOE4" s="174"/>
      <c r="JOF4" s="174"/>
      <c r="JOG4" s="174"/>
      <c r="JOH4" s="174"/>
      <c r="JOI4" s="174"/>
      <c r="JOJ4" s="174"/>
      <c r="JOK4" s="174"/>
      <c r="JOL4" s="174"/>
      <c r="JOM4" s="174"/>
      <c r="JON4" s="174"/>
      <c r="JOO4" s="174"/>
      <c r="JOP4" s="174"/>
      <c r="JOQ4" s="174"/>
      <c r="JOR4" s="174"/>
      <c r="JOS4" s="174"/>
      <c r="JOT4" s="174"/>
      <c r="JOU4" s="174"/>
      <c r="JOV4" s="174"/>
      <c r="JOW4" s="174"/>
      <c r="JOX4" s="174"/>
      <c r="JOY4" s="174"/>
      <c r="JOZ4" s="174"/>
      <c r="JPA4" s="174"/>
      <c r="JPB4" s="174"/>
      <c r="JPC4" s="174"/>
      <c r="JPD4" s="174"/>
      <c r="JPE4" s="174"/>
      <c r="JPF4" s="174"/>
      <c r="JPG4" s="174"/>
      <c r="JPH4" s="174"/>
      <c r="JPI4" s="174"/>
      <c r="JPJ4" s="174"/>
      <c r="JPK4" s="174"/>
      <c r="JPL4" s="174"/>
      <c r="JPM4" s="174"/>
      <c r="JPN4" s="174"/>
      <c r="JPO4" s="174"/>
      <c r="JPP4" s="174"/>
      <c r="JPQ4" s="174"/>
      <c r="JPR4" s="174"/>
      <c r="JPS4" s="174"/>
      <c r="JPT4" s="174"/>
      <c r="JPU4" s="174"/>
      <c r="JPV4" s="174"/>
      <c r="JPW4" s="174"/>
      <c r="JPX4" s="174"/>
      <c r="JPY4" s="174"/>
      <c r="JPZ4" s="174"/>
      <c r="JQA4" s="174"/>
      <c r="JQB4" s="174"/>
      <c r="JQC4" s="174"/>
      <c r="JQD4" s="174"/>
      <c r="JQE4" s="174"/>
      <c r="JQF4" s="174"/>
      <c r="JQG4" s="174"/>
      <c r="JQH4" s="174"/>
      <c r="JQI4" s="174"/>
      <c r="JQJ4" s="174"/>
      <c r="JQK4" s="174"/>
      <c r="JQL4" s="174"/>
      <c r="JQM4" s="174"/>
      <c r="JQN4" s="174"/>
      <c r="JQO4" s="174"/>
      <c r="JQP4" s="174"/>
      <c r="JQQ4" s="174"/>
      <c r="JQR4" s="174"/>
      <c r="JQS4" s="174"/>
      <c r="JQT4" s="174"/>
      <c r="JQU4" s="174"/>
      <c r="JQV4" s="174"/>
      <c r="JQW4" s="174"/>
      <c r="JQX4" s="174"/>
      <c r="JQY4" s="174"/>
      <c r="JQZ4" s="174"/>
      <c r="JRA4" s="174"/>
      <c r="JRB4" s="174"/>
      <c r="JRC4" s="174"/>
      <c r="JRD4" s="174"/>
      <c r="JRE4" s="174"/>
      <c r="JRF4" s="174"/>
      <c r="JRG4" s="174"/>
      <c r="JRH4" s="174"/>
      <c r="JRI4" s="174"/>
      <c r="JRJ4" s="174"/>
      <c r="JRK4" s="174"/>
      <c r="JRL4" s="174"/>
      <c r="JRM4" s="174"/>
      <c r="JRN4" s="174"/>
      <c r="JRO4" s="174"/>
      <c r="JRP4" s="174"/>
      <c r="JRQ4" s="174"/>
      <c r="JRR4" s="174"/>
      <c r="JRS4" s="174"/>
      <c r="JRT4" s="174"/>
      <c r="JRU4" s="174"/>
      <c r="JRV4" s="174"/>
      <c r="JRW4" s="174"/>
      <c r="JRX4" s="174"/>
      <c r="JRY4" s="174"/>
      <c r="JRZ4" s="174"/>
      <c r="JSA4" s="174"/>
      <c r="JSB4" s="174"/>
      <c r="JSC4" s="174"/>
      <c r="JSD4" s="174"/>
      <c r="JSE4" s="174"/>
      <c r="JSF4" s="174"/>
      <c r="JSG4" s="174"/>
      <c r="JSH4" s="174"/>
      <c r="JSI4" s="174"/>
      <c r="JSJ4" s="174"/>
      <c r="JSK4" s="174"/>
      <c r="JSL4" s="174"/>
      <c r="JSM4" s="174"/>
      <c r="JSN4" s="174"/>
      <c r="JSO4" s="174"/>
      <c r="JSP4" s="174"/>
      <c r="JSQ4" s="174"/>
      <c r="JSR4" s="174"/>
      <c r="JSS4" s="174"/>
      <c r="JST4" s="174"/>
      <c r="JSU4" s="174"/>
      <c r="JSV4" s="174"/>
      <c r="JSW4" s="174"/>
      <c r="JSX4" s="174"/>
      <c r="JSY4" s="174"/>
      <c r="JSZ4" s="174"/>
      <c r="JTA4" s="174"/>
      <c r="JTB4" s="174"/>
      <c r="JTC4" s="174"/>
      <c r="JTD4" s="174"/>
      <c r="JTE4" s="174"/>
      <c r="JTF4" s="174"/>
      <c r="JTG4" s="174"/>
      <c r="JTH4" s="174"/>
      <c r="JTI4" s="174"/>
      <c r="JTJ4" s="174"/>
      <c r="JTK4" s="174"/>
      <c r="JTL4" s="174"/>
      <c r="JTM4" s="174"/>
      <c r="JTN4" s="174"/>
      <c r="JTO4" s="174"/>
      <c r="JTP4" s="174"/>
      <c r="JTQ4" s="174"/>
      <c r="JTR4" s="174"/>
      <c r="JTS4" s="174"/>
      <c r="JTT4" s="174"/>
      <c r="JTU4" s="174"/>
      <c r="JTV4" s="174"/>
      <c r="JTW4" s="174"/>
      <c r="JTX4" s="174"/>
      <c r="JTY4" s="174"/>
      <c r="JTZ4" s="174"/>
      <c r="JUA4" s="174"/>
      <c r="JUB4" s="174"/>
      <c r="JUC4" s="174"/>
      <c r="JUD4" s="174"/>
      <c r="JUE4" s="174"/>
      <c r="JUF4" s="174"/>
      <c r="JUG4" s="174"/>
      <c r="JUH4" s="174"/>
      <c r="JUI4" s="174"/>
      <c r="JUJ4" s="174"/>
      <c r="JUK4" s="174"/>
      <c r="JUL4" s="174"/>
      <c r="JUM4" s="174"/>
      <c r="JUN4" s="174"/>
      <c r="JUO4" s="174"/>
      <c r="JUP4" s="174"/>
      <c r="JUQ4" s="174"/>
      <c r="JUR4" s="174"/>
      <c r="JUS4" s="174"/>
      <c r="JUT4" s="174"/>
      <c r="JUU4" s="174"/>
      <c r="JUV4" s="174"/>
      <c r="JUW4" s="174"/>
      <c r="JUX4" s="174"/>
      <c r="JUY4" s="174"/>
      <c r="JUZ4" s="174"/>
      <c r="JVA4" s="174"/>
      <c r="JVB4" s="174"/>
      <c r="JVC4" s="174"/>
      <c r="JVD4" s="174"/>
      <c r="JVE4" s="174"/>
      <c r="JVF4" s="174"/>
      <c r="JVG4" s="174"/>
      <c r="JVH4" s="174"/>
      <c r="JVI4" s="174"/>
      <c r="JVJ4" s="174"/>
      <c r="JVK4" s="174"/>
      <c r="JVL4" s="174"/>
      <c r="JVM4" s="174"/>
      <c r="JVN4" s="174"/>
      <c r="JVO4" s="174"/>
      <c r="JVP4" s="174"/>
      <c r="JVQ4" s="174"/>
      <c r="JVR4" s="174"/>
      <c r="JVS4" s="174"/>
      <c r="JVT4" s="174"/>
      <c r="JVU4" s="174"/>
      <c r="JVV4" s="174"/>
      <c r="JVW4" s="174"/>
      <c r="JVX4" s="174"/>
      <c r="JVY4" s="174"/>
      <c r="JVZ4" s="174"/>
      <c r="JWA4" s="174"/>
      <c r="JWB4" s="174"/>
      <c r="JWC4" s="174"/>
      <c r="JWD4" s="174"/>
      <c r="JWE4" s="174"/>
      <c r="JWF4" s="174"/>
      <c r="JWG4" s="174"/>
      <c r="JWH4" s="174"/>
      <c r="JWI4" s="174"/>
      <c r="JWJ4" s="174"/>
      <c r="JWK4" s="174"/>
      <c r="JWL4" s="174"/>
      <c r="JWM4" s="174"/>
      <c r="JWN4" s="174"/>
      <c r="JWO4" s="174"/>
      <c r="JWP4" s="174"/>
      <c r="JWQ4" s="174"/>
      <c r="JWR4" s="174"/>
      <c r="JWS4" s="174"/>
      <c r="JWT4" s="174"/>
      <c r="JWU4" s="174"/>
      <c r="JWV4" s="174"/>
      <c r="JWW4" s="174"/>
      <c r="JWX4" s="174"/>
      <c r="JWY4" s="174"/>
      <c r="JWZ4" s="174"/>
      <c r="JXA4" s="174"/>
      <c r="JXB4" s="174"/>
      <c r="JXC4" s="174"/>
      <c r="JXD4" s="174"/>
      <c r="JXE4" s="174"/>
      <c r="JXF4" s="174"/>
      <c r="JXG4" s="174"/>
      <c r="JXH4" s="174"/>
      <c r="JXI4" s="174"/>
      <c r="JXJ4" s="174"/>
      <c r="JXK4" s="174"/>
      <c r="JXL4" s="174"/>
      <c r="JXM4" s="174"/>
      <c r="JXN4" s="174"/>
      <c r="JXO4" s="174"/>
      <c r="JXP4" s="174"/>
      <c r="JXQ4" s="174"/>
      <c r="JXR4" s="174"/>
      <c r="JXS4" s="174"/>
      <c r="JXT4" s="174"/>
      <c r="JXU4" s="174"/>
      <c r="JXV4" s="174"/>
      <c r="JXW4" s="174"/>
      <c r="JXX4" s="174"/>
      <c r="JXY4" s="174"/>
      <c r="JXZ4" s="174"/>
      <c r="JYA4" s="174"/>
      <c r="JYB4" s="174"/>
      <c r="JYC4" s="174"/>
      <c r="JYD4" s="174"/>
      <c r="JYE4" s="174"/>
      <c r="JYF4" s="174"/>
      <c r="JYG4" s="174"/>
      <c r="JYH4" s="174"/>
      <c r="JYI4" s="174"/>
      <c r="JYJ4" s="174"/>
      <c r="JYK4" s="174"/>
      <c r="JYL4" s="174"/>
      <c r="JYM4" s="174"/>
      <c r="JYN4" s="174"/>
      <c r="JYO4" s="174"/>
      <c r="JYP4" s="174"/>
      <c r="JYQ4" s="174"/>
      <c r="JYR4" s="174"/>
      <c r="JYS4" s="174"/>
      <c r="JYT4" s="174"/>
      <c r="JYU4" s="174"/>
      <c r="JYV4" s="174"/>
      <c r="JYW4" s="174"/>
      <c r="JYX4" s="174"/>
      <c r="JYY4" s="174"/>
      <c r="JYZ4" s="174"/>
      <c r="JZA4" s="174"/>
      <c r="JZB4" s="174"/>
      <c r="JZC4" s="174"/>
      <c r="JZD4" s="174"/>
      <c r="JZE4" s="174"/>
      <c r="JZF4" s="174"/>
      <c r="JZG4" s="174"/>
      <c r="JZH4" s="174"/>
      <c r="JZI4" s="174"/>
      <c r="JZJ4" s="174"/>
      <c r="JZK4" s="174"/>
      <c r="JZL4" s="174"/>
      <c r="JZM4" s="174"/>
      <c r="JZN4" s="174"/>
      <c r="JZO4" s="174"/>
      <c r="JZP4" s="174"/>
      <c r="JZQ4" s="174"/>
      <c r="JZR4" s="174"/>
      <c r="JZS4" s="174"/>
      <c r="JZT4" s="174"/>
      <c r="JZU4" s="174"/>
      <c r="JZV4" s="174"/>
      <c r="JZW4" s="174"/>
      <c r="JZX4" s="174"/>
      <c r="JZY4" s="174"/>
      <c r="JZZ4" s="174"/>
      <c r="KAA4" s="174"/>
      <c r="KAB4" s="174"/>
      <c r="KAC4" s="174"/>
      <c r="KAD4" s="174"/>
      <c r="KAE4" s="174"/>
      <c r="KAF4" s="174"/>
      <c r="KAG4" s="174"/>
      <c r="KAH4" s="174"/>
      <c r="KAI4" s="174"/>
      <c r="KAJ4" s="174"/>
      <c r="KAK4" s="174"/>
      <c r="KAL4" s="174"/>
      <c r="KAM4" s="174"/>
      <c r="KAN4" s="174"/>
      <c r="KAO4" s="174"/>
      <c r="KAP4" s="174"/>
      <c r="KAQ4" s="174"/>
      <c r="KAR4" s="174"/>
      <c r="KAS4" s="174"/>
      <c r="KAT4" s="174"/>
      <c r="KAU4" s="174"/>
      <c r="KAV4" s="174"/>
      <c r="KAW4" s="174"/>
      <c r="KAX4" s="174"/>
      <c r="KAY4" s="174"/>
      <c r="KAZ4" s="174"/>
      <c r="KBA4" s="174"/>
      <c r="KBB4" s="174"/>
      <c r="KBC4" s="174"/>
      <c r="KBD4" s="174"/>
      <c r="KBE4" s="174"/>
      <c r="KBF4" s="174"/>
      <c r="KBG4" s="174"/>
      <c r="KBH4" s="174"/>
      <c r="KBI4" s="174"/>
      <c r="KBJ4" s="174"/>
      <c r="KBK4" s="174"/>
      <c r="KBL4" s="174"/>
      <c r="KBM4" s="174"/>
      <c r="KBN4" s="174"/>
      <c r="KBO4" s="174"/>
      <c r="KBP4" s="174"/>
      <c r="KBQ4" s="174"/>
      <c r="KBR4" s="174"/>
      <c r="KBS4" s="174"/>
      <c r="KBT4" s="174"/>
      <c r="KBU4" s="174"/>
      <c r="KBV4" s="174"/>
      <c r="KBW4" s="174"/>
      <c r="KBX4" s="174"/>
      <c r="KBY4" s="174"/>
      <c r="KBZ4" s="174"/>
      <c r="KCA4" s="174"/>
      <c r="KCB4" s="174"/>
      <c r="KCC4" s="174"/>
      <c r="KCD4" s="174"/>
      <c r="KCE4" s="174"/>
      <c r="KCF4" s="174"/>
      <c r="KCG4" s="174"/>
      <c r="KCH4" s="174"/>
      <c r="KCI4" s="174"/>
      <c r="KCJ4" s="174"/>
      <c r="KCK4" s="174"/>
      <c r="KCL4" s="174"/>
      <c r="KCM4" s="174"/>
      <c r="KCN4" s="174"/>
      <c r="KCO4" s="174"/>
      <c r="KCP4" s="174"/>
      <c r="KCQ4" s="174"/>
      <c r="KCR4" s="174"/>
      <c r="KCS4" s="174"/>
      <c r="KCT4" s="174"/>
      <c r="KCU4" s="174"/>
      <c r="KCV4" s="174"/>
      <c r="KCW4" s="174"/>
      <c r="KCX4" s="174"/>
      <c r="KCY4" s="174"/>
      <c r="KCZ4" s="174"/>
      <c r="KDA4" s="174"/>
      <c r="KDB4" s="174"/>
      <c r="KDC4" s="174"/>
      <c r="KDD4" s="174"/>
      <c r="KDE4" s="174"/>
      <c r="KDF4" s="174"/>
      <c r="KDG4" s="174"/>
      <c r="KDH4" s="174"/>
      <c r="KDI4" s="174"/>
      <c r="KDJ4" s="174"/>
      <c r="KDK4" s="174"/>
      <c r="KDL4" s="174"/>
      <c r="KDM4" s="174"/>
      <c r="KDN4" s="174"/>
      <c r="KDO4" s="174"/>
      <c r="KDP4" s="174"/>
      <c r="KDQ4" s="174"/>
      <c r="KDR4" s="174"/>
      <c r="KDS4" s="174"/>
      <c r="KDT4" s="174"/>
      <c r="KDU4" s="174"/>
      <c r="KDV4" s="174"/>
      <c r="KDW4" s="174"/>
      <c r="KDX4" s="174"/>
      <c r="KDY4" s="174"/>
      <c r="KDZ4" s="174"/>
      <c r="KEA4" s="174"/>
      <c r="KEB4" s="174"/>
      <c r="KEC4" s="174"/>
      <c r="KED4" s="174"/>
      <c r="KEE4" s="174"/>
      <c r="KEF4" s="174"/>
      <c r="KEG4" s="174"/>
      <c r="KEH4" s="174"/>
      <c r="KEI4" s="174"/>
      <c r="KEJ4" s="174"/>
      <c r="KEK4" s="174"/>
      <c r="KEL4" s="174"/>
      <c r="KEM4" s="174"/>
      <c r="KEN4" s="174"/>
      <c r="KEO4" s="174"/>
      <c r="KEP4" s="174"/>
      <c r="KEQ4" s="174"/>
      <c r="KER4" s="174"/>
      <c r="KES4" s="174"/>
      <c r="KET4" s="174"/>
      <c r="KEU4" s="174"/>
      <c r="KEV4" s="174"/>
      <c r="KEW4" s="174"/>
      <c r="KEX4" s="174"/>
      <c r="KEY4" s="174"/>
      <c r="KEZ4" s="174"/>
      <c r="KFA4" s="174"/>
      <c r="KFB4" s="174"/>
      <c r="KFC4" s="174"/>
      <c r="KFD4" s="174"/>
      <c r="KFE4" s="174"/>
      <c r="KFF4" s="174"/>
      <c r="KFG4" s="174"/>
      <c r="KFH4" s="174"/>
      <c r="KFI4" s="174"/>
      <c r="KFJ4" s="174"/>
      <c r="KFK4" s="174"/>
      <c r="KFL4" s="174"/>
      <c r="KFM4" s="174"/>
      <c r="KFN4" s="174"/>
      <c r="KFO4" s="174"/>
      <c r="KFP4" s="174"/>
      <c r="KFQ4" s="174"/>
      <c r="KFR4" s="174"/>
      <c r="KFS4" s="174"/>
      <c r="KFT4" s="174"/>
      <c r="KFU4" s="174"/>
      <c r="KFV4" s="174"/>
      <c r="KFW4" s="174"/>
      <c r="KFX4" s="174"/>
      <c r="KFY4" s="174"/>
      <c r="KFZ4" s="174"/>
      <c r="KGA4" s="174"/>
      <c r="KGB4" s="174"/>
      <c r="KGC4" s="174"/>
      <c r="KGD4" s="174"/>
      <c r="KGE4" s="174"/>
      <c r="KGF4" s="174"/>
      <c r="KGG4" s="174"/>
      <c r="KGH4" s="174"/>
      <c r="KGI4" s="174"/>
      <c r="KGJ4" s="174"/>
      <c r="KGK4" s="174"/>
      <c r="KGL4" s="174"/>
      <c r="KGM4" s="174"/>
      <c r="KGN4" s="174"/>
      <c r="KGO4" s="174"/>
      <c r="KGP4" s="174"/>
      <c r="KGQ4" s="174"/>
      <c r="KGR4" s="174"/>
      <c r="KGS4" s="174"/>
      <c r="KGT4" s="174"/>
      <c r="KGU4" s="174"/>
      <c r="KGV4" s="174"/>
      <c r="KGW4" s="174"/>
      <c r="KGX4" s="174"/>
      <c r="KGY4" s="174"/>
      <c r="KGZ4" s="174"/>
      <c r="KHA4" s="174"/>
      <c r="KHB4" s="174"/>
      <c r="KHC4" s="174"/>
      <c r="KHD4" s="174"/>
      <c r="KHE4" s="174"/>
      <c r="KHF4" s="174"/>
      <c r="KHG4" s="174"/>
      <c r="KHH4" s="174"/>
      <c r="KHI4" s="174"/>
      <c r="KHJ4" s="174"/>
      <c r="KHK4" s="174"/>
      <c r="KHL4" s="174"/>
      <c r="KHM4" s="174"/>
      <c r="KHN4" s="174"/>
      <c r="KHO4" s="174"/>
      <c r="KHP4" s="174"/>
      <c r="KHQ4" s="174"/>
      <c r="KHR4" s="174"/>
      <c r="KHS4" s="174"/>
      <c r="KHT4" s="174"/>
      <c r="KHU4" s="174"/>
      <c r="KHV4" s="174"/>
      <c r="KHW4" s="174"/>
      <c r="KHX4" s="174"/>
      <c r="KHY4" s="174"/>
      <c r="KHZ4" s="174"/>
      <c r="KIA4" s="174"/>
      <c r="KIB4" s="174"/>
      <c r="KIC4" s="174"/>
      <c r="KID4" s="174"/>
      <c r="KIE4" s="174"/>
      <c r="KIF4" s="174"/>
      <c r="KIG4" s="174"/>
      <c r="KIH4" s="174"/>
      <c r="KII4" s="174"/>
      <c r="KIJ4" s="174"/>
      <c r="KIK4" s="174"/>
      <c r="KIL4" s="174"/>
      <c r="KIM4" s="174"/>
      <c r="KIN4" s="174"/>
      <c r="KIO4" s="174"/>
      <c r="KIP4" s="174"/>
      <c r="KIQ4" s="174"/>
      <c r="KIR4" s="174"/>
      <c r="KIS4" s="174"/>
      <c r="KIT4" s="174"/>
      <c r="KIU4" s="174"/>
      <c r="KIV4" s="174"/>
      <c r="KIW4" s="174"/>
      <c r="KIX4" s="174"/>
      <c r="KIY4" s="174"/>
      <c r="KIZ4" s="174"/>
      <c r="KJA4" s="174"/>
      <c r="KJB4" s="174"/>
      <c r="KJC4" s="174"/>
      <c r="KJD4" s="174"/>
      <c r="KJE4" s="174"/>
      <c r="KJF4" s="174"/>
      <c r="KJG4" s="174"/>
      <c r="KJH4" s="174"/>
      <c r="KJI4" s="174"/>
      <c r="KJJ4" s="174"/>
      <c r="KJK4" s="174"/>
      <c r="KJL4" s="174"/>
      <c r="KJM4" s="174"/>
      <c r="KJN4" s="174"/>
      <c r="KJO4" s="174"/>
      <c r="KJP4" s="174"/>
      <c r="KJQ4" s="174"/>
      <c r="KJR4" s="174"/>
      <c r="KJS4" s="174"/>
      <c r="KJT4" s="174"/>
      <c r="KJU4" s="174"/>
      <c r="KJV4" s="174"/>
      <c r="KJW4" s="174"/>
      <c r="KJX4" s="174"/>
      <c r="KJY4" s="174"/>
      <c r="KJZ4" s="174"/>
      <c r="KKA4" s="174"/>
      <c r="KKB4" s="174"/>
      <c r="KKC4" s="174"/>
      <c r="KKD4" s="174"/>
      <c r="KKE4" s="174"/>
      <c r="KKF4" s="174"/>
      <c r="KKG4" s="174"/>
      <c r="KKH4" s="174"/>
      <c r="KKI4" s="174"/>
      <c r="KKJ4" s="174"/>
      <c r="KKK4" s="174"/>
      <c r="KKL4" s="174"/>
      <c r="KKM4" s="174"/>
      <c r="KKN4" s="174"/>
      <c r="KKO4" s="174"/>
      <c r="KKP4" s="174"/>
      <c r="KKQ4" s="174"/>
      <c r="KKR4" s="174"/>
      <c r="KKS4" s="174"/>
      <c r="KKT4" s="174"/>
      <c r="KKU4" s="174"/>
      <c r="KKV4" s="174"/>
      <c r="KKW4" s="174"/>
      <c r="KKX4" s="174"/>
      <c r="KKY4" s="174"/>
      <c r="KKZ4" s="174"/>
      <c r="KLA4" s="174"/>
      <c r="KLB4" s="174"/>
      <c r="KLC4" s="174"/>
      <c r="KLD4" s="174"/>
      <c r="KLE4" s="174"/>
      <c r="KLF4" s="174"/>
      <c r="KLG4" s="174"/>
      <c r="KLH4" s="174"/>
      <c r="KLI4" s="174"/>
      <c r="KLJ4" s="174"/>
      <c r="KLK4" s="174"/>
      <c r="KLL4" s="174"/>
      <c r="KLM4" s="174"/>
      <c r="KLN4" s="174"/>
      <c r="KLO4" s="174"/>
      <c r="KLP4" s="174"/>
      <c r="KLQ4" s="174"/>
      <c r="KLR4" s="174"/>
      <c r="KLS4" s="174"/>
      <c r="KLT4" s="174"/>
      <c r="KLU4" s="174"/>
      <c r="KLV4" s="174"/>
      <c r="KLW4" s="174"/>
      <c r="KLX4" s="174"/>
      <c r="KLY4" s="174"/>
      <c r="KLZ4" s="174"/>
      <c r="KMA4" s="174"/>
      <c r="KMB4" s="174"/>
      <c r="KMC4" s="174"/>
      <c r="KMD4" s="174"/>
      <c r="KME4" s="174"/>
      <c r="KMF4" s="174"/>
      <c r="KMG4" s="174"/>
      <c r="KMH4" s="174"/>
      <c r="KMI4" s="174"/>
      <c r="KMJ4" s="174"/>
      <c r="KMK4" s="174"/>
      <c r="KML4" s="174"/>
      <c r="KMM4" s="174"/>
      <c r="KMN4" s="174"/>
      <c r="KMO4" s="174"/>
      <c r="KMP4" s="174"/>
      <c r="KMQ4" s="174"/>
      <c r="KMR4" s="174"/>
      <c r="KMS4" s="174"/>
      <c r="KMT4" s="174"/>
      <c r="KMU4" s="174"/>
      <c r="KMV4" s="174"/>
      <c r="KMW4" s="174"/>
      <c r="KMX4" s="174"/>
      <c r="KMY4" s="174"/>
      <c r="KMZ4" s="174"/>
      <c r="KNA4" s="174"/>
      <c r="KNB4" s="174"/>
      <c r="KNC4" s="174"/>
      <c r="KND4" s="174"/>
      <c r="KNE4" s="174"/>
      <c r="KNF4" s="174"/>
      <c r="KNG4" s="174"/>
      <c r="KNH4" s="174"/>
      <c r="KNI4" s="174"/>
      <c r="KNJ4" s="174"/>
      <c r="KNK4" s="174"/>
      <c r="KNL4" s="174"/>
      <c r="KNM4" s="174"/>
      <c r="KNN4" s="174"/>
      <c r="KNO4" s="174"/>
      <c r="KNP4" s="174"/>
      <c r="KNQ4" s="174"/>
      <c r="KNR4" s="174"/>
      <c r="KNS4" s="174"/>
      <c r="KNT4" s="174"/>
      <c r="KNU4" s="174"/>
      <c r="KNV4" s="174"/>
      <c r="KNW4" s="174"/>
      <c r="KNX4" s="174"/>
      <c r="KNY4" s="174"/>
      <c r="KNZ4" s="174"/>
      <c r="KOA4" s="174"/>
      <c r="KOB4" s="174"/>
      <c r="KOC4" s="174"/>
      <c r="KOD4" s="174"/>
      <c r="KOE4" s="174"/>
      <c r="KOF4" s="174"/>
      <c r="KOG4" s="174"/>
      <c r="KOH4" s="174"/>
      <c r="KOI4" s="174"/>
      <c r="KOJ4" s="174"/>
      <c r="KOK4" s="174"/>
      <c r="KOL4" s="174"/>
      <c r="KOM4" s="174"/>
      <c r="KON4" s="174"/>
      <c r="KOO4" s="174"/>
      <c r="KOP4" s="174"/>
      <c r="KOQ4" s="174"/>
      <c r="KOR4" s="174"/>
      <c r="KOS4" s="174"/>
      <c r="KOT4" s="174"/>
      <c r="KOU4" s="174"/>
      <c r="KOV4" s="174"/>
      <c r="KOW4" s="174"/>
      <c r="KOX4" s="174"/>
      <c r="KOY4" s="174"/>
      <c r="KOZ4" s="174"/>
      <c r="KPA4" s="174"/>
      <c r="KPB4" s="174"/>
      <c r="KPC4" s="174"/>
      <c r="KPD4" s="174"/>
      <c r="KPE4" s="174"/>
      <c r="KPF4" s="174"/>
      <c r="KPG4" s="174"/>
      <c r="KPH4" s="174"/>
      <c r="KPI4" s="174"/>
      <c r="KPJ4" s="174"/>
      <c r="KPK4" s="174"/>
      <c r="KPL4" s="174"/>
      <c r="KPM4" s="174"/>
      <c r="KPN4" s="174"/>
      <c r="KPO4" s="174"/>
      <c r="KPP4" s="174"/>
      <c r="KPQ4" s="174"/>
      <c r="KPR4" s="174"/>
      <c r="KPS4" s="174"/>
      <c r="KPT4" s="174"/>
      <c r="KPU4" s="174"/>
      <c r="KPV4" s="174"/>
      <c r="KPW4" s="174"/>
      <c r="KPX4" s="174"/>
      <c r="KPY4" s="174"/>
      <c r="KPZ4" s="174"/>
      <c r="KQA4" s="174"/>
      <c r="KQB4" s="174"/>
      <c r="KQC4" s="174"/>
      <c r="KQD4" s="174"/>
      <c r="KQE4" s="174"/>
      <c r="KQF4" s="174"/>
      <c r="KQG4" s="174"/>
      <c r="KQH4" s="174"/>
      <c r="KQI4" s="174"/>
      <c r="KQJ4" s="174"/>
      <c r="KQK4" s="174"/>
      <c r="KQL4" s="174"/>
      <c r="KQM4" s="174"/>
      <c r="KQN4" s="174"/>
      <c r="KQO4" s="174"/>
      <c r="KQP4" s="174"/>
      <c r="KQQ4" s="174"/>
      <c r="KQR4" s="174"/>
      <c r="KQS4" s="174"/>
      <c r="KQT4" s="174"/>
      <c r="KQU4" s="174"/>
      <c r="KQV4" s="174"/>
      <c r="KQW4" s="174"/>
      <c r="KQX4" s="174"/>
      <c r="KQY4" s="174"/>
      <c r="KQZ4" s="174"/>
      <c r="KRA4" s="174"/>
      <c r="KRB4" s="174"/>
      <c r="KRC4" s="174"/>
      <c r="KRD4" s="174"/>
      <c r="KRE4" s="174"/>
      <c r="KRF4" s="174"/>
      <c r="KRG4" s="174"/>
      <c r="KRH4" s="174"/>
      <c r="KRI4" s="174"/>
      <c r="KRJ4" s="174"/>
      <c r="KRK4" s="174"/>
      <c r="KRL4" s="174"/>
      <c r="KRM4" s="174"/>
      <c r="KRN4" s="174"/>
      <c r="KRO4" s="174"/>
      <c r="KRP4" s="174"/>
      <c r="KRQ4" s="174"/>
      <c r="KRR4" s="174"/>
      <c r="KRS4" s="174"/>
      <c r="KRT4" s="174"/>
      <c r="KRU4" s="174"/>
      <c r="KRV4" s="174"/>
      <c r="KRW4" s="174"/>
      <c r="KRX4" s="174"/>
      <c r="KRY4" s="174"/>
      <c r="KRZ4" s="174"/>
      <c r="KSA4" s="174"/>
      <c r="KSB4" s="174"/>
      <c r="KSC4" s="174"/>
      <c r="KSD4" s="174"/>
      <c r="KSE4" s="174"/>
      <c r="KSF4" s="174"/>
      <c r="KSG4" s="174"/>
      <c r="KSH4" s="174"/>
      <c r="KSI4" s="174"/>
      <c r="KSJ4" s="174"/>
      <c r="KSK4" s="174"/>
      <c r="KSL4" s="174"/>
      <c r="KSM4" s="174"/>
      <c r="KSN4" s="174"/>
      <c r="KSO4" s="174"/>
      <c r="KSP4" s="174"/>
      <c r="KSQ4" s="174"/>
      <c r="KSR4" s="174"/>
      <c r="KSS4" s="174"/>
      <c r="KST4" s="174"/>
      <c r="KSU4" s="174"/>
      <c r="KSV4" s="174"/>
      <c r="KSW4" s="174"/>
      <c r="KSX4" s="174"/>
      <c r="KSY4" s="174"/>
      <c r="KSZ4" s="174"/>
      <c r="KTA4" s="174"/>
      <c r="KTB4" s="174"/>
      <c r="KTC4" s="174"/>
      <c r="KTD4" s="174"/>
      <c r="KTE4" s="174"/>
      <c r="KTF4" s="174"/>
      <c r="KTG4" s="174"/>
      <c r="KTH4" s="174"/>
      <c r="KTI4" s="174"/>
      <c r="KTJ4" s="174"/>
      <c r="KTK4" s="174"/>
      <c r="KTL4" s="174"/>
      <c r="KTM4" s="174"/>
      <c r="KTN4" s="174"/>
      <c r="KTO4" s="174"/>
      <c r="KTP4" s="174"/>
      <c r="KTQ4" s="174"/>
      <c r="KTR4" s="174"/>
      <c r="KTS4" s="174"/>
      <c r="KTT4" s="174"/>
      <c r="KTU4" s="174"/>
      <c r="KTV4" s="174"/>
      <c r="KTW4" s="174"/>
      <c r="KTX4" s="174"/>
      <c r="KTY4" s="174"/>
      <c r="KTZ4" s="174"/>
      <c r="KUA4" s="174"/>
      <c r="KUB4" s="174"/>
      <c r="KUC4" s="174"/>
      <c r="KUD4" s="174"/>
      <c r="KUE4" s="174"/>
      <c r="KUF4" s="174"/>
      <c r="KUG4" s="174"/>
      <c r="KUH4" s="174"/>
      <c r="KUI4" s="174"/>
      <c r="KUJ4" s="174"/>
      <c r="KUK4" s="174"/>
      <c r="KUL4" s="174"/>
      <c r="KUM4" s="174"/>
      <c r="KUN4" s="174"/>
      <c r="KUO4" s="174"/>
      <c r="KUP4" s="174"/>
      <c r="KUQ4" s="174"/>
      <c r="KUR4" s="174"/>
      <c r="KUS4" s="174"/>
      <c r="KUT4" s="174"/>
      <c r="KUU4" s="174"/>
      <c r="KUV4" s="174"/>
      <c r="KUW4" s="174"/>
      <c r="KUX4" s="174"/>
      <c r="KUY4" s="174"/>
      <c r="KUZ4" s="174"/>
      <c r="KVA4" s="174"/>
      <c r="KVB4" s="174"/>
      <c r="KVC4" s="174"/>
      <c r="KVD4" s="174"/>
      <c r="KVE4" s="174"/>
      <c r="KVF4" s="174"/>
      <c r="KVG4" s="174"/>
      <c r="KVH4" s="174"/>
      <c r="KVI4" s="174"/>
      <c r="KVJ4" s="174"/>
      <c r="KVK4" s="174"/>
      <c r="KVL4" s="174"/>
      <c r="KVM4" s="174"/>
      <c r="KVN4" s="174"/>
      <c r="KVO4" s="174"/>
      <c r="KVP4" s="174"/>
      <c r="KVQ4" s="174"/>
      <c r="KVR4" s="174"/>
      <c r="KVS4" s="174"/>
      <c r="KVT4" s="174"/>
      <c r="KVU4" s="174"/>
      <c r="KVV4" s="174"/>
      <c r="KVW4" s="174"/>
      <c r="KVX4" s="174"/>
      <c r="KVY4" s="174"/>
      <c r="KVZ4" s="174"/>
      <c r="KWA4" s="174"/>
      <c r="KWB4" s="174"/>
      <c r="KWC4" s="174"/>
      <c r="KWD4" s="174"/>
      <c r="KWE4" s="174"/>
      <c r="KWF4" s="174"/>
      <c r="KWG4" s="174"/>
      <c r="KWH4" s="174"/>
      <c r="KWI4" s="174"/>
      <c r="KWJ4" s="174"/>
      <c r="KWK4" s="174"/>
      <c r="KWL4" s="174"/>
      <c r="KWM4" s="174"/>
      <c r="KWN4" s="174"/>
      <c r="KWO4" s="174"/>
      <c r="KWP4" s="174"/>
      <c r="KWQ4" s="174"/>
      <c r="KWR4" s="174"/>
      <c r="KWS4" s="174"/>
      <c r="KWT4" s="174"/>
      <c r="KWU4" s="174"/>
      <c r="KWV4" s="174"/>
      <c r="KWW4" s="174"/>
      <c r="KWX4" s="174"/>
      <c r="KWY4" s="174"/>
      <c r="KWZ4" s="174"/>
      <c r="KXA4" s="174"/>
      <c r="KXB4" s="174"/>
      <c r="KXC4" s="174"/>
      <c r="KXD4" s="174"/>
      <c r="KXE4" s="174"/>
      <c r="KXF4" s="174"/>
      <c r="KXG4" s="174"/>
      <c r="KXH4" s="174"/>
      <c r="KXI4" s="174"/>
      <c r="KXJ4" s="174"/>
      <c r="KXK4" s="174"/>
      <c r="KXL4" s="174"/>
      <c r="KXM4" s="174"/>
      <c r="KXN4" s="174"/>
      <c r="KXO4" s="174"/>
      <c r="KXP4" s="174"/>
      <c r="KXQ4" s="174"/>
      <c r="KXR4" s="174"/>
      <c r="KXS4" s="174"/>
      <c r="KXT4" s="174"/>
      <c r="KXU4" s="174"/>
      <c r="KXV4" s="174"/>
      <c r="KXW4" s="174"/>
      <c r="KXX4" s="174"/>
      <c r="KXY4" s="174"/>
      <c r="KXZ4" s="174"/>
      <c r="KYA4" s="174"/>
      <c r="KYB4" s="174"/>
      <c r="KYC4" s="174"/>
      <c r="KYD4" s="174"/>
      <c r="KYE4" s="174"/>
      <c r="KYF4" s="174"/>
      <c r="KYG4" s="174"/>
      <c r="KYH4" s="174"/>
      <c r="KYI4" s="174"/>
      <c r="KYJ4" s="174"/>
      <c r="KYK4" s="174"/>
      <c r="KYL4" s="174"/>
      <c r="KYM4" s="174"/>
      <c r="KYN4" s="174"/>
      <c r="KYO4" s="174"/>
      <c r="KYP4" s="174"/>
      <c r="KYQ4" s="174"/>
      <c r="KYR4" s="174"/>
      <c r="KYS4" s="174"/>
      <c r="KYT4" s="174"/>
      <c r="KYU4" s="174"/>
      <c r="KYV4" s="174"/>
      <c r="KYW4" s="174"/>
      <c r="KYX4" s="174"/>
      <c r="KYY4" s="174"/>
      <c r="KYZ4" s="174"/>
      <c r="KZA4" s="174"/>
      <c r="KZB4" s="174"/>
      <c r="KZC4" s="174"/>
      <c r="KZD4" s="174"/>
      <c r="KZE4" s="174"/>
      <c r="KZF4" s="174"/>
      <c r="KZG4" s="174"/>
      <c r="KZH4" s="174"/>
      <c r="KZI4" s="174"/>
      <c r="KZJ4" s="174"/>
      <c r="KZK4" s="174"/>
      <c r="KZL4" s="174"/>
      <c r="KZM4" s="174"/>
      <c r="KZN4" s="174"/>
      <c r="KZO4" s="174"/>
      <c r="KZP4" s="174"/>
      <c r="KZQ4" s="174"/>
      <c r="KZR4" s="174"/>
      <c r="KZS4" s="174"/>
      <c r="KZT4" s="174"/>
      <c r="KZU4" s="174"/>
      <c r="KZV4" s="174"/>
      <c r="KZW4" s="174"/>
      <c r="KZX4" s="174"/>
      <c r="KZY4" s="174"/>
      <c r="KZZ4" s="174"/>
      <c r="LAA4" s="174"/>
      <c r="LAB4" s="174"/>
      <c r="LAC4" s="174"/>
      <c r="LAD4" s="174"/>
      <c r="LAE4" s="174"/>
      <c r="LAF4" s="174"/>
      <c r="LAG4" s="174"/>
      <c r="LAH4" s="174"/>
      <c r="LAI4" s="174"/>
      <c r="LAJ4" s="174"/>
      <c r="LAK4" s="174"/>
      <c r="LAL4" s="174"/>
      <c r="LAM4" s="174"/>
      <c r="LAN4" s="174"/>
      <c r="LAO4" s="174"/>
      <c r="LAP4" s="174"/>
      <c r="LAQ4" s="174"/>
      <c r="LAR4" s="174"/>
      <c r="LAS4" s="174"/>
      <c r="LAT4" s="174"/>
      <c r="LAU4" s="174"/>
      <c r="LAV4" s="174"/>
      <c r="LAW4" s="174"/>
      <c r="LAX4" s="174"/>
      <c r="LAY4" s="174"/>
      <c r="LAZ4" s="174"/>
      <c r="LBA4" s="174"/>
      <c r="LBB4" s="174"/>
      <c r="LBC4" s="174"/>
      <c r="LBD4" s="174"/>
      <c r="LBE4" s="174"/>
      <c r="LBF4" s="174"/>
      <c r="LBG4" s="174"/>
      <c r="LBH4" s="174"/>
      <c r="LBI4" s="174"/>
      <c r="LBJ4" s="174"/>
      <c r="LBK4" s="174"/>
      <c r="LBL4" s="174"/>
      <c r="LBM4" s="174"/>
      <c r="LBN4" s="174"/>
      <c r="LBO4" s="174"/>
      <c r="LBP4" s="174"/>
      <c r="LBQ4" s="174"/>
      <c r="LBR4" s="174"/>
      <c r="LBS4" s="174"/>
      <c r="LBT4" s="174"/>
      <c r="LBU4" s="174"/>
      <c r="LBV4" s="174"/>
      <c r="LBW4" s="174"/>
      <c r="LBX4" s="174"/>
      <c r="LBY4" s="174"/>
      <c r="LBZ4" s="174"/>
      <c r="LCA4" s="174"/>
      <c r="LCB4" s="174"/>
      <c r="LCC4" s="174"/>
      <c r="LCD4" s="174"/>
      <c r="LCE4" s="174"/>
      <c r="LCF4" s="174"/>
      <c r="LCG4" s="174"/>
      <c r="LCH4" s="174"/>
      <c r="LCI4" s="174"/>
      <c r="LCJ4" s="174"/>
      <c r="LCK4" s="174"/>
      <c r="LCL4" s="174"/>
      <c r="LCM4" s="174"/>
      <c r="LCN4" s="174"/>
      <c r="LCO4" s="174"/>
      <c r="LCP4" s="174"/>
      <c r="LCQ4" s="174"/>
      <c r="LCR4" s="174"/>
      <c r="LCS4" s="174"/>
      <c r="LCT4" s="174"/>
      <c r="LCU4" s="174"/>
      <c r="LCV4" s="174"/>
      <c r="LCW4" s="174"/>
      <c r="LCX4" s="174"/>
      <c r="LCY4" s="174"/>
      <c r="LCZ4" s="174"/>
      <c r="LDA4" s="174"/>
      <c r="LDB4" s="174"/>
      <c r="LDC4" s="174"/>
      <c r="LDD4" s="174"/>
      <c r="LDE4" s="174"/>
      <c r="LDF4" s="174"/>
      <c r="LDG4" s="174"/>
      <c r="LDH4" s="174"/>
      <c r="LDI4" s="174"/>
      <c r="LDJ4" s="174"/>
      <c r="LDK4" s="174"/>
      <c r="LDL4" s="174"/>
      <c r="LDM4" s="174"/>
      <c r="LDN4" s="174"/>
      <c r="LDO4" s="174"/>
      <c r="LDP4" s="174"/>
      <c r="LDQ4" s="174"/>
      <c r="LDR4" s="174"/>
      <c r="LDS4" s="174"/>
      <c r="LDT4" s="174"/>
      <c r="LDU4" s="174"/>
      <c r="LDV4" s="174"/>
      <c r="LDW4" s="174"/>
      <c r="LDX4" s="174"/>
      <c r="LDY4" s="174"/>
      <c r="LDZ4" s="174"/>
      <c r="LEA4" s="174"/>
      <c r="LEB4" s="174"/>
      <c r="LEC4" s="174"/>
      <c r="LED4" s="174"/>
      <c r="LEE4" s="174"/>
      <c r="LEF4" s="174"/>
      <c r="LEG4" s="174"/>
      <c r="LEH4" s="174"/>
      <c r="LEI4" s="174"/>
      <c r="LEJ4" s="174"/>
      <c r="LEK4" s="174"/>
      <c r="LEL4" s="174"/>
      <c r="LEM4" s="174"/>
      <c r="LEN4" s="174"/>
      <c r="LEO4" s="174"/>
      <c r="LEP4" s="174"/>
      <c r="LEQ4" s="174"/>
      <c r="LER4" s="174"/>
      <c r="LES4" s="174"/>
      <c r="LET4" s="174"/>
      <c r="LEU4" s="174"/>
      <c r="LEV4" s="174"/>
      <c r="LEW4" s="174"/>
      <c r="LEX4" s="174"/>
      <c r="LEY4" s="174"/>
      <c r="LEZ4" s="174"/>
      <c r="LFA4" s="174"/>
      <c r="LFB4" s="174"/>
      <c r="LFC4" s="174"/>
      <c r="LFD4" s="174"/>
      <c r="LFE4" s="174"/>
      <c r="LFF4" s="174"/>
      <c r="LFG4" s="174"/>
      <c r="LFH4" s="174"/>
      <c r="LFI4" s="174"/>
      <c r="LFJ4" s="174"/>
      <c r="LFK4" s="174"/>
      <c r="LFL4" s="174"/>
      <c r="LFM4" s="174"/>
      <c r="LFN4" s="174"/>
      <c r="LFO4" s="174"/>
      <c r="LFP4" s="174"/>
      <c r="LFQ4" s="174"/>
      <c r="LFR4" s="174"/>
      <c r="LFS4" s="174"/>
      <c r="LFT4" s="174"/>
      <c r="LFU4" s="174"/>
      <c r="LFV4" s="174"/>
      <c r="LFW4" s="174"/>
      <c r="LFX4" s="174"/>
      <c r="LFY4" s="174"/>
      <c r="LFZ4" s="174"/>
      <c r="LGA4" s="174"/>
      <c r="LGB4" s="174"/>
      <c r="LGC4" s="174"/>
      <c r="LGD4" s="174"/>
      <c r="LGE4" s="174"/>
      <c r="LGF4" s="174"/>
      <c r="LGG4" s="174"/>
      <c r="LGH4" s="174"/>
      <c r="LGI4" s="174"/>
      <c r="LGJ4" s="174"/>
      <c r="LGK4" s="174"/>
      <c r="LGL4" s="174"/>
      <c r="LGM4" s="174"/>
      <c r="LGN4" s="174"/>
      <c r="LGO4" s="174"/>
      <c r="LGP4" s="174"/>
      <c r="LGQ4" s="174"/>
      <c r="LGR4" s="174"/>
      <c r="LGS4" s="174"/>
      <c r="LGT4" s="174"/>
      <c r="LGU4" s="174"/>
      <c r="LGV4" s="174"/>
      <c r="LGW4" s="174"/>
      <c r="LGX4" s="174"/>
      <c r="LGY4" s="174"/>
      <c r="LGZ4" s="174"/>
      <c r="LHA4" s="174"/>
      <c r="LHB4" s="174"/>
      <c r="LHC4" s="174"/>
      <c r="LHD4" s="174"/>
      <c r="LHE4" s="174"/>
      <c r="LHF4" s="174"/>
      <c r="LHG4" s="174"/>
      <c r="LHH4" s="174"/>
      <c r="LHI4" s="174"/>
      <c r="LHJ4" s="174"/>
      <c r="LHK4" s="174"/>
      <c r="LHL4" s="174"/>
      <c r="LHM4" s="174"/>
      <c r="LHN4" s="174"/>
      <c r="LHO4" s="174"/>
      <c r="LHP4" s="174"/>
      <c r="LHQ4" s="174"/>
      <c r="LHR4" s="174"/>
      <c r="LHS4" s="174"/>
      <c r="LHT4" s="174"/>
      <c r="LHU4" s="174"/>
      <c r="LHV4" s="174"/>
      <c r="LHW4" s="174"/>
      <c r="LHX4" s="174"/>
      <c r="LHY4" s="174"/>
      <c r="LHZ4" s="174"/>
      <c r="LIA4" s="174"/>
      <c r="LIB4" s="174"/>
      <c r="LIC4" s="174"/>
      <c r="LID4" s="174"/>
      <c r="LIE4" s="174"/>
      <c r="LIF4" s="174"/>
      <c r="LIG4" s="174"/>
      <c r="LIH4" s="174"/>
      <c r="LII4" s="174"/>
      <c r="LIJ4" s="174"/>
      <c r="LIK4" s="174"/>
      <c r="LIL4" s="174"/>
      <c r="LIM4" s="174"/>
      <c r="LIN4" s="174"/>
      <c r="LIO4" s="174"/>
      <c r="LIP4" s="174"/>
      <c r="LIQ4" s="174"/>
      <c r="LIR4" s="174"/>
      <c r="LIS4" s="174"/>
      <c r="LIT4" s="174"/>
      <c r="LIU4" s="174"/>
      <c r="LIV4" s="174"/>
      <c r="LIW4" s="174"/>
      <c r="LIX4" s="174"/>
      <c r="LIY4" s="174"/>
      <c r="LIZ4" s="174"/>
      <c r="LJA4" s="174"/>
      <c r="LJB4" s="174"/>
      <c r="LJC4" s="174"/>
      <c r="LJD4" s="174"/>
      <c r="LJE4" s="174"/>
      <c r="LJF4" s="174"/>
      <c r="LJG4" s="174"/>
      <c r="LJH4" s="174"/>
      <c r="LJI4" s="174"/>
      <c r="LJJ4" s="174"/>
      <c r="LJK4" s="174"/>
      <c r="LJL4" s="174"/>
      <c r="LJM4" s="174"/>
      <c r="LJN4" s="174"/>
      <c r="LJO4" s="174"/>
      <c r="LJP4" s="174"/>
      <c r="LJQ4" s="174"/>
      <c r="LJR4" s="174"/>
      <c r="LJS4" s="174"/>
      <c r="LJT4" s="174"/>
      <c r="LJU4" s="174"/>
      <c r="LJV4" s="174"/>
      <c r="LJW4" s="174"/>
      <c r="LJX4" s="174"/>
      <c r="LJY4" s="174"/>
      <c r="LJZ4" s="174"/>
      <c r="LKA4" s="174"/>
      <c r="LKB4" s="174"/>
      <c r="LKC4" s="174"/>
      <c r="LKD4" s="174"/>
      <c r="LKE4" s="174"/>
      <c r="LKF4" s="174"/>
      <c r="LKG4" s="174"/>
      <c r="LKH4" s="174"/>
      <c r="LKI4" s="174"/>
      <c r="LKJ4" s="174"/>
      <c r="LKK4" s="174"/>
      <c r="LKL4" s="174"/>
      <c r="LKM4" s="174"/>
      <c r="LKN4" s="174"/>
      <c r="LKO4" s="174"/>
      <c r="LKP4" s="174"/>
      <c r="LKQ4" s="174"/>
      <c r="LKR4" s="174"/>
      <c r="LKS4" s="174"/>
      <c r="LKT4" s="174"/>
      <c r="LKU4" s="174"/>
      <c r="LKV4" s="174"/>
      <c r="LKW4" s="174"/>
      <c r="LKX4" s="174"/>
      <c r="LKY4" s="174"/>
      <c r="LKZ4" s="174"/>
      <c r="LLA4" s="174"/>
      <c r="LLB4" s="174"/>
      <c r="LLC4" s="174"/>
      <c r="LLD4" s="174"/>
      <c r="LLE4" s="174"/>
      <c r="LLF4" s="174"/>
      <c r="LLG4" s="174"/>
      <c r="LLH4" s="174"/>
      <c r="LLI4" s="174"/>
      <c r="LLJ4" s="174"/>
      <c r="LLK4" s="174"/>
      <c r="LLL4" s="174"/>
      <c r="LLM4" s="174"/>
      <c r="LLN4" s="174"/>
      <c r="LLO4" s="174"/>
      <c r="LLP4" s="174"/>
      <c r="LLQ4" s="174"/>
      <c r="LLR4" s="174"/>
      <c r="LLS4" s="174"/>
      <c r="LLT4" s="174"/>
      <c r="LLU4" s="174"/>
      <c r="LLV4" s="174"/>
      <c r="LLW4" s="174"/>
      <c r="LLX4" s="174"/>
      <c r="LLY4" s="174"/>
      <c r="LLZ4" s="174"/>
      <c r="LMA4" s="174"/>
      <c r="LMB4" s="174"/>
      <c r="LMC4" s="174"/>
      <c r="LMD4" s="174"/>
      <c r="LME4" s="174"/>
      <c r="LMF4" s="174"/>
      <c r="LMG4" s="174"/>
      <c r="LMH4" s="174"/>
      <c r="LMI4" s="174"/>
      <c r="LMJ4" s="174"/>
      <c r="LMK4" s="174"/>
      <c r="LML4" s="174"/>
      <c r="LMM4" s="174"/>
      <c r="LMN4" s="174"/>
      <c r="LMO4" s="174"/>
      <c r="LMP4" s="174"/>
      <c r="LMQ4" s="174"/>
      <c r="LMR4" s="174"/>
      <c r="LMS4" s="174"/>
      <c r="LMT4" s="174"/>
      <c r="LMU4" s="174"/>
      <c r="LMV4" s="174"/>
      <c r="LMW4" s="174"/>
      <c r="LMX4" s="174"/>
      <c r="LMY4" s="174"/>
      <c r="LMZ4" s="174"/>
      <c r="LNA4" s="174"/>
      <c r="LNB4" s="174"/>
      <c r="LNC4" s="174"/>
      <c r="LND4" s="174"/>
      <c r="LNE4" s="174"/>
      <c r="LNF4" s="174"/>
      <c r="LNG4" s="174"/>
      <c r="LNH4" s="174"/>
      <c r="LNI4" s="174"/>
      <c r="LNJ4" s="174"/>
      <c r="LNK4" s="174"/>
      <c r="LNL4" s="174"/>
      <c r="LNM4" s="174"/>
      <c r="LNN4" s="174"/>
      <c r="LNO4" s="174"/>
      <c r="LNP4" s="174"/>
      <c r="LNQ4" s="174"/>
      <c r="LNR4" s="174"/>
      <c r="LNS4" s="174"/>
      <c r="LNT4" s="174"/>
      <c r="LNU4" s="174"/>
      <c r="LNV4" s="174"/>
      <c r="LNW4" s="174"/>
      <c r="LNX4" s="174"/>
      <c r="LNY4" s="174"/>
      <c r="LNZ4" s="174"/>
      <c r="LOA4" s="174"/>
      <c r="LOB4" s="174"/>
      <c r="LOC4" s="174"/>
      <c r="LOD4" s="174"/>
      <c r="LOE4" s="174"/>
      <c r="LOF4" s="174"/>
      <c r="LOG4" s="174"/>
      <c r="LOH4" s="174"/>
      <c r="LOI4" s="174"/>
      <c r="LOJ4" s="174"/>
      <c r="LOK4" s="174"/>
      <c r="LOL4" s="174"/>
      <c r="LOM4" s="174"/>
      <c r="LON4" s="174"/>
      <c r="LOO4" s="174"/>
      <c r="LOP4" s="174"/>
      <c r="LOQ4" s="174"/>
      <c r="LOR4" s="174"/>
      <c r="LOS4" s="174"/>
      <c r="LOT4" s="174"/>
      <c r="LOU4" s="174"/>
      <c r="LOV4" s="174"/>
      <c r="LOW4" s="174"/>
      <c r="LOX4" s="174"/>
      <c r="LOY4" s="174"/>
      <c r="LOZ4" s="174"/>
      <c r="LPA4" s="174"/>
      <c r="LPB4" s="174"/>
      <c r="LPC4" s="174"/>
      <c r="LPD4" s="174"/>
      <c r="LPE4" s="174"/>
      <c r="LPF4" s="174"/>
      <c r="LPG4" s="174"/>
      <c r="LPH4" s="174"/>
      <c r="LPI4" s="174"/>
      <c r="LPJ4" s="174"/>
      <c r="LPK4" s="174"/>
      <c r="LPL4" s="174"/>
      <c r="LPM4" s="174"/>
      <c r="LPN4" s="174"/>
      <c r="LPO4" s="174"/>
      <c r="LPP4" s="174"/>
      <c r="LPQ4" s="174"/>
      <c r="LPR4" s="174"/>
      <c r="LPS4" s="174"/>
      <c r="LPT4" s="174"/>
      <c r="LPU4" s="174"/>
      <c r="LPV4" s="174"/>
      <c r="LPW4" s="174"/>
      <c r="LPX4" s="174"/>
      <c r="LPY4" s="174"/>
      <c r="LPZ4" s="174"/>
      <c r="LQA4" s="174"/>
      <c r="LQB4" s="174"/>
      <c r="LQC4" s="174"/>
      <c r="LQD4" s="174"/>
      <c r="LQE4" s="174"/>
      <c r="LQF4" s="174"/>
      <c r="LQG4" s="174"/>
      <c r="LQH4" s="174"/>
      <c r="LQI4" s="174"/>
      <c r="LQJ4" s="174"/>
      <c r="LQK4" s="174"/>
      <c r="LQL4" s="174"/>
      <c r="LQM4" s="174"/>
      <c r="LQN4" s="174"/>
      <c r="LQO4" s="174"/>
      <c r="LQP4" s="174"/>
      <c r="LQQ4" s="174"/>
      <c r="LQR4" s="174"/>
      <c r="LQS4" s="174"/>
      <c r="LQT4" s="174"/>
      <c r="LQU4" s="174"/>
      <c r="LQV4" s="174"/>
      <c r="LQW4" s="174"/>
      <c r="LQX4" s="174"/>
      <c r="LQY4" s="174"/>
      <c r="LQZ4" s="174"/>
      <c r="LRA4" s="174"/>
      <c r="LRB4" s="174"/>
      <c r="LRC4" s="174"/>
      <c r="LRD4" s="174"/>
      <c r="LRE4" s="174"/>
      <c r="LRF4" s="174"/>
      <c r="LRG4" s="174"/>
      <c r="LRH4" s="174"/>
      <c r="LRI4" s="174"/>
      <c r="LRJ4" s="174"/>
      <c r="LRK4" s="174"/>
      <c r="LRL4" s="174"/>
      <c r="LRM4" s="174"/>
      <c r="LRN4" s="174"/>
      <c r="LRO4" s="174"/>
      <c r="LRP4" s="174"/>
      <c r="LRQ4" s="174"/>
      <c r="LRR4" s="174"/>
      <c r="LRS4" s="174"/>
      <c r="LRT4" s="174"/>
      <c r="LRU4" s="174"/>
      <c r="LRV4" s="174"/>
      <c r="LRW4" s="174"/>
      <c r="LRX4" s="174"/>
      <c r="LRY4" s="174"/>
      <c r="LRZ4" s="174"/>
      <c r="LSA4" s="174"/>
      <c r="LSB4" s="174"/>
      <c r="LSC4" s="174"/>
      <c r="LSD4" s="174"/>
      <c r="LSE4" s="174"/>
      <c r="LSF4" s="174"/>
      <c r="LSG4" s="174"/>
      <c r="LSH4" s="174"/>
      <c r="LSI4" s="174"/>
      <c r="LSJ4" s="174"/>
      <c r="LSK4" s="174"/>
      <c r="LSL4" s="174"/>
      <c r="LSM4" s="174"/>
      <c r="LSN4" s="174"/>
      <c r="LSO4" s="174"/>
      <c r="LSP4" s="174"/>
      <c r="LSQ4" s="174"/>
      <c r="LSR4" s="174"/>
      <c r="LSS4" s="174"/>
      <c r="LST4" s="174"/>
      <c r="LSU4" s="174"/>
      <c r="LSV4" s="174"/>
      <c r="LSW4" s="174"/>
      <c r="LSX4" s="174"/>
      <c r="LSY4" s="174"/>
      <c r="LSZ4" s="174"/>
      <c r="LTA4" s="174"/>
      <c r="LTB4" s="174"/>
      <c r="LTC4" s="174"/>
      <c r="LTD4" s="174"/>
      <c r="LTE4" s="174"/>
      <c r="LTF4" s="174"/>
      <c r="LTG4" s="174"/>
      <c r="LTH4" s="174"/>
      <c r="LTI4" s="174"/>
      <c r="LTJ4" s="174"/>
      <c r="LTK4" s="174"/>
      <c r="LTL4" s="174"/>
      <c r="LTM4" s="174"/>
      <c r="LTN4" s="174"/>
      <c r="LTO4" s="174"/>
      <c r="LTP4" s="174"/>
      <c r="LTQ4" s="174"/>
      <c r="LTR4" s="174"/>
      <c r="LTS4" s="174"/>
      <c r="LTT4" s="174"/>
      <c r="LTU4" s="174"/>
      <c r="LTV4" s="174"/>
      <c r="LTW4" s="174"/>
      <c r="LTX4" s="174"/>
      <c r="LTY4" s="174"/>
      <c r="LTZ4" s="174"/>
      <c r="LUA4" s="174"/>
      <c r="LUB4" s="174"/>
      <c r="LUC4" s="174"/>
      <c r="LUD4" s="174"/>
      <c r="LUE4" s="174"/>
      <c r="LUF4" s="174"/>
      <c r="LUG4" s="174"/>
      <c r="LUH4" s="174"/>
      <c r="LUI4" s="174"/>
      <c r="LUJ4" s="174"/>
      <c r="LUK4" s="174"/>
      <c r="LUL4" s="174"/>
      <c r="LUM4" s="174"/>
      <c r="LUN4" s="174"/>
      <c r="LUO4" s="174"/>
      <c r="LUP4" s="174"/>
      <c r="LUQ4" s="174"/>
      <c r="LUR4" s="174"/>
      <c r="LUS4" s="174"/>
      <c r="LUT4" s="174"/>
      <c r="LUU4" s="174"/>
      <c r="LUV4" s="174"/>
      <c r="LUW4" s="174"/>
      <c r="LUX4" s="174"/>
      <c r="LUY4" s="174"/>
      <c r="LUZ4" s="174"/>
      <c r="LVA4" s="174"/>
      <c r="LVB4" s="174"/>
      <c r="LVC4" s="174"/>
      <c r="LVD4" s="174"/>
      <c r="LVE4" s="174"/>
      <c r="LVF4" s="174"/>
      <c r="LVG4" s="174"/>
      <c r="LVH4" s="174"/>
      <c r="LVI4" s="174"/>
      <c r="LVJ4" s="174"/>
      <c r="LVK4" s="174"/>
      <c r="LVL4" s="174"/>
      <c r="LVM4" s="174"/>
      <c r="LVN4" s="174"/>
      <c r="LVO4" s="174"/>
      <c r="LVP4" s="174"/>
      <c r="LVQ4" s="174"/>
      <c r="LVR4" s="174"/>
      <c r="LVS4" s="174"/>
      <c r="LVT4" s="174"/>
      <c r="LVU4" s="174"/>
      <c r="LVV4" s="174"/>
      <c r="LVW4" s="174"/>
      <c r="LVX4" s="174"/>
      <c r="LVY4" s="174"/>
      <c r="LVZ4" s="174"/>
      <c r="LWA4" s="174"/>
      <c r="LWB4" s="174"/>
      <c r="LWC4" s="174"/>
      <c r="LWD4" s="174"/>
      <c r="LWE4" s="174"/>
      <c r="LWF4" s="174"/>
      <c r="LWG4" s="174"/>
      <c r="LWH4" s="174"/>
      <c r="LWI4" s="174"/>
      <c r="LWJ4" s="174"/>
      <c r="LWK4" s="174"/>
      <c r="LWL4" s="174"/>
      <c r="LWM4" s="174"/>
      <c r="LWN4" s="174"/>
      <c r="LWO4" s="174"/>
      <c r="LWP4" s="174"/>
      <c r="LWQ4" s="174"/>
      <c r="LWR4" s="174"/>
      <c r="LWS4" s="174"/>
      <c r="LWT4" s="174"/>
      <c r="LWU4" s="174"/>
      <c r="LWV4" s="174"/>
      <c r="LWW4" s="174"/>
      <c r="LWX4" s="174"/>
      <c r="LWY4" s="174"/>
      <c r="LWZ4" s="174"/>
      <c r="LXA4" s="174"/>
      <c r="LXB4" s="174"/>
      <c r="LXC4" s="174"/>
      <c r="LXD4" s="174"/>
      <c r="LXE4" s="174"/>
      <c r="LXF4" s="174"/>
      <c r="LXG4" s="174"/>
      <c r="LXH4" s="174"/>
      <c r="LXI4" s="174"/>
      <c r="LXJ4" s="174"/>
      <c r="LXK4" s="174"/>
      <c r="LXL4" s="174"/>
      <c r="LXM4" s="174"/>
      <c r="LXN4" s="174"/>
      <c r="LXO4" s="174"/>
      <c r="LXP4" s="174"/>
      <c r="LXQ4" s="174"/>
      <c r="LXR4" s="174"/>
      <c r="LXS4" s="174"/>
      <c r="LXT4" s="174"/>
      <c r="LXU4" s="174"/>
      <c r="LXV4" s="174"/>
      <c r="LXW4" s="174"/>
      <c r="LXX4" s="174"/>
      <c r="LXY4" s="174"/>
      <c r="LXZ4" s="174"/>
      <c r="LYA4" s="174"/>
      <c r="LYB4" s="174"/>
      <c r="LYC4" s="174"/>
      <c r="LYD4" s="174"/>
      <c r="LYE4" s="174"/>
      <c r="LYF4" s="174"/>
      <c r="LYG4" s="174"/>
      <c r="LYH4" s="174"/>
      <c r="LYI4" s="174"/>
      <c r="LYJ4" s="174"/>
      <c r="LYK4" s="174"/>
      <c r="LYL4" s="174"/>
      <c r="LYM4" s="174"/>
      <c r="LYN4" s="174"/>
      <c r="LYO4" s="174"/>
      <c r="LYP4" s="174"/>
      <c r="LYQ4" s="174"/>
      <c r="LYR4" s="174"/>
      <c r="LYS4" s="174"/>
      <c r="LYT4" s="174"/>
      <c r="LYU4" s="174"/>
      <c r="LYV4" s="174"/>
      <c r="LYW4" s="174"/>
      <c r="LYX4" s="174"/>
      <c r="LYY4" s="174"/>
      <c r="LYZ4" s="174"/>
      <c r="LZA4" s="174"/>
      <c r="LZB4" s="174"/>
      <c r="LZC4" s="174"/>
      <c r="LZD4" s="174"/>
      <c r="LZE4" s="174"/>
      <c r="LZF4" s="174"/>
      <c r="LZG4" s="174"/>
      <c r="LZH4" s="174"/>
      <c r="LZI4" s="174"/>
      <c r="LZJ4" s="174"/>
      <c r="LZK4" s="174"/>
      <c r="LZL4" s="174"/>
      <c r="LZM4" s="174"/>
      <c r="LZN4" s="174"/>
      <c r="LZO4" s="174"/>
      <c r="LZP4" s="174"/>
      <c r="LZQ4" s="174"/>
      <c r="LZR4" s="174"/>
      <c r="LZS4" s="174"/>
      <c r="LZT4" s="174"/>
      <c r="LZU4" s="174"/>
      <c r="LZV4" s="174"/>
      <c r="LZW4" s="174"/>
      <c r="LZX4" s="174"/>
      <c r="LZY4" s="174"/>
      <c r="LZZ4" s="174"/>
      <c r="MAA4" s="174"/>
      <c r="MAB4" s="174"/>
      <c r="MAC4" s="174"/>
      <c r="MAD4" s="174"/>
      <c r="MAE4" s="174"/>
      <c r="MAF4" s="174"/>
      <c r="MAG4" s="174"/>
      <c r="MAH4" s="174"/>
      <c r="MAI4" s="174"/>
      <c r="MAJ4" s="174"/>
      <c r="MAK4" s="174"/>
      <c r="MAL4" s="174"/>
      <c r="MAM4" s="174"/>
      <c r="MAN4" s="174"/>
      <c r="MAO4" s="174"/>
      <c r="MAP4" s="174"/>
      <c r="MAQ4" s="174"/>
      <c r="MAR4" s="174"/>
      <c r="MAS4" s="174"/>
      <c r="MAT4" s="174"/>
      <c r="MAU4" s="174"/>
      <c r="MAV4" s="174"/>
      <c r="MAW4" s="174"/>
      <c r="MAX4" s="174"/>
      <c r="MAY4" s="174"/>
      <c r="MAZ4" s="174"/>
      <c r="MBA4" s="174"/>
      <c r="MBB4" s="174"/>
      <c r="MBC4" s="174"/>
      <c r="MBD4" s="174"/>
      <c r="MBE4" s="174"/>
      <c r="MBF4" s="174"/>
      <c r="MBG4" s="174"/>
      <c r="MBH4" s="174"/>
      <c r="MBI4" s="174"/>
      <c r="MBJ4" s="174"/>
      <c r="MBK4" s="174"/>
      <c r="MBL4" s="174"/>
      <c r="MBM4" s="174"/>
      <c r="MBN4" s="174"/>
      <c r="MBO4" s="174"/>
      <c r="MBP4" s="174"/>
      <c r="MBQ4" s="174"/>
      <c r="MBR4" s="174"/>
      <c r="MBS4" s="174"/>
      <c r="MBT4" s="174"/>
      <c r="MBU4" s="174"/>
      <c r="MBV4" s="174"/>
      <c r="MBW4" s="174"/>
      <c r="MBX4" s="174"/>
      <c r="MBY4" s="174"/>
      <c r="MBZ4" s="174"/>
      <c r="MCA4" s="174"/>
      <c r="MCB4" s="174"/>
      <c r="MCC4" s="174"/>
      <c r="MCD4" s="174"/>
      <c r="MCE4" s="174"/>
      <c r="MCF4" s="174"/>
      <c r="MCG4" s="174"/>
      <c r="MCH4" s="174"/>
      <c r="MCI4" s="174"/>
      <c r="MCJ4" s="174"/>
      <c r="MCK4" s="174"/>
      <c r="MCL4" s="174"/>
      <c r="MCM4" s="174"/>
      <c r="MCN4" s="174"/>
      <c r="MCO4" s="174"/>
      <c r="MCP4" s="174"/>
      <c r="MCQ4" s="174"/>
      <c r="MCR4" s="174"/>
      <c r="MCS4" s="174"/>
      <c r="MCT4" s="174"/>
      <c r="MCU4" s="174"/>
      <c r="MCV4" s="174"/>
      <c r="MCW4" s="174"/>
      <c r="MCX4" s="174"/>
      <c r="MCY4" s="174"/>
      <c r="MCZ4" s="174"/>
      <c r="MDA4" s="174"/>
      <c r="MDB4" s="174"/>
      <c r="MDC4" s="174"/>
      <c r="MDD4" s="174"/>
      <c r="MDE4" s="174"/>
      <c r="MDF4" s="174"/>
      <c r="MDG4" s="174"/>
      <c r="MDH4" s="174"/>
      <c r="MDI4" s="174"/>
      <c r="MDJ4" s="174"/>
      <c r="MDK4" s="174"/>
      <c r="MDL4" s="174"/>
      <c r="MDM4" s="174"/>
      <c r="MDN4" s="174"/>
      <c r="MDO4" s="174"/>
      <c r="MDP4" s="174"/>
      <c r="MDQ4" s="174"/>
      <c r="MDR4" s="174"/>
      <c r="MDS4" s="174"/>
      <c r="MDT4" s="174"/>
      <c r="MDU4" s="174"/>
      <c r="MDV4" s="174"/>
      <c r="MDW4" s="174"/>
      <c r="MDX4" s="174"/>
      <c r="MDY4" s="174"/>
      <c r="MDZ4" s="174"/>
      <c r="MEA4" s="174"/>
      <c r="MEB4" s="174"/>
      <c r="MEC4" s="174"/>
      <c r="MED4" s="174"/>
      <c r="MEE4" s="174"/>
      <c r="MEF4" s="174"/>
      <c r="MEG4" s="174"/>
      <c r="MEH4" s="174"/>
      <c r="MEI4" s="174"/>
      <c r="MEJ4" s="174"/>
      <c r="MEK4" s="174"/>
      <c r="MEL4" s="174"/>
      <c r="MEM4" s="174"/>
      <c r="MEN4" s="174"/>
      <c r="MEO4" s="174"/>
      <c r="MEP4" s="174"/>
      <c r="MEQ4" s="174"/>
      <c r="MER4" s="174"/>
      <c r="MES4" s="174"/>
      <c r="MET4" s="174"/>
      <c r="MEU4" s="174"/>
      <c r="MEV4" s="174"/>
      <c r="MEW4" s="174"/>
      <c r="MEX4" s="174"/>
      <c r="MEY4" s="174"/>
      <c r="MEZ4" s="174"/>
      <c r="MFA4" s="174"/>
      <c r="MFB4" s="174"/>
      <c r="MFC4" s="174"/>
      <c r="MFD4" s="174"/>
      <c r="MFE4" s="174"/>
      <c r="MFF4" s="174"/>
      <c r="MFG4" s="174"/>
      <c r="MFH4" s="174"/>
      <c r="MFI4" s="174"/>
      <c r="MFJ4" s="174"/>
      <c r="MFK4" s="174"/>
      <c r="MFL4" s="174"/>
      <c r="MFM4" s="174"/>
      <c r="MFN4" s="174"/>
      <c r="MFO4" s="174"/>
      <c r="MFP4" s="174"/>
      <c r="MFQ4" s="174"/>
      <c r="MFR4" s="174"/>
      <c r="MFS4" s="174"/>
      <c r="MFT4" s="174"/>
      <c r="MFU4" s="174"/>
      <c r="MFV4" s="174"/>
      <c r="MFW4" s="174"/>
      <c r="MFX4" s="174"/>
      <c r="MFY4" s="174"/>
      <c r="MFZ4" s="174"/>
      <c r="MGA4" s="174"/>
      <c r="MGB4" s="174"/>
      <c r="MGC4" s="174"/>
      <c r="MGD4" s="174"/>
      <c r="MGE4" s="174"/>
      <c r="MGF4" s="174"/>
      <c r="MGG4" s="174"/>
      <c r="MGH4" s="174"/>
      <c r="MGI4" s="174"/>
      <c r="MGJ4" s="174"/>
      <c r="MGK4" s="174"/>
      <c r="MGL4" s="174"/>
      <c r="MGM4" s="174"/>
      <c r="MGN4" s="174"/>
      <c r="MGO4" s="174"/>
      <c r="MGP4" s="174"/>
      <c r="MGQ4" s="174"/>
      <c r="MGR4" s="174"/>
      <c r="MGS4" s="174"/>
      <c r="MGT4" s="174"/>
      <c r="MGU4" s="174"/>
      <c r="MGV4" s="174"/>
      <c r="MGW4" s="174"/>
      <c r="MGX4" s="174"/>
      <c r="MGY4" s="174"/>
      <c r="MGZ4" s="174"/>
      <c r="MHA4" s="174"/>
      <c r="MHB4" s="174"/>
      <c r="MHC4" s="174"/>
      <c r="MHD4" s="174"/>
      <c r="MHE4" s="174"/>
      <c r="MHF4" s="174"/>
      <c r="MHG4" s="174"/>
      <c r="MHH4" s="174"/>
      <c r="MHI4" s="174"/>
      <c r="MHJ4" s="174"/>
      <c r="MHK4" s="174"/>
      <c r="MHL4" s="174"/>
      <c r="MHM4" s="174"/>
      <c r="MHN4" s="174"/>
      <c r="MHO4" s="174"/>
      <c r="MHP4" s="174"/>
      <c r="MHQ4" s="174"/>
      <c r="MHR4" s="174"/>
      <c r="MHS4" s="174"/>
      <c r="MHT4" s="174"/>
      <c r="MHU4" s="174"/>
      <c r="MHV4" s="174"/>
      <c r="MHW4" s="174"/>
      <c r="MHX4" s="174"/>
      <c r="MHY4" s="174"/>
      <c r="MHZ4" s="174"/>
      <c r="MIA4" s="174"/>
      <c r="MIB4" s="174"/>
      <c r="MIC4" s="174"/>
      <c r="MID4" s="174"/>
      <c r="MIE4" s="174"/>
      <c r="MIF4" s="174"/>
      <c r="MIG4" s="174"/>
      <c r="MIH4" s="174"/>
      <c r="MII4" s="174"/>
      <c r="MIJ4" s="174"/>
      <c r="MIK4" s="174"/>
      <c r="MIL4" s="174"/>
      <c r="MIM4" s="174"/>
      <c r="MIN4" s="174"/>
      <c r="MIO4" s="174"/>
      <c r="MIP4" s="174"/>
      <c r="MIQ4" s="174"/>
      <c r="MIR4" s="174"/>
      <c r="MIS4" s="174"/>
      <c r="MIT4" s="174"/>
      <c r="MIU4" s="174"/>
      <c r="MIV4" s="174"/>
      <c r="MIW4" s="174"/>
      <c r="MIX4" s="174"/>
      <c r="MIY4" s="174"/>
      <c r="MIZ4" s="174"/>
      <c r="MJA4" s="174"/>
      <c r="MJB4" s="174"/>
      <c r="MJC4" s="174"/>
      <c r="MJD4" s="174"/>
      <c r="MJE4" s="174"/>
      <c r="MJF4" s="174"/>
      <c r="MJG4" s="174"/>
      <c r="MJH4" s="174"/>
      <c r="MJI4" s="174"/>
      <c r="MJJ4" s="174"/>
      <c r="MJK4" s="174"/>
      <c r="MJL4" s="174"/>
      <c r="MJM4" s="174"/>
      <c r="MJN4" s="174"/>
      <c r="MJO4" s="174"/>
      <c r="MJP4" s="174"/>
      <c r="MJQ4" s="174"/>
      <c r="MJR4" s="174"/>
      <c r="MJS4" s="174"/>
      <c r="MJT4" s="174"/>
      <c r="MJU4" s="174"/>
      <c r="MJV4" s="174"/>
      <c r="MJW4" s="174"/>
      <c r="MJX4" s="174"/>
      <c r="MJY4" s="174"/>
      <c r="MJZ4" s="174"/>
      <c r="MKA4" s="174"/>
      <c r="MKB4" s="174"/>
      <c r="MKC4" s="174"/>
      <c r="MKD4" s="174"/>
      <c r="MKE4" s="174"/>
      <c r="MKF4" s="174"/>
      <c r="MKG4" s="174"/>
      <c r="MKH4" s="174"/>
      <c r="MKI4" s="174"/>
      <c r="MKJ4" s="174"/>
      <c r="MKK4" s="174"/>
      <c r="MKL4" s="174"/>
      <c r="MKM4" s="174"/>
      <c r="MKN4" s="174"/>
      <c r="MKO4" s="174"/>
      <c r="MKP4" s="174"/>
      <c r="MKQ4" s="174"/>
      <c r="MKR4" s="174"/>
      <c r="MKS4" s="174"/>
      <c r="MKT4" s="174"/>
      <c r="MKU4" s="174"/>
      <c r="MKV4" s="174"/>
      <c r="MKW4" s="174"/>
      <c r="MKX4" s="174"/>
      <c r="MKY4" s="174"/>
      <c r="MKZ4" s="174"/>
      <c r="MLA4" s="174"/>
      <c r="MLB4" s="174"/>
      <c r="MLC4" s="174"/>
      <c r="MLD4" s="174"/>
      <c r="MLE4" s="174"/>
      <c r="MLF4" s="174"/>
      <c r="MLG4" s="174"/>
      <c r="MLH4" s="174"/>
      <c r="MLI4" s="174"/>
      <c r="MLJ4" s="174"/>
      <c r="MLK4" s="174"/>
      <c r="MLL4" s="174"/>
      <c r="MLM4" s="174"/>
      <c r="MLN4" s="174"/>
      <c r="MLO4" s="174"/>
      <c r="MLP4" s="174"/>
      <c r="MLQ4" s="174"/>
      <c r="MLR4" s="174"/>
      <c r="MLS4" s="174"/>
      <c r="MLT4" s="174"/>
      <c r="MLU4" s="174"/>
      <c r="MLV4" s="174"/>
      <c r="MLW4" s="174"/>
      <c r="MLX4" s="174"/>
      <c r="MLY4" s="174"/>
      <c r="MLZ4" s="174"/>
      <c r="MMA4" s="174"/>
      <c r="MMB4" s="174"/>
      <c r="MMC4" s="174"/>
      <c r="MMD4" s="174"/>
      <c r="MME4" s="174"/>
      <c r="MMF4" s="174"/>
      <c r="MMG4" s="174"/>
      <c r="MMH4" s="174"/>
      <c r="MMI4" s="174"/>
      <c r="MMJ4" s="174"/>
      <c r="MMK4" s="174"/>
      <c r="MML4" s="174"/>
      <c r="MMM4" s="174"/>
      <c r="MMN4" s="174"/>
      <c r="MMO4" s="174"/>
      <c r="MMP4" s="174"/>
      <c r="MMQ4" s="174"/>
      <c r="MMR4" s="174"/>
      <c r="MMS4" s="174"/>
      <c r="MMT4" s="174"/>
      <c r="MMU4" s="174"/>
      <c r="MMV4" s="174"/>
      <c r="MMW4" s="174"/>
      <c r="MMX4" s="174"/>
      <c r="MMY4" s="174"/>
      <c r="MMZ4" s="174"/>
      <c r="MNA4" s="174"/>
      <c r="MNB4" s="174"/>
      <c r="MNC4" s="174"/>
      <c r="MND4" s="174"/>
      <c r="MNE4" s="174"/>
      <c r="MNF4" s="174"/>
      <c r="MNG4" s="174"/>
      <c r="MNH4" s="174"/>
      <c r="MNI4" s="174"/>
      <c r="MNJ4" s="174"/>
      <c r="MNK4" s="174"/>
      <c r="MNL4" s="174"/>
      <c r="MNM4" s="174"/>
      <c r="MNN4" s="174"/>
      <c r="MNO4" s="174"/>
      <c r="MNP4" s="174"/>
      <c r="MNQ4" s="174"/>
      <c r="MNR4" s="174"/>
      <c r="MNS4" s="174"/>
      <c r="MNT4" s="174"/>
      <c r="MNU4" s="174"/>
      <c r="MNV4" s="174"/>
      <c r="MNW4" s="174"/>
      <c r="MNX4" s="174"/>
      <c r="MNY4" s="174"/>
      <c r="MNZ4" s="174"/>
      <c r="MOA4" s="174"/>
      <c r="MOB4" s="174"/>
      <c r="MOC4" s="174"/>
      <c r="MOD4" s="174"/>
      <c r="MOE4" s="174"/>
      <c r="MOF4" s="174"/>
      <c r="MOG4" s="174"/>
      <c r="MOH4" s="174"/>
      <c r="MOI4" s="174"/>
      <c r="MOJ4" s="174"/>
      <c r="MOK4" s="174"/>
      <c r="MOL4" s="174"/>
      <c r="MOM4" s="174"/>
      <c r="MON4" s="174"/>
      <c r="MOO4" s="174"/>
      <c r="MOP4" s="174"/>
      <c r="MOQ4" s="174"/>
      <c r="MOR4" s="174"/>
      <c r="MOS4" s="174"/>
      <c r="MOT4" s="174"/>
      <c r="MOU4" s="174"/>
      <c r="MOV4" s="174"/>
      <c r="MOW4" s="174"/>
      <c r="MOX4" s="174"/>
      <c r="MOY4" s="174"/>
      <c r="MOZ4" s="174"/>
      <c r="MPA4" s="174"/>
      <c r="MPB4" s="174"/>
      <c r="MPC4" s="174"/>
      <c r="MPD4" s="174"/>
      <c r="MPE4" s="174"/>
      <c r="MPF4" s="174"/>
      <c r="MPG4" s="174"/>
      <c r="MPH4" s="174"/>
      <c r="MPI4" s="174"/>
      <c r="MPJ4" s="174"/>
      <c r="MPK4" s="174"/>
      <c r="MPL4" s="174"/>
      <c r="MPM4" s="174"/>
      <c r="MPN4" s="174"/>
      <c r="MPO4" s="174"/>
      <c r="MPP4" s="174"/>
      <c r="MPQ4" s="174"/>
      <c r="MPR4" s="174"/>
      <c r="MPS4" s="174"/>
      <c r="MPT4" s="174"/>
      <c r="MPU4" s="174"/>
      <c r="MPV4" s="174"/>
      <c r="MPW4" s="174"/>
      <c r="MPX4" s="174"/>
      <c r="MPY4" s="174"/>
      <c r="MPZ4" s="174"/>
      <c r="MQA4" s="174"/>
      <c r="MQB4" s="174"/>
      <c r="MQC4" s="174"/>
      <c r="MQD4" s="174"/>
      <c r="MQE4" s="174"/>
      <c r="MQF4" s="174"/>
      <c r="MQG4" s="174"/>
      <c r="MQH4" s="174"/>
      <c r="MQI4" s="174"/>
      <c r="MQJ4" s="174"/>
      <c r="MQK4" s="174"/>
      <c r="MQL4" s="174"/>
      <c r="MQM4" s="174"/>
      <c r="MQN4" s="174"/>
      <c r="MQO4" s="174"/>
      <c r="MQP4" s="174"/>
      <c r="MQQ4" s="174"/>
      <c r="MQR4" s="174"/>
      <c r="MQS4" s="174"/>
      <c r="MQT4" s="174"/>
      <c r="MQU4" s="174"/>
      <c r="MQV4" s="174"/>
      <c r="MQW4" s="174"/>
      <c r="MQX4" s="174"/>
      <c r="MQY4" s="174"/>
      <c r="MQZ4" s="174"/>
      <c r="MRA4" s="174"/>
      <c r="MRB4" s="174"/>
      <c r="MRC4" s="174"/>
      <c r="MRD4" s="174"/>
      <c r="MRE4" s="174"/>
      <c r="MRF4" s="174"/>
      <c r="MRG4" s="174"/>
      <c r="MRH4" s="174"/>
      <c r="MRI4" s="174"/>
      <c r="MRJ4" s="174"/>
      <c r="MRK4" s="174"/>
      <c r="MRL4" s="174"/>
      <c r="MRM4" s="174"/>
      <c r="MRN4" s="174"/>
      <c r="MRO4" s="174"/>
      <c r="MRP4" s="174"/>
      <c r="MRQ4" s="174"/>
      <c r="MRR4" s="174"/>
      <c r="MRS4" s="174"/>
      <c r="MRT4" s="174"/>
      <c r="MRU4" s="174"/>
      <c r="MRV4" s="174"/>
      <c r="MRW4" s="174"/>
      <c r="MRX4" s="174"/>
      <c r="MRY4" s="174"/>
      <c r="MRZ4" s="174"/>
      <c r="MSA4" s="174"/>
      <c r="MSB4" s="174"/>
      <c r="MSC4" s="174"/>
      <c r="MSD4" s="174"/>
      <c r="MSE4" s="174"/>
      <c r="MSF4" s="174"/>
      <c r="MSG4" s="174"/>
      <c r="MSH4" s="174"/>
      <c r="MSI4" s="174"/>
      <c r="MSJ4" s="174"/>
      <c r="MSK4" s="174"/>
      <c r="MSL4" s="174"/>
      <c r="MSM4" s="174"/>
      <c r="MSN4" s="174"/>
      <c r="MSO4" s="174"/>
      <c r="MSP4" s="174"/>
      <c r="MSQ4" s="174"/>
      <c r="MSR4" s="174"/>
      <c r="MSS4" s="174"/>
      <c r="MST4" s="174"/>
      <c r="MSU4" s="174"/>
      <c r="MSV4" s="174"/>
      <c r="MSW4" s="174"/>
      <c r="MSX4" s="174"/>
      <c r="MSY4" s="174"/>
      <c r="MSZ4" s="174"/>
      <c r="MTA4" s="174"/>
      <c r="MTB4" s="174"/>
      <c r="MTC4" s="174"/>
      <c r="MTD4" s="174"/>
      <c r="MTE4" s="174"/>
      <c r="MTF4" s="174"/>
      <c r="MTG4" s="174"/>
      <c r="MTH4" s="174"/>
      <c r="MTI4" s="174"/>
      <c r="MTJ4" s="174"/>
      <c r="MTK4" s="174"/>
      <c r="MTL4" s="174"/>
      <c r="MTM4" s="174"/>
      <c r="MTN4" s="174"/>
      <c r="MTO4" s="174"/>
      <c r="MTP4" s="174"/>
      <c r="MTQ4" s="174"/>
      <c r="MTR4" s="174"/>
      <c r="MTS4" s="174"/>
      <c r="MTT4" s="174"/>
      <c r="MTU4" s="174"/>
      <c r="MTV4" s="174"/>
      <c r="MTW4" s="174"/>
      <c r="MTX4" s="174"/>
      <c r="MTY4" s="174"/>
      <c r="MTZ4" s="174"/>
      <c r="MUA4" s="174"/>
      <c r="MUB4" s="174"/>
      <c r="MUC4" s="174"/>
      <c r="MUD4" s="174"/>
      <c r="MUE4" s="174"/>
      <c r="MUF4" s="174"/>
      <c r="MUG4" s="174"/>
      <c r="MUH4" s="174"/>
      <c r="MUI4" s="174"/>
      <c r="MUJ4" s="174"/>
      <c r="MUK4" s="174"/>
      <c r="MUL4" s="174"/>
      <c r="MUM4" s="174"/>
      <c r="MUN4" s="174"/>
      <c r="MUO4" s="174"/>
      <c r="MUP4" s="174"/>
      <c r="MUQ4" s="174"/>
      <c r="MUR4" s="174"/>
      <c r="MUS4" s="174"/>
      <c r="MUT4" s="174"/>
      <c r="MUU4" s="174"/>
      <c r="MUV4" s="174"/>
      <c r="MUW4" s="174"/>
      <c r="MUX4" s="174"/>
      <c r="MUY4" s="174"/>
      <c r="MUZ4" s="174"/>
      <c r="MVA4" s="174"/>
      <c r="MVB4" s="174"/>
      <c r="MVC4" s="174"/>
      <c r="MVD4" s="174"/>
      <c r="MVE4" s="174"/>
      <c r="MVF4" s="174"/>
      <c r="MVG4" s="174"/>
      <c r="MVH4" s="174"/>
      <c r="MVI4" s="174"/>
      <c r="MVJ4" s="174"/>
      <c r="MVK4" s="174"/>
      <c r="MVL4" s="174"/>
      <c r="MVM4" s="174"/>
      <c r="MVN4" s="174"/>
      <c r="MVO4" s="174"/>
      <c r="MVP4" s="174"/>
      <c r="MVQ4" s="174"/>
      <c r="MVR4" s="174"/>
      <c r="MVS4" s="174"/>
      <c r="MVT4" s="174"/>
      <c r="MVU4" s="174"/>
      <c r="MVV4" s="174"/>
      <c r="MVW4" s="174"/>
      <c r="MVX4" s="174"/>
      <c r="MVY4" s="174"/>
      <c r="MVZ4" s="174"/>
      <c r="MWA4" s="174"/>
      <c r="MWB4" s="174"/>
      <c r="MWC4" s="174"/>
      <c r="MWD4" s="174"/>
      <c r="MWE4" s="174"/>
      <c r="MWF4" s="174"/>
      <c r="MWG4" s="174"/>
      <c r="MWH4" s="174"/>
      <c r="MWI4" s="174"/>
      <c r="MWJ4" s="174"/>
      <c r="MWK4" s="174"/>
      <c r="MWL4" s="174"/>
      <c r="MWM4" s="174"/>
      <c r="MWN4" s="174"/>
      <c r="MWO4" s="174"/>
      <c r="MWP4" s="174"/>
      <c r="MWQ4" s="174"/>
      <c r="MWR4" s="174"/>
      <c r="MWS4" s="174"/>
      <c r="MWT4" s="174"/>
      <c r="MWU4" s="174"/>
      <c r="MWV4" s="174"/>
      <c r="MWW4" s="174"/>
      <c r="MWX4" s="174"/>
      <c r="MWY4" s="174"/>
      <c r="MWZ4" s="174"/>
      <c r="MXA4" s="174"/>
      <c r="MXB4" s="174"/>
      <c r="MXC4" s="174"/>
      <c r="MXD4" s="174"/>
      <c r="MXE4" s="174"/>
      <c r="MXF4" s="174"/>
      <c r="MXG4" s="174"/>
      <c r="MXH4" s="174"/>
      <c r="MXI4" s="174"/>
      <c r="MXJ4" s="174"/>
      <c r="MXK4" s="174"/>
      <c r="MXL4" s="174"/>
      <c r="MXM4" s="174"/>
      <c r="MXN4" s="174"/>
      <c r="MXO4" s="174"/>
      <c r="MXP4" s="174"/>
      <c r="MXQ4" s="174"/>
      <c r="MXR4" s="174"/>
      <c r="MXS4" s="174"/>
      <c r="MXT4" s="174"/>
      <c r="MXU4" s="174"/>
      <c r="MXV4" s="174"/>
      <c r="MXW4" s="174"/>
      <c r="MXX4" s="174"/>
      <c r="MXY4" s="174"/>
      <c r="MXZ4" s="174"/>
      <c r="MYA4" s="174"/>
      <c r="MYB4" s="174"/>
      <c r="MYC4" s="174"/>
      <c r="MYD4" s="174"/>
      <c r="MYE4" s="174"/>
      <c r="MYF4" s="174"/>
      <c r="MYG4" s="174"/>
      <c r="MYH4" s="174"/>
      <c r="MYI4" s="174"/>
      <c r="MYJ4" s="174"/>
      <c r="MYK4" s="174"/>
      <c r="MYL4" s="174"/>
      <c r="MYM4" s="174"/>
      <c r="MYN4" s="174"/>
      <c r="MYO4" s="174"/>
      <c r="MYP4" s="174"/>
      <c r="MYQ4" s="174"/>
      <c r="MYR4" s="174"/>
      <c r="MYS4" s="174"/>
      <c r="MYT4" s="174"/>
      <c r="MYU4" s="174"/>
      <c r="MYV4" s="174"/>
      <c r="MYW4" s="174"/>
      <c r="MYX4" s="174"/>
      <c r="MYY4" s="174"/>
      <c r="MYZ4" s="174"/>
      <c r="MZA4" s="174"/>
      <c r="MZB4" s="174"/>
      <c r="MZC4" s="174"/>
      <c r="MZD4" s="174"/>
      <c r="MZE4" s="174"/>
      <c r="MZF4" s="174"/>
      <c r="MZG4" s="174"/>
      <c r="MZH4" s="174"/>
      <c r="MZI4" s="174"/>
      <c r="MZJ4" s="174"/>
      <c r="MZK4" s="174"/>
      <c r="MZL4" s="174"/>
      <c r="MZM4" s="174"/>
      <c r="MZN4" s="174"/>
      <c r="MZO4" s="174"/>
      <c r="MZP4" s="174"/>
      <c r="MZQ4" s="174"/>
      <c r="MZR4" s="174"/>
      <c r="MZS4" s="174"/>
      <c r="MZT4" s="174"/>
      <c r="MZU4" s="174"/>
      <c r="MZV4" s="174"/>
      <c r="MZW4" s="174"/>
      <c r="MZX4" s="174"/>
      <c r="MZY4" s="174"/>
      <c r="MZZ4" s="174"/>
      <c r="NAA4" s="174"/>
      <c r="NAB4" s="174"/>
      <c r="NAC4" s="174"/>
      <c r="NAD4" s="174"/>
      <c r="NAE4" s="174"/>
      <c r="NAF4" s="174"/>
      <c r="NAG4" s="174"/>
      <c r="NAH4" s="174"/>
      <c r="NAI4" s="174"/>
      <c r="NAJ4" s="174"/>
      <c r="NAK4" s="174"/>
      <c r="NAL4" s="174"/>
      <c r="NAM4" s="174"/>
      <c r="NAN4" s="174"/>
      <c r="NAO4" s="174"/>
      <c r="NAP4" s="174"/>
      <c r="NAQ4" s="174"/>
      <c r="NAR4" s="174"/>
      <c r="NAS4" s="174"/>
      <c r="NAT4" s="174"/>
      <c r="NAU4" s="174"/>
      <c r="NAV4" s="174"/>
      <c r="NAW4" s="174"/>
      <c r="NAX4" s="174"/>
      <c r="NAY4" s="174"/>
      <c r="NAZ4" s="174"/>
      <c r="NBA4" s="174"/>
      <c r="NBB4" s="174"/>
      <c r="NBC4" s="174"/>
      <c r="NBD4" s="174"/>
      <c r="NBE4" s="174"/>
      <c r="NBF4" s="174"/>
      <c r="NBG4" s="174"/>
      <c r="NBH4" s="174"/>
      <c r="NBI4" s="174"/>
      <c r="NBJ4" s="174"/>
      <c r="NBK4" s="174"/>
      <c r="NBL4" s="174"/>
      <c r="NBM4" s="174"/>
      <c r="NBN4" s="174"/>
      <c r="NBO4" s="174"/>
      <c r="NBP4" s="174"/>
      <c r="NBQ4" s="174"/>
      <c r="NBR4" s="174"/>
      <c r="NBS4" s="174"/>
      <c r="NBT4" s="174"/>
      <c r="NBU4" s="174"/>
      <c r="NBV4" s="174"/>
      <c r="NBW4" s="174"/>
      <c r="NBX4" s="174"/>
      <c r="NBY4" s="174"/>
      <c r="NBZ4" s="174"/>
      <c r="NCA4" s="174"/>
      <c r="NCB4" s="174"/>
      <c r="NCC4" s="174"/>
      <c r="NCD4" s="174"/>
      <c r="NCE4" s="174"/>
      <c r="NCF4" s="174"/>
      <c r="NCG4" s="174"/>
      <c r="NCH4" s="174"/>
      <c r="NCI4" s="174"/>
      <c r="NCJ4" s="174"/>
      <c r="NCK4" s="174"/>
      <c r="NCL4" s="174"/>
      <c r="NCM4" s="174"/>
      <c r="NCN4" s="174"/>
      <c r="NCO4" s="174"/>
      <c r="NCP4" s="174"/>
      <c r="NCQ4" s="174"/>
      <c r="NCR4" s="174"/>
      <c r="NCS4" s="174"/>
      <c r="NCT4" s="174"/>
      <c r="NCU4" s="174"/>
      <c r="NCV4" s="174"/>
      <c r="NCW4" s="174"/>
      <c r="NCX4" s="174"/>
      <c r="NCY4" s="174"/>
      <c r="NCZ4" s="174"/>
      <c r="NDA4" s="174"/>
      <c r="NDB4" s="174"/>
      <c r="NDC4" s="174"/>
      <c r="NDD4" s="174"/>
      <c r="NDE4" s="174"/>
      <c r="NDF4" s="174"/>
      <c r="NDG4" s="174"/>
      <c r="NDH4" s="174"/>
      <c r="NDI4" s="174"/>
      <c r="NDJ4" s="174"/>
      <c r="NDK4" s="174"/>
      <c r="NDL4" s="174"/>
      <c r="NDM4" s="174"/>
      <c r="NDN4" s="174"/>
      <c r="NDO4" s="174"/>
      <c r="NDP4" s="174"/>
      <c r="NDQ4" s="174"/>
      <c r="NDR4" s="174"/>
      <c r="NDS4" s="174"/>
      <c r="NDT4" s="174"/>
      <c r="NDU4" s="174"/>
      <c r="NDV4" s="174"/>
      <c r="NDW4" s="174"/>
      <c r="NDX4" s="174"/>
      <c r="NDY4" s="174"/>
      <c r="NDZ4" s="174"/>
      <c r="NEA4" s="174"/>
      <c r="NEB4" s="174"/>
      <c r="NEC4" s="174"/>
      <c r="NED4" s="174"/>
      <c r="NEE4" s="174"/>
      <c r="NEF4" s="174"/>
      <c r="NEG4" s="174"/>
      <c r="NEH4" s="174"/>
      <c r="NEI4" s="174"/>
      <c r="NEJ4" s="174"/>
      <c r="NEK4" s="174"/>
      <c r="NEL4" s="174"/>
      <c r="NEM4" s="174"/>
      <c r="NEN4" s="174"/>
      <c r="NEO4" s="174"/>
      <c r="NEP4" s="174"/>
      <c r="NEQ4" s="174"/>
      <c r="NER4" s="174"/>
      <c r="NES4" s="174"/>
      <c r="NET4" s="174"/>
      <c r="NEU4" s="174"/>
      <c r="NEV4" s="174"/>
      <c r="NEW4" s="174"/>
      <c r="NEX4" s="174"/>
      <c r="NEY4" s="174"/>
      <c r="NEZ4" s="174"/>
      <c r="NFA4" s="174"/>
      <c r="NFB4" s="174"/>
      <c r="NFC4" s="174"/>
      <c r="NFD4" s="174"/>
      <c r="NFE4" s="174"/>
      <c r="NFF4" s="174"/>
      <c r="NFG4" s="174"/>
      <c r="NFH4" s="174"/>
      <c r="NFI4" s="174"/>
      <c r="NFJ4" s="174"/>
      <c r="NFK4" s="174"/>
      <c r="NFL4" s="174"/>
      <c r="NFM4" s="174"/>
      <c r="NFN4" s="174"/>
      <c r="NFO4" s="174"/>
      <c r="NFP4" s="174"/>
      <c r="NFQ4" s="174"/>
      <c r="NFR4" s="174"/>
      <c r="NFS4" s="174"/>
      <c r="NFT4" s="174"/>
      <c r="NFU4" s="174"/>
      <c r="NFV4" s="174"/>
      <c r="NFW4" s="174"/>
      <c r="NFX4" s="174"/>
      <c r="NFY4" s="174"/>
      <c r="NFZ4" s="174"/>
      <c r="NGA4" s="174"/>
      <c r="NGB4" s="174"/>
      <c r="NGC4" s="174"/>
      <c r="NGD4" s="174"/>
      <c r="NGE4" s="174"/>
      <c r="NGF4" s="174"/>
      <c r="NGG4" s="174"/>
      <c r="NGH4" s="174"/>
      <c r="NGI4" s="174"/>
      <c r="NGJ4" s="174"/>
      <c r="NGK4" s="174"/>
      <c r="NGL4" s="174"/>
      <c r="NGM4" s="174"/>
      <c r="NGN4" s="174"/>
      <c r="NGO4" s="174"/>
      <c r="NGP4" s="174"/>
      <c r="NGQ4" s="174"/>
      <c r="NGR4" s="174"/>
      <c r="NGS4" s="174"/>
      <c r="NGT4" s="174"/>
      <c r="NGU4" s="174"/>
      <c r="NGV4" s="174"/>
      <c r="NGW4" s="174"/>
      <c r="NGX4" s="174"/>
      <c r="NGY4" s="174"/>
      <c r="NGZ4" s="174"/>
      <c r="NHA4" s="174"/>
      <c r="NHB4" s="174"/>
      <c r="NHC4" s="174"/>
      <c r="NHD4" s="174"/>
      <c r="NHE4" s="174"/>
      <c r="NHF4" s="174"/>
      <c r="NHG4" s="174"/>
      <c r="NHH4" s="174"/>
      <c r="NHI4" s="174"/>
      <c r="NHJ4" s="174"/>
      <c r="NHK4" s="174"/>
      <c r="NHL4" s="174"/>
      <c r="NHM4" s="174"/>
      <c r="NHN4" s="174"/>
      <c r="NHO4" s="174"/>
      <c r="NHP4" s="174"/>
      <c r="NHQ4" s="174"/>
      <c r="NHR4" s="174"/>
      <c r="NHS4" s="174"/>
      <c r="NHT4" s="174"/>
      <c r="NHU4" s="174"/>
      <c r="NHV4" s="174"/>
      <c r="NHW4" s="174"/>
      <c r="NHX4" s="174"/>
      <c r="NHY4" s="174"/>
      <c r="NHZ4" s="174"/>
      <c r="NIA4" s="174"/>
      <c r="NIB4" s="174"/>
      <c r="NIC4" s="174"/>
      <c r="NID4" s="174"/>
      <c r="NIE4" s="174"/>
      <c r="NIF4" s="174"/>
      <c r="NIG4" s="174"/>
      <c r="NIH4" s="174"/>
      <c r="NII4" s="174"/>
      <c r="NIJ4" s="174"/>
      <c r="NIK4" s="174"/>
      <c r="NIL4" s="174"/>
      <c r="NIM4" s="174"/>
      <c r="NIN4" s="174"/>
      <c r="NIO4" s="174"/>
      <c r="NIP4" s="174"/>
      <c r="NIQ4" s="174"/>
      <c r="NIR4" s="174"/>
      <c r="NIS4" s="174"/>
      <c r="NIT4" s="174"/>
      <c r="NIU4" s="174"/>
      <c r="NIV4" s="174"/>
      <c r="NIW4" s="174"/>
      <c r="NIX4" s="174"/>
      <c r="NIY4" s="174"/>
      <c r="NIZ4" s="174"/>
      <c r="NJA4" s="174"/>
      <c r="NJB4" s="174"/>
      <c r="NJC4" s="174"/>
      <c r="NJD4" s="174"/>
      <c r="NJE4" s="174"/>
      <c r="NJF4" s="174"/>
      <c r="NJG4" s="174"/>
      <c r="NJH4" s="174"/>
      <c r="NJI4" s="174"/>
      <c r="NJJ4" s="174"/>
      <c r="NJK4" s="174"/>
      <c r="NJL4" s="174"/>
      <c r="NJM4" s="174"/>
      <c r="NJN4" s="174"/>
      <c r="NJO4" s="174"/>
      <c r="NJP4" s="174"/>
      <c r="NJQ4" s="174"/>
      <c r="NJR4" s="174"/>
      <c r="NJS4" s="174"/>
      <c r="NJT4" s="174"/>
      <c r="NJU4" s="174"/>
      <c r="NJV4" s="174"/>
      <c r="NJW4" s="174"/>
      <c r="NJX4" s="174"/>
      <c r="NJY4" s="174"/>
      <c r="NJZ4" s="174"/>
      <c r="NKA4" s="174"/>
      <c r="NKB4" s="174"/>
      <c r="NKC4" s="174"/>
      <c r="NKD4" s="174"/>
      <c r="NKE4" s="174"/>
      <c r="NKF4" s="174"/>
      <c r="NKG4" s="174"/>
      <c r="NKH4" s="174"/>
      <c r="NKI4" s="174"/>
      <c r="NKJ4" s="174"/>
      <c r="NKK4" s="174"/>
      <c r="NKL4" s="174"/>
      <c r="NKM4" s="174"/>
      <c r="NKN4" s="174"/>
      <c r="NKO4" s="174"/>
      <c r="NKP4" s="174"/>
      <c r="NKQ4" s="174"/>
      <c r="NKR4" s="174"/>
      <c r="NKS4" s="174"/>
      <c r="NKT4" s="174"/>
      <c r="NKU4" s="174"/>
      <c r="NKV4" s="174"/>
      <c r="NKW4" s="174"/>
      <c r="NKX4" s="174"/>
      <c r="NKY4" s="174"/>
      <c r="NKZ4" s="174"/>
      <c r="NLA4" s="174"/>
      <c r="NLB4" s="174"/>
      <c r="NLC4" s="174"/>
      <c r="NLD4" s="174"/>
      <c r="NLE4" s="174"/>
      <c r="NLF4" s="174"/>
      <c r="NLG4" s="174"/>
      <c r="NLH4" s="174"/>
      <c r="NLI4" s="174"/>
      <c r="NLJ4" s="174"/>
      <c r="NLK4" s="174"/>
      <c r="NLL4" s="174"/>
      <c r="NLM4" s="174"/>
      <c r="NLN4" s="174"/>
      <c r="NLO4" s="174"/>
      <c r="NLP4" s="174"/>
      <c r="NLQ4" s="174"/>
      <c r="NLR4" s="174"/>
      <c r="NLS4" s="174"/>
      <c r="NLT4" s="174"/>
      <c r="NLU4" s="174"/>
      <c r="NLV4" s="174"/>
      <c r="NLW4" s="174"/>
      <c r="NLX4" s="174"/>
      <c r="NLY4" s="174"/>
      <c r="NLZ4" s="174"/>
      <c r="NMA4" s="174"/>
      <c r="NMB4" s="174"/>
      <c r="NMC4" s="174"/>
      <c r="NMD4" s="174"/>
      <c r="NME4" s="174"/>
      <c r="NMF4" s="174"/>
      <c r="NMG4" s="174"/>
      <c r="NMH4" s="174"/>
      <c r="NMI4" s="174"/>
      <c r="NMJ4" s="174"/>
      <c r="NMK4" s="174"/>
      <c r="NML4" s="174"/>
      <c r="NMM4" s="174"/>
      <c r="NMN4" s="174"/>
      <c r="NMO4" s="174"/>
      <c r="NMP4" s="174"/>
      <c r="NMQ4" s="174"/>
      <c r="NMR4" s="174"/>
      <c r="NMS4" s="174"/>
      <c r="NMT4" s="174"/>
      <c r="NMU4" s="174"/>
      <c r="NMV4" s="174"/>
      <c r="NMW4" s="174"/>
      <c r="NMX4" s="174"/>
      <c r="NMY4" s="174"/>
      <c r="NMZ4" s="174"/>
      <c r="NNA4" s="174"/>
      <c r="NNB4" s="174"/>
      <c r="NNC4" s="174"/>
      <c r="NND4" s="174"/>
      <c r="NNE4" s="174"/>
      <c r="NNF4" s="174"/>
      <c r="NNG4" s="174"/>
      <c r="NNH4" s="174"/>
      <c r="NNI4" s="174"/>
      <c r="NNJ4" s="174"/>
      <c r="NNK4" s="174"/>
      <c r="NNL4" s="174"/>
      <c r="NNM4" s="174"/>
      <c r="NNN4" s="174"/>
      <c r="NNO4" s="174"/>
      <c r="NNP4" s="174"/>
      <c r="NNQ4" s="174"/>
      <c r="NNR4" s="174"/>
      <c r="NNS4" s="174"/>
      <c r="NNT4" s="174"/>
      <c r="NNU4" s="174"/>
      <c r="NNV4" s="174"/>
      <c r="NNW4" s="174"/>
      <c r="NNX4" s="174"/>
      <c r="NNY4" s="174"/>
      <c r="NNZ4" s="174"/>
      <c r="NOA4" s="174"/>
      <c r="NOB4" s="174"/>
      <c r="NOC4" s="174"/>
      <c r="NOD4" s="174"/>
      <c r="NOE4" s="174"/>
      <c r="NOF4" s="174"/>
      <c r="NOG4" s="174"/>
      <c r="NOH4" s="174"/>
      <c r="NOI4" s="174"/>
      <c r="NOJ4" s="174"/>
      <c r="NOK4" s="174"/>
      <c r="NOL4" s="174"/>
      <c r="NOM4" s="174"/>
      <c r="NON4" s="174"/>
      <c r="NOO4" s="174"/>
      <c r="NOP4" s="174"/>
      <c r="NOQ4" s="174"/>
      <c r="NOR4" s="174"/>
      <c r="NOS4" s="174"/>
      <c r="NOT4" s="174"/>
      <c r="NOU4" s="174"/>
      <c r="NOV4" s="174"/>
      <c r="NOW4" s="174"/>
      <c r="NOX4" s="174"/>
      <c r="NOY4" s="174"/>
      <c r="NOZ4" s="174"/>
      <c r="NPA4" s="174"/>
      <c r="NPB4" s="174"/>
      <c r="NPC4" s="174"/>
      <c r="NPD4" s="174"/>
      <c r="NPE4" s="174"/>
      <c r="NPF4" s="174"/>
      <c r="NPG4" s="174"/>
      <c r="NPH4" s="174"/>
      <c r="NPI4" s="174"/>
      <c r="NPJ4" s="174"/>
      <c r="NPK4" s="174"/>
      <c r="NPL4" s="174"/>
      <c r="NPM4" s="174"/>
      <c r="NPN4" s="174"/>
      <c r="NPO4" s="174"/>
      <c r="NPP4" s="174"/>
      <c r="NPQ4" s="174"/>
      <c r="NPR4" s="174"/>
      <c r="NPS4" s="174"/>
      <c r="NPT4" s="174"/>
      <c r="NPU4" s="174"/>
      <c r="NPV4" s="174"/>
      <c r="NPW4" s="174"/>
      <c r="NPX4" s="174"/>
      <c r="NPY4" s="174"/>
      <c r="NPZ4" s="174"/>
      <c r="NQA4" s="174"/>
      <c r="NQB4" s="174"/>
      <c r="NQC4" s="174"/>
      <c r="NQD4" s="174"/>
      <c r="NQE4" s="174"/>
      <c r="NQF4" s="174"/>
      <c r="NQG4" s="174"/>
      <c r="NQH4" s="174"/>
      <c r="NQI4" s="174"/>
      <c r="NQJ4" s="174"/>
      <c r="NQK4" s="174"/>
      <c r="NQL4" s="174"/>
      <c r="NQM4" s="174"/>
      <c r="NQN4" s="174"/>
      <c r="NQO4" s="174"/>
      <c r="NQP4" s="174"/>
      <c r="NQQ4" s="174"/>
      <c r="NQR4" s="174"/>
      <c r="NQS4" s="174"/>
      <c r="NQT4" s="174"/>
      <c r="NQU4" s="174"/>
      <c r="NQV4" s="174"/>
      <c r="NQW4" s="174"/>
      <c r="NQX4" s="174"/>
      <c r="NQY4" s="174"/>
      <c r="NQZ4" s="174"/>
      <c r="NRA4" s="174"/>
      <c r="NRB4" s="174"/>
      <c r="NRC4" s="174"/>
      <c r="NRD4" s="174"/>
      <c r="NRE4" s="174"/>
      <c r="NRF4" s="174"/>
      <c r="NRG4" s="174"/>
      <c r="NRH4" s="174"/>
      <c r="NRI4" s="174"/>
      <c r="NRJ4" s="174"/>
      <c r="NRK4" s="174"/>
      <c r="NRL4" s="174"/>
      <c r="NRM4" s="174"/>
      <c r="NRN4" s="174"/>
      <c r="NRO4" s="174"/>
      <c r="NRP4" s="174"/>
      <c r="NRQ4" s="174"/>
      <c r="NRR4" s="174"/>
      <c r="NRS4" s="174"/>
      <c r="NRT4" s="174"/>
      <c r="NRU4" s="174"/>
      <c r="NRV4" s="174"/>
      <c r="NRW4" s="174"/>
      <c r="NRX4" s="174"/>
      <c r="NRY4" s="174"/>
      <c r="NRZ4" s="174"/>
      <c r="NSA4" s="174"/>
      <c r="NSB4" s="174"/>
      <c r="NSC4" s="174"/>
      <c r="NSD4" s="174"/>
      <c r="NSE4" s="174"/>
      <c r="NSF4" s="174"/>
      <c r="NSG4" s="174"/>
      <c r="NSH4" s="174"/>
      <c r="NSI4" s="174"/>
      <c r="NSJ4" s="174"/>
      <c r="NSK4" s="174"/>
      <c r="NSL4" s="174"/>
      <c r="NSM4" s="174"/>
      <c r="NSN4" s="174"/>
      <c r="NSO4" s="174"/>
      <c r="NSP4" s="174"/>
      <c r="NSQ4" s="174"/>
      <c r="NSR4" s="174"/>
      <c r="NSS4" s="174"/>
      <c r="NST4" s="174"/>
      <c r="NSU4" s="174"/>
      <c r="NSV4" s="174"/>
      <c r="NSW4" s="174"/>
      <c r="NSX4" s="174"/>
      <c r="NSY4" s="174"/>
      <c r="NSZ4" s="174"/>
      <c r="NTA4" s="174"/>
      <c r="NTB4" s="174"/>
      <c r="NTC4" s="174"/>
      <c r="NTD4" s="174"/>
      <c r="NTE4" s="174"/>
      <c r="NTF4" s="174"/>
      <c r="NTG4" s="174"/>
      <c r="NTH4" s="174"/>
      <c r="NTI4" s="174"/>
      <c r="NTJ4" s="174"/>
      <c r="NTK4" s="174"/>
      <c r="NTL4" s="174"/>
      <c r="NTM4" s="174"/>
      <c r="NTN4" s="174"/>
      <c r="NTO4" s="174"/>
      <c r="NTP4" s="174"/>
      <c r="NTQ4" s="174"/>
      <c r="NTR4" s="174"/>
      <c r="NTS4" s="174"/>
      <c r="NTT4" s="174"/>
      <c r="NTU4" s="174"/>
      <c r="NTV4" s="174"/>
      <c r="NTW4" s="174"/>
      <c r="NTX4" s="174"/>
      <c r="NTY4" s="174"/>
      <c r="NTZ4" s="174"/>
      <c r="NUA4" s="174"/>
      <c r="NUB4" s="174"/>
      <c r="NUC4" s="174"/>
      <c r="NUD4" s="174"/>
      <c r="NUE4" s="174"/>
      <c r="NUF4" s="174"/>
      <c r="NUG4" s="174"/>
      <c r="NUH4" s="174"/>
      <c r="NUI4" s="174"/>
      <c r="NUJ4" s="174"/>
      <c r="NUK4" s="174"/>
      <c r="NUL4" s="174"/>
      <c r="NUM4" s="174"/>
      <c r="NUN4" s="174"/>
      <c r="NUO4" s="174"/>
      <c r="NUP4" s="174"/>
      <c r="NUQ4" s="174"/>
      <c r="NUR4" s="174"/>
      <c r="NUS4" s="174"/>
      <c r="NUT4" s="174"/>
      <c r="NUU4" s="174"/>
      <c r="NUV4" s="174"/>
      <c r="NUW4" s="174"/>
      <c r="NUX4" s="174"/>
      <c r="NUY4" s="174"/>
      <c r="NUZ4" s="174"/>
      <c r="NVA4" s="174"/>
      <c r="NVB4" s="174"/>
      <c r="NVC4" s="174"/>
      <c r="NVD4" s="174"/>
      <c r="NVE4" s="174"/>
      <c r="NVF4" s="174"/>
      <c r="NVG4" s="174"/>
      <c r="NVH4" s="174"/>
      <c r="NVI4" s="174"/>
      <c r="NVJ4" s="174"/>
      <c r="NVK4" s="174"/>
      <c r="NVL4" s="174"/>
      <c r="NVM4" s="174"/>
      <c r="NVN4" s="174"/>
      <c r="NVO4" s="174"/>
      <c r="NVP4" s="174"/>
      <c r="NVQ4" s="174"/>
      <c r="NVR4" s="174"/>
      <c r="NVS4" s="174"/>
      <c r="NVT4" s="174"/>
      <c r="NVU4" s="174"/>
      <c r="NVV4" s="174"/>
      <c r="NVW4" s="174"/>
      <c r="NVX4" s="174"/>
      <c r="NVY4" s="174"/>
      <c r="NVZ4" s="174"/>
      <c r="NWA4" s="174"/>
      <c r="NWB4" s="174"/>
      <c r="NWC4" s="174"/>
      <c r="NWD4" s="174"/>
      <c r="NWE4" s="174"/>
      <c r="NWF4" s="174"/>
      <c r="NWG4" s="174"/>
      <c r="NWH4" s="174"/>
      <c r="NWI4" s="174"/>
      <c r="NWJ4" s="174"/>
      <c r="NWK4" s="174"/>
      <c r="NWL4" s="174"/>
      <c r="NWM4" s="174"/>
      <c r="NWN4" s="174"/>
      <c r="NWO4" s="174"/>
      <c r="NWP4" s="174"/>
      <c r="NWQ4" s="174"/>
      <c r="NWR4" s="174"/>
      <c r="NWS4" s="174"/>
      <c r="NWT4" s="174"/>
      <c r="NWU4" s="174"/>
      <c r="NWV4" s="174"/>
      <c r="NWW4" s="174"/>
      <c r="NWX4" s="174"/>
      <c r="NWY4" s="174"/>
      <c r="NWZ4" s="174"/>
      <c r="NXA4" s="174"/>
      <c r="NXB4" s="174"/>
      <c r="NXC4" s="174"/>
      <c r="NXD4" s="174"/>
      <c r="NXE4" s="174"/>
      <c r="NXF4" s="174"/>
      <c r="NXG4" s="174"/>
      <c r="NXH4" s="174"/>
      <c r="NXI4" s="174"/>
      <c r="NXJ4" s="174"/>
      <c r="NXK4" s="174"/>
      <c r="NXL4" s="174"/>
      <c r="NXM4" s="174"/>
      <c r="NXN4" s="174"/>
      <c r="NXO4" s="174"/>
      <c r="NXP4" s="174"/>
      <c r="NXQ4" s="174"/>
      <c r="NXR4" s="174"/>
      <c r="NXS4" s="174"/>
      <c r="NXT4" s="174"/>
      <c r="NXU4" s="174"/>
      <c r="NXV4" s="174"/>
      <c r="NXW4" s="174"/>
      <c r="NXX4" s="174"/>
      <c r="NXY4" s="174"/>
      <c r="NXZ4" s="174"/>
      <c r="NYA4" s="174"/>
      <c r="NYB4" s="174"/>
      <c r="NYC4" s="174"/>
      <c r="NYD4" s="174"/>
      <c r="NYE4" s="174"/>
      <c r="NYF4" s="174"/>
      <c r="NYG4" s="174"/>
      <c r="NYH4" s="174"/>
      <c r="NYI4" s="174"/>
      <c r="NYJ4" s="174"/>
      <c r="NYK4" s="174"/>
      <c r="NYL4" s="174"/>
      <c r="NYM4" s="174"/>
      <c r="NYN4" s="174"/>
      <c r="NYO4" s="174"/>
      <c r="NYP4" s="174"/>
      <c r="NYQ4" s="174"/>
      <c r="NYR4" s="174"/>
      <c r="NYS4" s="174"/>
      <c r="NYT4" s="174"/>
      <c r="NYU4" s="174"/>
      <c r="NYV4" s="174"/>
      <c r="NYW4" s="174"/>
      <c r="NYX4" s="174"/>
      <c r="NYY4" s="174"/>
      <c r="NYZ4" s="174"/>
      <c r="NZA4" s="174"/>
      <c r="NZB4" s="174"/>
      <c r="NZC4" s="174"/>
      <c r="NZD4" s="174"/>
      <c r="NZE4" s="174"/>
      <c r="NZF4" s="174"/>
      <c r="NZG4" s="174"/>
      <c r="NZH4" s="174"/>
      <c r="NZI4" s="174"/>
      <c r="NZJ4" s="174"/>
      <c r="NZK4" s="174"/>
      <c r="NZL4" s="174"/>
      <c r="NZM4" s="174"/>
      <c r="NZN4" s="174"/>
      <c r="NZO4" s="174"/>
      <c r="NZP4" s="174"/>
      <c r="NZQ4" s="174"/>
      <c r="NZR4" s="174"/>
      <c r="NZS4" s="174"/>
      <c r="NZT4" s="174"/>
      <c r="NZU4" s="174"/>
      <c r="NZV4" s="174"/>
      <c r="NZW4" s="174"/>
      <c r="NZX4" s="174"/>
      <c r="NZY4" s="174"/>
      <c r="NZZ4" s="174"/>
      <c r="OAA4" s="174"/>
      <c r="OAB4" s="174"/>
      <c r="OAC4" s="174"/>
      <c r="OAD4" s="174"/>
      <c r="OAE4" s="174"/>
      <c r="OAF4" s="174"/>
      <c r="OAG4" s="174"/>
      <c r="OAH4" s="174"/>
      <c r="OAI4" s="174"/>
      <c r="OAJ4" s="174"/>
      <c r="OAK4" s="174"/>
      <c r="OAL4" s="174"/>
      <c r="OAM4" s="174"/>
      <c r="OAN4" s="174"/>
      <c r="OAO4" s="174"/>
      <c r="OAP4" s="174"/>
      <c r="OAQ4" s="174"/>
      <c r="OAR4" s="174"/>
      <c r="OAS4" s="174"/>
      <c r="OAT4" s="174"/>
      <c r="OAU4" s="174"/>
      <c r="OAV4" s="174"/>
      <c r="OAW4" s="174"/>
      <c r="OAX4" s="174"/>
      <c r="OAY4" s="174"/>
      <c r="OAZ4" s="174"/>
      <c r="OBA4" s="174"/>
      <c r="OBB4" s="174"/>
      <c r="OBC4" s="174"/>
      <c r="OBD4" s="174"/>
      <c r="OBE4" s="174"/>
      <c r="OBF4" s="174"/>
      <c r="OBG4" s="174"/>
      <c r="OBH4" s="174"/>
      <c r="OBI4" s="174"/>
      <c r="OBJ4" s="174"/>
      <c r="OBK4" s="174"/>
      <c r="OBL4" s="174"/>
      <c r="OBM4" s="174"/>
      <c r="OBN4" s="174"/>
      <c r="OBO4" s="174"/>
      <c r="OBP4" s="174"/>
      <c r="OBQ4" s="174"/>
      <c r="OBR4" s="174"/>
      <c r="OBS4" s="174"/>
      <c r="OBT4" s="174"/>
      <c r="OBU4" s="174"/>
      <c r="OBV4" s="174"/>
      <c r="OBW4" s="174"/>
      <c r="OBX4" s="174"/>
      <c r="OBY4" s="174"/>
      <c r="OBZ4" s="174"/>
      <c r="OCA4" s="174"/>
      <c r="OCB4" s="174"/>
      <c r="OCC4" s="174"/>
      <c r="OCD4" s="174"/>
      <c r="OCE4" s="174"/>
      <c r="OCF4" s="174"/>
      <c r="OCG4" s="174"/>
      <c r="OCH4" s="174"/>
      <c r="OCI4" s="174"/>
      <c r="OCJ4" s="174"/>
      <c r="OCK4" s="174"/>
      <c r="OCL4" s="174"/>
      <c r="OCM4" s="174"/>
      <c r="OCN4" s="174"/>
      <c r="OCO4" s="174"/>
      <c r="OCP4" s="174"/>
      <c r="OCQ4" s="174"/>
      <c r="OCR4" s="174"/>
      <c r="OCS4" s="174"/>
      <c r="OCT4" s="174"/>
      <c r="OCU4" s="174"/>
      <c r="OCV4" s="174"/>
      <c r="OCW4" s="174"/>
      <c r="OCX4" s="174"/>
      <c r="OCY4" s="174"/>
      <c r="OCZ4" s="174"/>
      <c r="ODA4" s="174"/>
      <c r="ODB4" s="174"/>
      <c r="ODC4" s="174"/>
      <c r="ODD4" s="174"/>
      <c r="ODE4" s="174"/>
      <c r="ODF4" s="174"/>
      <c r="ODG4" s="174"/>
      <c r="ODH4" s="174"/>
      <c r="ODI4" s="174"/>
      <c r="ODJ4" s="174"/>
      <c r="ODK4" s="174"/>
      <c r="ODL4" s="174"/>
      <c r="ODM4" s="174"/>
      <c r="ODN4" s="174"/>
      <c r="ODO4" s="174"/>
      <c r="ODP4" s="174"/>
      <c r="ODQ4" s="174"/>
      <c r="ODR4" s="174"/>
      <c r="ODS4" s="174"/>
      <c r="ODT4" s="174"/>
      <c r="ODU4" s="174"/>
      <c r="ODV4" s="174"/>
      <c r="ODW4" s="174"/>
      <c r="ODX4" s="174"/>
      <c r="ODY4" s="174"/>
      <c r="ODZ4" s="174"/>
      <c r="OEA4" s="174"/>
      <c r="OEB4" s="174"/>
      <c r="OEC4" s="174"/>
      <c r="OED4" s="174"/>
      <c r="OEE4" s="174"/>
      <c r="OEF4" s="174"/>
      <c r="OEG4" s="174"/>
      <c r="OEH4" s="174"/>
      <c r="OEI4" s="174"/>
      <c r="OEJ4" s="174"/>
      <c r="OEK4" s="174"/>
      <c r="OEL4" s="174"/>
      <c r="OEM4" s="174"/>
      <c r="OEN4" s="174"/>
      <c r="OEO4" s="174"/>
      <c r="OEP4" s="174"/>
      <c r="OEQ4" s="174"/>
      <c r="OER4" s="174"/>
      <c r="OES4" s="174"/>
      <c r="OET4" s="174"/>
      <c r="OEU4" s="174"/>
      <c r="OEV4" s="174"/>
      <c r="OEW4" s="174"/>
      <c r="OEX4" s="174"/>
      <c r="OEY4" s="174"/>
      <c r="OEZ4" s="174"/>
      <c r="OFA4" s="174"/>
      <c r="OFB4" s="174"/>
      <c r="OFC4" s="174"/>
      <c r="OFD4" s="174"/>
      <c r="OFE4" s="174"/>
      <c r="OFF4" s="174"/>
      <c r="OFG4" s="174"/>
      <c r="OFH4" s="174"/>
      <c r="OFI4" s="174"/>
      <c r="OFJ4" s="174"/>
      <c r="OFK4" s="174"/>
      <c r="OFL4" s="174"/>
      <c r="OFM4" s="174"/>
      <c r="OFN4" s="174"/>
      <c r="OFO4" s="174"/>
      <c r="OFP4" s="174"/>
      <c r="OFQ4" s="174"/>
      <c r="OFR4" s="174"/>
      <c r="OFS4" s="174"/>
      <c r="OFT4" s="174"/>
      <c r="OFU4" s="174"/>
      <c r="OFV4" s="174"/>
      <c r="OFW4" s="174"/>
      <c r="OFX4" s="174"/>
      <c r="OFY4" s="174"/>
      <c r="OFZ4" s="174"/>
      <c r="OGA4" s="174"/>
      <c r="OGB4" s="174"/>
      <c r="OGC4" s="174"/>
      <c r="OGD4" s="174"/>
      <c r="OGE4" s="174"/>
      <c r="OGF4" s="174"/>
      <c r="OGG4" s="174"/>
      <c r="OGH4" s="174"/>
      <c r="OGI4" s="174"/>
      <c r="OGJ4" s="174"/>
      <c r="OGK4" s="174"/>
      <c r="OGL4" s="174"/>
      <c r="OGM4" s="174"/>
      <c r="OGN4" s="174"/>
      <c r="OGO4" s="174"/>
      <c r="OGP4" s="174"/>
      <c r="OGQ4" s="174"/>
      <c r="OGR4" s="174"/>
      <c r="OGS4" s="174"/>
      <c r="OGT4" s="174"/>
      <c r="OGU4" s="174"/>
      <c r="OGV4" s="174"/>
      <c r="OGW4" s="174"/>
      <c r="OGX4" s="174"/>
      <c r="OGY4" s="174"/>
      <c r="OGZ4" s="174"/>
      <c r="OHA4" s="174"/>
      <c r="OHB4" s="174"/>
      <c r="OHC4" s="174"/>
      <c r="OHD4" s="174"/>
      <c r="OHE4" s="174"/>
      <c r="OHF4" s="174"/>
      <c r="OHG4" s="174"/>
      <c r="OHH4" s="174"/>
      <c r="OHI4" s="174"/>
      <c r="OHJ4" s="174"/>
      <c r="OHK4" s="174"/>
      <c r="OHL4" s="174"/>
      <c r="OHM4" s="174"/>
      <c r="OHN4" s="174"/>
      <c r="OHO4" s="174"/>
      <c r="OHP4" s="174"/>
      <c r="OHQ4" s="174"/>
      <c r="OHR4" s="174"/>
      <c r="OHS4" s="174"/>
      <c r="OHT4" s="174"/>
      <c r="OHU4" s="174"/>
      <c r="OHV4" s="174"/>
      <c r="OHW4" s="174"/>
      <c r="OHX4" s="174"/>
      <c r="OHY4" s="174"/>
      <c r="OHZ4" s="174"/>
      <c r="OIA4" s="174"/>
      <c r="OIB4" s="174"/>
      <c r="OIC4" s="174"/>
      <c r="OID4" s="174"/>
      <c r="OIE4" s="174"/>
      <c r="OIF4" s="174"/>
      <c r="OIG4" s="174"/>
      <c r="OIH4" s="174"/>
      <c r="OII4" s="174"/>
      <c r="OIJ4" s="174"/>
      <c r="OIK4" s="174"/>
      <c r="OIL4" s="174"/>
      <c r="OIM4" s="174"/>
      <c r="OIN4" s="174"/>
      <c r="OIO4" s="174"/>
      <c r="OIP4" s="174"/>
      <c r="OIQ4" s="174"/>
      <c r="OIR4" s="174"/>
      <c r="OIS4" s="174"/>
      <c r="OIT4" s="174"/>
      <c r="OIU4" s="174"/>
      <c r="OIV4" s="174"/>
      <c r="OIW4" s="174"/>
      <c r="OIX4" s="174"/>
      <c r="OIY4" s="174"/>
      <c r="OIZ4" s="174"/>
      <c r="OJA4" s="174"/>
      <c r="OJB4" s="174"/>
      <c r="OJC4" s="174"/>
      <c r="OJD4" s="174"/>
      <c r="OJE4" s="174"/>
      <c r="OJF4" s="174"/>
      <c r="OJG4" s="174"/>
      <c r="OJH4" s="174"/>
      <c r="OJI4" s="174"/>
      <c r="OJJ4" s="174"/>
      <c r="OJK4" s="174"/>
      <c r="OJL4" s="174"/>
      <c r="OJM4" s="174"/>
      <c r="OJN4" s="174"/>
      <c r="OJO4" s="174"/>
      <c r="OJP4" s="174"/>
      <c r="OJQ4" s="174"/>
      <c r="OJR4" s="174"/>
      <c r="OJS4" s="174"/>
      <c r="OJT4" s="174"/>
      <c r="OJU4" s="174"/>
      <c r="OJV4" s="174"/>
      <c r="OJW4" s="174"/>
      <c r="OJX4" s="174"/>
      <c r="OJY4" s="174"/>
      <c r="OJZ4" s="174"/>
      <c r="OKA4" s="174"/>
      <c r="OKB4" s="174"/>
      <c r="OKC4" s="174"/>
      <c r="OKD4" s="174"/>
      <c r="OKE4" s="174"/>
      <c r="OKF4" s="174"/>
      <c r="OKG4" s="174"/>
      <c r="OKH4" s="174"/>
      <c r="OKI4" s="174"/>
      <c r="OKJ4" s="174"/>
      <c r="OKK4" s="174"/>
      <c r="OKL4" s="174"/>
      <c r="OKM4" s="174"/>
      <c r="OKN4" s="174"/>
      <c r="OKO4" s="174"/>
      <c r="OKP4" s="174"/>
      <c r="OKQ4" s="174"/>
      <c r="OKR4" s="174"/>
      <c r="OKS4" s="174"/>
      <c r="OKT4" s="174"/>
      <c r="OKU4" s="174"/>
      <c r="OKV4" s="174"/>
      <c r="OKW4" s="174"/>
      <c r="OKX4" s="174"/>
      <c r="OKY4" s="174"/>
      <c r="OKZ4" s="174"/>
      <c r="OLA4" s="174"/>
      <c r="OLB4" s="174"/>
      <c r="OLC4" s="174"/>
      <c r="OLD4" s="174"/>
      <c r="OLE4" s="174"/>
      <c r="OLF4" s="174"/>
      <c r="OLG4" s="174"/>
      <c r="OLH4" s="174"/>
      <c r="OLI4" s="174"/>
      <c r="OLJ4" s="174"/>
      <c r="OLK4" s="174"/>
      <c r="OLL4" s="174"/>
      <c r="OLM4" s="174"/>
      <c r="OLN4" s="174"/>
      <c r="OLO4" s="174"/>
      <c r="OLP4" s="174"/>
      <c r="OLQ4" s="174"/>
      <c r="OLR4" s="174"/>
      <c r="OLS4" s="174"/>
      <c r="OLT4" s="174"/>
      <c r="OLU4" s="174"/>
      <c r="OLV4" s="174"/>
      <c r="OLW4" s="174"/>
      <c r="OLX4" s="174"/>
      <c r="OLY4" s="174"/>
      <c r="OLZ4" s="174"/>
      <c r="OMA4" s="174"/>
      <c r="OMB4" s="174"/>
      <c r="OMC4" s="174"/>
      <c r="OMD4" s="174"/>
      <c r="OME4" s="174"/>
      <c r="OMF4" s="174"/>
      <c r="OMG4" s="174"/>
      <c r="OMH4" s="174"/>
      <c r="OMI4" s="174"/>
      <c r="OMJ4" s="174"/>
      <c r="OMK4" s="174"/>
      <c r="OML4" s="174"/>
      <c r="OMM4" s="174"/>
      <c r="OMN4" s="174"/>
      <c r="OMO4" s="174"/>
      <c r="OMP4" s="174"/>
      <c r="OMQ4" s="174"/>
      <c r="OMR4" s="174"/>
      <c r="OMS4" s="174"/>
      <c r="OMT4" s="174"/>
      <c r="OMU4" s="174"/>
      <c r="OMV4" s="174"/>
      <c r="OMW4" s="174"/>
      <c r="OMX4" s="174"/>
      <c r="OMY4" s="174"/>
      <c r="OMZ4" s="174"/>
      <c r="ONA4" s="174"/>
      <c r="ONB4" s="174"/>
      <c r="ONC4" s="174"/>
      <c r="OND4" s="174"/>
      <c r="ONE4" s="174"/>
      <c r="ONF4" s="174"/>
      <c r="ONG4" s="174"/>
      <c r="ONH4" s="174"/>
      <c r="ONI4" s="174"/>
      <c r="ONJ4" s="174"/>
      <c r="ONK4" s="174"/>
      <c r="ONL4" s="174"/>
      <c r="ONM4" s="174"/>
      <c r="ONN4" s="174"/>
      <c r="ONO4" s="174"/>
      <c r="ONP4" s="174"/>
      <c r="ONQ4" s="174"/>
      <c r="ONR4" s="174"/>
      <c r="ONS4" s="174"/>
      <c r="ONT4" s="174"/>
      <c r="ONU4" s="174"/>
      <c r="ONV4" s="174"/>
      <c r="ONW4" s="174"/>
      <c r="ONX4" s="174"/>
      <c r="ONY4" s="174"/>
      <c r="ONZ4" s="174"/>
      <c r="OOA4" s="174"/>
      <c r="OOB4" s="174"/>
      <c r="OOC4" s="174"/>
      <c r="OOD4" s="174"/>
      <c r="OOE4" s="174"/>
      <c r="OOF4" s="174"/>
      <c r="OOG4" s="174"/>
      <c r="OOH4" s="174"/>
      <c r="OOI4" s="174"/>
      <c r="OOJ4" s="174"/>
      <c r="OOK4" s="174"/>
      <c r="OOL4" s="174"/>
      <c r="OOM4" s="174"/>
      <c r="OON4" s="174"/>
      <c r="OOO4" s="174"/>
      <c r="OOP4" s="174"/>
      <c r="OOQ4" s="174"/>
      <c r="OOR4" s="174"/>
      <c r="OOS4" s="174"/>
      <c r="OOT4" s="174"/>
      <c r="OOU4" s="174"/>
      <c r="OOV4" s="174"/>
      <c r="OOW4" s="174"/>
      <c r="OOX4" s="174"/>
      <c r="OOY4" s="174"/>
      <c r="OOZ4" s="174"/>
      <c r="OPA4" s="174"/>
      <c r="OPB4" s="174"/>
      <c r="OPC4" s="174"/>
      <c r="OPD4" s="174"/>
      <c r="OPE4" s="174"/>
      <c r="OPF4" s="174"/>
      <c r="OPG4" s="174"/>
      <c r="OPH4" s="174"/>
      <c r="OPI4" s="174"/>
      <c r="OPJ4" s="174"/>
      <c r="OPK4" s="174"/>
      <c r="OPL4" s="174"/>
      <c r="OPM4" s="174"/>
      <c r="OPN4" s="174"/>
      <c r="OPO4" s="174"/>
      <c r="OPP4" s="174"/>
      <c r="OPQ4" s="174"/>
      <c r="OPR4" s="174"/>
      <c r="OPS4" s="174"/>
      <c r="OPT4" s="174"/>
      <c r="OPU4" s="174"/>
      <c r="OPV4" s="174"/>
      <c r="OPW4" s="174"/>
      <c r="OPX4" s="174"/>
      <c r="OPY4" s="174"/>
      <c r="OPZ4" s="174"/>
      <c r="OQA4" s="174"/>
      <c r="OQB4" s="174"/>
      <c r="OQC4" s="174"/>
      <c r="OQD4" s="174"/>
      <c r="OQE4" s="174"/>
      <c r="OQF4" s="174"/>
      <c r="OQG4" s="174"/>
      <c r="OQH4" s="174"/>
      <c r="OQI4" s="174"/>
      <c r="OQJ4" s="174"/>
      <c r="OQK4" s="174"/>
      <c r="OQL4" s="174"/>
      <c r="OQM4" s="174"/>
      <c r="OQN4" s="174"/>
      <c r="OQO4" s="174"/>
      <c r="OQP4" s="174"/>
      <c r="OQQ4" s="174"/>
      <c r="OQR4" s="174"/>
      <c r="OQS4" s="174"/>
      <c r="OQT4" s="174"/>
      <c r="OQU4" s="174"/>
      <c r="OQV4" s="174"/>
      <c r="OQW4" s="174"/>
      <c r="OQX4" s="174"/>
      <c r="OQY4" s="174"/>
      <c r="OQZ4" s="174"/>
      <c r="ORA4" s="174"/>
      <c r="ORB4" s="174"/>
      <c r="ORC4" s="174"/>
      <c r="ORD4" s="174"/>
      <c r="ORE4" s="174"/>
      <c r="ORF4" s="174"/>
      <c r="ORG4" s="174"/>
      <c r="ORH4" s="174"/>
      <c r="ORI4" s="174"/>
      <c r="ORJ4" s="174"/>
      <c r="ORK4" s="174"/>
      <c r="ORL4" s="174"/>
      <c r="ORM4" s="174"/>
      <c r="ORN4" s="174"/>
      <c r="ORO4" s="174"/>
      <c r="ORP4" s="174"/>
      <c r="ORQ4" s="174"/>
      <c r="ORR4" s="174"/>
      <c r="ORS4" s="174"/>
      <c r="ORT4" s="174"/>
      <c r="ORU4" s="174"/>
      <c r="ORV4" s="174"/>
      <c r="ORW4" s="174"/>
      <c r="ORX4" s="174"/>
      <c r="ORY4" s="174"/>
      <c r="ORZ4" s="174"/>
      <c r="OSA4" s="174"/>
      <c r="OSB4" s="174"/>
      <c r="OSC4" s="174"/>
      <c r="OSD4" s="174"/>
      <c r="OSE4" s="174"/>
      <c r="OSF4" s="174"/>
      <c r="OSG4" s="174"/>
      <c r="OSH4" s="174"/>
      <c r="OSI4" s="174"/>
      <c r="OSJ4" s="174"/>
      <c r="OSK4" s="174"/>
      <c r="OSL4" s="174"/>
      <c r="OSM4" s="174"/>
      <c r="OSN4" s="174"/>
      <c r="OSO4" s="174"/>
      <c r="OSP4" s="174"/>
      <c r="OSQ4" s="174"/>
      <c r="OSR4" s="174"/>
      <c r="OSS4" s="174"/>
      <c r="OST4" s="174"/>
      <c r="OSU4" s="174"/>
      <c r="OSV4" s="174"/>
      <c r="OSW4" s="174"/>
      <c r="OSX4" s="174"/>
      <c r="OSY4" s="174"/>
      <c r="OSZ4" s="174"/>
      <c r="OTA4" s="174"/>
      <c r="OTB4" s="174"/>
      <c r="OTC4" s="174"/>
      <c r="OTD4" s="174"/>
      <c r="OTE4" s="174"/>
      <c r="OTF4" s="174"/>
      <c r="OTG4" s="174"/>
      <c r="OTH4" s="174"/>
      <c r="OTI4" s="174"/>
      <c r="OTJ4" s="174"/>
      <c r="OTK4" s="174"/>
      <c r="OTL4" s="174"/>
      <c r="OTM4" s="174"/>
      <c r="OTN4" s="174"/>
      <c r="OTO4" s="174"/>
      <c r="OTP4" s="174"/>
      <c r="OTQ4" s="174"/>
      <c r="OTR4" s="174"/>
      <c r="OTS4" s="174"/>
      <c r="OTT4" s="174"/>
      <c r="OTU4" s="174"/>
      <c r="OTV4" s="174"/>
      <c r="OTW4" s="174"/>
      <c r="OTX4" s="174"/>
      <c r="OTY4" s="174"/>
      <c r="OTZ4" s="174"/>
      <c r="OUA4" s="174"/>
      <c r="OUB4" s="174"/>
      <c r="OUC4" s="174"/>
      <c r="OUD4" s="174"/>
      <c r="OUE4" s="174"/>
      <c r="OUF4" s="174"/>
      <c r="OUG4" s="174"/>
      <c r="OUH4" s="174"/>
      <c r="OUI4" s="174"/>
      <c r="OUJ4" s="174"/>
      <c r="OUK4" s="174"/>
      <c r="OUL4" s="174"/>
      <c r="OUM4" s="174"/>
      <c r="OUN4" s="174"/>
      <c r="OUO4" s="174"/>
      <c r="OUP4" s="174"/>
      <c r="OUQ4" s="174"/>
      <c r="OUR4" s="174"/>
      <c r="OUS4" s="174"/>
      <c r="OUT4" s="174"/>
      <c r="OUU4" s="174"/>
      <c r="OUV4" s="174"/>
      <c r="OUW4" s="174"/>
      <c r="OUX4" s="174"/>
      <c r="OUY4" s="174"/>
      <c r="OUZ4" s="174"/>
      <c r="OVA4" s="174"/>
      <c r="OVB4" s="174"/>
      <c r="OVC4" s="174"/>
      <c r="OVD4" s="174"/>
      <c r="OVE4" s="174"/>
      <c r="OVF4" s="174"/>
      <c r="OVG4" s="174"/>
      <c r="OVH4" s="174"/>
      <c r="OVI4" s="174"/>
      <c r="OVJ4" s="174"/>
      <c r="OVK4" s="174"/>
      <c r="OVL4" s="174"/>
      <c r="OVM4" s="174"/>
      <c r="OVN4" s="174"/>
      <c r="OVO4" s="174"/>
      <c r="OVP4" s="174"/>
      <c r="OVQ4" s="174"/>
      <c r="OVR4" s="174"/>
      <c r="OVS4" s="174"/>
      <c r="OVT4" s="174"/>
      <c r="OVU4" s="174"/>
      <c r="OVV4" s="174"/>
      <c r="OVW4" s="174"/>
      <c r="OVX4" s="174"/>
      <c r="OVY4" s="174"/>
      <c r="OVZ4" s="174"/>
      <c r="OWA4" s="174"/>
      <c r="OWB4" s="174"/>
      <c r="OWC4" s="174"/>
      <c r="OWD4" s="174"/>
      <c r="OWE4" s="174"/>
      <c r="OWF4" s="174"/>
      <c r="OWG4" s="174"/>
      <c r="OWH4" s="174"/>
      <c r="OWI4" s="174"/>
      <c r="OWJ4" s="174"/>
      <c r="OWK4" s="174"/>
      <c r="OWL4" s="174"/>
      <c r="OWM4" s="174"/>
      <c r="OWN4" s="174"/>
      <c r="OWO4" s="174"/>
      <c r="OWP4" s="174"/>
      <c r="OWQ4" s="174"/>
      <c r="OWR4" s="174"/>
      <c r="OWS4" s="174"/>
      <c r="OWT4" s="174"/>
      <c r="OWU4" s="174"/>
      <c r="OWV4" s="174"/>
      <c r="OWW4" s="174"/>
      <c r="OWX4" s="174"/>
      <c r="OWY4" s="174"/>
      <c r="OWZ4" s="174"/>
      <c r="OXA4" s="174"/>
      <c r="OXB4" s="174"/>
      <c r="OXC4" s="174"/>
      <c r="OXD4" s="174"/>
      <c r="OXE4" s="174"/>
      <c r="OXF4" s="174"/>
      <c r="OXG4" s="174"/>
      <c r="OXH4" s="174"/>
      <c r="OXI4" s="174"/>
      <c r="OXJ4" s="174"/>
      <c r="OXK4" s="174"/>
      <c r="OXL4" s="174"/>
      <c r="OXM4" s="174"/>
      <c r="OXN4" s="174"/>
      <c r="OXO4" s="174"/>
      <c r="OXP4" s="174"/>
      <c r="OXQ4" s="174"/>
      <c r="OXR4" s="174"/>
      <c r="OXS4" s="174"/>
      <c r="OXT4" s="174"/>
      <c r="OXU4" s="174"/>
      <c r="OXV4" s="174"/>
      <c r="OXW4" s="174"/>
      <c r="OXX4" s="174"/>
      <c r="OXY4" s="174"/>
      <c r="OXZ4" s="174"/>
      <c r="OYA4" s="174"/>
      <c r="OYB4" s="174"/>
      <c r="OYC4" s="174"/>
      <c r="OYD4" s="174"/>
      <c r="OYE4" s="174"/>
      <c r="OYF4" s="174"/>
      <c r="OYG4" s="174"/>
      <c r="OYH4" s="174"/>
      <c r="OYI4" s="174"/>
      <c r="OYJ4" s="174"/>
      <c r="OYK4" s="174"/>
      <c r="OYL4" s="174"/>
      <c r="OYM4" s="174"/>
      <c r="OYN4" s="174"/>
      <c r="OYO4" s="174"/>
      <c r="OYP4" s="174"/>
      <c r="OYQ4" s="174"/>
      <c r="OYR4" s="174"/>
      <c r="OYS4" s="174"/>
      <c r="OYT4" s="174"/>
      <c r="OYU4" s="174"/>
      <c r="OYV4" s="174"/>
      <c r="OYW4" s="174"/>
      <c r="OYX4" s="174"/>
      <c r="OYY4" s="174"/>
      <c r="OYZ4" s="174"/>
      <c r="OZA4" s="174"/>
      <c r="OZB4" s="174"/>
      <c r="OZC4" s="174"/>
      <c r="OZD4" s="174"/>
      <c r="OZE4" s="174"/>
      <c r="OZF4" s="174"/>
      <c r="OZG4" s="174"/>
      <c r="OZH4" s="174"/>
      <c r="OZI4" s="174"/>
      <c r="OZJ4" s="174"/>
      <c r="OZK4" s="174"/>
      <c r="OZL4" s="174"/>
      <c r="OZM4" s="174"/>
      <c r="OZN4" s="174"/>
      <c r="OZO4" s="174"/>
      <c r="OZP4" s="174"/>
      <c r="OZQ4" s="174"/>
      <c r="OZR4" s="174"/>
      <c r="OZS4" s="174"/>
      <c r="OZT4" s="174"/>
      <c r="OZU4" s="174"/>
      <c r="OZV4" s="174"/>
      <c r="OZW4" s="174"/>
      <c r="OZX4" s="174"/>
      <c r="OZY4" s="174"/>
      <c r="OZZ4" s="174"/>
      <c r="PAA4" s="174"/>
      <c r="PAB4" s="174"/>
      <c r="PAC4" s="174"/>
      <c r="PAD4" s="174"/>
      <c r="PAE4" s="174"/>
      <c r="PAF4" s="174"/>
      <c r="PAG4" s="174"/>
      <c r="PAH4" s="174"/>
      <c r="PAI4" s="174"/>
      <c r="PAJ4" s="174"/>
      <c r="PAK4" s="174"/>
      <c r="PAL4" s="174"/>
      <c r="PAM4" s="174"/>
      <c r="PAN4" s="174"/>
      <c r="PAO4" s="174"/>
      <c r="PAP4" s="174"/>
      <c r="PAQ4" s="174"/>
      <c r="PAR4" s="174"/>
      <c r="PAS4" s="174"/>
      <c r="PAT4" s="174"/>
      <c r="PAU4" s="174"/>
      <c r="PAV4" s="174"/>
      <c r="PAW4" s="174"/>
      <c r="PAX4" s="174"/>
      <c r="PAY4" s="174"/>
      <c r="PAZ4" s="174"/>
      <c r="PBA4" s="174"/>
      <c r="PBB4" s="174"/>
      <c r="PBC4" s="174"/>
      <c r="PBD4" s="174"/>
      <c r="PBE4" s="174"/>
      <c r="PBF4" s="174"/>
      <c r="PBG4" s="174"/>
      <c r="PBH4" s="174"/>
      <c r="PBI4" s="174"/>
      <c r="PBJ4" s="174"/>
      <c r="PBK4" s="174"/>
      <c r="PBL4" s="174"/>
      <c r="PBM4" s="174"/>
      <c r="PBN4" s="174"/>
      <c r="PBO4" s="174"/>
      <c r="PBP4" s="174"/>
      <c r="PBQ4" s="174"/>
      <c r="PBR4" s="174"/>
      <c r="PBS4" s="174"/>
      <c r="PBT4" s="174"/>
      <c r="PBU4" s="174"/>
      <c r="PBV4" s="174"/>
      <c r="PBW4" s="174"/>
      <c r="PBX4" s="174"/>
      <c r="PBY4" s="174"/>
      <c r="PBZ4" s="174"/>
      <c r="PCA4" s="174"/>
      <c r="PCB4" s="174"/>
      <c r="PCC4" s="174"/>
      <c r="PCD4" s="174"/>
      <c r="PCE4" s="174"/>
      <c r="PCF4" s="174"/>
      <c r="PCG4" s="174"/>
      <c r="PCH4" s="174"/>
      <c r="PCI4" s="174"/>
      <c r="PCJ4" s="174"/>
      <c r="PCK4" s="174"/>
      <c r="PCL4" s="174"/>
      <c r="PCM4" s="174"/>
      <c r="PCN4" s="174"/>
      <c r="PCO4" s="174"/>
      <c r="PCP4" s="174"/>
      <c r="PCQ4" s="174"/>
      <c r="PCR4" s="174"/>
      <c r="PCS4" s="174"/>
      <c r="PCT4" s="174"/>
      <c r="PCU4" s="174"/>
      <c r="PCV4" s="174"/>
      <c r="PCW4" s="174"/>
      <c r="PCX4" s="174"/>
      <c r="PCY4" s="174"/>
      <c r="PCZ4" s="174"/>
      <c r="PDA4" s="174"/>
      <c r="PDB4" s="174"/>
      <c r="PDC4" s="174"/>
      <c r="PDD4" s="174"/>
      <c r="PDE4" s="174"/>
      <c r="PDF4" s="174"/>
      <c r="PDG4" s="174"/>
      <c r="PDH4" s="174"/>
      <c r="PDI4" s="174"/>
      <c r="PDJ4" s="174"/>
      <c r="PDK4" s="174"/>
      <c r="PDL4" s="174"/>
      <c r="PDM4" s="174"/>
      <c r="PDN4" s="174"/>
      <c r="PDO4" s="174"/>
      <c r="PDP4" s="174"/>
      <c r="PDQ4" s="174"/>
      <c r="PDR4" s="174"/>
      <c r="PDS4" s="174"/>
      <c r="PDT4" s="174"/>
      <c r="PDU4" s="174"/>
      <c r="PDV4" s="174"/>
      <c r="PDW4" s="174"/>
      <c r="PDX4" s="174"/>
      <c r="PDY4" s="174"/>
      <c r="PDZ4" s="174"/>
      <c r="PEA4" s="174"/>
      <c r="PEB4" s="174"/>
      <c r="PEC4" s="174"/>
      <c r="PED4" s="174"/>
      <c r="PEE4" s="174"/>
      <c r="PEF4" s="174"/>
      <c r="PEG4" s="174"/>
      <c r="PEH4" s="174"/>
      <c r="PEI4" s="174"/>
      <c r="PEJ4" s="174"/>
      <c r="PEK4" s="174"/>
      <c r="PEL4" s="174"/>
      <c r="PEM4" s="174"/>
      <c r="PEN4" s="174"/>
      <c r="PEO4" s="174"/>
      <c r="PEP4" s="174"/>
      <c r="PEQ4" s="174"/>
      <c r="PER4" s="174"/>
      <c r="PES4" s="174"/>
      <c r="PET4" s="174"/>
      <c r="PEU4" s="174"/>
      <c r="PEV4" s="174"/>
      <c r="PEW4" s="174"/>
      <c r="PEX4" s="174"/>
      <c r="PEY4" s="174"/>
      <c r="PEZ4" s="174"/>
      <c r="PFA4" s="174"/>
      <c r="PFB4" s="174"/>
      <c r="PFC4" s="174"/>
      <c r="PFD4" s="174"/>
      <c r="PFE4" s="174"/>
      <c r="PFF4" s="174"/>
      <c r="PFG4" s="174"/>
      <c r="PFH4" s="174"/>
      <c r="PFI4" s="174"/>
      <c r="PFJ4" s="174"/>
      <c r="PFK4" s="174"/>
      <c r="PFL4" s="174"/>
      <c r="PFM4" s="174"/>
      <c r="PFN4" s="174"/>
      <c r="PFO4" s="174"/>
      <c r="PFP4" s="174"/>
      <c r="PFQ4" s="174"/>
      <c r="PFR4" s="174"/>
      <c r="PFS4" s="174"/>
      <c r="PFT4" s="174"/>
      <c r="PFU4" s="174"/>
      <c r="PFV4" s="174"/>
      <c r="PFW4" s="174"/>
      <c r="PFX4" s="174"/>
      <c r="PFY4" s="174"/>
      <c r="PFZ4" s="174"/>
      <c r="PGA4" s="174"/>
      <c r="PGB4" s="174"/>
      <c r="PGC4" s="174"/>
      <c r="PGD4" s="174"/>
      <c r="PGE4" s="174"/>
      <c r="PGF4" s="174"/>
      <c r="PGG4" s="174"/>
      <c r="PGH4" s="174"/>
      <c r="PGI4" s="174"/>
      <c r="PGJ4" s="174"/>
      <c r="PGK4" s="174"/>
      <c r="PGL4" s="174"/>
      <c r="PGM4" s="174"/>
      <c r="PGN4" s="174"/>
      <c r="PGO4" s="174"/>
      <c r="PGP4" s="174"/>
      <c r="PGQ4" s="174"/>
      <c r="PGR4" s="174"/>
      <c r="PGS4" s="174"/>
      <c r="PGT4" s="174"/>
      <c r="PGU4" s="174"/>
      <c r="PGV4" s="174"/>
      <c r="PGW4" s="174"/>
      <c r="PGX4" s="174"/>
      <c r="PGY4" s="174"/>
      <c r="PGZ4" s="174"/>
      <c r="PHA4" s="174"/>
      <c r="PHB4" s="174"/>
      <c r="PHC4" s="174"/>
      <c r="PHD4" s="174"/>
      <c r="PHE4" s="174"/>
      <c r="PHF4" s="174"/>
      <c r="PHG4" s="174"/>
      <c r="PHH4" s="174"/>
      <c r="PHI4" s="174"/>
      <c r="PHJ4" s="174"/>
      <c r="PHK4" s="174"/>
      <c r="PHL4" s="174"/>
      <c r="PHM4" s="174"/>
      <c r="PHN4" s="174"/>
      <c r="PHO4" s="174"/>
      <c r="PHP4" s="174"/>
      <c r="PHQ4" s="174"/>
      <c r="PHR4" s="174"/>
      <c r="PHS4" s="174"/>
      <c r="PHT4" s="174"/>
      <c r="PHU4" s="174"/>
      <c r="PHV4" s="174"/>
      <c r="PHW4" s="174"/>
      <c r="PHX4" s="174"/>
      <c r="PHY4" s="174"/>
      <c r="PHZ4" s="174"/>
      <c r="PIA4" s="174"/>
      <c r="PIB4" s="174"/>
      <c r="PIC4" s="174"/>
      <c r="PID4" s="174"/>
      <c r="PIE4" s="174"/>
      <c r="PIF4" s="174"/>
      <c r="PIG4" s="174"/>
      <c r="PIH4" s="174"/>
      <c r="PII4" s="174"/>
      <c r="PIJ4" s="174"/>
      <c r="PIK4" s="174"/>
      <c r="PIL4" s="174"/>
      <c r="PIM4" s="174"/>
      <c r="PIN4" s="174"/>
      <c r="PIO4" s="174"/>
      <c r="PIP4" s="174"/>
      <c r="PIQ4" s="174"/>
      <c r="PIR4" s="174"/>
      <c r="PIS4" s="174"/>
      <c r="PIT4" s="174"/>
      <c r="PIU4" s="174"/>
      <c r="PIV4" s="174"/>
      <c r="PIW4" s="174"/>
      <c r="PIX4" s="174"/>
      <c r="PIY4" s="174"/>
      <c r="PIZ4" s="174"/>
      <c r="PJA4" s="174"/>
      <c r="PJB4" s="174"/>
      <c r="PJC4" s="174"/>
      <c r="PJD4" s="174"/>
      <c r="PJE4" s="174"/>
      <c r="PJF4" s="174"/>
      <c r="PJG4" s="174"/>
      <c r="PJH4" s="174"/>
      <c r="PJI4" s="174"/>
      <c r="PJJ4" s="174"/>
      <c r="PJK4" s="174"/>
      <c r="PJL4" s="174"/>
      <c r="PJM4" s="174"/>
      <c r="PJN4" s="174"/>
      <c r="PJO4" s="174"/>
      <c r="PJP4" s="174"/>
      <c r="PJQ4" s="174"/>
      <c r="PJR4" s="174"/>
      <c r="PJS4" s="174"/>
      <c r="PJT4" s="174"/>
      <c r="PJU4" s="174"/>
      <c r="PJV4" s="174"/>
      <c r="PJW4" s="174"/>
      <c r="PJX4" s="174"/>
      <c r="PJY4" s="174"/>
      <c r="PJZ4" s="174"/>
      <c r="PKA4" s="174"/>
      <c r="PKB4" s="174"/>
      <c r="PKC4" s="174"/>
      <c r="PKD4" s="174"/>
      <c r="PKE4" s="174"/>
      <c r="PKF4" s="174"/>
      <c r="PKG4" s="174"/>
      <c r="PKH4" s="174"/>
      <c r="PKI4" s="174"/>
      <c r="PKJ4" s="174"/>
      <c r="PKK4" s="174"/>
      <c r="PKL4" s="174"/>
      <c r="PKM4" s="174"/>
      <c r="PKN4" s="174"/>
      <c r="PKO4" s="174"/>
      <c r="PKP4" s="174"/>
      <c r="PKQ4" s="174"/>
      <c r="PKR4" s="174"/>
      <c r="PKS4" s="174"/>
      <c r="PKT4" s="174"/>
      <c r="PKU4" s="174"/>
      <c r="PKV4" s="174"/>
      <c r="PKW4" s="174"/>
      <c r="PKX4" s="174"/>
      <c r="PKY4" s="174"/>
      <c r="PKZ4" s="174"/>
      <c r="PLA4" s="174"/>
      <c r="PLB4" s="174"/>
      <c r="PLC4" s="174"/>
      <c r="PLD4" s="174"/>
      <c r="PLE4" s="174"/>
      <c r="PLF4" s="174"/>
      <c r="PLG4" s="174"/>
      <c r="PLH4" s="174"/>
      <c r="PLI4" s="174"/>
      <c r="PLJ4" s="174"/>
      <c r="PLK4" s="174"/>
      <c r="PLL4" s="174"/>
      <c r="PLM4" s="174"/>
      <c r="PLN4" s="174"/>
      <c r="PLO4" s="174"/>
      <c r="PLP4" s="174"/>
      <c r="PLQ4" s="174"/>
      <c r="PLR4" s="174"/>
      <c r="PLS4" s="174"/>
      <c r="PLT4" s="174"/>
      <c r="PLU4" s="174"/>
      <c r="PLV4" s="174"/>
      <c r="PLW4" s="174"/>
      <c r="PLX4" s="174"/>
      <c r="PLY4" s="174"/>
      <c r="PLZ4" s="174"/>
      <c r="PMA4" s="174"/>
      <c r="PMB4" s="174"/>
      <c r="PMC4" s="174"/>
      <c r="PMD4" s="174"/>
      <c r="PME4" s="174"/>
      <c r="PMF4" s="174"/>
      <c r="PMG4" s="174"/>
      <c r="PMH4" s="174"/>
      <c r="PMI4" s="174"/>
      <c r="PMJ4" s="174"/>
      <c r="PMK4" s="174"/>
      <c r="PML4" s="174"/>
      <c r="PMM4" s="174"/>
      <c r="PMN4" s="174"/>
      <c r="PMO4" s="174"/>
      <c r="PMP4" s="174"/>
      <c r="PMQ4" s="174"/>
      <c r="PMR4" s="174"/>
      <c r="PMS4" s="174"/>
      <c r="PMT4" s="174"/>
      <c r="PMU4" s="174"/>
      <c r="PMV4" s="174"/>
      <c r="PMW4" s="174"/>
      <c r="PMX4" s="174"/>
      <c r="PMY4" s="174"/>
      <c r="PMZ4" s="174"/>
      <c r="PNA4" s="174"/>
      <c r="PNB4" s="174"/>
      <c r="PNC4" s="174"/>
      <c r="PND4" s="174"/>
      <c r="PNE4" s="174"/>
      <c r="PNF4" s="174"/>
      <c r="PNG4" s="174"/>
      <c r="PNH4" s="174"/>
      <c r="PNI4" s="174"/>
      <c r="PNJ4" s="174"/>
      <c r="PNK4" s="174"/>
      <c r="PNL4" s="174"/>
      <c r="PNM4" s="174"/>
      <c r="PNN4" s="174"/>
      <c r="PNO4" s="174"/>
      <c r="PNP4" s="174"/>
      <c r="PNQ4" s="174"/>
      <c r="PNR4" s="174"/>
      <c r="PNS4" s="174"/>
      <c r="PNT4" s="174"/>
      <c r="PNU4" s="174"/>
      <c r="PNV4" s="174"/>
      <c r="PNW4" s="174"/>
      <c r="PNX4" s="174"/>
      <c r="PNY4" s="174"/>
      <c r="PNZ4" s="174"/>
      <c r="POA4" s="174"/>
      <c r="POB4" s="174"/>
      <c r="POC4" s="174"/>
      <c r="POD4" s="174"/>
      <c r="POE4" s="174"/>
      <c r="POF4" s="174"/>
      <c r="POG4" s="174"/>
      <c r="POH4" s="174"/>
      <c r="POI4" s="174"/>
      <c r="POJ4" s="174"/>
      <c r="POK4" s="174"/>
      <c r="POL4" s="174"/>
      <c r="POM4" s="174"/>
      <c r="PON4" s="174"/>
      <c r="POO4" s="174"/>
      <c r="POP4" s="174"/>
      <c r="POQ4" s="174"/>
      <c r="POR4" s="174"/>
      <c r="POS4" s="174"/>
      <c r="POT4" s="174"/>
      <c r="POU4" s="174"/>
      <c r="POV4" s="174"/>
      <c r="POW4" s="174"/>
      <c r="POX4" s="174"/>
      <c r="POY4" s="174"/>
      <c r="POZ4" s="174"/>
      <c r="PPA4" s="174"/>
      <c r="PPB4" s="174"/>
      <c r="PPC4" s="174"/>
      <c r="PPD4" s="174"/>
      <c r="PPE4" s="174"/>
      <c r="PPF4" s="174"/>
      <c r="PPG4" s="174"/>
      <c r="PPH4" s="174"/>
      <c r="PPI4" s="174"/>
      <c r="PPJ4" s="174"/>
      <c r="PPK4" s="174"/>
      <c r="PPL4" s="174"/>
      <c r="PPM4" s="174"/>
      <c r="PPN4" s="174"/>
      <c r="PPO4" s="174"/>
      <c r="PPP4" s="174"/>
      <c r="PPQ4" s="174"/>
      <c r="PPR4" s="174"/>
      <c r="PPS4" s="174"/>
      <c r="PPT4" s="174"/>
      <c r="PPU4" s="174"/>
      <c r="PPV4" s="174"/>
      <c r="PPW4" s="174"/>
      <c r="PPX4" s="174"/>
      <c r="PPY4" s="174"/>
      <c r="PPZ4" s="174"/>
      <c r="PQA4" s="174"/>
      <c r="PQB4" s="174"/>
      <c r="PQC4" s="174"/>
      <c r="PQD4" s="174"/>
      <c r="PQE4" s="174"/>
      <c r="PQF4" s="174"/>
      <c r="PQG4" s="174"/>
      <c r="PQH4" s="174"/>
      <c r="PQI4" s="174"/>
      <c r="PQJ4" s="174"/>
      <c r="PQK4" s="174"/>
      <c r="PQL4" s="174"/>
      <c r="PQM4" s="174"/>
      <c r="PQN4" s="174"/>
      <c r="PQO4" s="174"/>
      <c r="PQP4" s="174"/>
      <c r="PQQ4" s="174"/>
      <c r="PQR4" s="174"/>
      <c r="PQS4" s="174"/>
      <c r="PQT4" s="174"/>
      <c r="PQU4" s="174"/>
      <c r="PQV4" s="174"/>
      <c r="PQW4" s="174"/>
      <c r="PQX4" s="174"/>
      <c r="PQY4" s="174"/>
      <c r="PQZ4" s="174"/>
      <c r="PRA4" s="174"/>
      <c r="PRB4" s="174"/>
      <c r="PRC4" s="174"/>
      <c r="PRD4" s="174"/>
      <c r="PRE4" s="174"/>
      <c r="PRF4" s="174"/>
      <c r="PRG4" s="174"/>
      <c r="PRH4" s="174"/>
      <c r="PRI4" s="174"/>
      <c r="PRJ4" s="174"/>
      <c r="PRK4" s="174"/>
      <c r="PRL4" s="174"/>
      <c r="PRM4" s="174"/>
      <c r="PRN4" s="174"/>
      <c r="PRO4" s="174"/>
      <c r="PRP4" s="174"/>
      <c r="PRQ4" s="174"/>
      <c r="PRR4" s="174"/>
      <c r="PRS4" s="174"/>
      <c r="PRT4" s="174"/>
      <c r="PRU4" s="174"/>
      <c r="PRV4" s="174"/>
      <c r="PRW4" s="174"/>
      <c r="PRX4" s="174"/>
      <c r="PRY4" s="174"/>
      <c r="PRZ4" s="174"/>
      <c r="PSA4" s="174"/>
      <c r="PSB4" s="174"/>
      <c r="PSC4" s="174"/>
      <c r="PSD4" s="174"/>
      <c r="PSE4" s="174"/>
      <c r="PSF4" s="174"/>
      <c r="PSG4" s="174"/>
      <c r="PSH4" s="174"/>
      <c r="PSI4" s="174"/>
      <c r="PSJ4" s="174"/>
      <c r="PSK4" s="174"/>
      <c r="PSL4" s="174"/>
      <c r="PSM4" s="174"/>
      <c r="PSN4" s="174"/>
      <c r="PSO4" s="174"/>
      <c r="PSP4" s="174"/>
      <c r="PSQ4" s="174"/>
      <c r="PSR4" s="174"/>
      <c r="PSS4" s="174"/>
      <c r="PST4" s="174"/>
      <c r="PSU4" s="174"/>
      <c r="PSV4" s="174"/>
      <c r="PSW4" s="174"/>
      <c r="PSX4" s="174"/>
      <c r="PSY4" s="174"/>
      <c r="PSZ4" s="174"/>
      <c r="PTA4" s="174"/>
      <c r="PTB4" s="174"/>
      <c r="PTC4" s="174"/>
      <c r="PTD4" s="174"/>
      <c r="PTE4" s="174"/>
      <c r="PTF4" s="174"/>
      <c r="PTG4" s="174"/>
      <c r="PTH4" s="174"/>
      <c r="PTI4" s="174"/>
      <c r="PTJ4" s="174"/>
      <c r="PTK4" s="174"/>
      <c r="PTL4" s="174"/>
      <c r="PTM4" s="174"/>
      <c r="PTN4" s="174"/>
      <c r="PTO4" s="174"/>
      <c r="PTP4" s="174"/>
      <c r="PTQ4" s="174"/>
      <c r="PTR4" s="174"/>
      <c r="PTS4" s="174"/>
      <c r="PTT4" s="174"/>
      <c r="PTU4" s="174"/>
      <c r="PTV4" s="174"/>
      <c r="PTW4" s="174"/>
      <c r="PTX4" s="174"/>
      <c r="PTY4" s="174"/>
      <c r="PTZ4" s="174"/>
      <c r="PUA4" s="174"/>
      <c r="PUB4" s="174"/>
      <c r="PUC4" s="174"/>
      <c r="PUD4" s="174"/>
      <c r="PUE4" s="174"/>
      <c r="PUF4" s="174"/>
      <c r="PUG4" s="174"/>
      <c r="PUH4" s="174"/>
      <c r="PUI4" s="174"/>
      <c r="PUJ4" s="174"/>
      <c r="PUK4" s="174"/>
      <c r="PUL4" s="174"/>
      <c r="PUM4" s="174"/>
      <c r="PUN4" s="174"/>
      <c r="PUO4" s="174"/>
      <c r="PUP4" s="174"/>
      <c r="PUQ4" s="174"/>
      <c r="PUR4" s="174"/>
      <c r="PUS4" s="174"/>
      <c r="PUT4" s="174"/>
      <c r="PUU4" s="174"/>
      <c r="PUV4" s="174"/>
      <c r="PUW4" s="174"/>
      <c r="PUX4" s="174"/>
      <c r="PUY4" s="174"/>
      <c r="PUZ4" s="174"/>
      <c r="PVA4" s="174"/>
      <c r="PVB4" s="174"/>
      <c r="PVC4" s="174"/>
      <c r="PVD4" s="174"/>
      <c r="PVE4" s="174"/>
      <c r="PVF4" s="174"/>
      <c r="PVG4" s="174"/>
      <c r="PVH4" s="174"/>
      <c r="PVI4" s="174"/>
      <c r="PVJ4" s="174"/>
      <c r="PVK4" s="174"/>
      <c r="PVL4" s="174"/>
      <c r="PVM4" s="174"/>
      <c r="PVN4" s="174"/>
      <c r="PVO4" s="174"/>
      <c r="PVP4" s="174"/>
      <c r="PVQ4" s="174"/>
      <c r="PVR4" s="174"/>
      <c r="PVS4" s="174"/>
      <c r="PVT4" s="174"/>
      <c r="PVU4" s="174"/>
      <c r="PVV4" s="174"/>
      <c r="PVW4" s="174"/>
      <c r="PVX4" s="174"/>
      <c r="PVY4" s="174"/>
      <c r="PVZ4" s="174"/>
      <c r="PWA4" s="174"/>
      <c r="PWB4" s="174"/>
      <c r="PWC4" s="174"/>
      <c r="PWD4" s="174"/>
      <c r="PWE4" s="174"/>
      <c r="PWF4" s="174"/>
      <c r="PWG4" s="174"/>
      <c r="PWH4" s="174"/>
      <c r="PWI4" s="174"/>
      <c r="PWJ4" s="174"/>
      <c r="PWK4" s="174"/>
      <c r="PWL4" s="174"/>
      <c r="PWM4" s="174"/>
      <c r="PWN4" s="174"/>
      <c r="PWO4" s="174"/>
      <c r="PWP4" s="174"/>
      <c r="PWQ4" s="174"/>
      <c r="PWR4" s="174"/>
      <c r="PWS4" s="174"/>
      <c r="PWT4" s="174"/>
      <c r="PWU4" s="174"/>
      <c r="PWV4" s="174"/>
      <c r="PWW4" s="174"/>
      <c r="PWX4" s="174"/>
      <c r="PWY4" s="174"/>
      <c r="PWZ4" s="174"/>
      <c r="PXA4" s="174"/>
      <c r="PXB4" s="174"/>
      <c r="PXC4" s="174"/>
      <c r="PXD4" s="174"/>
      <c r="PXE4" s="174"/>
      <c r="PXF4" s="174"/>
      <c r="PXG4" s="174"/>
      <c r="PXH4" s="174"/>
      <c r="PXI4" s="174"/>
      <c r="PXJ4" s="174"/>
      <c r="PXK4" s="174"/>
      <c r="PXL4" s="174"/>
      <c r="PXM4" s="174"/>
      <c r="PXN4" s="174"/>
      <c r="PXO4" s="174"/>
      <c r="PXP4" s="174"/>
      <c r="PXQ4" s="174"/>
      <c r="PXR4" s="174"/>
      <c r="PXS4" s="174"/>
      <c r="PXT4" s="174"/>
      <c r="PXU4" s="174"/>
      <c r="PXV4" s="174"/>
      <c r="PXW4" s="174"/>
      <c r="PXX4" s="174"/>
      <c r="PXY4" s="174"/>
      <c r="PXZ4" s="174"/>
      <c r="PYA4" s="174"/>
      <c r="PYB4" s="174"/>
      <c r="PYC4" s="174"/>
      <c r="PYD4" s="174"/>
      <c r="PYE4" s="174"/>
      <c r="PYF4" s="174"/>
      <c r="PYG4" s="174"/>
      <c r="PYH4" s="174"/>
      <c r="PYI4" s="174"/>
      <c r="PYJ4" s="174"/>
      <c r="PYK4" s="174"/>
      <c r="PYL4" s="174"/>
      <c r="PYM4" s="174"/>
      <c r="PYN4" s="174"/>
      <c r="PYO4" s="174"/>
      <c r="PYP4" s="174"/>
      <c r="PYQ4" s="174"/>
      <c r="PYR4" s="174"/>
      <c r="PYS4" s="174"/>
      <c r="PYT4" s="174"/>
      <c r="PYU4" s="174"/>
      <c r="PYV4" s="174"/>
      <c r="PYW4" s="174"/>
      <c r="PYX4" s="174"/>
      <c r="PYY4" s="174"/>
      <c r="PYZ4" s="174"/>
      <c r="PZA4" s="174"/>
      <c r="PZB4" s="174"/>
      <c r="PZC4" s="174"/>
      <c r="PZD4" s="174"/>
      <c r="PZE4" s="174"/>
      <c r="PZF4" s="174"/>
      <c r="PZG4" s="174"/>
      <c r="PZH4" s="174"/>
      <c r="PZI4" s="174"/>
      <c r="PZJ4" s="174"/>
      <c r="PZK4" s="174"/>
      <c r="PZL4" s="174"/>
      <c r="PZM4" s="174"/>
      <c r="PZN4" s="174"/>
      <c r="PZO4" s="174"/>
      <c r="PZP4" s="174"/>
      <c r="PZQ4" s="174"/>
      <c r="PZR4" s="174"/>
      <c r="PZS4" s="174"/>
      <c r="PZT4" s="174"/>
      <c r="PZU4" s="174"/>
      <c r="PZV4" s="174"/>
      <c r="PZW4" s="174"/>
      <c r="PZX4" s="174"/>
      <c r="PZY4" s="174"/>
      <c r="PZZ4" s="174"/>
      <c r="QAA4" s="174"/>
      <c r="QAB4" s="174"/>
      <c r="QAC4" s="174"/>
      <c r="QAD4" s="174"/>
      <c r="QAE4" s="174"/>
      <c r="QAF4" s="174"/>
      <c r="QAG4" s="174"/>
      <c r="QAH4" s="174"/>
      <c r="QAI4" s="174"/>
      <c r="QAJ4" s="174"/>
      <c r="QAK4" s="174"/>
      <c r="QAL4" s="174"/>
      <c r="QAM4" s="174"/>
      <c r="QAN4" s="174"/>
      <c r="QAO4" s="174"/>
      <c r="QAP4" s="174"/>
      <c r="QAQ4" s="174"/>
      <c r="QAR4" s="174"/>
      <c r="QAS4" s="174"/>
      <c r="QAT4" s="174"/>
      <c r="QAU4" s="174"/>
      <c r="QAV4" s="174"/>
      <c r="QAW4" s="174"/>
      <c r="QAX4" s="174"/>
      <c r="QAY4" s="174"/>
      <c r="QAZ4" s="174"/>
      <c r="QBA4" s="174"/>
      <c r="QBB4" s="174"/>
      <c r="QBC4" s="174"/>
      <c r="QBD4" s="174"/>
      <c r="QBE4" s="174"/>
      <c r="QBF4" s="174"/>
      <c r="QBG4" s="174"/>
      <c r="QBH4" s="174"/>
      <c r="QBI4" s="174"/>
      <c r="QBJ4" s="174"/>
      <c r="QBK4" s="174"/>
      <c r="QBL4" s="174"/>
      <c r="QBM4" s="174"/>
      <c r="QBN4" s="174"/>
      <c r="QBO4" s="174"/>
      <c r="QBP4" s="174"/>
      <c r="QBQ4" s="174"/>
      <c r="QBR4" s="174"/>
      <c r="QBS4" s="174"/>
      <c r="QBT4" s="174"/>
      <c r="QBU4" s="174"/>
      <c r="QBV4" s="174"/>
      <c r="QBW4" s="174"/>
      <c r="QBX4" s="174"/>
      <c r="QBY4" s="174"/>
      <c r="QBZ4" s="174"/>
      <c r="QCA4" s="174"/>
      <c r="QCB4" s="174"/>
      <c r="QCC4" s="174"/>
      <c r="QCD4" s="174"/>
      <c r="QCE4" s="174"/>
      <c r="QCF4" s="174"/>
      <c r="QCG4" s="174"/>
      <c r="QCH4" s="174"/>
      <c r="QCI4" s="174"/>
      <c r="QCJ4" s="174"/>
      <c r="QCK4" s="174"/>
      <c r="QCL4" s="174"/>
      <c r="QCM4" s="174"/>
      <c r="QCN4" s="174"/>
      <c r="QCO4" s="174"/>
      <c r="QCP4" s="174"/>
      <c r="QCQ4" s="174"/>
      <c r="QCR4" s="174"/>
      <c r="QCS4" s="174"/>
      <c r="QCT4" s="174"/>
      <c r="QCU4" s="174"/>
      <c r="QCV4" s="174"/>
      <c r="QCW4" s="174"/>
      <c r="QCX4" s="174"/>
      <c r="QCY4" s="174"/>
      <c r="QCZ4" s="174"/>
      <c r="QDA4" s="174"/>
      <c r="QDB4" s="174"/>
      <c r="QDC4" s="174"/>
      <c r="QDD4" s="174"/>
      <c r="QDE4" s="174"/>
      <c r="QDF4" s="174"/>
      <c r="QDG4" s="174"/>
      <c r="QDH4" s="174"/>
      <c r="QDI4" s="174"/>
      <c r="QDJ4" s="174"/>
      <c r="QDK4" s="174"/>
      <c r="QDL4" s="174"/>
      <c r="QDM4" s="174"/>
      <c r="QDN4" s="174"/>
      <c r="QDO4" s="174"/>
      <c r="QDP4" s="174"/>
      <c r="QDQ4" s="174"/>
      <c r="QDR4" s="174"/>
      <c r="QDS4" s="174"/>
      <c r="QDT4" s="174"/>
      <c r="QDU4" s="174"/>
      <c r="QDV4" s="174"/>
      <c r="QDW4" s="174"/>
      <c r="QDX4" s="174"/>
      <c r="QDY4" s="174"/>
      <c r="QDZ4" s="174"/>
      <c r="QEA4" s="174"/>
      <c r="QEB4" s="174"/>
      <c r="QEC4" s="174"/>
      <c r="QED4" s="174"/>
      <c r="QEE4" s="174"/>
      <c r="QEF4" s="174"/>
      <c r="QEG4" s="174"/>
      <c r="QEH4" s="174"/>
      <c r="QEI4" s="174"/>
      <c r="QEJ4" s="174"/>
      <c r="QEK4" s="174"/>
      <c r="QEL4" s="174"/>
      <c r="QEM4" s="174"/>
      <c r="QEN4" s="174"/>
      <c r="QEO4" s="174"/>
      <c r="QEP4" s="174"/>
      <c r="QEQ4" s="174"/>
      <c r="QER4" s="174"/>
      <c r="QES4" s="174"/>
      <c r="QET4" s="174"/>
      <c r="QEU4" s="174"/>
      <c r="QEV4" s="174"/>
      <c r="QEW4" s="174"/>
      <c r="QEX4" s="174"/>
      <c r="QEY4" s="174"/>
      <c r="QEZ4" s="174"/>
      <c r="QFA4" s="174"/>
      <c r="QFB4" s="174"/>
      <c r="QFC4" s="174"/>
      <c r="QFD4" s="174"/>
      <c r="QFE4" s="174"/>
      <c r="QFF4" s="174"/>
      <c r="QFG4" s="174"/>
      <c r="QFH4" s="174"/>
      <c r="QFI4" s="174"/>
      <c r="QFJ4" s="174"/>
      <c r="QFK4" s="174"/>
      <c r="QFL4" s="174"/>
      <c r="QFM4" s="174"/>
      <c r="QFN4" s="174"/>
      <c r="QFO4" s="174"/>
      <c r="QFP4" s="174"/>
      <c r="QFQ4" s="174"/>
      <c r="QFR4" s="174"/>
      <c r="QFS4" s="174"/>
      <c r="QFT4" s="174"/>
      <c r="QFU4" s="174"/>
      <c r="QFV4" s="174"/>
      <c r="QFW4" s="174"/>
      <c r="QFX4" s="174"/>
      <c r="QFY4" s="174"/>
      <c r="QFZ4" s="174"/>
      <c r="QGA4" s="174"/>
      <c r="QGB4" s="174"/>
      <c r="QGC4" s="174"/>
      <c r="QGD4" s="174"/>
      <c r="QGE4" s="174"/>
      <c r="QGF4" s="174"/>
      <c r="QGG4" s="174"/>
      <c r="QGH4" s="174"/>
      <c r="QGI4" s="174"/>
      <c r="QGJ4" s="174"/>
      <c r="QGK4" s="174"/>
      <c r="QGL4" s="174"/>
      <c r="QGM4" s="174"/>
      <c r="QGN4" s="174"/>
      <c r="QGO4" s="174"/>
      <c r="QGP4" s="174"/>
      <c r="QGQ4" s="174"/>
      <c r="QGR4" s="174"/>
      <c r="QGS4" s="174"/>
      <c r="QGT4" s="174"/>
      <c r="QGU4" s="174"/>
      <c r="QGV4" s="174"/>
      <c r="QGW4" s="174"/>
      <c r="QGX4" s="174"/>
      <c r="QGY4" s="174"/>
      <c r="QGZ4" s="174"/>
      <c r="QHA4" s="174"/>
      <c r="QHB4" s="174"/>
      <c r="QHC4" s="174"/>
      <c r="QHD4" s="174"/>
      <c r="QHE4" s="174"/>
      <c r="QHF4" s="174"/>
      <c r="QHG4" s="174"/>
      <c r="QHH4" s="174"/>
      <c r="QHI4" s="174"/>
      <c r="QHJ4" s="174"/>
      <c r="QHK4" s="174"/>
      <c r="QHL4" s="174"/>
      <c r="QHM4" s="174"/>
      <c r="QHN4" s="174"/>
      <c r="QHO4" s="174"/>
      <c r="QHP4" s="174"/>
      <c r="QHQ4" s="174"/>
      <c r="QHR4" s="174"/>
      <c r="QHS4" s="174"/>
      <c r="QHT4" s="174"/>
      <c r="QHU4" s="174"/>
      <c r="QHV4" s="174"/>
      <c r="QHW4" s="174"/>
      <c r="QHX4" s="174"/>
      <c r="QHY4" s="174"/>
      <c r="QHZ4" s="174"/>
      <c r="QIA4" s="174"/>
      <c r="QIB4" s="174"/>
      <c r="QIC4" s="174"/>
      <c r="QID4" s="174"/>
      <c r="QIE4" s="174"/>
      <c r="QIF4" s="174"/>
      <c r="QIG4" s="174"/>
      <c r="QIH4" s="174"/>
      <c r="QII4" s="174"/>
      <c r="QIJ4" s="174"/>
      <c r="QIK4" s="174"/>
      <c r="QIL4" s="174"/>
      <c r="QIM4" s="174"/>
      <c r="QIN4" s="174"/>
      <c r="QIO4" s="174"/>
      <c r="QIP4" s="174"/>
      <c r="QIQ4" s="174"/>
      <c r="QIR4" s="174"/>
      <c r="QIS4" s="174"/>
      <c r="QIT4" s="174"/>
      <c r="QIU4" s="174"/>
      <c r="QIV4" s="174"/>
      <c r="QIW4" s="174"/>
      <c r="QIX4" s="174"/>
      <c r="QIY4" s="174"/>
      <c r="QIZ4" s="174"/>
      <c r="QJA4" s="174"/>
      <c r="QJB4" s="174"/>
      <c r="QJC4" s="174"/>
      <c r="QJD4" s="174"/>
      <c r="QJE4" s="174"/>
      <c r="QJF4" s="174"/>
      <c r="QJG4" s="174"/>
      <c r="QJH4" s="174"/>
      <c r="QJI4" s="174"/>
      <c r="QJJ4" s="174"/>
      <c r="QJK4" s="174"/>
      <c r="QJL4" s="174"/>
      <c r="QJM4" s="174"/>
      <c r="QJN4" s="174"/>
      <c r="QJO4" s="174"/>
      <c r="QJP4" s="174"/>
      <c r="QJQ4" s="174"/>
      <c r="QJR4" s="174"/>
      <c r="QJS4" s="174"/>
      <c r="QJT4" s="174"/>
      <c r="QJU4" s="174"/>
      <c r="QJV4" s="174"/>
      <c r="QJW4" s="174"/>
      <c r="QJX4" s="174"/>
      <c r="QJY4" s="174"/>
      <c r="QJZ4" s="174"/>
      <c r="QKA4" s="174"/>
      <c r="QKB4" s="174"/>
      <c r="QKC4" s="174"/>
      <c r="QKD4" s="174"/>
      <c r="QKE4" s="174"/>
      <c r="QKF4" s="174"/>
      <c r="QKG4" s="174"/>
      <c r="QKH4" s="174"/>
      <c r="QKI4" s="174"/>
      <c r="QKJ4" s="174"/>
      <c r="QKK4" s="174"/>
      <c r="QKL4" s="174"/>
      <c r="QKM4" s="174"/>
      <c r="QKN4" s="174"/>
      <c r="QKO4" s="174"/>
      <c r="QKP4" s="174"/>
      <c r="QKQ4" s="174"/>
      <c r="QKR4" s="174"/>
      <c r="QKS4" s="174"/>
      <c r="QKT4" s="174"/>
      <c r="QKU4" s="174"/>
      <c r="QKV4" s="174"/>
      <c r="QKW4" s="174"/>
      <c r="QKX4" s="174"/>
      <c r="QKY4" s="174"/>
      <c r="QKZ4" s="174"/>
      <c r="QLA4" s="174"/>
      <c r="QLB4" s="174"/>
      <c r="QLC4" s="174"/>
      <c r="QLD4" s="174"/>
      <c r="QLE4" s="174"/>
      <c r="QLF4" s="174"/>
      <c r="QLG4" s="174"/>
      <c r="QLH4" s="174"/>
      <c r="QLI4" s="174"/>
      <c r="QLJ4" s="174"/>
      <c r="QLK4" s="174"/>
      <c r="QLL4" s="174"/>
      <c r="QLM4" s="174"/>
      <c r="QLN4" s="174"/>
      <c r="QLO4" s="174"/>
      <c r="QLP4" s="174"/>
      <c r="QLQ4" s="174"/>
      <c r="QLR4" s="174"/>
      <c r="QLS4" s="174"/>
      <c r="QLT4" s="174"/>
      <c r="QLU4" s="174"/>
      <c r="QLV4" s="174"/>
      <c r="QLW4" s="174"/>
      <c r="QLX4" s="174"/>
      <c r="QLY4" s="174"/>
      <c r="QLZ4" s="174"/>
      <c r="QMA4" s="174"/>
      <c r="QMB4" s="174"/>
      <c r="QMC4" s="174"/>
      <c r="QMD4" s="174"/>
      <c r="QME4" s="174"/>
      <c r="QMF4" s="174"/>
      <c r="QMG4" s="174"/>
      <c r="QMH4" s="174"/>
      <c r="QMI4" s="174"/>
      <c r="QMJ4" s="174"/>
      <c r="QMK4" s="174"/>
      <c r="QML4" s="174"/>
      <c r="QMM4" s="174"/>
      <c r="QMN4" s="174"/>
      <c r="QMO4" s="174"/>
      <c r="QMP4" s="174"/>
      <c r="QMQ4" s="174"/>
      <c r="QMR4" s="174"/>
      <c r="QMS4" s="174"/>
      <c r="QMT4" s="174"/>
      <c r="QMU4" s="174"/>
      <c r="QMV4" s="174"/>
      <c r="QMW4" s="174"/>
      <c r="QMX4" s="174"/>
      <c r="QMY4" s="174"/>
      <c r="QMZ4" s="174"/>
      <c r="QNA4" s="174"/>
      <c r="QNB4" s="174"/>
      <c r="QNC4" s="174"/>
      <c r="QND4" s="174"/>
      <c r="QNE4" s="174"/>
      <c r="QNF4" s="174"/>
      <c r="QNG4" s="174"/>
      <c r="QNH4" s="174"/>
      <c r="QNI4" s="174"/>
      <c r="QNJ4" s="174"/>
      <c r="QNK4" s="174"/>
      <c r="QNL4" s="174"/>
      <c r="QNM4" s="174"/>
      <c r="QNN4" s="174"/>
      <c r="QNO4" s="174"/>
      <c r="QNP4" s="174"/>
      <c r="QNQ4" s="174"/>
      <c r="QNR4" s="174"/>
      <c r="QNS4" s="174"/>
      <c r="QNT4" s="174"/>
      <c r="QNU4" s="174"/>
      <c r="QNV4" s="174"/>
      <c r="QNW4" s="174"/>
      <c r="QNX4" s="174"/>
      <c r="QNY4" s="174"/>
      <c r="QNZ4" s="174"/>
      <c r="QOA4" s="174"/>
      <c r="QOB4" s="174"/>
      <c r="QOC4" s="174"/>
      <c r="QOD4" s="174"/>
      <c r="QOE4" s="174"/>
      <c r="QOF4" s="174"/>
      <c r="QOG4" s="174"/>
      <c r="QOH4" s="174"/>
      <c r="QOI4" s="174"/>
      <c r="QOJ4" s="174"/>
      <c r="QOK4" s="174"/>
      <c r="QOL4" s="174"/>
      <c r="QOM4" s="174"/>
      <c r="QON4" s="174"/>
      <c r="QOO4" s="174"/>
      <c r="QOP4" s="174"/>
      <c r="QOQ4" s="174"/>
      <c r="QOR4" s="174"/>
      <c r="QOS4" s="174"/>
      <c r="QOT4" s="174"/>
      <c r="QOU4" s="174"/>
      <c r="QOV4" s="174"/>
      <c r="QOW4" s="174"/>
      <c r="QOX4" s="174"/>
      <c r="QOY4" s="174"/>
      <c r="QOZ4" s="174"/>
      <c r="QPA4" s="174"/>
      <c r="QPB4" s="174"/>
      <c r="QPC4" s="174"/>
      <c r="QPD4" s="174"/>
      <c r="QPE4" s="174"/>
      <c r="QPF4" s="174"/>
      <c r="QPG4" s="174"/>
      <c r="QPH4" s="174"/>
      <c r="QPI4" s="174"/>
      <c r="QPJ4" s="174"/>
      <c r="QPK4" s="174"/>
      <c r="QPL4" s="174"/>
      <c r="QPM4" s="174"/>
      <c r="QPN4" s="174"/>
      <c r="QPO4" s="174"/>
      <c r="QPP4" s="174"/>
      <c r="QPQ4" s="174"/>
      <c r="QPR4" s="174"/>
      <c r="QPS4" s="174"/>
      <c r="QPT4" s="174"/>
      <c r="QPU4" s="174"/>
      <c r="QPV4" s="174"/>
      <c r="QPW4" s="174"/>
      <c r="QPX4" s="174"/>
      <c r="QPY4" s="174"/>
      <c r="QPZ4" s="174"/>
      <c r="QQA4" s="174"/>
      <c r="QQB4" s="174"/>
      <c r="QQC4" s="174"/>
      <c r="QQD4" s="174"/>
      <c r="QQE4" s="174"/>
      <c r="QQF4" s="174"/>
      <c r="QQG4" s="174"/>
      <c r="QQH4" s="174"/>
      <c r="QQI4" s="174"/>
      <c r="QQJ4" s="174"/>
      <c r="QQK4" s="174"/>
      <c r="QQL4" s="174"/>
      <c r="QQM4" s="174"/>
      <c r="QQN4" s="174"/>
      <c r="QQO4" s="174"/>
      <c r="QQP4" s="174"/>
      <c r="QQQ4" s="174"/>
      <c r="QQR4" s="174"/>
      <c r="QQS4" s="174"/>
      <c r="QQT4" s="174"/>
      <c r="QQU4" s="174"/>
      <c r="QQV4" s="174"/>
      <c r="QQW4" s="174"/>
      <c r="QQX4" s="174"/>
      <c r="QQY4" s="174"/>
      <c r="QQZ4" s="174"/>
      <c r="QRA4" s="174"/>
      <c r="QRB4" s="174"/>
      <c r="QRC4" s="174"/>
      <c r="QRD4" s="174"/>
      <c r="QRE4" s="174"/>
      <c r="QRF4" s="174"/>
      <c r="QRG4" s="174"/>
      <c r="QRH4" s="174"/>
      <c r="QRI4" s="174"/>
      <c r="QRJ4" s="174"/>
      <c r="QRK4" s="174"/>
      <c r="QRL4" s="174"/>
      <c r="QRM4" s="174"/>
      <c r="QRN4" s="174"/>
      <c r="QRO4" s="174"/>
      <c r="QRP4" s="174"/>
      <c r="QRQ4" s="174"/>
      <c r="QRR4" s="174"/>
      <c r="QRS4" s="174"/>
      <c r="QRT4" s="174"/>
      <c r="QRU4" s="174"/>
      <c r="QRV4" s="174"/>
      <c r="QRW4" s="174"/>
      <c r="QRX4" s="174"/>
      <c r="QRY4" s="174"/>
      <c r="QRZ4" s="174"/>
      <c r="QSA4" s="174"/>
      <c r="QSB4" s="174"/>
      <c r="QSC4" s="174"/>
      <c r="QSD4" s="174"/>
      <c r="QSE4" s="174"/>
      <c r="QSF4" s="174"/>
      <c r="QSG4" s="174"/>
      <c r="QSH4" s="174"/>
      <c r="QSI4" s="174"/>
      <c r="QSJ4" s="174"/>
      <c r="QSK4" s="174"/>
      <c r="QSL4" s="174"/>
      <c r="QSM4" s="174"/>
      <c r="QSN4" s="174"/>
      <c r="QSO4" s="174"/>
      <c r="QSP4" s="174"/>
      <c r="QSQ4" s="174"/>
      <c r="QSR4" s="174"/>
      <c r="QSS4" s="174"/>
      <c r="QST4" s="174"/>
      <c r="QSU4" s="174"/>
      <c r="QSV4" s="174"/>
      <c r="QSW4" s="174"/>
      <c r="QSX4" s="174"/>
      <c r="QSY4" s="174"/>
      <c r="QSZ4" s="174"/>
      <c r="QTA4" s="174"/>
      <c r="QTB4" s="174"/>
      <c r="QTC4" s="174"/>
      <c r="QTD4" s="174"/>
      <c r="QTE4" s="174"/>
      <c r="QTF4" s="174"/>
      <c r="QTG4" s="174"/>
      <c r="QTH4" s="174"/>
      <c r="QTI4" s="174"/>
      <c r="QTJ4" s="174"/>
      <c r="QTK4" s="174"/>
      <c r="QTL4" s="174"/>
      <c r="QTM4" s="174"/>
      <c r="QTN4" s="174"/>
      <c r="QTO4" s="174"/>
      <c r="QTP4" s="174"/>
      <c r="QTQ4" s="174"/>
      <c r="QTR4" s="174"/>
      <c r="QTS4" s="174"/>
      <c r="QTT4" s="174"/>
      <c r="QTU4" s="174"/>
      <c r="QTV4" s="174"/>
      <c r="QTW4" s="174"/>
      <c r="QTX4" s="174"/>
      <c r="QTY4" s="174"/>
      <c r="QTZ4" s="174"/>
      <c r="QUA4" s="174"/>
      <c r="QUB4" s="174"/>
      <c r="QUC4" s="174"/>
      <c r="QUD4" s="174"/>
      <c r="QUE4" s="174"/>
      <c r="QUF4" s="174"/>
      <c r="QUG4" s="174"/>
      <c r="QUH4" s="174"/>
      <c r="QUI4" s="174"/>
      <c r="QUJ4" s="174"/>
      <c r="QUK4" s="174"/>
      <c r="QUL4" s="174"/>
      <c r="QUM4" s="174"/>
      <c r="QUN4" s="174"/>
      <c r="QUO4" s="174"/>
      <c r="QUP4" s="174"/>
      <c r="QUQ4" s="174"/>
      <c r="QUR4" s="174"/>
      <c r="QUS4" s="174"/>
      <c r="QUT4" s="174"/>
      <c r="QUU4" s="174"/>
      <c r="QUV4" s="174"/>
      <c r="QUW4" s="174"/>
      <c r="QUX4" s="174"/>
      <c r="QUY4" s="174"/>
      <c r="QUZ4" s="174"/>
      <c r="QVA4" s="174"/>
      <c r="QVB4" s="174"/>
      <c r="QVC4" s="174"/>
      <c r="QVD4" s="174"/>
      <c r="QVE4" s="174"/>
      <c r="QVF4" s="174"/>
      <c r="QVG4" s="174"/>
      <c r="QVH4" s="174"/>
      <c r="QVI4" s="174"/>
      <c r="QVJ4" s="174"/>
      <c r="QVK4" s="174"/>
      <c r="QVL4" s="174"/>
      <c r="QVM4" s="174"/>
      <c r="QVN4" s="174"/>
      <c r="QVO4" s="174"/>
      <c r="QVP4" s="174"/>
      <c r="QVQ4" s="174"/>
      <c r="QVR4" s="174"/>
      <c r="QVS4" s="174"/>
      <c r="QVT4" s="174"/>
      <c r="QVU4" s="174"/>
      <c r="QVV4" s="174"/>
      <c r="QVW4" s="174"/>
      <c r="QVX4" s="174"/>
      <c r="QVY4" s="174"/>
      <c r="QVZ4" s="174"/>
      <c r="QWA4" s="174"/>
      <c r="QWB4" s="174"/>
      <c r="QWC4" s="174"/>
      <c r="QWD4" s="174"/>
      <c r="QWE4" s="174"/>
      <c r="QWF4" s="174"/>
      <c r="QWG4" s="174"/>
      <c r="QWH4" s="174"/>
      <c r="QWI4" s="174"/>
      <c r="QWJ4" s="174"/>
      <c r="QWK4" s="174"/>
      <c r="QWL4" s="174"/>
      <c r="QWM4" s="174"/>
      <c r="QWN4" s="174"/>
      <c r="QWO4" s="174"/>
      <c r="QWP4" s="174"/>
      <c r="QWQ4" s="174"/>
      <c r="QWR4" s="174"/>
      <c r="QWS4" s="174"/>
      <c r="QWT4" s="174"/>
      <c r="QWU4" s="174"/>
      <c r="QWV4" s="174"/>
      <c r="QWW4" s="174"/>
      <c r="QWX4" s="174"/>
      <c r="QWY4" s="174"/>
      <c r="QWZ4" s="174"/>
      <c r="QXA4" s="174"/>
      <c r="QXB4" s="174"/>
      <c r="QXC4" s="174"/>
      <c r="QXD4" s="174"/>
      <c r="QXE4" s="174"/>
      <c r="QXF4" s="174"/>
      <c r="QXG4" s="174"/>
      <c r="QXH4" s="174"/>
      <c r="QXI4" s="174"/>
      <c r="QXJ4" s="174"/>
      <c r="QXK4" s="174"/>
      <c r="QXL4" s="174"/>
      <c r="QXM4" s="174"/>
      <c r="QXN4" s="174"/>
      <c r="QXO4" s="174"/>
      <c r="QXP4" s="174"/>
      <c r="QXQ4" s="174"/>
      <c r="QXR4" s="174"/>
      <c r="QXS4" s="174"/>
      <c r="QXT4" s="174"/>
      <c r="QXU4" s="174"/>
      <c r="QXV4" s="174"/>
      <c r="QXW4" s="174"/>
      <c r="QXX4" s="174"/>
      <c r="QXY4" s="174"/>
      <c r="QXZ4" s="174"/>
      <c r="QYA4" s="174"/>
      <c r="QYB4" s="174"/>
      <c r="QYC4" s="174"/>
      <c r="QYD4" s="174"/>
      <c r="QYE4" s="174"/>
      <c r="QYF4" s="174"/>
      <c r="QYG4" s="174"/>
      <c r="QYH4" s="174"/>
      <c r="QYI4" s="174"/>
      <c r="QYJ4" s="174"/>
      <c r="QYK4" s="174"/>
      <c r="QYL4" s="174"/>
      <c r="QYM4" s="174"/>
      <c r="QYN4" s="174"/>
      <c r="QYO4" s="174"/>
      <c r="QYP4" s="174"/>
      <c r="QYQ4" s="174"/>
      <c r="QYR4" s="174"/>
      <c r="QYS4" s="174"/>
      <c r="QYT4" s="174"/>
      <c r="QYU4" s="174"/>
      <c r="QYV4" s="174"/>
      <c r="QYW4" s="174"/>
      <c r="QYX4" s="174"/>
      <c r="QYY4" s="174"/>
      <c r="QYZ4" s="174"/>
      <c r="QZA4" s="174"/>
      <c r="QZB4" s="174"/>
      <c r="QZC4" s="174"/>
      <c r="QZD4" s="174"/>
      <c r="QZE4" s="174"/>
      <c r="QZF4" s="174"/>
      <c r="QZG4" s="174"/>
      <c r="QZH4" s="174"/>
      <c r="QZI4" s="174"/>
      <c r="QZJ4" s="174"/>
      <c r="QZK4" s="174"/>
      <c r="QZL4" s="174"/>
      <c r="QZM4" s="174"/>
      <c r="QZN4" s="174"/>
      <c r="QZO4" s="174"/>
      <c r="QZP4" s="174"/>
      <c r="QZQ4" s="174"/>
      <c r="QZR4" s="174"/>
      <c r="QZS4" s="174"/>
      <c r="QZT4" s="174"/>
      <c r="QZU4" s="174"/>
      <c r="QZV4" s="174"/>
      <c r="QZW4" s="174"/>
      <c r="QZX4" s="174"/>
      <c r="QZY4" s="174"/>
      <c r="QZZ4" s="174"/>
      <c r="RAA4" s="174"/>
      <c r="RAB4" s="174"/>
      <c r="RAC4" s="174"/>
      <c r="RAD4" s="174"/>
      <c r="RAE4" s="174"/>
      <c r="RAF4" s="174"/>
      <c r="RAG4" s="174"/>
      <c r="RAH4" s="174"/>
      <c r="RAI4" s="174"/>
      <c r="RAJ4" s="174"/>
      <c r="RAK4" s="174"/>
      <c r="RAL4" s="174"/>
      <c r="RAM4" s="174"/>
      <c r="RAN4" s="174"/>
      <c r="RAO4" s="174"/>
      <c r="RAP4" s="174"/>
      <c r="RAQ4" s="174"/>
      <c r="RAR4" s="174"/>
      <c r="RAS4" s="174"/>
      <c r="RAT4" s="174"/>
      <c r="RAU4" s="174"/>
      <c r="RAV4" s="174"/>
      <c r="RAW4" s="174"/>
      <c r="RAX4" s="174"/>
      <c r="RAY4" s="174"/>
      <c r="RAZ4" s="174"/>
      <c r="RBA4" s="174"/>
      <c r="RBB4" s="174"/>
      <c r="RBC4" s="174"/>
      <c r="RBD4" s="174"/>
      <c r="RBE4" s="174"/>
      <c r="RBF4" s="174"/>
      <c r="RBG4" s="174"/>
      <c r="RBH4" s="174"/>
      <c r="RBI4" s="174"/>
      <c r="RBJ4" s="174"/>
      <c r="RBK4" s="174"/>
      <c r="RBL4" s="174"/>
      <c r="RBM4" s="174"/>
      <c r="RBN4" s="174"/>
      <c r="RBO4" s="174"/>
      <c r="RBP4" s="174"/>
      <c r="RBQ4" s="174"/>
      <c r="RBR4" s="174"/>
      <c r="RBS4" s="174"/>
      <c r="RBT4" s="174"/>
      <c r="RBU4" s="174"/>
      <c r="RBV4" s="174"/>
      <c r="RBW4" s="174"/>
      <c r="RBX4" s="174"/>
      <c r="RBY4" s="174"/>
      <c r="RBZ4" s="174"/>
      <c r="RCA4" s="174"/>
      <c r="RCB4" s="174"/>
      <c r="RCC4" s="174"/>
      <c r="RCD4" s="174"/>
      <c r="RCE4" s="174"/>
      <c r="RCF4" s="174"/>
      <c r="RCG4" s="174"/>
      <c r="RCH4" s="174"/>
      <c r="RCI4" s="174"/>
      <c r="RCJ4" s="174"/>
      <c r="RCK4" s="174"/>
      <c r="RCL4" s="174"/>
      <c r="RCM4" s="174"/>
      <c r="RCN4" s="174"/>
      <c r="RCO4" s="174"/>
      <c r="RCP4" s="174"/>
      <c r="RCQ4" s="174"/>
      <c r="RCR4" s="174"/>
      <c r="RCS4" s="174"/>
      <c r="RCT4" s="174"/>
      <c r="RCU4" s="174"/>
      <c r="RCV4" s="174"/>
      <c r="RCW4" s="174"/>
      <c r="RCX4" s="174"/>
      <c r="RCY4" s="174"/>
      <c r="RCZ4" s="174"/>
      <c r="RDA4" s="174"/>
      <c r="RDB4" s="174"/>
      <c r="RDC4" s="174"/>
      <c r="RDD4" s="174"/>
      <c r="RDE4" s="174"/>
      <c r="RDF4" s="174"/>
      <c r="RDG4" s="174"/>
      <c r="RDH4" s="174"/>
      <c r="RDI4" s="174"/>
      <c r="RDJ4" s="174"/>
      <c r="RDK4" s="174"/>
      <c r="RDL4" s="174"/>
      <c r="RDM4" s="174"/>
      <c r="RDN4" s="174"/>
      <c r="RDO4" s="174"/>
      <c r="RDP4" s="174"/>
      <c r="RDQ4" s="174"/>
      <c r="RDR4" s="174"/>
      <c r="RDS4" s="174"/>
      <c r="RDT4" s="174"/>
      <c r="RDU4" s="174"/>
      <c r="RDV4" s="174"/>
      <c r="RDW4" s="174"/>
      <c r="RDX4" s="174"/>
      <c r="RDY4" s="174"/>
      <c r="RDZ4" s="174"/>
      <c r="REA4" s="174"/>
      <c r="REB4" s="174"/>
      <c r="REC4" s="174"/>
      <c r="RED4" s="174"/>
      <c r="REE4" s="174"/>
      <c r="REF4" s="174"/>
      <c r="REG4" s="174"/>
      <c r="REH4" s="174"/>
      <c r="REI4" s="174"/>
      <c r="REJ4" s="174"/>
      <c r="REK4" s="174"/>
      <c r="REL4" s="174"/>
      <c r="REM4" s="174"/>
      <c r="REN4" s="174"/>
      <c r="REO4" s="174"/>
      <c r="REP4" s="174"/>
      <c r="REQ4" s="174"/>
      <c r="RER4" s="174"/>
      <c r="RES4" s="174"/>
      <c r="RET4" s="174"/>
      <c r="REU4" s="174"/>
      <c r="REV4" s="174"/>
      <c r="REW4" s="174"/>
      <c r="REX4" s="174"/>
      <c r="REY4" s="174"/>
      <c r="REZ4" s="174"/>
      <c r="RFA4" s="174"/>
      <c r="RFB4" s="174"/>
      <c r="RFC4" s="174"/>
      <c r="RFD4" s="174"/>
      <c r="RFE4" s="174"/>
      <c r="RFF4" s="174"/>
      <c r="RFG4" s="174"/>
      <c r="RFH4" s="174"/>
      <c r="RFI4" s="174"/>
      <c r="RFJ4" s="174"/>
      <c r="RFK4" s="174"/>
      <c r="RFL4" s="174"/>
      <c r="RFM4" s="174"/>
      <c r="RFN4" s="174"/>
      <c r="RFO4" s="174"/>
      <c r="RFP4" s="174"/>
      <c r="RFQ4" s="174"/>
      <c r="RFR4" s="174"/>
      <c r="RFS4" s="174"/>
      <c r="RFT4" s="174"/>
      <c r="RFU4" s="174"/>
      <c r="RFV4" s="174"/>
      <c r="RFW4" s="174"/>
      <c r="RFX4" s="174"/>
      <c r="RFY4" s="174"/>
      <c r="RFZ4" s="174"/>
      <c r="RGA4" s="174"/>
      <c r="RGB4" s="174"/>
      <c r="RGC4" s="174"/>
      <c r="RGD4" s="174"/>
      <c r="RGE4" s="174"/>
      <c r="RGF4" s="174"/>
      <c r="RGG4" s="174"/>
      <c r="RGH4" s="174"/>
      <c r="RGI4" s="174"/>
      <c r="RGJ4" s="174"/>
      <c r="RGK4" s="174"/>
      <c r="RGL4" s="174"/>
      <c r="RGM4" s="174"/>
      <c r="RGN4" s="174"/>
      <c r="RGO4" s="174"/>
      <c r="RGP4" s="174"/>
      <c r="RGQ4" s="174"/>
      <c r="RGR4" s="174"/>
      <c r="RGS4" s="174"/>
      <c r="RGT4" s="174"/>
      <c r="RGU4" s="174"/>
      <c r="RGV4" s="174"/>
      <c r="RGW4" s="174"/>
      <c r="RGX4" s="174"/>
      <c r="RGY4" s="174"/>
      <c r="RGZ4" s="174"/>
      <c r="RHA4" s="174"/>
      <c r="RHB4" s="174"/>
      <c r="RHC4" s="174"/>
      <c r="RHD4" s="174"/>
      <c r="RHE4" s="174"/>
      <c r="RHF4" s="174"/>
      <c r="RHG4" s="174"/>
      <c r="RHH4" s="174"/>
      <c r="RHI4" s="174"/>
      <c r="RHJ4" s="174"/>
      <c r="RHK4" s="174"/>
      <c r="RHL4" s="174"/>
      <c r="RHM4" s="174"/>
      <c r="RHN4" s="174"/>
      <c r="RHO4" s="174"/>
      <c r="RHP4" s="174"/>
      <c r="RHQ4" s="174"/>
      <c r="RHR4" s="174"/>
      <c r="RHS4" s="174"/>
      <c r="RHT4" s="174"/>
      <c r="RHU4" s="174"/>
      <c r="RHV4" s="174"/>
      <c r="RHW4" s="174"/>
      <c r="RHX4" s="174"/>
      <c r="RHY4" s="174"/>
      <c r="RHZ4" s="174"/>
      <c r="RIA4" s="174"/>
      <c r="RIB4" s="174"/>
      <c r="RIC4" s="174"/>
      <c r="RID4" s="174"/>
      <c r="RIE4" s="174"/>
      <c r="RIF4" s="174"/>
      <c r="RIG4" s="174"/>
      <c r="RIH4" s="174"/>
      <c r="RII4" s="174"/>
      <c r="RIJ4" s="174"/>
      <c r="RIK4" s="174"/>
      <c r="RIL4" s="174"/>
      <c r="RIM4" s="174"/>
      <c r="RIN4" s="174"/>
      <c r="RIO4" s="174"/>
      <c r="RIP4" s="174"/>
      <c r="RIQ4" s="174"/>
      <c r="RIR4" s="174"/>
      <c r="RIS4" s="174"/>
      <c r="RIT4" s="174"/>
      <c r="RIU4" s="174"/>
      <c r="RIV4" s="174"/>
      <c r="RIW4" s="174"/>
      <c r="RIX4" s="174"/>
      <c r="RIY4" s="174"/>
      <c r="RIZ4" s="174"/>
      <c r="RJA4" s="174"/>
      <c r="RJB4" s="174"/>
      <c r="RJC4" s="174"/>
      <c r="RJD4" s="174"/>
      <c r="RJE4" s="174"/>
      <c r="RJF4" s="174"/>
      <c r="RJG4" s="174"/>
      <c r="RJH4" s="174"/>
      <c r="RJI4" s="174"/>
      <c r="RJJ4" s="174"/>
      <c r="RJK4" s="174"/>
      <c r="RJL4" s="174"/>
      <c r="RJM4" s="174"/>
      <c r="RJN4" s="174"/>
      <c r="RJO4" s="174"/>
      <c r="RJP4" s="174"/>
      <c r="RJQ4" s="174"/>
      <c r="RJR4" s="174"/>
      <c r="RJS4" s="174"/>
      <c r="RJT4" s="174"/>
      <c r="RJU4" s="174"/>
      <c r="RJV4" s="174"/>
      <c r="RJW4" s="174"/>
      <c r="RJX4" s="174"/>
      <c r="RJY4" s="174"/>
      <c r="RJZ4" s="174"/>
      <c r="RKA4" s="174"/>
      <c r="RKB4" s="174"/>
      <c r="RKC4" s="174"/>
      <c r="RKD4" s="174"/>
      <c r="RKE4" s="174"/>
      <c r="RKF4" s="174"/>
      <c r="RKG4" s="174"/>
      <c r="RKH4" s="174"/>
      <c r="RKI4" s="174"/>
      <c r="RKJ4" s="174"/>
      <c r="RKK4" s="174"/>
      <c r="RKL4" s="174"/>
      <c r="RKM4" s="174"/>
      <c r="RKN4" s="174"/>
      <c r="RKO4" s="174"/>
      <c r="RKP4" s="174"/>
      <c r="RKQ4" s="174"/>
      <c r="RKR4" s="174"/>
      <c r="RKS4" s="174"/>
      <c r="RKT4" s="174"/>
      <c r="RKU4" s="174"/>
      <c r="RKV4" s="174"/>
      <c r="RKW4" s="174"/>
      <c r="RKX4" s="174"/>
      <c r="RKY4" s="174"/>
      <c r="RKZ4" s="174"/>
      <c r="RLA4" s="174"/>
      <c r="RLB4" s="174"/>
      <c r="RLC4" s="174"/>
      <c r="RLD4" s="174"/>
      <c r="RLE4" s="174"/>
      <c r="RLF4" s="174"/>
      <c r="RLG4" s="174"/>
      <c r="RLH4" s="174"/>
      <c r="RLI4" s="174"/>
      <c r="RLJ4" s="174"/>
      <c r="RLK4" s="174"/>
      <c r="RLL4" s="174"/>
      <c r="RLM4" s="174"/>
      <c r="RLN4" s="174"/>
      <c r="RLO4" s="174"/>
      <c r="RLP4" s="174"/>
      <c r="RLQ4" s="174"/>
      <c r="RLR4" s="174"/>
      <c r="RLS4" s="174"/>
      <c r="RLT4" s="174"/>
      <c r="RLU4" s="174"/>
      <c r="RLV4" s="174"/>
      <c r="RLW4" s="174"/>
      <c r="RLX4" s="174"/>
      <c r="RLY4" s="174"/>
      <c r="RLZ4" s="174"/>
      <c r="RMA4" s="174"/>
      <c r="RMB4" s="174"/>
      <c r="RMC4" s="174"/>
      <c r="RMD4" s="174"/>
      <c r="RME4" s="174"/>
      <c r="RMF4" s="174"/>
      <c r="RMG4" s="174"/>
      <c r="RMH4" s="174"/>
      <c r="RMI4" s="174"/>
      <c r="RMJ4" s="174"/>
      <c r="RMK4" s="174"/>
      <c r="RML4" s="174"/>
      <c r="RMM4" s="174"/>
      <c r="RMN4" s="174"/>
      <c r="RMO4" s="174"/>
      <c r="RMP4" s="174"/>
      <c r="RMQ4" s="174"/>
      <c r="RMR4" s="174"/>
      <c r="RMS4" s="174"/>
      <c r="RMT4" s="174"/>
      <c r="RMU4" s="174"/>
      <c r="RMV4" s="174"/>
      <c r="RMW4" s="174"/>
      <c r="RMX4" s="174"/>
      <c r="RMY4" s="174"/>
      <c r="RMZ4" s="174"/>
      <c r="RNA4" s="174"/>
      <c r="RNB4" s="174"/>
      <c r="RNC4" s="174"/>
      <c r="RND4" s="174"/>
      <c r="RNE4" s="174"/>
      <c r="RNF4" s="174"/>
      <c r="RNG4" s="174"/>
      <c r="RNH4" s="174"/>
      <c r="RNI4" s="174"/>
      <c r="RNJ4" s="174"/>
      <c r="RNK4" s="174"/>
      <c r="RNL4" s="174"/>
      <c r="RNM4" s="174"/>
      <c r="RNN4" s="174"/>
      <c r="RNO4" s="174"/>
      <c r="RNP4" s="174"/>
      <c r="RNQ4" s="174"/>
      <c r="RNR4" s="174"/>
      <c r="RNS4" s="174"/>
      <c r="RNT4" s="174"/>
      <c r="RNU4" s="174"/>
      <c r="RNV4" s="174"/>
      <c r="RNW4" s="174"/>
      <c r="RNX4" s="174"/>
      <c r="RNY4" s="174"/>
      <c r="RNZ4" s="174"/>
      <c r="ROA4" s="174"/>
      <c r="ROB4" s="174"/>
      <c r="ROC4" s="174"/>
      <c r="ROD4" s="174"/>
      <c r="ROE4" s="174"/>
      <c r="ROF4" s="174"/>
      <c r="ROG4" s="174"/>
      <c r="ROH4" s="174"/>
      <c r="ROI4" s="174"/>
      <c r="ROJ4" s="174"/>
      <c r="ROK4" s="174"/>
      <c r="ROL4" s="174"/>
      <c r="ROM4" s="174"/>
      <c r="RON4" s="174"/>
      <c r="ROO4" s="174"/>
      <c r="ROP4" s="174"/>
      <c r="ROQ4" s="174"/>
      <c r="ROR4" s="174"/>
      <c r="ROS4" s="174"/>
      <c r="ROT4" s="174"/>
      <c r="ROU4" s="174"/>
      <c r="ROV4" s="174"/>
      <c r="ROW4" s="174"/>
      <c r="ROX4" s="174"/>
      <c r="ROY4" s="174"/>
      <c r="ROZ4" s="174"/>
      <c r="RPA4" s="174"/>
      <c r="RPB4" s="174"/>
      <c r="RPC4" s="174"/>
      <c r="RPD4" s="174"/>
      <c r="RPE4" s="174"/>
      <c r="RPF4" s="174"/>
      <c r="RPG4" s="174"/>
      <c r="RPH4" s="174"/>
      <c r="RPI4" s="174"/>
      <c r="RPJ4" s="174"/>
      <c r="RPK4" s="174"/>
      <c r="RPL4" s="174"/>
      <c r="RPM4" s="174"/>
      <c r="RPN4" s="174"/>
      <c r="RPO4" s="174"/>
      <c r="RPP4" s="174"/>
      <c r="RPQ4" s="174"/>
      <c r="RPR4" s="174"/>
      <c r="RPS4" s="174"/>
      <c r="RPT4" s="174"/>
      <c r="RPU4" s="174"/>
      <c r="RPV4" s="174"/>
      <c r="RPW4" s="174"/>
      <c r="RPX4" s="174"/>
      <c r="RPY4" s="174"/>
      <c r="RPZ4" s="174"/>
      <c r="RQA4" s="174"/>
      <c r="RQB4" s="174"/>
      <c r="RQC4" s="174"/>
      <c r="RQD4" s="174"/>
      <c r="RQE4" s="174"/>
      <c r="RQF4" s="174"/>
      <c r="RQG4" s="174"/>
      <c r="RQH4" s="174"/>
      <c r="RQI4" s="174"/>
      <c r="RQJ4" s="174"/>
      <c r="RQK4" s="174"/>
      <c r="RQL4" s="174"/>
      <c r="RQM4" s="174"/>
      <c r="RQN4" s="174"/>
      <c r="RQO4" s="174"/>
      <c r="RQP4" s="174"/>
      <c r="RQQ4" s="174"/>
      <c r="RQR4" s="174"/>
      <c r="RQS4" s="174"/>
      <c r="RQT4" s="174"/>
      <c r="RQU4" s="174"/>
      <c r="RQV4" s="174"/>
      <c r="RQW4" s="174"/>
      <c r="RQX4" s="174"/>
      <c r="RQY4" s="174"/>
      <c r="RQZ4" s="174"/>
      <c r="RRA4" s="174"/>
      <c r="RRB4" s="174"/>
      <c r="RRC4" s="174"/>
      <c r="RRD4" s="174"/>
      <c r="RRE4" s="174"/>
      <c r="RRF4" s="174"/>
      <c r="RRG4" s="174"/>
      <c r="RRH4" s="174"/>
      <c r="RRI4" s="174"/>
      <c r="RRJ4" s="174"/>
      <c r="RRK4" s="174"/>
      <c r="RRL4" s="174"/>
      <c r="RRM4" s="174"/>
      <c r="RRN4" s="174"/>
      <c r="RRO4" s="174"/>
      <c r="RRP4" s="174"/>
      <c r="RRQ4" s="174"/>
      <c r="RRR4" s="174"/>
      <c r="RRS4" s="174"/>
      <c r="RRT4" s="174"/>
      <c r="RRU4" s="174"/>
      <c r="RRV4" s="174"/>
      <c r="RRW4" s="174"/>
      <c r="RRX4" s="174"/>
      <c r="RRY4" s="174"/>
      <c r="RRZ4" s="174"/>
      <c r="RSA4" s="174"/>
      <c r="RSB4" s="174"/>
      <c r="RSC4" s="174"/>
      <c r="RSD4" s="174"/>
      <c r="RSE4" s="174"/>
      <c r="RSF4" s="174"/>
      <c r="RSG4" s="174"/>
      <c r="RSH4" s="174"/>
      <c r="RSI4" s="174"/>
      <c r="RSJ4" s="174"/>
      <c r="RSK4" s="174"/>
      <c r="RSL4" s="174"/>
      <c r="RSM4" s="174"/>
      <c r="RSN4" s="174"/>
      <c r="RSO4" s="174"/>
      <c r="RSP4" s="174"/>
      <c r="RSQ4" s="174"/>
      <c r="RSR4" s="174"/>
      <c r="RSS4" s="174"/>
      <c r="RST4" s="174"/>
      <c r="RSU4" s="174"/>
      <c r="RSV4" s="174"/>
      <c r="RSW4" s="174"/>
      <c r="RSX4" s="174"/>
      <c r="RSY4" s="174"/>
      <c r="RSZ4" s="174"/>
      <c r="RTA4" s="174"/>
      <c r="RTB4" s="174"/>
      <c r="RTC4" s="174"/>
      <c r="RTD4" s="174"/>
      <c r="RTE4" s="174"/>
      <c r="RTF4" s="174"/>
      <c r="RTG4" s="174"/>
      <c r="RTH4" s="174"/>
      <c r="RTI4" s="174"/>
      <c r="RTJ4" s="174"/>
      <c r="RTK4" s="174"/>
      <c r="RTL4" s="174"/>
      <c r="RTM4" s="174"/>
      <c r="RTN4" s="174"/>
      <c r="RTO4" s="174"/>
      <c r="RTP4" s="174"/>
      <c r="RTQ4" s="174"/>
      <c r="RTR4" s="174"/>
      <c r="RTS4" s="174"/>
      <c r="RTT4" s="174"/>
      <c r="RTU4" s="174"/>
      <c r="RTV4" s="174"/>
      <c r="RTW4" s="174"/>
      <c r="RTX4" s="174"/>
      <c r="RTY4" s="174"/>
      <c r="RTZ4" s="174"/>
      <c r="RUA4" s="174"/>
      <c r="RUB4" s="174"/>
      <c r="RUC4" s="174"/>
      <c r="RUD4" s="174"/>
      <c r="RUE4" s="174"/>
      <c r="RUF4" s="174"/>
      <c r="RUG4" s="174"/>
      <c r="RUH4" s="174"/>
      <c r="RUI4" s="174"/>
      <c r="RUJ4" s="174"/>
      <c r="RUK4" s="174"/>
      <c r="RUL4" s="174"/>
      <c r="RUM4" s="174"/>
      <c r="RUN4" s="174"/>
      <c r="RUO4" s="174"/>
      <c r="RUP4" s="174"/>
      <c r="RUQ4" s="174"/>
      <c r="RUR4" s="174"/>
      <c r="RUS4" s="174"/>
      <c r="RUT4" s="174"/>
      <c r="RUU4" s="174"/>
      <c r="RUV4" s="174"/>
      <c r="RUW4" s="174"/>
      <c r="RUX4" s="174"/>
      <c r="RUY4" s="174"/>
      <c r="RUZ4" s="174"/>
      <c r="RVA4" s="174"/>
      <c r="RVB4" s="174"/>
      <c r="RVC4" s="174"/>
      <c r="RVD4" s="174"/>
      <c r="RVE4" s="174"/>
      <c r="RVF4" s="174"/>
      <c r="RVG4" s="174"/>
      <c r="RVH4" s="174"/>
      <c r="RVI4" s="174"/>
      <c r="RVJ4" s="174"/>
      <c r="RVK4" s="174"/>
      <c r="RVL4" s="174"/>
      <c r="RVM4" s="174"/>
      <c r="RVN4" s="174"/>
      <c r="RVO4" s="174"/>
      <c r="RVP4" s="174"/>
      <c r="RVQ4" s="174"/>
      <c r="RVR4" s="174"/>
      <c r="RVS4" s="174"/>
      <c r="RVT4" s="174"/>
      <c r="RVU4" s="174"/>
      <c r="RVV4" s="174"/>
      <c r="RVW4" s="174"/>
      <c r="RVX4" s="174"/>
      <c r="RVY4" s="174"/>
      <c r="RVZ4" s="174"/>
      <c r="RWA4" s="174"/>
      <c r="RWB4" s="174"/>
      <c r="RWC4" s="174"/>
      <c r="RWD4" s="174"/>
      <c r="RWE4" s="174"/>
      <c r="RWF4" s="174"/>
      <c r="RWG4" s="174"/>
      <c r="RWH4" s="174"/>
      <c r="RWI4" s="174"/>
      <c r="RWJ4" s="174"/>
      <c r="RWK4" s="174"/>
      <c r="RWL4" s="174"/>
      <c r="RWM4" s="174"/>
      <c r="RWN4" s="174"/>
      <c r="RWO4" s="174"/>
      <c r="RWP4" s="174"/>
      <c r="RWQ4" s="174"/>
      <c r="RWR4" s="174"/>
      <c r="RWS4" s="174"/>
      <c r="RWT4" s="174"/>
      <c r="RWU4" s="174"/>
      <c r="RWV4" s="174"/>
      <c r="RWW4" s="174"/>
      <c r="RWX4" s="174"/>
      <c r="RWY4" s="174"/>
      <c r="RWZ4" s="174"/>
      <c r="RXA4" s="174"/>
      <c r="RXB4" s="174"/>
      <c r="RXC4" s="174"/>
      <c r="RXD4" s="174"/>
      <c r="RXE4" s="174"/>
      <c r="RXF4" s="174"/>
      <c r="RXG4" s="174"/>
      <c r="RXH4" s="174"/>
      <c r="RXI4" s="174"/>
      <c r="RXJ4" s="174"/>
      <c r="RXK4" s="174"/>
      <c r="RXL4" s="174"/>
      <c r="RXM4" s="174"/>
      <c r="RXN4" s="174"/>
      <c r="RXO4" s="174"/>
      <c r="RXP4" s="174"/>
      <c r="RXQ4" s="174"/>
      <c r="RXR4" s="174"/>
      <c r="RXS4" s="174"/>
      <c r="RXT4" s="174"/>
      <c r="RXU4" s="174"/>
      <c r="RXV4" s="174"/>
      <c r="RXW4" s="174"/>
      <c r="RXX4" s="174"/>
      <c r="RXY4" s="174"/>
      <c r="RXZ4" s="174"/>
      <c r="RYA4" s="174"/>
      <c r="RYB4" s="174"/>
      <c r="RYC4" s="174"/>
      <c r="RYD4" s="174"/>
      <c r="RYE4" s="174"/>
      <c r="RYF4" s="174"/>
      <c r="RYG4" s="174"/>
      <c r="RYH4" s="174"/>
      <c r="RYI4" s="174"/>
      <c r="RYJ4" s="174"/>
      <c r="RYK4" s="174"/>
      <c r="RYL4" s="174"/>
      <c r="RYM4" s="174"/>
      <c r="RYN4" s="174"/>
      <c r="RYO4" s="174"/>
      <c r="RYP4" s="174"/>
      <c r="RYQ4" s="174"/>
      <c r="RYR4" s="174"/>
      <c r="RYS4" s="174"/>
      <c r="RYT4" s="174"/>
      <c r="RYU4" s="174"/>
      <c r="RYV4" s="174"/>
      <c r="RYW4" s="174"/>
      <c r="RYX4" s="174"/>
      <c r="RYY4" s="174"/>
      <c r="RYZ4" s="174"/>
      <c r="RZA4" s="174"/>
      <c r="RZB4" s="174"/>
      <c r="RZC4" s="174"/>
      <c r="RZD4" s="174"/>
      <c r="RZE4" s="174"/>
      <c r="RZF4" s="174"/>
      <c r="RZG4" s="174"/>
      <c r="RZH4" s="174"/>
      <c r="RZI4" s="174"/>
      <c r="RZJ4" s="174"/>
      <c r="RZK4" s="174"/>
      <c r="RZL4" s="174"/>
      <c r="RZM4" s="174"/>
      <c r="RZN4" s="174"/>
      <c r="RZO4" s="174"/>
      <c r="RZP4" s="174"/>
      <c r="RZQ4" s="174"/>
      <c r="RZR4" s="174"/>
      <c r="RZS4" s="174"/>
      <c r="RZT4" s="174"/>
      <c r="RZU4" s="174"/>
      <c r="RZV4" s="174"/>
      <c r="RZW4" s="174"/>
      <c r="RZX4" s="174"/>
      <c r="RZY4" s="174"/>
      <c r="RZZ4" s="174"/>
      <c r="SAA4" s="174"/>
      <c r="SAB4" s="174"/>
      <c r="SAC4" s="174"/>
      <c r="SAD4" s="174"/>
      <c r="SAE4" s="174"/>
      <c r="SAF4" s="174"/>
      <c r="SAG4" s="174"/>
      <c r="SAH4" s="174"/>
      <c r="SAI4" s="174"/>
      <c r="SAJ4" s="174"/>
      <c r="SAK4" s="174"/>
      <c r="SAL4" s="174"/>
      <c r="SAM4" s="174"/>
      <c r="SAN4" s="174"/>
      <c r="SAO4" s="174"/>
      <c r="SAP4" s="174"/>
      <c r="SAQ4" s="174"/>
      <c r="SAR4" s="174"/>
      <c r="SAS4" s="174"/>
      <c r="SAT4" s="174"/>
      <c r="SAU4" s="174"/>
      <c r="SAV4" s="174"/>
      <c r="SAW4" s="174"/>
      <c r="SAX4" s="174"/>
      <c r="SAY4" s="174"/>
      <c r="SAZ4" s="174"/>
      <c r="SBA4" s="174"/>
      <c r="SBB4" s="174"/>
      <c r="SBC4" s="174"/>
      <c r="SBD4" s="174"/>
      <c r="SBE4" s="174"/>
      <c r="SBF4" s="174"/>
      <c r="SBG4" s="174"/>
      <c r="SBH4" s="174"/>
      <c r="SBI4" s="174"/>
      <c r="SBJ4" s="174"/>
      <c r="SBK4" s="174"/>
      <c r="SBL4" s="174"/>
      <c r="SBM4" s="174"/>
      <c r="SBN4" s="174"/>
      <c r="SBO4" s="174"/>
      <c r="SBP4" s="174"/>
      <c r="SBQ4" s="174"/>
      <c r="SBR4" s="174"/>
      <c r="SBS4" s="174"/>
      <c r="SBT4" s="174"/>
      <c r="SBU4" s="174"/>
      <c r="SBV4" s="174"/>
      <c r="SBW4" s="174"/>
      <c r="SBX4" s="174"/>
      <c r="SBY4" s="174"/>
      <c r="SBZ4" s="174"/>
      <c r="SCA4" s="174"/>
      <c r="SCB4" s="174"/>
      <c r="SCC4" s="174"/>
      <c r="SCD4" s="174"/>
      <c r="SCE4" s="174"/>
      <c r="SCF4" s="174"/>
      <c r="SCG4" s="174"/>
      <c r="SCH4" s="174"/>
      <c r="SCI4" s="174"/>
      <c r="SCJ4" s="174"/>
      <c r="SCK4" s="174"/>
      <c r="SCL4" s="174"/>
      <c r="SCM4" s="174"/>
      <c r="SCN4" s="174"/>
      <c r="SCO4" s="174"/>
      <c r="SCP4" s="174"/>
      <c r="SCQ4" s="174"/>
      <c r="SCR4" s="174"/>
      <c r="SCS4" s="174"/>
      <c r="SCT4" s="174"/>
      <c r="SCU4" s="174"/>
      <c r="SCV4" s="174"/>
      <c r="SCW4" s="174"/>
      <c r="SCX4" s="174"/>
      <c r="SCY4" s="174"/>
      <c r="SCZ4" s="174"/>
      <c r="SDA4" s="174"/>
      <c r="SDB4" s="174"/>
      <c r="SDC4" s="174"/>
      <c r="SDD4" s="174"/>
      <c r="SDE4" s="174"/>
      <c r="SDF4" s="174"/>
      <c r="SDG4" s="174"/>
      <c r="SDH4" s="174"/>
      <c r="SDI4" s="174"/>
      <c r="SDJ4" s="174"/>
      <c r="SDK4" s="174"/>
      <c r="SDL4" s="174"/>
      <c r="SDM4" s="174"/>
      <c r="SDN4" s="174"/>
      <c r="SDO4" s="174"/>
      <c r="SDP4" s="174"/>
      <c r="SDQ4" s="174"/>
      <c r="SDR4" s="174"/>
      <c r="SDS4" s="174"/>
      <c r="SDT4" s="174"/>
      <c r="SDU4" s="174"/>
      <c r="SDV4" s="174"/>
      <c r="SDW4" s="174"/>
      <c r="SDX4" s="174"/>
      <c r="SDY4" s="174"/>
      <c r="SDZ4" s="174"/>
      <c r="SEA4" s="174"/>
      <c r="SEB4" s="174"/>
      <c r="SEC4" s="174"/>
      <c r="SED4" s="174"/>
      <c r="SEE4" s="174"/>
      <c r="SEF4" s="174"/>
      <c r="SEG4" s="174"/>
      <c r="SEH4" s="174"/>
      <c r="SEI4" s="174"/>
      <c r="SEJ4" s="174"/>
      <c r="SEK4" s="174"/>
      <c r="SEL4" s="174"/>
      <c r="SEM4" s="174"/>
      <c r="SEN4" s="174"/>
      <c r="SEO4" s="174"/>
      <c r="SEP4" s="174"/>
      <c r="SEQ4" s="174"/>
      <c r="SER4" s="174"/>
      <c r="SES4" s="174"/>
      <c r="SET4" s="174"/>
      <c r="SEU4" s="174"/>
      <c r="SEV4" s="174"/>
      <c r="SEW4" s="174"/>
      <c r="SEX4" s="174"/>
      <c r="SEY4" s="174"/>
      <c r="SEZ4" s="174"/>
      <c r="SFA4" s="174"/>
      <c r="SFB4" s="174"/>
      <c r="SFC4" s="174"/>
      <c r="SFD4" s="174"/>
      <c r="SFE4" s="174"/>
      <c r="SFF4" s="174"/>
      <c r="SFG4" s="174"/>
      <c r="SFH4" s="174"/>
      <c r="SFI4" s="174"/>
      <c r="SFJ4" s="174"/>
      <c r="SFK4" s="174"/>
      <c r="SFL4" s="174"/>
      <c r="SFM4" s="174"/>
      <c r="SFN4" s="174"/>
      <c r="SFO4" s="174"/>
      <c r="SFP4" s="174"/>
      <c r="SFQ4" s="174"/>
      <c r="SFR4" s="174"/>
      <c r="SFS4" s="174"/>
      <c r="SFT4" s="174"/>
      <c r="SFU4" s="174"/>
      <c r="SFV4" s="174"/>
      <c r="SFW4" s="174"/>
      <c r="SFX4" s="174"/>
      <c r="SFY4" s="174"/>
      <c r="SFZ4" s="174"/>
      <c r="SGA4" s="174"/>
      <c r="SGB4" s="174"/>
      <c r="SGC4" s="174"/>
      <c r="SGD4" s="174"/>
      <c r="SGE4" s="174"/>
      <c r="SGF4" s="174"/>
      <c r="SGG4" s="174"/>
      <c r="SGH4" s="174"/>
      <c r="SGI4" s="174"/>
      <c r="SGJ4" s="174"/>
      <c r="SGK4" s="174"/>
      <c r="SGL4" s="174"/>
      <c r="SGM4" s="174"/>
      <c r="SGN4" s="174"/>
      <c r="SGO4" s="174"/>
      <c r="SGP4" s="174"/>
      <c r="SGQ4" s="174"/>
      <c r="SGR4" s="174"/>
      <c r="SGS4" s="174"/>
      <c r="SGT4" s="174"/>
      <c r="SGU4" s="174"/>
      <c r="SGV4" s="174"/>
      <c r="SGW4" s="174"/>
      <c r="SGX4" s="174"/>
      <c r="SGY4" s="174"/>
      <c r="SGZ4" s="174"/>
      <c r="SHA4" s="174"/>
      <c r="SHB4" s="174"/>
      <c r="SHC4" s="174"/>
      <c r="SHD4" s="174"/>
      <c r="SHE4" s="174"/>
      <c r="SHF4" s="174"/>
      <c r="SHG4" s="174"/>
      <c r="SHH4" s="174"/>
      <c r="SHI4" s="174"/>
      <c r="SHJ4" s="174"/>
      <c r="SHK4" s="174"/>
      <c r="SHL4" s="174"/>
      <c r="SHM4" s="174"/>
      <c r="SHN4" s="174"/>
      <c r="SHO4" s="174"/>
      <c r="SHP4" s="174"/>
      <c r="SHQ4" s="174"/>
      <c r="SHR4" s="174"/>
      <c r="SHS4" s="174"/>
      <c r="SHT4" s="174"/>
      <c r="SHU4" s="174"/>
      <c r="SHV4" s="174"/>
      <c r="SHW4" s="174"/>
      <c r="SHX4" s="174"/>
      <c r="SHY4" s="174"/>
      <c r="SHZ4" s="174"/>
      <c r="SIA4" s="174"/>
      <c r="SIB4" s="174"/>
      <c r="SIC4" s="174"/>
      <c r="SID4" s="174"/>
      <c r="SIE4" s="174"/>
      <c r="SIF4" s="174"/>
      <c r="SIG4" s="174"/>
      <c r="SIH4" s="174"/>
      <c r="SII4" s="174"/>
      <c r="SIJ4" s="174"/>
      <c r="SIK4" s="174"/>
      <c r="SIL4" s="174"/>
      <c r="SIM4" s="174"/>
      <c r="SIN4" s="174"/>
      <c r="SIO4" s="174"/>
      <c r="SIP4" s="174"/>
      <c r="SIQ4" s="174"/>
      <c r="SIR4" s="174"/>
      <c r="SIS4" s="174"/>
      <c r="SIT4" s="174"/>
      <c r="SIU4" s="174"/>
      <c r="SIV4" s="174"/>
      <c r="SIW4" s="174"/>
      <c r="SIX4" s="174"/>
      <c r="SIY4" s="174"/>
      <c r="SIZ4" s="174"/>
      <c r="SJA4" s="174"/>
      <c r="SJB4" s="174"/>
      <c r="SJC4" s="174"/>
      <c r="SJD4" s="174"/>
      <c r="SJE4" s="174"/>
      <c r="SJF4" s="174"/>
      <c r="SJG4" s="174"/>
      <c r="SJH4" s="174"/>
      <c r="SJI4" s="174"/>
      <c r="SJJ4" s="174"/>
      <c r="SJK4" s="174"/>
      <c r="SJL4" s="174"/>
      <c r="SJM4" s="174"/>
      <c r="SJN4" s="174"/>
      <c r="SJO4" s="174"/>
      <c r="SJP4" s="174"/>
      <c r="SJQ4" s="174"/>
      <c r="SJR4" s="174"/>
      <c r="SJS4" s="174"/>
      <c r="SJT4" s="174"/>
      <c r="SJU4" s="174"/>
      <c r="SJV4" s="174"/>
      <c r="SJW4" s="174"/>
      <c r="SJX4" s="174"/>
      <c r="SJY4" s="174"/>
      <c r="SJZ4" s="174"/>
      <c r="SKA4" s="174"/>
      <c r="SKB4" s="174"/>
      <c r="SKC4" s="174"/>
      <c r="SKD4" s="174"/>
      <c r="SKE4" s="174"/>
      <c r="SKF4" s="174"/>
      <c r="SKG4" s="174"/>
      <c r="SKH4" s="174"/>
      <c r="SKI4" s="174"/>
      <c r="SKJ4" s="174"/>
      <c r="SKK4" s="174"/>
      <c r="SKL4" s="174"/>
      <c r="SKM4" s="174"/>
      <c r="SKN4" s="174"/>
      <c r="SKO4" s="174"/>
      <c r="SKP4" s="174"/>
      <c r="SKQ4" s="174"/>
      <c r="SKR4" s="174"/>
      <c r="SKS4" s="174"/>
      <c r="SKT4" s="174"/>
      <c r="SKU4" s="174"/>
      <c r="SKV4" s="174"/>
      <c r="SKW4" s="174"/>
      <c r="SKX4" s="174"/>
      <c r="SKY4" s="174"/>
      <c r="SKZ4" s="174"/>
      <c r="SLA4" s="174"/>
      <c r="SLB4" s="174"/>
      <c r="SLC4" s="174"/>
      <c r="SLD4" s="174"/>
      <c r="SLE4" s="174"/>
      <c r="SLF4" s="174"/>
      <c r="SLG4" s="174"/>
      <c r="SLH4" s="174"/>
      <c r="SLI4" s="174"/>
      <c r="SLJ4" s="174"/>
      <c r="SLK4" s="174"/>
      <c r="SLL4" s="174"/>
      <c r="SLM4" s="174"/>
      <c r="SLN4" s="174"/>
      <c r="SLO4" s="174"/>
      <c r="SLP4" s="174"/>
      <c r="SLQ4" s="174"/>
      <c r="SLR4" s="174"/>
      <c r="SLS4" s="174"/>
      <c r="SLT4" s="174"/>
      <c r="SLU4" s="174"/>
      <c r="SLV4" s="174"/>
      <c r="SLW4" s="174"/>
      <c r="SLX4" s="174"/>
      <c r="SLY4" s="174"/>
      <c r="SLZ4" s="174"/>
      <c r="SMA4" s="174"/>
      <c r="SMB4" s="174"/>
      <c r="SMC4" s="174"/>
      <c r="SMD4" s="174"/>
      <c r="SME4" s="174"/>
      <c r="SMF4" s="174"/>
      <c r="SMG4" s="174"/>
      <c r="SMH4" s="174"/>
      <c r="SMI4" s="174"/>
      <c r="SMJ4" s="174"/>
      <c r="SMK4" s="174"/>
      <c r="SML4" s="174"/>
      <c r="SMM4" s="174"/>
      <c r="SMN4" s="174"/>
      <c r="SMO4" s="174"/>
      <c r="SMP4" s="174"/>
      <c r="SMQ4" s="174"/>
      <c r="SMR4" s="174"/>
      <c r="SMS4" s="174"/>
      <c r="SMT4" s="174"/>
      <c r="SMU4" s="174"/>
      <c r="SMV4" s="174"/>
      <c r="SMW4" s="174"/>
      <c r="SMX4" s="174"/>
      <c r="SMY4" s="174"/>
      <c r="SMZ4" s="174"/>
      <c r="SNA4" s="174"/>
      <c r="SNB4" s="174"/>
      <c r="SNC4" s="174"/>
      <c r="SND4" s="174"/>
      <c r="SNE4" s="174"/>
      <c r="SNF4" s="174"/>
      <c r="SNG4" s="174"/>
      <c r="SNH4" s="174"/>
      <c r="SNI4" s="174"/>
      <c r="SNJ4" s="174"/>
      <c r="SNK4" s="174"/>
      <c r="SNL4" s="174"/>
      <c r="SNM4" s="174"/>
      <c r="SNN4" s="174"/>
      <c r="SNO4" s="174"/>
      <c r="SNP4" s="174"/>
      <c r="SNQ4" s="174"/>
      <c r="SNR4" s="174"/>
      <c r="SNS4" s="174"/>
      <c r="SNT4" s="174"/>
      <c r="SNU4" s="174"/>
      <c r="SNV4" s="174"/>
      <c r="SNW4" s="174"/>
      <c r="SNX4" s="174"/>
      <c r="SNY4" s="174"/>
      <c r="SNZ4" s="174"/>
      <c r="SOA4" s="174"/>
      <c r="SOB4" s="174"/>
      <c r="SOC4" s="174"/>
      <c r="SOD4" s="174"/>
      <c r="SOE4" s="174"/>
      <c r="SOF4" s="174"/>
      <c r="SOG4" s="174"/>
      <c r="SOH4" s="174"/>
      <c r="SOI4" s="174"/>
      <c r="SOJ4" s="174"/>
      <c r="SOK4" s="174"/>
      <c r="SOL4" s="174"/>
      <c r="SOM4" s="174"/>
      <c r="SON4" s="174"/>
      <c r="SOO4" s="174"/>
      <c r="SOP4" s="174"/>
      <c r="SOQ4" s="174"/>
      <c r="SOR4" s="174"/>
      <c r="SOS4" s="174"/>
      <c r="SOT4" s="174"/>
      <c r="SOU4" s="174"/>
      <c r="SOV4" s="174"/>
      <c r="SOW4" s="174"/>
      <c r="SOX4" s="174"/>
      <c r="SOY4" s="174"/>
      <c r="SOZ4" s="174"/>
      <c r="SPA4" s="174"/>
      <c r="SPB4" s="174"/>
      <c r="SPC4" s="174"/>
      <c r="SPD4" s="174"/>
      <c r="SPE4" s="174"/>
      <c r="SPF4" s="174"/>
      <c r="SPG4" s="174"/>
      <c r="SPH4" s="174"/>
      <c r="SPI4" s="174"/>
      <c r="SPJ4" s="174"/>
      <c r="SPK4" s="174"/>
      <c r="SPL4" s="174"/>
      <c r="SPM4" s="174"/>
      <c r="SPN4" s="174"/>
      <c r="SPO4" s="174"/>
      <c r="SPP4" s="174"/>
      <c r="SPQ4" s="174"/>
      <c r="SPR4" s="174"/>
      <c r="SPS4" s="174"/>
      <c r="SPT4" s="174"/>
      <c r="SPU4" s="174"/>
      <c r="SPV4" s="174"/>
      <c r="SPW4" s="174"/>
      <c r="SPX4" s="174"/>
      <c r="SPY4" s="174"/>
      <c r="SPZ4" s="174"/>
      <c r="SQA4" s="174"/>
      <c r="SQB4" s="174"/>
      <c r="SQC4" s="174"/>
      <c r="SQD4" s="174"/>
      <c r="SQE4" s="174"/>
      <c r="SQF4" s="174"/>
      <c r="SQG4" s="174"/>
      <c r="SQH4" s="174"/>
      <c r="SQI4" s="174"/>
      <c r="SQJ4" s="174"/>
      <c r="SQK4" s="174"/>
      <c r="SQL4" s="174"/>
      <c r="SQM4" s="174"/>
      <c r="SQN4" s="174"/>
      <c r="SQO4" s="174"/>
      <c r="SQP4" s="174"/>
      <c r="SQQ4" s="174"/>
      <c r="SQR4" s="174"/>
      <c r="SQS4" s="174"/>
      <c r="SQT4" s="174"/>
      <c r="SQU4" s="174"/>
      <c r="SQV4" s="174"/>
      <c r="SQW4" s="174"/>
      <c r="SQX4" s="174"/>
      <c r="SQY4" s="174"/>
      <c r="SQZ4" s="174"/>
      <c r="SRA4" s="174"/>
      <c r="SRB4" s="174"/>
      <c r="SRC4" s="174"/>
      <c r="SRD4" s="174"/>
      <c r="SRE4" s="174"/>
      <c r="SRF4" s="174"/>
      <c r="SRG4" s="174"/>
      <c r="SRH4" s="174"/>
      <c r="SRI4" s="174"/>
      <c r="SRJ4" s="174"/>
      <c r="SRK4" s="174"/>
      <c r="SRL4" s="174"/>
      <c r="SRM4" s="174"/>
      <c r="SRN4" s="174"/>
      <c r="SRO4" s="174"/>
      <c r="SRP4" s="174"/>
      <c r="SRQ4" s="174"/>
      <c r="SRR4" s="174"/>
      <c r="SRS4" s="174"/>
      <c r="SRT4" s="174"/>
      <c r="SRU4" s="174"/>
      <c r="SRV4" s="174"/>
      <c r="SRW4" s="174"/>
      <c r="SRX4" s="174"/>
      <c r="SRY4" s="174"/>
      <c r="SRZ4" s="174"/>
      <c r="SSA4" s="174"/>
      <c r="SSB4" s="174"/>
      <c r="SSC4" s="174"/>
      <c r="SSD4" s="174"/>
      <c r="SSE4" s="174"/>
      <c r="SSF4" s="174"/>
      <c r="SSG4" s="174"/>
      <c r="SSH4" s="174"/>
      <c r="SSI4" s="174"/>
      <c r="SSJ4" s="174"/>
      <c r="SSK4" s="174"/>
      <c r="SSL4" s="174"/>
      <c r="SSM4" s="174"/>
      <c r="SSN4" s="174"/>
      <c r="SSO4" s="174"/>
      <c r="SSP4" s="174"/>
      <c r="SSQ4" s="174"/>
      <c r="SSR4" s="174"/>
      <c r="SSS4" s="174"/>
      <c r="SST4" s="174"/>
      <c r="SSU4" s="174"/>
      <c r="SSV4" s="174"/>
      <c r="SSW4" s="174"/>
      <c r="SSX4" s="174"/>
      <c r="SSY4" s="174"/>
      <c r="SSZ4" s="174"/>
      <c r="STA4" s="174"/>
      <c r="STB4" s="174"/>
      <c r="STC4" s="174"/>
      <c r="STD4" s="174"/>
      <c r="STE4" s="174"/>
      <c r="STF4" s="174"/>
      <c r="STG4" s="174"/>
      <c r="STH4" s="174"/>
      <c r="STI4" s="174"/>
      <c r="STJ4" s="174"/>
      <c r="STK4" s="174"/>
      <c r="STL4" s="174"/>
      <c r="STM4" s="174"/>
      <c r="STN4" s="174"/>
      <c r="STO4" s="174"/>
      <c r="STP4" s="174"/>
      <c r="STQ4" s="174"/>
      <c r="STR4" s="174"/>
      <c r="STS4" s="174"/>
      <c r="STT4" s="174"/>
      <c r="STU4" s="174"/>
      <c r="STV4" s="174"/>
      <c r="STW4" s="174"/>
      <c r="STX4" s="174"/>
      <c r="STY4" s="174"/>
      <c r="STZ4" s="174"/>
      <c r="SUA4" s="174"/>
      <c r="SUB4" s="174"/>
      <c r="SUC4" s="174"/>
      <c r="SUD4" s="174"/>
      <c r="SUE4" s="174"/>
      <c r="SUF4" s="174"/>
      <c r="SUG4" s="174"/>
      <c r="SUH4" s="174"/>
      <c r="SUI4" s="174"/>
      <c r="SUJ4" s="174"/>
      <c r="SUK4" s="174"/>
      <c r="SUL4" s="174"/>
      <c r="SUM4" s="174"/>
      <c r="SUN4" s="174"/>
      <c r="SUO4" s="174"/>
      <c r="SUP4" s="174"/>
      <c r="SUQ4" s="174"/>
      <c r="SUR4" s="174"/>
      <c r="SUS4" s="174"/>
      <c r="SUT4" s="174"/>
      <c r="SUU4" s="174"/>
      <c r="SUV4" s="174"/>
      <c r="SUW4" s="174"/>
      <c r="SUX4" s="174"/>
      <c r="SUY4" s="174"/>
      <c r="SUZ4" s="174"/>
      <c r="SVA4" s="174"/>
      <c r="SVB4" s="174"/>
      <c r="SVC4" s="174"/>
      <c r="SVD4" s="174"/>
      <c r="SVE4" s="174"/>
      <c r="SVF4" s="174"/>
      <c r="SVG4" s="174"/>
      <c r="SVH4" s="174"/>
      <c r="SVI4" s="174"/>
      <c r="SVJ4" s="174"/>
      <c r="SVK4" s="174"/>
      <c r="SVL4" s="174"/>
      <c r="SVM4" s="174"/>
      <c r="SVN4" s="174"/>
      <c r="SVO4" s="174"/>
      <c r="SVP4" s="174"/>
      <c r="SVQ4" s="174"/>
      <c r="SVR4" s="174"/>
      <c r="SVS4" s="174"/>
      <c r="SVT4" s="174"/>
      <c r="SVU4" s="174"/>
      <c r="SVV4" s="174"/>
      <c r="SVW4" s="174"/>
      <c r="SVX4" s="174"/>
      <c r="SVY4" s="174"/>
      <c r="SVZ4" s="174"/>
      <c r="SWA4" s="174"/>
      <c r="SWB4" s="174"/>
      <c r="SWC4" s="174"/>
      <c r="SWD4" s="174"/>
      <c r="SWE4" s="174"/>
      <c r="SWF4" s="174"/>
      <c r="SWG4" s="174"/>
      <c r="SWH4" s="174"/>
      <c r="SWI4" s="174"/>
      <c r="SWJ4" s="174"/>
      <c r="SWK4" s="174"/>
      <c r="SWL4" s="174"/>
      <c r="SWM4" s="174"/>
      <c r="SWN4" s="174"/>
      <c r="SWO4" s="174"/>
      <c r="SWP4" s="174"/>
      <c r="SWQ4" s="174"/>
      <c r="SWR4" s="174"/>
      <c r="SWS4" s="174"/>
      <c r="SWT4" s="174"/>
      <c r="SWU4" s="174"/>
      <c r="SWV4" s="174"/>
      <c r="SWW4" s="174"/>
      <c r="SWX4" s="174"/>
      <c r="SWY4" s="174"/>
      <c r="SWZ4" s="174"/>
      <c r="SXA4" s="174"/>
      <c r="SXB4" s="174"/>
      <c r="SXC4" s="174"/>
      <c r="SXD4" s="174"/>
      <c r="SXE4" s="174"/>
      <c r="SXF4" s="174"/>
      <c r="SXG4" s="174"/>
      <c r="SXH4" s="174"/>
      <c r="SXI4" s="174"/>
      <c r="SXJ4" s="174"/>
      <c r="SXK4" s="174"/>
      <c r="SXL4" s="174"/>
      <c r="SXM4" s="174"/>
      <c r="SXN4" s="174"/>
      <c r="SXO4" s="174"/>
      <c r="SXP4" s="174"/>
      <c r="SXQ4" s="174"/>
      <c r="SXR4" s="174"/>
      <c r="SXS4" s="174"/>
      <c r="SXT4" s="174"/>
      <c r="SXU4" s="174"/>
      <c r="SXV4" s="174"/>
      <c r="SXW4" s="174"/>
      <c r="SXX4" s="174"/>
      <c r="SXY4" s="174"/>
      <c r="SXZ4" s="174"/>
      <c r="SYA4" s="174"/>
      <c r="SYB4" s="174"/>
      <c r="SYC4" s="174"/>
      <c r="SYD4" s="174"/>
      <c r="SYE4" s="174"/>
      <c r="SYF4" s="174"/>
      <c r="SYG4" s="174"/>
      <c r="SYH4" s="174"/>
      <c r="SYI4" s="174"/>
      <c r="SYJ4" s="174"/>
      <c r="SYK4" s="174"/>
      <c r="SYL4" s="174"/>
      <c r="SYM4" s="174"/>
      <c r="SYN4" s="174"/>
      <c r="SYO4" s="174"/>
      <c r="SYP4" s="174"/>
      <c r="SYQ4" s="174"/>
      <c r="SYR4" s="174"/>
      <c r="SYS4" s="174"/>
      <c r="SYT4" s="174"/>
      <c r="SYU4" s="174"/>
      <c r="SYV4" s="174"/>
      <c r="SYW4" s="174"/>
      <c r="SYX4" s="174"/>
      <c r="SYY4" s="174"/>
      <c r="SYZ4" s="174"/>
      <c r="SZA4" s="174"/>
      <c r="SZB4" s="174"/>
      <c r="SZC4" s="174"/>
      <c r="SZD4" s="174"/>
      <c r="SZE4" s="174"/>
      <c r="SZF4" s="174"/>
      <c r="SZG4" s="174"/>
      <c r="SZH4" s="174"/>
      <c r="SZI4" s="174"/>
      <c r="SZJ4" s="174"/>
      <c r="SZK4" s="174"/>
      <c r="SZL4" s="174"/>
      <c r="SZM4" s="174"/>
      <c r="SZN4" s="174"/>
      <c r="SZO4" s="174"/>
      <c r="SZP4" s="174"/>
      <c r="SZQ4" s="174"/>
      <c r="SZR4" s="174"/>
      <c r="SZS4" s="174"/>
      <c r="SZT4" s="174"/>
      <c r="SZU4" s="174"/>
      <c r="SZV4" s="174"/>
      <c r="SZW4" s="174"/>
      <c r="SZX4" s="174"/>
      <c r="SZY4" s="174"/>
      <c r="SZZ4" s="174"/>
      <c r="TAA4" s="174"/>
      <c r="TAB4" s="174"/>
      <c r="TAC4" s="174"/>
      <c r="TAD4" s="174"/>
      <c r="TAE4" s="174"/>
      <c r="TAF4" s="174"/>
      <c r="TAG4" s="174"/>
      <c r="TAH4" s="174"/>
      <c r="TAI4" s="174"/>
      <c r="TAJ4" s="174"/>
      <c r="TAK4" s="174"/>
      <c r="TAL4" s="174"/>
      <c r="TAM4" s="174"/>
      <c r="TAN4" s="174"/>
      <c r="TAO4" s="174"/>
      <c r="TAP4" s="174"/>
      <c r="TAQ4" s="174"/>
      <c r="TAR4" s="174"/>
      <c r="TAS4" s="174"/>
      <c r="TAT4" s="174"/>
      <c r="TAU4" s="174"/>
      <c r="TAV4" s="174"/>
      <c r="TAW4" s="174"/>
      <c r="TAX4" s="174"/>
      <c r="TAY4" s="174"/>
      <c r="TAZ4" s="174"/>
      <c r="TBA4" s="174"/>
      <c r="TBB4" s="174"/>
      <c r="TBC4" s="174"/>
      <c r="TBD4" s="174"/>
      <c r="TBE4" s="174"/>
      <c r="TBF4" s="174"/>
      <c r="TBG4" s="174"/>
      <c r="TBH4" s="174"/>
      <c r="TBI4" s="174"/>
      <c r="TBJ4" s="174"/>
      <c r="TBK4" s="174"/>
      <c r="TBL4" s="174"/>
      <c r="TBM4" s="174"/>
      <c r="TBN4" s="174"/>
      <c r="TBO4" s="174"/>
      <c r="TBP4" s="174"/>
      <c r="TBQ4" s="174"/>
      <c r="TBR4" s="174"/>
      <c r="TBS4" s="174"/>
      <c r="TBT4" s="174"/>
      <c r="TBU4" s="174"/>
      <c r="TBV4" s="174"/>
      <c r="TBW4" s="174"/>
      <c r="TBX4" s="174"/>
      <c r="TBY4" s="174"/>
      <c r="TBZ4" s="174"/>
      <c r="TCA4" s="174"/>
      <c r="TCB4" s="174"/>
      <c r="TCC4" s="174"/>
      <c r="TCD4" s="174"/>
      <c r="TCE4" s="174"/>
      <c r="TCF4" s="174"/>
      <c r="TCG4" s="174"/>
      <c r="TCH4" s="174"/>
      <c r="TCI4" s="174"/>
      <c r="TCJ4" s="174"/>
      <c r="TCK4" s="174"/>
      <c r="TCL4" s="174"/>
      <c r="TCM4" s="174"/>
      <c r="TCN4" s="174"/>
      <c r="TCO4" s="174"/>
      <c r="TCP4" s="174"/>
      <c r="TCQ4" s="174"/>
      <c r="TCR4" s="174"/>
      <c r="TCS4" s="174"/>
      <c r="TCT4" s="174"/>
      <c r="TCU4" s="174"/>
      <c r="TCV4" s="174"/>
      <c r="TCW4" s="174"/>
      <c r="TCX4" s="174"/>
      <c r="TCY4" s="174"/>
      <c r="TCZ4" s="174"/>
      <c r="TDA4" s="174"/>
      <c r="TDB4" s="174"/>
      <c r="TDC4" s="174"/>
      <c r="TDD4" s="174"/>
      <c r="TDE4" s="174"/>
      <c r="TDF4" s="174"/>
      <c r="TDG4" s="174"/>
      <c r="TDH4" s="174"/>
      <c r="TDI4" s="174"/>
      <c r="TDJ4" s="174"/>
      <c r="TDK4" s="174"/>
      <c r="TDL4" s="174"/>
      <c r="TDM4" s="174"/>
      <c r="TDN4" s="174"/>
      <c r="TDO4" s="174"/>
      <c r="TDP4" s="174"/>
      <c r="TDQ4" s="174"/>
      <c r="TDR4" s="174"/>
      <c r="TDS4" s="174"/>
      <c r="TDT4" s="174"/>
      <c r="TDU4" s="174"/>
      <c r="TDV4" s="174"/>
      <c r="TDW4" s="174"/>
      <c r="TDX4" s="174"/>
      <c r="TDY4" s="174"/>
      <c r="TDZ4" s="174"/>
      <c r="TEA4" s="174"/>
      <c r="TEB4" s="174"/>
      <c r="TEC4" s="174"/>
      <c r="TED4" s="174"/>
      <c r="TEE4" s="174"/>
      <c r="TEF4" s="174"/>
      <c r="TEG4" s="174"/>
      <c r="TEH4" s="174"/>
      <c r="TEI4" s="174"/>
      <c r="TEJ4" s="174"/>
      <c r="TEK4" s="174"/>
      <c r="TEL4" s="174"/>
      <c r="TEM4" s="174"/>
      <c r="TEN4" s="174"/>
      <c r="TEO4" s="174"/>
      <c r="TEP4" s="174"/>
      <c r="TEQ4" s="174"/>
      <c r="TER4" s="174"/>
      <c r="TES4" s="174"/>
      <c r="TET4" s="174"/>
      <c r="TEU4" s="174"/>
      <c r="TEV4" s="174"/>
      <c r="TEW4" s="174"/>
      <c r="TEX4" s="174"/>
      <c r="TEY4" s="174"/>
      <c r="TEZ4" s="174"/>
      <c r="TFA4" s="174"/>
      <c r="TFB4" s="174"/>
      <c r="TFC4" s="174"/>
      <c r="TFD4" s="174"/>
      <c r="TFE4" s="174"/>
      <c r="TFF4" s="174"/>
      <c r="TFG4" s="174"/>
      <c r="TFH4" s="174"/>
      <c r="TFI4" s="174"/>
      <c r="TFJ4" s="174"/>
      <c r="TFK4" s="174"/>
      <c r="TFL4" s="174"/>
      <c r="TFM4" s="174"/>
      <c r="TFN4" s="174"/>
      <c r="TFO4" s="174"/>
      <c r="TFP4" s="174"/>
      <c r="TFQ4" s="174"/>
      <c r="TFR4" s="174"/>
      <c r="TFS4" s="174"/>
      <c r="TFT4" s="174"/>
      <c r="TFU4" s="174"/>
      <c r="TFV4" s="174"/>
      <c r="TFW4" s="174"/>
      <c r="TFX4" s="174"/>
      <c r="TFY4" s="174"/>
      <c r="TFZ4" s="174"/>
      <c r="TGA4" s="174"/>
      <c r="TGB4" s="174"/>
      <c r="TGC4" s="174"/>
      <c r="TGD4" s="174"/>
      <c r="TGE4" s="174"/>
      <c r="TGF4" s="174"/>
      <c r="TGG4" s="174"/>
      <c r="TGH4" s="174"/>
      <c r="TGI4" s="174"/>
      <c r="TGJ4" s="174"/>
      <c r="TGK4" s="174"/>
      <c r="TGL4" s="174"/>
      <c r="TGM4" s="174"/>
      <c r="TGN4" s="174"/>
      <c r="TGO4" s="174"/>
      <c r="TGP4" s="174"/>
      <c r="TGQ4" s="174"/>
      <c r="TGR4" s="174"/>
      <c r="TGS4" s="174"/>
      <c r="TGT4" s="174"/>
      <c r="TGU4" s="174"/>
      <c r="TGV4" s="174"/>
      <c r="TGW4" s="174"/>
      <c r="TGX4" s="174"/>
      <c r="TGY4" s="174"/>
      <c r="TGZ4" s="174"/>
      <c r="THA4" s="174"/>
      <c r="THB4" s="174"/>
      <c r="THC4" s="174"/>
      <c r="THD4" s="174"/>
      <c r="THE4" s="174"/>
      <c r="THF4" s="174"/>
      <c r="THG4" s="174"/>
      <c r="THH4" s="174"/>
      <c r="THI4" s="174"/>
      <c r="THJ4" s="174"/>
      <c r="THK4" s="174"/>
      <c r="THL4" s="174"/>
      <c r="THM4" s="174"/>
      <c r="THN4" s="174"/>
      <c r="THO4" s="174"/>
      <c r="THP4" s="174"/>
      <c r="THQ4" s="174"/>
      <c r="THR4" s="174"/>
      <c r="THS4" s="174"/>
      <c r="THT4" s="174"/>
      <c r="THU4" s="174"/>
      <c r="THV4" s="174"/>
      <c r="THW4" s="174"/>
      <c r="THX4" s="174"/>
      <c r="THY4" s="174"/>
      <c r="THZ4" s="174"/>
      <c r="TIA4" s="174"/>
      <c r="TIB4" s="174"/>
      <c r="TIC4" s="174"/>
      <c r="TID4" s="174"/>
      <c r="TIE4" s="174"/>
      <c r="TIF4" s="174"/>
      <c r="TIG4" s="174"/>
      <c r="TIH4" s="174"/>
      <c r="TII4" s="174"/>
      <c r="TIJ4" s="174"/>
      <c r="TIK4" s="174"/>
      <c r="TIL4" s="174"/>
      <c r="TIM4" s="174"/>
      <c r="TIN4" s="174"/>
      <c r="TIO4" s="174"/>
      <c r="TIP4" s="174"/>
      <c r="TIQ4" s="174"/>
      <c r="TIR4" s="174"/>
      <c r="TIS4" s="174"/>
      <c r="TIT4" s="174"/>
      <c r="TIU4" s="174"/>
      <c r="TIV4" s="174"/>
      <c r="TIW4" s="174"/>
      <c r="TIX4" s="174"/>
      <c r="TIY4" s="174"/>
      <c r="TIZ4" s="174"/>
      <c r="TJA4" s="174"/>
      <c r="TJB4" s="174"/>
      <c r="TJC4" s="174"/>
      <c r="TJD4" s="174"/>
      <c r="TJE4" s="174"/>
      <c r="TJF4" s="174"/>
      <c r="TJG4" s="174"/>
      <c r="TJH4" s="174"/>
      <c r="TJI4" s="174"/>
      <c r="TJJ4" s="174"/>
      <c r="TJK4" s="174"/>
      <c r="TJL4" s="174"/>
      <c r="TJM4" s="174"/>
      <c r="TJN4" s="174"/>
      <c r="TJO4" s="174"/>
      <c r="TJP4" s="174"/>
      <c r="TJQ4" s="174"/>
      <c r="TJR4" s="174"/>
      <c r="TJS4" s="174"/>
      <c r="TJT4" s="174"/>
      <c r="TJU4" s="174"/>
      <c r="TJV4" s="174"/>
      <c r="TJW4" s="174"/>
      <c r="TJX4" s="174"/>
      <c r="TJY4" s="174"/>
      <c r="TJZ4" s="174"/>
      <c r="TKA4" s="174"/>
      <c r="TKB4" s="174"/>
      <c r="TKC4" s="174"/>
      <c r="TKD4" s="174"/>
      <c r="TKE4" s="174"/>
      <c r="TKF4" s="174"/>
      <c r="TKG4" s="174"/>
      <c r="TKH4" s="174"/>
      <c r="TKI4" s="174"/>
      <c r="TKJ4" s="174"/>
      <c r="TKK4" s="174"/>
      <c r="TKL4" s="174"/>
      <c r="TKM4" s="174"/>
      <c r="TKN4" s="174"/>
      <c r="TKO4" s="174"/>
      <c r="TKP4" s="174"/>
      <c r="TKQ4" s="174"/>
      <c r="TKR4" s="174"/>
      <c r="TKS4" s="174"/>
      <c r="TKT4" s="174"/>
      <c r="TKU4" s="174"/>
      <c r="TKV4" s="174"/>
      <c r="TKW4" s="174"/>
      <c r="TKX4" s="174"/>
      <c r="TKY4" s="174"/>
      <c r="TKZ4" s="174"/>
      <c r="TLA4" s="174"/>
      <c r="TLB4" s="174"/>
      <c r="TLC4" s="174"/>
      <c r="TLD4" s="174"/>
      <c r="TLE4" s="174"/>
      <c r="TLF4" s="174"/>
      <c r="TLG4" s="174"/>
      <c r="TLH4" s="174"/>
      <c r="TLI4" s="174"/>
      <c r="TLJ4" s="174"/>
      <c r="TLK4" s="174"/>
      <c r="TLL4" s="174"/>
      <c r="TLM4" s="174"/>
      <c r="TLN4" s="174"/>
      <c r="TLO4" s="174"/>
      <c r="TLP4" s="174"/>
      <c r="TLQ4" s="174"/>
      <c r="TLR4" s="174"/>
      <c r="TLS4" s="174"/>
      <c r="TLT4" s="174"/>
      <c r="TLU4" s="174"/>
      <c r="TLV4" s="174"/>
      <c r="TLW4" s="174"/>
      <c r="TLX4" s="174"/>
      <c r="TLY4" s="174"/>
      <c r="TLZ4" s="174"/>
      <c r="TMA4" s="174"/>
      <c r="TMB4" s="174"/>
      <c r="TMC4" s="174"/>
      <c r="TMD4" s="174"/>
      <c r="TME4" s="174"/>
      <c r="TMF4" s="174"/>
      <c r="TMG4" s="174"/>
      <c r="TMH4" s="174"/>
      <c r="TMI4" s="174"/>
      <c r="TMJ4" s="174"/>
      <c r="TMK4" s="174"/>
      <c r="TML4" s="174"/>
      <c r="TMM4" s="174"/>
      <c r="TMN4" s="174"/>
      <c r="TMO4" s="174"/>
      <c r="TMP4" s="174"/>
      <c r="TMQ4" s="174"/>
      <c r="TMR4" s="174"/>
      <c r="TMS4" s="174"/>
      <c r="TMT4" s="174"/>
      <c r="TMU4" s="174"/>
      <c r="TMV4" s="174"/>
      <c r="TMW4" s="174"/>
      <c r="TMX4" s="174"/>
      <c r="TMY4" s="174"/>
      <c r="TMZ4" s="174"/>
      <c r="TNA4" s="174"/>
      <c r="TNB4" s="174"/>
      <c r="TNC4" s="174"/>
      <c r="TND4" s="174"/>
      <c r="TNE4" s="174"/>
      <c r="TNF4" s="174"/>
      <c r="TNG4" s="174"/>
      <c r="TNH4" s="174"/>
      <c r="TNI4" s="174"/>
      <c r="TNJ4" s="174"/>
      <c r="TNK4" s="174"/>
      <c r="TNL4" s="174"/>
      <c r="TNM4" s="174"/>
      <c r="TNN4" s="174"/>
      <c r="TNO4" s="174"/>
      <c r="TNP4" s="174"/>
      <c r="TNQ4" s="174"/>
      <c r="TNR4" s="174"/>
      <c r="TNS4" s="174"/>
      <c r="TNT4" s="174"/>
      <c r="TNU4" s="174"/>
      <c r="TNV4" s="174"/>
      <c r="TNW4" s="174"/>
      <c r="TNX4" s="174"/>
      <c r="TNY4" s="174"/>
      <c r="TNZ4" s="174"/>
      <c r="TOA4" s="174"/>
      <c r="TOB4" s="174"/>
      <c r="TOC4" s="174"/>
      <c r="TOD4" s="174"/>
      <c r="TOE4" s="174"/>
      <c r="TOF4" s="174"/>
      <c r="TOG4" s="174"/>
      <c r="TOH4" s="174"/>
      <c r="TOI4" s="174"/>
      <c r="TOJ4" s="174"/>
      <c r="TOK4" s="174"/>
      <c r="TOL4" s="174"/>
      <c r="TOM4" s="174"/>
      <c r="TON4" s="174"/>
      <c r="TOO4" s="174"/>
      <c r="TOP4" s="174"/>
      <c r="TOQ4" s="174"/>
      <c r="TOR4" s="174"/>
      <c r="TOS4" s="174"/>
      <c r="TOT4" s="174"/>
      <c r="TOU4" s="174"/>
      <c r="TOV4" s="174"/>
      <c r="TOW4" s="174"/>
      <c r="TOX4" s="174"/>
      <c r="TOY4" s="174"/>
      <c r="TOZ4" s="174"/>
      <c r="TPA4" s="174"/>
      <c r="TPB4" s="174"/>
      <c r="TPC4" s="174"/>
      <c r="TPD4" s="174"/>
      <c r="TPE4" s="174"/>
      <c r="TPF4" s="174"/>
      <c r="TPG4" s="174"/>
      <c r="TPH4" s="174"/>
      <c r="TPI4" s="174"/>
      <c r="TPJ4" s="174"/>
      <c r="TPK4" s="174"/>
      <c r="TPL4" s="174"/>
      <c r="TPM4" s="174"/>
      <c r="TPN4" s="174"/>
      <c r="TPO4" s="174"/>
      <c r="TPP4" s="174"/>
      <c r="TPQ4" s="174"/>
      <c r="TPR4" s="174"/>
      <c r="TPS4" s="174"/>
      <c r="TPT4" s="174"/>
      <c r="TPU4" s="174"/>
      <c r="TPV4" s="174"/>
      <c r="TPW4" s="174"/>
      <c r="TPX4" s="174"/>
      <c r="TPY4" s="174"/>
      <c r="TPZ4" s="174"/>
      <c r="TQA4" s="174"/>
      <c r="TQB4" s="174"/>
      <c r="TQC4" s="174"/>
      <c r="TQD4" s="174"/>
      <c r="TQE4" s="174"/>
      <c r="TQF4" s="174"/>
      <c r="TQG4" s="174"/>
      <c r="TQH4" s="174"/>
      <c r="TQI4" s="174"/>
      <c r="TQJ4" s="174"/>
      <c r="TQK4" s="174"/>
      <c r="TQL4" s="174"/>
      <c r="TQM4" s="174"/>
      <c r="TQN4" s="174"/>
      <c r="TQO4" s="174"/>
      <c r="TQP4" s="174"/>
      <c r="TQQ4" s="174"/>
      <c r="TQR4" s="174"/>
      <c r="TQS4" s="174"/>
      <c r="TQT4" s="174"/>
      <c r="TQU4" s="174"/>
      <c r="TQV4" s="174"/>
      <c r="TQW4" s="174"/>
      <c r="TQX4" s="174"/>
      <c r="TQY4" s="174"/>
      <c r="TQZ4" s="174"/>
      <c r="TRA4" s="174"/>
      <c r="TRB4" s="174"/>
      <c r="TRC4" s="174"/>
      <c r="TRD4" s="174"/>
      <c r="TRE4" s="174"/>
      <c r="TRF4" s="174"/>
      <c r="TRG4" s="174"/>
      <c r="TRH4" s="174"/>
      <c r="TRI4" s="174"/>
      <c r="TRJ4" s="174"/>
      <c r="TRK4" s="174"/>
      <c r="TRL4" s="174"/>
      <c r="TRM4" s="174"/>
      <c r="TRN4" s="174"/>
      <c r="TRO4" s="174"/>
      <c r="TRP4" s="174"/>
      <c r="TRQ4" s="174"/>
      <c r="TRR4" s="174"/>
      <c r="TRS4" s="174"/>
      <c r="TRT4" s="174"/>
      <c r="TRU4" s="174"/>
      <c r="TRV4" s="174"/>
      <c r="TRW4" s="174"/>
      <c r="TRX4" s="174"/>
      <c r="TRY4" s="174"/>
      <c r="TRZ4" s="174"/>
      <c r="TSA4" s="174"/>
      <c r="TSB4" s="174"/>
      <c r="TSC4" s="174"/>
      <c r="TSD4" s="174"/>
      <c r="TSE4" s="174"/>
      <c r="TSF4" s="174"/>
      <c r="TSG4" s="174"/>
      <c r="TSH4" s="174"/>
      <c r="TSI4" s="174"/>
      <c r="TSJ4" s="174"/>
      <c r="TSK4" s="174"/>
      <c r="TSL4" s="174"/>
      <c r="TSM4" s="174"/>
      <c r="TSN4" s="174"/>
      <c r="TSO4" s="174"/>
      <c r="TSP4" s="174"/>
      <c r="TSQ4" s="174"/>
      <c r="TSR4" s="174"/>
      <c r="TSS4" s="174"/>
      <c r="TST4" s="174"/>
      <c r="TSU4" s="174"/>
      <c r="TSV4" s="174"/>
      <c r="TSW4" s="174"/>
      <c r="TSX4" s="174"/>
      <c r="TSY4" s="174"/>
      <c r="TSZ4" s="174"/>
      <c r="TTA4" s="174"/>
      <c r="TTB4" s="174"/>
      <c r="TTC4" s="174"/>
      <c r="TTD4" s="174"/>
      <c r="TTE4" s="174"/>
      <c r="TTF4" s="174"/>
      <c r="TTG4" s="174"/>
      <c r="TTH4" s="174"/>
      <c r="TTI4" s="174"/>
      <c r="TTJ4" s="174"/>
      <c r="TTK4" s="174"/>
      <c r="TTL4" s="174"/>
      <c r="TTM4" s="174"/>
      <c r="TTN4" s="174"/>
      <c r="TTO4" s="174"/>
      <c r="TTP4" s="174"/>
      <c r="TTQ4" s="174"/>
      <c r="TTR4" s="174"/>
      <c r="TTS4" s="174"/>
      <c r="TTT4" s="174"/>
      <c r="TTU4" s="174"/>
      <c r="TTV4" s="174"/>
      <c r="TTW4" s="174"/>
      <c r="TTX4" s="174"/>
      <c r="TTY4" s="174"/>
      <c r="TTZ4" s="174"/>
      <c r="TUA4" s="174"/>
      <c r="TUB4" s="174"/>
      <c r="TUC4" s="174"/>
      <c r="TUD4" s="174"/>
      <c r="TUE4" s="174"/>
      <c r="TUF4" s="174"/>
      <c r="TUG4" s="174"/>
      <c r="TUH4" s="174"/>
      <c r="TUI4" s="174"/>
      <c r="TUJ4" s="174"/>
      <c r="TUK4" s="174"/>
      <c r="TUL4" s="174"/>
      <c r="TUM4" s="174"/>
      <c r="TUN4" s="174"/>
      <c r="TUO4" s="174"/>
      <c r="TUP4" s="174"/>
      <c r="TUQ4" s="174"/>
      <c r="TUR4" s="174"/>
      <c r="TUS4" s="174"/>
      <c r="TUT4" s="174"/>
      <c r="TUU4" s="174"/>
      <c r="TUV4" s="174"/>
      <c r="TUW4" s="174"/>
      <c r="TUX4" s="174"/>
      <c r="TUY4" s="174"/>
      <c r="TUZ4" s="174"/>
      <c r="TVA4" s="174"/>
      <c r="TVB4" s="174"/>
      <c r="TVC4" s="174"/>
      <c r="TVD4" s="174"/>
      <c r="TVE4" s="174"/>
      <c r="TVF4" s="174"/>
      <c r="TVG4" s="174"/>
      <c r="TVH4" s="174"/>
      <c r="TVI4" s="174"/>
      <c r="TVJ4" s="174"/>
      <c r="TVK4" s="174"/>
      <c r="TVL4" s="174"/>
      <c r="TVM4" s="174"/>
      <c r="TVN4" s="174"/>
      <c r="TVO4" s="174"/>
      <c r="TVP4" s="174"/>
      <c r="TVQ4" s="174"/>
      <c r="TVR4" s="174"/>
      <c r="TVS4" s="174"/>
      <c r="TVT4" s="174"/>
      <c r="TVU4" s="174"/>
      <c r="TVV4" s="174"/>
      <c r="TVW4" s="174"/>
      <c r="TVX4" s="174"/>
      <c r="TVY4" s="174"/>
      <c r="TVZ4" s="174"/>
      <c r="TWA4" s="174"/>
      <c r="TWB4" s="174"/>
      <c r="TWC4" s="174"/>
      <c r="TWD4" s="174"/>
      <c r="TWE4" s="174"/>
      <c r="TWF4" s="174"/>
      <c r="TWG4" s="174"/>
      <c r="TWH4" s="174"/>
      <c r="TWI4" s="174"/>
      <c r="TWJ4" s="174"/>
      <c r="TWK4" s="174"/>
      <c r="TWL4" s="174"/>
      <c r="TWM4" s="174"/>
      <c r="TWN4" s="174"/>
      <c r="TWO4" s="174"/>
      <c r="TWP4" s="174"/>
      <c r="TWQ4" s="174"/>
      <c r="TWR4" s="174"/>
      <c r="TWS4" s="174"/>
      <c r="TWT4" s="174"/>
      <c r="TWU4" s="174"/>
      <c r="TWV4" s="174"/>
      <c r="TWW4" s="174"/>
      <c r="TWX4" s="174"/>
      <c r="TWY4" s="174"/>
      <c r="TWZ4" s="174"/>
      <c r="TXA4" s="174"/>
      <c r="TXB4" s="174"/>
      <c r="TXC4" s="174"/>
      <c r="TXD4" s="174"/>
      <c r="TXE4" s="174"/>
      <c r="TXF4" s="174"/>
      <c r="TXG4" s="174"/>
      <c r="TXH4" s="174"/>
      <c r="TXI4" s="174"/>
      <c r="TXJ4" s="174"/>
      <c r="TXK4" s="174"/>
      <c r="TXL4" s="174"/>
      <c r="TXM4" s="174"/>
      <c r="TXN4" s="174"/>
      <c r="TXO4" s="174"/>
      <c r="TXP4" s="174"/>
      <c r="TXQ4" s="174"/>
      <c r="TXR4" s="174"/>
      <c r="TXS4" s="174"/>
      <c r="TXT4" s="174"/>
      <c r="TXU4" s="174"/>
      <c r="TXV4" s="174"/>
      <c r="TXW4" s="174"/>
      <c r="TXX4" s="174"/>
      <c r="TXY4" s="174"/>
      <c r="TXZ4" s="174"/>
      <c r="TYA4" s="174"/>
      <c r="TYB4" s="174"/>
      <c r="TYC4" s="174"/>
      <c r="TYD4" s="174"/>
      <c r="TYE4" s="174"/>
      <c r="TYF4" s="174"/>
      <c r="TYG4" s="174"/>
      <c r="TYH4" s="174"/>
      <c r="TYI4" s="174"/>
      <c r="TYJ4" s="174"/>
      <c r="TYK4" s="174"/>
      <c r="TYL4" s="174"/>
      <c r="TYM4" s="174"/>
      <c r="TYN4" s="174"/>
      <c r="TYO4" s="174"/>
      <c r="TYP4" s="174"/>
      <c r="TYQ4" s="174"/>
      <c r="TYR4" s="174"/>
      <c r="TYS4" s="174"/>
      <c r="TYT4" s="174"/>
      <c r="TYU4" s="174"/>
      <c r="TYV4" s="174"/>
      <c r="TYW4" s="174"/>
      <c r="TYX4" s="174"/>
      <c r="TYY4" s="174"/>
      <c r="TYZ4" s="174"/>
      <c r="TZA4" s="174"/>
      <c r="TZB4" s="174"/>
      <c r="TZC4" s="174"/>
      <c r="TZD4" s="174"/>
      <c r="TZE4" s="174"/>
      <c r="TZF4" s="174"/>
      <c r="TZG4" s="174"/>
      <c r="TZH4" s="174"/>
      <c r="TZI4" s="174"/>
      <c r="TZJ4" s="174"/>
      <c r="TZK4" s="174"/>
      <c r="TZL4" s="174"/>
      <c r="TZM4" s="174"/>
      <c r="TZN4" s="174"/>
      <c r="TZO4" s="174"/>
      <c r="TZP4" s="174"/>
      <c r="TZQ4" s="174"/>
      <c r="TZR4" s="174"/>
      <c r="TZS4" s="174"/>
      <c r="TZT4" s="174"/>
      <c r="TZU4" s="174"/>
      <c r="TZV4" s="174"/>
      <c r="TZW4" s="174"/>
      <c r="TZX4" s="174"/>
      <c r="TZY4" s="174"/>
      <c r="TZZ4" s="174"/>
      <c r="UAA4" s="174"/>
      <c r="UAB4" s="174"/>
      <c r="UAC4" s="174"/>
      <c r="UAD4" s="174"/>
      <c r="UAE4" s="174"/>
      <c r="UAF4" s="174"/>
      <c r="UAG4" s="174"/>
      <c r="UAH4" s="174"/>
      <c r="UAI4" s="174"/>
      <c r="UAJ4" s="174"/>
      <c r="UAK4" s="174"/>
      <c r="UAL4" s="174"/>
      <c r="UAM4" s="174"/>
      <c r="UAN4" s="174"/>
      <c r="UAO4" s="174"/>
      <c r="UAP4" s="174"/>
      <c r="UAQ4" s="174"/>
      <c r="UAR4" s="174"/>
      <c r="UAS4" s="174"/>
      <c r="UAT4" s="174"/>
      <c r="UAU4" s="174"/>
      <c r="UAV4" s="174"/>
      <c r="UAW4" s="174"/>
      <c r="UAX4" s="174"/>
      <c r="UAY4" s="174"/>
      <c r="UAZ4" s="174"/>
      <c r="UBA4" s="174"/>
      <c r="UBB4" s="174"/>
      <c r="UBC4" s="174"/>
      <c r="UBD4" s="174"/>
      <c r="UBE4" s="174"/>
      <c r="UBF4" s="174"/>
      <c r="UBG4" s="174"/>
      <c r="UBH4" s="174"/>
      <c r="UBI4" s="174"/>
      <c r="UBJ4" s="174"/>
      <c r="UBK4" s="174"/>
      <c r="UBL4" s="174"/>
      <c r="UBM4" s="174"/>
      <c r="UBN4" s="174"/>
      <c r="UBO4" s="174"/>
      <c r="UBP4" s="174"/>
      <c r="UBQ4" s="174"/>
      <c r="UBR4" s="174"/>
      <c r="UBS4" s="174"/>
      <c r="UBT4" s="174"/>
      <c r="UBU4" s="174"/>
      <c r="UBV4" s="174"/>
      <c r="UBW4" s="174"/>
      <c r="UBX4" s="174"/>
      <c r="UBY4" s="174"/>
      <c r="UBZ4" s="174"/>
      <c r="UCA4" s="174"/>
      <c r="UCB4" s="174"/>
      <c r="UCC4" s="174"/>
      <c r="UCD4" s="174"/>
      <c r="UCE4" s="174"/>
      <c r="UCF4" s="174"/>
      <c r="UCG4" s="174"/>
      <c r="UCH4" s="174"/>
      <c r="UCI4" s="174"/>
      <c r="UCJ4" s="174"/>
      <c r="UCK4" s="174"/>
      <c r="UCL4" s="174"/>
      <c r="UCM4" s="174"/>
      <c r="UCN4" s="174"/>
      <c r="UCO4" s="174"/>
      <c r="UCP4" s="174"/>
      <c r="UCQ4" s="174"/>
      <c r="UCR4" s="174"/>
      <c r="UCS4" s="174"/>
      <c r="UCT4" s="174"/>
      <c r="UCU4" s="174"/>
      <c r="UCV4" s="174"/>
      <c r="UCW4" s="174"/>
      <c r="UCX4" s="174"/>
      <c r="UCY4" s="174"/>
      <c r="UCZ4" s="174"/>
      <c r="UDA4" s="174"/>
      <c r="UDB4" s="174"/>
      <c r="UDC4" s="174"/>
      <c r="UDD4" s="174"/>
      <c r="UDE4" s="174"/>
      <c r="UDF4" s="174"/>
      <c r="UDG4" s="174"/>
      <c r="UDH4" s="174"/>
      <c r="UDI4" s="174"/>
      <c r="UDJ4" s="174"/>
      <c r="UDK4" s="174"/>
      <c r="UDL4" s="174"/>
      <c r="UDM4" s="174"/>
      <c r="UDN4" s="174"/>
      <c r="UDO4" s="174"/>
      <c r="UDP4" s="174"/>
      <c r="UDQ4" s="174"/>
      <c r="UDR4" s="174"/>
      <c r="UDS4" s="174"/>
      <c r="UDT4" s="174"/>
      <c r="UDU4" s="174"/>
      <c r="UDV4" s="174"/>
      <c r="UDW4" s="174"/>
      <c r="UDX4" s="174"/>
      <c r="UDY4" s="174"/>
      <c r="UDZ4" s="174"/>
      <c r="UEA4" s="174"/>
      <c r="UEB4" s="174"/>
      <c r="UEC4" s="174"/>
      <c r="UED4" s="174"/>
      <c r="UEE4" s="174"/>
      <c r="UEF4" s="174"/>
      <c r="UEG4" s="174"/>
      <c r="UEH4" s="174"/>
      <c r="UEI4" s="174"/>
      <c r="UEJ4" s="174"/>
      <c r="UEK4" s="174"/>
      <c r="UEL4" s="174"/>
      <c r="UEM4" s="174"/>
      <c r="UEN4" s="174"/>
      <c r="UEO4" s="174"/>
      <c r="UEP4" s="174"/>
      <c r="UEQ4" s="174"/>
      <c r="UER4" s="174"/>
      <c r="UES4" s="174"/>
      <c r="UET4" s="174"/>
      <c r="UEU4" s="174"/>
      <c r="UEV4" s="174"/>
      <c r="UEW4" s="174"/>
      <c r="UEX4" s="174"/>
      <c r="UEY4" s="174"/>
      <c r="UEZ4" s="174"/>
      <c r="UFA4" s="174"/>
      <c r="UFB4" s="174"/>
      <c r="UFC4" s="174"/>
      <c r="UFD4" s="174"/>
      <c r="UFE4" s="174"/>
      <c r="UFF4" s="174"/>
      <c r="UFG4" s="174"/>
      <c r="UFH4" s="174"/>
      <c r="UFI4" s="174"/>
      <c r="UFJ4" s="174"/>
      <c r="UFK4" s="174"/>
      <c r="UFL4" s="174"/>
      <c r="UFM4" s="174"/>
      <c r="UFN4" s="174"/>
      <c r="UFO4" s="174"/>
      <c r="UFP4" s="174"/>
      <c r="UFQ4" s="174"/>
      <c r="UFR4" s="174"/>
      <c r="UFS4" s="174"/>
      <c r="UFT4" s="174"/>
      <c r="UFU4" s="174"/>
      <c r="UFV4" s="174"/>
      <c r="UFW4" s="174"/>
      <c r="UFX4" s="174"/>
      <c r="UFY4" s="174"/>
      <c r="UFZ4" s="174"/>
      <c r="UGA4" s="174"/>
      <c r="UGB4" s="174"/>
      <c r="UGC4" s="174"/>
      <c r="UGD4" s="174"/>
      <c r="UGE4" s="174"/>
      <c r="UGF4" s="174"/>
      <c r="UGG4" s="174"/>
      <c r="UGH4" s="174"/>
      <c r="UGI4" s="174"/>
      <c r="UGJ4" s="174"/>
      <c r="UGK4" s="174"/>
      <c r="UGL4" s="174"/>
      <c r="UGM4" s="174"/>
      <c r="UGN4" s="174"/>
      <c r="UGO4" s="174"/>
      <c r="UGP4" s="174"/>
      <c r="UGQ4" s="174"/>
      <c r="UGR4" s="174"/>
      <c r="UGS4" s="174"/>
      <c r="UGT4" s="174"/>
      <c r="UGU4" s="174"/>
      <c r="UGV4" s="174"/>
      <c r="UGW4" s="174"/>
      <c r="UGX4" s="174"/>
      <c r="UGY4" s="174"/>
      <c r="UGZ4" s="174"/>
      <c r="UHA4" s="174"/>
      <c r="UHB4" s="174"/>
      <c r="UHC4" s="174"/>
      <c r="UHD4" s="174"/>
      <c r="UHE4" s="174"/>
      <c r="UHF4" s="174"/>
      <c r="UHG4" s="174"/>
      <c r="UHH4" s="174"/>
      <c r="UHI4" s="174"/>
      <c r="UHJ4" s="174"/>
      <c r="UHK4" s="174"/>
      <c r="UHL4" s="174"/>
      <c r="UHM4" s="174"/>
      <c r="UHN4" s="174"/>
      <c r="UHO4" s="174"/>
      <c r="UHP4" s="174"/>
      <c r="UHQ4" s="174"/>
      <c r="UHR4" s="174"/>
      <c r="UHS4" s="174"/>
      <c r="UHT4" s="174"/>
      <c r="UHU4" s="174"/>
      <c r="UHV4" s="174"/>
      <c r="UHW4" s="174"/>
      <c r="UHX4" s="174"/>
      <c r="UHY4" s="174"/>
      <c r="UHZ4" s="174"/>
      <c r="UIA4" s="174"/>
      <c r="UIB4" s="174"/>
      <c r="UIC4" s="174"/>
      <c r="UID4" s="174"/>
      <c r="UIE4" s="174"/>
      <c r="UIF4" s="174"/>
      <c r="UIG4" s="174"/>
      <c r="UIH4" s="174"/>
      <c r="UII4" s="174"/>
      <c r="UIJ4" s="174"/>
      <c r="UIK4" s="174"/>
      <c r="UIL4" s="174"/>
      <c r="UIM4" s="174"/>
      <c r="UIN4" s="174"/>
      <c r="UIO4" s="174"/>
      <c r="UIP4" s="174"/>
      <c r="UIQ4" s="174"/>
      <c r="UIR4" s="174"/>
      <c r="UIS4" s="174"/>
      <c r="UIT4" s="174"/>
      <c r="UIU4" s="174"/>
      <c r="UIV4" s="174"/>
      <c r="UIW4" s="174"/>
      <c r="UIX4" s="174"/>
      <c r="UIY4" s="174"/>
      <c r="UIZ4" s="174"/>
      <c r="UJA4" s="174"/>
      <c r="UJB4" s="174"/>
      <c r="UJC4" s="174"/>
      <c r="UJD4" s="174"/>
      <c r="UJE4" s="174"/>
      <c r="UJF4" s="174"/>
      <c r="UJG4" s="174"/>
      <c r="UJH4" s="174"/>
      <c r="UJI4" s="174"/>
      <c r="UJJ4" s="174"/>
      <c r="UJK4" s="174"/>
      <c r="UJL4" s="174"/>
      <c r="UJM4" s="174"/>
      <c r="UJN4" s="174"/>
      <c r="UJO4" s="174"/>
      <c r="UJP4" s="174"/>
      <c r="UJQ4" s="174"/>
      <c r="UJR4" s="174"/>
      <c r="UJS4" s="174"/>
      <c r="UJT4" s="174"/>
      <c r="UJU4" s="174"/>
      <c r="UJV4" s="174"/>
      <c r="UJW4" s="174"/>
      <c r="UJX4" s="174"/>
      <c r="UJY4" s="174"/>
      <c r="UJZ4" s="174"/>
      <c r="UKA4" s="174"/>
      <c r="UKB4" s="174"/>
      <c r="UKC4" s="174"/>
      <c r="UKD4" s="174"/>
      <c r="UKE4" s="174"/>
      <c r="UKF4" s="174"/>
      <c r="UKG4" s="174"/>
      <c r="UKH4" s="174"/>
      <c r="UKI4" s="174"/>
      <c r="UKJ4" s="174"/>
      <c r="UKK4" s="174"/>
      <c r="UKL4" s="174"/>
      <c r="UKM4" s="174"/>
      <c r="UKN4" s="174"/>
      <c r="UKO4" s="174"/>
      <c r="UKP4" s="174"/>
      <c r="UKQ4" s="174"/>
      <c r="UKR4" s="174"/>
      <c r="UKS4" s="174"/>
      <c r="UKT4" s="174"/>
      <c r="UKU4" s="174"/>
      <c r="UKV4" s="174"/>
      <c r="UKW4" s="174"/>
      <c r="UKX4" s="174"/>
      <c r="UKY4" s="174"/>
      <c r="UKZ4" s="174"/>
      <c r="ULA4" s="174"/>
      <c r="ULB4" s="174"/>
      <c r="ULC4" s="174"/>
      <c r="ULD4" s="174"/>
      <c r="ULE4" s="174"/>
      <c r="ULF4" s="174"/>
      <c r="ULG4" s="174"/>
      <c r="ULH4" s="174"/>
      <c r="ULI4" s="174"/>
      <c r="ULJ4" s="174"/>
      <c r="ULK4" s="174"/>
      <c r="ULL4" s="174"/>
      <c r="ULM4" s="174"/>
      <c r="ULN4" s="174"/>
      <c r="ULO4" s="174"/>
      <c r="ULP4" s="174"/>
      <c r="ULQ4" s="174"/>
      <c r="ULR4" s="174"/>
      <c r="ULS4" s="174"/>
      <c r="ULT4" s="174"/>
      <c r="ULU4" s="174"/>
      <c r="ULV4" s="174"/>
      <c r="ULW4" s="174"/>
      <c r="ULX4" s="174"/>
      <c r="ULY4" s="174"/>
      <c r="ULZ4" s="174"/>
      <c r="UMA4" s="174"/>
      <c r="UMB4" s="174"/>
      <c r="UMC4" s="174"/>
      <c r="UMD4" s="174"/>
      <c r="UME4" s="174"/>
      <c r="UMF4" s="174"/>
      <c r="UMG4" s="174"/>
      <c r="UMH4" s="174"/>
      <c r="UMI4" s="174"/>
      <c r="UMJ4" s="174"/>
      <c r="UMK4" s="174"/>
      <c r="UML4" s="174"/>
      <c r="UMM4" s="174"/>
      <c r="UMN4" s="174"/>
      <c r="UMO4" s="174"/>
      <c r="UMP4" s="174"/>
      <c r="UMQ4" s="174"/>
      <c r="UMR4" s="174"/>
      <c r="UMS4" s="174"/>
      <c r="UMT4" s="174"/>
      <c r="UMU4" s="174"/>
      <c r="UMV4" s="174"/>
      <c r="UMW4" s="174"/>
      <c r="UMX4" s="174"/>
      <c r="UMY4" s="174"/>
      <c r="UMZ4" s="174"/>
      <c r="UNA4" s="174"/>
      <c r="UNB4" s="174"/>
      <c r="UNC4" s="174"/>
      <c r="UND4" s="174"/>
      <c r="UNE4" s="174"/>
      <c r="UNF4" s="174"/>
      <c r="UNG4" s="174"/>
      <c r="UNH4" s="174"/>
      <c r="UNI4" s="174"/>
      <c r="UNJ4" s="174"/>
      <c r="UNK4" s="174"/>
      <c r="UNL4" s="174"/>
      <c r="UNM4" s="174"/>
      <c r="UNN4" s="174"/>
      <c r="UNO4" s="174"/>
      <c r="UNP4" s="174"/>
      <c r="UNQ4" s="174"/>
      <c r="UNR4" s="174"/>
      <c r="UNS4" s="174"/>
      <c r="UNT4" s="174"/>
      <c r="UNU4" s="174"/>
      <c r="UNV4" s="174"/>
      <c r="UNW4" s="174"/>
      <c r="UNX4" s="174"/>
      <c r="UNY4" s="174"/>
      <c r="UNZ4" s="174"/>
      <c r="UOA4" s="174"/>
      <c r="UOB4" s="174"/>
      <c r="UOC4" s="174"/>
      <c r="UOD4" s="174"/>
      <c r="UOE4" s="174"/>
      <c r="UOF4" s="174"/>
      <c r="UOG4" s="174"/>
      <c r="UOH4" s="174"/>
      <c r="UOI4" s="174"/>
      <c r="UOJ4" s="174"/>
      <c r="UOK4" s="174"/>
      <c r="UOL4" s="174"/>
      <c r="UOM4" s="174"/>
      <c r="UON4" s="174"/>
      <c r="UOO4" s="174"/>
      <c r="UOP4" s="174"/>
      <c r="UOQ4" s="174"/>
      <c r="UOR4" s="174"/>
      <c r="UOS4" s="174"/>
      <c r="UOT4" s="174"/>
      <c r="UOU4" s="174"/>
      <c r="UOV4" s="174"/>
      <c r="UOW4" s="174"/>
      <c r="UOX4" s="174"/>
      <c r="UOY4" s="174"/>
      <c r="UOZ4" s="174"/>
      <c r="UPA4" s="174"/>
      <c r="UPB4" s="174"/>
      <c r="UPC4" s="174"/>
      <c r="UPD4" s="174"/>
      <c r="UPE4" s="174"/>
      <c r="UPF4" s="174"/>
      <c r="UPG4" s="174"/>
      <c r="UPH4" s="174"/>
      <c r="UPI4" s="174"/>
      <c r="UPJ4" s="174"/>
      <c r="UPK4" s="174"/>
      <c r="UPL4" s="174"/>
      <c r="UPM4" s="174"/>
      <c r="UPN4" s="174"/>
      <c r="UPO4" s="174"/>
      <c r="UPP4" s="174"/>
      <c r="UPQ4" s="174"/>
      <c r="UPR4" s="174"/>
      <c r="UPS4" s="174"/>
      <c r="UPT4" s="174"/>
      <c r="UPU4" s="174"/>
      <c r="UPV4" s="174"/>
      <c r="UPW4" s="174"/>
      <c r="UPX4" s="174"/>
      <c r="UPY4" s="174"/>
      <c r="UPZ4" s="174"/>
      <c r="UQA4" s="174"/>
      <c r="UQB4" s="174"/>
      <c r="UQC4" s="174"/>
      <c r="UQD4" s="174"/>
      <c r="UQE4" s="174"/>
      <c r="UQF4" s="174"/>
      <c r="UQG4" s="174"/>
      <c r="UQH4" s="174"/>
      <c r="UQI4" s="174"/>
      <c r="UQJ4" s="174"/>
      <c r="UQK4" s="174"/>
      <c r="UQL4" s="174"/>
      <c r="UQM4" s="174"/>
      <c r="UQN4" s="174"/>
      <c r="UQO4" s="174"/>
      <c r="UQP4" s="174"/>
      <c r="UQQ4" s="174"/>
      <c r="UQR4" s="174"/>
      <c r="UQS4" s="174"/>
      <c r="UQT4" s="174"/>
      <c r="UQU4" s="174"/>
      <c r="UQV4" s="174"/>
      <c r="UQW4" s="174"/>
      <c r="UQX4" s="174"/>
      <c r="UQY4" s="174"/>
      <c r="UQZ4" s="174"/>
      <c r="URA4" s="174"/>
      <c r="URB4" s="174"/>
      <c r="URC4" s="174"/>
      <c r="URD4" s="174"/>
      <c r="URE4" s="174"/>
      <c r="URF4" s="174"/>
      <c r="URG4" s="174"/>
      <c r="URH4" s="174"/>
      <c r="URI4" s="174"/>
      <c r="URJ4" s="174"/>
      <c r="URK4" s="174"/>
      <c r="URL4" s="174"/>
      <c r="URM4" s="174"/>
      <c r="URN4" s="174"/>
      <c r="URO4" s="174"/>
      <c r="URP4" s="174"/>
      <c r="URQ4" s="174"/>
      <c r="URR4" s="174"/>
      <c r="URS4" s="174"/>
      <c r="URT4" s="174"/>
      <c r="URU4" s="174"/>
      <c r="URV4" s="174"/>
      <c r="URW4" s="174"/>
      <c r="URX4" s="174"/>
      <c r="URY4" s="174"/>
      <c r="URZ4" s="174"/>
      <c r="USA4" s="174"/>
      <c r="USB4" s="174"/>
      <c r="USC4" s="174"/>
      <c r="USD4" s="174"/>
      <c r="USE4" s="174"/>
      <c r="USF4" s="174"/>
      <c r="USG4" s="174"/>
      <c r="USH4" s="174"/>
      <c r="USI4" s="174"/>
      <c r="USJ4" s="174"/>
      <c r="USK4" s="174"/>
      <c r="USL4" s="174"/>
      <c r="USM4" s="174"/>
      <c r="USN4" s="174"/>
      <c r="USO4" s="174"/>
      <c r="USP4" s="174"/>
      <c r="USQ4" s="174"/>
      <c r="USR4" s="174"/>
      <c r="USS4" s="174"/>
      <c r="UST4" s="174"/>
      <c r="USU4" s="174"/>
      <c r="USV4" s="174"/>
      <c r="USW4" s="174"/>
      <c r="USX4" s="174"/>
      <c r="USY4" s="174"/>
      <c r="USZ4" s="174"/>
      <c r="UTA4" s="174"/>
      <c r="UTB4" s="174"/>
      <c r="UTC4" s="174"/>
      <c r="UTD4" s="174"/>
      <c r="UTE4" s="174"/>
      <c r="UTF4" s="174"/>
      <c r="UTG4" s="174"/>
      <c r="UTH4" s="174"/>
      <c r="UTI4" s="174"/>
      <c r="UTJ4" s="174"/>
      <c r="UTK4" s="174"/>
      <c r="UTL4" s="174"/>
      <c r="UTM4" s="174"/>
      <c r="UTN4" s="174"/>
      <c r="UTO4" s="174"/>
      <c r="UTP4" s="174"/>
      <c r="UTQ4" s="174"/>
      <c r="UTR4" s="174"/>
      <c r="UTS4" s="174"/>
      <c r="UTT4" s="174"/>
      <c r="UTU4" s="174"/>
      <c r="UTV4" s="174"/>
      <c r="UTW4" s="174"/>
      <c r="UTX4" s="174"/>
      <c r="UTY4" s="174"/>
      <c r="UTZ4" s="174"/>
      <c r="UUA4" s="174"/>
      <c r="UUB4" s="174"/>
      <c r="UUC4" s="174"/>
      <c r="UUD4" s="174"/>
      <c r="UUE4" s="174"/>
      <c r="UUF4" s="174"/>
      <c r="UUG4" s="174"/>
      <c r="UUH4" s="174"/>
      <c r="UUI4" s="174"/>
      <c r="UUJ4" s="174"/>
      <c r="UUK4" s="174"/>
      <c r="UUL4" s="174"/>
      <c r="UUM4" s="174"/>
      <c r="UUN4" s="174"/>
      <c r="UUO4" s="174"/>
      <c r="UUP4" s="174"/>
      <c r="UUQ4" s="174"/>
      <c r="UUR4" s="174"/>
      <c r="UUS4" s="174"/>
      <c r="UUT4" s="174"/>
      <c r="UUU4" s="174"/>
      <c r="UUV4" s="174"/>
      <c r="UUW4" s="174"/>
      <c r="UUX4" s="174"/>
      <c r="UUY4" s="174"/>
      <c r="UUZ4" s="174"/>
      <c r="UVA4" s="174"/>
      <c r="UVB4" s="174"/>
      <c r="UVC4" s="174"/>
      <c r="UVD4" s="174"/>
      <c r="UVE4" s="174"/>
      <c r="UVF4" s="174"/>
      <c r="UVG4" s="174"/>
      <c r="UVH4" s="174"/>
      <c r="UVI4" s="174"/>
      <c r="UVJ4" s="174"/>
      <c r="UVK4" s="174"/>
      <c r="UVL4" s="174"/>
      <c r="UVM4" s="174"/>
      <c r="UVN4" s="174"/>
      <c r="UVO4" s="174"/>
      <c r="UVP4" s="174"/>
      <c r="UVQ4" s="174"/>
      <c r="UVR4" s="174"/>
      <c r="UVS4" s="174"/>
      <c r="UVT4" s="174"/>
      <c r="UVU4" s="174"/>
      <c r="UVV4" s="174"/>
      <c r="UVW4" s="174"/>
      <c r="UVX4" s="174"/>
      <c r="UVY4" s="174"/>
      <c r="UVZ4" s="174"/>
      <c r="UWA4" s="174"/>
      <c r="UWB4" s="174"/>
      <c r="UWC4" s="174"/>
      <c r="UWD4" s="174"/>
      <c r="UWE4" s="174"/>
      <c r="UWF4" s="174"/>
      <c r="UWG4" s="174"/>
      <c r="UWH4" s="174"/>
      <c r="UWI4" s="174"/>
      <c r="UWJ4" s="174"/>
      <c r="UWK4" s="174"/>
      <c r="UWL4" s="174"/>
      <c r="UWM4" s="174"/>
      <c r="UWN4" s="174"/>
      <c r="UWO4" s="174"/>
      <c r="UWP4" s="174"/>
      <c r="UWQ4" s="174"/>
      <c r="UWR4" s="174"/>
      <c r="UWS4" s="174"/>
      <c r="UWT4" s="174"/>
      <c r="UWU4" s="174"/>
      <c r="UWV4" s="174"/>
      <c r="UWW4" s="174"/>
      <c r="UWX4" s="174"/>
      <c r="UWY4" s="174"/>
      <c r="UWZ4" s="174"/>
      <c r="UXA4" s="174"/>
      <c r="UXB4" s="174"/>
      <c r="UXC4" s="174"/>
      <c r="UXD4" s="174"/>
      <c r="UXE4" s="174"/>
      <c r="UXF4" s="174"/>
      <c r="UXG4" s="174"/>
      <c r="UXH4" s="174"/>
      <c r="UXI4" s="174"/>
      <c r="UXJ4" s="174"/>
      <c r="UXK4" s="174"/>
      <c r="UXL4" s="174"/>
      <c r="UXM4" s="174"/>
      <c r="UXN4" s="174"/>
      <c r="UXO4" s="174"/>
      <c r="UXP4" s="174"/>
      <c r="UXQ4" s="174"/>
      <c r="UXR4" s="174"/>
      <c r="UXS4" s="174"/>
      <c r="UXT4" s="174"/>
      <c r="UXU4" s="174"/>
      <c r="UXV4" s="174"/>
      <c r="UXW4" s="174"/>
      <c r="UXX4" s="174"/>
      <c r="UXY4" s="174"/>
      <c r="UXZ4" s="174"/>
      <c r="UYA4" s="174"/>
      <c r="UYB4" s="174"/>
      <c r="UYC4" s="174"/>
      <c r="UYD4" s="174"/>
      <c r="UYE4" s="174"/>
      <c r="UYF4" s="174"/>
      <c r="UYG4" s="174"/>
      <c r="UYH4" s="174"/>
      <c r="UYI4" s="174"/>
      <c r="UYJ4" s="174"/>
      <c r="UYK4" s="174"/>
      <c r="UYL4" s="174"/>
      <c r="UYM4" s="174"/>
      <c r="UYN4" s="174"/>
      <c r="UYO4" s="174"/>
      <c r="UYP4" s="174"/>
      <c r="UYQ4" s="174"/>
      <c r="UYR4" s="174"/>
      <c r="UYS4" s="174"/>
      <c r="UYT4" s="174"/>
      <c r="UYU4" s="174"/>
      <c r="UYV4" s="174"/>
      <c r="UYW4" s="174"/>
      <c r="UYX4" s="174"/>
      <c r="UYY4" s="174"/>
      <c r="UYZ4" s="174"/>
      <c r="UZA4" s="174"/>
      <c r="UZB4" s="174"/>
      <c r="UZC4" s="174"/>
      <c r="UZD4" s="174"/>
      <c r="UZE4" s="174"/>
      <c r="UZF4" s="174"/>
      <c r="UZG4" s="174"/>
      <c r="UZH4" s="174"/>
      <c r="UZI4" s="174"/>
      <c r="UZJ4" s="174"/>
      <c r="UZK4" s="174"/>
      <c r="UZL4" s="174"/>
      <c r="UZM4" s="174"/>
      <c r="UZN4" s="174"/>
      <c r="UZO4" s="174"/>
      <c r="UZP4" s="174"/>
      <c r="UZQ4" s="174"/>
      <c r="UZR4" s="174"/>
      <c r="UZS4" s="174"/>
      <c r="UZT4" s="174"/>
      <c r="UZU4" s="174"/>
      <c r="UZV4" s="174"/>
      <c r="UZW4" s="174"/>
      <c r="UZX4" s="174"/>
      <c r="UZY4" s="174"/>
      <c r="UZZ4" s="174"/>
      <c r="VAA4" s="174"/>
      <c r="VAB4" s="174"/>
      <c r="VAC4" s="174"/>
      <c r="VAD4" s="174"/>
      <c r="VAE4" s="174"/>
      <c r="VAF4" s="174"/>
      <c r="VAG4" s="174"/>
      <c r="VAH4" s="174"/>
      <c r="VAI4" s="174"/>
      <c r="VAJ4" s="174"/>
      <c r="VAK4" s="174"/>
      <c r="VAL4" s="174"/>
      <c r="VAM4" s="174"/>
      <c r="VAN4" s="174"/>
      <c r="VAO4" s="174"/>
      <c r="VAP4" s="174"/>
      <c r="VAQ4" s="174"/>
      <c r="VAR4" s="174"/>
      <c r="VAS4" s="174"/>
      <c r="VAT4" s="174"/>
      <c r="VAU4" s="174"/>
      <c r="VAV4" s="174"/>
      <c r="VAW4" s="174"/>
      <c r="VAX4" s="174"/>
      <c r="VAY4" s="174"/>
      <c r="VAZ4" s="174"/>
      <c r="VBA4" s="174"/>
      <c r="VBB4" s="174"/>
      <c r="VBC4" s="174"/>
      <c r="VBD4" s="174"/>
      <c r="VBE4" s="174"/>
      <c r="VBF4" s="174"/>
      <c r="VBG4" s="174"/>
      <c r="VBH4" s="174"/>
      <c r="VBI4" s="174"/>
      <c r="VBJ4" s="174"/>
      <c r="VBK4" s="174"/>
      <c r="VBL4" s="174"/>
      <c r="VBM4" s="174"/>
      <c r="VBN4" s="174"/>
      <c r="VBO4" s="174"/>
      <c r="VBP4" s="174"/>
      <c r="VBQ4" s="174"/>
      <c r="VBR4" s="174"/>
      <c r="VBS4" s="174"/>
      <c r="VBT4" s="174"/>
      <c r="VBU4" s="174"/>
      <c r="VBV4" s="174"/>
      <c r="VBW4" s="174"/>
      <c r="VBX4" s="174"/>
      <c r="VBY4" s="174"/>
      <c r="VBZ4" s="174"/>
      <c r="VCA4" s="174"/>
      <c r="VCB4" s="174"/>
      <c r="VCC4" s="174"/>
      <c r="VCD4" s="174"/>
      <c r="VCE4" s="174"/>
      <c r="VCF4" s="174"/>
      <c r="VCG4" s="174"/>
      <c r="VCH4" s="174"/>
      <c r="VCI4" s="174"/>
      <c r="VCJ4" s="174"/>
      <c r="VCK4" s="174"/>
      <c r="VCL4" s="174"/>
      <c r="VCM4" s="174"/>
      <c r="VCN4" s="174"/>
      <c r="VCO4" s="174"/>
      <c r="VCP4" s="174"/>
      <c r="VCQ4" s="174"/>
      <c r="VCR4" s="174"/>
      <c r="VCS4" s="174"/>
      <c r="VCT4" s="174"/>
      <c r="VCU4" s="174"/>
      <c r="VCV4" s="174"/>
      <c r="VCW4" s="174"/>
      <c r="VCX4" s="174"/>
      <c r="VCY4" s="174"/>
      <c r="VCZ4" s="174"/>
      <c r="VDA4" s="174"/>
      <c r="VDB4" s="174"/>
      <c r="VDC4" s="174"/>
      <c r="VDD4" s="174"/>
      <c r="VDE4" s="174"/>
      <c r="VDF4" s="174"/>
      <c r="VDG4" s="174"/>
      <c r="VDH4" s="174"/>
      <c r="VDI4" s="174"/>
      <c r="VDJ4" s="174"/>
      <c r="VDK4" s="174"/>
      <c r="VDL4" s="174"/>
      <c r="VDM4" s="174"/>
      <c r="VDN4" s="174"/>
      <c r="VDO4" s="174"/>
      <c r="VDP4" s="174"/>
      <c r="VDQ4" s="174"/>
      <c r="VDR4" s="174"/>
      <c r="VDS4" s="174"/>
      <c r="VDT4" s="174"/>
      <c r="VDU4" s="174"/>
      <c r="VDV4" s="174"/>
      <c r="VDW4" s="174"/>
      <c r="VDX4" s="174"/>
      <c r="VDY4" s="174"/>
      <c r="VDZ4" s="174"/>
      <c r="VEA4" s="174"/>
      <c r="VEB4" s="174"/>
      <c r="VEC4" s="174"/>
      <c r="VED4" s="174"/>
      <c r="VEE4" s="174"/>
      <c r="VEF4" s="174"/>
      <c r="VEG4" s="174"/>
      <c r="VEH4" s="174"/>
      <c r="VEI4" s="174"/>
      <c r="VEJ4" s="174"/>
      <c r="VEK4" s="174"/>
      <c r="VEL4" s="174"/>
      <c r="VEM4" s="174"/>
      <c r="VEN4" s="174"/>
      <c r="VEO4" s="174"/>
      <c r="VEP4" s="174"/>
      <c r="VEQ4" s="174"/>
      <c r="VER4" s="174"/>
      <c r="VES4" s="174"/>
      <c r="VET4" s="174"/>
      <c r="VEU4" s="174"/>
      <c r="VEV4" s="174"/>
      <c r="VEW4" s="174"/>
      <c r="VEX4" s="174"/>
      <c r="VEY4" s="174"/>
      <c r="VEZ4" s="174"/>
      <c r="VFA4" s="174"/>
      <c r="VFB4" s="174"/>
      <c r="VFC4" s="174"/>
      <c r="VFD4" s="174"/>
      <c r="VFE4" s="174"/>
      <c r="VFF4" s="174"/>
      <c r="VFG4" s="174"/>
      <c r="VFH4" s="174"/>
      <c r="VFI4" s="174"/>
      <c r="VFJ4" s="174"/>
      <c r="VFK4" s="174"/>
      <c r="VFL4" s="174"/>
      <c r="VFM4" s="174"/>
      <c r="VFN4" s="174"/>
      <c r="VFO4" s="174"/>
      <c r="VFP4" s="174"/>
      <c r="VFQ4" s="174"/>
      <c r="VFR4" s="174"/>
      <c r="VFS4" s="174"/>
      <c r="VFT4" s="174"/>
      <c r="VFU4" s="174"/>
      <c r="VFV4" s="174"/>
      <c r="VFW4" s="174"/>
      <c r="VFX4" s="174"/>
      <c r="VFY4" s="174"/>
      <c r="VFZ4" s="174"/>
      <c r="VGA4" s="174"/>
      <c r="VGB4" s="174"/>
      <c r="VGC4" s="174"/>
      <c r="VGD4" s="174"/>
      <c r="VGE4" s="174"/>
      <c r="VGF4" s="174"/>
      <c r="VGG4" s="174"/>
      <c r="VGH4" s="174"/>
      <c r="VGI4" s="174"/>
      <c r="VGJ4" s="174"/>
      <c r="VGK4" s="174"/>
      <c r="VGL4" s="174"/>
      <c r="VGM4" s="174"/>
      <c r="VGN4" s="174"/>
      <c r="VGO4" s="174"/>
      <c r="VGP4" s="174"/>
      <c r="VGQ4" s="174"/>
      <c r="VGR4" s="174"/>
      <c r="VGS4" s="174"/>
      <c r="VGT4" s="174"/>
      <c r="VGU4" s="174"/>
      <c r="VGV4" s="174"/>
      <c r="VGW4" s="174"/>
      <c r="VGX4" s="174"/>
      <c r="VGY4" s="174"/>
      <c r="VGZ4" s="174"/>
      <c r="VHA4" s="174"/>
      <c r="VHB4" s="174"/>
      <c r="VHC4" s="174"/>
      <c r="VHD4" s="174"/>
      <c r="VHE4" s="174"/>
      <c r="VHF4" s="174"/>
      <c r="VHG4" s="174"/>
      <c r="VHH4" s="174"/>
      <c r="VHI4" s="174"/>
      <c r="VHJ4" s="174"/>
      <c r="VHK4" s="174"/>
      <c r="VHL4" s="174"/>
      <c r="VHM4" s="174"/>
      <c r="VHN4" s="174"/>
      <c r="VHO4" s="174"/>
      <c r="VHP4" s="174"/>
      <c r="VHQ4" s="174"/>
      <c r="VHR4" s="174"/>
      <c r="VHS4" s="174"/>
      <c r="VHT4" s="174"/>
      <c r="VHU4" s="174"/>
      <c r="VHV4" s="174"/>
      <c r="VHW4" s="174"/>
      <c r="VHX4" s="174"/>
      <c r="VHY4" s="174"/>
      <c r="VHZ4" s="174"/>
      <c r="VIA4" s="174"/>
      <c r="VIB4" s="174"/>
      <c r="VIC4" s="174"/>
      <c r="VID4" s="174"/>
      <c r="VIE4" s="174"/>
      <c r="VIF4" s="174"/>
      <c r="VIG4" s="174"/>
      <c r="VIH4" s="174"/>
      <c r="VII4" s="174"/>
      <c r="VIJ4" s="174"/>
      <c r="VIK4" s="174"/>
      <c r="VIL4" s="174"/>
      <c r="VIM4" s="174"/>
      <c r="VIN4" s="174"/>
      <c r="VIO4" s="174"/>
      <c r="VIP4" s="174"/>
      <c r="VIQ4" s="174"/>
      <c r="VIR4" s="174"/>
      <c r="VIS4" s="174"/>
      <c r="VIT4" s="174"/>
      <c r="VIU4" s="174"/>
      <c r="VIV4" s="174"/>
      <c r="VIW4" s="174"/>
      <c r="VIX4" s="174"/>
      <c r="VIY4" s="174"/>
      <c r="VIZ4" s="174"/>
      <c r="VJA4" s="174"/>
      <c r="VJB4" s="174"/>
      <c r="VJC4" s="174"/>
      <c r="VJD4" s="174"/>
      <c r="VJE4" s="174"/>
      <c r="VJF4" s="174"/>
      <c r="VJG4" s="174"/>
      <c r="VJH4" s="174"/>
      <c r="VJI4" s="174"/>
      <c r="VJJ4" s="174"/>
      <c r="VJK4" s="174"/>
      <c r="VJL4" s="174"/>
      <c r="VJM4" s="174"/>
      <c r="VJN4" s="174"/>
      <c r="VJO4" s="174"/>
      <c r="VJP4" s="174"/>
      <c r="VJQ4" s="174"/>
      <c r="VJR4" s="174"/>
      <c r="VJS4" s="174"/>
      <c r="VJT4" s="174"/>
      <c r="VJU4" s="174"/>
      <c r="VJV4" s="174"/>
      <c r="VJW4" s="174"/>
      <c r="VJX4" s="174"/>
      <c r="VJY4" s="174"/>
      <c r="VJZ4" s="174"/>
      <c r="VKA4" s="174"/>
      <c r="VKB4" s="174"/>
      <c r="VKC4" s="174"/>
      <c r="VKD4" s="174"/>
      <c r="VKE4" s="174"/>
      <c r="VKF4" s="174"/>
      <c r="VKG4" s="174"/>
      <c r="VKH4" s="174"/>
      <c r="VKI4" s="174"/>
      <c r="VKJ4" s="174"/>
      <c r="VKK4" s="174"/>
      <c r="VKL4" s="174"/>
      <c r="VKM4" s="174"/>
      <c r="VKN4" s="174"/>
      <c r="VKO4" s="174"/>
      <c r="VKP4" s="174"/>
      <c r="VKQ4" s="174"/>
      <c r="VKR4" s="174"/>
      <c r="VKS4" s="174"/>
      <c r="VKT4" s="174"/>
      <c r="VKU4" s="174"/>
      <c r="VKV4" s="174"/>
      <c r="VKW4" s="174"/>
      <c r="VKX4" s="174"/>
      <c r="VKY4" s="174"/>
      <c r="VKZ4" s="174"/>
      <c r="VLA4" s="174"/>
      <c r="VLB4" s="174"/>
      <c r="VLC4" s="174"/>
      <c r="VLD4" s="174"/>
      <c r="VLE4" s="174"/>
      <c r="VLF4" s="174"/>
      <c r="VLG4" s="174"/>
      <c r="VLH4" s="174"/>
      <c r="VLI4" s="174"/>
      <c r="VLJ4" s="174"/>
      <c r="VLK4" s="174"/>
      <c r="VLL4" s="174"/>
      <c r="VLM4" s="174"/>
      <c r="VLN4" s="174"/>
      <c r="VLO4" s="174"/>
      <c r="VLP4" s="174"/>
      <c r="VLQ4" s="174"/>
      <c r="VLR4" s="174"/>
      <c r="VLS4" s="174"/>
      <c r="VLT4" s="174"/>
      <c r="VLU4" s="174"/>
      <c r="VLV4" s="174"/>
      <c r="VLW4" s="174"/>
      <c r="VLX4" s="174"/>
      <c r="VLY4" s="174"/>
      <c r="VLZ4" s="174"/>
      <c r="VMA4" s="174"/>
      <c r="VMB4" s="174"/>
      <c r="VMC4" s="174"/>
      <c r="VMD4" s="174"/>
      <c r="VME4" s="174"/>
      <c r="VMF4" s="174"/>
      <c r="VMG4" s="174"/>
      <c r="VMH4" s="174"/>
      <c r="VMI4" s="174"/>
      <c r="VMJ4" s="174"/>
      <c r="VMK4" s="174"/>
      <c r="VML4" s="174"/>
      <c r="VMM4" s="174"/>
      <c r="VMN4" s="174"/>
      <c r="VMO4" s="174"/>
      <c r="VMP4" s="174"/>
      <c r="VMQ4" s="174"/>
      <c r="VMR4" s="174"/>
      <c r="VMS4" s="174"/>
      <c r="VMT4" s="174"/>
      <c r="VMU4" s="174"/>
      <c r="VMV4" s="174"/>
      <c r="VMW4" s="174"/>
      <c r="VMX4" s="174"/>
      <c r="VMY4" s="174"/>
      <c r="VMZ4" s="174"/>
      <c r="VNA4" s="174"/>
      <c r="VNB4" s="174"/>
      <c r="VNC4" s="174"/>
      <c r="VND4" s="174"/>
      <c r="VNE4" s="174"/>
      <c r="VNF4" s="174"/>
      <c r="VNG4" s="174"/>
      <c r="VNH4" s="174"/>
      <c r="VNI4" s="174"/>
      <c r="VNJ4" s="174"/>
      <c r="VNK4" s="174"/>
      <c r="VNL4" s="174"/>
      <c r="VNM4" s="174"/>
      <c r="VNN4" s="174"/>
      <c r="VNO4" s="174"/>
      <c r="VNP4" s="174"/>
      <c r="VNQ4" s="174"/>
      <c r="VNR4" s="174"/>
      <c r="VNS4" s="174"/>
      <c r="VNT4" s="174"/>
      <c r="VNU4" s="174"/>
      <c r="VNV4" s="174"/>
      <c r="VNW4" s="174"/>
      <c r="VNX4" s="174"/>
      <c r="VNY4" s="174"/>
      <c r="VNZ4" s="174"/>
      <c r="VOA4" s="174"/>
      <c r="VOB4" s="174"/>
      <c r="VOC4" s="174"/>
      <c r="VOD4" s="174"/>
      <c r="VOE4" s="174"/>
      <c r="VOF4" s="174"/>
      <c r="VOG4" s="174"/>
      <c r="VOH4" s="174"/>
      <c r="VOI4" s="174"/>
      <c r="VOJ4" s="174"/>
      <c r="VOK4" s="174"/>
      <c r="VOL4" s="174"/>
      <c r="VOM4" s="174"/>
      <c r="VON4" s="174"/>
      <c r="VOO4" s="174"/>
      <c r="VOP4" s="174"/>
      <c r="VOQ4" s="174"/>
      <c r="VOR4" s="174"/>
      <c r="VOS4" s="174"/>
      <c r="VOT4" s="174"/>
      <c r="VOU4" s="174"/>
      <c r="VOV4" s="174"/>
      <c r="VOW4" s="174"/>
      <c r="VOX4" s="174"/>
      <c r="VOY4" s="174"/>
      <c r="VOZ4" s="174"/>
      <c r="VPA4" s="174"/>
      <c r="VPB4" s="174"/>
      <c r="VPC4" s="174"/>
      <c r="VPD4" s="174"/>
      <c r="VPE4" s="174"/>
      <c r="VPF4" s="174"/>
      <c r="VPG4" s="174"/>
      <c r="VPH4" s="174"/>
      <c r="VPI4" s="174"/>
      <c r="VPJ4" s="174"/>
      <c r="VPK4" s="174"/>
      <c r="VPL4" s="174"/>
      <c r="VPM4" s="174"/>
      <c r="VPN4" s="174"/>
      <c r="VPO4" s="174"/>
      <c r="VPP4" s="174"/>
      <c r="VPQ4" s="174"/>
      <c r="VPR4" s="174"/>
      <c r="VPS4" s="174"/>
      <c r="VPT4" s="174"/>
      <c r="VPU4" s="174"/>
      <c r="VPV4" s="174"/>
      <c r="VPW4" s="174"/>
      <c r="VPX4" s="174"/>
      <c r="VPY4" s="174"/>
      <c r="VPZ4" s="174"/>
      <c r="VQA4" s="174"/>
      <c r="VQB4" s="174"/>
      <c r="VQC4" s="174"/>
      <c r="VQD4" s="174"/>
      <c r="VQE4" s="174"/>
      <c r="VQF4" s="174"/>
      <c r="VQG4" s="174"/>
      <c r="VQH4" s="174"/>
      <c r="VQI4" s="174"/>
      <c r="VQJ4" s="174"/>
      <c r="VQK4" s="174"/>
      <c r="VQL4" s="174"/>
      <c r="VQM4" s="174"/>
      <c r="VQN4" s="174"/>
      <c r="VQO4" s="174"/>
      <c r="VQP4" s="174"/>
      <c r="VQQ4" s="174"/>
      <c r="VQR4" s="174"/>
      <c r="VQS4" s="174"/>
      <c r="VQT4" s="174"/>
      <c r="VQU4" s="174"/>
      <c r="VQV4" s="174"/>
      <c r="VQW4" s="174"/>
      <c r="VQX4" s="174"/>
      <c r="VQY4" s="174"/>
      <c r="VQZ4" s="174"/>
      <c r="VRA4" s="174"/>
      <c r="VRB4" s="174"/>
      <c r="VRC4" s="174"/>
      <c r="VRD4" s="174"/>
      <c r="VRE4" s="174"/>
      <c r="VRF4" s="174"/>
      <c r="VRG4" s="174"/>
      <c r="VRH4" s="174"/>
      <c r="VRI4" s="174"/>
      <c r="VRJ4" s="174"/>
      <c r="VRK4" s="174"/>
      <c r="VRL4" s="174"/>
      <c r="VRM4" s="174"/>
      <c r="VRN4" s="174"/>
      <c r="VRO4" s="174"/>
      <c r="VRP4" s="174"/>
      <c r="VRQ4" s="174"/>
      <c r="VRR4" s="174"/>
      <c r="VRS4" s="174"/>
      <c r="VRT4" s="174"/>
      <c r="VRU4" s="174"/>
      <c r="VRV4" s="174"/>
      <c r="VRW4" s="174"/>
      <c r="VRX4" s="174"/>
      <c r="VRY4" s="174"/>
      <c r="VRZ4" s="174"/>
      <c r="VSA4" s="174"/>
      <c r="VSB4" s="174"/>
      <c r="VSC4" s="174"/>
      <c r="VSD4" s="174"/>
      <c r="VSE4" s="174"/>
      <c r="VSF4" s="174"/>
      <c r="VSG4" s="174"/>
      <c r="VSH4" s="174"/>
      <c r="VSI4" s="174"/>
      <c r="VSJ4" s="174"/>
      <c r="VSK4" s="174"/>
      <c r="VSL4" s="174"/>
      <c r="VSM4" s="174"/>
      <c r="VSN4" s="174"/>
      <c r="VSO4" s="174"/>
      <c r="VSP4" s="174"/>
      <c r="VSQ4" s="174"/>
      <c r="VSR4" s="174"/>
      <c r="VSS4" s="174"/>
      <c r="VST4" s="174"/>
      <c r="VSU4" s="174"/>
      <c r="VSV4" s="174"/>
      <c r="VSW4" s="174"/>
      <c r="VSX4" s="174"/>
      <c r="VSY4" s="174"/>
      <c r="VSZ4" s="174"/>
      <c r="VTA4" s="174"/>
      <c r="VTB4" s="174"/>
      <c r="VTC4" s="174"/>
      <c r="VTD4" s="174"/>
      <c r="VTE4" s="174"/>
      <c r="VTF4" s="174"/>
      <c r="VTG4" s="174"/>
      <c r="VTH4" s="174"/>
      <c r="VTI4" s="174"/>
      <c r="VTJ4" s="174"/>
      <c r="VTK4" s="174"/>
      <c r="VTL4" s="174"/>
      <c r="VTM4" s="174"/>
      <c r="VTN4" s="174"/>
      <c r="VTO4" s="174"/>
      <c r="VTP4" s="174"/>
      <c r="VTQ4" s="174"/>
      <c r="VTR4" s="174"/>
      <c r="VTS4" s="174"/>
      <c r="VTT4" s="174"/>
      <c r="VTU4" s="174"/>
      <c r="VTV4" s="174"/>
      <c r="VTW4" s="174"/>
      <c r="VTX4" s="174"/>
      <c r="VTY4" s="174"/>
      <c r="VTZ4" s="174"/>
      <c r="VUA4" s="174"/>
      <c r="VUB4" s="174"/>
      <c r="VUC4" s="174"/>
      <c r="VUD4" s="174"/>
      <c r="VUE4" s="174"/>
      <c r="VUF4" s="174"/>
      <c r="VUG4" s="174"/>
      <c r="VUH4" s="174"/>
      <c r="VUI4" s="174"/>
      <c r="VUJ4" s="174"/>
      <c r="VUK4" s="174"/>
      <c r="VUL4" s="174"/>
      <c r="VUM4" s="174"/>
      <c r="VUN4" s="174"/>
      <c r="VUO4" s="174"/>
      <c r="VUP4" s="174"/>
      <c r="VUQ4" s="174"/>
      <c r="VUR4" s="174"/>
      <c r="VUS4" s="174"/>
      <c r="VUT4" s="174"/>
      <c r="VUU4" s="174"/>
      <c r="VUV4" s="174"/>
      <c r="VUW4" s="174"/>
      <c r="VUX4" s="174"/>
      <c r="VUY4" s="174"/>
      <c r="VUZ4" s="174"/>
      <c r="VVA4" s="174"/>
      <c r="VVB4" s="174"/>
      <c r="VVC4" s="174"/>
      <c r="VVD4" s="174"/>
      <c r="VVE4" s="174"/>
      <c r="VVF4" s="174"/>
      <c r="VVG4" s="174"/>
      <c r="VVH4" s="174"/>
      <c r="VVI4" s="174"/>
      <c r="VVJ4" s="174"/>
      <c r="VVK4" s="174"/>
      <c r="VVL4" s="174"/>
      <c r="VVM4" s="174"/>
      <c r="VVN4" s="174"/>
      <c r="VVO4" s="174"/>
      <c r="VVP4" s="174"/>
      <c r="VVQ4" s="174"/>
      <c r="VVR4" s="174"/>
      <c r="VVS4" s="174"/>
      <c r="VVT4" s="174"/>
      <c r="VVU4" s="174"/>
      <c r="VVV4" s="174"/>
      <c r="VVW4" s="174"/>
      <c r="VVX4" s="174"/>
      <c r="VVY4" s="174"/>
      <c r="VVZ4" s="174"/>
      <c r="VWA4" s="174"/>
      <c r="VWB4" s="174"/>
      <c r="VWC4" s="174"/>
      <c r="VWD4" s="174"/>
      <c r="VWE4" s="174"/>
      <c r="VWF4" s="174"/>
      <c r="VWG4" s="174"/>
      <c r="VWH4" s="174"/>
      <c r="VWI4" s="174"/>
      <c r="VWJ4" s="174"/>
      <c r="VWK4" s="174"/>
      <c r="VWL4" s="174"/>
      <c r="VWM4" s="174"/>
      <c r="VWN4" s="174"/>
      <c r="VWO4" s="174"/>
      <c r="VWP4" s="174"/>
      <c r="VWQ4" s="174"/>
      <c r="VWR4" s="174"/>
      <c r="VWS4" s="174"/>
      <c r="VWT4" s="174"/>
      <c r="VWU4" s="174"/>
      <c r="VWV4" s="174"/>
      <c r="VWW4" s="174"/>
      <c r="VWX4" s="174"/>
      <c r="VWY4" s="174"/>
      <c r="VWZ4" s="174"/>
      <c r="VXA4" s="174"/>
      <c r="VXB4" s="174"/>
      <c r="VXC4" s="174"/>
      <c r="VXD4" s="174"/>
      <c r="VXE4" s="174"/>
      <c r="VXF4" s="174"/>
      <c r="VXG4" s="174"/>
      <c r="VXH4" s="174"/>
      <c r="VXI4" s="174"/>
      <c r="VXJ4" s="174"/>
      <c r="VXK4" s="174"/>
      <c r="VXL4" s="174"/>
      <c r="VXM4" s="174"/>
      <c r="VXN4" s="174"/>
      <c r="VXO4" s="174"/>
      <c r="VXP4" s="174"/>
      <c r="VXQ4" s="174"/>
      <c r="VXR4" s="174"/>
      <c r="VXS4" s="174"/>
      <c r="VXT4" s="174"/>
      <c r="VXU4" s="174"/>
      <c r="VXV4" s="174"/>
      <c r="VXW4" s="174"/>
      <c r="VXX4" s="174"/>
      <c r="VXY4" s="174"/>
      <c r="VXZ4" s="174"/>
      <c r="VYA4" s="174"/>
      <c r="VYB4" s="174"/>
      <c r="VYC4" s="174"/>
      <c r="VYD4" s="174"/>
      <c r="VYE4" s="174"/>
      <c r="VYF4" s="174"/>
      <c r="VYG4" s="174"/>
      <c r="VYH4" s="174"/>
      <c r="VYI4" s="174"/>
      <c r="VYJ4" s="174"/>
      <c r="VYK4" s="174"/>
      <c r="VYL4" s="174"/>
      <c r="VYM4" s="174"/>
      <c r="VYN4" s="174"/>
      <c r="VYO4" s="174"/>
      <c r="VYP4" s="174"/>
      <c r="VYQ4" s="174"/>
      <c r="VYR4" s="174"/>
      <c r="VYS4" s="174"/>
      <c r="VYT4" s="174"/>
      <c r="VYU4" s="174"/>
      <c r="VYV4" s="174"/>
      <c r="VYW4" s="174"/>
      <c r="VYX4" s="174"/>
      <c r="VYY4" s="174"/>
      <c r="VYZ4" s="174"/>
      <c r="VZA4" s="174"/>
      <c r="VZB4" s="174"/>
      <c r="VZC4" s="174"/>
      <c r="VZD4" s="174"/>
      <c r="VZE4" s="174"/>
      <c r="VZF4" s="174"/>
      <c r="VZG4" s="174"/>
      <c r="VZH4" s="174"/>
      <c r="VZI4" s="174"/>
      <c r="VZJ4" s="174"/>
      <c r="VZK4" s="174"/>
      <c r="VZL4" s="174"/>
      <c r="VZM4" s="174"/>
      <c r="VZN4" s="174"/>
      <c r="VZO4" s="174"/>
      <c r="VZP4" s="174"/>
      <c r="VZQ4" s="174"/>
      <c r="VZR4" s="174"/>
      <c r="VZS4" s="174"/>
      <c r="VZT4" s="174"/>
      <c r="VZU4" s="174"/>
      <c r="VZV4" s="174"/>
      <c r="VZW4" s="174"/>
      <c r="VZX4" s="174"/>
      <c r="VZY4" s="174"/>
      <c r="VZZ4" s="174"/>
      <c r="WAA4" s="174"/>
      <c r="WAB4" s="174"/>
      <c r="WAC4" s="174"/>
      <c r="WAD4" s="174"/>
      <c r="WAE4" s="174"/>
      <c r="WAF4" s="174"/>
      <c r="WAG4" s="174"/>
      <c r="WAH4" s="174"/>
      <c r="WAI4" s="174"/>
      <c r="WAJ4" s="174"/>
      <c r="WAK4" s="174"/>
      <c r="WAL4" s="174"/>
      <c r="WAM4" s="174"/>
      <c r="WAN4" s="174"/>
      <c r="WAO4" s="174"/>
      <c r="WAP4" s="174"/>
      <c r="WAQ4" s="174"/>
      <c r="WAR4" s="174"/>
      <c r="WAS4" s="174"/>
      <c r="WAT4" s="174"/>
      <c r="WAU4" s="174"/>
      <c r="WAV4" s="174"/>
      <c r="WAW4" s="174"/>
      <c r="WAX4" s="174"/>
      <c r="WAY4" s="174"/>
      <c r="WAZ4" s="174"/>
      <c r="WBA4" s="174"/>
      <c r="WBB4" s="174"/>
      <c r="WBC4" s="174"/>
      <c r="WBD4" s="174"/>
      <c r="WBE4" s="174"/>
      <c r="WBF4" s="174"/>
      <c r="WBG4" s="174"/>
      <c r="WBH4" s="174"/>
      <c r="WBI4" s="174"/>
      <c r="WBJ4" s="174"/>
      <c r="WBK4" s="174"/>
      <c r="WBL4" s="174"/>
      <c r="WBM4" s="174"/>
      <c r="WBN4" s="174"/>
      <c r="WBO4" s="174"/>
      <c r="WBP4" s="174"/>
      <c r="WBQ4" s="174"/>
      <c r="WBR4" s="174"/>
      <c r="WBS4" s="174"/>
      <c r="WBT4" s="174"/>
      <c r="WBU4" s="174"/>
      <c r="WBV4" s="174"/>
      <c r="WBW4" s="174"/>
      <c r="WBX4" s="174"/>
      <c r="WBY4" s="174"/>
      <c r="WBZ4" s="174"/>
      <c r="WCA4" s="174"/>
      <c r="WCB4" s="174"/>
      <c r="WCC4" s="174"/>
      <c r="WCD4" s="174"/>
      <c r="WCE4" s="174"/>
      <c r="WCF4" s="174"/>
      <c r="WCG4" s="174"/>
      <c r="WCH4" s="174"/>
      <c r="WCI4" s="174"/>
      <c r="WCJ4" s="174"/>
      <c r="WCK4" s="174"/>
      <c r="WCL4" s="174"/>
      <c r="WCM4" s="174"/>
      <c r="WCN4" s="174"/>
      <c r="WCO4" s="174"/>
      <c r="WCP4" s="174"/>
      <c r="WCQ4" s="174"/>
      <c r="WCR4" s="174"/>
      <c r="WCS4" s="174"/>
      <c r="WCT4" s="174"/>
      <c r="WCU4" s="174"/>
      <c r="WCV4" s="174"/>
      <c r="WCW4" s="174"/>
      <c r="WCX4" s="174"/>
      <c r="WCY4" s="174"/>
      <c r="WCZ4" s="174"/>
      <c r="WDA4" s="174"/>
      <c r="WDB4" s="174"/>
      <c r="WDC4" s="174"/>
      <c r="WDD4" s="174"/>
      <c r="WDE4" s="174"/>
      <c r="WDF4" s="174"/>
      <c r="WDG4" s="174"/>
      <c r="WDH4" s="174"/>
      <c r="WDI4" s="174"/>
      <c r="WDJ4" s="174"/>
      <c r="WDK4" s="174"/>
      <c r="WDL4" s="174"/>
      <c r="WDM4" s="174"/>
      <c r="WDN4" s="174"/>
      <c r="WDO4" s="174"/>
      <c r="WDP4" s="174"/>
      <c r="WDQ4" s="174"/>
      <c r="WDR4" s="174"/>
      <c r="WDS4" s="174"/>
      <c r="WDT4" s="174"/>
      <c r="WDU4" s="174"/>
      <c r="WDV4" s="174"/>
      <c r="WDW4" s="174"/>
      <c r="WDX4" s="174"/>
      <c r="WDY4" s="174"/>
      <c r="WDZ4" s="174"/>
      <c r="WEA4" s="174"/>
      <c r="WEB4" s="174"/>
      <c r="WEC4" s="174"/>
      <c r="WED4" s="174"/>
      <c r="WEE4" s="174"/>
      <c r="WEF4" s="174"/>
      <c r="WEG4" s="174"/>
      <c r="WEH4" s="174"/>
      <c r="WEI4" s="174"/>
      <c r="WEJ4" s="174"/>
      <c r="WEK4" s="174"/>
      <c r="WEL4" s="174"/>
      <c r="WEM4" s="174"/>
      <c r="WEN4" s="174"/>
      <c r="WEO4" s="174"/>
      <c r="WEP4" s="174"/>
      <c r="WEQ4" s="174"/>
      <c r="WER4" s="174"/>
      <c r="WES4" s="174"/>
      <c r="WET4" s="174"/>
      <c r="WEU4" s="174"/>
      <c r="WEV4" s="174"/>
      <c r="WEW4" s="174"/>
      <c r="WEX4" s="174"/>
      <c r="WEY4" s="174"/>
      <c r="WEZ4" s="174"/>
      <c r="WFA4" s="174"/>
      <c r="WFB4" s="174"/>
      <c r="WFC4" s="174"/>
      <c r="WFD4" s="174"/>
      <c r="WFE4" s="174"/>
      <c r="WFF4" s="174"/>
      <c r="WFG4" s="174"/>
      <c r="WFH4" s="174"/>
      <c r="WFI4" s="174"/>
      <c r="WFJ4" s="174"/>
      <c r="WFK4" s="174"/>
      <c r="WFL4" s="174"/>
      <c r="WFM4" s="174"/>
      <c r="WFN4" s="174"/>
      <c r="WFO4" s="174"/>
      <c r="WFP4" s="174"/>
      <c r="WFQ4" s="174"/>
      <c r="WFR4" s="174"/>
      <c r="WFS4" s="174"/>
      <c r="WFT4" s="174"/>
      <c r="WFU4" s="174"/>
      <c r="WFV4" s="174"/>
      <c r="WFW4" s="174"/>
      <c r="WFX4" s="174"/>
      <c r="WFY4" s="174"/>
      <c r="WFZ4" s="174"/>
      <c r="WGA4" s="174"/>
      <c r="WGB4" s="174"/>
      <c r="WGC4" s="174"/>
      <c r="WGD4" s="174"/>
      <c r="WGE4" s="174"/>
      <c r="WGF4" s="174"/>
      <c r="WGG4" s="174"/>
      <c r="WGH4" s="174"/>
      <c r="WGI4" s="174"/>
      <c r="WGJ4" s="174"/>
      <c r="WGK4" s="174"/>
      <c r="WGL4" s="174"/>
      <c r="WGM4" s="174"/>
      <c r="WGN4" s="174"/>
      <c r="WGO4" s="174"/>
      <c r="WGP4" s="174"/>
      <c r="WGQ4" s="174"/>
      <c r="WGR4" s="174"/>
      <c r="WGS4" s="174"/>
      <c r="WGT4" s="174"/>
      <c r="WGU4" s="174"/>
      <c r="WGV4" s="174"/>
      <c r="WGW4" s="174"/>
      <c r="WGX4" s="174"/>
      <c r="WGY4" s="174"/>
      <c r="WGZ4" s="174"/>
      <c r="WHA4" s="174"/>
      <c r="WHB4" s="174"/>
      <c r="WHC4" s="174"/>
      <c r="WHD4" s="174"/>
      <c r="WHE4" s="174"/>
      <c r="WHF4" s="174"/>
      <c r="WHG4" s="174"/>
      <c r="WHH4" s="174"/>
      <c r="WHI4" s="174"/>
      <c r="WHJ4" s="174"/>
      <c r="WHK4" s="174"/>
      <c r="WHL4" s="174"/>
      <c r="WHM4" s="174"/>
      <c r="WHN4" s="174"/>
      <c r="WHO4" s="174"/>
      <c r="WHP4" s="174"/>
      <c r="WHQ4" s="174"/>
      <c r="WHR4" s="174"/>
      <c r="WHS4" s="174"/>
      <c r="WHT4" s="174"/>
      <c r="WHU4" s="174"/>
      <c r="WHV4" s="174"/>
      <c r="WHW4" s="174"/>
      <c r="WHX4" s="174"/>
      <c r="WHY4" s="174"/>
      <c r="WHZ4" s="174"/>
      <c r="WIA4" s="174"/>
      <c r="WIB4" s="174"/>
      <c r="WIC4" s="174"/>
      <c r="WID4" s="174"/>
      <c r="WIE4" s="174"/>
      <c r="WIF4" s="174"/>
      <c r="WIG4" s="174"/>
      <c r="WIH4" s="174"/>
      <c r="WII4" s="174"/>
      <c r="WIJ4" s="174"/>
      <c r="WIK4" s="174"/>
      <c r="WIL4" s="174"/>
      <c r="WIM4" s="174"/>
      <c r="WIN4" s="174"/>
      <c r="WIO4" s="174"/>
      <c r="WIP4" s="174"/>
      <c r="WIQ4" s="174"/>
      <c r="WIR4" s="174"/>
      <c r="WIS4" s="174"/>
      <c r="WIT4" s="174"/>
      <c r="WIU4" s="174"/>
      <c r="WIV4" s="174"/>
      <c r="WIW4" s="174"/>
      <c r="WIX4" s="174"/>
      <c r="WIY4" s="174"/>
      <c r="WIZ4" s="174"/>
      <c r="WJA4" s="174"/>
      <c r="WJB4" s="174"/>
      <c r="WJC4" s="174"/>
      <c r="WJD4" s="174"/>
      <c r="WJE4" s="174"/>
      <c r="WJF4" s="174"/>
      <c r="WJG4" s="174"/>
      <c r="WJH4" s="174"/>
      <c r="WJI4" s="174"/>
      <c r="WJJ4" s="174"/>
      <c r="WJK4" s="174"/>
      <c r="WJL4" s="174"/>
      <c r="WJM4" s="174"/>
      <c r="WJN4" s="174"/>
      <c r="WJO4" s="174"/>
      <c r="WJP4" s="174"/>
      <c r="WJQ4" s="174"/>
      <c r="WJR4" s="174"/>
      <c r="WJS4" s="174"/>
      <c r="WJT4" s="174"/>
      <c r="WJU4" s="174"/>
      <c r="WJV4" s="174"/>
      <c r="WJW4" s="174"/>
      <c r="WJX4" s="174"/>
      <c r="WJY4" s="174"/>
      <c r="WJZ4" s="174"/>
      <c r="WKA4" s="174"/>
      <c r="WKB4" s="174"/>
      <c r="WKC4" s="174"/>
      <c r="WKD4" s="174"/>
      <c r="WKE4" s="174"/>
      <c r="WKF4" s="174"/>
      <c r="WKG4" s="174"/>
      <c r="WKH4" s="174"/>
      <c r="WKI4" s="174"/>
      <c r="WKJ4" s="174"/>
      <c r="WKK4" s="174"/>
      <c r="WKL4" s="174"/>
      <c r="WKM4" s="174"/>
      <c r="WKN4" s="174"/>
      <c r="WKO4" s="174"/>
      <c r="WKP4" s="174"/>
      <c r="WKQ4" s="174"/>
      <c r="WKR4" s="174"/>
      <c r="WKS4" s="174"/>
      <c r="WKT4" s="174"/>
      <c r="WKU4" s="174"/>
      <c r="WKV4" s="174"/>
      <c r="WKW4" s="174"/>
      <c r="WKX4" s="174"/>
      <c r="WKY4" s="174"/>
      <c r="WKZ4" s="174"/>
      <c r="WLA4" s="174"/>
      <c r="WLB4" s="174"/>
      <c r="WLC4" s="174"/>
      <c r="WLD4" s="174"/>
      <c r="WLE4" s="174"/>
      <c r="WLF4" s="174"/>
      <c r="WLG4" s="174"/>
      <c r="WLH4" s="174"/>
      <c r="WLI4" s="174"/>
      <c r="WLJ4" s="174"/>
      <c r="WLK4" s="174"/>
      <c r="WLL4" s="174"/>
      <c r="WLM4" s="174"/>
      <c r="WLN4" s="174"/>
      <c r="WLO4" s="174"/>
      <c r="WLP4" s="174"/>
      <c r="WLQ4" s="174"/>
      <c r="WLR4" s="174"/>
      <c r="WLS4" s="174"/>
      <c r="WLT4" s="174"/>
      <c r="WLU4" s="174"/>
      <c r="WLV4" s="174"/>
      <c r="WLW4" s="174"/>
      <c r="WLX4" s="174"/>
      <c r="WLY4" s="174"/>
      <c r="WLZ4" s="174"/>
      <c r="WMA4" s="174"/>
      <c r="WMB4" s="174"/>
      <c r="WMC4" s="174"/>
      <c r="WMD4" s="174"/>
      <c r="WME4" s="174"/>
      <c r="WMF4" s="174"/>
      <c r="WMG4" s="174"/>
      <c r="WMH4" s="174"/>
      <c r="WMI4" s="174"/>
      <c r="WMJ4" s="174"/>
      <c r="WMK4" s="174"/>
      <c r="WML4" s="174"/>
      <c r="WMM4" s="174"/>
      <c r="WMN4" s="174"/>
      <c r="WMO4" s="174"/>
      <c r="WMP4" s="174"/>
      <c r="WMQ4" s="174"/>
      <c r="WMR4" s="174"/>
      <c r="WMS4" s="174"/>
      <c r="WMT4" s="174"/>
      <c r="WMU4" s="174"/>
      <c r="WMV4" s="174"/>
      <c r="WMW4" s="174"/>
      <c r="WMX4" s="174"/>
      <c r="WMY4" s="174"/>
      <c r="WMZ4" s="174"/>
      <c r="WNA4" s="174"/>
      <c r="WNB4" s="174"/>
      <c r="WNC4" s="174"/>
      <c r="WND4" s="174"/>
      <c r="WNE4" s="174"/>
      <c r="WNF4" s="174"/>
      <c r="WNG4" s="174"/>
      <c r="WNH4" s="174"/>
      <c r="WNI4" s="174"/>
      <c r="WNJ4" s="174"/>
      <c r="WNK4" s="174"/>
      <c r="WNL4" s="174"/>
      <c r="WNM4" s="174"/>
      <c r="WNN4" s="174"/>
      <c r="WNO4" s="174"/>
      <c r="WNP4" s="174"/>
      <c r="WNQ4" s="174"/>
      <c r="WNR4" s="174"/>
      <c r="WNS4" s="174"/>
      <c r="WNT4" s="174"/>
      <c r="WNU4" s="174"/>
      <c r="WNV4" s="174"/>
      <c r="WNW4" s="174"/>
      <c r="WNX4" s="174"/>
      <c r="WNY4" s="174"/>
      <c r="WNZ4" s="174"/>
      <c r="WOA4" s="174"/>
      <c r="WOB4" s="174"/>
      <c r="WOC4" s="174"/>
      <c r="WOD4" s="174"/>
      <c r="WOE4" s="174"/>
      <c r="WOF4" s="174"/>
      <c r="WOG4" s="174"/>
      <c r="WOH4" s="174"/>
      <c r="WOI4" s="174"/>
      <c r="WOJ4" s="174"/>
      <c r="WOK4" s="174"/>
      <c r="WOL4" s="174"/>
      <c r="WOM4" s="174"/>
      <c r="WON4" s="174"/>
      <c r="WOO4" s="174"/>
      <c r="WOP4" s="174"/>
      <c r="WOQ4" s="174"/>
      <c r="WOR4" s="174"/>
      <c r="WOS4" s="174"/>
      <c r="WOT4" s="174"/>
      <c r="WOU4" s="174"/>
      <c r="WOV4" s="174"/>
      <c r="WOW4" s="174"/>
      <c r="WOX4" s="174"/>
      <c r="WOY4" s="174"/>
      <c r="WOZ4" s="174"/>
      <c r="WPA4" s="174"/>
      <c r="WPB4" s="174"/>
      <c r="WPC4" s="174"/>
      <c r="WPD4" s="174"/>
      <c r="WPE4" s="174"/>
      <c r="WPF4" s="174"/>
      <c r="WPG4" s="174"/>
      <c r="WPH4" s="174"/>
      <c r="WPI4" s="174"/>
      <c r="WPJ4" s="174"/>
      <c r="WPK4" s="174"/>
      <c r="WPL4" s="174"/>
      <c r="WPM4" s="174"/>
      <c r="WPN4" s="174"/>
      <c r="WPO4" s="174"/>
      <c r="WPP4" s="174"/>
      <c r="WPQ4" s="174"/>
      <c r="WPR4" s="174"/>
      <c r="WPS4" s="174"/>
      <c r="WPT4" s="174"/>
      <c r="WPU4" s="174"/>
      <c r="WPV4" s="174"/>
      <c r="WPW4" s="174"/>
      <c r="WPX4" s="174"/>
      <c r="WPY4" s="174"/>
      <c r="WPZ4" s="174"/>
      <c r="WQA4" s="174"/>
      <c r="WQB4" s="174"/>
      <c r="WQC4" s="174"/>
      <c r="WQD4" s="174"/>
      <c r="WQE4" s="174"/>
      <c r="WQF4" s="174"/>
      <c r="WQG4" s="174"/>
      <c r="WQH4" s="174"/>
      <c r="WQI4" s="174"/>
      <c r="WQJ4" s="174"/>
      <c r="WQK4" s="174"/>
      <c r="WQL4" s="174"/>
      <c r="WQM4" s="174"/>
      <c r="WQN4" s="174"/>
      <c r="WQO4" s="174"/>
      <c r="WQP4" s="174"/>
      <c r="WQQ4" s="174"/>
      <c r="WQR4" s="174"/>
      <c r="WQS4" s="174"/>
      <c r="WQT4" s="174"/>
      <c r="WQU4" s="174"/>
      <c r="WQV4" s="174"/>
      <c r="WQW4" s="174"/>
      <c r="WQX4" s="174"/>
      <c r="WQY4" s="174"/>
      <c r="WQZ4" s="174"/>
      <c r="WRA4" s="174"/>
      <c r="WRB4" s="174"/>
      <c r="WRC4" s="174"/>
      <c r="WRD4" s="174"/>
      <c r="WRE4" s="174"/>
      <c r="WRF4" s="174"/>
      <c r="WRG4" s="174"/>
      <c r="WRH4" s="174"/>
      <c r="WRI4" s="174"/>
      <c r="WRJ4" s="174"/>
      <c r="WRK4" s="174"/>
      <c r="WRL4" s="174"/>
      <c r="WRM4" s="174"/>
      <c r="WRN4" s="174"/>
      <c r="WRO4" s="174"/>
      <c r="WRP4" s="174"/>
      <c r="WRQ4" s="174"/>
      <c r="WRR4" s="174"/>
      <c r="WRS4" s="174"/>
      <c r="WRT4" s="174"/>
      <c r="WRU4" s="174"/>
      <c r="WRV4" s="174"/>
      <c r="WRW4" s="174"/>
      <c r="WRX4" s="174"/>
      <c r="WRY4" s="174"/>
      <c r="WRZ4" s="174"/>
      <c r="WSA4" s="174"/>
      <c r="WSB4" s="174"/>
      <c r="WSC4" s="174"/>
      <c r="WSD4" s="174"/>
      <c r="WSE4" s="174"/>
      <c r="WSF4" s="174"/>
      <c r="WSG4" s="174"/>
      <c r="WSH4" s="174"/>
      <c r="WSI4" s="174"/>
      <c r="WSJ4" s="174"/>
      <c r="WSK4" s="174"/>
      <c r="WSL4" s="174"/>
      <c r="WSM4" s="174"/>
      <c r="WSN4" s="174"/>
      <c r="WSO4" s="174"/>
      <c r="WSP4" s="174"/>
      <c r="WSQ4" s="174"/>
      <c r="WSR4" s="174"/>
      <c r="WSS4" s="174"/>
      <c r="WST4" s="174"/>
      <c r="WSU4" s="174"/>
      <c r="WSV4" s="174"/>
      <c r="WSW4" s="174"/>
      <c r="WSX4" s="174"/>
      <c r="WSY4" s="174"/>
      <c r="WSZ4" s="174"/>
      <c r="WTA4" s="174"/>
      <c r="WTB4" s="174"/>
      <c r="WTC4" s="174"/>
      <c r="WTD4" s="174"/>
      <c r="WTE4" s="174"/>
      <c r="WTF4" s="174"/>
      <c r="WTG4" s="174"/>
      <c r="WTH4" s="174"/>
      <c r="WTI4" s="174"/>
      <c r="WTJ4" s="174"/>
      <c r="WTK4" s="174"/>
      <c r="WTL4" s="174"/>
      <c r="WTM4" s="174"/>
      <c r="WTN4" s="174"/>
      <c r="WTO4" s="174"/>
      <c r="WTP4" s="174"/>
      <c r="WTQ4" s="174"/>
      <c r="WTR4" s="174"/>
      <c r="WTS4" s="174"/>
      <c r="WTT4" s="174"/>
      <c r="WTU4" s="174"/>
      <c r="WTV4" s="174"/>
      <c r="WTW4" s="174"/>
      <c r="WTX4" s="174"/>
      <c r="WTY4" s="174"/>
      <c r="WTZ4" s="174"/>
      <c r="WUA4" s="174"/>
      <c r="WUB4" s="174"/>
      <c r="WUC4" s="174"/>
      <c r="WUD4" s="174"/>
      <c r="WUE4" s="174"/>
      <c r="WUF4" s="174"/>
      <c r="WUG4" s="174"/>
      <c r="WUH4" s="174"/>
      <c r="WUI4" s="174"/>
      <c r="WUJ4" s="174"/>
      <c r="WUK4" s="174"/>
      <c r="WUL4" s="174"/>
      <c r="WUM4" s="174"/>
      <c r="WUN4" s="174"/>
      <c r="WUO4" s="174"/>
      <c r="WUP4" s="174"/>
      <c r="WUQ4" s="174"/>
      <c r="WUR4" s="174"/>
      <c r="WUS4" s="174"/>
      <c r="WUT4" s="174"/>
      <c r="WUU4" s="174"/>
      <c r="WUV4" s="174"/>
      <c r="WUW4" s="174"/>
      <c r="WUX4" s="174"/>
      <c r="WUY4" s="174"/>
      <c r="WUZ4" s="174"/>
      <c r="WVA4" s="174"/>
      <c r="WVB4" s="174"/>
      <c r="WVC4" s="174"/>
      <c r="WVD4" s="174"/>
      <c r="WVE4" s="174"/>
      <c r="WVF4" s="174"/>
      <c r="WVG4" s="174"/>
      <c r="WVH4" s="174"/>
      <c r="WVI4" s="174"/>
      <c r="WVJ4" s="174"/>
      <c r="WVK4" s="174"/>
      <c r="WVL4" s="174"/>
      <c r="WVM4" s="174"/>
      <c r="WVN4" s="174"/>
      <c r="WVO4" s="174"/>
      <c r="WVP4" s="174"/>
      <c r="WVQ4" s="174"/>
      <c r="WVR4" s="174"/>
      <c r="WVS4" s="174"/>
      <c r="WVT4" s="174"/>
      <c r="WVU4" s="174"/>
      <c r="WVV4" s="174"/>
      <c r="WVW4" s="174"/>
      <c r="WVX4" s="174"/>
      <c r="WVY4" s="174"/>
      <c r="WVZ4" s="174"/>
      <c r="WWA4" s="174"/>
      <c r="WWB4" s="174"/>
      <c r="WWC4" s="174"/>
      <c r="WWD4" s="174"/>
      <c r="WWE4" s="174"/>
      <c r="WWF4" s="174"/>
      <c r="WWG4" s="174"/>
      <c r="WWH4" s="174"/>
      <c r="WWI4" s="174"/>
      <c r="WWJ4" s="174"/>
      <c r="WWK4" s="174"/>
      <c r="WWL4" s="174"/>
      <c r="WWM4" s="174"/>
      <c r="WWN4" s="174"/>
      <c r="WWO4" s="174"/>
      <c r="WWP4" s="174"/>
      <c r="WWQ4" s="174"/>
      <c r="WWR4" s="174"/>
      <c r="WWS4" s="174"/>
      <c r="WWT4" s="174"/>
      <c r="WWU4" s="174"/>
      <c r="WWV4" s="174"/>
      <c r="WWW4" s="174"/>
      <c r="WWX4" s="174"/>
      <c r="WWY4" s="174"/>
      <c r="WWZ4" s="174"/>
      <c r="WXA4" s="174"/>
      <c r="WXB4" s="174"/>
      <c r="WXC4" s="174"/>
      <c r="WXD4" s="174"/>
      <c r="WXE4" s="174"/>
      <c r="WXF4" s="174"/>
      <c r="WXG4" s="174"/>
      <c r="WXH4" s="174"/>
      <c r="WXI4" s="174"/>
      <c r="WXJ4" s="174"/>
      <c r="WXK4" s="174"/>
      <c r="WXL4" s="174"/>
      <c r="WXM4" s="174"/>
      <c r="WXN4" s="174"/>
      <c r="WXO4" s="174"/>
      <c r="WXP4" s="174"/>
      <c r="WXQ4" s="174"/>
      <c r="WXR4" s="174"/>
      <c r="WXS4" s="174"/>
      <c r="WXT4" s="174"/>
      <c r="WXU4" s="174"/>
      <c r="WXV4" s="174"/>
      <c r="WXW4" s="174"/>
      <c r="WXX4" s="174"/>
      <c r="WXY4" s="174"/>
      <c r="WXZ4" s="174"/>
      <c r="WYA4" s="174"/>
      <c r="WYB4" s="174"/>
      <c r="WYC4" s="174"/>
      <c r="WYD4" s="174"/>
      <c r="WYE4" s="174"/>
      <c r="WYF4" s="174"/>
      <c r="WYG4" s="174"/>
      <c r="WYH4" s="174"/>
      <c r="WYI4" s="174"/>
      <c r="WYJ4" s="174"/>
      <c r="WYK4" s="174"/>
      <c r="WYL4" s="174"/>
      <c r="WYM4" s="174"/>
      <c r="WYN4" s="174"/>
      <c r="WYO4" s="174"/>
      <c r="WYP4" s="174"/>
      <c r="WYQ4" s="174"/>
      <c r="WYR4" s="174"/>
      <c r="WYS4" s="174"/>
      <c r="WYT4" s="174"/>
      <c r="WYU4" s="174"/>
      <c r="WYV4" s="174"/>
      <c r="WYW4" s="174"/>
      <c r="WYX4" s="174"/>
      <c r="WYY4" s="174"/>
      <c r="WYZ4" s="174"/>
      <c r="WZA4" s="174"/>
      <c r="WZB4" s="174"/>
      <c r="WZC4" s="174"/>
      <c r="WZD4" s="174"/>
      <c r="WZE4" s="174"/>
      <c r="WZF4" s="174"/>
      <c r="WZG4" s="174"/>
      <c r="WZH4" s="174"/>
      <c r="WZI4" s="174"/>
      <c r="WZJ4" s="174"/>
      <c r="WZK4" s="174"/>
      <c r="WZL4" s="174"/>
      <c r="WZM4" s="174"/>
      <c r="WZN4" s="174"/>
      <c r="WZO4" s="174"/>
      <c r="WZP4" s="174"/>
      <c r="WZQ4" s="174"/>
      <c r="WZR4" s="174"/>
      <c r="WZS4" s="174"/>
      <c r="WZT4" s="174"/>
      <c r="WZU4" s="174"/>
      <c r="WZV4" s="174"/>
      <c r="WZW4" s="174"/>
      <c r="WZX4" s="174"/>
      <c r="WZY4" s="174"/>
      <c r="WZZ4" s="174"/>
      <c r="XAA4" s="174"/>
      <c r="XAB4" s="174"/>
      <c r="XAC4" s="174"/>
      <c r="XAD4" s="174"/>
      <c r="XAE4" s="174"/>
      <c r="XAF4" s="174"/>
      <c r="XAG4" s="174"/>
      <c r="XAH4" s="174"/>
      <c r="XAI4" s="174"/>
      <c r="XAJ4" s="174"/>
      <c r="XAK4" s="174"/>
      <c r="XAL4" s="174"/>
      <c r="XAM4" s="174"/>
      <c r="XAN4" s="174"/>
      <c r="XAO4" s="174"/>
      <c r="XAP4" s="174"/>
      <c r="XAQ4" s="174"/>
      <c r="XAR4" s="174"/>
      <c r="XAS4" s="174"/>
      <c r="XAT4" s="174"/>
      <c r="XAU4" s="174"/>
      <c r="XAV4" s="174"/>
      <c r="XAW4" s="174"/>
      <c r="XAX4" s="174"/>
      <c r="XAY4" s="174"/>
      <c r="XAZ4" s="174"/>
      <c r="XBA4" s="174"/>
      <c r="XBB4" s="174"/>
      <c r="XBC4" s="174"/>
      <c r="XBD4" s="174"/>
      <c r="XBE4" s="174"/>
      <c r="XBF4" s="174"/>
      <c r="XBG4" s="174"/>
      <c r="XBH4" s="174"/>
      <c r="XBI4" s="174"/>
      <c r="XBJ4" s="174"/>
      <c r="XBK4" s="174"/>
      <c r="XBL4" s="174"/>
      <c r="XBM4" s="174"/>
      <c r="XBN4" s="174"/>
      <c r="XBO4" s="174"/>
      <c r="XBP4" s="174"/>
      <c r="XBQ4" s="174"/>
      <c r="XBR4" s="174"/>
      <c r="XBS4" s="174"/>
      <c r="XBT4" s="174"/>
      <c r="XBU4" s="174"/>
      <c r="XBV4" s="174"/>
      <c r="XBW4" s="174"/>
      <c r="XBX4" s="174"/>
      <c r="XBY4" s="174"/>
      <c r="XBZ4" s="174"/>
      <c r="XCA4" s="174"/>
      <c r="XCB4" s="174"/>
      <c r="XCC4" s="174"/>
      <c r="XCD4" s="174"/>
      <c r="XCE4" s="174"/>
      <c r="XCF4" s="174"/>
      <c r="XCG4" s="174"/>
      <c r="XCH4" s="174"/>
      <c r="XCI4" s="174"/>
      <c r="XCJ4" s="174"/>
      <c r="XCK4" s="174"/>
      <c r="XCL4" s="174"/>
      <c r="XCM4" s="174"/>
      <c r="XCN4" s="174"/>
      <c r="XCO4" s="174"/>
      <c r="XCP4" s="174"/>
      <c r="XCQ4" s="174"/>
      <c r="XCR4" s="174"/>
      <c r="XCS4" s="174"/>
      <c r="XCT4" s="174"/>
      <c r="XCU4" s="174"/>
      <c r="XCV4" s="174"/>
      <c r="XCW4" s="174"/>
      <c r="XCX4" s="174"/>
      <c r="XCY4" s="174"/>
      <c r="XCZ4" s="174"/>
      <c r="XDA4" s="174"/>
      <c r="XDB4" s="174"/>
      <c r="XDC4" s="174"/>
      <c r="XDD4" s="174"/>
      <c r="XDE4" s="174"/>
      <c r="XDF4" s="174"/>
      <c r="XDG4" s="174"/>
      <c r="XDH4" s="174"/>
      <c r="XDI4" s="174"/>
      <c r="XDJ4" s="174"/>
      <c r="XDK4" s="174"/>
      <c r="XDL4" s="174"/>
      <c r="XDM4" s="174"/>
      <c r="XDN4" s="174"/>
      <c r="XDO4" s="174"/>
      <c r="XDP4" s="174"/>
      <c r="XDQ4" s="174"/>
      <c r="XDR4" s="174"/>
      <c r="XDS4" s="174"/>
      <c r="XDT4" s="174"/>
      <c r="XDU4" s="174"/>
      <c r="XDV4" s="174"/>
      <c r="XDW4" s="174"/>
      <c r="XDX4" s="174"/>
      <c r="XDY4" s="174"/>
      <c r="XDZ4" s="174"/>
      <c r="XEA4" s="174"/>
      <c r="XEB4" s="174"/>
      <c r="XEC4" s="174"/>
      <c r="XED4" s="174"/>
      <c r="XEE4" s="174"/>
      <c r="XEF4" s="174"/>
      <c r="XEG4" s="174"/>
      <c r="XEH4" s="174"/>
      <c r="XEI4" s="174"/>
      <c r="XEJ4" s="174"/>
      <c r="XEK4" s="174"/>
      <c r="XEL4" s="174"/>
      <c r="XEM4" s="174"/>
      <c r="XEN4" s="174"/>
      <c r="XEO4" s="174"/>
      <c r="XEP4" s="174"/>
      <c r="XEQ4" s="174"/>
      <c r="XER4" s="174"/>
      <c r="XES4" s="174"/>
      <c r="XET4" s="174"/>
      <c r="XEU4" s="174"/>
      <c r="XEV4" s="174"/>
      <c r="XEW4" s="174"/>
      <c r="XEX4" s="174"/>
      <c r="XEY4" s="174"/>
      <c r="XEZ4" s="174"/>
      <c r="XFA4" s="174"/>
      <c r="XFB4" s="174"/>
      <c r="XFC4" s="174"/>
    </row>
    <row r="5" spans="2:16383" s="230" customFormat="1" ht="53.25" customHeight="1">
      <c r="B5" s="237" t="s">
        <v>897</v>
      </c>
      <c r="C5" s="237" t="s">
        <v>896</v>
      </c>
      <c r="D5" s="237" t="s">
        <v>895</v>
      </c>
      <c r="E5" s="237" t="s">
        <v>894</v>
      </c>
      <c r="F5" s="235" t="s">
        <v>893</v>
      </c>
      <c r="G5" s="235" t="s">
        <v>892</v>
      </c>
      <c r="H5" s="235" t="s">
        <v>891</v>
      </c>
      <c r="I5" s="235" t="s">
        <v>890</v>
      </c>
      <c r="J5" s="236" t="s">
        <v>889</v>
      </c>
      <c r="K5" s="235" t="s">
        <v>888</v>
      </c>
      <c r="L5" s="235" t="s">
        <v>887</v>
      </c>
      <c r="M5" s="250" t="s">
        <v>886</v>
      </c>
      <c r="N5" s="233" t="s">
        <v>885</v>
      </c>
      <c r="O5" s="234" t="s">
        <v>884</v>
      </c>
      <c r="P5" s="272" t="s">
        <v>883</v>
      </c>
      <c r="Q5" s="232" t="s">
        <v>882</v>
      </c>
      <c r="R5" s="257" t="s">
        <v>881</v>
      </c>
      <c r="S5" s="231" t="s">
        <v>880</v>
      </c>
      <c r="T5" s="272" t="s">
        <v>879</v>
      </c>
    </row>
    <row r="6" spans="2:16383" s="248" customFormat="1" ht="27" customHeight="1">
      <c r="B6" s="241">
        <v>1</v>
      </c>
      <c r="C6" s="242" t="s">
        <v>878</v>
      </c>
      <c r="D6" s="243" t="str">
        <f>[4]RMO!B4</f>
        <v>O-001</v>
      </c>
      <c r="E6" s="240" t="s">
        <v>133</v>
      </c>
      <c r="F6" s="244">
        <f>+'[4]O-001'!H39</f>
        <v>3.66</v>
      </c>
      <c r="G6" s="244">
        <f>+'[4]O-001'!H51</f>
        <v>197.9</v>
      </c>
      <c r="H6" s="244">
        <f>+'[4]O-001'!H57</f>
        <v>0</v>
      </c>
      <c r="I6" s="244">
        <f>+'[4]O-001'!H63</f>
        <v>10.24</v>
      </c>
      <c r="J6" s="244">
        <f>+'[4]O-001'!H65</f>
        <v>211.8</v>
      </c>
      <c r="K6" s="244">
        <f>+'[4]O-001'!H66</f>
        <v>25.42</v>
      </c>
      <c r="L6" s="244">
        <f>+'[4]O-001'!H67</f>
        <v>21.18</v>
      </c>
      <c r="M6" s="251">
        <f>+'[4]O-001'!H69</f>
        <v>258.39999999999998</v>
      </c>
      <c r="N6" s="245"/>
      <c r="O6" s="246" t="e">
        <f>+VLOOKUP(D6,[4]!Tabla4[#Data],8,FALSE)</f>
        <v>#REF!</v>
      </c>
      <c r="P6" s="273"/>
      <c r="Q6" s="191" t="e">
        <f t="shared" ref="Q6:Q37" si="0">+M6/O6-1</f>
        <v>#REF!</v>
      </c>
      <c r="R6" s="258">
        <f>IF(M6*(1+'RESUMEN '!$S$3)&gt;0,M6*(1+'RESUMEN '!$S$3)," ")</f>
        <v>261.70054836808544</v>
      </c>
      <c r="S6" s="247" t="str">
        <f>IF(N6*(1+'RESUMEN '!$S$3)&gt;0,N6*(1+'RESUMEN '!$S$3)," ")</f>
        <v xml:space="preserve"> </v>
      </c>
      <c r="T6" s="276" t="str">
        <f>IF(P6*(1+'RESUMEN '!$S$3)&gt;0,P6*(1+'RESUMEN '!$S$3)," ")</f>
        <v xml:space="preserve"> </v>
      </c>
    </row>
    <row r="7" spans="2:16383" s="248" customFormat="1" ht="27" customHeight="1">
      <c r="B7" s="241">
        <v>2</v>
      </c>
      <c r="C7" s="242" t="s">
        <v>878</v>
      </c>
      <c r="D7" s="243" t="str">
        <f>[4]RMO!B5</f>
        <v>O-002</v>
      </c>
      <c r="E7" s="240" t="s">
        <v>877</v>
      </c>
      <c r="F7" s="244">
        <f>+'[4]O-002'!H40</f>
        <v>1.71</v>
      </c>
      <c r="G7" s="244">
        <f>+'[4]O-002'!H52</f>
        <v>100.79</v>
      </c>
      <c r="H7" s="244">
        <f>+'[4]O-002'!H58</f>
        <v>0</v>
      </c>
      <c r="I7" s="244">
        <f>+'[4]O-002'!H64</f>
        <v>7.34</v>
      </c>
      <c r="J7" s="244">
        <f>+'[4]O-002'!H66</f>
        <v>109.84</v>
      </c>
      <c r="K7" s="244">
        <f>+'[4]O-002'!H67</f>
        <v>13.18</v>
      </c>
      <c r="L7" s="244">
        <f>+'[4]O-002'!H68</f>
        <v>10.98</v>
      </c>
      <c r="M7" s="251">
        <f>+'[4]O-002'!H70</f>
        <v>134</v>
      </c>
      <c r="N7" s="245"/>
      <c r="O7" s="246" t="e">
        <f>+VLOOKUP(D7,[4]!Tabla4[#Data],8,FALSE)</f>
        <v>#REF!</v>
      </c>
      <c r="P7" s="273"/>
      <c r="Q7" s="191" t="e">
        <f t="shared" si="0"/>
        <v>#REF!</v>
      </c>
      <c r="R7" s="258">
        <f>IF(M7*(1+'RESUMEN '!$S$3)&gt;0,M7*(1+'RESUMEN '!$S$3)," ")</f>
        <v>135.7115846800443</v>
      </c>
      <c r="S7" s="247" t="str">
        <f>IF(N7*(1+'RESUMEN '!$S$3)&gt;0,N7*(1+'RESUMEN '!$S$3)," ")</f>
        <v xml:space="preserve"> </v>
      </c>
      <c r="T7" s="276" t="str">
        <f>IF(P7*(1+'RESUMEN '!$S$3)&gt;0,P7*(1+'RESUMEN '!$S$3)," ")</f>
        <v xml:space="preserve"> </v>
      </c>
    </row>
    <row r="8" spans="2:16383" s="248" customFormat="1" ht="27" customHeight="1">
      <c r="B8" s="241">
        <v>3</v>
      </c>
      <c r="C8" s="242" t="s">
        <v>875</v>
      </c>
      <c r="D8" s="243" t="str">
        <f>[4]RMO!B6</f>
        <v>O-003</v>
      </c>
      <c r="E8" s="240" t="s">
        <v>132</v>
      </c>
      <c r="F8" s="244">
        <f>+'[4]O-003'!H34</f>
        <v>1.5</v>
      </c>
      <c r="G8" s="244">
        <f>+'[4]O-003'!H45</f>
        <v>85.05</v>
      </c>
      <c r="H8" s="244">
        <f>+'[4]O-003'!H51</f>
        <v>0</v>
      </c>
      <c r="I8" s="244">
        <f>+'[4]O-003'!H57</f>
        <v>7.08</v>
      </c>
      <c r="J8" s="244">
        <f>+'[4]O-003'!H59</f>
        <v>93.63</v>
      </c>
      <c r="K8" s="244">
        <f>+'[4]O-003'!H60</f>
        <v>11.24</v>
      </c>
      <c r="L8" s="244">
        <f>+'[4]O-003'!H61</f>
        <v>9.36</v>
      </c>
      <c r="M8" s="251">
        <f>+'[4]O-003'!H62</f>
        <v>114.23</v>
      </c>
      <c r="N8" s="245"/>
      <c r="O8" s="246" t="e">
        <f>+VLOOKUP(D8,[4]!Tabla4[#Data],8,FALSE)</f>
        <v>#REF!</v>
      </c>
      <c r="P8" s="273"/>
      <c r="Q8" s="222" t="e">
        <f t="shared" si="0"/>
        <v>#REF!</v>
      </c>
      <c r="R8" s="258">
        <f>IF(M8*(1+'RESUMEN '!$S$3)&gt;0,M8*(1+'RESUMEN '!$S$3)," ")</f>
        <v>115.68906207463777</v>
      </c>
      <c r="S8" s="247" t="str">
        <f>IF(N8*(1+'RESUMEN '!$S$3)&gt;0,N8*(1+'RESUMEN '!$S$3)," ")</f>
        <v xml:space="preserve"> </v>
      </c>
      <c r="T8" s="276" t="str">
        <f>IF(P8*(1+'RESUMEN '!$S$3)&gt;0,P8*(1+'RESUMEN '!$S$3)," ")</f>
        <v xml:space="preserve"> </v>
      </c>
    </row>
    <row r="9" spans="2:16383" s="248" customFormat="1" ht="27" customHeight="1">
      <c r="B9" s="241">
        <v>4</v>
      </c>
      <c r="C9" s="242" t="s">
        <v>875</v>
      </c>
      <c r="D9" s="243" t="str">
        <f>[4]RMO!B7</f>
        <v>O-004</v>
      </c>
      <c r="E9" s="240" t="s">
        <v>876</v>
      </c>
      <c r="F9" s="244">
        <f>+'[4]O-004'!H34</f>
        <v>1.28</v>
      </c>
      <c r="G9" s="244">
        <f>+'[4]O-004'!H45</f>
        <v>64.2</v>
      </c>
      <c r="H9" s="244">
        <f>+'[4]O-004'!H51</f>
        <v>0</v>
      </c>
      <c r="I9" s="244">
        <f>+'[4]O-004'!H57</f>
        <v>6.24</v>
      </c>
      <c r="J9" s="244">
        <f>+'[4]O-004'!H59</f>
        <v>71.72</v>
      </c>
      <c r="K9" s="244">
        <f>+'[4]O-004'!H60</f>
        <v>8.61</v>
      </c>
      <c r="L9" s="244">
        <f>+'[4]O-004'!H61</f>
        <v>7.17</v>
      </c>
      <c r="M9" s="251">
        <f>+'[4]O-004'!H63</f>
        <v>87.5</v>
      </c>
      <c r="N9" s="245"/>
      <c r="O9" s="246" t="e">
        <f>+VLOOKUP(D9,[4]!Tabla4[#Data],8,FALSE)</f>
        <v>#REF!</v>
      </c>
      <c r="P9" s="273"/>
      <c r="Q9" s="222" t="e">
        <f t="shared" si="0"/>
        <v>#REF!</v>
      </c>
      <c r="R9" s="258">
        <f>IF(M9*(1+'RESUMEN '!$S$3)&gt;0,M9*(1+'RESUMEN '!$S$3)," ")</f>
        <v>88.61763925002893</v>
      </c>
      <c r="S9" s="247" t="str">
        <f>IF(N9*(1+'RESUMEN '!$S$3)&gt;0,N9*(1+'RESUMEN '!$S$3)," ")</f>
        <v xml:space="preserve"> </v>
      </c>
      <c r="T9" s="276" t="str">
        <f>IF(P9*(1+'RESUMEN '!$S$3)&gt;0,P9*(1+'RESUMEN '!$S$3)," ")</f>
        <v xml:space="preserve"> </v>
      </c>
    </row>
    <row r="10" spans="2:16383" s="248" customFormat="1" ht="27" customHeight="1">
      <c r="B10" s="241">
        <v>5</v>
      </c>
      <c r="C10" s="242" t="s">
        <v>875</v>
      </c>
      <c r="D10" s="243" t="str">
        <f>[4]RMO!B8</f>
        <v>O-005</v>
      </c>
      <c r="E10" s="240" t="s">
        <v>874</v>
      </c>
      <c r="F10" s="244">
        <f>+'[4]O-005'!H29</f>
        <v>1.99</v>
      </c>
      <c r="G10" s="244">
        <f>+'[4]O-005'!H40</f>
        <v>105.37</v>
      </c>
      <c r="H10" s="244">
        <f>+'[4]O-005'!H46</f>
        <v>0</v>
      </c>
      <c r="I10" s="244">
        <f>+'[4]O-005'!H52</f>
        <v>9.9700000000000006</v>
      </c>
      <c r="J10" s="244">
        <f>+'[4]O-005'!H54</f>
        <v>117.33</v>
      </c>
      <c r="K10" s="244">
        <f>+'[4]O-005'!H55</f>
        <v>14.08</v>
      </c>
      <c r="L10" s="244">
        <f>+'[4]O-005'!H56</f>
        <v>11.73</v>
      </c>
      <c r="M10" s="251">
        <f>+'[4]O-005'!H58</f>
        <v>143.13999999999999</v>
      </c>
      <c r="N10" s="245"/>
      <c r="O10" s="246" t="e">
        <f>+VLOOKUP(D10,[4]!Tabla4[#Data],8,FALSE)</f>
        <v>#REF!</v>
      </c>
      <c r="P10" s="273"/>
      <c r="Q10" s="222" t="e">
        <f t="shared" si="0"/>
        <v>#REF!</v>
      </c>
      <c r="R10" s="258">
        <f>IF(M10*(1+'RESUMEN '!$S$3)&gt;0,M10*(1+'RESUMEN '!$S$3)," ")</f>
        <v>144.9683300828473</v>
      </c>
      <c r="S10" s="247" t="str">
        <f>IF(N10*(1+'RESUMEN '!$S$3)&gt;0,N10*(1+'RESUMEN '!$S$3)," ")</f>
        <v xml:space="preserve"> </v>
      </c>
      <c r="T10" s="276" t="str">
        <f>IF(P10*(1+'RESUMEN '!$S$3)&gt;0,P10*(1+'RESUMEN '!$S$3)," ")</f>
        <v xml:space="preserve"> </v>
      </c>
    </row>
    <row r="11" spans="2:16383" s="248" customFormat="1" ht="27" customHeight="1">
      <c r="B11" s="241">
        <v>6</v>
      </c>
      <c r="C11" s="242" t="s">
        <v>870</v>
      </c>
      <c r="D11" s="243" t="str">
        <f>[4]RMO!B9</f>
        <v>O-006</v>
      </c>
      <c r="E11" s="240" t="s">
        <v>873</v>
      </c>
      <c r="F11" s="244">
        <f>+'[4]O-006'!H39</f>
        <v>3.69</v>
      </c>
      <c r="G11" s="244">
        <f>+'[4]O-006'!H50</f>
        <v>208.7</v>
      </c>
      <c r="H11" s="244">
        <f>+'[4]O-006'!H56</f>
        <v>0</v>
      </c>
      <c r="I11" s="244">
        <f>+'[4]O-006'!H62</f>
        <v>11.08</v>
      </c>
      <c r="J11" s="244">
        <f>+'[4]O-006'!H64</f>
        <v>223.47</v>
      </c>
      <c r="K11" s="244">
        <f>+'[4]O-006'!H65</f>
        <v>26.82</v>
      </c>
      <c r="L11" s="244">
        <f>+'[4]O-006'!H66</f>
        <v>22.35</v>
      </c>
      <c r="M11" s="251">
        <f>+'[4]O-006'!H68</f>
        <v>272.64</v>
      </c>
      <c r="N11" s="245"/>
      <c r="O11" s="246" t="e">
        <f>+VLOOKUP(D11,[4]!Tabla4[#Data],8,FALSE)</f>
        <v>#REF!</v>
      </c>
      <c r="P11" s="273"/>
      <c r="Q11" s="222" t="e">
        <f t="shared" si="0"/>
        <v>#REF!</v>
      </c>
      <c r="R11" s="258">
        <f>IF(M11*(1+'RESUMEN '!$S$3)&gt;0,M11*(1+'RESUMEN '!$S$3)," ")</f>
        <v>276.12243617289016</v>
      </c>
      <c r="S11" s="247" t="str">
        <f>IF(N11*(1+'RESUMEN '!$S$3)&gt;0,N11*(1+'RESUMEN '!$S$3)," ")</f>
        <v xml:space="preserve"> </v>
      </c>
      <c r="T11" s="276" t="str">
        <f>IF(P11*(1+'RESUMEN '!$S$3)&gt;0,P11*(1+'RESUMEN '!$S$3)," ")</f>
        <v xml:space="preserve"> </v>
      </c>
    </row>
    <row r="12" spans="2:16383" s="248" customFormat="1" ht="27" customHeight="1">
      <c r="B12" s="241">
        <v>7</v>
      </c>
      <c r="C12" s="242" t="s">
        <v>870</v>
      </c>
      <c r="D12" s="243" t="str">
        <f>[4]RMO!B10</f>
        <v>O-007</v>
      </c>
      <c r="E12" s="240" t="s">
        <v>872</v>
      </c>
      <c r="F12" s="244">
        <f>+'[4]O-007'!H40</f>
        <v>2.0699999999999998</v>
      </c>
      <c r="G12" s="244">
        <f>+'[4]O-007'!H51</f>
        <v>114.71</v>
      </c>
      <c r="H12" s="244">
        <f>+'[4]O-007'!H57</f>
        <v>0</v>
      </c>
      <c r="I12" s="244">
        <f>+'[4]O-007'!H63</f>
        <v>8.35</v>
      </c>
      <c r="J12" s="244">
        <f>+'[4]O-007'!H65</f>
        <v>125.13</v>
      </c>
      <c r="K12" s="244">
        <f>+'[4]O-007'!H66</f>
        <v>15.02</v>
      </c>
      <c r="L12" s="244">
        <f>+'[4]O-007'!H67</f>
        <v>12.51</v>
      </c>
      <c r="M12" s="251">
        <f>+'[4]O-007'!H69</f>
        <v>152.66</v>
      </c>
      <c r="N12" s="245"/>
      <c r="O12" s="246" t="e">
        <f>+VLOOKUP(D12,[4]!Tabla4[#Data],8,FALSE)</f>
        <v>#REF!</v>
      </c>
      <c r="P12" s="273"/>
      <c r="Q12" s="191" t="e">
        <f t="shared" si="0"/>
        <v>#REF!</v>
      </c>
      <c r="R12" s="258">
        <f>IF(M12*(1+'RESUMEN '!$S$3)&gt;0,M12*(1+'RESUMEN '!$S$3)," ")</f>
        <v>154.60992923325048</v>
      </c>
      <c r="S12" s="247" t="str">
        <f>IF(N12*(1+'RESUMEN '!$S$3)&gt;0,N12*(1+'RESUMEN '!$S$3)," ")</f>
        <v xml:space="preserve"> </v>
      </c>
      <c r="T12" s="276" t="str">
        <f>IF(P12*(1+'RESUMEN '!$S$3)&gt;0,P12*(1+'RESUMEN '!$S$3)," ")</f>
        <v xml:space="preserve"> </v>
      </c>
    </row>
    <row r="13" spans="2:16383" s="182" customFormat="1" ht="27" customHeight="1">
      <c r="B13" s="190">
        <v>8</v>
      </c>
      <c r="C13" s="189" t="s">
        <v>870</v>
      </c>
      <c r="D13" s="229" t="str">
        <f>[4]RMO!B11</f>
        <v>O-008</v>
      </c>
      <c r="E13" s="188" t="s">
        <v>871</v>
      </c>
      <c r="F13" s="187">
        <f>+'[4]O-008'!H39</f>
        <v>4.63</v>
      </c>
      <c r="G13" s="187">
        <f>+'[4]O-008'!H50</f>
        <v>232.15</v>
      </c>
      <c r="H13" s="187">
        <f>+'[4]O-008'!H56</f>
        <v>0</v>
      </c>
      <c r="I13" s="187">
        <f>+'[4]O-008'!H62</f>
        <v>12.44</v>
      </c>
      <c r="J13" s="187">
        <f>+'[4]O-008'!H64</f>
        <v>249.22</v>
      </c>
      <c r="K13" s="187">
        <f>+'[4]O-008'!H65</f>
        <v>29.91</v>
      </c>
      <c r="L13" s="187">
        <f>+'[4]O-008'!H66</f>
        <v>24.92</v>
      </c>
      <c r="M13" s="251">
        <f>+'[4]O-008'!H68</f>
        <v>304.05</v>
      </c>
      <c r="N13" s="186"/>
      <c r="O13" s="185" t="e">
        <f>+VLOOKUP(D13,[4]!Tabla4[#Data],8,FALSE)</f>
        <v>#REF!</v>
      </c>
      <c r="P13" s="273"/>
      <c r="Q13" s="184" t="e">
        <f t="shared" si="0"/>
        <v>#REF!</v>
      </c>
      <c r="R13" s="258">
        <f>IF(M13*(1+'RESUMEN '!$S$3)&gt;0,M13*(1+'RESUMEN '!$S$3)," ")</f>
        <v>307.93363673110053</v>
      </c>
      <c r="S13" s="183" t="str">
        <f>IF(N13*(1+'RESUMEN '!$S$3)&gt;0,N13*(1+'RESUMEN '!$S$3)," ")</f>
        <v xml:space="preserve"> </v>
      </c>
      <c r="T13" s="276" t="str">
        <f>IF(P13*(1+'RESUMEN '!$S$3)&gt;0,P13*(1+'RESUMEN '!$S$3)," ")</f>
        <v xml:space="preserve"> </v>
      </c>
    </row>
    <row r="14" spans="2:16383" s="182" customFormat="1" ht="27" customHeight="1">
      <c r="B14" s="190">
        <v>9</v>
      </c>
      <c r="C14" s="189" t="s">
        <v>870</v>
      </c>
      <c r="D14" s="229" t="str">
        <f>[4]RMO!B12</f>
        <v>O-009</v>
      </c>
      <c r="E14" s="188" t="s">
        <v>869</v>
      </c>
      <c r="F14" s="187">
        <f>+'[4]O-009'!H39</f>
        <v>2.59</v>
      </c>
      <c r="G14" s="187">
        <f>+'[4]O-009'!H50</f>
        <v>160.13999999999999</v>
      </c>
      <c r="H14" s="187">
        <f>+'[4]O-009'!H56</f>
        <v>0</v>
      </c>
      <c r="I14" s="187">
        <f>+'[4]O-009'!H62</f>
        <v>8.2899999999999991</v>
      </c>
      <c r="J14" s="187">
        <f>+'[4]O-009'!H64</f>
        <v>171.02</v>
      </c>
      <c r="K14" s="187">
        <f>+'[4]O-009'!H65</f>
        <v>20.52</v>
      </c>
      <c r="L14" s="187">
        <f>+'[4]O-009'!H66</f>
        <v>17.100000000000001</v>
      </c>
      <c r="M14" s="251">
        <f>+'[4]O-009'!H68</f>
        <v>208.64</v>
      </c>
      <c r="N14" s="186"/>
      <c r="O14" s="185" t="e">
        <f>+VLOOKUP(D14,[4]!Tabla4[#Data],8,FALSE)</f>
        <v>#REF!</v>
      </c>
      <c r="P14" s="273"/>
      <c r="Q14" s="191" t="e">
        <f t="shared" si="0"/>
        <v>#REF!</v>
      </c>
      <c r="R14" s="258">
        <f>IF(M14*(1+'RESUMEN '!$S$3)&gt;0,M14*(1+'RESUMEN '!$S$3)," ")</f>
        <v>211.30496289286899</v>
      </c>
      <c r="S14" s="183" t="str">
        <f>IF(N14*(1+'RESUMEN '!$S$3)&gt;0,N14*(1+'RESUMEN '!$S$3)," ")</f>
        <v xml:space="preserve"> </v>
      </c>
      <c r="T14" s="276" t="str">
        <f>IF(P14*(1+'RESUMEN '!$S$3)&gt;0,P14*(1+'RESUMEN '!$S$3)," ")</f>
        <v xml:space="preserve"> </v>
      </c>
    </row>
    <row r="15" spans="2:16383" s="248" customFormat="1" ht="27" customHeight="1">
      <c r="B15" s="241">
        <v>10</v>
      </c>
      <c r="C15" s="242" t="s">
        <v>866</v>
      </c>
      <c r="D15" s="243" t="str">
        <f>[4]RMO!B13</f>
        <v>O-010</v>
      </c>
      <c r="E15" s="240" t="s">
        <v>868</v>
      </c>
      <c r="F15" s="244">
        <f>+'[4]O-010'!H30</f>
        <v>1.24</v>
      </c>
      <c r="G15" s="244">
        <f>+'[4]O-010'!H41</f>
        <v>78.42</v>
      </c>
      <c r="H15" s="244">
        <f>+'[4]O-010'!H47</f>
        <v>0</v>
      </c>
      <c r="I15" s="244">
        <f>+'[4]O-010'!H53</f>
        <v>4.29</v>
      </c>
      <c r="J15" s="244">
        <f>+'[4]O-010'!H55</f>
        <v>83.95</v>
      </c>
      <c r="K15" s="244">
        <f>+'[4]O-010'!H56</f>
        <v>10.07</v>
      </c>
      <c r="L15" s="244">
        <f>+'[4]O-010'!H57</f>
        <v>8.4</v>
      </c>
      <c r="M15" s="251">
        <f>+'[4]O-010'!H59</f>
        <v>102.42</v>
      </c>
      <c r="N15" s="245"/>
      <c r="O15" s="246" t="e">
        <f>+VLOOKUP(D15,[4]!Tabla4[#Data],8,FALSE)</f>
        <v>#REF!</v>
      </c>
      <c r="P15" s="273"/>
      <c r="Q15" s="191" t="e">
        <f t="shared" si="0"/>
        <v>#REF!</v>
      </c>
      <c r="R15" s="258">
        <f>IF(M15*(1+'RESUMEN '!$S$3)&gt;0,M15*(1+'RESUMEN '!$S$3)," ")</f>
        <v>103.72821270843387</v>
      </c>
      <c r="S15" s="247" t="str">
        <f>IF(N15*(1+'RESUMEN '!$S$3)&gt;0,N15*(1+'RESUMEN '!$S$3)," ")</f>
        <v xml:space="preserve"> </v>
      </c>
      <c r="T15" s="276" t="str">
        <f>IF(P15*(1+'RESUMEN '!$S$3)&gt;0,P15*(1+'RESUMEN '!$S$3)," ")</f>
        <v xml:space="preserve"> </v>
      </c>
    </row>
    <row r="16" spans="2:16383" s="248" customFormat="1" ht="27" customHeight="1">
      <c r="B16" s="241">
        <v>11</v>
      </c>
      <c r="C16" s="242" t="s">
        <v>866</v>
      </c>
      <c r="D16" s="243" t="str">
        <f>[4]RMO!B14</f>
        <v>O-011</v>
      </c>
      <c r="E16" s="240" t="s">
        <v>867</v>
      </c>
      <c r="F16" s="244">
        <f>+'[4]O-011'!H30</f>
        <v>1.53</v>
      </c>
      <c r="G16" s="244">
        <f>+'[4]O-011'!H41</f>
        <v>87.77</v>
      </c>
      <c r="H16" s="244">
        <f>+'[4]O-011'!H47</f>
        <v>0</v>
      </c>
      <c r="I16" s="244">
        <f>+'[4]O-011'!H53</f>
        <v>6.1</v>
      </c>
      <c r="J16" s="244">
        <f>+'[4]O-011'!H55</f>
        <v>95.4</v>
      </c>
      <c r="K16" s="244">
        <f>+'[4]O-011'!H56</f>
        <v>11.45</v>
      </c>
      <c r="L16" s="244">
        <f>+'[4]O-011'!H57</f>
        <v>9.5399999999999991</v>
      </c>
      <c r="M16" s="251">
        <f>+'[4]O-011'!H59</f>
        <v>116.39</v>
      </c>
      <c r="N16" s="245"/>
      <c r="O16" s="246" t="e">
        <f>+VLOOKUP(D16,[4]!Tabla4[#Data],8,FALSE)</f>
        <v>#REF!</v>
      </c>
      <c r="P16" s="273"/>
      <c r="Q16" s="191" t="e">
        <f t="shared" si="0"/>
        <v>#REF!</v>
      </c>
      <c r="R16" s="258">
        <f>IF(M16*(1+'RESUMEN '!$S$3)&gt;0,M16*(1+'RESUMEN '!$S$3)," ")</f>
        <v>117.87665179783849</v>
      </c>
      <c r="S16" s="247" t="str">
        <f>IF(N16*(1+'RESUMEN '!$S$3)&gt;0,N16*(1+'RESUMEN '!$S$3)," ")</f>
        <v xml:space="preserve"> </v>
      </c>
      <c r="T16" s="276" t="str">
        <f>IF(P16*(1+'RESUMEN '!$S$3)&gt;0,P16*(1+'RESUMEN '!$S$3)," ")</f>
        <v xml:space="preserve"> </v>
      </c>
    </row>
    <row r="17" spans="2:20" s="248" customFormat="1" ht="27" customHeight="1">
      <c r="B17" s="241">
        <v>12</v>
      </c>
      <c r="C17" s="242" t="s">
        <v>866</v>
      </c>
      <c r="D17" s="243" t="str">
        <f>[4]RMO!B15</f>
        <v>O-012</v>
      </c>
      <c r="E17" s="240" t="s">
        <v>865</v>
      </c>
      <c r="F17" s="244">
        <f>+'[4]O-012'!H30</f>
        <v>2.2200000000000002</v>
      </c>
      <c r="G17" s="244">
        <f>+'[4]O-012'!H41</f>
        <v>127.38</v>
      </c>
      <c r="H17" s="244">
        <f>+'[4]O-012'!H47</f>
        <v>0</v>
      </c>
      <c r="I17" s="244">
        <f>+'[4]O-012'!H53</f>
        <v>8.85</v>
      </c>
      <c r="J17" s="244">
        <f>+'[4]O-012'!H55</f>
        <v>138.44999999999999</v>
      </c>
      <c r="K17" s="244">
        <f>+'[4]O-012'!H56</f>
        <v>16.61</v>
      </c>
      <c r="L17" s="244">
        <f>+'[4]O-012'!H57</f>
        <v>13.85</v>
      </c>
      <c r="M17" s="251">
        <f>+'[4]O-012'!H59</f>
        <v>168.91</v>
      </c>
      <c r="N17" s="245"/>
      <c r="O17" s="246" t="e">
        <f>+VLOOKUP(D17,[4]!Tabla4[#Data],8,FALSE)</f>
        <v>#REF!</v>
      </c>
      <c r="P17" s="273"/>
      <c r="Q17" s="191" t="e">
        <f t="shared" si="0"/>
        <v>#REF!</v>
      </c>
      <c r="R17" s="258">
        <f>IF(M17*(1+'RESUMEN '!$S$3)&gt;0,M17*(1+'RESUMEN '!$S$3)," ")</f>
        <v>171.06749080825585</v>
      </c>
      <c r="S17" s="247" t="str">
        <f>IF(N17*(1+'RESUMEN '!$S$3)&gt;0,N17*(1+'RESUMEN '!$S$3)," ")</f>
        <v xml:space="preserve"> </v>
      </c>
      <c r="T17" s="276" t="str">
        <f>IF(P17*(1+'RESUMEN '!$S$3)&gt;0,P17*(1+'RESUMEN '!$S$3)," ")</f>
        <v xml:space="preserve"> </v>
      </c>
    </row>
    <row r="18" spans="2:20" s="248" customFormat="1" ht="27" customHeight="1">
      <c r="B18" s="241">
        <v>13</v>
      </c>
      <c r="C18" s="242" t="s">
        <v>859</v>
      </c>
      <c r="D18" s="243" t="str">
        <f>[4]RMO!B16</f>
        <v>O-013</v>
      </c>
      <c r="E18" s="240" t="s">
        <v>864</v>
      </c>
      <c r="F18" s="244">
        <f>+'[4]O-013'!H30</f>
        <v>0.21</v>
      </c>
      <c r="G18" s="244">
        <f>+'[4]O-013'!H40</f>
        <v>14.5</v>
      </c>
      <c r="H18" s="244">
        <f>+'[4]O-013'!H46</f>
        <v>0</v>
      </c>
      <c r="I18" s="244">
        <f>+'[4]O-013'!H52</f>
        <v>1.97</v>
      </c>
      <c r="J18" s="244">
        <f>+'[4]O-013'!H54</f>
        <v>16.68</v>
      </c>
      <c r="K18" s="244">
        <f>+'[4]O-013'!H55</f>
        <v>2</v>
      </c>
      <c r="L18" s="244">
        <f>+'[4]O-013'!H56</f>
        <v>1.67</v>
      </c>
      <c r="M18" s="251">
        <f>+'[4]O-013'!H58</f>
        <v>20.350000000000001</v>
      </c>
      <c r="N18" s="245"/>
      <c r="O18" s="246" t="e">
        <f>+VLOOKUP(D18,[4]!Tabla4[#Data],8,FALSE)</f>
        <v>#REF!</v>
      </c>
      <c r="P18" s="273"/>
      <c r="Q18" s="203" t="e">
        <f t="shared" si="0"/>
        <v>#REF!</v>
      </c>
      <c r="R18" s="258">
        <f>IF(M18*(1+'RESUMEN '!$S$3)&gt;0,M18*(1+'RESUMEN '!$S$3)," ")</f>
        <v>20.609930957006728</v>
      </c>
      <c r="S18" s="247" t="str">
        <f>IF(N18*(1+'RESUMEN '!$S$3)&gt;0,N18*(1+'RESUMEN '!$S$3)," ")</f>
        <v xml:space="preserve"> </v>
      </c>
      <c r="T18" s="276" t="str">
        <f>IF(P18*(1+'RESUMEN '!$S$3)&gt;0,P18*(1+'RESUMEN '!$S$3)," ")</f>
        <v xml:space="preserve"> </v>
      </c>
    </row>
    <row r="19" spans="2:20" s="182" customFormat="1" ht="27" customHeight="1">
      <c r="B19" s="190">
        <v>14</v>
      </c>
      <c r="C19" s="189" t="s">
        <v>859</v>
      </c>
      <c r="D19" s="229" t="str">
        <f>[4]RMO!B17</f>
        <v>O-014</v>
      </c>
      <c r="E19" s="188" t="s">
        <v>863</v>
      </c>
      <c r="F19" s="187">
        <f>+'[4]O-014'!H30</f>
        <v>0.28999999999999998</v>
      </c>
      <c r="G19" s="187">
        <f>+'[4]O-014'!H40</f>
        <v>18.7</v>
      </c>
      <c r="H19" s="187">
        <f>+'[4]O-014'!H46</f>
        <v>0</v>
      </c>
      <c r="I19" s="187">
        <f>+'[4]O-014'!H52</f>
        <v>2.72</v>
      </c>
      <c r="J19" s="187">
        <f>+'[4]O-014'!H54</f>
        <v>21.71</v>
      </c>
      <c r="K19" s="187">
        <f>+'[4]O-014'!H55</f>
        <v>2.61</v>
      </c>
      <c r="L19" s="187">
        <f>+'[4]O-014'!H56</f>
        <v>2.17</v>
      </c>
      <c r="M19" s="251">
        <f>+'[4]O-014'!H58</f>
        <v>26.49</v>
      </c>
      <c r="N19" s="186"/>
      <c r="O19" s="185" t="e">
        <f>+VLOOKUP(D19,[4]!Tabla4[#Data],8,FALSE)</f>
        <v>#REF!</v>
      </c>
      <c r="P19" s="273"/>
      <c r="Q19" s="184" t="e">
        <f t="shared" si="0"/>
        <v>#REF!</v>
      </c>
      <c r="R19" s="258">
        <f>IF(M19*(1+'RESUMEN '!$S$3)&gt;0,M19*(1+'RESUMEN '!$S$3)," ")</f>
        <v>26.828357299808758</v>
      </c>
      <c r="S19" s="183" t="str">
        <f>IF(N19*(1+'RESUMEN '!$S$3)&gt;0,N19*(1+'RESUMEN '!$S$3)," ")</f>
        <v xml:space="preserve"> </v>
      </c>
      <c r="T19" s="276" t="str">
        <f>IF(P19*(1+'RESUMEN '!$S$3)&gt;0,P19*(1+'RESUMEN '!$S$3)," ")</f>
        <v xml:space="preserve"> </v>
      </c>
    </row>
    <row r="20" spans="2:20" s="248" customFormat="1" ht="27" customHeight="1">
      <c r="B20" s="241">
        <v>15</v>
      </c>
      <c r="C20" s="242" t="s">
        <v>859</v>
      </c>
      <c r="D20" s="243" t="str">
        <f>[4]RMO!B18</f>
        <v>O-015</v>
      </c>
      <c r="E20" s="240" t="s">
        <v>862</v>
      </c>
      <c r="F20" s="244">
        <f>+'[4]O-015'!H30</f>
        <v>0.39</v>
      </c>
      <c r="G20" s="244">
        <f>+'[4]O-015'!H40</f>
        <v>23.14</v>
      </c>
      <c r="H20" s="244">
        <f>+'[4]O-015'!H46</f>
        <v>0</v>
      </c>
      <c r="I20" s="244">
        <f>+'[4]O-015'!H52</f>
        <v>3.61</v>
      </c>
      <c r="J20" s="244">
        <f>+'[4]O-015'!H54</f>
        <v>27.14</v>
      </c>
      <c r="K20" s="244">
        <f>+'[4]O-015'!H55</f>
        <v>3.26</v>
      </c>
      <c r="L20" s="244">
        <f>+'[4]O-015'!H56</f>
        <v>2.71</v>
      </c>
      <c r="M20" s="251">
        <f>+'[4]O-015'!H58</f>
        <v>33.11</v>
      </c>
      <c r="N20" s="245"/>
      <c r="O20" s="246" t="e">
        <f>+VLOOKUP(D20,[4]!Tabla4[#Data],8,FALSE)</f>
        <v>#REF!</v>
      </c>
      <c r="P20" s="273"/>
      <c r="Q20" s="222" t="e">
        <f t="shared" si="0"/>
        <v>#REF!</v>
      </c>
      <c r="R20" s="258">
        <f>IF(M20*(1+'RESUMEN '!$S$3)&gt;0,M20*(1+'RESUMEN '!$S$3)," ")</f>
        <v>33.532914692210944</v>
      </c>
      <c r="S20" s="247" t="str">
        <f>IF(N20*(1+'RESUMEN '!$S$3)&gt;0,N20*(1+'RESUMEN '!$S$3)," ")</f>
        <v xml:space="preserve"> </v>
      </c>
      <c r="T20" s="276" t="str">
        <f>IF(P20*(1+'RESUMEN '!$S$3)&gt;0,P20*(1+'RESUMEN '!$S$3)," ")</f>
        <v xml:space="preserve"> </v>
      </c>
    </row>
    <row r="21" spans="2:20" s="248" customFormat="1" ht="27" customHeight="1">
      <c r="B21" s="241">
        <v>16</v>
      </c>
      <c r="C21" s="242" t="s">
        <v>859</v>
      </c>
      <c r="D21" s="243" t="str">
        <f>[4]RMO!B19</f>
        <v>O-016</v>
      </c>
      <c r="E21" s="240" t="s">
        <v>861</v>
      </c>
      <c r="F21" s="244">
        <f>+'[4]O-016'!H30</f>
        <v>0.7</v>
      </c>
      <c r="G21" s="244">
        <f>+'[4]O-016'!H40</f>
        <v>41.7</v>
      </c>
      <c r="H21" s="244">
        <f>+'[4]O-016'!H46</f>
        <v>0</v>
      </c>
      <c r="I21" s="244">
        <f>+'[4]O-016'!H52</f>
        <v>6.51</v>
      </c>
      <c r="J21" s="244">
        <f>+'[4]O-016'!H54</f>
        <v>48.91</v>
      </c>
      <c r="K21" s="244">
        <f>+'[4]O-016'!H55</f>
        <v>5.87</v>
      </c>
      <c r="L21" s="244">
        <f>+'[4]O-016'!H56</f>
        <v>4.8899999999999997</v>
      </c>
      <c r="M21" s="251">
        <f>+'[4]O-016'!H58</f>
        <v>59.67</v>
      </c>
      <c r="N21" s="245"/>
      <c r="O21" s="246" t="e">
        <f>+VLOOKUP(D21,[4]!Tabla4[#Data],8,FALSE)</f>
        <v>#REF!</v>
      </c>
      <c r="P21" s="273"/>
      <c r="Q21" s="222" t="e">
        <f t="shared" si="0"/>
        <v>#REF!</v>
      </c>
      <c r="R21" s="258">
        <f>IF(M21*(1+'RESUMEN '!$S$3)&gt;0,M21*(1+'RESUMEN '!$S$3)," ")</f>
        <v>60.432166103419732</v>
      </c>
      <c r="S21" s="247" t="str">
        <f>IF(N21*(1+'RESUMEN '!$S$3)&gt;0,N21*(1+'RESUMEN '!$S$3)," ")</f>
        <v xml:space="preserve"> </v>
      </c>
      <c r="T21" s="276" t="str">
        <f>IF(P21*(1+'RESUMEN '!$S$3)&gt;0,P21*(1+'RESUMEN '!$S$3)," ")</f>
        <v xml:space="preserve"> </v>
      </c>
    </row>
    <row r="22" spans="2:20" s="248" customFormat="1" ht="27" customHeight="1">
      <c r="B22" s="241">
        <v>17</v>
      </c>
      <c r="C22" s="242" t="s">
        <v>859</v>
      </c>
      <c r="D22" s="243" t="str">
        <f>[4]RMO!B20</f>
        <v>O-017</v>
      </c>
      <c r="E22" s="240" t="s">
        <v>860</v>
      </c>
      <c r="F22" s="244">
        <f>+'[4]O-017'!H30</f>
        <v>0.61</v>
      </c>
      <c r="G22" s="244">
        <f>+'[4]O-017'!H40</f>
        <v>47.36</v>
      </c>
      <c r="H22" s="244">
        <f>+'[4]O-017'!H46</f>
        <v>0</v>
      </c>
      <c r="I22" s="244">
        <f>+'[4]O-017'!H52</f>
        <v>4.75</v>
      </c>
      <c r="J22" s="244">
        <f>+'[4]O-017'!H54</f>
        <v>52.72</v>
      </c>
      <c r="K22" s="244">
        <f>+'[4]O-017'!H55</f>
        <v>6.33</v>
      </c>
      <c r="L22" s="244">
        <f>+'[4]O-017'!H56</f>
        <v>5.27</v>
      </c>
      <c r="M22" s="251">
        <f>+'[4]O-017'!H58</f>
        <v>64.319999999999993</v>
      </c>
      <c r="N22" s="245"/>
      <c r="O22" s="246" t="e">
        <f>+VLOOKUP(D22,[4]!Tabla4[#Data],8,FALSE)</f>
        <v>#REF!</v>
      </c>
      <c r="P22" s="273"/>
      <c r="Q22" s="191" t="e">
        <f t="shared" si="0"/>
        <v>#REF!</v>
      </c>
      <c r="R22" s="258">
        <f>IF(M22*(1+'RESUMEN '!$S$3)&gt;0,M22*(1+'RESUMEN '!$S$3)," ")</f>
        <v>65.141560646421254</v>
      </c>
      <c r="S22" s="247" t="str">
        <f>IF(N22*(1+'RESUMEN '!$S$3)&gt;0,N22*(1+'RESUMEN '!$S$3)," ")</f>
        <v xml:space="preserve"> </v>
      </c>
      <c r="T22" s="276" t="str">
        <f>IF(P22*(1+'RESUMEN '!$S$3)&gt;0,P22*(1+'RESUMEN '!$S$3)," ")</f>
        <v xml:space="preserve"> </v>
      </c>
    </row>
    <row r="23" spans="2:20" s="182" customFormat="1" ht="27" customHeight="1">
      <c r="B23" s="190">
        <v>18</v>
      </c>
      <c r="C23" s="189" t="s">
        <v>859</v>
      </c>
      <c r="D23" s="229" t="str">
        <f>[4]RMO!B21</f>
        <v>O-018</v>
      </c>
      <c r="E23" s="188" t="s">
        <v>858</v>
      </c>
      <c r="F23" s="187">
        <f>+'[4]O-018'!H30</f>
        <v>0.1</v>
      </c>
      <c r="G23" s="187">
        <f>+'[4]O-018'!H40</f>
        <v>4.7699999999999996</v>
      </c>
      <c r="H23" s="187">
        <f>+'[4]O-018'!H46</f>
        <v>0</v>
      </c>
      <c r="I23" s="187">
        <f>+'[4]O-018'!H52</f>
        <v>1.1299999999999999</v>
      </c>
      <c r="J23" s="187">
        <f>+'[4]O-018'!H54</f>
        <v>6</v>
      </c>
      <c r="K23" s="187">
        <f>+'[4]O-018'!H55</f>
        <v>0.72</v>
      </c>
      <c r="L23" s="187">
        <f>+'[4]O-018'!H56</f>
        <v>0.6</v>
      </c>
      <c r="M23" s="251">
        <f>+'[4]O-018'!H58</f>
        <v>7.32</v>
      </c>
      <c r="N23" s="186"/>
      <c r="O23" s="185" t="e">
        <f>+VLOOKUP(D23,[4]!Tabla4[#Data],8,FALSE)</f>
        <v>#REF!</v>
      </c>
      <c r="P23" s="273"/>
      <c r="Q23" s="184" t="e">
        <f t="shared" si="0"/>
        <v>#REF!</v>
      </c>
      <c r="R23" s="258">
        <f>IF(M23*(1+'RESUMEN '!$S$3)&gt;0,M23*(1+'RESUMEN '!$S$3)," ")</f>
        <v>7.413498506402421</v>
      </c>
      <c r="S23" s="183" t="str">
        <f>IF(N23*(1+'RESUMEN '!$S$3)&gt;0,N23*(1+'RESUMEN '!$S$3)," ")</f>
        <v xml:space="preserve"> </v>
      </c>
      <c r="T23" s="276" t="str">
        <f>IF(P23*(1+'RESUMEN '!$S$3)&gt;0,P23*(1+'RESUMEN '!$S$3)," ")</f>
        <v xml:space="preserve"> </v>
      </c>
    </row>
    <row r="24" spans="2:20" s="248" customFormat="1" ht="27" customHeight="1">
      <c r="B24" s="241">
        <v>19</v>
      </c>
      <c r="C24" s="242" t="s">
        <v>844</v>
      </c>
      <c r="D24" s="243" t="str">
        <f>[4]RMO!B22</f>
        <v>O-019</v>
      </c>
      <c r="E24" s="240" t="s">
        <v>857</v>
      </c>
      <c r="F24" s="244">
        <f>+'[4]O-019'!H45</f>
        <v>0.28999999999999998</v>
      </c>
      <c r="G24" s="244">
        <f>+'[4]O-019'!H55</f>
        <v>7.23</v>
      </c>
      <c r="H24" s="244">
        <f>+'[4]O-019'!H61</f>
        <v>0</v>
      </c>
      <c r="I24" s="244">
        <f>+'[4]O-019'!H67</f>
        <v>20.95</v>
      </c>
      <c r="J24" s="244">
        <f>+'[4]O-019'!H69</f>
        <v>28.47</v>
      </c>
      <c r="K24" s="244">
        <f>+'[4]O-019'!H70</f>
        <v>3.42</v>
      </c>
      <c r="L24" s="244">
        <f>+'[4]O-019'!H71</f>
        <v>2.85</v>
      </c>
      <c r="M24" s="251">
        <f>+'[4]O-019'!H73</f>
        <v>34.74</v>
      </c>
      <c r="N24" s="245"/>
      <c r="O24" s="246" t="e">
        <f>+VLOOKUP(D24,[4]!Tabla4[#Data],8,FALSE)</f>
        <v>#REF!</v>
      </c>
      <c r="P24" s="273">
        <f t="shared" ref="P24:P41" si="1">(+M24)*0.6</f>
        <v>20.844000000000001</v>
      </c>
      <c r="Q24" s="222" t="e">
        <f t="shared" si="0"/>
        <v>#REF!</v>
      </c>
      <c r="R24" s="258">
        <f>IF(M24*(1+'RESUMEN '!$S$3)&gt;0,M24*(1+'RESUMEN '!$S$3)," ")</f>
        <v>35.183734714811486</v>
      </c>
      <c r="S24" s="247" t="str">
        <f>IF(N24*(1+'RESUMEN '!$S$3)&gt;0,N24*(1+'RESUMEN '!$S$3)," ")</f>
        <v xml:space="preserve"> </v>
      </c>
      <c r="T24" s="276">
        <f>IF(P24*(1+'RESUMEN '!$S$3)&gt;0,P24*(1+'RESUMEN '!$S$3)," ")</f>
        <v>21.110240828886894</v>
      </c>
    </row>
    <row r="25" spans="2:20" s="248" customFormat="1" ht="27" customHeight="1">
      <c r="B25" s="241">
        <v>20</v>
      </c>
      <c r="C25" s="242" t="s">
        <v>844</v>
      </c>
      <c r="D25" s="243" t="str">
        <f>[4]RMO!B23</f>
        <v>O-020</v>
      </c>
      <c r="E25" s="240" t="s">
        <v>856</v>
      </c>
      <c r="F25" s="244">
        <f>+'[4]O-020'!H44</f>
        <v>0.32</v>
      </c>
      <c r="G25" s="244">
        <f>+'[4]O-020'!H54</f>
        <v>13.56</v>
      </c>
      <c r="H25" s="244">
        <f>+'[4]O-020'!H60</f>
        <v>0</v>
      </c>
      <c r="I25" s="244">
        <f>+'[4]O-020'!H66</f>
        <v>27.92</v>
      </c>
      <c r="J25" s="244">
        <f>+'[4]O-020'!H68</f>
        <v>41.8</v>
      </c>
      <c r="K25" s="244">
        <f>+'[4]O-020'!H69</f>
        <v>5.0199999999999996</v>
      </c>
      <c r="L25" s="244">
        <f>+'[4]O-020'!H70</f>
        <v>4.18</v>
      </c>
      <c r="M25" s="251">
        <f>+'[4]O-020'!H72</f>
        <v>51</v>
      </c>
      <c r="N25" s="245"/>
      <c r="O25" s="246" t="e">
        <f>+VLOOKUP(D25,[4]!Tabla4[#Data],8,FALSE)</f>
        <v>#REF!</v>
      </c>
      <c r="P25" s="273">
        <f t="shared" si="1"/>
        <v>30.599999999999998</v>
      </c>
      <c r="Q25" s="222" t="e">
        <f t="shared" si="0"/>
        <v>#REF!</v>
      </c>
      <c r="R25" s="258">
        <f>IF(M25*(1+'RESUMEN '!$S$3)&gt;0,M25*(1+'RESUMEN '!$S$3)," ")</f>
        <v>51.651424020016862</v>
      </c>
      <c r="S25" s="247" t="str">
        <f>IF(N25*(1+'RESUMEN '!$S$3)&gt;0,N25*(1+'RESUMEN '!$S$3)," ")</f>
        <v xml:space="preserve"> </v>
      </c>
      <c r="T25" s="276">
        <f>IF(P25*(1+'RESUMEN '!$S$3)&gt;0,P25*(1+'RESUMEN '!$S$3)," ")</f>
        <v>30.990854412010115</v>
      </c>
    </row>
    <row r="26" spans="2:20" s="248" customFormat="1" ht="27" customHeight="1">
      <c r="B26" s="241">
        <v>21</v>
      </c>
      <c r="C26" s="242" t="s">
        <v>844</v>
      </c>
      <c r="D26" s="243" t="str">
        <f>[4]RMO!B24</f>
        <v>O-021</v>
      </c>
      <c r="E26" s="240" t="s">
        <v>855</v>
      </c>
      <c r="F26" s="244">
        <f>+'[4]O-021'!H45</f>
        <v>1.05</v>
      </c>
      <c r="G26" s="244">
        <f>+'[4]O-021'!H54</f>
        <v>65.989999999999995</v>
      </c>
      <c r="H26" s="244">
        <f>+'[4]O-021'!H60</f>
        <v>0</v>
      </c>
      <c r="I26" s="244">
        <f>+'[4]O-021'!H66</f>
        <v>3.25</v>
      </c>
      <c r="J26" s="244">
        <f>+'[4]O-021'!H68</f>
        <v>70.290000000000006</v>
      </c>
      <c r="K26" s="244">
        <f>+'[4]O-021'!H69</f>
        <v>8.43</v>
      </c>
      <c r="L26" s="244">
        <f>+'[4]O-021'!H70</f>
        <v>7.03</v>
      </c>
      <c r="M26" s="251">
        <f>+'[4]O-021'!H72</f>
        <v>85.75</v>
      </c>
      <c r="N26" s="245"/>
      <c r="O26" s="246" t="e">
        <f>+VLOOKUP(D26,[4]!Tabla4[#Data],8,FALSE)</f>
        <v>#REF!</v>
      </c>
      <c r="P26" s="273">
        <f t="shared" si="1"/>
        <v>51.449999999999996</v>
      </c>
      <c r="Q26" s="222" t="e">
        <f t="shared" si="0"/>
        <v>#REF!</v>
      </c>
      <c r="R26" s="258">
        <f>IF(M26*(1+'RESUMEN '!$S$3)&gt;0,M26*(1+'RESUMEN '!$S$3)," ")</f>
        <v>86.845286465028352</v>
      </c>
      <c r="S26" s="247" t="str">
        <f>IF(N26*(1+'RESUMEN '!$S$3)&gt;0,N26*(1+'RESUMEN '!$S$3)," ")</f>
        <v xml:space="preserve"> </v>
      </c>
      <c r="T26" s="276">
        <f>IF(P26*(1+'RESUMEN '!$S$3)&gt;0,P26*(1+'RESUMEN '!$S$3)," ")</f>
        <v>52.10717187901701</v>
      </c>
    </row>
    <row r="27" spans="2:20" s="248" customFormat="1" ht="27" customHeight="1">
      <c r="B27" s="241">
        <v>22</v>
      </c>
      <c r="C27" s="242" t="s">
        <v>844</v>
      </c>
      <c r="D27" s="243" t="str">
        <f>[4]RMO!B25</f>
        <v>O-022</v>
      </c>
      <c r="E27" s="240" t="s">
        <v>854</v>
      </c>
      <c r="F27" s="244">
        <f>+'[4]O-022'!H45</f>
        <v>1.36</v>
      </c>
      <c r="G27" s="244">
        <f>+'[4]O-022'!H54</f>
        <v>101.35</v>
      </c>
      <c r="H27" s="244">
        <f>+'[4]O-022'!H60</f>
        <v>0</v>
      </c>
      <c r="I27" s="244">
        <f>+'[4]O-022'!H66</f>
        <v>3.96</v>
      </c>
      <c r="J27" s="244">
        <f>+'[4]O-022'!H68</f>
        <v>106.67</v>
      </c>
      <c r="K27" s="244">
        <f>+'[4]O-022'!H69</f>
        <v>12.8</v>
      </c>
      <c r="L27" s="244">
        <f>+'[4]O-022'!H70</f>
        <v>10.67</v>
      </c>
      <c r="M27" s="251">
        <f>+'[4]O-022'!H72</f>
        <v>130.13999999999999</v>
      </c>
      <c r="N27" s="245"/>
      <c r="O27" s="246" t="e">
        <f>+VLOOKUP(D27,[4]!Tabla4[#Data],8,FALSE)</f>
        <v>#REF!</v>
      </c>
      <c r="P27" s="273">
        <f t="shared" si="1"/>
        <v>78.083999999999989</v>
      </c>
      <c r="Q27" s="222" t="e">
        <f t="shared" si="0"/>
        <v>#REF!</v>
      </c>
      <c r="R27" s="258">
        <f>IF(M27*(1+'RESUMEN '!$S$3)&gt;0,M27*(1+'RESUMEN '!$S$3)," ")</f>
        <v>131.80228082284302</v>
      </c>
      <c r="S27" s="247" t="str">
        <f>IF(N27*(1+'RESUMEN '!$S$3)&gt;0,N27*(1+'RESUMEN '!$S$3)," ")</f>
        <v xml:space="preserve"> </v>
      </c>
      <c r="T27" s="276">
        <f>IF(P27*(1+'RESUMEN '!$S$3)&gt;0,P27*(1+'RESUMEN '!$S$3)," ")</f>
        <v>79.08136849370581</v>
      </c>
    </row>
    <row r="28" spans="2:20" s="248" customFormat="1" ht="27" customHeight="1">
      <c r="B28" s="241">
        <v>23</v>
      </c>
      <c r="C28" s="242" t="s">
        <v>844</v>
      </c>
      <c r="D28" s="243" t="str">
        <f>[4]RMO!B26</f>
        <v>O-023</v>
      </c>
      <c r="E28" s="240" t="s">
        <v>853</v>
      </c>
      <c r="F28" s="244">
        <f>+'[4]O-023'!H34</f>
        <v>0.08</v>
      </c>
      <c r="G28" s="244">
        <f>+'[4]O-023'!H44</f>
        <v>2.66</v>
      </c>
      <c r="H28" s="244">
        <f>+'[4]O-023'!H50</f>
        <v>0</v>
      </c>
      <c r="I28" s="244">
        <f>+'[4]O-023'!H56</f>
        <v>0.08</v>
      </c>
      <c r="J28" s="244">
        <f>+'[4]O-023'!H58</f>
        <v>2.82</v>
      </c>
      <c r="K28" s="244">
        <f>+'[4]O-023'!H59</f>
        <v>0.34</v>
      </c>
      <c r="L28" s="244">
        <f>+'[4]O-023'!H60</f>
        <v>0.28000000000000003</v>
      </c>
      <c r="M28" s="251">
        <f>+'[4]O-023'!H62</f>
        <v>3.44</v>
      </c>
      <c r="N28" s="245"/>
      <c r="O28" s="246" t="e">
        <f>+VLOOKUP(D28,[4]!Tabla4[#Data],8,FALSE)</f>
        <v>#REF!</v>
      </c>
      <c r="P28" s="273">
        <f t="shared" si="1"/>
        <v>2.0640000000000001</v>
      </c>
      <c r="Q28" s="203" t="e">
        <f t="shared" si="0"/>
        <v>#REF!</v>
      </c>
      <c r="R28" s="258">
        <f>IF(M28*(1+'RESUMEN '!$S$3)&gt;0,M28*(1+'RESUMEN '!$S$3)," ")</f>
        <v>3.4839391888011373</v>
      </c>
      <c r="S28" s="247" t="str">
        <f>IF(N28*(1+'RESUMEN '!$S$3)&gt;0,N28*(1+'RESUMEN '!$S$3)," ")</f>
        <v xml:space="preserve"> </v>
      </c>
      <c r="T28" s="276">
        <f>IF(P28*(1+'RESUMEN '!$S$3)&gt;0,P28*(1+'RESUMEN '!$S$3)," ")</f>
        <v>2.0903635132806824</v>
      </c>
    </row>
    <row r="29" spans="2:20" s="248" customFormat="1" ht="27" customHeight="1">
      <c r="B29" s="241">
        <v>24</v>
      </c>
      <c r="C29" s="242" t="s">
        <v>844</v>
      </c>
      <c r="D29" s="243" t="str">
        <f>[4]RMO!B27</f>
        <v>O-024</v>
      </c>
      <c r="E29" s="240" t="s">
        <v>852</v>
      </c>
      <c r="F29" s="244">
        <f>+'[4]O-024'!H34</f>
        <v>0.1</v>
      </c>
      <c r="G29" s="244">
        <f>+'[4]O-024'!H44</f>
        <v>4.54</v>
      </c>
      <c r="H29" s="244">
        <f>+'[4]O-024'!H50</f>
        <v>0</v>
      </c>
      <c r="I29" s="244">
        <f>+'[4]O-024'!H56</f>
        <v>0.1</v>
      </c>
      <c r="J29" s="244">
        <f>+'[4]O-024'!H58</f>
        <v>4.74</v>
      </c>
      <c r="K29" s="244">
        <f>+'[4]O-024'!H59</f>
        <v>0.56999999999999995</v>
      </c>
      <c r="L29" s="244">
        <f>+'[4]O-024'!H60</f>
        <v>0.47</v>
      </c>
      <c r="M29" s="251">
        <f>+'[4]O-024'!H62</f>
        <v>5.78</v>
      </c>
      <c r="N29" s="245"/>
      <c r="O29" s="246" t="e">
        <f>+VLOOKUP(D29,[4]!Tabla4[#Data],8,FALSE)</f>
        <v>#REF!</v>
      </c>
      <c r="P29" s="273">
        <f t="shared" si="1"/>
        <v>3.468</v>
      </c>
      <c r="Q29" s="203" t="e">
        <f t="shared" si="0"/>
        <v>#REF!</v>
      </c>
      <c r="R29" s="258">
        <f>IF(M29*(1+'RESUMEN '!$S$3)&gt;0,M29*(1+'RESUMEN '!$S$3)," ")</f>
        <v>5.8538280556019116</v>
      </c>
      <c r="S29" s="247" t="str">
        <f>IF(N29*(1+'RESUMEN '!$S$3)&gt;0,N29*(1+'RESUMEN '!$S$3)," ")</f>
        <v xml:space="preserve"> </v>
      </c>
      <c r="T29" s="276">
        <f>IF(P29*(1+'RESUMEN '!$S$3)&gt;0,P29*(1+'RESUMEN '!$S$3)," ")</f>
        <v>3.5122968333611468</v>
      </c>
    </row>
    <row r="30" spans="2:20" s="248" customFormat="1" ht="27" customHeight="1">
      <c r="B30" s="241">
        <v>25</v>
      </c>
      <c r="C30" s="242" t="s">
        <v>844</v>
      </c>
      <c r="D30" s="243" t="str">
        <f>[4]RMO!B28</f>
        <v>O-025</v>
      </c>
      <c r="E30" s="240" t="s">
        <v>851</v>
      </c>
      <c r="F30" s="244">
        <f>+'[4]O-025'!H45</f>
        <v>0.38</v>
      </c>
      <c r="G30" s="244">
        <f>+'[4]O-025'!H55</f>
        <v>17.59</v>
      </c>
      <c r="H30" s="244">
        <f>+'[4]O-025'!H61</f>
        <v>0</v>
      </c>
      <c r="I30" s="244">
        <f>+'[4]O-025'!H67</f>
        <v>1.79</v>
      </c>
      <c r="J30" s="244">
        <f>+'[4]O-025'!H69</f>
        <v>19.760000000000002</v>
      </c>
      <c r="K30" s="244">
        <f>+'[4]O-025'!H70</f>
        <v>2.37</v>
      </c>
      <c r="L30" s="244">
        <f>+'[4]O-025'!H71</f>
        <v>1.98</v>
      </c>
      <c r="M30" s="245">
        <f>+'[4]O-025'!H73</f>
        <v>24.11</v>
      </c>
      <c r="N30" s="245"/>
      <c r="O30" s="246" t="e">
        <f>+VLOOKUP(D30,[4]!Tabla4[#Data],8,FALSE)</f>
        <v>#REF!</v>
      </c>
      <c r="P30" s="273">
        <f t="shared" si="1"/>
        <v>14.465999999999999</v>
      </c>
      <c r="Q30" s="203" t="e">
        <f t="shared" si="0"/>
        <v>#REF!</v>
      </c>
      <c r="R30" s="247">
        <f>IF(M30*(1+'RESUMEN '!$S$3)&gt;0,M30*(1+'RESUMEN '!$S$3)," ")</f>
        <v>24.41795751220797</v>
      </c>
      <c r="S30" s="247" t="str">
        <f>IF(N30*(1+'RESUMEN '!$S$3)&gt;0,N30*(1+'RESUMEN '!$S$3)," ")</f>
        <v xml:space="preserve"> </v>
      </c>
      <c r="T30" s="276">
        <f>IF(P30*(1+'RESUMEN '!$S$3)&gt;0,P30*(1+'RESUMEN '!$S$3)," ")</f>
        <v>14.650774507324783</v>
      </c>
    </row>
    <row r="31" spans="2:20" s="248" customFormat="1" ht="27" customHeight="1">
      <c r="B31" s="241">
        <v>26</v>
      </c>
      <c r="C31" s="242" t="s">
        <v>844</v>
      </c>
      <c r="D31" s="243" t="str">
        <f>[4]RMO!B29</f>
        <v>O-026</v>
      </c>
      <c r="E31" s="240" t="s">
        <v>850</v>
      </c>
      <c r="F31" s="244">
        <f>+'[4]O-026'!H45</f>
        <v>0.56999999999999995</v>
      </c>
      <c r="G31" s="244">
        <f>+'[4]O-026'!H55</f>
        <v>26.95</v>
      </c>
      <c r="H31" s="244">
        <f>+'[4]O-026'!H61</f>
        <v>0</v>
      </c>
      <c r="I31" s="244">
        <f>+'[4]O-026'!H67</f>
        <v>2.75</v>
      </c>
      <c r="J31" s="244">
        <f>+'[4]O-026'!H69</f>
        <v>30.27</v>
      </c>
      <c r="K31" s="244">
        <f>+'[4]O-026'!H70</f>
        <v>3.63</v>
      </c>
      <c r="L31" s="244">
        <f>+'[4]O-026'!H71</f>
        <v>3.03</v>
      </c>
      <c r="M31" s="245">
        <f>+'[4]O-026'!H73</f>
        <v>36.93</v>
      </c>
      <c r="N31" s="245"/>
      <c r="O31" s="246" t="e">
        <f>+VLOOKUP(D31,[4]!Tabla4[#Data],8,FALSE)</f>
        <v>#REF!</v>
      </c>
      <c r="P31" s="273">
        <f t="shared" si="1"/>
        <v>22.157999999999998</v>
      </c>
      <c r="Q31" s="222" t="e">
        <f t="shared" si="0"/>
        <v>#REF!</v>
      </c>
      <c r="R31" s="247">
        <f>IF(M31*(1+'RESUMEN '!$S$3)&gt;0,M31*(1+'RESUMEN '!$S$3)," ")</f>
        <v>37.401707628612208</v>
      </c>
      <c r="S31" s="247" t="str">
        <f>IF(N31*(1+'RESUMEN '!$S$3)&gt;0,N31*(1+'RESUMEN '!$S$3)," ")</f>
        <v xml:space="preserve"> </v>
      </c>
      <c r="T31" s="276">
        <f>IF(P31*(1+'RESUMEN '!$S$3)&gt;0,P31*(1+'RESUMEN '!$S$3)," ")</f>
        <v>22.441024577167322</v>
      </c>
    </row>
    <row r="32" spans="2:20" s="248" customFormat="1" ht="27" customHeight="1">
      <c r="B32" s="241">
        <v>27</v>
      </c>
      <c r="C32" s="242" t="s">
        <v>844</v>
      </c>
      <c r="D32" s="243" t="str">
        <f>[4]RMO!B30</f>
        <v>O-027</v>
      </c>
      <c r="E32" s="240" t="s">
        <v>849</v>
      </c>
      <c r="F32" s="244">
        <f>+'[4]O-027'!H22</f>
        <v>0.02</v>
      </c>
      <c r="G32" s="244">
        <f>+'[4]O-027'!H31</f>
        <v>0.93</v>
      </c>
      <c r="H32" s="244">
        <f>+'[4]O-027'!H37</f>
        <v>0</v>
      </c>
      <c r="I32" s="244">
        <f>+'[4]O-027'!H43</f>
        <v>0.11</v>
      </c>
      <c r="J32" s="244">
        <f>+'[4]O-027'!H45</f>
        <v>1.06</v>
      </c>
      <c r="K32" s="244">
        <f>+'[4]O-027'!H46</f>
        <v>0.13</v>
      </c>
      <c r="L32" s="244">
        <f>+'[4]O-027'!H47</f>
        <v>0.11</v>
      </c>
      <c r="M32" s="245">
        <f>+'[4]O-027'!H49</f>
        <v>1.3</v>
      </c>
      <c r="N32" s="245"/>
      <c r="O32" s="246" t="e">
        <f>+VLOOKUP(D32,[4]!Tabla4[#Data],8,FALSE)</f>
        <v>#REF!</v>
      </c>
      <c r="P32" s="273">
        <f t="shared" si="1"/>
        <v>0.78</v>
      </c>
      <c r="Q32" s="203" t="e">
        <f t="shared" si="0"/>
        <v>#REF!</v>
      </c>
      <c r="R32" s="247">
        <f>IF(M32*(1+'RESUMEN '!$S$3)&gt;0,M32*(1+'RESUMEN '!$S$3)," ")</f>
        <v>1.31660492600043</v>
      </c>
      <c r="S32" s="247" t="str">
        <f>IF(N32*(1+'RESUMEN '!$S$3)&gt;0,N32*(1+'RESUMEN '!$S$3)," ")</f>
        <v xml:space="preserve"> </v>
      </c>
      <c r="T32" s="276">
        <f>IF(P32*(1+'RESUMEN '!$S$3)&gt;0,P32*(1+'RESUMEN '!$S$3)," ")</f>
        <v>0.78996295560025798</v>
      </c>
    </row>
    <row r="33" spans="2:20" s="248" customFormat="1" ht="27" customHeight="1">
      <c r="B33" s="241">
        <v>28</v>
      </c>
      <c r="C33" s="242" t="s">
        <v>844</v>
      </c>
      <c r="D33" s="243" t="str">
        <f>[4]RMO!B31</f>
        <v>O-028</v>
      </c>
      <c r="E33" s="240" t="s">
        <v>848</v>
      </c>
      <c r="F33" s="244">
        <f>+'[4]O-028'!H22</f>
        <v>0.03</v>
      </c>
      <c r="G33" s="244">
        <f>+'[4]O-028'!H31</f>
        <v>1.1599999999999999</v>
      </c>
      <c r="H33" s="244">
        <f>+'[4]O-028'!H37</f>
        <v>0</v>
      </c>
      <c r="I33" s="244">
        <f>+'[4]O-028'!H43</f>
        <v>0.15</v>
      </c>
      <c r="J33" s="244">
        <f>+'[4]O-028'!H45</f>
        <v>1.34</v>
      </c>
      <c r="K33" s="244">
        <f>+'[4]O-028'!H46</f>
        <v>0.16</v>
      </c>
      <c r="L33" s="244">
        <f>+'[4]O-028'!H47</f>
        <v>0.13</v>
      </c>
      <c r="M33" s="245">
        <f>+'[4]O-028'!H49</f>
        <v>1.63</v>
      </c>
      <c r="N33" s="245"/>
      <c r="O33" s="246" t="e">
        <f>+VLOOKUP(D33,[4]!Tabla4[#Data],8,FALSE)</f>
        <v>#REF!</v>
      </c>
      <c r="P33" s="273">
        <f t="shared" si="1"/>
        <v>0.97799999999999987</v>
      </c>
      <c r="Q33" s="203" t="e">
        <f t="shared" si="0"/>
        <v>#REF!</v>
      </c>
      <c r="R33" s="247">
        <f>IF(M33*(1+'RESUMEN '!$S$3)&gt;0,M33*(1+'RESUMEN '!$S$3)," ")</f>
        <v>1.6508200226005389</v>
      </c>
      <c r="S33" s="247" t="str">
        <f>IF(N33*(1+'RESUMEN '!$S$3)&gt;0,N33*(1+'RESUMEN '!$S$3)," ")</f>
        <v xml:space="preserve"> </v>
      </c>
      <c r="T33" s="276">
        <f>IF(P33*(1+'RESUMEN '!$S$3)&gt;0,P33*(1+'RESUMEN '!$S$3)," ")</f>
        <v>0.99049201356032324</v>
      </c>
    </row>
    <row r="34" spans="2:20" s="182" customFormat="1" ht="27" customHeight="1">
      <c r="B34" s="190">
        <v>29</v>
      </c>
      <c r="C34" s="189" t="s">
        <v>844</v>
      </c>
      <c r="D34" s="220" t="str">
        <f>[4]RMO!B32</f>
        <v>O-029</v>
      </c>
      <c r="E34" s="188" t="s">
        <v>847</v>
      </c>
      <c r="F34" s="187">
        <f>+'[4]O-029'!H33</f>
        <v>0.44</v>
      </c>
      <c r="G34" s="187">
        <f>+'[4]O-029'!H43</f>
        <v>25.26</v>
      </c>
      <c r="H34" s="187">
        <f>+'[4]O-029'!H49</f>
        <v>0</v>
      </c>
      <c r="I34" s="187">
        <f>+'[4]O-029'!H55</f>
        <v>3.12</v>
      </c>
      <c r="J34" s="187">
        <f>+'[4]O-029'!H57</f>
        <v>28.82</v>
      </c>
      <c r="K34" s="187">
        <f>+'[4]O-029'!H58</f>
        <v>3.46</v>
      </c>
      <c r="L34" s="187">
        <f>+'[4]O-029'!H59</f>
        <v>2.88</v>
      </c>
      <c r="M34" s="251">
        <f>+'[4]O-029'!H61</f>
        <v>35.159999999999997</v>
      </c>
      <c r="N34" s="186"/>
      <c r="O34" s="185" t="e">
        <f>+VLOOKUP(D34,[4]!Tabla4[#Data],8,FALSE)</f>
        <v>#REF!</v>
      </c>
      <c r="P34" s="273">
        <f t="shared" si="1"/>
        <v>21.095999999999997</v>
      </c>
      <c r="Q34" s="203" t="e">
        <f t="shared" si="0"/>
        <v>#REF!</v>
      </c>
      <c r="R34" s="258">
        <f>IF(M34*(1+'RESUMEN '!$S$3)&gt;0,M34*(1+'RESUMEN '!$S$3)," ")</f>
        <v>35.609099383211621</v>
      </c>
      <c r="S34" s="183" t="str">
        <f>IF(N34*(1+'RESUMEN '!$S$3)&gt;0,N34*(1+'RESUMEN '!$S$3)," ")</f>
        <v xml:space="preserve"> </v>
      </c>
      <c r="T34" s="276">
        <f>IF(P34*(1+'RESUMEN '!$S$3)&gt;0,P34*(1+'RESUMEN '!$S$3)," ")</f>
        <v>21.365459629926971</v>
      </c>
    </row>
    <row r="35" spans="2:20" s="182" customFormat="1" ht="27" customHeight="1">
      <c r="B35" s="190">
        <v>30</v>
      </c>
      <c r="C35" s="189" t="s">
        <v>844</v>
      </c>
      <c r="D35" s="220" t="str">
        <f>[4]RMO!B33</f>
        <v>O-030</v>
      </c>
      <c r="E35" s="188" t="s">
        <v>846</v>
      </c>
      <c r="F35" s="187">
        <f>+'[4]O-030'!H22</f>
        <v>0.03</v>
      </c>
      <c r="G35" s="187">
        <f>+'[4]O-030'!H32</f>
        <v>1.1399999999999999</v>
      </c>
      <c r="H35" s="187">
        <f>+'[4]O-030'!H38</f>
        <v>0</v>
      </c>
      <c r="I35" s="187">
        <f>+'[4]O-030'!H44</f>
        <v>0</v>
      </c>
      <c r="J35" s="187">
        <f>+'[4]O-030'!H46</f>
        <v>1.17</v>
      </c>
      <c r="K35" s="187">
        <f>+'[4]O-030'!H47</f>
        <v>0.14000000000000001</v>
      </c>
      <c r="L35" s="187">
        <f>+'[4]O-030'!H48</f>
        <v>0.12</v>
      </c>
      <c r="M35" s="251">
        <f>+'[4]O-030'!H50</f>
        <v>1.43</v>
      </c>
      <c r="N35" s="186"/>
      <c r="O35" s="185" t="e">
        <f>+VLOOKUP(D35,[4]!Tabla4[#Data],8,FALSE)</f>
        <v>#REF!</v>
      </c>
      <c r="P35" s="273">
        <f t="shared" si="1"/>
        <v>0.85799999999999998</v>
      </c>
      <c r="Q35" s="203" t="e">
        <f t="shared" si="0"/>
        <v>#REF!</v>
      </c>
      <c r="R35" s="258">
        <f>IF(M35*(1+'RESUMEN '!$S$3)&gt;0,M35*(1+'RESUMEN '!$S$3)," ")</f>
        <v>1.4482654186004729</v>
      </c>
      <c r="S35" s="183" t="str">
        <f>IF(N35*(1+'RESUMEN '!$S$3)&gt;0,N35*(1+'RESUMEN '!$S$3)," ")</f>
        <v xml:space="preserve"> </v>
      </c>
      <c r="T35" s="276">
        <f>IF(P35*(1+'RESUMEN '!$S$3)&gt;0,P35*(1+'RESUMEN '!$S$3)," ")</f>
        <v>0.86895925116028372</v>
      </c>
    </row>
    <row r="36" spans="2:20" s="221" customFormat="1" ht="27" customHeight="1">
      <c r="B36" s="228">
        <v>31</v>
      </c>
      <c r="C36" s="189" t="s">
        <v>844</v>
      </c>
      <c r="D36" s="227" t="str">
        <f>[4]RMO!B34</f>
        <v>O-031</v>
      </c>
      <c r="E36" s="226" t="s">
        <v>19</v>
      </c>
      <c r="F36" s="225">
        <f>+'[4]O-031'!H23</f>
        <v>0.21</v>
      </c>
      <c r="G36" s="225">
        <f>+'[4]O-031'!H33</f>
        <v>12.68</v>
      </c>
      <c r="H36" s="225">
        <f>+'[4]O-031'!H39</f>
        <v>0</v>
      </c>
      <c r="I36" s="225">
        <f>+'[4]O-031'!H45</f>
        <v>17.100000000000001</v>
      </c>
      <c r="J36" s="225">
        <f>+'[4]O-031'!H47</f>
        <v>29.99</v>
      </c>
      <c r="K36" s="225">
        <f>+'[4]O-031'!H48</f>
        <v>3.6</v>
      </c>
      <c r="L36" s="225">
        <f>+'[4]O-031'!H49</f>
        <v>3</v>
      </c>
      <c r="M36" s="252">
        <f>+'[4]O-031'!H51</f>
        <v>36.590000000000003</v>
      </c>
      <c r="N36" s="224"/>
      <c r="O36" s="223" t="e">
        <f>+VLOOKUP(D36,[4]!Tabla4[#Data],8,FALSE)</f>
        <v>#REF!</v>
      </c>
      <c r="P36" s="273">
        <f t="shared" si="1"/>
        <v>21.954000000000001</v>
      </c>
      <c r="Q36" s="222" t="e">
        <f t="shared" si="0"/>
        <v>#REF!</v>
      </c>
      <c r="R36" s="258">
        <f>IF(M36*(1+'RESUMEN '!$S$3)&gt;0,M36*(1+'RESUMEN '!$S$3)," ")</f>
        <v>37.057364801812099</v>
      </c>
      <c r="S36" s="183" t="str">
        <f>IF(N36*(1+'RESUMEN '!$S$3)&gt;0,N36*(1+'RESUMEN '!$S$3)," ")</f>
        <v xml:space="preserve"> </v>
      </c>
      <c r="T36" s="276">
        <f>IF(P36*(1+'RESUMEN '!$S$3)&gt;0,P36*(1+'RESUMEN '!$S$3)," ")</f>
        <v>22.234418881087258</v>
      </c>
    </row>
    <row r="37" spans="2:20" s="221" customFormat="1" ht="27" customHeight="1">
      <c r="B37" s="228">
        <v>32</v>
      </c>
      <c r="C37" s="189" t="s">
        <v>844</v>
      </c>
      <c r="D37" s="227" t="str">
        <f>[4]RMO!B35</f>
        <v>O-032</v>
      </c>
      <c r="E37" s="226" t="s">
        <v>18</v>
      </c>
      <c r="F37" s="225">
        <f>+'[4]O-032'!H23</f>
        <v>0.27</v>
      </c>
      <c r="G37" s="225">
        <f>+'[4]O-032'!H33</f>
        <v>16.489999999999998</v>
      </c>
      <c r="H37" s="225">
        <f>+'[4]O-032'!H39</f>
        <v>0</v>
      </c>
      <c r="I37" s="225">
        <f>+'[4]O-032'!H39</f>
        <v>0</v>
      </c>
      <c r="J37" s="225">
        <f>+'[4]O-032'!H47</f>
        <v>39.01</v>
      </c>
      <c r="K37" s="225">
        <f>+'[4]O-032'!H48</f>
        <v>4.68</v>
      </c>
      <c r="L37" s="225">
        <f>+'[4]O-032'!H49</f>
        <v>3.9</v>
      </c>
      <c r="M37" s="252">
        <f>+'[4]O-032'!H51</f>
        <v>47.59</v>
      </c>
      <c r="N37" s="224"/>
      <c r="O37" s="223" t="e">
        <f>+VLOOKUP(D37,[4]!Tabla4[#Data],8,FALSE)</f>
        <v>#REF!</v>
      </c>
      <c r="P37" s="273">
        <f t="shared" si="1"/>
        <v>28.554000000000002</v>
      </c>
      <c r="Q37" s="222" t="e">
        <f t="shared" si="0"/>
        <v>#REF!</v>
      </c>
      <c r="R37" s="258">
        <f>IF(M37*(1+'RESUMEN '!$S$3)&gt;0,M37*(1+'RESUMEN '!$S$3)," ")</f>
        <v>48.197868021815736</v>
      </c>
      <c r="S37" s="183" t="str">
        <f>IF(N37*(1+'RESUMEN '!$S$3)&gt;0,N37*(1+'RESUMEN '!$S$3)," ")</f>
        <v xml:space="preserve"> </v>
      </c>
      <c r="T37" s="276">
        <f>IF(P37*(1+'RESUMEN '!$S$3)&gt;0,P37*(1+'RESUMEN '!$S$3)," ")</f>
        <v>28.918720813089443</v>
      </c>
    </row>
    <row r="38" spans="2:20" s="221" customFormat="1" ht="27" customHeight="1">
      <c r="B38" s="228">
        <v>33</v>
      </c>
      <c r="C38" s="189" t="s">
        <v>844</v>
      </c>
      <c r="D38" s="227" t="str">
        <f>[4]RMO!B36</f>
        <v>O-033</v>
      </c>
      <c r="E38" s="226" t="s">
        <v>17</v>
      </c>
      <c r="F38" s="225">
        <f>+'[4]O-033'!H23</f>
        <v>0.18</v>
      </c>
      <c r="G38" s="225">
        <f>+'[4]O-033'!H33</f>
        <v>10.56</v>
      </c>
      <c r="H38" s="225">
        <f>+'[4]O-033'!H39</f>
        <v>0</v>
      </c>
      <c r="I38" s="225">
        <f>+'[4]O-033'!H45</f>
        <v>14.25</v>
      </c>
      <c r="J38" s="225">
        <f>+'[4]O-033'!H47</f>
        <v>24.99</v>
      </c>
      <c r="K38" s="225">
        <f>+'[4]O-033'!H48</f>
        <v>3</v>
      </c>
      <c r="L38" s="225">
        <f>+'[4]O-033'!H49</f>
        <v>2.5</v>
      </c>
      <c r="M38" s="252">
        <f>+'[4]O-033'!H51</f>
        <v>30.49</v>
      </c>
      <c r="N38" s="224"/>
      <c r="O38" s="223" t="e">
        <f>+VLOOKUP(D38,[4]!Tabla4[#Data],8,FALSE)</f>
        <v>#REF!</v>
      </c>
      <c r="P38" s="273">
        <f t="shared" si="1"/>
        <v>18.293999999999997</v>
      </c>
      <c r="Q38" s="222" t="e">
        <f t="shared" ref="Q38:Q69" si="2">+M38/O38-1</f>
        <v>#REF!</v>
      </c>
      <c r="R38" s="258">
        <f>IF(M38*(1+'RESUMEN '!$S$3)&gt;0,M38*(1+'RESUMEN '!$S$3)," ")</f>
        <v>30.87944937981008</v>
      </c>
      <c r="S38" s="183" t="str">
        <f>IF(N38*(1+'RESUMEN '!$S$3)&gt;0,N38*(1+'RESUMEN '!$S$3)," ")</f>
        <v xml:space="preserve"> </v>
      </c>
      <c r="T38" s="276">
        <f>IF(P38*(1+'RESUMEN '!$S$3)&gt;0,P38*(1+'RESUMEN '!$S$3)," ")</f>
        <v>18.527669627886045</v>
      </c>
    </row>
    <row r="39" spans="2:20" s="182" customFormat="1" ht="27" customHeight="1">
      <c r="B39" s="190">
        <v>34</v>
      </c>
      <c r="C39" s="189" t="s">
        <v>844</v>
      </c>
      <c r="D39" s="220" t="str">
        <f>[4]RMO!B37</f>
        <v>O-034</v>
      </c>
      <c r="E39" s="188" t="s">
        <v>845</v>
      </c>
      <c r="F39" s="187">
        <f>+'[4]O-034'!H32</f>
        <v>0.35</v>
      </c>
      <c r="G39" s="187">
        <f>+'[4]O-034'!H41</f>
        <v>7.87</v>
      </c>
      <c r="H39" s="187">
        <f>+'[4]O-034'!H47</f>
        <v>0</v>
      </c>
      <c r="I39" s="187">
        <f>+'[4]O-034'!H53</f>
        <v>1.35</v>
      </c>
      <c r="J39" s="187">
        <f>+'[4]O-034'!H55</f>
        <v>9.57</v>
      </c>
      <c r="K39" s="187">
        <f>+'[4]O-034'!H56</f>
        <v>1.1499999999999999</v>
      </c>
      <c r="L39" s="187">
        <f>+'[4]O-034'!H57</f>
        <v>0.96</v>
      </c>
      <c r="M39" s="251">
        <f>+'[4]O-034'!H59</f>
        <v>11.68</v>
      </c>
      <c r="N39" s="186"/>
      <c r="O39" s="185" t="e">
        <f>+VLOOKUP(D39,[4]!Tabla4[#Data],8,FALSE)</f>
        <v>#REF!</v>
      </c>
      <c r="P39" s="273">
        <f t="shared" si="1"/>
        <v>7.008</v>
      </c>
      <c r="Q39" s="203" t="e">
        <f t="shared" si="2"/>
        <v>#REF!</v>
      </c>
      <c r="R39" s="258">
        <f>IF(M39*(1+'RESUMEN '!$S$3)&gt;0,M39*(1+'RESUMEN '!$S$3)," ")</f>
        <v>11.829188873603862</v>
      </c>
      <c r="S39" s="183" t="str">
        <f>IF(N39*(1+'RESUMEN '!$S$3)&gt;0,N39*(1+'RESUMEN '!$S$3)," ")</f>
        <v xml:space="preserve"> </v>
      </c>
      <c r="T39" s="276">
        <f>IF(P39*(1+'RESUMEN '!$S$3)&gt;0,P39*(1+'RESUMEN '!$S$3)," ")</f>
        <v>7.0975133241623176</v>
      </c>
    </row>
    <row r="40" spans="2:20" s="182" customFormat="1" ht="27" customHeight="1">
      <c r="B40" s="190">
        <v>35</v>
      </c>
      <c r="C40" s="189" t="s">
        <v>844</v>
      </c>
      <c r="D40" s="220" t="str">
        <f>[4]RMO!B38</f>
        <v>O-035</v>
      </c>
      <c r="E40" s="188" t="s">
        <v>16</v>
      </c>
      <c r="F40" s="187">
        <f>+'[4]O-035'!H32</f>
        <v>0.08</v>
      </c>
      <c r="G40" s="187">
        <f>+'[4]O-035'!H41</f>
        <v>2.78</v>
      </c>
      <c r="H40" s="187">
        <f>+'[4]O-035'!H47</f>
        <v>0</v>
      </c>
      <c r="I40" s="187">
        <f>+'[4]O-035'!H54</f>
        <v>8</v>
      </c>
      <c r="J40" s="187">
        <f>+'[4]O-035'!H56</f>
        <v>10.86</v>
      </c>
      <c r="K40" s="187">
        <f>+'[4]O-035'!H57</f>
        <v>1.3</v>
      </c>
      <c r="L40" s="187">
        <f>+'[4]O-035'!H58</f>
        <v>1.0900000000000001</v>
      </c>
      <c r="M40" s="251">
        <f>+'[4]O-035'!H60</f>
        <v>13.25</v>
      </c>
      <c r="N40" s="186"/>
      <c r="O40" s="185" t="e">
        <f>+VLOOKUP(D40,[4]!Tabla4[#Data],8,FALSE)</f>
        <v>#REF!</v>
      </c>
      <c r="P40" s="273">
        <f t="shared" si="1"/>
        <v>7.9499999999999993</v>
      </c>
      <c r="Q40" s="203" t="e">
        <f t="shared" si="2"/>
        <v>#REF!</v>
      </c>
      <c r="R40" s="258">
        <f>IF(M40*(1+'RESUMEN '!$S$3)&gt;0,M40*(1+'RESUMEN '!$S$3)," ")</f>
        <v>13.419242515004381</v>
      </c>
      <c r="S40" s="183" t="str">
        <f>IF(N40*(1+'RESUMEN '!$S$3)&gt;0,N40*(1+'RESUMEN '!$S$3)," ")</f>
        <v xml:space="preserve"> </v>
      </c>
      <c r="T40" s="276">
        <f>IF(P40*(1+'RESUMEN '!$S$3)&gt;0,P40*(1+'RESUMEN '!$S$3)," ")</f>
        <v>8.0515455090026276</v>
      </c>
    </row>
    <row r="41" spans="2:20" s="182" customFormat="1" ht="27" customHeight="1">
      <c r="B41" s="190">
        <v>36</v>
      </c>
      <c r="C41" s="189" t="s">
        <v>844</v>
      </c>
      <c r="D41" s="220" t="str">
        <f>[4]RMO!B39</f>
        <v>O-036</v>
      </c>
      <c r="E41" s="188" t="s">
        <v>15</v>
      </c>
      <c r="F41" s="187">
        <f>+'[4]O-036'!H32</f>
        <v>0.05</v>
      </c>
      <c r="G41" s="187">
        <f>+'[4]O-036'!H41</f>
        <v>1.87</v>
      </c>
      <c r="H41" s="187">
        <f>+'[4]O-036'!H47</f>
        <v>0</v>
      </c>
      <c r="I41" s="187">
        <f>+'[4]O-036'!H54</f>
        <v>1.7</v>
      </c>
      <c r="J41" s="187">
        <f>+'[4]O-036'!H56</f>
        <v>3.62</v>
      </c>
      <c r="K41" s="187">
        <f>+'[4]O-036'!H57</f>
        <v>0.43</v>
      </c>
      <c r="L41" s="187">
        <f>+'[4]O-036'!H58</f>
        <v>0.36</v>
      </c>
      <c r="M41" s="251">
        <f>+'[4]O-036'!H60</f>
        <v>4.41</v>
      </c>
      <c r="N41" s="186"/>
      <c r="O41" s="185" t="e">
        <f>+VLOOKUP(D41,[4]!Tabla4[#Data],8,FALSE)</f>
        <v>#REF!</v>
      </c>
      <c r="P41" s="273">
        <f t="shared" si="1"/>
        <v>2.6459999999999999</v>
      </c>
      <c r="Q41" s="203" t="e">
        <f t="shared" si="2"/>
        <v>#REF!</v>
      </c>
      <c r="R41" s="258">
        <f>IF(M41*(1+'RESUMEN '!$S$3)&gt;0,M41*(1+'RESUMEN '!$S$3)," ")</f>
        <v>4.4663290182014581</v>
      </c>
      <c r="S41" s="183" t="str">
        <f>IF(N41*(1+'RESUMEN '!$S$3)&gt;0,N41*(1+'RESUMEN '!$S$3)," ")</f>
        <v xml:space="preserve"> </v>
      </c>
      <c r="T41" s="276">
        <f>IF(P41*(1+'RESUMEN '!$S$3)&gt;0,P41*(1+'RESUMEN '!$S$3)," ")</f>
        <v>2.6797974109208749</v>
      </c>
    </row>
    <row r="42" spans="2:20" s="269" customFormat="1" ht="27" customHeight="1">
      <c r="B42" s="261">
        <v>37</v>
      </c>
      <c r="C42" s="262" t="s">
        <v>794</v>
      </c>
      <c r="D42" s="263" t="str">
        <f>[4]RMO!B40</f>
        <v>O-037</v>
      </c>
      <c r="E42" s="264" t="s">
        <v>843</v>
      </c>
      <c r="F42" s="265">
        <f>+'[4]O-037'!H30</f>
        <v>0.2</v>
      </c>
      <c r="G42" s="265">
        <f>+'[4]O-037'!H40</f>
        <v>10.029999999999999</v>
      </c>
      <c r="H42" s="265">
        <f>+'[4]O-037'!H46</f>
        <v>0</v>
      </c>
      <c r="I42" s="265">
        <f>+'[4]O-037'!H52</f>
        <v>1.69</v>
      </c>
      <c r="J42" s="265">
        <f>+'[4]O-037'!H54</f>
        <v>11.92</v>
      </c>
      <c r="K42" s="265">
        <f>+'[4]O-037'!H55</f>
        <v>1.43</v>
      </c>
      <c r="L42" s="265">
        <f>+'[4]O-037'!H56</f>
        <v>1.19</v>
      </c>
      <c r="M42" s="266">
        <f>+'[4]O-037'!H58</f>
        <v>14.54</v>
      </c>
      <c r="N42" s="266">
        <f t="shared" ref="N42:N68" si="3">+M42*1.12</f>
        <v>16.284800000000001</v>
      </c>
      <c r="O42" s="267" t="e">
        <f>+VLOOKUP(D42,[4]!Tabla4[#Data],8,FALSE)</f>
        <v>#REF!</v>
      </c>
      <c r="P42" s="273">
        <f t="shared" ref="P42:P73" si="4">((+M42))*0.75</f>
        <v>10.904999999999999</v>
      </c>
      <c r="Q42" s="270" t="e">
        <f t="shared" si="2"/>
        <v>#REF!</v>
      </c>
      <c r="R42" s="260">
        <f>IF(M42*(1+'RESUMEN '!$S$3)&gt;0,M42*(1+'RESUMEN '!$S$3)," ")</f>
        <v>14.725719710804807</v>
      </c>
      <c r="S42" s="260">
        <f>IF(N42*(1+'RESUMEN '!$S$3)&gt;0,N42*(1+'RESUMEN '!$S$3)," ")</f>
        <v>16.492806076101385</v>
      </c>
      <c r="T42" s="276">
        <f>IF(P42*(1+'RESUMEN '!$S$3)&gt;0,P42*(1+'RESUMEN '!$S$3)," ")</f>
        <v>11.044289783103604</v>
      </c>
    </row>
    <row r="43" spans="2:20" s="182" customFormat="1" ht="27" customHeight="1">
      <c r="B43" s="190">
        <v>38</v>
      </c>
      <c r="C43" s="189" t="s">
        <v>794</v>
      </c>
      <c r="D43" s="219" t="str">
        <f>[4]RMO!B41</f>
        <v>O-038</v>
      </c>
      <c r="E43" s="188" t="s">
        <v>842</v>
      </c>
      <c r="F43" s="187">
        <f>+'[4]O-038'!H30</f>
        <v>0.23</v>
      </c>
      <c r="G43" s="187">
        <f>+'[4]O-038'!H40</f>
        <v>11.32</v>
      </c>
      <c r="H43" s="187">
        <f>+'[4]O-038'!H46</f>
        <v>0</v>
      </c>
      <c r="I43" s="187">
        <f>+'[4]O-038'!H52</f>
        <v>1.9</v>
      </c>
      <c r="J43" s="187">
        <f>+'[4]O-038'!H54</f>
        <v>13.45</v>
      </c>
      <c r="K43" s="187">
        <f>+'[4]O-038'!H55</f>
        <v>1.61</v>
      </c>
      <c r="L43" s="187">
        <f>+'[4]O-038'!H56</f>
        <v>1.35</v>
      </c>
      <c r="M43" s="251">
        <f>+'[4]O-038'!H58</f>
        <v>16.41</v>
      </c>
      <c r="N43" s="186">
        <f t="shared" si="3"/>
        <v>18.379200000000001</v>
      </c>
      <c r="O43" s="185" t="e">
        <f>+VLOOKUP(D43,[4]!Tabla4[#Data],8,FALSE)</f>
        <v>#REF!</v>
      </c>
      <c r="P43" s="273">
        <f t="shared" si="4"/>
        <v>12.307500000000001</v>
      </c>
      <c r="Q43" s="184" t="e">
        <f t="shared" si="2"/>
        <v>#REF!</v>
      </c>
      <c r="R43" s="258">
        <f>IF(M43*(1+'RESUMEN '!$S$3)&gt;0,M43*(1+'RESUMEN '!$S$3)," ")</f>
        <v>16.619605258205425</v>
      </c>
      <c r="S43" s="183">
        <f>IF(N43*(1+'RESUMEN '!$S$3)&gt;0,N43*(1+'RESUMEN '!$S$3)," ")</f>
        <v>18.613957889190079</v>
      </c>
      <c r="T43" s="276">
        <f>IF(P43*(1+'RESUMEN '!$S$3)&gt;0,P43*(1+'RESUMEN '!$S$3)," ")</f>
        <v>12.464703943654071</v>
      </c>
    </row>
    <row r="44" spans="2:20" s="182" customFormat="1" ht="27" customHeight="1">
      <c r="B44" s="190">
        <v>39</v>
      </c>
      <c r="C44" s="189" t="s">
        <v>794</v>
      </c>
      <c r="D44" s="219" t="str">
        <f>[4]RMO!B42</f>
        <v>O-039</v>
      </c>
      <c r="E44" s="188" t="s">
        <v>841</v>
      </c>
      <c r="F44" s="187">
        <f>+'[4]O-039'!H30</f>
        <v>0.27</v>
      </c>
      <c r="G44" s="187">
        <f>+'[4]O-039'!H40</f>
        <v>14.08</v>
      </c>
      <c r="H44" s="187">
        <f>+'[4]O-039'!H46</f>
        <v>0</v>
      </c>
      <c r="I44" s="187">
        <f>+'[4]O-039'!H52</f>
        <v>2.19</v>
      </c>
      <c r="J44" s="187">
        <f>+'[4]O-039'!H54</f>
        <v>16.54</v>
      </c>
      <c r="K44" s="187">
        <f>+'[4]O-039'!H55</f>
        <v>1.98</v>
      </c>
      <c r="L44" s="187">
        <f>+'[4]O-039'!H56</f>
        <v>1.65</v>
      </c>
      <c r="M44" s="251">
        <f>+'[4]O-039'!H58</f>
        <v>20.170000000000002</v>
      </c>
      <c r="N44" s="186">
        <f t="shared" si="3"/>
        <v>22.590400000000002</v>
      </c>
      <c r="O44" s="185" t="e">
        <f>+VLOOKUP(D44,[4]!Tabla4[#Data],8,FALSE)</f>
        <v>#REF!</v>
      </c>
      <c r="P44" s="273">
        <f t="shared" si="4"/>
        <v>15.127500000000001</v>
      </c>
      <c r="Q44" s="184" t="e">
        <f t="shared" si="2"/>
        <v>#REF!</v>
      </c>
      <c r="R44" s="258">
        <f>IF(M44*(1+'RESUMEN '!$S$3)&gt;0,M44*(1+'RESUMEN '!$S$3)," ")</f>
        <v>20.42763181340667</v>
      </c>
      <c r="S44" s="183">
        <f>IF(N44*(1+'RESUMEN '!$S$3)&gt;0,N44*(1+'RESUMEN '!$S$3)," ")</f>
        <v>22.878947631015471</v>
      </c>
      <c r="T44" s="276">
        <f>IF(P44*(1+'RESUMEN '!$S$3)&gt;0,P44*(1+'RESUMEN '!$S$3)," ")</f>
        <v>15.320723860055002</v>
      </c>
    </row>
    <row r="45" spans="2:20" s="182" customFormat="1" ht="27" customHeight="1">
      <c r="B45" s="190">
        <v>40</v>
      </c>
      <c r="C45" s="189" t="s">
        <v>794</v>
      </c>
      <c r="D45" s="219" t="str">
        <f>[4]RMO!B43</f>
        <v>O-040</v>
      </c>
      <c r="E45" s="188" t="s">
        <v>840</v>
      </c>
      <c r="F45" s="187">
        <f>+'[4]O-040'!H30</f>
        <v>0.26</v>
      </c>
      <c r="G45" s="187">
        <f>+'[4]O-040'!H40</f>
        <v>12.7</v>
      </c>
      <c r="H45" s="187">
        <f>+'[4]O-040'!H46</f>
        <v>0</v>
      </c>
      <c r="I45" s="187">
        <f>+'[4]O-040'!H52</f>
        <v>2.14</v>
      </c>
      <c r="J45" s="187">
        <f>+'[4]O-040'!H54</f>
        <v>15.1</v>
      </c>
      <c r="K45" s="187">
        <f>+'[4]O-040'!H55</f>
        <v>1.81</v>
      </c>
      <c r="L45" s="187">
        <f>+'[4]O-040'!H56</f>
        <v>1.51</v>
      </c>
      <c r="M45" s="251">
        <f>+'[4]O-040'!H58</f>
        <v>18.420000000000002</v>
      </c>
      <c r="N45" s="186">
        <f t="shared" si="3"/>
        <v>20.630400000000005</v>
      </c>
      <c r="O45" s="185" t="e">
        <f>+VLOOKUP(D45,[4]!Tabla4[#Data],8,FALSE)</f>
        <v>#REF!</v>
      </c>
      <c r="P45" s="273">
        <f t="shared" si="4"/>
        <v>13.815000000000001</v>
      </c>
      <c r="Q45" s="184" t="e">
        <f t="shared" si="2"/>
        <v>#REF!</v>
      </c>
      <c r="R45" s="258">
        <f>IF(M45*(1+'RESUMEN '!$S$3)&gt;0,M45*(1+'RESUMEN '!$S$3)," ")</f>
        <v>18.655279028406092</v>
      </c>
      <c r="S45" s="183">
        <f>IF(N45*(1+'RESUMEN '!$S$3)&gt;0,N45*(1+'RESUMEN '!$S$3)," ")</f>
        <v>20.893912511814825</v>
      </c>
      <c r="T45" s="276">
        <f>IF(P45*(1+'RESUMEN '!$S$3)&gt;0,P45*(1+'RESUMEN '!$S$3)," ")</f>
        <v>13.991459271304569</v>
      </c>
    </row>
    <row r="46" spans="2:20" s="182" customFormat="1" ht="27" customHeight="1">
      <c r="B46" s="190">
        <v>41</v>
      </c>
      <c r="C46" s="189" t="s">
        <v>794</v>
      </c>
      <c r="D46" s="219" t="str">
        <f>[4]RMO!B44</f>
        <v>O-041</v>
      </c>
      <c r="E46" s="188" t="s">
        <v>839</v>
      </c>
      <c r="F46" s="187">
        <f>+'[4]O-041'!H30</f>
        <v>0.24</v>
      </c>
      <c r="G46" s="187">
        <f>+'[4]O-041'!H40</f>
        <v>12.72</v>
      </c>
      <c r="H46" s="187">
        <f>+'[4]O-041'!H46</f>
        <v>0</v>
      </c>
      <c r="I46" s="187">
        <f>+'[4]O-041'!H52</f>
        <v>1.98</v>
      </c>
      <c r="J46" s="187">
        <f>+'[4]O-041'!H54</f>
        <v>14.94</v>
      </c>
      <c r="K46" s="187">
        <f>+'[4]O-041'!H55</f>
        <v>1.79</v>
      </c>
      <c r="L46" s="187">
        <f>+'[4]O-041'!H56</f>
        <v>1.49</v>
      </c>
      <c r="M46" s="251">
        <f>+'[4]O-041'!H58</f>
        <v>18.22</v>
      </c>
      <c r="N46" s="186">
        <f t="shared" si="3"/>
        <v>20.406400000000001</v>
      </c>
      <c r="O46" s="185" t="e">
        <f>+VLOOKUP(D46,[4]!Tabla4[#Data],8,FALSE)</f>
        <v>#REF!</v>
      </c>
      <c r="P46" s="273">
        <f t="shared" si="4"/>
        <v>13.664999999999999</v>
      </c>
      <c r="Q46" s="184" t="e">
        <f t="shared" si="2"/>
        <v>#REF!</v>
      </c>
      <c r="R46" s="258">
        <f>IF(M46*(1+'RESUMEN '!$S$3)&gt;0,M46*(1+'RESUMEN '!$S$3)," ")</f>
        <v>18.452724424406025</v>
      </c>
      <c r="S46" s="183">
        <f>IF(N46*(1+'RESUMEN '!$S$3)&gt;0,N46*(1+'RESUMEN '!$S$3)," ")</f>
        <v>20.667051355334749</v>
      </c>
      <c r="T46" s="276">
        <f>IF(P46*(1+'RESUMEN '!$S$3)&gt;0,P46*(1+'RESUMEN '!$S$3)," ")</f>
        <v>13.839543318304518</v>
      </c>
    </row>
    <row r="47" spans="2:20" s="182" customFormat="1" ht="27" customHeight="1">
      <c r="B47" s="190">
        <v>42</v>
      </c>
      <c r="C47" s="189" t="s">
        <v>794</v>
      </c>
      <c r="D47" s="219" t="str">
        <f>[4]RMO!B45</f>
        <v>O-042</v>
      </c>
      <c r="E47" s="188" t="s">
        <v>838</v>
      </c>
      <c r="F47" s="187">
        <f>+'[4]O-042'!H30</f>
        <v>0.3</v>
      </c>
      <c r="G47" s="187">
        <f>+'[4]O-042'!H40</f>
        <v>15.83</v>
      </c>
      <c r="H47" s="187">
        <f>+'[4]O-042'!H46</f>
        <v>0</v>
      </c>
      <c r="I47" s="187">
        <f>+'[4]O-042'!H52</f>
        <v>2.4700000000000002</v>
      </c>
      <c r="J47" s="187">
        <f>++'[4]O-042'!H54</f>
        <v>18.600000000000001</v>
      </c>
      <c r="K47" s="187">
        <f>+'[4]O-042'!H55</f>
        <v>2.23</v>
      </c>
      <c r="L47" s="187">
        <f>+'[4]O-042'!H56</f>
        <v>1.86</v>
      </c>
      <c r="M47" s="251">
        <f>+'[4]O-042'!H58</f>
        <v>22.69</v>
      </c>
      <c r="N47" s="186">
        <f t="shared" si="3"/>
        <v>25.412800000000004</v>
      </c>
      <c r="O47" s="185" t="e">
        <f>+VLOOKUP(D47,[4]!Tabla4[#Data],8,FALSE)</f>
        <v>#REF!</v>
      </c>
      <c r="P47" s="273">
        <f t="shared" si="4"/>
        <v>17.017500000000002</v>
      </c>
      <c r="Q47" s="184" t="e">
        <f t="shared" si="2"/>
        <v>#REF!</v>
      </c>
      <c r="R47" s="258">
        <f>IF(M47*(1+'RESUMEN '!$S$3)&gt;0,M47*(1+'RESUMEN '!$S$3)," ")</f>
        <v>22.979819823807503</v>
      </c>
      <c r="S47" s="183">
        <f>IF(N47*(1+'RESUMEN '!$S$3)&gt;0,N47*(1+'RESUMEN '!$S$3)," ")</f>
        <v>25.737398202664409</v>
      </c>
      <c r="T47" s="276">
        <f>IF(P47*(1+'RESUMEN '!$S$3)&gt;0,P47*(1+'RESUMEN '!$S$3)," ")</f>
        <v>17.234864867855627</v>
      </c>
    </row>
    <row r="48" spans="2:20" s="182" customFormat="1" ht="27" customHeight="1">
      <c r="B48" s="190">
        <v>43</v>
      </c>
      <c r="C48" s="189" t="s">
        <v>794</v>
      </c>
      <c r="D48" s="219" t="str">
        <f>[4]RMO!B46</f>
        <v>O-043</v>
      </c>
      <c r="E48" s="188" t="s">
        <v>837</v>
      </c>
      <c r="F48" s="187">
        <f>+'[4]O-043'!H30</f>
        <v>0.39</v>
      </c>
      <c r="G48" s="187">
        <f>+'[4]O-043'!H40</f>
        <v>22.12</v>
      </c>
      <c r="H48" s="187">
        <f>+'[4]O-043'!H46</f>
        <v>0</v>
      </c>
      <c r="I48" s="187">
        <f>+'[4]O-043'!H52</f>
        <v>3.21</v>
      </c>
      <c r="J48" s="187">
        <f>+'[4]O-043'!H54</f>
        <v>25.72</v>
      </c>
      <c r="K48" s="187">
        <f>+'[4]O-043'!H55</f>
        <v>3.09</v>
      </c>
      <c r="L48" s="187">
        <f>+'[4]O-043'!H56</f>
        <v>2.57</v>
      </c>
      <c r="M48" s="251">
        <f>+'[4]O-043'!H58</f>
        <v>31.38</v>
      </c>
      <c r="N48" s="186">
        <f t="shared" si="3"/>
        <v>35.145600000000002</v>
      </c>
      <c r="O48" s="185" t="e">
        <f>+VLOOKUP(D48,[4]!Tabla4[#Data],8,FALSE)</f>
        <v>#REF!</v>
      </c>
      <c r="P48" s="273">
        <f t="shared" si="4"/>
        <v>23.535</v>
      </c>
      <c r="Q48" s="184" t="e">
        <f t="shared" si="2"/>
        <v>#REF!</v>
      </c>
      <c r="R48" s="258">
        <f>IF(M48*(1+'RESUMEN '!$S$3)&gt;0,M48*(1+'RESUMEN '!$S$3)," ")</f>
        <v>31.780817367610375</v>
      </c>
      <c r="S48" s="183">
        <f>IF(N48*(1+'RESUMEN '!$S$3)&gt;0,N48*(1+'RESUMEN '!$S$3)," ")</f>
        <v>35.594515451723623</v>
      </c>
      <c r="T48" s="276">
        <f>IF(P48*(1+'RESUMEN '!$S$3)&gt;0,P48*(1+'RESUMEN '!$S$3)," ")</f>
        <v>23.835613025707783</v>
      </c>
    </row>
    <row r="49" spans="2:20" s="182" customFormat="1" ht="27" customHeight="1">
      <c r="B49" s="190">
        <v>44</v>
      </c>
      <c r="C49" s="189" t="s">
        <v>794</v>
      </c>
      <c r="D49" s="219" t="str">
        <f>[4]RMO!B47</f>
        <v>O-044</v>
      </c>
      <c r="E49" s="188" t="s">
        <v>836</v>
      </c>
      <c r="F49" s="187">
        <f>+'[4]O-044'!H30</f>
        <v>0.41</v>
      </c>
      <c r="G49" s="187">
        <f>+'[4]O-044'!H40</f>
        <v>23.57</v>
      </c>
      <c r="H49" s="187">
        <f>+'[4]O-044'!H46</f>
        <v>0</v>
      </c>
      <c r="I49" s="187">
        <f>+'[4]O-044'!H52</f>
        <v>3.42</v>
      </c>
      <c r="J49" s="187">
        <f>+'[4]O-044'!H54</f>
        <v>27.4</v>
      </c>
      <c r="K49" s="187">
        <f>+'[4]O-044'!H55</f>
        <v>3.29</v>
      </c>
      <c r="L49" s="187">
        <f>+'[4]O-044'!H56</f>
        <v>2.74</v>
      </c>
      <c r="M49" s="251">
        <f>+'[4]O-044'!H58</f>
        <v>33.43</v>
      </c>
      <c r="N49" s="186">
        <f t="shared" si="3"/>
        <v>37.441600000000001</v>
      </c>
      <c r="O49" s="185" t="e">
        <f>+VLOOKUP(D49,[4]!Tabla4[#Data],8,FALSE)</f>
        <v>#REF!</v>
      </c>
      <c r="P49" s="273">
        <f t="shared" si="4"/>
        <v>25.072499999999998</v>
      </c>
      <c r="Q49" s="184" t="e">
        <f t="shared" si="2"/>
        <v>#REF!</v>
      </c>
      <c r="R49" s="258">
        <f>IF(M49*(1+'RESUMEN '!$S$3)&gt;0,M49*(1+'RESUMEN '!$S$3)," ")</f>
        <v>33.857002058611052</v>
      </c>
      <c r="S49" s="183">
        <f>IF(N49*(1+'RESUMEN '!$S$3)&gt;0,N49*(1+'RESUMEN '!$S$3)," ")</f>
        <v>37.91984230564438</v>
      </c>
      <c r="T49" s="276">
        <f>IF(P49*(1+'RESUMEN '!$S$3)&gt;0,P49*(1+'RESUMEN '!$S$3)," ")</f>
        <v>25.392751543958287</v>
      </c>
    </row>
    <row r="50" spans="2:20" s="182" customFormat="1" ht="27" customHeight="1">
      <c r="B50" s="190">
        <v>45</v>
      </c>
      <c r="C50" s="189" t="s">
        <v>794</v>
      </c>
      <c r="D50" s="219" t="str">
        <f>[4]RMO!B48</f>
        <v>O-045</v>
      </c>
      <c r="E50" s="188" t="s">
        <v>835</v>
      </c>
      <c r="F50" s="187">
        <f>+'[4]O-045'!H30</f>
        <v>0.42</v>
      </c>
      <c r="G50" s="187">
        <f>+'[4]O-045'!H40</f>
        <v>22.16</v>
      </c>
      <c r="H50" s="187">
        <f>+'[4]O-045'!H46</f>
        <v>0</v>
      </c>
      <c r="I50" s="187">
        <f>+'[4]O-045'!H52</f>
        <v>3.45</v>
      </c>
      <c r="J50" s="187">
        <f>+'[4]O-045'!H54</f>
        <v>26.03</v>
      </c>
      <c r="K50" s="187">
        <f>+'[4]O-045'!H55</f>
        <v>3.12</v>
      </c>
      <c r="L50" s="187">
        <f>+'[4]O-045'!H56</f>
        <v>2.6</v>
      </c>
      <c r="M50" s="251">
        <f>+'[4]O-045'!H58</f>
        <v>31.75</v>
      </c>
      <c r="N50" s="186">
        <f t="shared" si="3"/>
        <v>35.56</v>
      </c>
      <c r="O50" s="185" t="e">
        <f>+VLOOKUP(D50,[4]!Tabla4[#Data],8,FALSE)</f>
        <v>#REF!</v>
      </c>
      <c r="P50" s="273">
        <f t="shared" si="4"/>
        <v>23.8125</v>
      </c>
      <c r="Q50" s="191" t="e">
        <f t="shared" si="2"/>
        <v>#REF!</v>
      </c>
      <c r="R50" s="258">
        <f>IF(M50*(1+'RESUMEN '!$S$3)&gt;0,M50*(1+'RESUMEN '!$S$3)," ")</f>
        <v>32.155543385010496</v>
      </c>
      <c r="S50" s="183">
        <f>IF(N50*(1+'RESUMEN '!$S$3)&gt;0,N50*(1+'RESUMEN '!$S$3)," ")</f>
        <v>36.014208591211762</v>
      </c>
      <c r="T50" s="276">
        <f>IF(P50*(1+'RESUMEN '!$S$3)&gt;0,P50*(1+'RESUMEN '!$S$3)," ")</f>
        <v>24.116657538757874</v>
      </c>
    </row>
    <row r="51" spans="2:20" s="269" customFormat="1" ht="27" customHeight="1">
      <c r="B51" s="261">
        <v>46</v>
      </c>
      <c r="C51" s="262" t="s">
        <v>794</v>
      </c>
      <c r="D51" s="263" t="str">
        <f>[4]RMO!B49</f>
        <v>O-046</v>
      </c>
      <c r="E51" s="264" t="s">
        <v>834</v>
      </c>
      <c r="F51" s="265">
        <f>+'[4]O-046'!H30</f>
        <v>0.47</v>
      </c>
      <c r="G51" s="265">
        <f>+'[4]O-046'!H40</f>
        <v>24.97</v>
      </c>
      <c r="H51" s="265">
        <f>+'[4]O-046'!H46</f>
        <v>0</v>
      </c>
      <c r="I51" s="265">
        <f>+'[4]O-046'!H52</f>
        <v>3.89</v>
      </c>
      <c r="J51" s="265">
        <f>+'[4]O-046'!H54</f>
        <v>29.33</v>
      </c>
      <c r="K51" s="265">
        <f>+'[4]O-046'!H55</f>
        <v>3.52</v>
      </c>
      <c r="L51" s="265">
        <f>+'[4]O-046'!H56</f>
        <v>2.93</v>
      </c>
      <c r="M51" s="266">
        <f>+'[4]O-046'!H58</f>
        <v>35.78</v>
      </c>
      <c r="N51" s="266">
        <f t="shared" si="3"/>
        <v>40.073600000000006</v>
      </c>
      <c r="O51" s="267" t="e">
        <f>+VLOOKUP(D51,[4]!Tabla4[#Data],8,FALSE)</f>
        <v>#REF!</v>
      </c>
      <c r="P51" s="273">
        <f t="shared" si="4"/>
        <v>26.835000000000001</v>
      </c>
      <c r="Q51" s="270" t="e">
        <f t="shared" si="2"/>
        <v>#REF!</v>
      </c>
      <c r="R51" s="260">
        <f>IF(M51*(1+'RESUMEN '!$S$3)&gt;0,M51*(1+'RESUMEN '!$S$3)," ")</f>
        <v>36.237018655611834</v>
      </c>
      <c r="S51" s="260">
        <f>IF(N51*(1+'RESUMEN '!$S$3)&gt;0,N51*(1+'RESUMEN '!$S$3)," ")</f>
        <v>40.585460894285255</v>
      </c>
      <c r="T51" s="276">
        <f>IF(P51*(1+'RESUMEN '!$S$3)&gt;0,P51*(1+'RESUMEN '!$S$3)," ")</f>
        <v>27.177763991708876</v>
      </c>
    </row>
    <row r="52" spans="2:20" s="269" customFormat="1" ht="27" customHeight="1">
      <c r="B52" s="261">
        <v>47</v>
      </c>
      <c r="C52" s="262" t="s">
        <v>794</v>
      </c>
      <c r="D52" s="263" t="str">
        <f>[4]RMO!B50</f>
        <v>O-047</v>
      </c>
      <c r="E52" s="264" t="s">
        <v>833</v>
      </c>
      <c r="F52" s="265">
        <f>+'[4]O-047'!H30</f>
        <v>0.24</v>
      </c>
      <c r="G52" s="265">
        <f>+'[4]O-047'!H40</f>
        <v>14.86</v>
      </c>
      <c r="H52" s="265">
        <f>+'[4]O-047'!H46</f>
        <v>0</v>
      </c>
      <c r="I52" s="265">
        <f>+'[4]O-047'!H52</f>
        <v>1.44</v>
      </c>
      <c r="J52" s="265">
        <f>+'[4]O-047'!H54</f>
        <v>16.54</v>
      </c>
      <c r="K52" s="265">
        <f>+'[4]O-047'!H55</f>
        <v>1.98</v>
      </c>
      <c r="L52" s="265">
        <f>+'[4]O-047'!H56</f>
        <v>1.65</v>
      </c>
      <c r="M52" s="266">
        <f>+'[4]O-047'!H58</f>
        <v>20.170000000000002</v>
      </c>
      <c r="N52" s="266">
        <f t="shared" si="3"/>
        <v>22.590400000000002</v>
      </c>
      <c r="O52" s="267" t="e">
        <f>+VLOOKUP(D52,[4]!Tabla4[#Data],8,FALSE)</f>
        <v>#REF!</v>
      </c>
      <c r="P52" s="259">
        <f t="shared" si="4"/>
        <v>15.127500000000001</v>
      </c>
      <c r="Q52" s="270" t="e">
        <f t="shared" si="2"/>
        <v>#REF!</v>
      </c>
      <c r="R52" s="260">
        <f>IF(M52*(1+'RESUMEN '!$S$3)&gt;0,M52*(1+'RESUMEN '!$S$3)," ")</f>
        <v>20.42763181340667</v>
      </c>
      <c r="S52" s="260">
        <f>IF(N52*(1+'RESUMEN '!$S$3)&gt;0,N52*(1+'RESUMEN '!$S$3)," ")</f>
        <v>22.878947631015471</v>
      </c>
      <c r="T52" s="260">
        <f>IF(P52*(1+'RESUMEN '!$S$3)&gt;0,P52*(1+'RESUMEN '!$S$3)," ")</f>
        <v>15.320723860055002</v>
      </c>
    </row>
    <row r="53" spans="2:20" s="269" customFormat="1" ht="27" customHeight="1">
      <c r="B53" s="261">
        <v>48</v>
      </c>
      <c r="C53" s="262" t="s">
        <v>794</v>
      </c>
      <c r="D53" s="263" t="str">
        <f>[4]RMO!B51</f>
        <v>O-048</v>
      </c>
      <c r="E53" s="264" t="s">
        <v>832</v>
      </c>
      <c r="F53" s="265">
        <f>+'[4]O-048'!H30</f>
        <v>0.25</v>
      </c>
      <c r="G53" s="265">
        <f>+'[4]O-048'!H40</f>
        <v>14.06</v>
      </c>
      <c r="H53" s="265">
        <f>+'[4]O-048'!H46</f>
        <v>0</v>
      </c>
      <c r="I53" s="265">
        <f>+'[4]O-048'!H52</f>
        <v>1.5</v>
      </c>
      <c r="J53" s="265">
        <f>+'[4]O-048'!H54</f>
        <v>15.81</v>
      </c>
      <c r="K53" s="277">
        <f>+'[4]O-048'!H55</f>
        <v>1.9</v>
      </c>
      <c r="L53" s="265">
        <f>+'[4]O-048'!H56</f>
        <v>1.58</v>
      </c>
      <c r="M53" s="266">
        <f>+'[4]O-048'!H58</f>
        <v>19.29</v>
      </c>
      <c r="N53" s="266">
        <f t="shared" si="3"/>
        <v>21.604800000000001</v>
      </c>
      <c r="O53" s="267" t="e">
        <f>+VLOOKUP(D53,[4]!Tabla4[#Data],8,FALSE)</f>
        <v>#REF!</v>
      </c>
      <c r="P53" s="259">
        <f t="shared" si="4"/>
        <v>14.467499999999999</v>
      </c>
      <c r="Q53" s="270" t="e">
        <f t="shared" si="2"/>
        <v>#REF!</v>
      </c>
      <c r="R53" s="260">
        <f>IF(M53*(1+'RESUMEN '!$S$3)&gt;0,M53*(1+'RESUMEN '!$S$3)," ")</f>
        <v>19.536391555806379</v>
      </c>
      <c r="S53" s="260">
        <f>IF(N53*(1+'RESUMEN '!$S$3)&gt;0,N53*(1+'RESUMEN '!$S$3)," ")</f>
        <v>21.880758542503145</v>
      </c>
      <c r="T53" s="260">
        <f>IF(P53*(1+'RESUMEN '!$S$3)&gt;0,P53*(1+'RESUMEN '!$S$3)," ")</f>
        <v>14.652293666854783</v>
      </c>
    </row>
    <row r="54" spans="2:20" s="269" customFormat="1" ht="27" customHeight="1">
      <c r="B54" s="261">
        <v>49</v>
      </c>
      <c r="C54" s="262" t="s">
        <v>794</v>
      </c>
      <c r="D54" s="263" t="str">
        <f>[4]RMO!B52</f>
        <v>O-049</v>
      </c>
      <c r="E54" s="264" t="s">
        <v>831</v>
      </c>
      <c r="F54" s="265">
        <f>+'[4]O-049'!H30</f>
        <v>0.28999999999999998</v>
      </c>
      <c r="G54" s="265">
        <f>+'[4]O-049'!H40</f>
        <v>16.8</v>
      </c>
      <c r="H54" s="265">
        <f>+'[4]O-049'!H46</f>
        <v>0</v>
      </c>
      <c r="I54" s="265">
        <f>+'[4]O-049'!H52</f>
        <v>1.71</v>
      </c>
      <c r="J54" s="265">
        <f>+'[4]O-049'!H54</f>
        <v>18.8</v>
      </c>
      <c r="K54" s="265">
        <f>+'[4]O-049'!H55</f>
        <v>2.2599999999999998</v>
      </c>
      <c r="L54" s="265">
        <f>+'[4]O-049'!H56</f>
        <v>1.88</v>
      </c>
      <c r="M54" s="266">
        <f>+'[4]O-049'!H58</f>
        <v>22.94</v>
      </c>
      <c r="N54" s="266">
        <f t="shared" si="3"/>
        <v>25.692800000000005</v>
      </c>
      <c r="O54" s="267" t="e">
        <f>+VLOOKUP(D54,[4]!Tabla4[#Data],8,FALSE)</f>
        <v>#REF!</v>
      </c>
      <c r="P54" s="259">
        <f t="shared" si="4"/>
        <v>17.205000000000002</v>
      </c>
      <c r="Q54" s="270" t="e">
        <f t="shared" si="2"/>
        <v>#REF!</v>
      </c>
      <c r="R54" s="260">
        <f>IF(M54*(1+'RESUMEN '!$S$3)&gt;0,M54*(1+'RESUMEN '!$S$3)," ")</f>
        <v>23.233013078807588</v>
      </c>
      <c r="S54" s="260">
        <f>IF(N54*(1+'RESUMEN '!$S$3)&gt;0,N54*(1+'RESUMEN '!$S$3)," ")</f>
        <v>26.020974648264502</v>
      </c>
      <c r="T54" s="260">
        <f>IF(P54*(1+'RESUMEN '!$S$3)&gt;0,P54*(1+'RESUMEN '!$S$3)," ")</f>
        <v>17.424759809105691</v>
      </c>
    </row>
    <row r="55" spans="2:20" s="269" customFormat="1" ht="27" customHeight="1">
      <c r="B55" s="261">
        <v>50</v>
      </c>
      <c r="C55" s="262" t="s">
        <v>794</v>
      </c>
      <c r="D55" s="263" t="str">
        <f>[4]RMO!B53</f>
        <v>O-050</v>
      </c>
      <c r="E55" s="264" t="s">
        <v>830</v>
      </c>
      <c r="F55" s="265">
        <f>+'[4]O-050'!H30</f>
        <v>0.38</v>
      </c>
      <c r="G55" s="265">
        <f>+'[4]O-050'!H40</f>
        <v>21.54</v>
      </c>
      <c r="H55" s="265">
        <f>+'[4]O-050'!H46</f>
        <v>0</v>
      </c>
      <c r="I55" s="265">
        <f>+'[4]O-050'!H52</f>
        <v>4.53</v>
      </c>
      <c r="J55" s="265">
        <f>+'[4]O-050'!H54</f>
        <v>26.45</v>
      </c>
      <c r="K55" s="265">
        <f>+'[4]O-050'!H55</f>
        <v>3.17</v>
      </c>
      <c r="L55" s="265">
        <f>+'[4]O-050'!H56</f>
        <v>2.65</v>
      </c>
      <c r="M55" s="266">
        <f>+'[4]O-050'!H58</f>
        <v>32.270000000000003</v>
      </c>
      <c r="N55" s="266">
        <f t="shared" si="3"/>
        <v>36.142400000000009</v>
      </c>
      <c r="O55" s="267" t="e">
        <f>+VLOOKUP(D55,[4]!Tabla4[#Data],8,FALSE)</f>
        <v>#REF!</v>
      </c>
      <c r="P55" s="259">
        <f t="shared" si="4"/>
        <v>24.202500000000001</v>
      </c>
      <c r="Q55" s="270" t="e">
        <f t="shared" si="2"/>
        <v>#REF!</v>
      </c>
      <c r="R55" s="260">
        <f>IF(M55*(1+'RESUMEN '!$S$3)&gt;0,M55*(1+'RESUMEN '!$S$3)," ")</f>
        <v>32.682185355410674</v>
      </c>
      <c r="S55" s="260">
        <f>IF(N55*(1+'RESUMEN '!$S$3)&gt;0,N55*(1+'RESUMEN '!$S$3)," ")</f>
        <v>36.604047598059957</v>
      </c>
      <c r="T55" s="260">
        <f>IF(P55*(1+'RESUMEN '!$S$3)&gt;0,P55*(1+'RESUMEN '!$S$3)," ")</f>
        <v>24.511639016558004</v>
      </c>
    </row>
    <row r="56" spans="2:20" s="269" customFormat="1" ht="27" customHeight="1">
      <c r="B56" s="261">
        <v>51</v>
      </c>
      <c r="C56" s="262" t="s">
        <v>794</v>
      </c>
      <c r="D56" s="263" t="str">
        <f>[4]RMO!B54</f>
        <v>O-051</v>
      </c>
      <c r="E56" s="264" t="s">
        <v>829</v>
      </c>
      <c r="F56" s="265">
        <f>+'[4]O-051'!H30</f>
        <v>0.3</v>
      </c>
      <c r="G56" s="265">
        <f>+'[4]O-051'!H40</f>
        <v>20.440000000000001</v>
      </c>
      <c r="H56" s="265">
        <f>+'[4]O-050'!H46</f>
        <v>0</v>
      </c>
      <c r="I56" s="265">
        <f>+'[4]O-051'!H52</f>
        <v>3.58</v>
      </c>
      <c r="J56" s="265">
        <f>+'[4]O-051'!H54</f>
        <v>24.32</v>
      </c>
      <c r="K56" s="265">
        <f>+'[4]O-051'!H55</f>
        <v>2.92</v>
      </c>
      <c r="L56" s="265">
        <f>+'[4]O-051'!H56</f>
        <v>2.4300000000000002</v>
      </c>
      <c r="M56" s="266">
        <f>+'[4]O-051'!H58</f>
        <v>29.67</v>
      </c>
      <c r="N56" s="266">
        <f t="shared" si="3"/>
        <v>33.230400000000003</v>
      </c>
      <c r="O56" s="267" t="e">
        <f>+VLOOKUP(D56,[4]!Tabla4[#Data],8,FALSE)</f>
        <v>#REF!</v>
      </c>
      <c r="P56" s="259">
        <f t="shared" si="4"/>
        <v>22.252500000000001</v>
      </c>
      <c r="Q56" s="278" t="e">
        <f t="shared" si="2"/>
        <v>#REF!</v>
      </c>
      <c r="R56" s="260">
        <f>IF(M56*(1+'RESUMEN '!$S$3)&gt;0,M56*(1+'RESUMEN '!$S$3)," ")</f>
        <v>30.048975503409814</v>
      </c>
      <c r="S56" s="260">
        <f>IF(N56*(1+'RESUMEN '!$S$3)&gt;0,N56*(1+'RESUMEN '!$S$3)," ")</f>
        <v>33.654852563818991</v>
      </c>
      <c r="T56" s="260">
        <f>IF(P56*(1+'RESUMEN '!$S$3)&gt;0,P56*(1+'RESUMEN '!$S$3)," ")</f>
        <v>22.536731627557359</v>
      </c>
    </row>
    <row r="57" spans="2:20" s="269" customFormat="1" ht="27" customHeight="1">
      <c r="B57" s="261">
        <v>52</v>
      </c>
      <c r="C57" s="262" t="s">
        <v>794</v>
      </c>
      <c r="D57" s="263" t="str">
        <f>[4]RMO!B55</f>
        <v>O-052</v>
      </c>
      <c r="E57" s="264" t="s">
        <v>828</v>
      </c>
      <c r="F57" s="265">
        <f>+'[4]O-052'!H30</f>
        <v>0.38</v>
      </c>
      <c r="G57" s="265">
        <f>+'[4]O-052'!H40</f>
        <v>25.93</v>
      </c>
      <c r="H57" s="265">
        <f>+'[4]O-052'!H46</f>
        <v>0</v>
      </c>
      <c r="I57" s="265">
        <f>+'[4]O-052'!H52</f>
        <v>4.54</v>
      </c>
      <c r="J57" s="265">
        <f>+'[4]O-052'!H54</f>
        <v>30.85</v>
      </c>
      <c r="K57" s="265">
        <f>+'[4]O-052'!H55</f>
        <v>3.7</v>
      </c>
      <c r="L57" s="265">
        <f>+'[4]O-052'!H56</f>
        <v>3.09</v>
      </c>
      <c r="M57" s="266">
        <f>+'[4]O-052'!H58</f>
        <v>37.64</v>
      </c>
      <c r="N57" s="266">
        <f t="shared" si="3"/>
        <v>42.156800000000004</v>
      </c>
      <c r="O57" s="267" t="e">
        <f>+VLOOKUP(D57,[4]!Tabla4[#Data],8,FALSE)</f>
        <v>#REF!</v>
      </c>
      <c r="P57" s="259">
        <f t="shared" si="4"/>
        <v>28.23</v>
      </c>
      <c r="Q57" s="270" t="e">
        <f t="shared" si="2"/>
        <v>#REF!</v>
      </c>
      <c r="R57" s="260">
        <f>IF(M57*(1+'RESUMEN '!$S$3)&gt;0,M57*(1+'RESUMEN '!$S$3)," ")</f>
        <v>38.120776472812445</v>
      </c>
      <c r="S57" s="260">
        <f>IF(N57*(1+'RESUMEN '!$S$3)&gt;0,N57*(1+'RESUMEN '!$S$3)," ")</f>
        <v>42.695269649549942</v>
      </c>
      <c r="T57" s="260">
        <f>IF(P57*(1+'RESUMEN '!$S$3)&gt;0,P57*(1+'RESUMEN '!$S$3)," ")</f>
        <v>28.590582354609335</v>
      </c>
    </row>
    <row r="58" spans="2:20" s="269" customFormat="1" ht="27" customHeight="1">
      <c r="B58" s="261">
        <v>53</v>
      </c>
      <c r="C58" s="262" t="s">
        <v>794</v>
      </c>
      <c r="D58" s="263" t="str">
        <f>[4]RMO!B56</f>
        <v>O-053</v>
      </c>
      <c r="E58" s="264" t="s">
        <v>827</v>
      </c>
      <c r="F58" s="265">
        <f>+'[4]O-053'!H30</f>
        <v>0.42</v>
      </c>
      <c r="G58" s="265">
        <f>+'[4]O-053'!H40</f>
        <v>28.22</v>
      </c>
      <c r="H58" s="265">
        <f>+'[4]O-053'!H46</f>
        <v>0</v>
      </c>
      <c r="I58" s="265">
        <f>+'[4]O-053'!H52</f>
        <v>4.95</v>
      </c>
      <c r="J58" s="265">
        <f>+'[4]O-053'!H54</f>
        <v>33.590000000000003</v>
      </c>
      <c r="K58" s="265">
        <f>+'[4]O-053'!H55</f>
        <v>4.03</v>
      </c>
      <c r="L58" s="265">
        <f>+'[4]O-053'!H56</f>
        <v>3.36</v>
      </c>
      <c r="M58" s="266">
        <f>+'[4]O-053'!H58</f>
        <v>40.98</v>
      </c>
      <c r="N58" s="266">
        <f t="shared" si="3"/>
        <v>45.897600000000004</v>
      </c>
      <c r="O58" s="267" t="e">
        <f>+VLOOKUP(D58,[4]!Tabla4[#Data],8,FALSE)</f>
        <v>#REF!</v>
      </c>
      <c r="P58" s="259">
        <f t="shared" si="4"/>
        <v>30.734999999999999</v>
      </c>
      <c r="Q58" s="270" t="e">
        <f t="shared" si="2"/>
        <v>#REF!</v>
      </c>
      <c r="R58" s="260">
        <f>IF(M58*(1+'RESUMEN '!$S$3)&gt;0,M58*(1+'RESUMEN '!$S$3)," ")</f>
        <v>41.503438359613547</v>
      </c>
      <c r="S58" s="260">
        <f>IF(N58*(1+'RESUMEN '!$S$3)&gt;0,N58*(1+'RESUMEN '!$S$3)," ")</f>
        <v>46.483850962767178</v>
      </c>
      <c r="T58" s="260">
        <f>IF(P58*(1+'RESUMEN '!$S$3)&gt;0,P58*(1+'RESUMEN '!$S$3)," ")</f>
        <v>31.127578769710162</v>
      </c>
    </row>
    <row r="59" spans="2:20" s="269" customFormat="1" ht="27" customHeight="1">
      <c r="B59" s="261">
        <v>54</v>
      </c>
      <c r="C59" s="262" t="s">
        <v>794</v>
      </c>
      <c r="D59" s="263" t="str">
        <f>[4]RMO!B57</f>
        <v>O-054</v>
      </c>
      <c r="E59" s="264" t="s">
        <v>826</v>
      </c>
      <c r="F59" s="265">
        <f>+'[4]O-054'!H30</f>
        <v>0.45</v>
      </c>
      <c r="G59" s="265">
        <f>+'[4]O-054'!H40</f>
        <v>27.67</v>
      </c>
      <c r="H59" s="265">
        <f>+'[4]O-054'!H46</f>
        <v>0</v>
      </c>
      <c r="I59" s="265">
        <f>+'[4]O-054'!H52</f>
        <v>5.29</v>
      </c>
      <c r="J59" s="265">
        <f>+'[4]O-054'!H54</f>
        <v>33.409999999999997</v>
      </c>
      <c r="K59" s="265">
        <f>+'[4]O-054'!H55</f>
        <v>4.01</v>
      </c>
      <c r="L59" s="265">
        <f>+'[4]O-054'!H56</f>
        <v>3.34</v>
      </c>
      <c r="M59" s="266">
        <f>+'[4]O-054'!H58</f>
        <v>40.76</v>
      </c>
      <c r="N59" s="266">
        <f t="shared" si="3"/>
        <v>45.651200000000003</v>
      </c>
      <c r="O59" s="267" t="e">
        <f>+VLOOKUP(D59,[4]!Tabla4[#Data],8,FALSE)</f>
        <v>#REF!</v>
      </c>
      <c r="P59" s="259">
        <f t="shared" si="4"/>
        <v>30.57</v>
      </c>
      <c r="Q59" s="270" t="e">
        <f t="shared" si="2"/>
        <v>#REF!</v>
      </c>
      <c r="R59" s="260">
        <f>IF(M59*(1+'RESUMEN '!$S$3)&gt;0,M59*(1+'RESUMEN '!$S$3)," ")</f>
        <v>41.280628295213475</v>
      </c>
      <c r="S59" s="260">
        <f>IF(N59*(1+'RESUMEN '!$S$3)&gt;0,N59*(1+'RESUMEN '!$S$3)," ")</f>
        <v>46.234303690639095</v>
      </c>
      <c r="T59" s="260">
        <f>IF(P59*(1+'RESUMEN '!$S$3)&gt;0,P59*(1+'RESUMEN '!$S$3)," ")</f>
        <v>30.96047122141011</v>
      </c>
    </row>
    <row r="60" spans="2:20" s="269" customFormat="1" ht="27" customHeight="1">
      <c r="B60" s="261">
        <v>55</v>
      </c>
      <c r="C60" s="262" t="s">
        <v>794</v>
      </c>
      <c r="D60" s="263" t="str">
        <f>[4]RMO!B58</f>
        <v>O-055</v>
      </c>
      <c r="E60" s="264" t="s">
        <v>825</v>
      </c>
      <c r="F60" s="265">
        <f>+'[4]O-055'!H30</f>
        <v>0.23</v>
      </c>
      <c r="G60" s="265">
        <f>+'[4]O-055'!H40</f>
        <v>15.27</v>
      </c>
      <c r="H60" s="265">
        <f>+'[4]O-055'!H46</f>
        <v>0</v>
      </c>
      <c r="I60" s="265">
        <f>+'[4]O-055'!H52</f>
        <v>2.68</v>
      </c>
      <c r="J60" s="265">
        <f>+'[4]O-055'!H54</f>
        <v>18.18</v>
      </c>
      <c r="K60" s="265">
        <f>+'[4]O-055'!H55</f>
        <v>2.1800000000000002</v>
      </c>
      <c r="L60" s="265">
        <f>+'[4]O-055'!H56</f>
        <v>1.82</v>
      </c>
      <c r="M60" s="266">
        <f>+'[4]O-055'!H58</f>
        <v>22.18</v>
      </c>
      <c r="N60" s="266">
        <f t="shared" si="3"/>
        <v>24.841600000000003</v>
      </c>
      <c r="O60" s="267" t="e">
        <f>+VLOOKUP(D60,[4]!Tabla4[#Data],8,FALSE)</f>
        <v>#REF!</v>
      </c>
      <c r="P60" s="259">
        <f t="shared" si="4"/>
        <v>16.634999999999998</v>
      </c>
      <c r="Q60" s="270" t="e">
        <f t="shared" si="2"/>
        <v>#REF!</v>
      </c>
      <c r="R60" s="260">
        <f>IF(M60*(1+'RESUMEN '!$S$3)&gt;0,M60*(1+'RESUMEN '!$S$3)," ")</f>
        <v>22.463305583607333</v>
      </c>
      <c r="S60" s="260">
        <f>IF(N60*(1+'RESUMEN '!$S$3)&gt;0,N60*(1+'RESUMEN '!$S$3)," ")</f>
        <v>25.158902253640218</v>
      </c>
      <c r="T60" s="260">
        <f>IF(P60*(1+'RESUMEN '!$S$3)&gt;0,P60*(1+'RESUMEN '!$S$3)," ")</f>
        <v>16.847479187705499</v>
      </c>
    </row>
    <row r="61" spans="2:20" s="269" customFormat="1" ht="27" customHeight="1">
      <c r="B61" s="261">
        <v>56</v>
      </c>
      <c r="C61" s="262" t="s">
        <v>794</v>
      </c>
      <c r="D61" s="263" t="str">
        <f>[4]RMO!B59</f>
        <v>O-056</v>
      </c>
      <c r="E61" s="264" t="s">
        <v>824</v>
      </c>
      <c r="F61" s="265">
        <f>+'[4]O-056'!H30</f>
        <v>0.26</v>
      </c>
      <c r="G61" s="265">
        <f>+'[4]O-056'!H40</f>
        <v>14.93</v>
      </c>
      <c r="H61" s="265">
        <f>+'[4]O-056'!H46</f>
        <v>0</v>
      </c>
      <c r="I61" s="265">
        <f>+'[4]O-056'!H52</f>
        <v>1.52</v>
      </c>
      <c r="J61" s="265">
        <f>+'[4]O-056'!H54</f>
        <v>16.71</v>
      </c>
      <c r="K61" s="265">
        <f>+'[4]O-056'!H55</f>
        <v>2.0099999999999998</v>
      </c>
      <c r="L61" s="265">
        <f>+'[4]O-056'!H56</f>
        <v>1.67</v>
      </c>
      <c r="M61" s="266">
        <f>+'[4]O-056'!H58</f>
        <v>20.39</v>
      </c>
      <c r="N61" s="266">
        <f t="shared" si="3"/>
        <v>22.836800000000004</v>
      </c>
      <c r="O61" s="267" t="e">
        <f>+VLOOKUP(D61,[4]!Tabla4[#Data],8,FALSE)</f>
        <v>#REF!</v>
      </c>
      <c r="P61" s="259">
        <f t="shared" si="4"/>
        <v>15.2925</v>
      </c>
      <c r="Q61" s="270" t="e">
        <f t="shared" si="2"/>
        <v>#REF!</v>
      </c>
      <c r="R61" s="260">
        <f>IF(M61*(1+'RESUMEN '!$S$3)&gt;0,M61*(1+'RESUMEN '!$S$3)," ")</f>
        <v>20.650441877806742</v>
      </c>
      <c r="S61" s="260">
        <f>IF(N61*(1+'RESUMEN '!$S$3)&gt;0,N61*(1+'RESUMEN '!$S$3)," ")</f>
        <v>23.128494903143554</v>
      </c>
      <c r="T61" s="260">
        <f>IF(P61*(1+'RESUMEN '!$S$3)&gt;0,P61*(1+'RESUMEN '!$S$3)," ")</f>
        <v>15.487831408355056</v>
      </c>
    </row>
    <row r="62" spans="2:20" s="269" customFormat="1" ht="27" customHeight="1">
      <c r="B62" s="261">
        <v>57</v>
      </c>
      <c r="C62" s="262" t="s">
        <v>794</v>
      </c>
      <c r="D62" s="263" t="str">
        <f>[4]RMO!B60</f>
        <v>O-057</v>
      </c>
      <c r="E62" s="264" t="s">
        <v>823</v>
      </c>
      <c r="F62" s="265">
        <f>+'[4]O-057'!H30</f>
        <v>0.27</v>
      </c>
      <c r="G62" s="265">
        <f>+'[4]O-057'!H40</f>
        <v>15.98</v>
      </c>
      <c r="H62" s="265">
        <f>+'[4]O-057'!H46</f>
        <v>0</v>
      </c>
      <c r="I62" s="265">
        <f>+'[4]O-057'!H52</f>
        <v>1.62</v>
      </c>
      <c r="J62" s="265">
        <f>+'[4]O-057'!H54</f>
        <v>17.87</v>
      </c>
      <c r="K62" s="265">
        <f>+'[4]O-057'!H55</f>
        <v>2.14</v>
      </c>
      <c r="L62" s="265">
        <f>+'[4]O-057'!H56</f>
        <v>1.79</v>
      </c>
      <c r="M62" s="266">
        <f>+'[4]O-057'!H58</f>
        <v>21.8</v>
      </c>
      <c r="N62" s="266">
        <f t="shared" si="3"/>
        <v>24.416000000000004</v>
      </c>
      <c r="O62" s="267" t="e">
        <f>+VLOOKUP(D62,[4]!Tabla4[#Data],8,FALSE)</f>
        <v>#REF!</v>
      </c>
      <c r="P62" s="259">
        <f t="shared" si="4"/>
        <v>16.350000000000001</v>
      </c>
      <c r="Q62" s="270" t="e">
        <f t="shared" si="2"/>
        <v>#REF!</v>
      </c>
      <c r="R62" s="260">
        <f>IF(M62*(1+'RESUMEN '!$S$3)&gt;0,M62*(1+'RESUMEN '!$S$3)," ")</f>
        <v>22.078451836007208</v>
      </c>
      <c r="S62" s="260">
        <f>IF(N62*(1+'RESUMEN '!$S$3)&gt;0,N62*(1+'RESUMEN '!$S$3)," ")</f>
        <v>24.727866056328079</v>
      </c>
      <c r="T62" s="260">
        <f>IF(P62*(1+'RESUMEN '!$S$3)&gt;0,P62*(1+'RESUMEN '!$S$3)," ")</f>
        <v>16.558838877005407</v>
      </c>
    </row>
    <row r="63" spans="2:20" s="269" customFormat="1" ht="27" customHeight="1">
      <c r="B63" s="261">
        <v>58</v>
      </c>
      <c r="C63" s="262" t="s">
        <v>794</v>
      </c>
      <c r="D63" s="263" t="str">
        <f>[4]RMO!B61</f>
        <v>O-058</v>
      </c>
      <c r="E63" s="264" t="s">
        <v>822</v>
      </c>
      <c r="F63" s="265">
        <f>+'[4]O-058'!H30</f>
        <v>0.69</v>
      </c>
      <c r="G63" s="265">
        <f>+'[4]O-058'!H40</f>
        <v>46.78</v>
      </c>
      <c r="H63" s="265">
        <f>+'[4]O-058'!H46</f>
        <v>0</v>
      </c>
      <c r="I63" s="265">
        <f>+'[4]O-058'!H52</f>
        <v>8.19</v>
      </c>
      <c r="J63" s="265">
        <f>+'[4]O-058'!H54</f>
        <v>55.66</v>
      </c>
      <c r="K63" s="265">
        <f>+'[4]O-058'!H55</f>
        <v>6.68</v>
      </c>
      <c r="L63" s="265">
        <f>+'[4]O-058'!H56</f>
        <v>5.57</v>
      </c>
      <c r="M63" s="266">
        <f>+'[4]O-058'!H58</f>
        <v>67.91</v>
      </c>
      <c r="N63" s="266">
        <f t="shared" si="3"/>
        <v>76.059200000000004</v>
      </c>
      <c r="O63" s="267" t="e">
        <f>+VLOOKUP(D63,[4]!Tabla4[#Data],8,FALSE)</f>
        <v>#REF!</v>
      </c>
      <c r="P63" s="259">
        <f t="shared" si="4"/>
        <v>50.932499999999997</v>
      </c>
      <c r="Q63" s="268" t="e">
        <f t="shared" si="2"/>
        <v>#REF!</v>
      </c>
      <c r="R63" s="260">
        <f>IF(M63*(1+'RESUMEN '!$S$3)&gt;0,M63*(1+'RESUMEN '!$S$3)," ")</f>
        <v>68.777415788222456</v>
      </c>
      <c r="S63" s="260">
        <f>IF(N63*(1+'RESUMEN '!$S$3)&gt;0,N63*(1+'RESUMEN '!$S$3)," ")</f>
        <v>77.030705682809156</v>
      </c>
      <c r="T63" s="260">
        <f>IF(P63*(1+'RESUMEN '!$S$3)&gt;0,P63*(1+'RESUMEN '!$S$3)," ")</f>
        <v>51.583061841166838</v>
      </c>
    </row>
    <row r="64" spans="2:20" s="269" customFormat="1" ht="27" customHeight="1">
      <c r="B64" s="261">
        <v>59</v>
      </c>
      <c r="C64" s="262" t="s">
        <v>794</v>
      </c>
      <c r="D64" s="263" t="str">
        <f>[4]RMO!B62</f>
        <v>O-059</v>
      </c>
      <c r="E64" s="264" t="s">
        <v>821</v>
      </c>
      <c r="F64" s="265">
        <f>+'[4]O-059'!H30</f>
        <v>0.32</v>
      </c>
      <c r="G64" s="265">
        <f>+'[4]O-059'!H40</f>
        <v>16.97</v>
      </c>
      <c r="H64" s="265">
        <f>+'[4]O-059'!H46</f>
        <v>0</v>
      </c>
      <c r="I64" s="265">
        <f>+'[4]O-059'!H52</f>
        <v>1.91</v>
      </c>
      <c r="J64" s="265">
        <f>+'[4]O-059'!H54</f>
        <v>19.2</v>
      </c>
      <c r="K64" s="265">
        <f>+'[4]O-059'!H55</f>
        <v>2.2999999999999998</v>
      </c>
      <c r="L64" s="265">
        <f>+'[4]O-059'!H56</f>
        <v>1.92</v>
      </c>
      <c r="M64" s="266">
        <f>+'[4]O-059'!H58</f>
        <v>23.42</v>
      </c>
      <c r="N64" s="266">
        <f t="shared" si="3"/>
        <v>26.230400000000003</v>
      </c>
      <c r="O64" s="267" t="e">
        <f>+VLOOKUP(D64,[4]!Tabla4[#Data],8,FALSE)</f>
        <v>#REF!</v>
      </c>
      <c r="P64" s="259">
        <f t="shared" si="4"/>
        <v>17.565000000000001</v>
      </c>
      <c r="Q64" s="270" t="e">
        <f t="shared" si="2"/>
        <v>#REF!</v>
      </c>
      <c r="R64" s="260">
        <f>IF(M64*(1+'RESUMEN '!$S$3)&gt;0,M64*(1+'RESUMEN '!$S$3)," ")</f>
        <v>23.719144128407745</v>
      </c>
      <c r="S64" s="260">
        <f>IF(N64*(1+'RESUMEN '!$S$3)&gt;0,N64*(1+'RESUMEN '!$S$3)," ")</f>
        <v>26.565441423816676</v>
      </c>
      <c r="T64" s="260">
        <f>IF(P64*(1+'RESUMEN '!$S$3)&gt;0,P64*(1+'RESUMEN '!$S$3)," ")</f>
        <v>17.789358096305808</v>
      </c>
    </row>
    <row r="65" spans="2:20" s="269" customFormat="1" ht="27" customHeight="1">
      <c r="B65" s="261">
        <v>60</v>
      </c>
      <c r="C65" s="262" t="s">
        <v>794</v>
      </c>
      <c r="D65" s="263" t="str">
        <f>[4]RMO!B63</f>
        <v>O-060</v>
      </c>
      <c r="E65" s="264" t="s">
        <v>820</v>
      </c>
      <c r="F65" s="265">
        <f>+'[4]O-060'!H30</f>
        <v>0.85</v>
      </c>
      <c r="G65" s="265">
        <f>+'[4]O-060'!H40</f>
        <v>54.71</v>
      </c>
      <c r="H65" s="265">
        <f>+'[4]O-060'!H46</f>
        <v>0</v>
      </c>
      <c r="I65" s="265">
        <f>+'[4]O-060'!H52</f>
        <v>5.07</v>
      </c>
      <c r="J65" s="265">
        <f>+'[4]O-060'!H54</f>
        <v>60.63</v>
      </c>
      <c r="K65" s="265">
        <f>+'[4]O-060'!H55</f>
        <v>7.28</v>
      </c>
      <c r="L65" s="265">
        <f>+'[4]O-060'!H56</f>
        <v>6.06</v>
      </c>
      <c r="M65" s="266">
        <f>+'[4]O-060'!H58</f>
        <v>73.97</v>
      </c>
      <c r="N65" s="266">
        <f t="shared" si="3"/>
        <v>82.846400000000003</v>
      </c>
      <c r="O65" s="267" t="e">
        <f>+VLOOKUP(D65,[4]!Tabla4[#Data],8,FALSE)</f>
        <v>#REF!</v>
      </c>
      <c r="P65" s="259">
        <f t="shared" si="4"/>
        <v>55.477499999999999</v>
      </c>
      <c r="Q65" s="268" t="e">
        <f t="shared" si="2"/>
        <v>#REF!</v>
      </c>
      <c r="R65" s="260">
        <f>IF(M65*(1+'RESUMEN '!$S$3)&gt;0,M65*(1+'RESUMEN '!$S$3)," ")</f>
        <v>74.914820289424455</v>
      </c>
      <c r="S65" s="260">
        <f>IF(N65*(1+'RESUMEN '!$S$3)&gt;0,N65*(1+'RESUMEN '!$S$3)," ")</f>
        <v>83.904598724155392</v>
      </c>
      <c r="T65" s="260">
        <f>IF(P65*(1+'RESUMEN '!$S$3)&gt;0,P65*(1+'RESUMEN '!$S$3)," ")</f>
        <v>56.186115217068341</v>
      </c>
    </row>
    <row r="66" spans="2:20" s="182" customFormat="1" ht="27" customHeight="1">
      <c r="B66" s="190">
        <v>61</v>
      </c>
      <c r="C66" s="189" t="s">
        <v>794</v>
      </c>
      <c r="D66" s="219" t="str">
        <f>[4]RMO!B64</f>
        <v>O-061</v>
      </c>
      <c r="E66" s="188" t="s">
        <v>819</v>
      </c>
      <c r="F66" s="187">
        <f>+'[4]O-061'!H30</f>
        <v>0.73</v>
      </c>
      <c r="G66" s="187">
        <f>+'[4]O-061'!H40</f>
        <v>47</v>
      </c>
      <c r="H66" s="187">
        <f>+'[4]O-061'!H46</f>
        <v>0</v>
      </c>
      <c r="I66" s="187">
        <f>+'[4]O-061'!H52</f>
        <v>4.3499999999999996</v>
      </c>
      <c r="J66" s="187">
        <f>+'[4]O-061'!H54</f>
        <v>52.08</v>
      </c>
      <c r="K66" s="187">
        <f>+'[4]O-061'!H55</f>
        <v>6.25</v>
      </c>
      <c r="L66" s="187">
        <f>+'[4]O-061'!H56</f>
        <v>5.21</v>
      </c>
      <c r="M66" s="251">
        <f>+'[4]O-061'!H58</f>
        <v>63.54</v>
      </c>
      <c r="N66" s="186">
        <f t="shared" si="3"/>
        <v>71.1648</v>
      </c>
      <c r="O66" s="185" t="e">
        <f>+VLOOKUP(D66,[4]!Tabla4[#Data],8,FALSE)</f>
        <v>#REF!</v>
      </c>
      <c r="P66" s="273">
        <f t="shared" si="4"/>
        <v>47.655000000000001</v>
      </c>
      <c r="Q66" s="184" t="e">
        <f t="shared" si="2"/>
        <v>#REF!</v>
      </c>
      <c r="R66" s="258">
        <f>IF(M66*(1+'RESUMEN '!$S$3)&gt;0,M66*(1+'RESUMEN '!$S$3)," ")</f>
        <v>64.351597690821009</v>
      </c>
      <c r="S66" s="183">
        <f>IF(N66*(1+'RESUMEN '!$S$3)&gt;0,N66*(1+'RESUMEN '!$S$3)," ")</f>
        <v>72.073789413719524</v>
      </c>
      <c r="T66" s="276">
        <f>IF(P66*(1+'RESUMEN '!$S$3)&gt;0,P66*(1+'RESUMEN '!$S$3)," ")</f>
        <v>48.26369826811576</v>
      </c>
    </row>
    <row r="67" spans="2:20" s="269" customFormat="1" ht="27" customHeight="1">
      <c r="B67" s="261">
        <v>62</v>
      </c>
      <c r="C67" s="262" t="s">
        <v>794</v>
      </c>
      <c r="D67" s="263" t="str">
        <f>[4]RMO!B65</f>
        <v>O-062</v>
      </c>
      <c r="E67" s="264" t="s">
        <v>818</v>
      </c>
      <c r="F67" s="265">
        <f>+'[4]O-062'!H30</f>
        <v>0.28999999999999998</v>
      </c>
      <c r="G67" s="265">
        <f>+'[4]O-062'!H40</f>
        <v>18.71</v>
      </c>
      <c r="H67" s="265">
        <f>+'[4]O-062'!H46</f>
        <v>0</v>
      </c>
      <c r="I67" s="265">
        <f>+'[4]O-062'!H52</f>
        <v>1.81</v>
      </c>
      <c r="J67" s="265">
        <f>+'[4]O-062'!H54</f>
        <v>20.81</v>
      </c>
      <c r="K67" s="265">
        <f>+'[4]O-062'!H55</f>
        <v>2.5</v>
      </c>
      <c r="L67" s="265">
        <f>+'[4]O-062'!H56</f>
        <v>2.08</v>
      </c>
      <c r="M67" s="266">
        <f>+'[4]O-062'!H58</f>
        <v>25.39</v>
      </c>
      <c r="N67" s="266">
        <f t="shared" si="3"/>
        <v>28.436800000000002</v>
      </c>
      <c r="O67" s="267" t="e">
        <f>+VLOOKUP(D67,[4]!Tabla4[#Data],8,FALSE)</f>
        <v>#REF!</v>
      </c>
      <c r="P67" s="259">
        <f t="shared" si="4"/>
        <v>19.0425</v>
      </c>
      <c r="Q67" s="270" t="e">
        <f t="shared" si="2"/>
        <v>#REF!</v>
      </c>
      <c r="R67" s="260">
        <f>IF(M67*(1+'RESUMEN '!$S$3)&gt;0,M67*(1+'RESUMEN '!$S$3)," ")</f>
        <v>25.714306977808395</v>
      </c>
      <c r="S67" s="260">
        <f>IF(N67*(1+'RESUMEN '!$S$3)&gt;0,N67*(1+'RESUMEN '!$S$3)," ")</f>
        <v>28.800023815145405</v>
      </c>
      <c r="T67" s="260">
        <f>IF(P67*(1+'RESUMEN '!$S$3)&gt;0,P67*(1+'RESUMEN '!$S$3)," ")</f>
        <v>19.285730233356297</v>
      </c>
    </row>
    <row r="68" spans="2:20" s="269" customFormat="1" ht="27" customHeight="1">
      <c r="B68" s="261">
        <v>63</v>
      </c>
      <c r="C68" s="262" t="s">
        <v>794</v>
      </c>
      <c r="D68" s="263" t="str">
        <f>[4]RMO!B66</f>
        <v>O-063</v>
      </c>
      <c r="E68" s="264" t="s">
        <v>817</v>
      </c>
      <c r="F68" s="265">
        <f>+'[4]O-063'!H30</f>
        <v>0.31</v>
      </c>
      <c r="G68" s="265">
        <f>+'[4]O-063'!H40</f>
        <v>18.79</v>
      </c>
      <c r="H68" s="265">
        <f>+'[4]O-063'!H46</f>
        <v>0</v>
      </c>
      <c r="I68" s="265">
        <f>+'[4]O-063'!H52</f>
        <v>2.1800000000000002</v>
      </c>
      <c r="J68" s="265">
        <f>+'[4]O-063'!H54</f>
        <v>21.28</v>
      </c>
      <c r="K68" s="265">
        <f>+'[4]O-063'!H55</f>
        <v>2.5499999999999998</v>
      </c>
      <c r="L68" s="265">
        <f>+'[4]O-063'!H56</f>
        <v>2.13</v>
      </c>
      <c r="M68" s="266">
        <f>+'[4]O-063'!H58</f>
        <v>25.96</v>
      </c>
      <c r="N68" s="266">
        <f t="shared" si="3"/>
        <v>29.075200000000002</v>
      </c>
      <c r="O68" s="267" t="e">
        <f>+VLOOKUP(D68,[4]!Tabla4[#Data],8,FALSE)</f>
        <v>#REF!</v>
      </c>
      <c r="P68" s="259">
        <f t="shared" si="4"/>
        <v>19.47</v>
      </c>
      <c r="Q68" s="268" t="e">
        <f t="shared" si="2"/>
        <v>#REF!</v>
      </c>
      <c r="R68" s="260">
        <f>IF(M68*(1+'RESUMEN '!$S$3)&gt;0,M68*(1+'RESUMEN '!$S$3)," ")</f>
        <v>26.291587599208583</v>
      </c>
      <c r="S68" s="260">
        <f>IF(N68*(1+'RESUMEN '!$S$3)&gt;0,N68*(1+'RESUMEN '!$S$3)," ")</f>
        <v>29.446578111113617</v>
      </c>
      <c r="T68" s="260">
        <f>IF(P68*(1+'RESUMEN '!$S$3)&gt;0,P68*(1+'RESUMEN '!$S$3)," ")</f>
        <v>19.718690699406437</v>
      </c>
    </row>
    <row r="69" spans="2:20" s="269" customFormat="1" ht="27" customHeight="1">
      <c r="B69" s="261">
        <v>64</v>
      </c>
      <c r="C69" s="262" t="s">
        <v>794</v>
      </c>
      <c r="D69" s="263" t="str">
        <f>[4]RMO!B67</f>
        <v>O-064</v>
      </c>
      <c r="E69" s="264" t="s">
        <v>816</v>
      </c>
      <c r="F69" s="265">
        <f>+'[4]O-064'!H30</f>
        <v>0.13</v>
      </c>
      <c r="G69" s="265">
        <f>+'[4]O-064'!H40</f>
        <v>6.87</v>
      </c>
      <c r="H69" s="265">
        <f>+'[4]O-064'!H46</f>
        <v>0</v>
      </c>
      <c r="I69" s="265">
        <f>+'[4]O-064'!H52</f>
        <v>1.07</v>
      </c>
      <c r="J69" s="265">
        <f>+'[4]O-064'!H54</f>
        <v>8.07</v>
      </c>
      <c r="K69" s="265">
        <f>+'[4]O-064'!H55</f>
        <v>0.97</v>
      </c>
      <c r="L69" s="265">
        <f>+'[4]O-064'!H56</f>
        <v>0.81</v>
      </c>
      <c r="M69" s="266">
        <f>+'[4]O-064'!H58</f>
        <v>9.85</v>
      </c>
      <c r="N69" s="266"/>
      <c r="O69" s="267" t="e">
        <f>+VLOOKUP(D69,[4]!Tabla4[#Data],8,FALSE)</f>
        <v>#REF!</v>
      </c>
      <c r="P69" s="273">
        <f t="shared" si="4"/>
        <v>7.3874999999999993</v>
      </c>
      <c r="Q69" s="270" t="e">
        <f t="shared" si="2"/>
        <v>#REF!</v>
      </c>
      <c r="R69" s="260">
        <f>IF(M69*(1+'RESUMEN '!$S$3)&gt;0,M69*(1+'RESUMEN '!$S$3)," ")</f>
        <v>9.9758142470032567</v>
      </c>
      <c r="S69" s="260" t="str">
        <f>IF(N69*(1+'RESUMEN '!$S$3)&gt;0,N69*(1+'RESUMEN '!$S$3)," ")</f>
        <v xml:space="preserve"> </v>
      </c>
      <c r="T69" s="276">
        <f>IF(P69*(1+'RESUMEN '!$S$3)&gt;0,P69*(1+'RESUMEN '!$S$3)," ")</f>
        <v>7.4818606852524416</v>
      </c>
    </row>
    <row r="70" spans="2:20" s="269" customFormat="1" ht="27" customHeight="1">
      <c r="B70" s="261">
        <v>65</v>
      </c>
      <c r="C70" s="262" t="s">
        <v>794</v>
      </c>
      <c r="D70" s="263" t="str">
        <f>[4]RMO!B68</f>
        <v>O-065</v>
      </c>
      <c r="E70" s="264" t="s">
        <v>815</v>
      </c>
      <c r="F70" s="265">
        <f>+'[4]O-065'!H30</f>
        <v>0.17</v>
      </c>
      <c r="G70" s="265">
        <f>+'[4]O-065'!H40</f>
        <v>8.93</v>
      </c>
      <c r="H70" s="265">
        <f>+'[4]O-065'!H46</f>
        <v>0</v>
      </c>
      <c r="I70" s="265">
        <f>+'[4]O-065'!H52</f>
        <v>1.39</v>
      </c>
      <c r="J70" s="265">
        <f>+'[4]O-065'!H54</f>
        <v>10.49</v>
      </c>
      <c r="K70" s="265">
        <f>+'[4]O-065'!H55</f>
        <v>1.26</v>
      </c>
      <c r="L70" s="265">
        <f>+'[4]O-065'!H56</f>
        <v>1.05</v>
      </c>
      <c r="M70" s="266">
        <f>+'[4]O-065'!H58</f>
        <v>12.8</v>
      </c>
      <c r="N70" s="266"/>
      <c r="O70" s="267" t="e">
        <f>+VLOOKUP(D70,[4]!Tabla4[#Data],8,FALSE)</f>
        <v>#REF!</v>
      </c>
      <c r="P70" s="273">
        <f t="shared" si="4"/>
        <v>9.6000000000000014</v>
      </c>
      <c r="Q70" s="270" t="e">
        <f t="shared" ref="Q70:Q99" si="5">+M70/O70-1</f>
        <v>#REF!</v>
      </c>
      <c r="R70" s="260">
        <f>IF(M70*(1+'RESUMEN '!$S$3)&gt;0,M70*(1+'RESUMEN '!$S$3)," ")</f>
        <v>12.963494656004233</v>
      </c>
      <c r="S70" s="260" t="str">
        <f>IF(N70*(1+'RESUMEN '!$S$3)&gt;0,N70*(1+'RESUMEN '!$S$3)," ")</f>
        <v xml:space="preserve"> </v>
      </c>
      <c r="T70" s="276">
        <f>IF(P70*(1+'RESUMEN '!$S$3)&gt;0,P70*(1+'RESUMEN '!$S$3)," ")</f>
        <v>9.7226209920031756</v>
      </c>
    </row>
    <row r="71" spans="2:20" s="269" customFormat="1" ht="27" customHeight="1">
      <c r="B71" s="261">
        <v>66</v>
      </c>
      <c r="C71" s="262" t="s">
        <v>794</v>
      </c>
      <c r="D71" s="263" t="str">
        <f>[4]RMO!B69</f>
        <v>O-066</v>
      </c>
      <c r="E71" s="264" t="s">
        <v>814</v>
      </c>
      <c r="F71" s="265">
        <f>+'[4]O-066'!H30</f>
        <v>0.27</v>
      </c>
      <c r="G71" s="265">
        <f>+'[4]O-066'!H40</f>
        <v>13.9</v>
      </c>
      <c r="H71" s="265">
        <f>+'[4]O-066'!H46</f>
        <v>0</v>
      </c>
      <c r="I71" s="265">
        <f>+'[4]O-066'!H52</f>
        <v>1.93</v>
      </c>
      <c r="J71" s="265">
        <f>+'[4]O-066'!H54</f>
        <v>16.100000000000001</v>
      </c>
      <c r="K71" s="265">
        <f>+'[4]O-066'!H55</f>
        <v>1.93</v>
      </c>
      <c r="L71" s="265">
        <f>+'[4]O-066'!H56</f>
        <v>1.61</v>
      </c>
      <c r="M71" s="266">
        <f>+'[4]O-066'!H58</f>
        <v>19.64</v>
      </c>
      <c r="N71" s="266"/>
      <c r="O71" s="267" t="e">
        <f>+VLOOKUP(D71,[4]!Tabla4[#Data],8,FALSE)</f>
        <v>#REF!</v>
      </c>
      <c r="P71" s="273">
        <f t="shared" si="4"/>
        <v>14.73</v>
      </c>
      <c r="Q71" s="270" t="e">
        <f t="shared" si="5"/>
        <v>#REF!</v>
      </c>
      <c r="R71" s="260">
        <f>IF(M71*(1+'RESUMEN '!$S$3)&gt;0,M71*(1+'RESUMEN '!$S$3)," ")</f>
        <v>19.890862112806495</v>
      </c>
      <c r="S71" s="260" t="str">
        <f>IF(N71*(1+'RESUMEN '!$S$3)&gt;0,N71*(1+'RESUMEN '!$S$3)," ")</f>
        <v xml:space="preserve"> </v>
      </c>
      <c r="T71" s="276">
        <f>IF(P71*(1+'RESUMEN '!$S$3)&gt;0,P71*(1+'RESUMEN '!$S$3)," ")</f>
        <v>14.918146584604871</v>
      </c>
    </row>
    <row r="72" spans="2:20" s="269" customFormat="1" ht="27" customHeight="1">
      <c r="B72" s="261">
        <v>67</v>
      </c>
      <c r="C72" s="262" t="s">
        <v>794</v>
      </c>
      <c r="D72" s="263" t="str">
        <f>[4]RMO!B70</f>
        <v>O-067</v>
      </c>
      <c r="E72" s="264" t="s">
        <v>813</v>
      </c>
      <c r="F72" s="265">
        <f>+'[4]O-067'!H30</f>
        <v>0.32</v>
      </c>
      <c r="G72" s="265">
        <f>+'[4]O-067'!H40</f>
        <v>17.489999999999998</v>
      </c>
      <c r="H72" s="265">
        <f>+'[4]O-067'!H46</f>
        <v>0</v>
      </c>
      <c r="I72" s="265">
        <f>+'[4]O-067'!H52</f>
        <v>2.2799999999999998</v>
      </c>
      <c r="J72" s="265">
        <f>+'[4]O-067'!H54</f>
        <v>20.09</v>
      </c>
      <c r="K72" s="265">
        <f>+'[4]O-067'!H55</f>
        <v>2.41</v>
      </c>
      <c r="L72" s="265">
        <f>+'[4]O-067'!H56</f>
        <v>2.0099999999999998</v>
      </c>
      <c r="M72" s="266">
        <f>+'[4]O-067'!H57</f>
        <v>24.51</v>
      </c>
      <c r="N72" s="266"/>
      <c r="O72" s="267" t="e">
        <f>+VLOOKUP(D72,[4]!Tabla4[#Data],8,FALSE)</f>
        <v>#REF!</v>
      </c>
      <c r="P72" s="273">
        <f t="shared" si="4"/>
        <v>18.3825</v>
      </c>
      <c r="Q72" s="270" t="e">
        <f t="shared" si="5"/>
        <v>#REF!</v>
      </c>
      <c r="R72" s="260">
        <f>IF(M72*(1+'RESUMEN '!$S$3)&gt;0,M72*(1+'RESUMEN '!$S$3)," ")</f>
        <v>24.823066720208107</v>
      </c>
      <c r="S72" s="260" t="str">
        <f>IF(N72*(1+'RESUMEN '!$S$3)&gt;0,N72*(1+'RESUMEN '!$S$3)," ")</f>
        <v xml:space="preserve"> </v>
      </c>
      <c r="T72" s="276">
        <f>IF(P72*(1+'RESUMEN '!$S$3)&gt;0,P72*(1+'RESUMEN '!$S$3)," ")</f>
        <v>18.617300040156078</v>
      </c>
    </row>
    <row r="73" spans="2:20" s="269" customFormat="1" ht="27" customHeight="1">
      <c r="B73" s="261">
        <v>68</v>
      </c>
      <c r="C73" s="262" t="s">
        <v>794</v>
      </c>
      <c r="D73" s="263" t="str">
        <f>[4]RMO!B71</f>
        <v>O-068</v>
      </c>
      <c r="E73" s="264" t="s">
        <v>812</v>
      </c>
      <c r="F73" s="265">
        <f>+'[4]O-068'!H30</f>
        <v>0.36</v>
      </c>
      <c r="G73" s="265">
        <f>+'[4]O-068'!H40</f>
        <v>18.350000000000001</v>
      </c>
      <c r="H73" s="265">
        <f>+'[4]O-068'!H46</f>
        <v>0</v>
      </c>
      <c r="I73" s="265">
        <f>+'[4]O-068'!H52</f>
        <v>2.5499999999999998</v>
      </c>
      <c r="J73" s="265">
        <f>+'[4]O-068'!H54</f>
        <v>21.26</v>
      </c>
      <c r="K73" s="265">
        <f>+'[4]O-068'!H55</f>
        <v>2.5499999999999998</v>
      </c>
      <c r="L73" s="265">
        <f>+'[4]O-068'!H56</f>
        <v>2.13</v>
      </c>
      <c r="M73" s="266">
        <f>+'[4]O-068'!H58</f>
        <v>25.94</v>
      </c>
      <c r="N73" s="266"/>
      <c r="O73" s="267" t="e">
        <f>+VLOOKUP(D73,[4]!Tabla4[#Data],8,FALSE)</f>
        <v>#REF!</v>
      </c>
      <c r="P73" s="273">
        <f t="shared" si="4"/>
        <v>19.455000000000002</v>
      </c>
      <c r="Q73" s="270" t="e">
        <f t="shared" si="5"/>
        <v>#REF!</v>
      </c>
      <c r="R73" s="260">
        <f>IF(M73*(1+'RESUMEN '!$S$3)&gt;0,M73*(1+'RESUMEN '!$S$3)," ")</f>
        <v>26.271332138808578</v>
      </c>
      <c r="S73" s="260" t="str">
        <f>IF(N73*(1+'RESUMEN '!$S$3)&gt;0,N73*(1+'RESUMEN '!$S$3)," ")</f>
        <v xml:space="preserve"> </v>
      </c>
      <c r="T73" s="276">
        <f>IF(P73*(1+'RESUMEN '!$S$3)&gt;0,P73*(1+'RESUMEN '!$S$3)," ")</f>
        <v>19.703499104106434</v>
      </c>
    </row>
    <row r="74" spans="2:20" s="269" customFormat="1" ht="27" customHeight="1">
      <c r="B74" s="261">
        <v>69</v>
      </c>
      <c r="C74" s="262" t="s">
        <v>794</v>
      </c>
      <c r="D74" s="263" t="str">
        <f>[4]RMO!B72</f>
        <v>O-069</v>
      </c>
      <c r="E74" s="264" t="s">
        <v>811</v>
      </c>
      <c r="F74" s="265">
        <f>+'[4]O-069'!H30</f>
        <v>0.38</v>
      </c>
      <c r="G74" s="265">
        <f>+'[4]O-069'!H40</f>
        <v>19.28</v>
      </c>
      <c r="H74" s="265">
        <f>+'[4]O-069'!H46</f>
        <v>0</v>
      </c>
      <c r="I74" s="265">
        <f>+'[4]O-069'!H52</f>
        <v>2.68</v>
      </c>
      <c r="J74" s="265">
        <f>+'[4]O-069'!H54</f>
        <v>22.34</v>
      </c>
      <c r="K74" s="265">
        <f>+'[4]O-069'!H55</f>
        <v>2.68</v>
      </c>
      <c r="L74" s="265">
        <f>+'[4]O-069'!H56</f>
        <v>2.23</v>
      </c>
      <c r="M74" s="266">
        <f>+'[4]O-069'!H58</f>
        <v>27.25</v>
      </c>
      <c r="N74" s="266"/>
      <c r="O74" s="267" t="e">
        <f>+VLOOKUP(D74,[4]!Tabla4[#Data],8,FALSE)</f>
        <v>#REF!</v>
      </c>
      <c r="P74" s="273">
        <f t="shared" ref="P74:P91" si="6">((+M74))*0.75</f>
        <v>20.4375</v>
      </c>
      <c r="Q74" s="270" t="e">
        <f t="shared" si="5"/>
        <v>#REF!</v>
      </c>
      <c r="R74" s="260">
        <f>IF(M74*(1+'RESUMEN '!$S$3)&gt;0,M74*(1+'RESUMEN '!$S$3)," ")</f>
        <v>27.598064795009009</v>
      </c>
      <c r="S74" s="260" t="str">
        <f>IF(N74*(1+'RESUMEN '!$S$3)&gt;0,N74*(1+'RESUMEN '!$S$3)," ")</f>
        <v xml:space="preserve"> </v>
      </c>
      <c r="T74" s="276">
        <f>IF(P74*(1+'RESUMEN '!$S$3)&gt;0,P74*(1+'RESUMEN '!$S$3)," ")</f>
        <v>20.698548596256757</v>
      </c>
    </row>
    <row r="75" spans="2:20" s="269" customFormat="1" ht="27" customHeight="1">
      <c r="B75" s="261">
        <v>70</v>
      </c>
      <c r="C75" s="262" t="s">
        <v>794</v>
      </c>
      <c r="D75" s="263" t="str">
        <f>[4]RMO!B73</f>
        <v>O-070</v>
      </c>
      <c r="E75" s="264" t="s">
        <v>810</v>
      </c>
      <c r="F75" s="265">
        <f>+'[4]O-070'!H30</f>
        <v>0.34</v>
      </c>
      <c r="G75" s="265">
        <f>+'[4]O-070'!H40</f>
        <v>23.49</v>
      </c>
      <c r="H75" s="265">
        <f>+'[4]O-070'!H46</f>
        <v>0</v>
      </c>
      <c r="I75" s="265">
        <f>+'[4]O-070'!H52</f>
        <v>4.8499999999999996</v>
      </c>
      <c r="J75" s="265">
        <f>+'[4]O-070'!H54</f>
        <v>28.68</v>
      </c>
      <c r="K75" s="265">
        <f>+'[4]O-070'!H55</f>
        <v>3.44</v>
      </c>
      <c r="L75" s="265">
        <f>+'[4]O-070'!H56</f>
        <v>2.87</v>
      </c>
      <c r="M75" s="266">
        <f>+'[4]O-070'!H58</f>
        <v>34.99</v>
      </c>
      <c r="N75" s="266"/>
      <c r="O75" s="267" t="e">
        <f>+VLOOKUP(D75,[4]!Tabla4[#Data],8,FALSE)</f>
        <v>#REF!</v>
      </c>
      <c r="P75" s="273">
        <f t="shared" si="6"/>
        <v>26.2425</v>
      </c>
      <c r="Q75" s="268" t="e">
        <f t="shared" si="5"/>
        <v>#REF!</v>
      </c>
      <c r="R75" s="260">
        <f>IF(M75*(1+'RESUMEN '!$S$3)&gt;0,M75*(1+'RESUMEN '!$S$3)," ")</f>
        <v>35.43692796981157</v>
      </c>
      <c r="S75" s="260" t="str">
        <f>IF(N75*(1+'RESUMEN '!$S$3)&gt;0,N75*(1+'RESUMEN '!$S$3)," ")</f>
        <v xml:space="preserve"> </v>
      </c>
      <c r="T75" s="276">
        <f>IF(P75*(1+'RESUMEN '!$S$3)&gt;0,P75*(1+'RESUMEN '!$S$3)," ")</f>
        <v>26.577695977358676</v>
      </c>
    </row>
    <row r="76" spans="2:20" s="269" customFormat="1" ht="27" customHeight="1">
      <c r="B76" s="261">
        <v>71</v>
      </c>
      <c r="C76" s="262" t="s">
        <v>794</v>
      </c>
      <c r="D76" s="263" t="str">
        <f>[4]RMO!B74</f>
        <v>O-071</v>
      </c>
      <c r="E76" s="264" t="s">
        <v>809</v>
      </c>
      <c r="F76" s="265">
        <f>+'[4]O-071'!H30</f>
        <v>0.35</v>
      </c>
      <c r="G76" s="265">
        <f>+'[4]O-071'!H40</f>
        <v>21.85</v>
      </c>
      <c r="H76" s="265">
        <f>+'[4]O-071'!H46</f>
        <v>0</v>
      </c>
      <c r="I76" s="265">
        <f>+'[4]O-071'!H52</f>
        <v>5</v>
      </c>
      <c r="J76" s="265">
        <f>+'[4]O-071'!H54</f>
        <v>27.2</v>
      </c>
      <c r="K76" s="265">
        <f>+'[4]O-071'!H55</f>
        <v>3.26</v>
      </c>
      <c r="L76" s="265">
        <f>+'[4]O-071'!H56</f>
        <v>2.72</v>
      </c>
      <c r="M76" s="266">
        <f>+'[4]O-071'!H58</f>
        <v>33.18</v>
      </c>
      <c r="N76" s="266"/>
      <c r="O76" s="267" t="e">
        <f>+VLOOKUP(D76,[4]!Tabla4[#Data],8,FALSE)</f>
        <v>#REF!</v>
      </c>
      <c r="P76" s="273">
        <f t="shared" si="6"/>
        <v>24.884999999999998</v>
      </c>
      <c r="Q76" s="268" t="e">
        <f t="shared" si="5"/>
        <v>#REF!</v>
      </c>
      <c r="R76" s="260">
        <f>IF(M76*(1+'RESUMEN '!$S$3)&gt;0,M76*(1+'RESUMEN '!$S$3)," ")</f>
        <v>33.603808803610974</v>
      </c>
      <c r="S76" s="260" t="str">
        <f>IF(N76*(1+'RESUMEN '!$S$3)&gt;0,N76*(1+'RESUMEN '!$S$3)," ")</f>
        <v xml:space="preserve"> </v>
      </c>
      <c r="T76" s="276">
        <f>IF(P76*(1+'RESUMEN '!$S$3)&gt;0,P76*(1+'RESUMEN '!$S$3)," ")</f>
        <v>25.202856602708227</v>
      </c>
    </row>
    <row r="77" spans="2:20" s="269" customFormat="1" ht="27" customHeight="1">
      <c r="B77" s="261">
        <v>72</v>
      </c>
      <c r="C77" s="262" t="s">
        <v>794</v>
      </c>
      <c r="D77" s="263" t="str">
        <f>[4]RMO!B75</f>
        <v>O-072</v>
      </c>
      <c r="E77" s="264" t="s">
        <v>808</v>
      </c>
      <c r="F77" s="265">
        <f>+'[4]O-072'!H30</f>
        <v>0.36</v>
      </c>
      <c r="G77" s="265">
        <f>+'[4]O-072'!H40</f>
        <v>22.58</v>
      </c>
      <c r="H77" s="265">
        <f>+'[4]O-072'!H46</f>
        <v>0</v>
      </c>
      <c r="I77" s="265">
        <f>+'[4]O-072'!H52</f>
        <v>5.17</v>
      </c>
      <c r="J77" s="265">
        <f>+'[4]O-072'!H54</f>
        <v>28.11</v>
      </c>
      <c r="K77" s="265">
        <f>+'[4]O-072'!H55</f>
        <v>3.37</v>
      </c>
      <c r="L77" s="265">
        <f>+'[4]O-072'!H56</f>
        <v>2.81</v>
      </c>
      <c r="M77" s="266">
        <f>+'[4]O-072'!H58</f>
        <v>34.29</v>
      </c>
      <c r="N77" s="266"/>
      <c r="O77" s="267" t="e">
        <f>+VLOOKUP(D77,[4]!Tabla4[#Data],8,FALSE)</f>
        <v>#REF!</v>
      </c>
      <c r="P77" s="273">
        <f t="shared" si="6"/>
        <v>25.717500000000001</v>
      </c>
      <c r="Q77" s="268" t="e">
        <f t="shared" si="5"/>
        <v>#REF!</v>
      </c>
      <c r="R77" s="260">
        <f>IF(M77*(1+'RESUMEN '!$S$3)&gt;0,M77*(1+'RESUMEN '!$S$3)," ")</f>
        <v>34.727986855811338</v>
      </c>
      <c r="S77" s="260" t="str">
        <f>IF(N77*(1+'RESUMEN '!$S$3)&gt;0,N77*(1+'RESUMEN '!$S$3)," ")</f>
        <v xml:space="preserve"> </v>
      </c>
      <c r="T77" s="276">
        <f>IF(P77*(1+'RESUMEN '!$S$3)&gt;0,P77*(1+'RESUMEN '!$S$3)," ")</f>
        <v>26.045990141858503</v>
      </c>
    </row>
    <row r="78" spans="2:20" s="269" customFormat="1" ht="27" customHeight="1">
      <c r="B78" s="261">
        <v>73</v>
      </c>
      <c r="C78" s="262" t="s">
        <v>794</v>
      </c>
      <c r="D78" s="263" t="str">
        <f>[4]RMO!B76</f>
        <v>O-073</v>
      </c>
      <c r="E78" s="264" t="s">
        <v>807</v>
      </c>
      <c r="F78" s="265">
        <f>+'[4]O-073'!H30</f>
        <v>0.37</v>
      </c>
      <c r="G78" s="265">
        <f>+'[4]O-073'!H40</f>
        <v>24.44</v>
      </c>
      <c r="H78" s="265">
        <f>+'[4]O-073'!H46</f>
        <v>0</v>
      </c>
      <c r="I78" s="265">
        <f>+'[4]O-073'!H52</f>
        <v>5.3</v>
      </c>
      <c r="J78" s="265">
        <f>+'[4]O-073'!H54</f>
        <v>30.11</v>
      </c>
      <c r="K78" s="265">
        <f>+'[4]O-073'!H55</f>
        <v>3.61</v>
      </c>
      <c r="L78" s="265">
        <f>+'[4]O-073'!H56</f>
        <v>3.01</v>
      </c>
      <c r="M78" s="266">
        <f>+'[4]O-073'!H58</f>
        <v>36.729999999999997</v>
      </c>
      <c r="N78" s="266"/>
      <c r="O78" s="267" t="e">
        <f>+VLOOKUP(D78,[4]!Tabla4[#Data],8,FALSE)</f>
        <v>#REF!</v>
      </c>
      <c r="P78" s="273">
        <f t="shared" si="6"/>
        <v>27.547499999999999</v>
      </c>
      <c r="Q78" s="268" t="e">
        <f t="shared" si="5"/>
        <v>#REF!</v>
      </c>
      <c r="R78" s="260">
        <f>IF(M78*(1+'RESUMEN '!$S$3)&gt;0,M78*(1+'RESUMEN '!$S$3)," ")</f>
        <v>37.199153024612144</v>
      </c>
      <c r="S78" s="260" t="str">
        <f>IF(N78*(1+'RESUMEN '!$S$3)&gt;0,N78*(1+'RESUMEN '!$S$3)," ")</f>
        <v xml:space="preserve"> </v>
      </c>
      <c r="T78" s="276">
        <f>IF(P78*(1+'RESUMEN '!$S$3)&gt;0,P78*(1+'RESUMEN '!$S$3)," ")</f>
        <v>27.899364768459108</v>
      </c>
    </row>
    <row r="79" spans="2:20" s="269" customFormat="1" ht="27" customHeight="1">
      <c r="B79" s="261">
        <v>74</v>
      </c>
      <c r="C79" s="262" t="s">
        <v>794</v>
      </c>
      <c r="D79" s="263" t="str">
        <f>[4]RMO!B77</f>
        <v>O-074</v>
      </c>
      <c r="E79" s="264" t="s">
        <v>806</v>
      </c>
      <c r="F79" s="265">
        <f>+'[4]O-074'!H30</f>
        <v>0.39</v>
      </c>
      <c r="G79" s="265">
        <f>+'[4]O-074'!H40</f>
        <v>25.2</v>
      </c>
      <c r="H79" s="265">
        <f>+'[4]O-074'!H46</f>
        <v>0</v>
      </c>
      <c r="I79" s="265">
        <f>+'[4]O-074'!H52</f>
        <v>5.47</v>
      </c>
      <c r="J79" s="265">
        <f>+'[4]O-074'!H54</f>
        <v>31.06</v>
      </c>
      <c r="K79" s="265">
        <f>+'[4]O-074'!H55</f>
        <v>3.73</v>
      </c>
      <c r="L79" s="265">
        <f>+'[4]O-074'!H56</f>
        <v>3.11</v>
      </c>
      <c r="M79" s="266">
        <f>+'[4]O-074'!H58</f>
        <v>37.9</v>
      </c>
      <c r="N79" s="266"/>
      <c r="O79" s="267" t="e">
        <f>+VLOOKUP(D79,[4]!Tabla4[#Data],8,FALSE)</f>
        <v>#REF!</v>
      </c>
      <c r="P79" s="273">
        <f t="shared" si="6"/>
        <v>28.424999999999997</v>
      </c>
      <c r="Q79" s="268" t="e">
        <f t="shared" si="5"/>
        <v>#REF!</v>
      </c>
      <c r="R79" s="260">
        <f>IF(M79*(1+'RESUMEN '!$S$3)&gt;0,M79*(1+'RESUMEN '!$S$3)," ")</f>
        <v>38.384097458012533</v>
      </c>
      <c r="S79" s="260" t="str">
        <f>IF(N79*(1+'RESUMEN '!$S$3)&gt;0,N79*(1+'RESUMEN '!$S$3)," ")</f>
        <v xml:space="preserve"> </v>
      </c>
      <c r="T79" s="276">
        <f>IF(P79*(1+'RESUMEN '!$S$3)&gt;0,P79*(1+'RESUMEN '!$S$3)," ")</f>
        <v>28.788073093509396</v>
      </c>
    </row>
    <row r="80" spans="2:20" s="269" customFormat="1" ht="27" customHeight="1">
      <c r="B80" s="261">
        <v>75</v>
      </c>
      <c r="C80" s="262" t="s">
        <v>794</v>
      </c>
      <c r="D80" s="263" t="str">
        <f>[4]RMO!B78</f>
        <v>O-075</v>
      </c>
      <c r="E80" s="264" t="s">
        <v>805</v>
      </c>
      <c r="F80" s="265">
        <f>+'[4]O-075'!H30</f>
        <v>0.4</v>
      </c>
      <c r="G80" s="265">
        <f>+'[4]O-075'!H40</f>
        <v>26.02</v>
      </c>
      <c r="H80" s="265">
        <f>+'[4]O-075'!H46</f>
        <v>0</v>
      </c>
      <c r="I80" s="265">
        <f>+'[4]O-075'!H52</f>
        <v>5.65</v>
      </c>
      <c r="J80" s="265">
        <f>+'[4]O-075'!H54</f>
        <v>32.07</v>
      </c>
      <c r="K80" s="265">
        <f>+'[4]O-075'!H55</f>
        <v>3.85</v>
      </c>
      <c r="L80" s="265">
        <f>+'[4]O-075'!H56</f>
        <v>3.21</v>
      </c>
      <c r="M80" s="266">
        <f>+'[4]O-075'!H58</f>
        <v>39.130000000000003</v>
      </c>
      <c r="N80" s="266"/>
      <c r="O80" s="267" t="e">
        <f>+VLOOKUP(D80,[4]!Tabla4[#Data],8,FALSE)</f>
        <v>#REF!</v>
      </c>
      <c r="P80" s="273">
        <f t="shared" si="6"/>
        <v>29.347500000000004</v>
      </c>
      <c r="Q80" s="268" t="e">
        <f t="shared" si="5"/>
        <v>#REF!</v>
      </c>
      <c r="R80" s="260">
        <f>IF(M80*(1+'RESUMEN '!$S$3)&gt;0,M80*(1+'RESUMEN '!$S$3)," ")</f>
        <v>39.629808272612941</v>
      </c>
      <c r="S80" s="260" t="str">
        <f>IF(N80*(1+'RESUMEN '!$S$3)&gt;0,N80*(1+'RESUMEN '!$S$3)," ")</f>
        <v xml:space="preserve"> </v>
      </c>
      <c r="T80" s="276">
        <f>IF(P80*(1+'RESUMEN '!$S$3)&gt;0,P80*(1+'RESUMEN '!$S$3)," ")</f>
        <v>29.722356204459707</v>
      </c>
    </row>
    <row r="81" spans="2:20" s="182" customFormat="1" ht="27" customHeight="1">
      <c r="B81" s="190">
        <v>76</v>
      </c>
      <c r="C81" s="189" t="s">
        <v>794</v>
      </c>
      <c r="D81" s="219" t="str">
        <f>[4]RMO!B79</f>
        <v>O-076</v>
      </c>
      <c r="E81" s="188" t="s">
        <v>804</v>
      </c>
      <c r="F81" s="187">
        <f>+'[4]O-076'!H30</f>
        <v>0.37</v>
      </c>
      <c r="G81" s="187">
        <f>+'[4]O-076'!H40</f>
        <v>25.28</v>
      </c>
      <c r="H81" s="187">
        <f>+'[4]O-076'!H46</f>
        <v>0</v>
      </c>
      <c r="I81" s="187">
        <f>+'[4]O-076'!H52</f>
        <v>5.21</v>
      </c>
      <c r="J81" s="187">
        <f>+'[4]O-076'!H54</f>
        <v>30.86</v>
      </c>
      <c r="K81" s="187">
        <f>+'[4]O-076'!H55</f>
        <v>3.7</v>
      </c>
      <c r="L81" s="187">
        <f>+'[4]O-076'!H56</f>
        <v>3.09</v>
      </c>
      <c r="M81" s="251">
        <f>+'[4]O-076'!H58</f>
        <v>37.65</v>
      </c>
      <c r="N81" s="186"/>
      <c r="O81" s="185" t="e">
        <f>+VLOOKUP(D81,[4]!Tabla4[#Data],8,FALSE)</f>
        <v>#REF!</v>
      </c>
      <c r="P81" s="273">
        <f t="shared" si="6"/>
        <v>28.237499999999997</v>
      </c>
      <c r="Q81" s="191" t="e">
        <f t="shared" si="5"/>
        <v>#REF!</v>
      </c>
      <c r="R81" s="258">
        <f>IF(M81*(1+'RESUMEN '!$S$3)&gt;0,M81*(1+'RESUMEN '!$S$3)," ")</f>
        <v>38.130904203012449</v>
      </c>
      <c r="S81" s="183" t="str">
        <f>IF(N81*(1+'RESUMEN '!$S$3)&gt;0,N81*(1+'RESUMEN '!$S$3)," ")</f>
        <v xml:space="preserve"> </v>
      </c>
      <c r="T81" s="276">
        <f>IF(P81*(1+'RESUMEN '!$S$3)&gt;0,P81*(1+'RESUMEN '!$S$3)," ")</f>
        <v>28.598178152259333</v>
      </c>
    </row>
    <row r="82" spans="2:20" s="269" customFormat="1" ht="27" customHeight="1">
      <c r="B82" s="261">
        <v>77</v>
      </c>
      <c r="C82" s="262" t="s">
        <v>794</v>
      </c>
      <c r="D82" s="263" t="str">
        <f>[4]RMO!B80</f>
        <v>O-077</v>
      </c>
      <c r="E82" s="264" t="s">
        <v>803</v>
      </c>
      <c r="F82" s="265">
        <f>+'[4]O-077'!H30</f>
        <v>0.23</v>
      </c>
      <c r="G82" s="265">
        <f>+'[4]O-077'!H40</f>
        <v>16.03</v>
      </c>
      <c r="H82" s="265">
        <f>+'[4]O-077'!H46</f>
        <v>0</v>
      </c>
      <c r="I82" s="265">
        <f>+'[4]O-077'!H52</f>
        <v>3.31</v>
      </c>
      <c r="J82" s="265">
        <f>+'[4]O-077'!H54</f>
        <v>19.57</v>
      </c>
      <c r="K82" s="265">
        <f>+'[4]O-077'!H55</f>
        <v>2.35</v>
      </c>
      <c r="L82" s="265">
        <f>+'[4]O-077'!H56</f>
        <v>1.96</v>
      </c>
      <c r="M82" s="266">
        <f>+'[4]O-077'!H58</f>
        <v>23.88</v>
      </c>
      <c r="N82" s="266"/>
      <c r="O82" s="267" t="e">
        <f>+VLOOKUP(D82,[4]!Tabla4[#Data],8,FALSE)</f>
        <v>#REF!</v>
      </c>
      <c r="P82" s="273">
        <f t="shared" si="6"/>
        <v>17.91</v>
      </c>
      <c r="Q82" s="268" t="e">
        <f t="shared" si="5"/>
        <v>#REF!</v>
      </c>
      <c r="R82" s="260">
        <f>IF(M82*(1+'RESUMEN '!$S$3)&gt;0,M82*(1+'RESUMEN '!$S$3)," ")</f>
        <v>24.185019717607894</v>
      </c>
      <c r="S82" s="260" t="str">
        <f>IF(N82*(1+'RESUMEN '!$S$3)&gt;0,N82*(1+'RESUMEN '!$S$3)," ")</f>
        <v xml:space="preserve"> </v>
      </c>
      <c r="T82" s="276">
        <f>IF(P82*(1+'RESUMEN '!$S$3)&gt;0,P82*(1+'RESUMEN '!$S$3)," ")</f>
        <v>18.138764788205922</v>
      </c>
    </row>
    <row r="83" spans="2:20" s="182" customFormat="1" ht="27" customHeight="1">
      <c r="B83" s="190">
        <v>78</v>
      </c>
      <c r="C83" s="189" t="s">
        <v>794</v>
      </c>
      <c r="D83" s="219" t="str">
        <f>[4]RMO!B81</f>
        <v>O-078</v>
      </c>
      <c r="E83" s="188" t="s">
        <v>802</v>
      </c>
      <c r="F83" s="187">
        <f>+'[4]O-078'!H30</f>
        <v>0.26</v>
      </c>
      <c r="G83" s="187">
        <f>+'[4]O-078'!H40</f>
        <v>18.100000000000001</v>
      </c>
      <c r="H83" s="187">
        <f>+'[4]O-078'!H46</f>
        <v>0</v>
      </c>
      <c r="I83" s="187">
        <f>+'[4]O-078'!H52</f>
        <v>3.17</v>
      </c>
      <c r="J83" s="187">
        <f>+'[4]O-078'!H54</f>
        <v>21.53</v>
      </c>
      <c r="K83" s="187">
        <f>+'[4]O-078'!H55</f>
        <v>2.58</v>
      </c>
      <c r="L83" s="187">
        <f>+'[4]O-078'!H56</f>
        <v>2.15</v>
      </c>
      <c r="M83" s="251">
        <f>+'[4]O-078'!H58</f>
        <v>26.26</v>
      </c>
      <c r="N83" s="186"/>
      <c r="O83" s="185" t="e">
        <f>+VLOOKUP(D83,[4]!Tabla4[#Data],8,FALSE)</f>
        <v>#REF!</v>
      </c>
      <c r="P83" s="273">
        <f t="shared" si="6"/>
        <v>19.695</v>
      </c>
      <c r="Q83" s="184" t="e">
        <f t="shared" si="5"/>
        <v>#REF!</v>
      </c>
      <c r="R83" s="258">
        <f>IF(M83*(1+'RESUMEN '!$S$3)&gt;0,M83*(1+'RESUMEN '!$S$3)," ")</f>
        <v>26.595419505208685</v>
      </c>
      <c r="S83" s="183" t="str">
        <f>IF(N83*(1+'RESUMEN '!$S$3)&gt;0,N83*(1+'RESUMEN '!$S$3)," ")</f>
        <v xml:space="preserve"> </v>
      </c>
      <c r="T83" s="276">
        <f>IF(P83*(1+'RESUMEN '!$S$3)&gt;0,P83*(1+'RESUMEN '!$S$3)," ")</f>
        <v>19.946564628906511</v>
      </c>
    </row>
    <row r="84" spans="2:20" s="182" customFormat="1" ht="27" customHeight="1">
      <c r="B84" s="190">
        <v>79</v>
      </c>
      <c r="C84" s="189" t="s">
        <v>794</v>
      </c>
      <c r="D84" s="219" t="str">
        <f>[4]RMO!B82</f>
        <v>O-079</v>
      </c>
      <c r="E84" s="188" t="s">
        <v>801</v>
      </c>
      <c r="F84" s="187">
        <f>+'[4]O-079'!H30</f>
        <v>0.28999999999999998</v>
      </c>
      <c r="G84" s="187">
        <f>+'[4]O-079'!H40</f>
        <v>19.97</v>
      </c>
      <c r="H84" s="187">
        <f>+'[4]O-079'!H46</f>
        <v>0</v>
      </c>
      <c r="I84" s="187">
        <f>+'[4]O-079'!H52</f>
        <v>4.12</v>
      </c>
      <c r="J84" s="187">
        <f>+'[4]O-079'!H54</f>
        <v>24.38</v>
      </c>
      <c r="K84" s="187">
        <f>+'[4]O-079'!H55</f>
        <v>2.93</v>
      </c>
      <c r="L84" s="187">
        <f>+'[4]O-079'!H56</f>
        <v>2.44</v>
      </c>
      <c r="M84" s="251">
        <f>+'[4]O-079'!H57</f>
        <v>29.75</v>
      </c>
      <c r="N84" s="186"/>
      <c r="O84" s="185" t="e">
        <f>+VLOOKUP(D84,[4]!Tabla4[#Data],8,FALSE)</f>
        <v>#REF!</v>
      </c>
      <c r="P84" s="273">
        <f t="shared" si="6"/>
        <v>22.3125</v>
      </c>
      <c r="Q84" s="191" t="e">
        <f t="shared" si="5"/>
        <v>#REF!</v>
      </c>
      <c r="R84" s="258">
        <f>IF(M84*(1+'RESUMEN '!$S$3)&gt;0,M84*(1+'RESUMEN '!$S$3)," ")</f>
        <v>30.129997345009837</v>
      </c>
      <c r="S84" s="183" t="str">
        <f>IF(N84*(1+'RESUMEN '!$S$3)&gt;0,N84*(1+'RESUMEN '!$S$3)," ")</f>
        <v xml:space="preserve"> </v>
      </c>
      <c r="T84" s="276">
        <f>IF(P84*(1+'RESUMEN '!$S$3)&gt;0,P84*(1+'RESUMEN '!$S$3)," ")</f>
        <v>22.597498008757377</v>
      </c>
    </row>
    <row r="85" spans="2:20" s="269" customFormat="1" ht="27" customHeight="1">
      <c r="B85" s="261">
        <v>80</v>
      </c>
      <c r="C85" s="262" t="s">
        <v>794</v>
      </c>
      <c r="D85" s="263" t="str">
        <f>[4]RMO!B83</f>
        <v>O-080</v>
      </c>
      <c r="E85" s="264" t="s">
        <v>800</v>
      </c>
      <c r="F85" s="265">
        <f>+'[4]O-080'!H30</f>
        <v>0.34</v>
      </c>
      <c r="G85" s="265">
        <f>+'[4]O-080'!H40</f>
        <v>23.51</v>
      </c>
      <c r="H85" s="265">
        <f>+'[4]O-080'!H46</f>
        <v>0</v>
      </c>
      <c r="I85" s="265">
        <f>+'[4]O-080'!H52</f>
        <v>4.8499999999999996</v>
      </c>
      <c r="J85" s="265">
        <f>+'[4]O-080'!H54</f>
        <v>28.7</v>
      </c>
      <c r="K85" s="265">
        <f>+'[4]O-080'!H55</f>
        <v>3.44</v>
      </c>
      <c r="L85" s="265">
        <f>+'[4]O-080'!H56</f>
        <v>2.87</v>
      </c>
      <c r="M85" s="266">
        <f>+'[4]O-080'!H58</f>
        <v>35.01</v>
      </c>
      <c r="N85" s="266"/>
      <c r="O85" s="267" t="e">
        <f>+VLOOKUP(D85,[4]!Tabla4[#Data],8,FALSE)</f>
        <v>#REF!</v>
      </c>
      <c r="P85" s="273">
        <f t="shared" si="6"/>
        <v>26.2575</v>
      </c>
      <c r="Q85" s="268" t="e">
        <f t="shared" si="5"/>
        <v>#REF!</v>
      </c>
      <c r="R85" s="260">
        <f>IF(M85*(1+'RESUMEN '!$S$3)&gt;0,M85*(1+'RESUMEN '!$S$3)," ")</f>
        <v>35.457183430211572</v>
      </c>
      <c r="S85" s="260" t="str">
        <f>IF(N85*(1+'RESUMEN '!$S$3)&gt;0,N85*(1+'RESUMEN '!$S$3)," ")</f>
        <v xml:space="preserve"> </v>
      </c>
      <c r="T85" s="276">
        <f>IF(P85*(1+'RESUMEN '!$S$3)&gt;0,P85*(1+'RESUMEN '!$S$3)," ")</f>
        <v>26.592887572658682</v>
      </c>
    </row>
    <row r="86" spans="2:20" s="182" customFormat="1" ht="27" customHeight="1">
      <c r="B86" s="190">
        <v>81</v>
      </c>
      <c r="C86" s="189" t="s">
        <v>794</v>
      </c>
      <c r="D86" s="219" t="str">
        <f>[4]RMO!B84</f>
        <v>O-081</v>
      </c>
      <c r="E86" s="188" t="s">
        <v>799</v>
      </c>
      <c r="F86" s="187">
        <f>+'[4]O-081'!H30</f>
        <v>0.28999999999999998</v>
      </c>
      <c r="G86" s="187">
        <f>+'[4]O-081'!H40</f>
        <v>19.73</v>
      </c>
      <c r="H86" s="187">
        <f>+'[4]O-081'!H46</f>
        <v>0</v>
      </c>
      <c r="I86" s="187">
        <f>+'[4]O-081'!H52</f>
        <v>4.07</v>
      </c>
      <c r="J86" s="187">
        <f>+'[4]O-081'!H54</f>
        <v>24.09</v>
      </c>
      <c r="K86" s="187">
        <f>+'[4]O-081'!H55</f>
        <v>2.89</v>
      </c>
      <c r="L86" s="187">
        <f>+'[4]O-081'!H56</f>
        <v>2.41</v>
      </c>
      <c r="M86" s="251">
        <f>+'[4]O-081'!H58</f>
        <v>29.39</v>
      </c>
      <c r="N86" s="186"/>
      <c r="O86" s="185" t="e">
        <f>+VLOOKUP(D86,[4]!Tabla4[#Data],8,FALSE)</f>
        <v>#REF!</v>
      </c>
      <c r="P86" s="273">
        <f t="shared" si="6"/>
        <v>22.0425</v>
      </c>
      <c r="Q86" s="191" t="e">
        <f t="shared" si="5"/>
        <v>#REF!</v>
      </c>
      <c r="R86" s="258">
        <f>IF(M86*(1+'RESUMEN '!$S$3)&gt;0,M86*(1+'RESUMEN '!$S$3)," ")</f>
        <v>29.76539905780972</v>
      </c>
      <c r="S86" s="183" t="str">
        <f>IF(N86*(1+'RESUMEN '!$S$3)&gt;0,N86*(1+'RESUMEN '!$S$3)," ")</f>
        <v xml:space="preserve"> </v>
      </c>
      <c r="T86" s="276">
        <f>IF(P86*(1+'RESUMEN '!$S$3)&gt;0,P86*(1+'RESUMEN '!$S$3)," ")</f>
        <v>22.324049293357287</v>
      </c>
    </row>
    <row r="87" spans="2:20" s="182" customFormat="1" ht="27" customHeight="1">
      <c r="B87" s="190">
        <v>82</v>
      </c>
      <c r="C87" s="189" t="s">
        <v>794</v>
      </c>
      <c r="D87" s="219" t="str">
        <f>[4]RMO!B85</f>
        <v>O-082</v>
      </c>
      <c r="E87" s="188" t="s">
        <v>798</v>
      </c>
      <c r="F87" s="187">
        <f>+'[4]O-082'!H30</f>
        <v>0.3</v>
      </c>
      <c r="G87" s="187">
        <f>+'[4]O-082'!H40</f>
        <v>20.55</v>
      </c>
      <c r="H87" s="187">
        <f>+'[4]O-082'!H46</f>
        <v>0</v>
      </c>
      <c r="I87" s="187">
        <f>+'[4]O-082'!H52</f>
        <v>4.24</v>
      </c>
      <c r="J87" s="187">
        <f>+'[4]O-082'!H54</f>
        <v>25.09</v>
      </c>
      <c r="K87" s="187">
        <f>+'[4]O-082'!H55</f>
        <v>3.01</v>
      </c>
      <c r="L87" s="187">
        <f>+'[4]O-082'!H56</f>
        <v>2.5099999999999998</v>
      </c>
      <c r="M87" s="251">
        <f>+'[4]O-082'!H58</f>
        <v>30.61</v>
      </c>
      <c r="N87" s="186"/>
      <c r="O87" s="185" t="e">
        <f>+VLOOKUP(D87,[4]!Tabla4[#Data],8,FALSE)</f>
        <v>#REF!</v>
      </c>
      <c r="P87" s="273">
        <f t="shared" si="6"/>
        <v>22.9575</v>
      </c>
      <c r="Q87" s="191" t="e">
        <f t="shared" si="5"/>
        <v>#REF!</v>
      </c>
      <c r="R87" s="258">
        <f>IF(M87*(1+'RESUMEN '!$S$3)&gt;0,M87*(1+'RESUMEN '!$S$3)," ")</f>
        <v>31.00098214221012</v>
      </c>
      <c r="S87" s="183" t="str">
        <f>IF(N87*(1+'RESUMEN '!$S$3)&gt;0,N87*(1+'RESUMEN '!$S$3)," ")</f>
        <v xml:space="preserve"> </v>
      </c>
      <c r="T87" s="276">
        <f>IF(P87*(1+'RESUMEN '!$S$3)&gt;0,P87*(1+'RESUMEN '!$S$3)," ")</f>
        <v>23.25073660665759</v>
      </c>
    </row>
    <row r="88" spans="2:20" s="182" customFormat="1" ht="27" customHeight="1">
      <c r="B88" s="190">
        <v>83</v>
      </c>
      <c r="C88" s="189" t="s">
        <v>794</v>
      </c>
      <c r="D88" s="219" t="str">
        <f>[4]RMO!B86</f>
        <v>O-083</v>
      </c>
      <c r="E88" s="188" t="s">
        <v>797</v>
      </c>
      <c r="F88" s="187">
        <f>+'[4]O-083'!H30</f>
        <v>0.33</v>
      </c>
      <c r="G88" s="187">
        <f>+'[4]O-083'!H40</f>
        <v>22.38</v>
      </c>
      <c r="H88" s="187">
        <f>+'[4]O-083'!H46</f>
        <v>0</v>
      </c>
      <c r="I88" s="187">
        <f>+'[4]O-083'!H52</f>
        <v>4.6100000000000003</v>
      </c>
      <c r="J88" s="187">
        <f>+'[4]O-083'!H54</f>
        <v>27.32</v>
      </c>
      <c r="K88" s="187">
        <f>+'[4]O-083'!H55</f>
        <v>3.28</v>
      </c>
      <c r="L88" s="187">
        <f>+'[4]O-083'!H56</f>
        <v>2.73</v>
      </c>
      <c r="M88" s="251">
        <f>+'[4]O-083'!H58</f>
        <v>33.33</v>
      </c>
      <c r="N88" s="186"/>
      <c r="O88" s="185" t="e">
        <f>+VLOOKUP(D88,[4]!Tabla4[#Data],8,FALSE)</f>
        <v>#REF!</v>
      </c>
      <c r="P88" s="273">
        <f t="shared" si="6"/>
        <v>24.997499999999999</v>
      </c>
      <c r="Q88" s="191" t="e">
        <f t="shared" si="5"/>
        <v>#REF!</v>
      </c>
      <c r="R88" s="258">
        <f>IF(M88*(1+'RESUMEN '!$S$3)&gt;0,M88*(1+'RESUMEN '!$S$3)," ")</f>
        <v>33.755724756611016</v>
      </c>
      <c r="S88" s="183" t="str">
        <f>IF(N88*(1+'RESUMEN '!$S$3)&gt;0,N88*(1+'RESUMEN '!$S$3)," ")</f>
        <v xml:space="preserve"> </v>
      </c>
      <c r="T88" s="276">
        <f>IF(P88*(1+'RESUMEN '!$S$3)&gt;0,P88*(1+'RESUMEN '!$S$3)," ")</f>
        <v>25.316793567458266</v>
      </c>
    </row>
    <row r="89" spans="2:20" s="182" customFormat="1" ht="27" customHeight="1">
      <c r="B89" s="190">
        <v>84</v>
      </c>
      <c r="C89" s="189" t="s">
        <v>794</v>
      </c>
      <c r="D89" s="219" t="str">
        <f>[4]RMO!B87</f>
        <v>O-084</v>
      </c>
      <c r="E89" s="188" t="s">
        <v>796</v>
      </c>
      <c r="F89" s="187">
        <f>+'[4]O-084'!H30</f>
        <v>0.41</v>
      </c>
      <c r="G89" s="187">
        <f>+'[4]O-084'!H40</f>
        <v>28.28</v>
      </c>
      <c r="H89" s="187">
        <f>+'[4]O-084'!H46</f>
        <v>0</v>
      </c>
      <c r="I89" s="187">
        <f>+'[4]O-084'!H52</f>
        <v>5.83</v>
      </c>
      <c r="J89" s="187">
        <f>+'[4]O-084'!H54</f>
        <v>34.520000000000003</v>
      </c>
      <c r="K89" s="187">
        <f>+'[4]O-084'!H55</f>
        <v>4.1399999999999997</v>
      </c>
      <c r="L89" s="187">
        <f>+'[4]O-084'!H56</f>
        <v>3.45</v>
      </c>
      <c r="M89" s="251">
        <f>+'[4]O-084'!H58</f>
        <v>42.11</v>
      </c>
      <c r="N89" s="186"/>
      <c r="O89" s="185" t="e">
        <f>+VLOOKUP(D89,[4]!Tabla4[#Data],8,FALSE)</f>
        <v>#REF!</v>
      </c>
      <c r="P89" s="273">
        <f t="shared" si="6"/>
        <v>31.5825</v>
      </c>
      <c r="Q89" s="191" t="e">
        <f t="shared" si="5"/>
        <v>#REF!</v>
      </c>
      <c r="R89" s="258">
        <f>IF(M89*(1+'RESUMEN '!$S$3)&gt;0,M89*(1+'RESUMEN '!$S$3)," ")</f>
        <v>42.647871872213926</v>
      </c>
      <c r="S89" s="183" t="str">
        <f>IF(N89*(1+'RESUMEN '!$S$3)&gt;0,N89*(1+'RESUMEN '!$S$3)," ")</f>
        <v xml:space="preserve"> </v>
      </c>
      <c r="T89" s="276">
        <f>IF(P89*(1+'RESUMEN '!$S$3)&gt;0,P89*(1+'RESUMEN '!$S$3)," ")</f>
        <v>31.985903904160441</v>
      </c>
    </row>
    <row r="90" spans="2:20" s="182" customFormat="1" ht="27" customHeight="1">
      <c r="B90" s="190">
        <v>85</v>
      </c>
      <c r="C90" s="189" t="s">
        <v>794</v>
      </c>
      <c r="D90" s="219" t="str">
        <f>[4]RMO!B88</f>
        <v>O-085</v>
      </c>
      <c r="E90" s="188" t="s">
        <v>795</v>
      </c>
      <c r="F90" s="187">
        <f>+'[4]O-085'!H30</f>
        <v>0.5</v>
      </c>
      <c r="G90" s="187">
        <f>+'[4]O-085'!H40</f>
        <v>35.159999999999997</v>
      </c>
      <c r="H90" s="187">
        <f>+'[4]O-085'!H46</f>
        <v>0</v>
      </c>
      <c r="I90" s="187">
        <f>+'[4]O-085'!H52</f>
        <v>6.16</v>
      </c>
      <c r="J90" s="187">
        <f>+'[4]O-085'!H54</f>
        <v>41.82</v>
      </c>
      <c r="K90" s="187">
        <f>+'[4]O-085'!H55</f>
        <v>5.0199999999999996</v>
      </c>
      <c r="L90" s="187">
        <f>+'[4]O-085'!H56</f>
        <v>4.18</v>
      </c>
      <c r="M90" s="251">
        <f>+'[4]O-085'!H58</f>
        <v>51.02</v>
      </c>
      <c r="N90" s="186"/>
      <c r="O90" s="185" t="e">
        <f>+VLOOKUP(D90,[4]!Tabla4[#Data],8,FALSE)</f>
        <v>#REF!</v>
      </c>
      <c r="P90" s="273">
        <f t="shared" si="6"/>
        <v>38.265000000000001</v>
      </c>
      <c r="Q90" s="191" t="e">
        <f t="shared" si="5"/>
        <v>#REF!</v>
      </c>
      <c r="R90" s="258">
        <f>IF(M90*(1+'RESUMEN '!$S$3)&gt;0,M90*(1+'RESUMEN '!$S$3)," ")</f>
        <v>51.67167948041687</v>
      </c>
      <c r="S90" s="183" t="str">
        <f>IF(N90*(1+'RESUMEN '!$S$3)&gt;0,N90*(1+'RESUMEN '!$S$3)," ")</f>
        <v xml:space="preserve"> </v>
      </c>
      <c r="T90" s="276">
        <f>IF(P90*(1+'RESUMEN '!$S$3)&gt;0,P90*(1+'RESUMEN '!$S$3)," ")</f>
        <v>38.753759610312656</v>
      </c>
    </row>
    <row r="91" spans="2:20" s="182" customFormat="1" ht="27" customHeight="1">
      <c r="B91" s="190">
        <v>86</v>
      </c>
      <c r="C91" s="189" t="s">
        <v>794</v>
      </c>
      <c r="D91" s="219" t="str">
        <f>[4]RMO!B89</f>
        <v>O-086</v>
      </c>
      <c r="E91" s="188" t="s">
        <v>793</v>
      </c>
      <c r="F91" s="187">
        <f>+'[4]O-086'!H30</f>
        <v>0.57999999999999996</v>
      </c>
      <c r="G91" s="187">
        <f>+'[4]O-086'!H40</f>
        <v>38.5</v>
      </c>
      <c r="H91" s="187">
        <f>+'[4]O-086'!H46</f>
        <v>0</v>
      </c>
      <c r="I91" s="187">
        <f>+'[4]O-086'!H52</f>
        <v>3.56</v>
      </c>
      <c r="J91" s="187">
        <f>+'[4]O-086'!H54</f>
        <v>42.64</v>
      </c>
      <c r="K91" s="187">
        <f>+'[4]O-086'!H55</f>
        <v>5.12</v>
      </c>
      <c r="L91" s="187">
        <f>+'[4]O-086'!H56</f>
        <v>4.26</v>
      </c>
      <c r="M91" s="251">
        <f>+'[4]O-086'!H58</f>
        <v>52.02</v>
      </c>
      <c r="N91" s="186"/>
      <c r="O91" s="185" t="e">
        <f>+VLOOKUP(D91,[4]!Tabla4[#Data],8,FALSE)</f>
        <v>#REF!</v>
      </c>
      <c r="P91" s="273">
        <f t="shared" si="6"/>
        <v>39.015000000000001</v>
      </c>
      <c r="Q91" s="191" t="e">
        <f t="shared" si="5"/>
        <v>#REF!</v>
      </c>
      <c r="R91" s="258">
        <f>IF(M91*(1+'RESUMEN '!$S$3)&gt;0,M91*(1+'RESUMEN '!$S$3)," ")</f>
        <v>52.684452500417201</v>
      </c>
      <c r="S91" s="183" t="str">
        <f>IF(N91*(1+'RESUMEN '!$S$3)&gt;0,N91*(1+'RESUMEN '!$S$3)," ")</f>
        <v xml:space="preserve"> </v>
      </c>
      <c r="T91" s="276">
        <f>IF(P91*(1+'RESUMEN '!$S$3)&gt;0,P91*(1+'RESUMEN '!$S$3)," ")</f>
        <v>39.513339375312903</v>
      </c>
    </row>
    <row r="92" spans="2:20" s="280" customFormat="1" ht="27" customHeight="1">
      <c r="B92" s="281">
        <v>87</v>
      </c>
      <c r="C92" s="282" t="s">
        <v>789</v>
      </c>
      <c r="D92" s="283" t="str">
        <f>[4]RMO!B90</f>
        <v>O-087</v>
      </c>
      <c r="E92" s="279" t="s">
        <v>792</v>
      </c>
      <c r="F92" s="284">
        <f>+'[4]O-087'!H33</f>
        <v>0.78</v>
      </c>
      <c r="G92" s="284">
        <f>+'[4]O-087'!H43</f>
        <v>46.8</v>
      </c>
      <c r="H92" s="284">
        <f>+'[4]O-087'!H49</f>
        <v>0</v>
      </c>
      <c r="I92" s="284">
        <f>+'[4]O-087'!H55</f>
        <v>4.51</v>
      </c>
      <c r="J92" s="284">
        <f>+'[4]O-087'!H57</f>
        <v>52.09</v>
      </c>
      <c r="K92" s="284">
        <f>+'[4]O-087'!H58</f>
        <v>6.25</v>
      </c>
      <c r="L92" s="284">
        <f>+'[4]O-087'!H59</f>
        <v>5.21</v>
      </c>
      <c r="M92" s="285">
        <f>+'[4]O-087'!H61</f>
        <v>63.55</v>
      </c>
      <c r="N92" s="285"/>
      <c r="O92" s="286" t="e">
        <f>+VLOOKUP(D92,[4]!Tabla4[#Data],8,FALSE)</f>
        <v>#REF!</v>
      </c>
      <c r="P92" s="287">
        <f t="shared" ref="P92:P99" si="7">+M92</f>
        <v>63.55</v>
      </c>
      <c r="Q92" s="290" t="e">
        <f t="shared" si="5"/>
        <v>#REF!</v>
      </c>
      <c r="R92" s="289">
        <f>IF(M92*(1+'RESUMEN '!$S$3)&gt;0,M92*(1+'RESUMEN '!$S$3)," ")</f>
        <v>64.361725421021006</v>
      </c>
      <c r="S92" s="289" t="str">
        <f>IF(N92*(1+'RESUMEN '!$S$3)&gt;0,N92*(1+'RESUMEN '!$S$3)," ")</f>
        <v xml:space="preserve"> </v>
      </c>
      <c r="T92" s="289">
        <f>IF(P92*(1+'RESUMEN '!$S$3)&gt;0,P92*(1+'RESUMEN '!$S$3)," ")</f>
        <v>64.361725421021006</v>
      </c>
    </row>
    <row r="93" spans="2:20" s="280" customFormat="1" ht="27" customHeight="1">
      <c r="B93" s="281">
        <v>88</v>
      </c>
      <c r="C93" s="282" t="s">
        <v>789</v>
      </c>
      <c r="D93" s="283" t="str">
        <f>[4]RMO!B91</f>
        <v>O-088</v>
      </c>
      <c r="E93" s="279" t="s">
        <v>791</v>
      </c>
      <c r="F93" s="284">
        <f>+'[4]O-088'!H32</f>
        <v>0.85</v>
      </c>
      <c r="G93" s="284">
        <f>+'[4]O-088'!H42</f>
        <v>55.41</v>
      </c>
      <c r="H93" s="284">
        <f>+'[4]O-088'!H48</f>
        <v>0</v>
      </c>
      <c r="I93" s="284">
        <f>+'[4]O-088'!H56</f>
        <v>0</v>
      </c>
      <c r="J93" s="284">
        <f>+'[4]O-088'!H57</f>
        <v>104.6</v>
      </c>
      <c r="K93" s="284">
        <f>+'[4]O-088'!H58</f>
        <v>12.55</v>
      </c>
      <c r="L93" s="284">
        <f>+'[4]O-088'!H59</f>
        <v>10.46</v>
      </c>
      <c r="M93" s="285">
        <f>+'[4]O-088'!H61</f>
        <v>127.61</v>
      </c>
      <c r="N93" s="285"/>
      <c r="O93" s="286" t="e">
        <f>+VLOOKUP(D93,[4]!Tabla4[#Data],8,FALSE)</f>
        <v>#REF!</v>
      </c>
      <c r="P93" s="287">
        <f t="shared" si="7"/>
        <v>127.61</v>
      </c>
      <c r="Q93" s="288" t="e">
        <f t="shared" si="5"/>
        <v>#REF!</v>
      </c>
      <c r="R93" s="289">
        <f>IF(M93*(1+'RESUMEN '!$S$3)&gt;0,M93*(1+'RESUMEN '!$S$3)," ")</f>
        <v>129.23996508224221</v>
      </c>
      <c r="S93" s="289" t="str">
        <f>IF(N93*(1+'RESUMEN '!$S$3)&gt;0,N93*(1+'RESUMEN '!$S$3)," ")</f>
        <v xml:space="preserve"> </v>
      </c>
      <c r="T93" s="289">
        <f>IF(P93*(1+'RESUMEN '!$S$3)&gt;0,P93*(1+'RESUMEN '!$S$3)," ")</f>
        <v>129.23996508224221</v>
      </c>
    </row>
    <row r="94" spans="2:20" s="182" customFormat="1" ht="27" customHeight="1">
      <c r="B94" s="190">
        <v>89</v>
      </c>
      <c r="C94" s="189" t="s">
        <v>789</v>
      </c>
      <c r="D94" s="204" t="str">
        <f>[4]RMO!B92</f>
        <v>O-089</v>
      </c>
      <c r="E94" s="188" t="s">
        <v>790</v>
      </c>
      <c r="F94" s="187">
        <f>+'[4]O-089'!H32</f>
        <v>0.84</v>
      </c>
      <c r="G94" s="187">
        <f>+'[4]O-089'!H42</f>
        <v>56.33</v>
      </c>
      <c r="H94" s="187">
        <f>+'[4]O-089'!H48</f>
        <v>0</v>
      </c>
      <c r="I94" s="187">
        <f>+'[4]O-089'!H55</f>
        <v>5.43</v>
      </c>
      <c r="J94" s="187">
        <f>+'[4]O-089'!H57</f>
        <v>62.6</v>
      </c>
      <c r="K94" s="187">
        <f>+'[4]O-089'!H58</f>
        <v>7.51</v>
      </c>
      <c r="L94" s="187">
        <f>+'[4]O-089'!H59</f>
        <v>6.26</v>
      </c>
      <c r="M94" s="251">
        <f>+'[4]O-089'!H60</f>
        <v>76.37</v>
      </c>
      <c r="N94" s="186"/>
      <c r="O94" s="185" t="e">
        <f>+VLOOKUP(D94,[4]!Tabla4[#Data],8,FALSE)</f>
        <v>#REF!</v>
      </c>
      <c r="P94" s="273">
        <f t="shared" si="7"/>
        <v>76.37</v>
      </c>
      <c r="Q94" s="191" t="e">
        <f t="shared" si="5"/>
        <v>#REF!</v>
      </c>
      <c r="R94" s="258">
        <f>IF(M94*(1+'RESUMEN '!$S$3)&gt;0,M94*(1+'RESUMEN '!$S$3)," ")</f>
        <v>77.345475537425258</v>
      </c>
      <c r="S94" s="183" t="str">
        <f>IF(N94*(1+'RESUMEN '!$S$3)&gt;0,N94*(1+'RESUMEN '!$S$3)," ")</f>
        <v xml:space="preserve"> </v>
      </c>
      <c r="T94" s="276">
        <f>IF(P94*(1+'RESUMEN '!$S$3)&gt;0,P94*(1+'RESUMEN '!$S$3)," ")</f>
        <v>77.345475537425258</v>
      </c>
    </row>
    <row r="95" spans="2:20" s="182" customFormat="1" ht="27" customHeight="1">
      <c r="B95" s="190">
        <v>90</v>
      </c>
      <c r="C95" s="189" t="s">
        <v>789</v>
      </c>
      <c r="D95" s="204" t="str">
        <f>[4]RMO!B93</f>
        <v>O-090</v>
      </c>
      <c r="E95" s="188" t="s">
        <v>788</v>
      </c>
      <c r="F95" s="187">
        <f>+'[4]O-090'!H32</f>
        <v>1.19</v>
      </c>
      <c r="G95" s="187">
        <f>+'[4]O-090'!H42</f>
        <v>73.849999999999994</v>
      </c>
      <c r="H95" s="187">
        <f>+'[4]O-090'!H48</f>
        <v>0</v>
      </c>
      <c r="I95" s="187">
        <f>+'[4]O-090'!H55</f>
        <v>58.02</v>
      </c>
      <c r="J95" s="187">
        <f>+'[4]O-090'!H57</f>
        <v>133.06</v>
      </c>
      <c r="K95" s="187">
        <f>+'[4]O-090'!H58</f>
        <v>15.97</v>
      </c>
      <c r="L95" s="187">
        <f>+'[4]O-090'!H59</f>
        <v>13.31</v>
      </c>
      <c r="M95" s="251">
        <f>+'[4]O-090'!H61</f>
        <v>162.34</v>
      </c>
      <c r="N95" s="186"/>
      <c r="O95" s="185" t="e">
        <f>+VLOOKUP(D95,[4]!Tabla4[#Data],8,FALSE)</f>
        <v>#REF!</v>
      </c>
      <c r="P95" s="273">
        <f t="shared" si="7"/>
        <v>162.34</v>
      </c>
      <c r="Q95" s="191" t="e">
        <f t="shared" si="5"/>
        <v>#REF!</v>
      </c>
      <c r="R95" s="258">
        <f>IF(M95*(1+'RESUMEN '!$S$3)&gt;0,M95*(1+'RESUMEN '!$S$3)," ")</f>
        <v>164.41357206685367</v>
      </c>
      <c r="S95" s="183" t="str">
        <f>IF(N95*(1+'RESUMEN '!$S$3)&gt;0,N95*(1+'RESUMEN '!$S$3)," ")</f>
        <v xml:space="preserve"> </v>
      </c>
      <c r="T95" s="276">
        <f>IF(P95*(1+'RESUMEN '!$S$3)&gt;0,P95*(1+'RESUMEN '!$S$3)," ")</f>
        <v>164.41357206685367</v>
      </c>
    </row>
    <row r="96" spans="2:20" s="269" customFormat="1" ht="27" customHeight="1">
      <c r="B96" s="261">
        <v>91</v>
      </c>
      <c r="C96" s="262" t="s">
        <v>775</v>
      </c>
      <c r="D96" s="263" t="str">
        <f>[4]RMO!B94</f>
        <v>O-091</v>
      </c>
      <c r="E96" s="264" t="s">
        <v>787</v>
      </c>
      <c r="F96" s="265">
        <f>+'[4]O-091'!H40</f>
        <v>0.34</v>
      </c>
      <c r="G96" s="265">
        <f>+'[4]O-091'!H50</f>
        <v>15.15</v>
      </c>
      <c r="H96" s="265">
        <f>+'[4]O-091'!H56</f>
        <v>0</v>
      </c>
      <c r="I96" s="265">
        <f>+'[4]O-091'!H63</f>
        <v>2.04</v>
      </c>
      <c r="J96" s="265">
        <f>+'[4]O-091'!H65</f>
        <v>17.53</v>
      </c>
      <c r="K96" s="265">
        <f>+'[4]O-091'!H66</f>
        <v>2.1</v>
      </c>
      <c r="L96" s="265">
        <f>+'[4]O-091'!H67</f>
        <v>1.75</v>
      </c>
      <c r="M96" s="266">
        <f>+'[4]O-091'!H69</f>
        <v>21.38</v>
      </c>
      <c r="N96" s="266"/>
      <c r="O96" s="267" t="e">
        <f>+VLOOKUP(D96,[4]!Tabla4[#Data],8,FALSE)</f>
        <v>#REF!</v>
      </c>
      <c r="P96" s="259">
        <f t="shared" si="7"/>
        <v>21.38</v>
      </c>
      <c r="Q96" s="270" t="e">
        <f t="shared" si="5"/>
        <v>#REF!</v>
      </c>
      <c r="R96" s="260">
        <f>IF(M96*(1+'RESUMEN '!$S$3)&gt;0,M96*(1+'RESUMEN '!$S$3)," ")</f>
        <v>21.653087167607069</v>
      </c>
      <c r="S96" s="260" t="str">
        <f>IF(N96*(1+'RESUMEN '!$S$3)&gt;0,N96*(1+'RESUMEN '!$S$3)," ")</f>
        <v xml:space="preserve"> </v>
      </c>
      <c r="T96" s="260">
        <f>IF(P96*(1+'RESUMEN '!$S$3)&gt;0,P96*(1+'RESUMEN '!$S$3)," ")</f>
        <v>21.653087167607069</v>
      </c>
    </row>
    <row r="97" spans="1:62" s="269" customFormat="1" ht="27" customHeight="1">
      <c r="B97" s="261">
        <v>92</v>
      </c>
      <c r="C97" s="262" t="s">
        <v>775</v>
      </c>
      <c r="D97" s="263" t="str">
        <f>[4]RMO!B95</f>
        <v>O-092</v>
      </c>
      <c r="E97" s="264" t="s">
        <v>786</v>
      </c>
      <c r="F97" s="265">
        <f>+'[4]O-092'!H40</f>
        <v>0.70582625705238355</v>
      </c>
      <c r="G97" s="265">
        <f>+'[4]O-092'!H50</f>
        <v>26.92</v>
      </c>
      <c r="H97" s="265">
        <f>+'[4]O-092'!H56</f>
        <v>0</v>
      </c>
      <c r="I97" s="265">
        <f>+'[4]O-092'!H63</f>
        <v>3.75</v>
      </c>
      <c r="J97" s="265">
        <f>+'[4]O-092'!H65</f>
        <v>31.38</v>
      </c>
      <c r="K97" s="265">
        <f>+'[4]O-092'!H66</f>
        <v>3.77</v>
      </c>
      <c r="L97" s="265">
        <f>+'[4]O-092'!H67</f>
        <v>3.14</v>
      </c>
      <c r="M97" s="266">
        <f>+'[4]O-092'!H69</f>
        <v>38.29</v>
      </c>
      <c r="N97" s="266"/>
      <c r="O97" s="267" t="e">
        <f>+VLOOKUP(D97,[4]!Tabla4[#Data],8,FALSE)</f>
        <v>#REF!</v>
      </c>
      <c r="P97" s="259">
        <f t="shared" si="7"/>
        <v>38.29</v>
      </c>
      <c r="Q97" s="270" t="e">
        <f t="shared" si="5"/>
        <v>#REF!</v>
      </c>
      <c r="R97" s="260">
        <f>IF(M97*(1+'RESUMEN '!$S$3)&gt;0,M97*(1+'RESUMEN '!$S$3)," ")</f>
        <v>38.779078935812663</v>
      </c>
      <c r="S97" s="260" t="str">
        <f>IF(N97*(1+'RESUMEN '!$S$3)&gt;0,N97*(1+'RESUMEN '!$S$3)," ")</f>
        <v xml:space="preserve"> </v>
      </c>
      <c r="T97" s="260">
        <f>IF(P97*(1+'RESUMEN '!$S$3)&gt;0,P97*(1+'RESUMEN '!$S$3)," ")</f>
        <v>38.779078935812663</v>
      </c>
    </row>
    <row r="98" spans="1:62" s="182" customFormat="1" ht="27" customHeight="1">
      <c r="B98" s="190">
        <v>93</v>
      </c>
      <c r="C98" s="189" t="s">
        <v>775</v>
      </c>
      <c r="D98" s="204" t="str">
        <f>[4]RMO!B96</f>
        <v>O-093</v>
      </c>
      <c r="E98" s="188" t="s">
        <v>785</v>
      </c>
      <c r="F98" s="187">
        <f>+'[4]O-093'!H40</f>
        <v>0.71016301921108849</v>
      </c>
      <c r="G98" s="187">
        <f>+'[4]O-093'!H50</f>
        <v>35.61</v>
      </c>
      <c r="H98" s="187">
        <f>+'[4]O-093'!H56</f>
        <v>0</v>
      </c>
      <c r="I98" s="187">
        <f>+'[4]O-093'!H63</f>
        <v>3.29</v>
      </c>
      <c r="J98" s="187">
        <f>+'[4]O-093'!H65</f>
        <v>39.61</v>
      </c>
      <c r="K98" s="187">
        <f>+'[4]O-093'!H66</f>
        <v>4.75</v>
      </c>
      <c r="L98" s="187">
        <f>+'[4]O-093'!H67</f>
        <v>3.96</v>
      </c>
      <c r="M98" s="251">
        <f>+'[4]O-093'!H69</f>
        <v>48.32</v>
      </c>
      <c r="N98" s="186"/>
      <c r="O98" s="185" t="e">
        <f>+VLOOKUP(D98,[4]!Tabla4[#Data],8,FALSE)</f>
        <v>#REF!</v>
      </c>
      <c r="P98" s="273">
        <f t="shared" si="7"/>
        <v>48.32</v>
      </c>
      <c r="Q98" s="191" t="e">
        <f t="shared" si="5"/>
        <v>#REF!</v>
      </c>
      <c r="R98" s="258">
        <f>IF(M98*(1+'RESUMEN '!$S$3)&gt;0,M98*(1+'RESUMEN '!$S$3)," ")</f>
        <v>48.937192326415975</v>
      </c>
      <c r="S98" s="183" t="str">
        <f>IF(N98*(1+'RESUMEN '!$S$3)&gt;0,N98*(1+'RESUMEN '!$S$3)," ")</f>
        <v xml:space="preserve"> </v>
      </c>
      <c r="T98" s="276">
        <f>IF(P98*(1+'RESUMEN '!$S$3)&gt;0,P98*(1+'RESUMEN '!$S$3)," ")</f>
        <v>48.937192326415975</v>
      </c>
    </row>
    <row r="99" spans="1:62" s="269" customFormat="1" ht="27" customHeight="1">
      <c r="B99" s="261">
        <v>94</v>
      </c>
      <c r="C99" s="262" t="s">
        <v>775</v>
      </c>
      <c r="D99" s="263" t="str">
        <f>[4]RMO!B97</f>
        <v>O-094</v>
      </c>
      <c r="E99" s="264" t="s">
        <v>784</v>
      </c>
      <c r="F99" s="265">
        <f>+'[4]O-094'!H40</f>
        <v>1.7292249358442746</v>
      </c>
      <c r="G99" s="265">
        <f>+'[4]O-094'!H50</f>
        <v>78.08</v>
      </c>
      <c r="H99" s="265">
        <f>+'[4]O-094'!H56</f>
        <v>0</v>
      </c>
      <c r="I99" s="265">
        <f>+'[4]O-094'!H63</f>
        <v>7.2</v>
      </c>
      <c r="J99" s="265">
        <f>+'[4]O-094'!H65</f>
        <v>87.01</v>
      </c>
      <c r="K99" s="265">
        <f>+'[4]O-094'!H66</f>
        <v>10.44</v>
      </c>
      <c r="L99" s="265">
        <f>+'[4]O-094'!H67</f>
        <v>8.6999999999999993</v>
      </c>
      <c r="M99" s="266">
        <f>+'[4]O-094'!H69</f>
        <v>106.15</v>
      </c>
      <c r="N99" s="266"/>
      <c r="O99" s="267" t="e">
        <f>+VLOOKUP(D99,[4]!Tabla4[#Data],8,FALSE)</f>
        <v>#REF!</v>
      </c>
      <c r="P99" s="259">
        <f t="shared" si="7"/>
        <v>106.15</v>
      </c>
      <c r="Q99" s="268" t="e">
        <f t="shared" si="5"/>
        <v>#REF!</v>
      </c>
      <c r="R99" s="260">
        <f>IF(M99*(1+'RESUMEN '!$S$3)&gt;0,M99*(1+'RESUMEN '!$S$3)," ")</f>
        <v>107.5058560730351</v>
      </c>
      <c r="S99" s="260" t="str">
        <f>IF(N99*(1+'RESUMEN '!$S$3)&gt;0,N99*(1+'RESUMEN '!$S$3)," ")</f>
        <v xml:space="preserve"> </v>
      </c>
      <c r="T99" s="260">
        <f>IF(P99*(1+'RESUMEN '!$S$3)&gt;0,P99*(1+'RESUMEN '!$S$3)," ")</f>
        <v>107.5058560730351</v>
      </c>
    </row>
    <row r="100" spans="1:62" s="193" customFormat="1" ht="27" hidden="1" customHeight="1">
      <c r="B100" s="218">
        <v>95</v>
      </c>
      <c r="C100" s="189"/>
      <c r="D100" s="217">
        <f>[4]RMO!B98</f>
        <v>0</v>
      </c>
      <c r="E100" s="216"/>
      <c r="F100" s="215"/>
      <c r="G100" s="215"/>
      <c r="H100" s="215"/>
      <c r="I100" s="215"/>
      <c r="J100" s="215"/>
      <c r="K100" s="215"/>
      <c r="L100" s="215"/>
      <c r="M100" s="253"/>
      <c r="N100" s="214"/>
      <c r="O100" s="213"/>
      <c r="P100" s="273"/>
      <c r="Q100" s="203"/>
      <c r="R100" s="258" t="str">
        <f>IF(M100*(1+'RESUMEN '!$S$3)&gt;0,M100*(1+'RESUMEN '!$S$3)," ")</f>
        <v xml:space="preserve"> </v>
      </c>
      <c r="S100" s="183" t="str">
        <f>IF(N100*(1+'RESUMEN '!$S$3)&gt;0,N100*(1+'RESUMEN '!$S$3)," ")</f>
        <v xml:space="preserve"> </v>
      </c>
      <c r="T100" s="276" t="str">
        <f>IF(P100*(1+'RESUMEN '!$S$3)&gt;0,P100*(1+'RESUMEN '!$S$3)," ")</f>
        <v xml:space="preserve"> </v>
      </c>
    </row>
    <row r="101" spans="1:62" s="280" customFormat="1" ht="27" customHeight="1">
      <c r="B101" s="281">
        <v>96</v>
      </c>
      <c r="C101" s="282" t="s">
        <v>775</v>
      </c>
      <c r="D101" s="283" t="str">
        <f>[4]RMO!B99</f>
        <v>O-096</v>
      </c>
      <c r="E101" s="279" t="s">
        <v>53</v>
      </c>
      <c r="F101" s="284">
        <f>+'[4]O-096'!H40</f>
        <v>0.38280772387267553</v>
      </c>
      <c r="G101" s="284">
        <f>+'[4]O-096'!H50</f>
        <v>17.28</v>
      </c>
      <c r="H101" s="284">
        <f>+'[4]O-096'!H56</f>
        <v>0</v>
      </c>
      <c r="I101" s="284">
        <f>+'[4]O-096'!H63</f>
        <v>1.6</v>
      </c>
      <c r="J101" s="284">
        <f>+'[4]O-096'!H65</f>
        <v>19.260000000000002</v>
      </c>
      <c r="K101" s="284">
        <f>+'[4]O-096'!H66</f>
        <v>2.31</v>
      </c>
      <c r="L101" s="284">
        <f>+'[4]O-096'!H67</f>
        <v>1.93</v>
      </c>
      <c r="M101" s="285">
        <f>+'[4]O-096'!H69</f>
        <v>23.5</v>
      </c>
      <c r="N101" s="285"/>
      <c r="O101" s="286" t="e">
        <f>+VLOOKUP(D101,[4]!Tabla4[#Data],8,FALSE)</f>
        <v>#REF!</v>
      </c>
      <c r="P101" s="287">
        <f t="shared" ref="P101:P110" si="8">+M101</f>
        <v>23.5</v>
      </c>
      <c r="Q101" s="288" t="e">
        <f t="shared" ref="Q101:Q132" si="9">+M101/O101-1</f>
        <v>#REF!</v>
      </c>
      <c r="R101" s="289">
        <f>IF(M101*(1+'RESUMEN '!$S$3)&gt;0,M101*(1+'RESUMEN '!$S$3)," ")</f>
        <v>23.800165970007772</v>
      </c>
      <c r="S101" s="289" t="str">
        <f>IF(N101*(1+'RESUMEN '!$S$3)&gt;0,N101*(1+'RESUMEN '!$S$3)," ")</f>
        <v xml:space="preserve"> </v>
      </c>
      <c r="T101" s="289">
        <f>IF(P101*(1+'RESUMEN '!$S$3)&gt;0,P101*(1+'RESUMEN '!$S$3)," ")</f>
        <v>23.800165970007772</v>
      </c>
    </row>
    <row r="102" spans="1:62" s="280" customFormat="1" ht="27" customHeight="1">
      <c r="B102" s="281">
        <v>97</v>
      </c>
      <c r="C102" s="282" t="s">
        <v>775</v>
      </c>
      <c r="D102" s="283" t="str">
        <f>[4]RMO!B100</f>
        <v>O-097</v>
      </c>
      <c r="E102" s="279" t="s">
        <v>52</v>
      </c>
      <c r="F102" s="284">
        <f>+'[4]O-097'!H40</f>
        <v>0.6792707405498204</v>
      </c>
      <c r="G102" s="284">
        <f>+'[4]O-097'!H50</f>
        <v>30.93</v>
      </c>
      <c r="H102" s="284">
        <f>+'[4]O-097'!H56</f>
        <v>0</v>
      </c>
      <c r="I102" s="284">
        <f>+'[4]O-097'!H63</f>
        <v>2.4700000000000002</v>
      </c>
      <c r="J102" s="284">
        <f>+'[4]O-097'!H65</f>
        <v>34.08</v>
      </c>
      <c r="K102" s="284">
        <f>+'[4]O-097'!H66</f>
        <v>4.09</v>
      </c>
      <c r="L102" s="284">
        <f>+'[4]O-097'!H67</f>
        <v>3.41</v>
      </c>
      <c r="M102" s="285">
        <f>+'[4]O-097'!H69</f>
        <v>41.58</v>
      </c>
      <c r="N102" s="285"/>
      <c r="O102" s="286" t="e">
        <f>+VLOOKUP(D102,[4]!Tabla4[#Data],8,FALSE)</f>
        <v>#REF!</v>
      </c>
      <c r="P102" s="287">
        <f t="shared" si="8"/>
        <v>41.58</v>
      </c>
      <c r="Q102" s="288" t="e">
        <f t="shared" si="9"/>
        <v>#REF!</v>
      </c>
      <c r="R102" s="289">
        <f>IF(M102*(1+'RESUMEN '!$S$3)&gt;0,M102*(1+'RESUMEN '!$S$3)," ")</f>
        <v>42.111102171613744</v>
      </c>
      <c r="S102" s="289" t="str">
        <f>IF(N102*(1+'RESUMEN '!$S$3)&gt;0,N102*(1+'RESUMEN '!$S$3)," ")</f>
        <v xml:space="preserve"> </v>
      </c>
      <c r="T102" s="289">
        <f>IF(P102*(1+'RESUMEN '!$S$3)&gt;0,P102*(1+'RESUMEN '!$S$3)," ")</f>
        <v>42.111102171613744</v>
      </c>
    </row>
    <row r="103" spans="1:62" s="182" customFormat="1" ht="27" customHeight="1">
      <c r="B103" s="190">
        <v>98</v>
      </c>
      <c r="C103" s="189" t="s">
        <v>775</v>
      </c>
      <c r="D103" s="204" t="str">
        <f>[4]RMO!B101</f>
        <v>O-098</v>
      </c>
      <c r="E103" s="188" t="s">
        <v>783</v>
      </c>
      <c r="F103" s="187">
        <f>+'[4]O-098'!H40</f>
        <v>2.2385671687640261</v>
      </c>
      <c r="G103" s="187">
        <f>+'[4]O-098'!H50</f>
        <v>102.39</v>
      </c>
      <c r="H103" s="187">
        <f>+'[4]O-098'!H56</f>
        <v>0</v>
      </c>
      <c r="I103" s="187">
        <f>+'[4]O-098'!H63</f>
        <v>9.48</v>
      </c>
      <c r="J103" s="187">
        <f>+'[4]O-098'!H65</f>
        <v>114.11</v>
      </c>
      <c r="K103" s="187">
        <f>+'[4]O-098'!H66</f>
        <v>13.69</v>
      </c>
      <c r="L103" s="187">
        <f>+'[4]O-098'!H67</f>
        <v>11.41</v>
      </c>
      <c r="M103" s="251">
        <f>+'[4]O-098'!H69</f>
        <v>139.21</v>
      </c>
      <c r="N103" s="186"/>
      <c r="O103" s="185" t="e">
        <f>+VLOOKUP(D103,[4]!Tabla4[#Data],8,FALSE)</f>
        <v>#REF!</v>
      </c>
      <c r="P103" s="273">
        <f t="shared" si="8"/>
        <v>139.21</v>
      </c>
      <c r="Q103" s="191" t="e">
        <f t="shared" si="9"/>
        <v>#REF!</v>
      </c>
      <c r="R103" s="258">
        <f>IF(M103*(1+'RESUMEN '!$S$3)&gt;0,M103*(1+'RESUMEN '!$S$3)," ")</f>
        <v>140.98813211424604</v>
      </c>
      <c r="S103" s="183" t="str">
        <f>IF(N103*(1+'RESUMEN '!$S$3)&gt;0,N103*(1+'RESUMEN '!$S$3)," ")</f>
        <v xml:space="preserve"> </v>
      </c>
      <c r="T103" s="276">
        <f>IF(P103*(1+'RESUMEN '!$S$3)&gt;0,P103*(1+'RESUMEN '!$S$3)," ")</f>
        <v>140.98813211424604</v>
      </c>
    </row>
    <row r="104" spans="1:62" s="269" customFormat="1" ht="27" customHeight="1">
      <c r="B104" s="261">
        <v>99</v>
      </c>
      <c r="C104" s="262" t="s">
        <v>775</v>
      </c>
      <c r="D104" s="263" t="str">
        <f>[4]RMO!B102</f>
        <v>O-099</v>
      </c>
      <c r="E104" s="264" t="s">
        <v>782</v>
      </c>
      <c r="F104" s="265">
        <f>+'[4]O-099'!H40</f>
        <v>1.9226447242585514</v>
      </c>
      <c r="G104" s="265">
        <f>+'[4]O-099'!H50</f>
        <v>85.97</v>
      </c>
      <c r="H104" s="265">
        <f>+'[4]O-099'!H56</f>
        <v>0</v>
      </c>
      <c r="I104" s="265">
        <f>+'[4]O-099'!H63</f>
        <v>7.93</v>
      </c>
      <c r="J104" s="265">
        <f>+'[4]O-099'!H65</f>
        <v>95.82</v>
      </c>
      <c r="K104" s="265">
        <f>+'[4]O-099'!H66</f>
        <v>11.5</v>
      </c>
      <c r="L104" s="265">
        <f>+'[4]O-099'!H67</f>
        <v>9.58</v>
      </c>
      <c r="M104" s="266">
        <f>+'[4]O-099'!H69</f>
        <v>116.9</v>
      </c>
      <c r="N104" s="266"/>
      <c r="O104" s="267" t="e">
        <f>+VLOOKUP(D104,[4]!Tabla4[#Data],8,FALSE)</f>
        <v>#REF!</v>
      </c>
      <c r="P104" s="259">
        <f t="shared" si="8"/>
        <v>116.9</v>
      </c>
      <c r="Q104" s="268" t="e">
        <f t="shared" si="9"/>
        <v>#REF!</v>
      </c>
      <c r="R104" s="260">
        <f>IF(M104*(1+'RESUMEN '!$S$3)&gt;0,M104*(1+'RESUMEN '!$S$3)," ")</f>
        <v>118.39316603803866</v>
      </c>
      <c r="S104" s="260" t="str">
        <f>IF(N104*(1+'RESUMEN '!$S$3)&gt;0,N104*(1+'RESUMEN '!$S$3)," ")</f>
        <v xml:space="preserve"> </v>
      </c>
      <c r="T104" s="260">
        <f>IF(P104*(1+'RESUMEN '!$S$3)&gt;0,P104*(1+'RESUMEN '!$S$3)," ")</f>
        <v>118.39316603803866</v>
      </c>
    </row>
    <row r="105" spans="1:62" s="205" customFormat="1" ht="27" hidden="1" customHeight="1">
      <c r="A105" s="212" t="s">
        <v>781</v>
      </c>
      <c r="B105" s="211">
        <v>100</v>
      </c>
      <c r="C105" s="210"/>
      <c r="D105" s="209" t="str">
        <f>[4]RMO!B103</f>
        <v>O-100</v>
      </c>
      <c r="E105" s="207" t="s">
        <v>54</v>
      </c>
      <c r="F105" s="207">
        <f>+'[4]O-100'!H40</f>
        <v>2.0565334216039823</v>
      </c>
      <c r="G105" s="207">
        <f>+'[4]O-100'!H50</f>
        <v>102.99</v>
      </c>
      <c r="H105" s="207">
        <f>+'[4]O-100'!H56</f>
        <v>0</v>
      </c>
      <c r="I105" s="207">
        <f>+'[4]O-100'!H63</f>
        <v>9.5</v>
      </c>
      <c r="J105" s="207">
        <f>+'[4]O-100'!H65</f>
        <v>114.55</v>
      </c>
      <c r="K105" s="207">
        <f>+'[4]O-100'!H66</f>
        <v>13.75</v>
      </c>
      <c r="L105" s="207">
        <f>+'[4]O-100'!H67</f>
        <v>11.45</v>
      </c>
      <c r="M105" s="254">
        <f>+'[4]O-100'!H69</f>
        <v>139.75</v>
      </c>
      <c r="N105" s="208"/>
      <c r="O105" s="207" t="e">
        <f>+VLOOKUP(D105,[4]!Tabla4[#Data],8,FALSE)</f>
        <v>#REF!</v>
      </c>
      <c r="P105" s="274">
        <f t="shared" si="8"/>
        <v>139.75</v>
      </c>
      <c r="Q105" s="207" t="e">
        <f t="shared" si="9"/>
        <v>#REF!</v>
      </c>
      <c r="R105" s="258">
        <f>IF(M105*(1+'RESUMEN '!$S$3)&gt;0,M105*(1+'RESUMEN '!$S$3)," ")</f>
        <v>141.5350295450462</v>
      </c>
      <c r="S105" s="183" t="str">
        <f>IF(N105*(1+'RESUMEN '!$S$3)&gt;0,N105*(1+'RESUMEN '!$S$3)," ")</f>
        <v xml:space="preserve"> </v>
      </c>
      <c r="T105" s="276">
        <f>IF(P105*(1+'RESUMEN '!$S$3)&gt;0,P105*(1+'RESUMEN '!$S$3)," ")</f>
        <v>141.5350295450462</v>
      </c>
      <c r="U105" s="206"/>
      <c r="V105" s="206"/>
      <c r="W105" s="206"/>
      <c r="X105" s="206"/>
      <c r="Y105" s="206"/>
      <c r="Z105" s="206"/>
      <c r="AA105" s="206"/>
      <c r="AB105" s="206"/>
      <c r="AC105" s="206"/>
      <c r="AD105" s="206"/>
      <c r="AE105" s="206"/>
      <c r="AF105" s="206"/>
      <c r="AG105" s="206"/>
      <c r="AH105" s="206"/>
      <c r="AI105" s="206"/>
      <c r="AJ105" s="206"/>
      <c r="AK105" s="206"/>
      <c r="AL105" s="206"/>
      <c r="AM105" s="206"/>
      <c r="AN105" s="206"/>
      <c r="AO105" s="206"/>
      <c r="AP105" s="206"/>
      <c r="AQ105" s="206"/>
      <c r="AR105" s="206"/>
      <c r="AS105" s="206"/>
      <c r="AT105" s="206"/>
      <c r="AU105" s="206"/>
      <c r="AV105" s="206"/>
      <c r="AW105" s="206"/>
      <c r="AX105" s="206"/>
      <c r="AY105" s="206"/>
      <c r="AZ105" s="206"/>
      <c r="BA105" s="206"/>
      <c r="BB105" s="206"/>
      <c r="BC105" s="206"/>
      <c r="BD105" s="206"/>
      <c r="BE105" s="206"/>
      <c r="BF105" s="206"/>
      <c r="BG105" s="206"/>
      <c r="BH105" s="206"/>
      <c r="BI105" s="206"/>
      <c r="BJ105" s="206"/>
    </row>
    <row r="106" spans="1:62" s="269" customFormat="1" ht="27" customHeight="1">
      <c r="B106" s="261">
        <v>101</v>
      </c>
      <c r="C106" s="262" t="s">
        <v>775</v>
      </c>
      <c r="D106" s="263" t="str">
        <f>[4]RMO!B104</f>
        <v>O-101</v>
      </c>
      <c r="E106" s="264" t="s">
        <v>780</v>
      </c>
      <c r="F106" s="265">
        <f>+'[4]O-101'!H40</f>
        <v>1.3323229683315616</v>
      </c>
      <c r="G106" s="265">
        <f>+'[4]O-101'!H50</f>
        <v>61.11</v>
      </c>
      <c r="H106" s="265">
        <f>+'[4]O-101'!H56</f>
        <v>0</v>
      </c>
      <c r="I106" s="265">
        <f>+'[4]O-101'!H63</f>
        <v>33.479999999999997</v>
      </c>
      <c r="J106" s="265">
        <f>+'[4]O-101'!H65</f>
        <v>95.92</v>
      </c>
      <c r="K106" s="265">
        <f>+'[4]O-101'!H66</f>
        <v>11.51</v>
      </c>
      <c r="L106" s="265">
        <f>+'[4]O-101'!H67</f>
        <v>9.59</v>
      </c>
      <c r="M106" s="266">
        <f>+'[4]O-101'!H69</f>
        <v>117.02</v>
      </c>
      <c r="N106" s="266"/>
      <c r="O106" s="267" t="e">
        <f>+VLOOKUP(D106,[4]!Tabla4[#Data],8,FALSE)</f>
        <v>#REF!</v>
      </c>
      <c r="P106" s="259">
        <f t="shared" si="8"/>
        <v>117.02</v>
      </c>
      <c r="Q106" s="268" t="e">
        <f t="shared" si="9"/>
        <v>#REF!</v>
      </c>
      <c r="R106" s="260">
        <f>IF(M106*(1+'RESUMEN '!$S$3)&gt;0,M106*(1+'RESUMEN '!$S$3)," ")</f>
        <v>118.51469880043869</v>
      </c>
      <c r="S106" s="260" t="str">
        <f>IF(N106*(1+'RESUMEN '!$S$3)&gt;0,N106*(1+'RESUMEN '!$S$3)," ")</f>
        <v xml:space="preserve"> </v>
      </c>
      <c r="T106" s="260">
        <f>IF(P106*(1+'RESUMEN '!$S$3)&gt;0,P106*(1+'RESUMEN '!$S$3)," ")</f>
        <v>118.51469880043869</v>
      </c>
    </row>
    <row r="107" spans="1:62" s="182" customFormat="1" ht="27" customHeight="1">
      <c r="B107" s="190">
        <v>102</v>
      </c>
      <c r="C107" s="189" t="s">
        <v>775</v>
      </c>
      <c r="D107" s="204" t="str">
        <f>[4]RMO!B105</f>
        <v>O-102</v>
      </c>
      <c r="E107" s="188" t="s">
        <v>779</v>
      </c>
      <c r="F107" s="187">
        <f>+'[4]O-102'!H39</f>
        <v>0.61918284444224325</v>
      </c>
      <c r="G107" s="187">
        <f>+'[4]O-102'!H49</f>
        <v>30.7</v>
      </c>
      <c r="H107" s="187">
        <f>+'[4]O-102'!H55</f>
        <v>0</v>
      </c>
      <c r="I107" s="187">
        <f>+'[4]O-102'!H62</f>
        <v>2.72</v>
      </c>
      <c r="J107" s="187">
        <f>+'[4]O-102'!H64</f>
        <v>34.04</v>
      </c>
      <c r="K107" s="187">
        <f>+'[4]O-102'!H65</f>
        <v>4.08</v>
      </c>
      <c r="L107" s="187">
        <f>+'[4]O-102'!H66</f>
        <v>3.4</v>
      </c>
      <c r="M107" s="251">
        <f>+'[4]O-102'!H68</f>
        <v>41.52</v>
      </c>
      <c r="N107" s="186"/>
      <c r="O107" s="185" t="e">
        <f>+VLOOKUP(D107,[4]!Tabla4[#Data],8,FALSE)</f>
        <v>#REF!</v>
      </c>
      <c r="P107" s="273">
        <f t="shared" si="8"/>
        <v>41.52</v>
      </c>
      <c r="Q107" s="191" t="e">
        <f t="shared" si="9"/>
        <v>#REF!</v>
      </c>
      <c r="R107" s="258">
        <f>IF(M107*(1+'RESUMEN '!$S$3)&gt;0,M107*(1+'RESUMEN '!$S$3)," ")</f>
        <v>42.050335790413733</v>
      </c>
      <c r="S107" s="183" t="str">
        <f>IF(N107*(1+'RESUMEN '!$S$3)&gt;0,N107*(1+'RESUMEN '!$S$3)," ")</f>
        <v xml:space="preserve"> </v>
      </c>
      <c r="T107" s="276">
        <f>IF(P107*(1+'RESUMEN '!$S$3)&gt;0,P107*(1+'RESUMEN '!$S$3)," ")</f>
        <v>42.050335790413733</v>
      </c>
    </row>
    <row r="108" spans="1:62" s="182" customFormat="1" ht="27" customHeight="1">
      <c r="B108" s="190">
        <v>103</v>
      </c>
      <c r="C108" s="189" t="s">
        <v>775</v>
      </c>
      <c r="D108" s="204" t="str">
        <f>[4]RMO!B106</f>
        <v>O-103</v>
      </c>
      <c r="E108" s="188" t="s">
        <v>778</v>
      </c>
      <c r="F108" s="187">
        <f>+'[4]O-103'!H39</f>
        <v>1.68</v>
      </c>
      <c r="G108" s="187">
        <f>+'[4]O-103'!H49</f>
        <v>88.42</v>
      </c>
      <c r="H108" s="187">
        <f>+'[4]O-103'!H55</f>
        <v>0</v>
      </c>
      <c r="I108" s="187">
        <f>+'[4]O-103'!H62</f>
        <v>6.81</v>
      </c>
      <c r="J108" s="187">
        <f>+'[4]O-103'!H64</f>
        <v>96.91</v>
      </c>
      <c r="K108" s="187">
        <f>+'[4]O-103'!H65</f>
        <v>11.63</v>
      </c>
      <c r="L108" s="187">
        <f>+'[4]O-103'!H66</f>
        <v>9.69</v>
      </c>
      <c r="M108" s="251">
        <f>+'[4]O-103'!H68</f>
        <v>118.23</v>
      </c>
      <c r="N108" s="186"/>
      <c r="O108" s="185" t="e">
        <f>+VLOOKUP(D108,[4]!Tabla4[#Data],8,FALSE)</f>
        <v>#REF!</v>
      </c>
      <c r="P108" s="273">
        <f t="shared" si="8"/>
        <v>118.23</v>
      </c>
      <c r="Q108" s="191" t="e">
        <f t="shared" si="9"/>
        <v>#REF!</v>
      </c>
      <c r="R108" s="258">
        <f>IF(M108*(1+'RESUMEN '!$S$3)&gt;0,M108*(1+'RESUMEN '!$S$3)," ")</f>
        <v>119.7401541546391</v>
      </c>
      <c r="S108" s="183" t="str">
        <f>IF(N108*(1+'RESUMEN '!$S$3)&gt;0,N108*(1+'RESUMEN '!$S$3)," ")</f>
        <v xml:space="preserve"> </v>
      </c>
      <c r="T108" s="276">
        <f>IF(P108*(1+'RESUMEN '!$S$3)&gt;0,P108*(1+'RESUMEN '!$S$3)," ")</f>
        <v>119.7401541546391</v>
      </c>
    </row>
    <row r="109" spans="1:62" s="182" customFormat="1" ht="27" customHeight="1">
      <c r="B109" s="190">
        <v>104</v>
      </c>
      <c r="C109" s="189" t="s">
        <v>775</v>
      </c>
      <c r="D109" s="204" t="str">
        <f>[4]RMO!B107</f>
        <v>O-104</v>
      </c>
      <c r="E109" s="188" t="s">
        <v>777</v>
      </c>
      <c r="F109" s="187">
        <f>+'[4]O-104'!H40</f>
        <v>0.22588218807461391</v>
      </c>
      <c r="G109" s="187">
        <f>+'[4]O-104'!H50</f>
        <v>9.35</v>
      </c>
      <c r="H109" s="187">
        <f>+'[4]O-104'!H56</f>
        <v>0</v>
      </c>
      <c r="I109" s="187">
        <f>+'[4]O-104'!H63</f>
        <v>1.34</v>
      </c>
      <c r="J109" s="187">
        <f>+'[4]O-104'!H65</f>
        <v>10.92</v>
      </c>
      <c r="K109" s="187">
        <f>+'[4]O-104'!H66</f>
        <v>1.31</v>
      </c>
      <c r="L109" s="187">
        <f>+'[4]O-104'!H67</f>
        <v>1.0900000000000001</v>
      </c>
      <c r="M109" s="251">
        <f>+'[4]O-104'!H69</f>
        <v>13.32</v>
      </c>
      <c r="N109" s="186"/>
      <c r="O109" s="185" t="e">
        <f>+VLOOKUP(D109,[4]!Tabla4[#Data],8,FALSE)</f>
        <v>#REF!</v>
      </c>
      <c r="P109" s="273">
        <f t="shared" si="8"/>
        <v>13.32</v>
      </c>
      <c r="Q109" s="191" t="e">
        <f t="shared" si="9"/>
        <v>#REF!</v>
      </c>
      <c r="R109" s="258">
        <f>IF(M109*(1+'RESUMEN '!$S$3)&gt;0,M109*(1+'RESUMEN '!$S$3)," ")</f>
        <v>13.490136626404405</v>
      </c>
      <c r="S109" s="183" t="str">
        <f>IF(N109*(1+'RESUMEN '!$S$3)&gt;0,N109*(1+'RESUMEN '!$S$3)," ")</f>
        <v xml:space="preserve"> </v>
      </c>
      <c r="T109" s="276">
        <f>IF(P109*(1+'RESUMEN '!$S$3)&gt;0,P109*(1+'RESUMEN '!$S$3)," ")</f>
        <v>13.490136626404405</v>
      </c>
    </row>
    <row r="110" spans="1:62" s="182" customFormat="1" ht="27" customHeight="1">
      <c r="B110" s="190">
        <v>105</v>
      </c>
      <c r="C110" s="189" t="s">
        <v>775</v>
      </c>
      <c r="D110" s="204" t="str">
        <f>[4]RMO!B108</f>
        <v>O-105</v>
      </c>
      <c r="E110" s="188" t="s">
        <v>776</v>
      </c>
      <c r="F110" s="187">
        <f>+'[4]O-105'!H40</f>
        <v>0.21</v>
      </c>
      <c r="G110" s="187">
        <f>+'[4]O-105'!H50</f>
        <v>12.129999999999999</v>
      </c>
      <c r="H110" s="187">
        <f>+'[4]O-105'!H56</f>
        <v>0</v>
      </c>
      <c r="I110" s="187">
        <f>+'[4]O-105'!H63</f>
        <v>1.74</v>
      </c>
      <c r="J110" s="187">
        <f>+'[4]O-105'!H65</f>
        <v>14.08</v>
      </c>
      <c r="K110" s="187">
        <f>+'[4]O-105'!H66</f>
        <v>1.69</v>
      </c>
      <c r="L110" s="187">
        <f>+'[4]O-105'!H67</f>
        <v>1.41</v>
      </c>
      <c r="M110" s="251">
        <f>+'[4]O-105'!H69</f>
        <v>17.18</v>
      </c>
      <c r="N110" s="186"/>
      <c r="O110" s="185" t="e">
        <f>+VLOOKUP(D110,[4]!Tabla4[#Data],8,FALSE)</f>
        <v>#REF!</v>
      </c>
      <c r="P110" s="273">
        <f t="shared" si="8"/>
        <v>17.18</v>
      </c>
      <c r="Q110" s="191" t="e">
        <f t="shared" si="9"/>
        <v>#REF!</v>
      </c>
      <c r="R110" s="258">
        <f>IF(M110*(1+'RESUMEN '!$S$3)&gt;0,M110*(1+'RESUMEN '!$S$3)," ")</f>
        <v>17.39944048360568</v>
      </c>
      <c r="S110" s="183" t="str">
        <f>IF(N110*(1+'RESUMEN '!$S$3)&gt;0,N110*(1+'RESUMEN '!$S$3)," ")</f>
        <v xml:space="preserve"> </v>
      </c>
      <c r="T110" s="276">
        <f>IF(P110*(1+'RESUMEN '!$S$3)&gt;0,P110*(1+'RESUMEN '!$S$3)," ")</f>
        <v>17.39944048360568</v>
      </c>
    </row>
    <row r="111" spans="1:62" s="182" customFormat="1" ht="27" customHeight="1">
      <c r="B111" s="190">
        <v>106</v>
      </c>
      <c r="C111" s="189" t="s">
        <v>775</v>
      </c>
      <c r="D111" s="204" t="str">
        <f>[4]RMO!B109</f>
        <v>O-106</v>
      </c>
      <c r="E111" s="188" t="s">
        <v>774</v>
      </c>
      <c r="F111" s="187">
        <f>+'[4]O-106'!H40</f>
        <v>0.24</v>
      </c>
      <c r="G111" s="187">
        <f>+'[4]O-106'!H50</f>
        <v>13.55</v>
      </c>
      <c r="H111" s="187">
        <f>+'[4]O-106'!H56</f>
        <v>0</v>
      </c>
      <c r="I111" s="187">
        <f>+'[4]O-106'!H63</f>
        <v>1.94</v>
      </c>
      <c r="J111" s="187">
        <f>+'[4]O-106'!H65</f>
        <v>15.73</v>
      </c>
      <c r="K111" s="187">
        <f>+'[4]O-106'!H66</f>
        <v>1.89</v>
      </c>
      <c r="L111" s="187">
        <f>+'[4]O-106'!H67</f>
        <v>1.57</v>
      </c>
      <c r="M111" s="251">
        <f>+'[4]O-106'!H69</f>
        <v>19.190000000000001</v>
      </c>
      <c r="N111" s="186"/>
      <c r="O111" s="185" t="e">
        <f>+VLOOKUP(D111,[4]!Tabla4[#Data],8,FALSE)</f>
        <v>#REF!</v>
      </c>
      <c r="P111" s="273">
        <f t="shared" ref="P111:P138" si="10">+M111*0.5</f>
        <v>9.5950000000000006</v>
      </c>
      <c r="Q111" s="184" t="e">
        <f t="shared" si="9"/>
        <v>#REF!</v>
      </c>
      <c r="R111" s="258">
        <f>IF(M111*(1+'RESUMEN '!$S$3)&gt;0,M111*(1+'RESUMEN '!$S$3)," ")</f>
        <v>19.435114253806347</v>
      </c>
      <c r="S111" s="183" t="str">
        <f>IF(N111*(1+'RESUMEN '!$S$3)&gt;0,N111*(1+'RESUMEN '!$S$3)," ")</f>
        <v xml:space="preserve"> </v>
      </c>
      <c r="T111" s="276">
        <f>IF(P111*(1+'RESUMEN '!$S$3)&gt;0,P111*(1+'RESUMEN '!$S$3)," ")</f>
        <v>9.7175571269031735</v>
      </c>
    </row>
    <row r="112" spans="1:62" s="269" customFormat="1" ht="27" customHeight="1">
      <c r="B112" s="261">
        <v>107</v>
      </c>
      <c r="C112" s="262" t="s">
        <v>751</v>
      </c>
      <c r="D112" s="263" t="str">
        <f>[4]RMO!B110</f>
        <v>O-107</v>
      </c>
      <c r="E112" s="264" t="s">
        <v>773</v>
      </c>
      <c r="F112" s="265">
        <f>+'[4]O-107'!H39</f>
        <v>40.69</v>
      </c>
      <c r="G112" s="265">
        <f>+'[4]O-107'!H49</f>
        <v>264.81</v>
      </c>
      <c r="H112" s="265">
        <f>+'[4]O-107'!H55</f>
        <v>0</v>
      </c>
      <c r="I112" s="265">
        <f>+'[4]O-107'!H61</f>
        <v>9.26</v>
      </c>
      <c r="J112" s="265">
        <f>+'[4]O-107'!H63</f>
        <v>314.76</v>
      </c>
      <c r="K112" s="265">
        <f>+'[4]O-107'!H64</f>
        <v>37.770000000000003</v>
      </c>
      <c r="L112" s="265">
        <f>+'[4]O-107'!H65</f>
        <v>31.48</v>
      </c>
      <c r="M112" s="266">
        <f>+'[4]O-107'!H67</f>
        <v>384.01</v>
      </c>
      <c r="N112" s="266"/>
      <c r="O112" s="267" t="e">
        <f>+VLOOKUP(D112,[4]!Tabla4[#Data],8,FALSE)</f>
        <v>#REF!</v>
      </c>
      <c r="P112" s="259">
        <f t="shared" si="10"/>
        <v>192.005</v>
      </c>
      <c r="Q112" s="268" t="e">
        <f t="shared" si="9"/>
        <v>#REF!</v>
      </c>
      <c r="R112" s="260">
        <f>IF(M112*(1+'RESUMEN '!$S$3)&gt;0,M112*(1+'RESUMEN '!$S$3)," ")</f>
        <v>388.91496741032694</v>
      </c>
      <c r="S112" s="260" t="str">
        <f>IF(N112*(1+'RESUMEN '!$S$3)&gt;0,N112*(1+'RESUMEN '!$S$3)," ")</f>
        <v xml:space="preserve"> </v>
      </c>
      <c r="T112" s="260">
        <f>IF(P112*(1+'RESUMEN '!$S$3)&gt;0,P112*(1+'RESUMEN '!$S$3)," ")</f>
        <v>194.45748370516347</v>
      </c>
    </row>
    <row r="113" spans="2:20" s="182" customFormat="1" ht="27" customHeight="1">
      <c r="B113" s="190">
        <v>108</v>
      </c>
      <c r="C113" s="189" t="s">
        <v>751</v>
      </c>
      <c r="D113" s="202" t="str">
        <f>[4]RMO!B111</f>
        <v>O-108</v>
      </c>
      <c r="E113" s="188" t="s">
        <v>772</v>
      </c>
      <c r="F113" s="187">
        <f>+'[4]O-108'!H39</f>
        <v>41.22</v>
      </c>
      <c r="G113" s="187">
        <f>+'[4]O-108'!H49</f>
        <v>268.29000000000002</v>
      </c>
      <c r="H113" s="187">
        <f>+'[4]O-108'!H55</f>
        <v>0</v>
      </c>
      <c r="I113" s="187">
        <f>+'[4]O-108'!H61</f>
        <v>9.3800000000000008</v>
      </c>
      <c r="J113" s="187">
        <f>+'[4]O-108'!H63</f>
        <v>318.89</v>
      </c>
      <c r="K113" s="187">
        <f>+'[4]O-108'!H64</f>
        <v>38.270000000000003</v>
      </c>
      <c r="L113" s="187">
        <f>+'[4]O-108'!H65</f>
        <v>31.89</v>
      </c>
      <c r="M113" s="251">
        <f>+'[4]O-108'!H67</f>
        <v>389.05</v>
      </c>
      <c r="N113" s="186"/>
      <c r="O113" s="185" t="e">
        <f>+VLOOKUP(D113,[4]!Tabla4[#Data],8,FALSE)</f>
        <v>#REF!</v>
      </c>
      <c r="P113" s="273">
        <f t="shared" si="10"/>
        <v>194.52500000000001</v>
      </c>
      <c r="Q113" s="184" t="e">
        <f t="shared" si="9"/>
        <v>#REF!</v>
      </c>
      <c r="R113" s="258">
        <f>IF(M113*(1+'RESUMEN '!$S$3)&gt;0,M113*(1+'RESUMEN '!$S$3)," ")</f>
        <v>394.01934343112868</v>
      </c>
      <c r="S113" s="183" t="str">
        <f>IF(N113*(1+'RESUMEN '!$S$3)&gt;0,N113*(1+'RESUMEN '!$S$3)," ")</f>
        <v xml:space="preserve"> </v>
      </c>
      <c r="T113" s="276">
        <f>IF(P113*(1+'RESUMEN '!$S$3)&gt;0,P113*(1+'RESUMEN '!$S$3)," ")</f>
        <v>197.00967171556434</v>
      </c>
    </row>
    <row r="114" spans="2:20" s="182" customFormat="1" ht="27" customHeight="1">
      <c r="B114" s="190">
        <v>109</v>
      </c>
      <c r="C114" s="189" t="s">
        <v>751</v>
      </c>
      <c r="D114" s="202" t="str">
        <f>[4]RMO!B112</f>
        <v>O-109</v>
      </c>
      <c r="E114" s="188" t="s">
        <v>771</v>
      </c>
      <c r="F114" s="187">
        <f>+'[4]O-109'!H39</f>
        <v>46.1</v>
      </c>
      <c r="G114" s="187">
        <f>+'[4]O-109'!H49</f>
        <v>272.73</v>
      </c>
      <c r="H114" s="187">
        <f>+'[4]O-109'!H55</f>
        <v>0</v>
      </c>
      <c r="I114" s="187">
        <f>+'[4]O-109'!H61</f>
        <v>10.48</v>
      </c>
      <c r="J114" s="187">
        <f>+'[4]O-109'!H63</f>
        <v>329.31</v>
      </c>
      <c r="K114" s="187">
        <f>+'[4]O-109'!H64</f>
        <v>39.520000000000003</v>
      </c>
      <c r="L114" s="187">
        <f>+'[4]O-109'!H65</f>
        <v>32.93</v>
      </c>
      <c r="M114" s="251">
        <f>+'[4]O-109'!H67</f>
        <v>401.76</v>
      </c>
      <c r="N114" s="186"/>
      <c r="O114" s="185" t="e">
        <f>+VLOOKUP(D114,[4]!Tabla4[#Data],8,FALSE)</f>
        <v>#REF!</v>
      </c>
      <c r="P114" s="273">
        <f t="shared" si="10"/>
        <v>200.88</v>
      </c>
      <c r="Q114" s="184" t="e">
        <f t="shared" si="9"/>
        <v>#REF!</v>
      </c>
      <c r="R114" s="258">
        <f>IF(M114*(1+'RESUMEN '!$S$3)&gt;0,M114*(1+'RESUMEN '!$S$3)," ")</f>
        <v>406.89168851533282</v>
      </c>
      <c r="S114" s="183" t="str">
        <f>IF(N114*(1+'RESUMEN '!$S$3)&gt;0,N114*(1+'RESUMEN '!$S$3)," ")</f>
        <v xml:space="preserve"> </v>
      </c>
      <c r="T114" s="276">
        <f>IF(P114*(1+'RESUMEN '!$S$3)&gt;0,P114*(1+'RESUMEN '!$S$3)," ")</f>
        <v>203.44584425766641</v>
      </c>
    </row>
    <row r="115" spans="2:20" s="182" customFormat="1" ht="27" customHeight="1">
      <c r="B115" s="190">
        <v>110</v>
      </c>
      <c r="C115" s="189" t="s">
        <v>751</v>
      </c>
      <c r="D115" s="202" t="str">
        <f>[4]RMO!B113</f>
        <v>O-110</v>
      </c>
      <c r="E115" s="188" t="s">
        <v>770</v>
      </c>
      <c r="F115" s="187">
        <f>+'[4]O-110'!H39</f>
        <v>48.4</v>
      </c>
      <c r="G115" s="187">
        <f>+'[4]O-110'!H49</f>
        <v>286.61</v>
      </c>
      <c r="H115" s="187">
        <f>+'[4]O-110'!H55</f>
        <v>0</v>
      </c>
      <c r="I115" s="187">
        <f>+'[4]O-110'!H61</f>
        <v>11.01</v>
      </c>
      <c r="J115" s="187">
        <f>+'[4]O-110'!H63</f>
        <v>346.02</v>
      </c>
      <c r="K115" s="187">
        <f>+'[4]O-110'!H64</f>
        <v>41.52</v>
      </c>
      <c r="L115" s="187">
        <f>+'[4]O-110'!H65</f>
        <v>34.6</v>
      </c>
      <c r="M115" s="251">
        <f>+'[4]O-110'!H67</f>
        <v>422.14</v>
      </c>
      <c r="N115" s="186"/>
      <c r="O115" s="185" t="e">
        <f>+VLOOKUP(D115,[4]!Tabla4[#Data],8,FALSE)</f>
        <v>#REF!</v>
      </c>
      <c r="P115" s="273">
        <f t="shared" si="10"/>
        <v>211.07</v>
      </c>
      <c r="Q115" s="184" t="e">
        <f t="shared" si="9"/>
        <v>#REF!</v>
      </c>
      <c r="R115" s="258">
        <f>IF(M115*(1+'RESUMEN '!$S$3)&gt;0,M115*(1+'RESUMEN '!$S$3)," ")</f>
        <v>427.53200266293959</v>
      </c>
      <c r="S115" s="183" t="str">
        <f>IF(N115*(1+'RESUMEN '!$S$3)&gt;0,N115*(1+'RESUMEN '!$S$3)," ")</f>
        <v xml:space="preserve"> </v>
      </c>
      <c r="T115" s="276">
        <f>IF(P115*(1+'RESUMEN '!$S$3)&gt;0,P115*(1+'RESUMEN '!$S$3)," ")</f>
        <v>213.76600133146979</v>
      </c>
    </row>
    <row r="116" spans="2:20" s="182" customFormat="1" ht="27" customHeight="1">
      <c r="B116" s="190">
        <v>111</v>
      </c>
      <c r="C116" s="189" t="s">
        <v>751</v>
      </c>
      <c r="D116" s="202" t="str">
        <f>[4]RMO!B114</f>
        <v>O-111</v>
      </c>
      <c r="E116" s="188" t="s">
        <v>769</v>
      </c>
      <c r="F116" s="187">
        <f>+'[4]O-111'!H39</f>
        <v>50.24</v>
      </c>
      <c r="G116" s="187">
        <f>+'[4]O-111'!H49</f>
        <v>295.52</v>
      </c>
      <c r="H116" s="187">
        <f>+'[4]O-111'!H55</f>
        <v>0</v>
      </c>
      <c r="I116" s="187">
        <f>+'[4]O-111'!H61</f>
        <v>11.35</v>
      </c>
      <c r="J116" s="187">
        <f>+'[4]O-111'!H63</f>
        <v>357.11</v>
      </c>
      <c r="K116" s="187">
        <f>+'[4]O-111'!H64</f>
        <v>42.85</v>
      </c>
      <c r="L116" s="187">
        <f>+'[4]O-111'!H65</f>
        <v>35.71</v>
      </c>
      <c r="M116" s="251">
        <f>+'[4]O-111'!H67</f>
        <v>435.67</v>
      </c>
      <c r="N116" s="186"/>
      <c r="O116" s="185" t="e">
        <f>+VLOOKUP(D116,[4]!Tabla4[#Data],8,FALSE)</f>
        <v>#REF!</v>
      </c>
      <c r="P116" s="273">
        <f t="shared" si="10"/>
        <v>217.83500000000001</v>
      </c>
      <c r="Q116" s="184" t="e">
        <f t="shared" si="9"/>
        <v>#REF!</v>
      </c>
      <c r="R116" s="258">
        <f>IF(M116*(1+'RESUMEN '!$S$3)&gt;0,M116*(1+'RESUMEN '!$S$3)," ")</f>
        <v>441.23482162354406</v>
      </c>
      <c r="S116" s="183" t="str">
        <f>IF(N116*(1+'RESUMEN '!$S$3)&gt;0,N116*(1+'RESUMEN '!$S$3)," ")</f>
        <v xml:space="preserve"> </v>
      </c>
      <c r="T116" s="276">
        <f>IF(P116*(1+'RESUMEN '!$S$3)&gt;0,P116*(1+'RESUMEN '!$S$3)," ")</f>
        <v>220.61741081177203</v>
      </c>
    </row>
    <row r="117" spans="2:20" s="182" customFormat="1" ht="27" customHeight="1">
      <c r="B117" s="190">
        <v>112</v>
      </c>
      <c r="C117" s="189" t="s">
        <v>751</v>
      </c>
      <c r="D117" s="202" t="str">
        <f>[4]RMO!B115</f>
        <v>O-112</v>
      </c>
      <c r="E117" s="188" t="s">
        <v>768</v>
      </c>
      <c r="F117" s="187">
        <f>+'[4]O-112'!H39</f>
        <v>53.42</v>
      </c>
      <c r="G117" s="187">
        <f>+'[4]O-112'!H49</f>
        <v>314.25</v>
      </c>
      <c r="H117" s="187">
        <f>+'[4]O-112'!H55</f>
        <v>0</v>
      </c>
      <c r="I117" s="187">
        <f>+'[4]O-112'!H61</f>
        <v>12.07</v>
      </c>
      <c r="J117" s="187">
        <f>+'[4]O-112'!H63</f>
        <v>379.74</v>
      </c>
      <c r="K117" s="187">
        <f>+'[4]O-112'!H64</f>
        <v>45.57</v>
      </c>
      <c r="L117" s="187">
        <f>+'[4]O-112'!H65</f>
        <v>37.97</v>
      </c>
      <c r="M117" s="251">
        <f>+'[4]O-112'!H67</f>
        <v>463.28</v>
      </c>
      <c r="N117" s="186"/>
      <c r="O117" s="185" t="e">
        <f>+VLOOKUP(D117,[4]!Tabla4[#Data],8,FALSE)</f>
        <v>#REF!</v>
      </c>
      <c r="P117" s="273">
        <f t="shared" si="10"/>
        <v>231.64</v>
      </c>
      <c r="Q117" s="184" t="e">
        <f t="shared" si="9"/>
        <v>#REF!</v>
      </c>
      <c r="R117" s="258">
        <f>IF(M117*(1+'RESUMEN '!$S$3)&gt;0,M117*(1+'RESUMEN '!$S$3)," ")</f>
        <v>469.19748470575314</v>
      </c>
      <c r="S117" s="183" t="str">
        <f>IF(N117*(1+'RESUMEN '!$S$3)&gt;0,N117*(1+'RESUMEN '!$S$3)," ")</f>
        <v xml:space="preserve"> </v>
      </c>
      <c r="T117" s="276">
        <f>IF(P117*(1+'RESUMEN '!$S$3)&gt;0,P117*(1+'RESUMEN '!$S$3)," ")</f>
        <v>234.59874235287657</v>
      </c>
    </row>
    <row r="118" spans="2:20" s="182" customFormat="1" ht="27" customHeight="1">
      <c r="B118" s="190">
        <v>113</v>
      </c>
      <c r="C118" s="189" t="s">
        <v>751</v>
      </c>
      <c r="D118" s="202" t="str">
        <f>[4]RMO!B116</f>
        <v>O-113</v>
      </c>
      <c r="E118" s="188" t="s">
        <v>74</v>
      </c>
      <c r="F118" s="187">
        <f>+'[4]O-113'!H39</f>
        <v>53.11</v>
      </c>
      <c r="G118" s="187">
        <f>+'[4]O-113'!H49</f>
        <v>341.85</v>
      </c>
      <c r="H118" s="187">
        <f>+'[4]O-113'!H55</f>
        <v>0</v>
      </c>
      <c r="I118" s="187">
        <f>+'[4]O-113'!H61</f>
        <v>11.95</v>
      </c>
      <c r="J118" s="187">
        <f>+'[4]O-113'!H63</f>
        <v>406.91</v>
      </c>
      <c r="K118" s="187">
        <f>+'[4]O-113'!H64</f>
        <v>48.83</v>
      </c>
      <c r="L118" s="187">
        <f>+'[4]O-113'!H65</f>
        <v>40.69</v>
      </c>
      <c r="M118" s="251">
        <f>+'[4]O-113'!H67</f>
        <v>496.43</v>
      </c>
      <c r="N118" s="186"/>
      <c r="O118" s="185" t="e">
        <f>+VLOOKUP(D118,[4]!Tabla4[#Data],8,FALSE)</f>
        <v>#REF!</v>
      </c>
      <c r="P118" s="273">
        <f t="shared" si="10"/>
        <v>248.215</v>
      </c>
      <c r="Q118" s="184" t="e">
        <f t="shared" si="9"/>
        <v>#REF!</v>
      </c>
      <c r="R118" s="258">
        <f>IF(M118*(1+'RESUMEN '!$S$3)&gt;0,M118*(1+'RESUMEN '!$S$3)," ")</f>
        <v>502.77091031876415</v>
      </c>
      <c r="S118" s="183" t="str">
        <f>IF(N118*(1+'RESUMEN '!$S$3)&gt;0,N118*(1+'RESUMEN '!$S$3)," ")</f>
        <v xml:space="preserve"> </v>
      </c>
      <c r="T118" s="276">
        <f>IF(P118*(1+'RESUMEN '!$S$3)&gt;0,P118*(1+'RESUMEN '!$S$3)," ")</f>
        <v>251.38545515938208</v>
      </c>
    </row>
    <row r="119" spans="2:20" s="182" customFormat="1" ht="27" customHeight="1">
      <c r="B119" s="190">
        <v>114</v>
      </c>
      <c r="C119" s="189" t="s">
        <v>751</v>
      </c>
      <c r="D119" s="202" t="str">
        <f>[4]RMO!B117</f>
        <v>O-114</v>
      </c>
      <c r="E119" s="188" t="s">
        <v>73</v>
      </c>
      <c r="F119" s="187">
        <f>+'[4]O-114'!H39</f>
        <v>57.82</v>
      </c>
      <c r="G119" s="187">
        <f>+'[4]O-114'!H49</f>
        <v>338.59</v>
      </c>
      <c r="H119" s="187">
        <f>+'[4]O-114'!H55</f>
        <v>0</v>
      </c>
      <c r="I119" s="187">
        <f>+'[4]O-114'!H61</f>
        <v>13.01</v>
      </c>
      <c r="J119" s="187">
        <f>+'[4]O-114'!H63</f>
        <v>409.42</v>
      </c>
      <c r="K119" s="187">
        <f>+'[4]O-114'!H64</f>
        <v>49.13</v>
      </c>
      <c r="L119" s="187">
        <f>+'[4]O-114'!H65</f>
        <v>40.94</v>
      </c>
      <c r="M119" s="251">
        <f>+'[4]O-114'!H67</f>
        <v>499.49</v>
      </c>
      <c r="N119" s="186"/>
      <c r="O119" s="185" t="e">
        <f>+VLOOKUP(D119,[4]!Tabla4[#Data],8,FALSE)</f>
        <v>#REF!</v>
      </c>
      <c r="P119" s="273">
        <f t="shared" si="10"/>
        <v>249.745</v>
      </c>
      <c r="Q119" s="203" t="e">
        <f t="shared" si="9"/>
        <v>#REF!</v>
      </c>
      <c r="R119" s="258">
        <f>IF(M119*(1+'RESUMEN '!$S$3)&gt;0,M119*(1+'RESUMEN '!$S$3)," ")</f>
        <v>505.86999575996515</v>
      </c>
      <c r="S119" s="183" t="str">
        <f>IF(N119*(1+'RESUMEN '!$S$3)&gt;0,N119*(1+'RESUMEN '!$S$3)," ")</f>
        <v xml:space="preserve"> </v>
      </c>
      <c r="T119" s="276">
        <f>IF(P119*(1+'RESUMEN '!$S$3)&gt;0,P119*(1+'RESUMEN '!$S$3)," ")</f>
        <v>252.93499787998257</v>
      </c>
    </row>
    <row r="120" spans="2:20" s="269" customFormat="1" ht="27" customHeight="1">
      <c r="B120" s="261">
        <v>115</v>
      </c>
      <c r="C120" s="262" t="s">
        <v>751</v>
      </c>
      <c r="D120" s="263" t="str">
        <f>[4]RMO!B118</f>
        <v>O-115</v>
      </c>
      <c r="E120" s="264" t="s">
        <v>72</v>
      </c>
      <c r="F120" s="265">
        <f>+'[4]O-115'!H39</f>
        <v>61.62</v>
      </c>
      <c r="G120" s="265">
        <f>+'[4]O-115'!H49</f>
        <v>360.83</v>
      </c>
      <c r="H120" s="265">
        <f>+'[4]O-115'!H55</f>
        <v>0</v>
      </c>
      <c r="I120" s="265">
        <f>+'[4]O-115'!H61</f>
        <v>13.86</v>
      </c>
      <c r="J120" s="265">
        <f>+'[4]O-115'!H63</f>
        <v>436.31</v>
      </c>
      <c r="K120" s="265">
        <f>+'[4]O-115'!H64</f>
        <v>52.36</v>
      </c>
      <c r="L120" s="265">
        <f>+'[4]O-115'!H65</f>
        <v>43.63</v>
      </c>
      <c r="M120" s="266">
        <f>+'[4]O-115'!H67</f>
        <v>532.29999999999995</v>
      </c>
      <c r="N120" s="266"/>
      <c r="O120" s="267" t="e">
        <f>+VLOOKUP(D120,[4]!Tabla4[#Data],8,FALSE)</f>
        <v>#REF!</v>
      </c>
      <c r="P120" s="259">
        <f t="shared" si="10"/>
        <v>266.14999999999998</v>
      </c>
      <c r="Q120" s="270" t="e">
        <f t="shared" si="9"/>
        <v>#REF!</v>
      </c>
      <c r="R120" s="260">
        <f>IF(M120*(1+'RESUMEN '!$S$3)&gt;0,M120*(1+'RESUMEN '!$S$3)," ")</f>
        <v>539.09907854617597</v>
      </c>
      <c r="S120" s="260" t="str">
        <f>IF(N120*(1+'RESUMEN '!$S$3)&gt;0,N120*(1+'RESUMEN '!$S$3)," ")</f>
        <v xml:space="preserve"> </v>
      </c>
      <c r="T120" s="260">
        <f>IF(P120*(1+'RESUMEN '!$S$3)&gt;0,P120*(1+'RESUMEN '!$S$3)," ")</f>
        <v>269.54953927308799</v>
      </c>
    </row>
    <row r="121" spans="2:20" s="182" customFormat="1" ht="27" customHeight="1">
      <c r="B121" s="190">
        <v>116</v>
      </c>
      <c r="C121" s="189" t="s">
        <v>751</v>
      </c>
      <c r="D121" s="202" t="str">
        <f>[4]RMO!B119</f>
        <v>O-116</v>
      </c>
      <c r="E121" s="188" t="s">
        <v>767</v>
      </c>
      <c r="F121" s="187">
        <f>+'[4]O-116'!H39</f>
        <v>7.7</v>
      </c>
      <c r="G121" s="187">
        <f>+'[4]O-116'!H49</f>
        <v>284.49</v>
      </c>
      <c r="H121" s="187">
        <f>+'[4]O-116'!H55</f>
        <v>0</v>
      </c>
      <c r="I121" s="187">
        <f>+'[4]O-116'!H61</f>
        <v>9.75</v>
      </c>
      <c r="J121" s="187">
        <f>+'[4]O-116'!H63</f>
        <v>301.94</v>
      </c>
      <c r="K121" s="187">
        <f>+'[4]O-116'!H64</f>
        <v>36.229999999999997</v>
      </c>
      <c r="L121" s="187">
        <f>+'[4]O-116'!H65</f>
        <v>30.19</v>
      </c>
      <c r="M121" s="251">
        <f>+'[4]O-116'!H67</f>
        <v>368.36</v>
      </c>
      <c r="N121" s="186"/>
      <c r="O121" s="185" t="e">
        <f>+VLOOKUP(D121,[4]!Tabla4[#Data],8,FALSE)</f>
        <v>#REF!</v>
      </c>
      <c r="P121" s="273">
        <f t="shared" si="10"/>
        <v>184.18</v>
      </c>
      <c r="Q121" s="184" t="e">
        <f t="shared" si="9"/>
        <v>#REF!</v>
      </c>
      <c r="R121" s="258">
        <f>IF(M121*(1+'RESUMEN '!$S$3)&gt;0,M121*(1+'RESUMEN '!$S$3)," ")</f>
        <v>373.06506964732182</v>
      </c>
      <c r="S121" s="183" t="str">
        <f>IF(N121*(1+'RESUMEN '!$S$3)&gt;0,N121*(1+'RESUMEN '!$S$3)," ")</f>
        <v xml:space="preserve"> </v>
      </c>
      <c r="T121" s="276">
        <f>IF(P121*(1+'RESUMEN '!$S$3)&gt;0,P121*(1+'RESUMEN '!$S$3)," ")</f>
        <v>186.53253482366091</v>
      </c>
    </row>
    <row r="122" spans="2:20" s="182" customFormat="1" ht="27" customHeight="1">
      <c r="B122" s="190">
        <v>117</v>
      </c>
      <c r="C122" s="189" t="s">
        <v>751</v>
      </c>
      <c r="D122" s="202" t="str">
        <f>[4]RMO!B120</f>
        <v>O-117</v>
      </c>
      <c r="E122" s="188" t="s">
        <v>766</v>
      </c>
      <c r="F122" s="187">
        <f>+'[4]O-117'!H39</f>
        <v>7.81</v>
      </c>
      <c r="G122" s="187">
        <f>+'[4]O-117'!H49</f>
        <v>288.44</v>
      </c>
      <c r="H122" s="187">
        <f>+'[4]O-117'!H55</f>
        <v>0</v>
      </c>
      <c r="I122" s="187">
        <f>+'[4]O-117'!H61</f>
        <v>9.89</v>
      </c>
      <c r="J122" s="187">
        <f>+'[4]O-117'!H63</f>
        <v>306.14</v>
      </c>
      <c r="K122" s="187">
        <f>+'[4]O-117'!H64</f>
        <v>36.74</v>
      </c>
      <c r="L122" s="187">
        <f>+'[4]O-117'!H65</f>
        <v>30.61</v>
      </c>
      <c r="M122" s="251">
        <f>+'[4]O-117'!H67</f>
        <v>373.49</v>
      </c>
      <c r="N122" s="186"/>
      <c r="O122" s="185" t="e">
        <f>+VLOOKUP(D122,[4]!Tabla4[#Data],8,FALSE)</f>
        <v>#REF!</v>
      </c>
      <c r="P122" s="273">
        <f t="shared" si="10"/>
        <v>186.745</v>
      </c>
      <c r="Q122" s="184" t="e">
        <f t="shared" si="9"/>
        <v>#REF!</v>
      </c>
      <c r="R122" s="258">
        <f>IF(M122*(1+'RESUMEN '!$S$3)&gt;0,M122*(1+'RESUMEN '!$S$3)," ")</f>
        <v>378.26059523992348</v>
      </c>
      <c r="S122" s="183" t="str">
        <f>IF(N122*(1+'RESUMEN '!$S$3)&gt;0,N122*(1+'RESUMEN '!$S$3)," ")</f>
        <v xml:space="preserve"> </v>
      </c>
      <c r="T122" s="276">
        <f>IF(P122*(1+'RESUMEN '!$S$3)&gt;0,P122*(1+'RESUMEN '!$S$3)," ")</f>
        <v>189.13029761996174</v>
      </c>
    </row>
    <row r="123" spans="2:20" s="182" customFormat="1" ht="27" customHeight="1">
      <c r="B123" s="190">
        <v>118</v>
      </c>
      <c r="C123" s="189" t="s">
        <v>751</v>
      </c>
      <c r="D123" s="202" t="str">
        <f>[4]RMO!B121</f>
        <v>O-118</v>
      </c>
      <c r="E123" s="188" t="s">
        <v>765</v>
      </c>
      <c r="F123" s="187">
        <f>+'[4]O-118'!H39</f>
        <v>8.43</v>
      </c>
      <c r="G123" s="187">
        <f>+'[4]O-118'!H49</f>
        <v>311.3</v>
      </c>
      <c r="H123" s="187">
        <f>+'[4]O-118'!H55</f>
        <v>0</v>
      </c>
      <c r="I123" s="187">
        <f>+'[4]O-118'!H61</f>
        <v>10.67</v>
      </c>
      <c r="J123" s="187">
        <f>+'[4]O-118'!H63</f>
        <v>330.4</v>
      </c>
      <c r="K123" s="187">
        <f>+'[4]O-118'!H64</f>
        <v>39.65</v>
      </c>
      <c r="L123" s="187">
        <f>+'[4]O-118'!H65</f>
        <v>33.04</v>
      </c>
      <c r="M123" s="251">
        <f>+'[4]O-118'!H67</f>
        <v>403.09</v>
      </c>
      <c r="N123" s="186"/>
      <c r="O123" s="185" t="e">
        <f>+VLOOKUP(D123,[4]!Tabla4[#Data],8,FALSE)</f>
        <v>#REF!</v>
      </c>
      <c r="P123" s="273">
        <f t="shared" si="10"/>
        <v>201.54499999999999</v>
      </c>
      <c r="Q123" s="184" t="e">
        <f t="shared" si="9"/>
        <v>#REF!</v>
      </c>
      <c r="R123" s="258">
        <f>IF(M123*(1+'RESUMEN '!$S$3)&gt;0,M123*(1+'RESUMEN '!$S$3)," ")</f>
        <v>408.23867663193323</v>
      </c>
      <c r="S123" s="183" t="str">
        <f>IF(N123*(1+'RESUMEN '!$S$3)&gt;0,N123*(1+'RESUMEN '!$S$3)," ")</f>
        <v xml:space="preserve"> </v>
      </c>
      <c r="T123" s="276">
        <f>IF(P123*(1+'RESUMEN '!$S$3)&gt;0,P123*(1+'RESUMEN '!$S$3)," ")</f>
        <v>204.11933831596662</v>
      </c>
    </row>
    <row r="124" spans="2:20" s="182" customFormat="1" ht="27" customHeight="1">
      <c r="B124" s="190">
        <v>119</v>
      </c>
      <c r="C124" s="189" t="s">
        <v>751</v>
      </c>
      <c r="D124" s="202" t="str">
        <f>[4]RMO!B122</f>
        <v>O-119</v>
      </c>
      <c r="E124" s="188" t="s">
        <v>764</v>
      </c>
      <c r="F124" s="187">
        <f>+'[4]O-119'!H39</f>
        <v>8.76</v>
      </c>
      <c r="G124" s="187">
        <f>+'[4]O-119'!H49</f>
        <v>321.63</v>
      </c>
      <c r="H124" s="187">
        <f>+'[4]O-119'!H55</f>
        <v>0</v>
      </c>
      <c r="I124" s="187">
        <f>+'[4]O-119'!H61</f>
        <v>11.03</v>
      </c>
      <c r="J124" s="187">
        <f>+'[4]O-119'!H63</f>
        <v>341.42</v>
      </c>
      <c r="K124" s="187">
        <f>+'[4]O-119'!H64</f>
        <v>40.97</v>
      </c>
      <c r="L124" s="187">
        <f>+'[4]O-119'!H65</f>
        <v>34.14</v>
      </c>
      <c r="M124" s="251">
        <f>+'[4]O-119'!H67</f>
        <v>416.53</v>
      </c>
      <c r="N124" s="186"/>
      <c r="O124" s="185" t="e">
        <f>+VLOOKUP(D124,[4]!Tabla4[#Data],8,FALSE)</f>
        <v>#REF!</v>
      </c>
      <c r="P124" s="273">
        <f t="shared" si="10"/>
        <v>208.26499999999999</v>
      </c>
      <c r="Q124" s="184" t="e">
        <f t="shared" si="9"/>
        <v>#REF!</v>
      </c>
      <c r="R124" s="258">
        <f>IF(M124*(1+'RESUMEN '!$S$3)&gt;0,M124*(1+'RESUMEN '!$S$3)," ")</f>
        <v>421.85034602073767</v>
      </c>
      <c r="S124" s="183" t="str">
        <f>IF(N124*(1+'RESUMEN '!$S$3)&gt;0,N124*(1+'RESUMEN '!$S$3)," ")</f>
        <v xml:space="preserve"> </v>
      </c>
      <c r="T124" s="276">
        <f>IF(P124*(1+'RESUMEN '!$S$3)&gt;0,P124*(1+'RESUMEN '!$S$3)," ")</f>
        <v>210.92517301036884</v>
      </c>
    </row>
    <row r="125" spans="2:20" s="269" customFormat="1" ht="27" customHeight="1">
      <c r="B125" s="261">
        <v>120</v>
      </c>
      <c r="C125" s="262" t="s">
        <v>751</v>
      </c>
      <c r="D125" s="263" t="str">
        <f>[4]RMO!B123</f>
        <v>O-120</v>
      </c>
      <c r="E125" s="264" t="s">
        <v>763</v>
      </c>
      <c r="F125" s="265">
        <f>+'[4]O-120'!H38</f>
        <v>9.02</v>
      </c>
      <c r="G125" s="265">
        <f>+'[4]O-120'!H48</f>
        <v>322.62</v>
      </c>
      <c r="H125" s="265">
        <f>+'[4]O-120'!H54</f>
        <v>0</v>
      </c>
      <c r="I125" s="265">
        <f>+'[4]O-120'!H60</f>
        <v>11.06</v>
      </c>
      <c r="J125" s="265">
        <f>+'[4]O-120'!H62</f>
        <v>342.7</v>
      </c>
      <c r="K125" s="265">
        <f>+'[4]O-120'!H63</f>
        <v>41.12</v>
      </c>
      <c r="L125" s="265">
        <f>+'[4]O-120'!H64</f>
        <v>34.270000000000003</v>
      </c>
      <c r="M125" s="266">
        <f>+'[4]O-120'!H66</f>
        <v>418.09</v>
      </c>
      <c r="N125" s="266"/>
      <c r="O125" s="267" t="e">
        <f>+VLOOKUP(D125,[4]!Tabla4[#Data],8,FALSE)</f>
        <v>#REF!</v>
      </c>
      <c r="P125" s="259">
        <f t="shared" si="10"/>
        <v>209.04499999999999</v>
      </c>
      <c r="Q125" s="270" t="e">
        <f t="shared" si="9"/>
        <v>#REF!</v>
      </c>
      <c r="R125" s="260">
        <f>IF(M125*(1+'RESUMEN '!$S$3)&gt;0,M125*(1+'RESUMEN '!$S$3)," ")</f>
        <v>423.43027193193819</v>
      </c>
      <c r="S125" s="260" t="str">
        <f>IF(N125*(1+'RESUMEN '!$S$3)&gt;0,N125*(1+'RESUMEN '!$S$3)," ")</f>
        <v xml:space="preserve"> </v>
      </c>
      <c r="T125" s="260">
        <f>IF(P125*(1+'RESUMEN '!$S$3)&gt;0,P125*(1+'RESUMEN '!$S$3)," ")</f>
        <v>211.7151359659691</v>
      </c>
    </row>
    <row r="126" spans="2:20" s="269" customFormat="1" ht="27" customHeight="1">
      <c r="B126" s="261">
        <v>121</v>
      </c>
      <c r="C126" s="262" t="s">
        <v>751</v>
      </c>
      <c r="D126" s="263" t="str">
        <f>[4]RMO!B124</f>
        <v>O-121</v>
      </c>
      <c r="E126" s="264" t="s">
        <v>762</v>
      </c>
      <c r="F126" s="265">
        <f>+'[4]O-121'!H38</f>
        <v>8.9700000000000006</v>
      </c>
      <c r="G126" s="265">
        <f>+'[4]O-121'!H48</f>
        <v>322.72000000000003</v>
      </c>
      <c r="H126" s="265">
        <f>+'[4]O-121'!H54</f>
        <v>0</v>
      </c>
      <c r="I126" s="265">
        <f>+'[4]O-121'!H60</f>
        <v>11.06</v>
      </c>
      <c r="J126" s="265">
        <f>+'[4]O-121'!H62</f>
        <v>342.75</v>
      </c>
      <c r="K126" s="265">
        <f>+'[4]O-121'!H63</f>
        <v>41.13</v>
      </c>
      <c r="L126" s="265">
        <f>+'[4]O-121'!H64</f>
        <v>34.28</v>
      </c>
      <c r="M126" s="266">
        <f>+'[4]O-121'!H66</f>
        <v>418.16</v>
      </c>
      <c r="N126" s="266"/>
      <c r="O126" s="267" t="e">
        <f>+VLOOKUP(D126,[4]!Tabla4[#Data],8,FALSE)</f>
        <v>#REF!</v>
      </c>
      <c r="P126" s="259">
        <f t="shared" si="10"/>
        <v>209.08</v>
      </c>
      <c r="Q126" s="270" t="e">
        <f t="shared" si="9"/>
        <v>#REF!</v>
      </c>
      <c r="R126" s="260">
        <f>IF(M126*(1+'RESUMEN '!$S$3)&gt;0,M126*(1+'RESUMEN '!$S$3)," ")</f>
        <v>423.50116604333829</v>
      </c>
      <c r="S126" s="260" t="str">
        <f>IF(N126*(1+'RESUMEN '!$S$3)&gt;0,N126*(1+'RESUMEN '!$S$3)," ")</f>
        <v xml:space="preserve"> </v>
      </c>
      <c r="T126" s="260">
        <f>IF(P126*(1+'RESUMEN '!$S$3)&gt;0,P126*(1+'RESUMEN '!$S$3)," ")</f>
        <v>211.75058302166914</v>
      </c>
    </row>
    <row r="127" spans="2:20" s="269" customFormat="1" ht="27" customHeight="1">
      <c r="B127" s="261">
        <v>122</v>
      </c>
      <c r="C127" s="262" t="s">
        <v>751</v>
      </c>
      <c r="D127" s="263" t="str">
        <f>[4]RMO!B125</f>
        <v>O-122</v>
      </c>
      <c r="E127" s="264" t="s">
        <v>761</v>
      </c>
      <c r="F127" s="265">
        <f>+'[4]O-122'!H38</f>
        <v>8.35</v>
      </c>
      <c r="G127" s="265">
        <f>+'[4]O-122'!H48</f>
        <v>300.18</v>
      </c>
      <c r="H127" s="265">
        <f>+'[4]O-122'!H54</f>
        <v>0</v>
      </c>
      <c r="I127" s="265">
        <f>+'[4]O-122'!H60</f>
        <v>10.29</v>
      </c>
      <c r="J127" s="265">
        <f>+'[4]O-122'!H62</f>
        <v>318.82</v>
      </c>
      <c r="K127" s="265">
        <f>+'[4]O-122'!H63</f>
        <v>38.26</v>
      </c>
      <c r="L127" s="265">
        <f>+'[4]O-122'!H64</f>
        <v>31.88</v>
      </c>
      <c r="M127" s="266">
        <f>+'[4]O-122'!H66</f>
        <v>388.96</v>
      </c>
      <c r="N127" s="266"/>
      <c r="O127" s="267" t="e">
        <f>+VLOOKUP(D127,[4]!Tabla4[#Data],8,FALSE)</f>
        <v>#REF!</v>
      </c>
      <c r="P127" s="259">
        <f t="shared" si="10"/>
        <v>194.48</v>
      </c>
      <c r="Q127" s="270" t="e">
        <f t="shared" si="9"/>
        <v>#REF!</v>
      </c>
      <c r="R127" s="260">
        <f>IF(M127*(1+'RESUMEN '!$S$3)&gt;0,M127*(1+'RESUMEN '!$S$3)," ")</f>
        <v>393.92819385932859</v>
      </c>
      <c r="S127" s="260" t="str">
        <f>IF(N127*(1+'RESUMEN '!$S$3)&gt;0,N127*(1+'RESUMEN '!$S$3)," ")</f>
        <v xml:space="preserve"> </v>
      </c>
      <c r="T127" s="260">
        <f>IF(P127*(1+'RESUMEN '!$S$3)&gt;0,P127*(1+'RESUMEN '!$S$3)," ")</f>
        <v>196.96409692966429</v>
      </c>
    </row>
    <row r="128" spans="2:20" s="269" customFormat="1" ht="27" customHeight="1">
      <c r="B128" s="261">
        <v>123</v>
      </c>
      <c r="C128" s="262" t="s">
        <v>751</v>
      </c>
      <c r="D128" s="263" t="str">
        <f>[4]RMO!B126</f>
        <v>O-123</v>
      </c>
      <c r="E128" s="264" t="s">
        <v>760</v>
      </c>
      <c r="F128" s="265">
        <f>+'[4]O-123'!H38</f>
        <v>8.14</v>
      </c>
      <c r="G128" s="265">
        <f>+'[4]O-123'!H48</f>
        <v>292.64999999999998</v>
      </c>
      <c r="H128" s="265">
        <f>+'[4]O-123'!H54</f>
        <v>0</v>
      </c>
      <c r="I128" s="265">
        <f>+'[4]O-123'!H60</f>
        <v>10.029999999999999</v>
      </c>
      <c r="J128" s="265">
        <f>+'[4]O-123'!H62</f>
        <v>310.82</v>
      </c>
      <c r="K128" s="265">
        <f>+'[4]O-123'!H63</f>
        <v>37.299999999999997</v>
      </c>
      <c r="L128" s="265">
        <f>+'[4]O-123'!H64</f>
        <v>31.08</v>
      </c>
      <c r="M128" s="266">
        <f>+'[4]O-123'!H66</f>
        <v>379.2</v>
      </c>
      <c r="N128" s="266"/>
      <c r="O128" s="267" t="e">
        <f>+VLOOKUP(D128,[4]!Tabla4[#Data],8,FALSE)</f>
        <v>#REF!</v>
      </c>
      <c r="P128" s="259">
        <f t="shared" si="10"/>
        <v>189.6</v>
      </c>
      <c r="Q128" s="270" t="e">
        <f t="shared" si="9"/>
        <v>#REF!</v>
      </c>
      <c r="R128" s="260">
        <f>IF(M128*(1+'RESUMEN '!$S$3)&gt;0,M128*(1+'RESUMEN '!$S$3)," ")</f>
        <v>384.04352918412536</v>
      </c>
      <c r="S128" s="260" t="str">
        <f>IF(N128*(1+'RESUMEN '!$S$3)&gt;0,N128*(1+'RESUMEN '!$S$3)," ")</f>
        <v xml:space="preserve"> </v>
      </c>
      <c r="T128" s="260">
        <f>IF(P128*(1+'RESUMEN '!$S$3)&gt;0,P128*(1+'RESUMEN '!$S$3)," ")</f>
        <v>192.02176459206268</v>
      </c>
    </row>
    <row r="129" spans="2:20" s="182" customFormat="1" ht="27" customHeight="1">
      <c r="B129" s="190">
        <v>124</v>
      </c>
      <c r="C129" s="189" t="s">
        <v>751</v>
      </c>
      <c r="D129" s="202" t="str">
        <f>[4]RMO!B127</f>
        <v>O-124</v>
      </c>
      <c r="E129" s="188" t="s">
        <v>759</v>
      </c>
      <c r="F129" s="187">
        <f>+'[4]O-124'!H38</f>
        <v>8.1</v>
      </c>
      <c r="G129" s="187">
        <f>+'[4]O-124'!H48</f>
        <v>291.45</v>
      </c>
      <c r="H129" s="187">
        <f>+'[4]O-124'!H54</f>
        <v>0</v>
      </c>
      <c r="I129" s="187">
        <f>+'[4]O-124'!H60</f>
        <v>9.99</v>
      </c>
      <c r="J129" s="187">
        <f>+'[4]O-124'!H62</f>
        <v>309.54000000000002</v>
      </c>
      <c r="K129" s="187">
        <f>+'[4]O-124'!H63</f>
        <v>37.14</v>
      </c>
      <c r="L129" s="187">
        <f>+'[4]O-124'!H64</f>
        <v>30.95</v>
      </c>
      <c r="M129" s="251">
        <f>+'[4]O-124'!H66</f>
        <v>377.63</v>
      </c>
      <c r="N129" s="186"/>
      <c r="O129" s="185" t="e">
        <f>+VLOOKUP(D129,[4]!Tabla4[#Data],8,FALSE)</f>
        <v>#REF!</v>
      </c>
      <c r="P129" s="273">
        <f t="shared" si="10"/>
        <v>188.815</v>
      </c>
      <c r="Q129" s="184" t="e">
        <f t="shared" si="9"/>
        <v>#REF!</v>
      </c>
      <c r="R129" s="258">
        <f>IF(M129*(1+'RESUMEN '!$S$3)&gt;0,M129*(1+'RESUMEN '!$S$3)," ")</f>
        <v>382.45347554272485</v>
      </c>
      <c r="S129" s="183" t="str">
        <f>IF(N129*(1+'RESUMEN '!$S$3)&gt;0,N129*(1+'RESUMEN '!$S$3)," ")</f>
        <v xml:space="preserve"> </v>
      </c>
      <c r="T129" s="276">
        <f>IF(P129*(1+'RESUMEN '!$S$3)&gt;0,P129*(1+'RESUMEN '!$S$3)," ")</f>
        <v>191.22673777136242</v>
      </c>
    </row>
    <row r="130" spans="2:20" s="182" customFormat="1" ht="27" customHeight="1">
      <c r="B130" s="190">
        <v>125</v>
      </c>
      <c r="C130" s="189" t="s">
        <v>751</v>
      </c>
      <c r="D130" s="202" t="str">
        <f>[4]RMO!B128</f>
        <v>O-125</v>
      </c>
      <c r="E130" s="188" t="s">
        <v>758</v>
      </c>
      <c r="F130" s="187">
        <f>+'[4]O-125'!H38</f>
        <v>8.7899999999999991</v>
      </c>
      <c r="G130" s="187">
        <f>+'[4]O-125'!H48</f>
        <v>314.43</v>
      </c>
      <c r="H130" s="187">
        <f>+'[4]O-125'!H54</f>
        <v>0</v>
      </c>
      <c r="I130" s="187">
        <f>+'[4]O-125'!H60</f>
        <v>10.78</v>
      </c>
      <c r="J130" s="187">
        <f>+'[4]O-125'!H62</f>
        <v>334</v>
      </c>
      <c r="K130" s="187">
        <f>+'[4]O-125'!H63</f>
        <v>40.08</v>
      </c>
      <c r="L130" s="187">
        <f>+'[4]O-125'!H64</f>
        <v>33.4</v>
      </c>
      <c r="M130" s="251">
        <f>+'[4]O-125'!H66</f>
        <v>407.48</v>
      </c>
      <c r="N130" s="186"/>
      <c r="O130" s="185" t="e">
        <f>+VLOOKUP(D130,[4]!Tabla4[#Data],8,FALSE)</f>
        <v>#REF!</v>
      </c>
      <c r="P130" s="273">
        <f t="shared" si="10"/>
        <v>203.74</v>
      </c>
      <c r="Q130" s="184" t="e">
        <f t="shared" si="9"/>
        <v>#REF!</v>
      </c>
      <c r="R130" s="258">
        <f>IF(M130*(1+'RESUMEN '!$S$3)&gt;0,M130*(1+'RESUMEN '!$S$3)," ")</f>
        <v>412.68475018973476</v>
      </c>
      <c r="S130" s="183" t="str">
        <f>IF(N130*(1+'RESUMEN '!$S$3)&gt;0,N130*(1+'RESUMEN '!$S$3)," ")</f>
        <v xml:space="preserve"> </v>
      </c>
      <c r="T130" s="276">
        <f>IF(P130*(1+'RESUMEN '!$S$3)&gt;0,P130*(1+'RESUMEN '!$S$3)," ")</f>
        <v>206.34237509486738</v>
      </c>
    </row>
    <row r="131" spans="2:20" s="182" customFormat="1" ht="27" customHeight="1">
      <c r="B131" s="190">
        <v>126</v>
      </c>
      <c r="C131" s="189" t="s">
        <v>751</v>
      </c>
      <c r="D131" s="202" t="str">
        <f>[4]RMO!B129</f>
        <v>O-126</v>
      </c>
      <c r="E131" s="188" t="s">
        <v>757</v>
      </c>
      <c r="F131" s="187">
        <f>+'[4]O-126'!$H$38</f>
        <v>13.38</v>
      </c>
      <c r="G131" s="187">
        <f>+'[4]O-126'!$H$48</f>
        <v>440.74</v>
      </c>
      <c r="H131" s="187">
        <f>+'[4]O-126'!$H$55</f>
        <v>0</v>
      </c>
      <c r="I131" s="187">
        <f>+'[4]O-126'!$H$60</f>
        <v>18.329999999999998</v>
      </c>
      <c r="J131" s="187">
        <f>+'[4]O-126'!$H$62</f>
        <v>472.45</v>
      </c>
      <c r="K131" s="187">
        <f>+'[4]O-126'!$H$64</f>
        <v>47.25</v>
      </c>
      <c r="L131" s="187">
        <f>+'[4]O-126'!$H$64</f>
        <v>47.25</v>
      </c>
      <c r="M131" s="251">
        <f>+'[4]O-126'!$H$66</f>
        <v>576.39</v>
      </c>
      <c r="N131" s="186"/>
      <c r="O131" s="185" t="e">
        <f>+VLOOKUP(D131,[4]!Tabla4[#Data],8,FALSE)</f>
        <v>#REF!</v>
      </c>
      <c r="P131" s="273">
        <f t="shared" si="10"/>
        <v>288.19499999999999</v>
      </c>
      <c r="Q131" s="184" t="e">
        <f t="shared" si="9"/>
        <v>#REF!</v>
      </c>
      <c r="R131" s="258">
        <f>IF(M131*(1+'RESUMEN '!$S$3)&gt;0,M131*(1+'RESUMEN '!$S$3)," ")</f>
        <v>583.75224099799061</v>
      </c>
      <c r="S131" s="183" t="str">
        <f>IF(N131*(1+'RESUMEN '!$S$3)&gt;0,N131*(1+'RESUMEN '!$S$3)," ")</f>
        <v xml:space="preserve"> </v>
      </c>
      <c r="T131" s="276">
        <f>IF(P131*(1+'RESUMEN '!$S$3)&gt;0,P131*(1+'RESUMEN '!$S$3)," ")</f>
        <v>291.87612049899531</v>
      </c>
    </row>
    <row r="132" spans="2:20" s="182" customFormat="1" ht="27" customHeight="1">
      <c r="B132" s="190">
        <v>127</v>
      </c>
      <c r="C132" s="189" t="s">
        <v>751</v>
      </c>
      <c r="D132" s="202" t="str">
        <f>[4]RMO!B130</f>
        <v>O-127</v>
      </c>
      <c r="E132" s="188" t="s">
        <v>756</v>
      </c>
      <c r="F132" s="187">
        <f>+'[4]O-127'!$H$38</f>
        <v>5.19</v>
      </c>
      <c r="G132" s="187">
        <f>+'[4]O-127'!$H$48</f>
        <v>170.91</v>
      </c>
      <c r="H132" s="187">
        <f>+'[4]O-127'!$H$55</f>
        <v>0</v>
      </c>
      <c r="I132" s="187">
        <f>+'[4]O-127'!$H$60</f>
        <v>7.11</v>
      </c>
      <c r="J132" s="187">
        <f>+'[4]O-127'!$H$62</f>
        <v>183.21</v>
      </c>
      <c r="K132" s="187">
        <f>+'[4]O-127'!$H$64</f>
        <v>18.32</v>
      </c>
      <c r="L132" s="187">
        <f>+'[4]O-127'!$H$64</f>
        <v>18.32</v>
      </c>
      <c r="M132" s="251">
        <f>+'[4]O-127'!$H$66</f>
        <v>223.52</v>
      </c>
      <c r="N132" s="186"/>
      <c r="O132" s="185" t="e">
        <f>+VLOOKUP(D132,[4]!Tabla4[#Data],8,FALSE)</f>
        <v>#REF!</v>
      </c>
      <c r="P132" s="273">
        <f t="shared" si="10"/>
        <v>111.76</v>
      </c>
      <c r="Q132" s="184" t="e">
        <f t="shared" si="9"/>
        <v>#REF!</v>
      </c>
      <c r="R132" s="258">
        <f>IF(M132*(1+'RESUMEN '!$S$3)&gt;0,M132*(1+'RESUMEN '!$S$3)," ")</f>
        <v>226.37502543047393</v>
      </c>
      <c r="S132" s="183" t="str">
        <f>IF(N132*(1+'RESUMEN '!$S$3)&gt;0,N132*(1+'RESUMEN '!$S$3)," ")</f>
        <v xml:space="preserve"> </v>
      </c>
      <c r="T132" s="276">
        <f>IF(P132*(1+'RESUMEN '!$S$3)&gt;0,P132*(1+'RESUMEN '!$S$3)," ")</f>
        <v>113.18751271523696</v>
      </c>
    </row>
    <row r="133" spans="2:20" s="269" customFormat="1" ht="27" customHeight="1">
      <c r="B133" s="261">
        <v>128</v>
      </c>
      <c r="C133" s="262" t="s">
        <v>751</v>
      </c>
      <c r="D133" s="263" t="str">
        <f>[4]RMO!B131</f>
        <v>O-128</v>
      </c>
      <c r="E133" s="264" t="s">
        <v>755</v>
      </c>
      <c r="F133" s="265">
        <f>+'[4]O-128'!$H$34</f>
        <v>0.12</v>
      </c>
      <c r="G133" s="265">
        <f>+'[4]O-128'!$H$44</f>
        <v>6.98</v>
      </c>
      <c r="H133" s="265">
        <f>+'[4]O-128'!$H$50</f>
        <v>0</v>
      </c>
      <c r="I133" s="265">
        <f>+'[4]O-128'!$H$56</f>
        <v>0.95</v>
      </c>
      <c r="J133" s="265">
        <f>+'[4]O-128'!$H$58</f>
        <v>8.0500000000000007</v>
      </c>
      <c r="K133" s="265">
        <f>+'[4]O-128'!$H$59</f>
        <v>0.97</v>
      </c>
      <c r="L133" s="265">
        <f>+'[4]O-128'!$H$60</f>
        <v>0.81</v>
      </c>
      <c r="M133" s="266">
        <f>+'[4]O-128'!$H$62</f>
        <v>9.83</v>
      </c>
      <c r="N133" s="266"/>
      <c r="O133" s="267" t="e">
        <f>+VLOOKUP(D133,[4]!Tabla4[#Data],8,FALSE)</f>
        <v>#REF!</v>
      </c>
      <c r="P133" s="259">
        <f t="shared" si="10"/>
        <v>4.915</v>
      </c>
      <c r="Q133" s="270" t="e">
        <f t="shared" ref="Q133:Q165" si="11">+M133/O133-1</f>
        <v>#REF!</v>
      </c>
      <c r="R133" s="260">
        <f>IF(M133*(1+'RESUMEN '!$S$3)&gt;0,M133*(1+'RESUMEN '!$S$3)," ")</f>
        <v>9.95555878660325</v>
      </c>
      <c r="S133" s="260" t="str">
        <f>IF(N133*(1+'RESUMEN '!$S$3)&gt;0,N133*(1+'RESUMEN '!$S$3)," ")</f>
        <v xml:space="preserve"> </v>
      </c>
      <c r="T133" s="260">
        <f>IF(P133*(1+'RESUMEN '!$S$3)&gt;0,P133*(1+'RESUMEN '!$S$3)," ")</f>
        <v>4.977779393301625</v>
      </c>
    </row>
    <row r="134" spans="2:20" s="182" customFormat="1" ht="27" customHeight="1">
      <c r="B134" s="190">
        <v>129</v>
      </c>
      <c r="C134" s="189" t="s">
        <v>751</v>
      </c>
      <c r="D134" s="202" t="str">
        <f>[4]RMO!B132</f>
        <v>O-129</v>
      </c>
      <c r="E134" s="188" t="s">
        <v>754</v>
      </c>
      <c r="F134" s="187">
        <f>+'[4]O-129'!$H$34</f>
        <v>0.11</v>
      </c>
      <c r="G134" s="187">
        <f>+'[4]O-129'!$H$44</f>
        <v>6.12</v>
      </c>
      <c r="H134" s="187">
        <f>+'[4]O-129'!$H$50</f>
        <v>0</v>
      </c>
      <c r="I134" s="187">
        <f>+'[4]O-129'!$H$56</f>
        <v>0.83</v>
      </c>
      <c r="J134" s="187">
        <f>+'[4]O-129'!$H$58</f>
        <v>7.06</v>
      </c>
      <c r="K134" s="187">
        <f>+'[4]O-129'!$H$59</f>
        <v>0.85</v>
      </c>
      <c r="L134" s="187">
        <f>+'[4]O-129'!$H$60</f>
        <v>0.71</v>
      </c>
      <c r="M134" s="251">
        <f>+'[4]O-129'!$H$62</f>
        <v>8.6199999999999992</v>
      </c>
      <c r="N134" s="186"/>
      <c r="O134" s="185" t="e">
        <f>+VLOOKUP(D134,[4]!Tabla4[#Data],8,FALSE)</f>
        <v>#REF!</v>
      </c>
      <c r="P134" s="273">
        <f t="shared" si="10"/>
        <v>4.3099999999999996</v>
      </c>
      <c r="Q134" s="191" t="e">
        <f t="shared" si="11"/>
        <v>#REF!</v>
      </c>
      <c r="R134" s="258">
        <f>IF(M134*(1+'RESUMEN '!$S$3)&gt;0,M134*(1+'RESUMEN '!$S$3)," ")</f>
        <v>8.7301034324028493</v>
      </c>
      <c r="S134" s="183" t="str">
        <f>IF(N134*(1+'RESUMEN '!$S$3)&gt;0,N134*(1+'RESUMEN '!$S$3)," ")</f>
        <v xml:space="preserve"> </v>
      </c>
      <c r="T134" s="276">
        <f>IF(P134*(1+'RESUMEN '!$S$3)&gt;0,P134*(1+'RESUMEN '!$S$3)," ")</f>
        <v>4.3650517162014246</v>
      </c>
    </row>
    <row r="135" spans="2:20" s="182" customFormat="1" ht="27" customHeight="1">
      <c r="B135" s="190">
        <v>130</v>
      </c>
      <c r="C135" s="189" t="s">
        <v>751</v>
      </c>
      <c r="D135" s="202" t="str">
        <f>[4]RMO!B133</f>
        <v>O-130</v>
      </c>
      <c r="E135" s="188" t="s">
        <v>37</v>
      </c>
      <c r="F135" s="187">
        <f>+'[4]O-130'!$H$34</f>
        <v>0.1</v>
      </c>
      <c r="G135" s="187">
        <f>+'[4]O-130'!$H$44</f>
        <v>5.62</v>
      </c>
      <c r="H135" s="187">
        <f>+'[4]O-130'!$H$50</f>
        <v>0</v>
      </c>
      <c r="I135" s="187">
        <f>+'[4]O-130'!$H$56</f>
        <v>0.76</v>
      </c>
      <c r="J135" s="187">
        <f>+'[4]O-130'!$H$58</f>
        <v>6.48</v>
      </c>
      <c r="K135" s="187">
        <f>+'[4]O-130'!$H$59</f>
        <v>0.78</v>
      </c>
      <c r="L135" s="187">
        <f>+'[4]O-130'!$H$60</f>
        <v>0.65</v>
      </c>
      <c r="M135" s="251">
        <f>+'[4]O-130'!$H$62</f>
        <v>7.91</v>
      </c>
      <c r="N135" s="186"/>
      <c r="O135" s="185" t="e">
        <f>+VLOOKUP(D135,[4]!Tabla4[#Data],8,FALSE)</f>
        <v>#REF!</v>
      </c>
      <c r="P135" s="273">
        <f t="shared" si="10"/>
        <v>3.9550000000000001</v>
      </c>
      <c r="Q135" s="191" t="e">
        <f t="shared" si="11"/>
        <v>#REF!</v>
      </c>
      <c r="R135" s="258">
        <f>IF(M135*(1+'RESUMEN '!$S$3)&gt;0,M135*(1+'RESUMEN '!$S$3)," ")</f>
        <v>8.0110345882026159</v>
      </c>
      <c r="S135" s="183" t="str">
        <f>IF(N135*(1+'RESUMEN '!$S$3)&gt;0,N135*(1+'RESUMEN '!$S$3)," ")</f>
        <v xml:space="preserve"> </v>
      </c>
      <c r="T135" s="276">
        <f>IF(P135*(1+'RESUMEN '!$S$3)&gt;0,P135*(1+'RESUMEN '!$S$3)," ")</f>
        <v>4.005517294101308</v>
      </c>
    </row>
    <row r="136" spans="2:20" s="182" customFormat="1" ht="27" customHeight="1">
      <c r="B136" s="190">
        <v>131</v>
      </c>
      <c r="C136" s="189" t="s">
        <v>751</v>
      </c>
      <c r="D136" s="202" t="str">
        <f>[4]RMO!B134</f>
        <v>O-131</v>
      </c>
      <c r="E136" s="188" t="s">
        <v>753</v>
      </c>
      <c r="F136" s="187">
        <f>+'[4]O-131'!$H$34</f>
        <v>0.17</v>
      </c>
      <c r="G136" s="187">
        <f>+'[4]O-131'!$H$44</f>
        <v>9.8000000000000007</v>
      </c>
      <c r="H136" s="187">
        <f>+'[4]O-131'!$H$50</f>
        <v>0</v>
      </c>
      <c r="I136" s="187">
        <f>+'[4]O-131'!$H$56</f>
        <v>1.33</v>
      </c>
      <c r="J136" s="187">
        <f>+'[4]O-131'!$H$58</f>
        <v>11.3</v>
      </c>
      <c r="K136" s="187">
        <f>+'[4]O-131'!$H$59</f>
        <v>1.36</v>
      </c>
      <c r="L136" s="187">
        <f>+'[4]O-131'!$H$60</f>
        <v>1.1299999999999999</v>
      </c>
      <c r="M136" s="251">
        <f>+'[4]O-131'!$H$62</f>
        <v>13.79</v>
      </c>
      <c r="N136" s="186"/>
      <c r="O136" s="185" t="e">
        <f>+VLOOKUP(D136,[4]!Tabla4[#Data],8,FALSE)</f>
        <v>#REF!</v>
      </c>
      <c r="P136" s="273">
        <f t="shared" si="10"/>
        <v>6.8949999999999996</v>
      </c>
      <c r="Q136" s="191" t="e">
        <f t="shared" si="11"/>
        <v>#REF!</v>
      </c>
      <c r="R136" s="258">
        <f>IF(M136*(1+'RESUMEN '!$S$3)&gt;0,M136*(1+'RESUMEN '!$S$3)," ")</f>
        <v>13.966139945804558</v>
      </c>
      <c r="S136" s="183" t="str">
        <f>IF(N136*(1+'RESUMEN '!$S$3)&gt;0,N136*(1+'RESUMEN '!$S$3)," ")</f>
        <v xml:space="preserve"> </v>
      </c>
      <c r="T136" s="276">
        <f>IF(P136*(1+'RESUMEN '!$S$3)&gt;0,P136*(1+'RESUMEN '!$S$3)," ")</f>
        <v>6.9830699729022792</v>
      </c>
    </row>
    <row r="137" spans="2:20" s="182" customFormat="1" ht="27" customHeight="1">
      <c r="B137" s="190">
        <v>132</v>
      </c>
      <c r="C137" s="189" t="s">
        <v>751</v>
      </c>
      <c r="D137" s="202" t="str">
        <f>[4]RMO!B135</f>
        <v>O-132</v>
      </c>
      <c r="E137" s="188" t="s">
        <v>752</v>
      </c>
      <c r="F137" s="187">
        <f>+'[4]O-132'!$H$34</f>
        <v>0.15</v>
      </c>
      <c r="G137" s="187">
        <f>+'[4]O-132'!$H$44</f>
        <v>8.5500000000000007</v>
      </c>
      <c r="H137" s="187">
        <f>+'[4]O-132'!$H$50</f>
        <v>0</v>
      </c>
      <c r="I137" s="187">
        <f>+'[4]O-132'!$H$56</f>
        <v>1.1599999999999999</v>
      </c>
      <c r="J137" s="187">
        <f>+'[4]O-132'!$H$58</f>
        <v>9.86</v>
      </c>
      <c r="K137" s="187">
        <f>+'[4]O-132'!$H$59</f>
        <v>1.18</v>
      </c>
      <c r="L137" s="187">
        <f>+'[4]O-132'!$H$60</f>
        <v>0.99</v>
      </c>
      <c r="M137" s="251">
        <f>+'[4]O-132'!$H$62</f>
        <v>12.03</v>
      </c>
      <c r="N137" s="186"/>
      <c r="O137" s="185" t="e">
        <f>+VLOOKUP(D137,[4]!Tabla4[#Data],8,FALSE)</f>
        <v>#REF!</v>
      </c>
      <c r="P137" s="273">
        <f t="shared" si="10"/>
        <v>6.0149999999999997</v>
      </c>
      <c r="Q137" s="191" t="e">
        <f t="shared" si="11"/>
        <v>#REF!</v>
      </c>
      <c r="R137" s="258">
        <f>IF(M137*(1+'RESUMEN '!$S$3)&gt;0,M137*(1+'RESUMEN '!$S$3)," ")</f>
        <v>12.183659430603978</v>
      </c>
      <c r="S137" s="183" t="str">
        <f>IF(N137*(1+'RESUMEN '!$S$3)&gt;0,N137*(1+'RESUMEN '!$S$3)," ")</f>
        <v xml:space="preserve"> </v>
      </c>
      <c r="T137" s="276">
        <f>IF(P137*(1+'RESUMEN '!$S$3)&gt;0,P137*(1+'RESUMEN '!$S$3)," ")</f>
        <v>6.0918297153019889</v>
      </c>
    </row>
    <row r="138" spans="2:20" s="182" customFormat="1" ht="27" customHeight="1">
      <c r="B138" s="190">
        <v>133</v>
      </c>
      <c r="C138" s="189" t="s">
        <v>751</v>
      </c>
      <c r="D138" s="202" t="str">
        <f>[4]RMO!B136</f>
        <v>O-133</v>
      </c>
      <c r="E138" s="188" t="s">
        <v>750</v>
      </c>
      <c r="F138" s="187">
        <f>+'[4]O-133'!$H$34</f>
        <v>0.15</v>
      </c>
      <c r="G138" s="187">
        <f>+'[4]O-133'!$H$44</f>
        <v>8.6300000000000008</v>
      </c>
      <c r="H138" s="187">
        <f>+'[4]O-133'!$H$50</f>
        <v>0</v>
      </c>
      <c r="I138" s="187">
        <f>+'[4]O-133'!$H$56</f>
        <v>1.17</v>
      </c>
      <c r="J138" s="187">
        <f>+'[4]O-133'!$H$58</f>
        <v>9.9499999999999993</v>
      </c>
      <c r="K138" s="187">
        <f>+'[4]O-133'!$H$59</f>
        <v>1.19</v>
      </c>
      <c r="L138" s="187">
        <f>+'[4]O-133'!$H$60</f>
        <v>1</v>
      </c>
      <c r="M138" s="251">
        <f>+'[4]O-133'!$H$62</f>
        <v>12.14</v>
      </c>
      <c r="N138" s="186"/>
      <c r="O138" s="185" t="e">
        <f>+VLOOKUP(D138,[4]!Tabla4[#Data],8,FALSE)</f>
        <v>#REF!</v>
      </c>
      <c r="P138" s="273">
        <f t="shared" si="10"/>
        <v>6.07</v>
      </c>
      <c r="Q138" s="191" t="e">
        <f t="shared" si="11"/>
        <v>#REF!</v>
      </c>
      <c r="R138" s="258">
        <f>IF(M138*(1+'RESUMEN '!$S$3)&gt;0,M138*(1+'RESUMEN '!$S$3)," ")</f>
        <v>12.295064462804014</v>
      </c>
      <c r="S138" s="183" t="str">
        <f>IF(N138*(1+'RESUMEN '!$S$3)&gt;0,N138*(1+'RESUMEN '!$S$3)," ")</f>
        <v xml:space="preserve"> </v>
      </c>
      <c r="T138" s="276">
        <f>IF(P138*(1+'RESUMEN '!$S$3)&gt;0,P138*(1+'RESUMEN '!$S$3)," ")</f>
        <v>6.1475322314020069</v>
      </c>
    </row>
    <row r="139" spans="2:20" s="269" customFormat="1" ht="27" customHeight="1">
      <c r="B139" s="261">
        <v>134</v>
      </c>
      <c r="C139" s="262" t="s">
        <v>745</v>
      </c>
      <c r="D139" s="263" t="str">
        <f>[4]RMO!B137</f>
        <v>O-134</v>
      </c>
      <c r="E139" s="264" t="s">
        <v>44</v>
      </c>
      <c r="F139" s="265">
        <f>+'[4]O-134'!$H$30</f>
        <v>0.18</v>
      </c>
      <c r="G139" s="265">
        <f>+'[4]O-134'!$H$40</f>
        <v>12.14</v>
      </c>
      <c r="H139" s="265">
        <f>+'[4]O-134'!$H$46</f>
        <v>0</v>
      </c>
      <c r="I139" s="265">
        <f>+'[4]O-134'!$H$52</f>
        <v>5.87</v>
      </c>
      <c r="J139" s="265">
        <f>+'[4]O-134'!$H$54</f>
        <v>18.190000000000001</v>
      </c>
      <c r="K139" s="265">
        <f>+'[4]O-134'!$H$55</f>
        <v>2.1800000000000002</v>
      </c>
      <c r="L139" s="265">
        <f>+'[4]O-134'!$H$56</f>
        <v>1.82</v>
      </c>
      <c r="M139" s="266">
        <f>+'[4]O-134'!$H$58</f>
        <v>22.19</v>
      </c>
      <c r="N139" s="266"/>
      <c r="O139" s="291" t="e">
        <f>+VLOOKUP(D139,[4]!Tabla4[#Data],8,FALSE)</f>
        <v>#REF!</v>
      </c>
      <c r="P139" s="259">
        <f t="shared" ref="P139:P146" si="12">+M139*0.75</f>
        <v>16.642500000000002</v>
      </c>
      <c r="Q139" s="268" t="e">
        <f t="shared" si="11"/>
        <v>#REF!</v>
      </c>
      <c r="R139" s="260">
        <f>IF(M139*(1+'RESUMEN '!$S$3)&gt;0,M139*(1+'RESUMEN '!$S$3)," ")</f>
        <v>22.473433313807337</v>
      </c>
      <c r="S139" s="260" t="str">
        <f>IF(N139*(1+'RESUMEN '!$S$3)&gt;0,N139*(1+'RESUMEN '!$S$3)," ")</f>
        <v xml:space="preserve"> </v>
      </c>
      <c r="T139" s="260">
        <f>IF(P139*(1+'RESUMEN '!$S$3)&gt;0,P139*(1+'RESUMEN '!$S$3)," ")</f>
        <v>16.855074985355504</v>
      </c>
    </row>
    <row r="140" spans="2:20" s="182" customFormat="1" ht="27" customHeight="1">
      <c r="B140" s="190">
        <v>135</v>
      </c>
      <c r="C140" s="189" t="s">
        <v>745</v>
      </c>
      <c r="D140" s="192" t="str">
        <f>[4]RMO!B138</f>
        <v>O-135</v>
      </c>
      <c r="E140" s="188" t="s">
        <v>43</v>
      </c>
      <c r="F140" s="187">
        <f>+'[4]O-135'!$H$30</f>
        <v>0.18</v>
      </c>
      <c r="G140" s="187">
        <f>+'[4]O-135'!$H$40</f>
        <v>12.6</v>
      </c>
      <c r="H140" s="187">
        <f>+'[4]O-135'!$H$46</f>
        <v>0</v>
      </c>
      <c r="I140" s="187">
        <f>+'[4]O-135'!$H$52</f>
        <v>6.09</v>
      </c>
      <c r="J140" s="187">
        <f>+'[4]O-135'!$H$54</f>
        <v>18.87</v>
      </c>
      <c r="K140" s="187">
        <f>+'[4]O-135'!$H$55</f>
        <v>2.2599999999999998</v>
      </c>
      <c r="L140" s="187">
        <f>+'[4]O-135'!$H$56</f>
        <v>1.89</v>
      </c>
      <c r="M140" s="251">
        <f>+'[4]O-135'!$H$58</f>
        <v>23.02</v>
      </c>
      <c r="N140" s="186"/>
      <c r="O140" s="201" t="e">
        <f>+VLOOKUP(D140,[4]!Tabla4[#Data],8,FALSE)</f>
        <v>#REF!</v>
      </c>
      <c r="P140" s="273">
        <f t="shared" si="12"/>
        <v>17.265000000000001</v>
      </c>
      <c r="Q140" s="191" t="e">
        <f t="shared" si="11"/>
        <v>#REF!</v>
      </c>
      <c r="R140" s="258">
        <f>IF(M140*(1+'RESUMEN '!$S$3)&gt;0,M140*(1+'RESUMEN '!$S$3)," ")</f>
        <v>23.314034920407611</v>
      </c>
      <c r="S140" s="183" t="str">
        <f>IF(N140*(1+'RESUMEN '!$S$3)&gt;0,N140*(1+'RESUMEN '!$S$3)," ")</f>
        <v xml:space="preserve"> </v>
      </c>
      <c r="T140" s="276">
        <f>IF(P140*(1+'RESUMEN '!$S$3)&gt;0,P140*(1+'RESUMEN '!$S$3)," ")</f>
        <v>17.485526190305709</v>
      </c>
    </row>
    <row r="141" spans="2:20" s="182" customFormat="1" ht="27" customHeight="1">
      <c r="B141" s="190">
        <v>136</v>
      </c>
      <c r="C141" s="189" t="s">
        <v>745</v>
      </c>
      <c r="D141" s="192" t="str">
        <f>[4]RMO!B139</f>
        <v>O-136</v>
      </c>
      <c r="E141" s="188" t="s">
        <v>42</v>
      </c>
      <c r="F141" s="187">
        <f>+'[4]O-136'!$H$30</f>
        <v>0.2</v>
      </c>
      <c r="G141" s="187">
        <f>+'[4]O-136'!$H$40</f>
        <v>13.77</v>
      </c>
      <c r="H141" s="187">
        <f>+'[4]O-136'!$H$46</f>
        <v>0</v>
      </c>
      <c r="I141" s="187">
        <f>+'[4]O-136'!$H$52</f>
        <v>6.66</v>
      </c>
      <c r="J141" s="187">
        <f>+'[4]O-136'!$H$54</f>
        <v>20.63</v>
      </c>
      <c r="K141" s="187">
        <f>+'[4]O-136'!$H$55</f>
        <v>2.48</v>
      </c>
      <c r="L141" s="187">
        <f>+'[4]O-136'!$H$56</f>
        <v>2.06</v>
      </c>
      <c r="M141" s="251">
        <f>+'[4]O-136'!$H$58</f>
        <v>25.17</v>
      </c>
      <c r="N141" s="186"/>
      <c r="O141" s="185" t="e">
        <f>+VLOOKUP(D141,[4]!Tabla4[#Data],8,FALSE)</f>
        <v>#REF!</v>
      </c>
      <c r="P141" s="273">
        <f t="shared" si="12"/>
        <v>18.877500000000001</v>
      </c>
      <c r="Q141" s="191" t="e">
        <f t="shared" si="11"/>
        <v>#REF!</v>
      </c>
      <c r="R141" s="258">
        <f>IF(M141*(1+'RESUMEN '!$S$3)&gt;0,M141*(1+'RESUMEN '!$S$3)," ")</f>
        <v>25.491496913408323</v>
      </c>
      <c r="S141" s="183" t="str">
        <f>IF(N141*(1+'RESUMEN '!$S$3)&gt;0,N141*(1+'RESUMEN '!$S$3)," ")</f>
        <v xml:space="preserve"> </v>
      </c>
      <c r="T141" s="276">
        <f>IF(P141*(1+'RESUMEN '!$S$3)&gt;0,P141*(1+'RESUMEN '!$S$3)," ")</f>
        <v>19.118622685056245</v>
      </c>
    </row>
    <row r="142" spans="2:20" s="269" customFormat="1" ht="27" customHeight="1">
      <c r="B142" s="261">
        <v>137</v>
      </c>
      <c r="C142" s="262" t="s">
        <v>745</v>
      </c>
      <c r="D142" s="263" t="str">
        <f>[4]RMO!B140</f>
        <v>O-137</v>
      </c>
      <c r="E142" s="264" t="s">
        <v>749</v>
      </c>
      <c r="F142" s="265">
        <f>+'[4]O-137'!$H$29</f>
        <v>0.11</v>
      </c>
      <c r="G142" s="265">
        <f>+'[4]O-137'!$H$39</f>
        <v>9.44</v>
      </c>
      <c r="H142" s="265">
        <f>+'[4]O-137'!$H$45</f>
        <v>0</v>
      </c>
      <c r="I142" s="265">
        <f>+'[4]O-137'!$H$51</f>
        <v>16.559999999999999</v>
      </c>
      <c r="J142" s="265">
        <f>+'[4]O-137'!$H$53</f>
        <v>26.11</v>
      </c>
      <c r="K142" s="265">
        <f>+'[4]O-137'!$H$54</f>
        <v>3.13</v>
      </c>
      <c r="L142" s="265">
        <f>+'[4]O-137'!$H$55</f>
        <v>2.61</v>
      </c>
      <c r="M142" s="266">
        <f>+'[4]O-137'!$H$57</f>
        <v>31.85</v>
      </c>
      <c r="N142" s="266"/>
      <c r="O142" s="267" t="e">
        <f>+VLOOKUP(D142,[4]!Tabla4[#Data],8,FALSE)</f>
        <v>#REF!</v>
      </c>
      <c r="P142" s="259">
        <f t="shared" si="12"/>
        <v>23.887500000000003</v>
      </c>
      <c r="Q142" s="268" t="e">
        <f t="shared" si="11"/>
        <v>#REF!</v>
      </c>
      <c r="R142" s="260">
        <f>IF(M142*(1+'RESUMEN '!$S$3)&gt;0,M142*(1+'RESUMEN '!$S$3)," ")</f>
        <v>32.256820687010531</v>
      </c>
      <c r="S142" s="260" t="str">
        <f>IF(N142*(1+'RESUMEN '!$S$3)&gt;0,N142*(1+'RESUMEN '!$S$3)," ")</f>
        <v xml:space="preserve"> </v>
      </c>
      <c r="T142" s="260">
        <f>IF(P142*(1+'RESUMEN '!$S$3)&gt;0,P142*(1+'RESUMEN '!$S$3)," ")</f>
        <v>24.192615515257902</v>
      </c>
    </row>
    <row r="143" spans="2:20" s="182" customFormat="1" ht="27" customHeight="1">
      <c r="B143" s="190">
        <v>138</v>
      </c>
      <c r="C143" s="189" t="s">
        <v>745</v>
      </c>
      <c r="D143" s="192" t="str">
        <f>[4]RMO!B141</f>
        <v>O-138</v>
      </c>
      <c r="E143" s="188" t="s">
        <v>748</v>
      </c>
      <c r="F143" s="187">
        <f>+'[4]O-138'!$H$30</f>
        <v>0.63</v>
      </c>
      <c r="G143" s="187">
        <f>+'[4]O-138'!H40</f>
        <v>50.24</v>
      </c>
      <c r="H143" s="187">
        <f>+'[4]O-138'!$H$45</f>
        <v>0</v>
      </c>
      <c r="I143" s="187">
        <f>+'[4]O-138'!$H$52</f>
        <v>61.59</v>
      </c>
      <c r="J143" s="187">
        <f>+'[4]O-138'!$H$54</f>
        <v>112.46</v>
      </c>
      <c r="K143" s="187">
        <f>+'[4]O-138'!$H$55</f>
        <v>13.5</v>
      </c>
      <c r="L143" s="187">
        <f>+'[4]O-138'!$H$56</f>
        <v>11.25</v>
      </c>
      <c r="M143" s="251">
        <f>+'[4]O-138'!$H$58</f>
        <v>137.21</v>
      </c>
      <c r="N143" s="186"/>
      <c r="O143" s="185" t="e">
        <f>+VLOOKUP(D143,[4]!Tabla4[#Data],8,FALSE)</f>
        <v>#REF!</v>
      </c>
      <c r="P143" s="273">
        <f t="shared" si="12"/>
        <v>102.9075</v>
      </c>
      <c r="Q143" s="191" t="e">
        <f t="shared" si="11"/>
        <v>#REF!</v>
      </c>
      <c r="R143" s="258">
        <f>IF(M143*(1+'RESUMEN '!$S$3)&gt;0,M143*(1+'RESUMEN '!$S$3)," ")</f>
        <v>138.96258607424537</v>
      </c>
      <c r="S143" s="183" t="str">
        <f>IF(N143*(1+'RESUMEN '!$S$3)&gt;0,N143*(1+'RESUMEN '!$S$3)," ")</f>
        <v xml:space="preserve"> </v>
      </c>
      <c r="T143" s="276">
        <f>IF(P143*(1+'RESUMEN '!$S$3)&gt;0,P143*(1+'RESUMEN '!$S$3)," ")</f>
        <v>104.22193955568403</v>
      </c>
    </row>
    <row r="144" spans="2:20" s="182" customFormat="1" ht="27" customHeight="1">
      <c r="B144" s="190">
        <v>139</v>
      </c>
      <c r="C144" s="189" t="s">
        <v>745</v>
      </c>
      <c r="D144" s="192" t="str">
        <f>[4]RMO!B142</f>
        <v>O-139</v>
      </c>
      <c r="E144" s="188" t="s">
        <v>747</v>
      </c>
      <c r="F144" s="187">
        <f>+'[4]O-139'!H36</f>
        <v>0.34</v>
      </c>
      <c r="G144" s="187">
        <f>+'[4]O-139'!H47</f>
        <v>18.37</v>
      </c>
      <c r="H144" s="187">
        <f>+'[4]O-139'!H53</f>
        <v>0</v>
      </c>
      <c r="I144" s="187">
        <f>+'[4]O-139'!H59</f>
        <v>26.68</v>
      </c>
      <c r="J144" s="187">
        <f>+'[4]O-139'!H61</f>
        <v>45.39</v>
      </c>
      <c r="K144" s="187">
        <f>+'[4]O-139'!H62</f>
        <v>5.45</v>
      </c>
      <c r="L144" s="187">
        <f>+'[4]O-139'!H63</f>
        <v>4.54</v>
      </c>
      <c r="M144" s="251">
        <f>+'[4]O-139'!H65</f>
        <v>55.38</v>
      </c>
      <c r="N144" s="186"/>
      <c r="O144" s="185" t="e">
        <f>+VLOOKUP(D144,[4]!Tabla4[#Data],8,FALSE)</f>
        <v>#REF!</v>
      </c>
      <c r="P144" s="273">
        <f t="shared" si="12"/>
        <v>41.535000000000004</v>
      </c>
      <c r="Q144" s="191" t="e">
        <f t="shared" si="11"/>
        <v>#REF!</v>
      </c>
      <c r="R144" s="258">
        <f>IF(M144*(1+'RESUMEN '!$S$3)&gt;0,M144*(1+'RESUMEN '!$S$3)," ")</f>
        <v>56.087369847618312</v>
      </c>
      <c r="S144" s="183" t="str">
        <f>IF(N144*(1+'RESUMEN '!$S$3)&gt;0,N144*(1+'RESUMEN '!$S$3)," ")</f>
        <v xml:space="preserve"> </v>
      </c>
      <c r="T144" s="276">
        <f>IF(P144*(1+'RESUMEN '!$S$3)&gt;0,P144*(1+'RESUMEN '!$S$3)," ")</f>
        <v>42.065527385713736</v>
      </c>
    </row>
    <row r="145" spans="2:20" s="182" customFormat="1" ht="27" customHeight="1">
      <c r="B145" s="190">
        <v>140</v>
      </c>
      <c r="C145" s="189" t="s">
        <v>745</v>
      </c>
      <c r="D145" s="192" t="str">
        <f>[4]RMO!B143</f>
        <v>O-140</v>
      </c>
      <c r="E145" s="188" t="s">
        <v>746</v>
      </c>
      <c r="F145" s="187">
        <f>+'[4]O-140'!H53</f>
        <v>0.26</v>
      </c>
      <c r="G145" s="187">
        <f>+'[4]O-140'!H63</f>
        <v>18</v>
      </c>
      <c r="H145" s="187">
        <f>+'[4]O-140'!H69</f>
        <v>0</v>
      </c>
      <c r="I145" s="187">
        <f>+'[4]O-140'!H75</f>
        <v>41.69</v>
      </c>
      <c r="J145" s="187">
        <f>+'[4]O-140'!H77</f>
        <v>59.95</v>
      </c>
      <c r="K145" s="187">
        <f>+'[4]O-140'!H78</f>
        <v>7.19</v>
      </c>
      <c r="L145" s="187">
        <f>+'[4]O-140'!H79</f>
        <v>6</v>
      </c>
      <c r="M145" s="251">
        <f>+'[4]O-140'!H81</f>
        <v>73.14</v>
      </c>
      <c r="N145" s="186"/>
      <c r="O145" s="185" t="e">
        <f>+VLOOKUP(D145,[4]!Tabla4[#Data],8,FALSE)</f>
        <v>#REF!</v>
      </c>
      <c r="P145" s="273">
        <f t="shared" si="12"/>
        <v>54.855000000000004</v>
      </c>
      <c r="Q145" s="184" t="e">
        <f t="shared" si="11"/>
        <v>#REF!</v>
      </c>
      <c r="R145" s="258">
        <f>IF(M145*(1+'RESUMEN '!$S$3)&gt;0,M145*(1+'RESUMEN '!$S$3)," ")</f>
        <v>74.074218682824181</v>
      </c>
      <c r="S145" s="183" t="str">
        <f>IF(N145*(1+'RESUMEN '!$S$3)&gt;0,N145*(1+'RESUMEN '!$S$3)," ")</f>
        <v xml:space="preserve"> </v>
      </c>
      <c r="T145" s="276">
        <f>IF(P145*(1+'RESUMEN '!$S$3)&gt;0,P145*(1+'RESUMEN '!$S$3)," ")</f>
        <v>55.555664012118143</v>
      </c>
    </row>
    <row r="146" spans="2:20" s="182" customFormat="1" ht="27" customHeight="1">
      <c r="B146" s="190">
        <v>141</v>
      </c>
      <c r="C146" s="189" t="s">
        <v>745</v>
      </c>
      <c r="D146" s="192" t="str">
        <f>[4]RMO!B144</f>
        <v>O-141</v>
      </c>
      <c r="E146" s="188" t="s">
        <v>744</v>
      </c>
      <c r="F146" s="187">
        <f>+'[4]O-141'!H49</f>
        <v>0.15</v>
      </c>
      <c r="G146" s="187">
        <f>+'[4]O-141'!H59</f>
        <v>8.9700000000000006</v>
      </c>
      <c r="H146" s="187">
        <f>+'[4]O-141'!H65</f>
        <v>0</v>
      </c>
      <c r="I146" s="187">
        <f>+'[4]O-141'!H71</f>
        <v>15.87</v>
      </c>
      <c r="J146" s="187">
        <f>+'[4]O-141'!H73</f>
        <v>24.99</v>
      </c>
      <c r="K146" s="187">
        <f>+'[4]O-141'!H74</f>
        <v>3</v>
      </c>
      <c r="L146" s="187">
        <f>+'[4]O-141'!H75</f>
        <v>2.5</v>
      </c>
      <c r="M146" s="251">
        <f>+'[4]O-141'!H77</f>
        <v>30.49</v>
      </c>
      <c r="N146" s="186"/>
      <c r="O146" s="185" t="e">
        <f>+VLOOKUP(D146,[4]!Tabla4[#Data],8,FALSE)</f>
        <v>#REF!</v>
      </c>
      <c r="P146" s="273">
        <f t="shared" si="12"/>
        <v>22.8675</v>
      </c>
      <c r="Q146" s="191" t="e">
        <f t="shared" si="11"/>
        <v>#REF!</v>
      </c>
      <c r="R146" s="258">
        <f>IF(M146*(1+'RESUMEN '!$S$3)&gt;0,M146*(1+'RESUMEN '!$S$3)," ")</f>
        <v>30.87944937981008</v>
      </c>
      <c r="S146" s="183" t="str">
        <f>IF(N146*(1+'RESUMEN '!$S$3)&gt;0,N146*(1+'RESUMEN '!$S$3)," ")</f>
        <v xml:space="preserve"> </v>
      </c>
      <c r="T146" s="276">
        <f>IF(P146*(1+'RESUMEN '!$S$3)&gt;0,P146*(1+'RESUMEN '!$S$3)," ")</f>
        <v>23.159587034857562</v>
      </c>
    </row>
    <row r="147" spans="2:20" s="182" customFormat="1" ht="27" customHeight="1">
      <c r="B147" s="190">
        <v>142</v>
      </c>
      <c r="C147" s="189" t="s">
        <v>737</v>
      </c>
      <c r="D147" s="192" t="str">
        <f>[4]RMO!B145</f>
        <v>O-142</v>
      </c>
      <c r="E147" s="188" t="s">
        <v>743</v>
      </c>
      <c r="F147" s="187">
        <f>+'[4]O-142'!$H$30</f>
        <v>0.1</v>
      </c>
      <c r="G147" s="187">
        <f>+'[4]O-142'!$H$40</f>
        <v>6.65</v>
      </c>
      <c r="H147" s="187">
        <f>+'[4]O-142'!$H$46</f>
        <v>0</v>
      </c>
      <c r="I147" s="187">
        <f>+'[4]O-142'!$H$52</f>
        <v>2.0299999999999998</v>
      </c>
      <c r="J147" s="187">
        <f>+'[4]O-142'!$H$54</f>
        <v>8.7799999999999994</v>
      </c>
      <c r="K147" s="187">
        <f>+'[4]O-142'!$H$55</f>
        <v>1.05</v>
      </c>
      <c r="L147" s="187">
        <f>+'[4]O-142'!$H$56</f>
        <v>0.88</v>
      </c>
      <c r="M147" s="251">
        <f>+'[4]O-142'!$H$58</f>
        <v>10.71</v>
      </c>
      <c r="N147" s="186"/>
      <c r="O147" s="185" t="e">
        <f>+VLOOKUP(D147,[4]!Tabla4[#Data],8,FALSE)</f>
        <v>#REF!</v>
      </c>
      <c r="P147" s="273"/>
      <c r="Q147" s="184" t="e">
        <f t="shared" si="11"/>
        <v>#REF!</v>
      </c>
      <c r="R147" s="258">
        <f>IF(M147*(1+'RESUMEN '!$S$3)&gt;0,M147*(1+'RESUMEN '!$S$3)," ")</f>
        <v>10.846799044203543</v>
      </c>
      <c r="S147" s="183" t="str">
        <f>IF(N147*(1+'RESUMEN '!$S$3)&gt;0,N147*(1+'RESUMEN '!$S$3)," ")</f>
        <v xml:space="preserve"> </v>
      </c>
      <c r="T147" s="276" t="str">
        <f>IF(P147*(1+'RESUMEN '!$S$3)&gt;0,P147*(1+'RESUMEN '!$S$3)," ")</f>
        <v xml:space="preserve"> </v>
      </c>
    </row>
    <row r="148" spans="2:20" s="182" customFormat="1" ht="27" customHeight="1">
      <c r="B148" s="190">
        <v>143</v>
      </c>
      <c r="C148" s="189" t="s">
        <v>737</v>
      </c>
      <c r="D148" s="192" t="str">
        <f>[4]RMO!B146</f>
        <v>O-143</v>
      </c>
      <c r="E148" s="188" t="s">
        <v>742</v>
      </c>
      <c r="F148" s="187">
        <f>+'[4]O-143'!$H$30</f>
        <v>0.13</v>
      </c>
      <c r="G148" s="187">
        <f>+'[4]O-143'!$H$40</f>
        <v>5.86</v>
      </c>
      <c r="H148" s="187">
        <f>+'[4]O-143'!$H$46</f>
        <v>0</v>
      </c>
      <c r="I148" s="187">
        <f>+'[4]O-143'!$H$52</f>
        <v>5.19</v>
      </c>
      <c r="J148" s="187">
        <f>+'[4]O-143'!$H$54</f>
        <v>11.18</v>
      </c>
      <c r="K148" s="187">
        <f>+'[4]O-143'!$H$55</f>
        <v>1.34</v>
      </c>
      <c r="L148" s="187">
        <f>+'[4]O-143'!$H$56</f>
        <v>1.1200000000000001</v>
      </c>
      <c r="M148" s="251">
        <f>+'[4]O-143'!$H$58</f>
        <v>13.64</v>
      </c>
      <c r="N148" s="186"/>
      <c r="O148" s="185" t="e">
        <f>+VLOOKUP(D148,[4]!Tabla4[#Data],8,FALSE)</f>
        <v>#REF!</v>
      </c>
      <c r="P148" s="273"/>
      <c r="Q148" s="184" t="e">
        <f t="shared" si="11"/>
        <v>#REF!</v>
      </c>
      <c r="R148" s="258">
        <f>IF(M148*(1+'RESUMEN '!$S$3)&gt;0,M148*(1+'RESUMEN '!$S$3)," ")</f>
        <v>13.814223992804511</v>
      </c>
      <c r="S148" s="183" t="str">
        <f>IF(N148*(1+'RESUMEN '!$S$3)&gt;0,N148*(1+'RESUMEN '!$S$3)," ")</f>
        <v xml:space="preserve"> </v>
      </c>
      <c r="T148" s="276" t="str">
        <f>IF(P148*(1+'RESUMEN '!$S$3)&gt;0,P148*(1+'RESUMEN '!$S$3)," ")</f>
        <v xml:space="preserve"> </v>
      </c>
    </row>
    <row r="149" spans="2:20" s="182" customFormat="1" ht="27" customHeight="1">
      <c r="B149" s="190">
        <v>144</v>
      </c>
      <c r="C149" s="189" t="s">
        <v>737</v>
      </c>
      <c r="D149" s="192" t="str">
        <f>[4]RMO!B147</f>
        <v>O-144</v>
      </c>
      <c r="E149" s="188" t="s">
        <v>741</v>
      </c>
      <c r="F149" s="187">
        <f>+'[4]O-144'!$H$30</f>
        <v>0.19</v>
      </c>
      <c r="G149" s="187">
        <f>+'[4]O-144'!$H$40</f>
        <v>15.37</v>
      </c>
      <c r="H149" s="187">
        <f>+'[4]O-144'!$H$46</f>
        <v>0</v>
      </c>
      <c r="I149" s="187">
        <f>+'[4]O-144'!$H$52</f>
        <v>6.47</v>
      </c>
      <c r="J149" s="187">
        <f>+'[4]O-144'!$H$54</f>
        <v>22.03</v>
      </c>
      <c r="K149" s="187">
        <f>+'[4]O-144'!$H$55</f>
        <v>2.64</v>
      </c>
      <c r="L149" s="187">
        <f>+'[4]O-144'!$H$56</f>
        <v>2.2000000000000002</v>
      </c>
      <c r="M149" s="251">
        <f>+'[4]O-144'!$H$58</f>
        <v>26.87</v>
      </c>
      <c r="N149" s="186"/>
      <c r="O149" s="201" t="e">
        <f>+VLOOKUP(D149,[4]!Tabla4[#Data],8,FALSE)</f>
        <v>#REF!</v>
      </c>
      <c r="P149" s="275"/>
      <c r="Q149" s="184" t="e">
        <f t="shared" si="11"/>
        <v>#REF!</v>
      </c>
      <c r="R149" s="258">
        <f>IF(M149*(1+'RESUMEN '!$S$3)&gt;0,M149*(1+'RESUMEN '!$S$3)," ")</f>
        <v>27.213211047408887</v>
      </c>
      <c r="S149" s="183" t="str">
        <f>IF(N149*(1+'RESUMEN '!$S$3)&gt;0,N149*(1+'RESUMEN '!$S$3)," ")</f>
        <v xml:space="preserve"> </v>
      </c>
      <c r="T149" s="276" t="str">
        <f>IF(P149*(1+'RESUMEN '!$S$3)&gt;0,P149*(1+'RESUMEN '!$S$3)," ")</f>
        <v xml:space="preserve"> </v>
      </c>
    </row>
    <row r="150" spans="2:20" s="182" customFormat="1" ht="27" customHeight="1">
      <c r="B150" s="190">
        <v>145</v>
      </c>
      <c r="C150" s="189" t="s">
        <v>737</v>
      </c>
      <c r="D150" s="192" t="str">
        <f>[4]RMO!B148</f>
        <v>O-145</v>
      </c>
      <c r="E150" s="188" t="s">
        <v>740</v>
      </c>
      <c r="F150" s="187">
        <f>+'[4]O-145'!$H$30</f>
        <v>0.22</v>
      </c>
      <c r="G150" s="187">
        <f>+'[4]O-145'!$H$40</f>
        <v>17.53</v>
      </c>
      <c r="H150" s="187">
        <f>+'[4]O-145'!$H$46</f>
        <v>0</v>
      </c>
      <c r="I150" s="187">
        <f>+'[4]O-145'!$H$52</f>
        <v>7.39</v>
      </c>
      <c r="J150" s="187">
        <f>+'[4]O-145'!$H$54</f>
        <v>25.14</v>
      </c>
      <c r="K150" s="187">
        <f>+'[4]O-145'!$H$55</f>
        <v>3.02</v>
      </c>
      <c r="L150" s="187">
        <f>+'[4]O-145'!$H$56</f>
        <v>2.5099999999999998</v>
      </c>
      <c r="M150" s="251">
        <f>+'[4]O-145'!$H$58</f>
        <v>30.67</v>
      </c>
      <c r="N150" s="186"/>
      <c r="O150" s="201" t="e">
        <f>+VLOOKUP(D150,[4]!Tabla4[#Data],8,FALSE)</f>
        <v>#REF!</v>
      </c>
      <c r="P150" s="275"/>
      <c r="Q150" s="184" t="e">
        <f t="shared" si="11"/>
        <v>#REF!</v>
      </c>
      <c r="R150" s="258">
        <f>IF(M150*(1+'RESUMEN '!$S$3)&gt;0,M150*(1+'RESUMEN '!$S$3)," ")</f>
        <v>31.061748523410142</v>
      </c>
      <c r="S150" s="183" t="str">
        <f>IF(N150*(1+'RESUMEN '!$S$3)&gt;0,N150*(1+'RESUMEN '!$S$3)," ")</f>
        <v xml:space="preserve"> </v>
      </c>
      <c r="T150" s="276" t="str">
        <f>IF(P150*(1+'RESUMEN '!$S$3)&gt;0,P150*(1+'RESUMEN '!$S$3)," ")</f>
        <v xml:space="preserve"> </v>
      </c>
    </row>
    <row r="151" spans="2:20" s="193" customFormat="1" ht="27" hidden="1" customHeight="1">
      <c r="B151" s="200">
        <v>146</v>
      </c>
      <c r="C151" s="199"/>
      <c r="D151" s="198" t="str">
        <f>[4]RMO!B149</f>
        <v>O-146</v>
      </c>
      <c r="E151" s="197" t="s">
        <v>739</v>
      </c>
      <c r="F151" s="196">
        <f>+'[4]O-146'!$H$30</f>
        <v>0.18</v>
      </c>
      <c r="G151" s="196">
        <f>+'[4]O-146'!$H$39</f>
        <v>15.1</v>
      </c>
      <c r="H151" s="196">
        <f>+'[4]O-146'!$H$45</f>
        <v>0</v>
      </c>
      <c r="I151" s="196">
        <f>+'[4]O-146'!$H$51</f>
        <v>6.36</v>
      </c>
      <c r="J151" s="196">
        <f>+'[4]O-146'!$H$53</f>
        <v>21.64</v>
      </c>
      <c r="K151" s="196">
        <f>+'[4]O-146'!$H$54</f>
        <v>2.6</v>
      </c>
      <c r="L151" s="196">
        <f>+'[4]O-146'!$H$55</f>
        <v>2.16</v>
      </c>
      <c r="M151" s="251">
        <f>+'[4]O-146'!$H$57</f>
        <v>26.4</v>
      </c>
      <c r="N151" s="186"/>
      <c r="O151" s="195" t="e">
        <f>+VLOOKUP(D151,[4]!Tabla4[#Data],8,FALSE)</f>
        <v>#REF!</v>
      </c>
      <c r="P151" s="274"/>
      <c r="Q151" s="194" t="e">
        <f t="shared" si="11"/>
        <v>#REF!</v>
      </c>
      <c r="R151" s="258">
        <f>IF(M151*(1+'RESUMEN '!$S$3)&gt;0,M151*(1+'RESUMEN '!$S$3)," ")</f>
        <v>26.737207728008727</v>
      </c>
      <c r="S151" s="183" t="str">
        <f>IF(N151*(1+'RESUMEN '!$S$3)&gt;0,N151*(1+'RESUMEN '!$S$3)," ")</f>
        <v xml:space="preserve"> </v>
      </c>
      <c r="T151" s="276" t="str">
        <f>IF(P151*(1+'RESUMEN '!$S$3)&gt;0,P151*(1+'RESUMEN '!$S$3)," ")</f>
        <v xml:space="preserve"> </v>
      </c>
    </row>
    <row r="152" spans="2:20" s="193" customFormat="1" ht="27" hidden="1" customHeight="1">
      <c r="B152" s="200">
        <v>147</v>
      </c>
      <c r="C152" s="199"/>
      <c r="D152" s="198" t="str">
        <f>[4]RMO!B150</f>
        <v>O-147</v>
      </c>
      <c r="E152" s="197" t="s">
        <v>738</v>
      </c>
      <c r="F152" s="196">
        <f>+'[4]O-147'!$H$30</f>
        <v>0.19</v>
      </c>
      <c r="G152" s="196">
        <f>+'[4]O-147'!$H$39</f>
        <v>15.61</v>
      </c>
      <c r="H152" s="196">
        <f>+'[4]O-147'!$H$45</f>
        <v>0</v>
      </c>
      <c r="I152" s="196">
        <f>+'[4]O-147'!$H$51</f>
        <v>6.57</v>
      </c>
      <c r="J152" s="196">
        <f>+'[4]O-147'!$H$53</f>
        <v>22.37</v>
      </c>
      <c r="K152" s="196">
        <f>+'[4]O-147'!$H$54</f>
        <v>2.68</v>
      </c>
      <c r="L152" s="196">
        <f>+'[4]O-147'!$H$55</f>
        <v>2.2400000000000002</v>
      </c>
      <c r="M152" s="251">
        <f>+'[4]O-147'!$H$57</f>
        <v>27.29</v>
      </c>
      <c r="N152" s="186"/>
      <c r="O152" s="195" t="e">
        <f>+VLOOKUP(D152,[4]!Tabla4[#Data],8,FALSE)</f>
        <v>#REF!</v>
      </c>
      <c r="P152" s="274"/>
      <c r="Q152" s="194" t="e">
        <f t="shared" si="11"/>
        <v>#REF!</v>
      </c>
      <c r="R152" s="258">
        <f>IF(M152*(1+'RESUMEN '!$S$3)&gt;0,M152*(1+'RESUMEN '!$S$3)," ")</f>
        <v>27.638575715809022</v>
      </c>
      <c r="S152" s="183" t="str">
        <f>IF(N152*(1+'RESUMEN '!$S$3)&gt;0,N152*(1+'RESUMEN '!$S$3)," ")</f>
        <v xml:space="preserve"> </v>
      </c>
      <c r="T152" s="276" t="str">
        <f>IF(P152*(1+'RESUMEN '!$S$3)&gt;0,P152*(1+'RESUMEN '!$S$3)," ")</f>
        <v xml:space="preserve"> </v>
      </c>
    </row>
    <row r="153" spans="2:20" s="182" customFormat="1" ht="27" customHeight="1">
      <c r="B153" s="190">
        <v>148</v>
      </c>
      <c r="C153" s="189" t="s">
        <v>737</v>
      </c>
      <c r="D153" s="192" t="str">
        <f>[4]RMO!B151</f>
        <v>O-148</v>
      </c>
      <c r="E153" s="188" t="s">
        <v>736</v>
      </c>
      <c r="F153" s="187">
        <f>+'[4]O-148'!$H$30</f>
        <v>0.15</v>
      </c>
      <c r="G153" s="187">
        <f>+'[4]O-148'!$H$40</f>
        <v>11.02</v>
      </c>
      <c r="H153" s="187">
        <f>+'[4]O-148'!$H$46</f>
        <v>0</v>
      </c>
      <c r="I153" s="187">
        <f>+'[4]O-148'!$H$52</f>
        <v>20.52</v>
      </c>
      <c r="J153" s="187">
        <f>+'[4]O-148'!$H$54</f>
        <v>31.69</v>
      </c>
      <c r="K153" s="187">
        <f>+'[4]O-148'!$H$55</f>
        <v>3.8</v>
      </c>
      <c r="L153" s="187">
        <f>+'[4]O-148'!$H$56</f>
        <v>3.17</v>
      </c>
      <c r="M153" s="251">
        <f>+'[4]O-148'!$H$58</f>
        <v>38.659999999999997</v>
      </c>
      <c r="N153" s="186"/>
      <c r="O153" s="185" t="e">
        <f>+VLOOKUP(D153,[4]!Tabla4[#Data],8,FALSE)</f>
        <v>#REF!</v>
      </c>
      <c r="P153" s="273"/>
      <c r="Q153" s="191" t="e">
        <f t="shared" si="11"/>
        <v>#REF!</v>
      </c>
      <c r="R153" s="258">
        <f>IF(M153*(1+'RESUMEN '!$S$3)&gt;0,M153*(1+'RESUMEN '!$S$3)," ")</f>
        <v>39.153804953212777</v>
      </c>
      <c r="S153" s="183" t="str">
        <f>IF(N153*(1+'RESUMEN '!$S$3)&gt;0,N153*(1+'RESUMEN '!$S$3)," ")</f>
        <v xml:space="preserve"> </v>
      </c>
      <c r="T153" s="276" t="str">
        <f>IF(P153*(1+'RESUMEN '!$S$3)&gt;0,P153*(1+'RESUMEN '!$S$3)," ")</f>
        <v xml:space="preserve"> </v>
      </c>
    </row>
    <row r="154" spans="2:20" s="269" customFormat="1" ht="27" customHeight="1">
      <c r="B154" s="261">
        <v>149</v>
      </c>
      <c r="C154" s="262" t="s">
        <v>728</v>
      </c>
      <c r="D154" s="263" t="str">
        <f>[4]RMO!B152</f>
        <v>O-149</v>
      </c>
      <c r="E154" s="264" t="s">
        <v>122</v>
      </c>
      <c r="F154" s="265">
        <f>+'[4]O-149'!$H$36</f>
        <v>0.11</v>
      </c>
      <c r="G154" s="265">
        <f>+'[4]O-149'!$H$45</f>
        <v>5.37</v>
      </c>
      <c r="H154" s="265">
        <f>+'[4]O-149'!$H$51</f>
        <v>0</v>
      </c>
      <c r="I154" s="265">
        <f>+'[4]O-149'!$H$57</f>
        <v>0.91</v>
      </c>
      <c r="J154" s="265">
        <f>+'[4]O-149'!$H$59</f>
        <v>6.39</v>
      </c>
      <c r="K154" s="265">
        <f>+'[4]O-149'!$H$60</f>
        <v>0.77</v>
      </c>
      <c r="L154" s="265">
        <f>+'[4]O-149'!$H$61</f>
        <v>0.64</v>
      </c>
      <c r="M154" s="266">
        <f>+'[4]O-149'!$H$63</f>
        <v>7.8</v>
      </c>
      <c r="N154" s="266"/>
      <c r="O154" s="267" t="e">
        <f>+VLOOKUP(D154,[4]!Tabla4[#Data],8,FALSE)</f>
        <v>#REF!</v>
      </c>
      <c r="P154" s="273">
        <f t="shared" ref="P154:P165" si="13">+M154*0.3</f>
        <v>2.34</v>
      </c>
      <c r="Q154" s="268" t="e">
        <f t="shared" si="11"/>
        <v>#REF!</v>
      </c>
      <c r="R154" s="260">
        <f>IF(M154*(1+'RESUMEN '!$S$3)&gt;0,M154*(1+'RESUMEN '!$S$3)," ")</f>
        <v>7.8996295560025791</v>
      </c>
      <c r="S154" s="260" t="str">
        <f>IF(N154*(1+'RESUMEN '!$S$3)&gt;0,N154*(1+'RESUMEN '!$S$3)," ")</f>
        <v xml:space="preserve"> </v>
      </c>
      <c r="T154" s="276">
        <f>IF(P154*(1+'RESUMEN '!$S$3)&gt;0,P154*(1+'RESUMEN '!$S$3)," ")</f>
        <v>2.3698888668007734</v>
      </c>
    </row>
    <row r="155" spans="2:20" s="269" customFormat="1" ht="27" customHeight="1">
      <c r="B155" s="261">
        <v>150</v>
      </c>
      <c r="C155" s="262" t="s">
        <v>728</v>
      </c>
      <c r="D155" s="263" t="str">
        <f>[4]RMO!B153</f>
        <v>O-150</v>
      </c>
      <c r="E155" s="264" t="s">
        <v>730</v>
      </c>
      <c r="F155" s="265">
        <f>+'[4]O-150'!$H$44</f>
        <v>0.25</v>
      </c>
      <c r="G155" s="265">
        <f>+'[4]O-150'!$H$53</f>
        <v>10.89</v>
      </c>
      <c r="H155" s="265">
        <f>+'[4]O-150'!$H$59</f>
        <v>0</v>
      </c>
      <c r="I155" s="265">
        <f>+'[4]O-150'!$H$65</f>
        <v>1.58</v>
      </c>
      <c r="J155" s="265">
        <f>+'[4]O-150'!$H$67</f>
        <v>12.72</v>
      </c>
      <c r="K155" s="265">
        <f>+'[4]O-150'!$H$68</f>
        <v>1.53</v>
      </c>
      <c r="L155" s="265">
        <f>+'[4]O-150'!$H$69</f>
        <v>1.27</v>
      </c>
      <c r="M155" s="266">
        <f>+'[4]O-150'!$H$71</f>
        <v>15.52</v>
      </c>
      <c r="N155" s="266"/>
      <c r="O155" s="267" t="e">
        <f>+VLOOKUP(D155,[4]!Tabla4[#Data],8,FALSE)</f>
        <v>#REF!</v>
      </c>
      <c r="P155" s="273">
        <f t="shared" si="13"/>
        <v>4.6559999999999997</v>
      </c>
      <c r="Q155" s="270" t="e">
        <f t="shared" si="11"/>
        <v>#REF!</v>
      </c>
      <c r="R155" s="260">
        <f>IF(M155*(1+'RESUMEN '!$S$3)&gt;0,M155*(1+'RESUMEN '!$S$3)," ")</f>
        <v>15.718237270405131</v>
      </c>
      <c r="S155" s="260" t="str">
        <f>IF(N155*(1+'RESUMEN '!$S$3)&gt;0,N155*(1+'RESUMEN '!$S$3)," ")</f>
        <v xml:space="preserve"> </v>
      </c>
      <c r="T155" s="276">
        <f>IF(P155*(1+'RESUMEN '!$S$3)&gt;0,P155*(1+'RESUMEN '!$S$3)," ")</f>
        <v>4.7154711811215391</v>
      </c>
    </row>
    <row r="156" spans="2:20" s="269" customFormat="1" ht="27" customHeight="1">
      <c r="B156" s="261">
        <v>151</v>
      </c>
      <c r="C156" s="262" t="s">
        <v>728</v>
      </c>
      <c r="D156" s="263" t="str">
        <f>[4]RMO!B154</f>
        <v>O-151</v>
      </c>
      <c r="E156" s="264" t="s">
        <v>735</v>
      </c>
      <c r="F156" s="265">
        <f>+'[4]O-151'!$H$44</f>
        <v>0.35</v>
      </c>
      <c r="G156" s="265">
        <f>+'[4]O-151'!$H$53</f>
        <v>14.72</v>
      </c>
      <c r="H156" s="265">
        <f>+'[4]O-151'!$H$59</f>
        <v>0</v>
      </c>
      <c r="I156" s="265">
        <f>+'[4]O-151'!$H$65</f>
        <v>1.71</v>
      </c>
      <c r="J156" s="265">
        <f>+'[4]O-151'!$H$67</f>
        <v>16.78</v>
      </c>
      <c r="K156" s="265">
        <f>+'[4]O-151'!$H$68</f>
        <v>2.0099999999999998</v>
      </c>
      <c r="L156" s="265">
        <f>+'[4]O-151'!$H$69</f>
        <v>1.68</v>
      </c>
      <c r="M156" s="266">
        <f>+'[4]O-151'!$H$71</f>
        <v>20.47</v>
      </c>
      <c r="N156" s="266"/>
      <c r="O156" s="267" t="e">
        <f>+VLOOKUP(D156,[4]!Tabla4[#Data],8,FALSE)</f>
        <v>#REF!</v>
      </c>
      <c r="P156" s="273">
        <f t="shared" si="13"/>
        <v>6.1409999999999991</v>
      </c>
      <c r="Q156" s="270" t="e">
        <f t="shared" si="11"/>
        <v>#REF!</v>
      </c>
      <c r="R156" s="260">
        <f>IF(M156*(1+'RESUMEN '!$S$3)&gt;0,M156*(1+'RESUMEN '!$S$3)," ")</f>
        <v>20.731463719406769</v>
      </c>
      <c r="S156" s="260" t="str">
        <f>IF(N156*(1+'RESUMEN '!$S$3)&gt;0,N156*(1+'RESUMEN '!$S$3)," ")</f>
        <v xml:space="preserve"> </v>
      </c>
      <c r="T156" s="276">
        <f>IF(P156*(1+'RESUMEN '!$S$3)&gt;0,P156*(1+'RESUMEN '!$S$3)," ")</f>
        <v>6.2194391158220297</v>
      </c>
    </row>
    <row r="157" spans="2:20" s="269" customFormat="1" ht="27" customHeight="1">
      <c r="B157" s="261">
        <v>152</v>
      </c>
      <c r="C157" s="262" t="s">
        <v>728</v>
      </c>
      <c r="D157" s="263" t="str">
        <f>[4]RMO!B155</f>
        <v>O-152</v>
      </c>
      <c r="E157" s="264" t="s">
        <v>729</v>
      </c>
      <c r="F157" s="265">
        <f>+'[4]O-152'!$H$44</f>
        <v>0.27</v>
      </c>
      <c r="G157" s="265">
        <f>+'[4]O-152'!$H$53</f>
        <v>12.17</v>
      </c>
      <c r="H157" s="265">
        <f>+'[4]O-152'!$H$59</f>
        <v>0</v>
      </c>
      <c r="I157" s="265">
        <f>+'[4]O-152'!$H$65</f>
        <v>1.76</v>
      </c>
      <c r="J157" s="265">
        <f>+'[4]O-152'!$H$67</f>
        <v>14.2</v>
      </c>
      <c r="K157" s="265">
        <f>+'[4]O-152'!$H$68</f>
        <v>1.7</v>
      </c>
      <c r="L157" s="265">
        <f>+'[4]O-152'!$H$69</f>
        <v>1.42</v>
      </c>
      <c r="M157" s="266">
        <f>+'[4]O-152'!$H$71</f>
        <v>17.32</v>
      </c>
      <c r="N157" s="266"/>
      <c r="O157" s="267" t="e">
        <f>+VLOOKUP(D157,[4]!Tabla4[#Data],8,FALSE)</f>
        <v>#REF!</v>
      </c>
      <c r="P157" s="273">
        <f t="shared" si="13"/>
        <v>5.1959999999999997</v>
      </c>
      <c r="Q157" s="270" t="e">
        <f t="shared" si="11"/>
        <v>#REF!</v>
      </c>
      <c r="R157" s="260">
        <f>IF(M157*(1+'RESUMEN '!$S$3)&gt;0,M157*(1+'RESUMEN '!$S$3)," ")</f>
        <v>17.541228706405729</v>
      </c>
      <c r="S157" s="260" t="str">
        <f>IF(N157*(1+'RESUMEN '!$S$3)&gt;0,N157*(1+'RESUMEN '!$S$3)," ")</f>
        <v xml:space="preserve"> </v>
      </c>
      <c r="T157" s="276">
        <f>IF(P157*(1+'RESUMEN '!$S$3)&gt;0,P157*(1+'RESUMEN '!$S$3)," ")</f>
        <v>5.2623686119217181</v>
      </c>
    </row>
    <row r="158" spans="2:20" s="269" customFormat="1" ht="27" customHeight="1">
      <c r="B158" s="261">
        <v>153</v>
      </c>
      <c r="C158" s="262" t="s">
        <v>728</v>
      </c>
      <c r="D158" s="263" t="str">
        <f>[4]RMO!B156</f>
        <v>O-153</v>
      </c>
      <c r="E158" s="264" t="s">
        <v>734</v>
      </c>
      <c r="F158" s="265">
        <f>+'[4]O-153'!$H$44</f>
        <v>0.34</v>
      </c>
      <c r="G158" s="265">
        <f>+'[4]O-153'!$H$53</f>
        <v>14.21</v>
      </c>
      <c r="H158" s="265">
        <f>+'[4]O-153'!$H$59</f>
        <v>0</v>
      </c>
      <c r="I158" s="265">
        <f>+'[4]O-153'!$H$65</f>
        <v>1.65</v>
      </c>
      <c r="J158" s="265">
        <f>+'[4]O-153'!$H$67</f>
        <v>16.2</v>
      </c>
      <c r="K158" s="265">
        <f>+'[4]O-153'!$H$68</f>
        <v>1.94</v>
      </c>
      <c r="L158" s="265">
        <f>+'[4]O-153'!$H$69</f>
        <v>1.62</v>
      </c>
      <c r="M158" s="266">
        <f>+'[4]O-153'!$H$71</f>
        <v>19.760000000000002</v>
      </c>
      <c r="N158" s="266"/>
      <c r="O158" s="267" t="e">
        <f>+VLOOKUP(D158,[4]!Tabla4[#Data],8,FALSE)</f>
        <v>#REF!</v>
      </c>
      <c r="P158" s="273">
        <f t="shared" si="13"/>
        <v>5.9279999999999999</v>
      </c>
      <c r="Q158" s="270" t="e">
        <f t="shared" si="11"/>
        <v>#REF!</v>
      </c>
      <c r="R158" s="260">
        <f>IF(M158*(1+'RESUMEN '!$S$3)&gt;0,M158*(1+'RESUMEN '!$S$3)," ")</f>
        <v>20.012394875206535</v>
      </c>
      <c r="S158" s="260" t="str">
        <f>IF(N158*(1+'RESUMEN '!$S$3)&gt;0,N158*(1+'RESUMEN '!$S$3)," ")</f>
        <v xml:space="preserve"> </v>
      </c>
      <c r="T158" s="276">
        <f>IF(P158*(1+'RESUMEN '!$S$3)&gt;0,P158*(1+'RESUMEN '!$S$3)," ")</f>
        <v>6.0037184625619604</v>
      </c>
    </row>
    <row r="159" spans="2:20" s="269" customFormat="1" ht="27" customHeight="1">
      <c r="B159" s="261">
        <v>154</v>
      </c>
      <c r="C159" s="262" t="s">
        <v>728</v>
      </c>
      <c r="D159" s="263" t="str">
        <f>[4]RMO!B157</f>
        <v>O-154</v>
      </c>
      <c r="E159" s="264" t="s">
        <v>727</v>
      </c>
      <c r="F159" s="265">
        <f>+'[4]O-154'!$H$44</f>
        <v>0.23</v>
      </c>
      <c r="G159" s="265">
        <f>+'[4]O-154'!$H$53</f>
        <v>12.26</v>
      </c>
      <c r="H159" s="265">
        <f>+'[4]O-154'!$H$59</f>
        <v>0</v>
      </c>
      <c r="I159" s="265">
        <f>+'[4]O-154'!$H$65</f>
        <v>1.42</v>
      </c>
      <c r="J159" s="265">
        <f>+'[4]O-154'!$H$67</f>
        <v>13.91</v>
      </c>
      <c r="K159" s="265">
        <f>+'[4]O-154'!$H$68</f>
        <v>1.67</v>
      </c>
      <c r="L159" s="265">
        <f>+'[4]O-154'!$H$69</f>
        <v>1.39</v>
      </c>
      <c r="M159" s="266">
        <f>+'[4]O-154'!$H$71</f>
        <v>16.97</v>
      </c>
      <c r="N159" s="266"/>
      <c r="O159" s="267" t="e">
        <f>+VLOOKUP(D159,[4]!Tabla4[#Data],8,FALSE)</f>
        <v>#REF!</v>
      </c>
      <c r="P159" s="273">
        <f t="shared" si="13"/>
        <v>5.0909999999999993</v>
      </c>
      <c r="Q159" s="270" t="e">
        <f t="shared" si="11"/>
        <v>#REF!</v>
      </c>
      <c r="R159" s="260">
        <f>IF(M159*(1+'RESUMEN '!$S$3)&gt;0,M159*(1+'RESUMEN '!$S$3)," ")</f>
        <v>17.186758149405609</v>
      </c>
      <c r="S159" s="260" t="str">
        <f>IF(N159*(1+'RESUMEN '!$S$3)&gt;0,N159*(1+'RESUMEN '!$S$3)," ")</f>
        <v xml:space="preserve"> </v>
      </c>
      <c r="T159" s="276">
        <f>IF(P159*(1+'RESUMEN '!$S$3)&gt;0,P159*(1+'RESUMEN '!$S$3)," ")</f>
        <v>5.1560274448216825</v>
      </c>
    </row>
    <row r="160" spans="2:20" s="269" customFormat="1" ht="27" customHeight="1">
      <c r="B160" s="261">
        <v>155</v>
      </c>
      <c r="C160" s="262" t="s">
        <v>728</v>
      </c>
      <c r="D160" s="263" t="str">
        <f>[4]RMO!B158</f>
        <v>O-155</v>
      </c>
      <c r="E160" s="264" t="s">
        <v>733</v>
      </c>
      <c r="F160" s="265">
        <f>+'[4]O-155'!$H$44</f>
        <v>0.3</v>
      </c>
      <c r="G160" s="265">
        <f>+'[4]O-155'!$H$53</f>
        <v>14.85</v>
      </c>
      <c r="H160" s="265">
        <f>+'[4]O-155'!$H$59</f>
        <v>0</v>
      </c>
      <c r="I160" s="265">
        <f>+'[4]O-155'!$H$65</f>
        <v>1.55</v>
      </c>
      <c r="J160" s="265">
        <f>+'[4]O-155'!$H$67</f>
        <v>16.7</v>
      </c>
      <c r="K160" s="265">
        <f>+'[4]O-155'!$H$68</f>
        <v>2</v>
      </c>
      <c r="L160" s="265">
        <f>+'[4]O-155'!$H$69</f>
        <v>1.67</v>
      </c>
      <c r="M160" s="266">
        <f>+'[4]O-155'!$H$71</f>
        <v>20.37</v>
      </c>
      <c r="N160" s="266"/>
      <c r="O160" s="267" t="e">
        <f>+VLOOKUP(D160,[4]!Tabla4[#Data],8,FALSE)</f>
        <v>#REF!</v>
      </c>
      <c r="P160" s="273">
        <f t="shared" si="13"/>
        <v>6.1109999999999998</v>
      </c>
      <c r="Q160" s="270" t="e">
        <f t="shared" si="11"/>
        <v>#REF!</v>
      </c>
      <c r="R160" s="260">
        <f>IF(M160*(1+'RESUMEN '!$S$3)&gt;0,M160*(1+'RESUMEN '!$S$3)," ")</f>
        <v>20.630186417406737</v>
      </c>
      <c r="S160" s="260" t="str">
        <f>IF(N160*(1+'RESUMEN '!$S$3)&gt;0,N160*(1+'RESUMEN '!$S$3)," ")</f>
        <v xml:space="preserve"> </v>
      </c>
      <c r="T160" s="276">
        <f>IF(P160*(1+'RESUMEN '!$S$3)&gt;0,P160*(1+'RESUMEN '!$S$3)," ")</f>
        <v>6.1890559252220205</v>
      </c>
    </row>
    <row r="161" spans="2:20" s="269" customFormat="1" ht="27" customHeight="1">
      <c r="B161" s="261">
        <v>156</v>
      </c>
      <c r="C161" s="262" t="s">
        <v>728</v>
      </c>
      <c r="D161" s="263" t="str">
        <f>[4]RMO!B159</f>
        <v>O-156</v>
      </c>
      <c r="E161" s="264" t="s">
        <v>732</v>
      </c>
      <c r="F161" s="265">
        <f>+'[4]O-156'!$H$44</f>
        <v>0.25</v>
      </c>
      <c r="G161" s="265">
        <f>+'[4]O-156'!$H$53</f>
        <v>15.31</v>
      </c>
      <c r="H161" s="265">
        <f>+'[4]O-156'!$H$59</f>
        <v>0</v>
      </c>
      <c r="I161" s="265">
        <f>+'[4]O-156'!$H$65</f>
        <v>1.6</v>
      </c>
      <c r="J161" s="265">
        <f>+'[4]O-156'!$H$67</f>
        <v>17.16</v>
      </c>
      <c r="K161" s="265">
        <f>+'[4]O-156'!$H$68</f>
        <v>2.06</v>
      </c>
      <c r="L161" s="265">
        <f>+'[4]O-156'!$H$69</f>
        <v>1.72</v>
      </c>
      <c r="M161" s="266">
        <f>+'[4]O-156'!$H$71</f>
        <v>20.94</v>
      </c>
      <c r="N161" s="266"/>
      <c r="O161" s="267" t="e">
        <f>+VLOOKUP(D161,[4]!Tabla4[#Data],8,FALSE)</f>
        <v>#REF!</v>
      </c>
      <c r="P161" s="273">
        <f t="shared" si="13"/>
        <v>6.282</v>
      </c>
      <c r="Q161" s="270" t="e">
        <f t="shared" si="11"/>
        <v>#REF!</v>
      </c>
      <c r="R161" s="260">
        <f>IF(M161*(1+'RESUMEN '!$S$3)&gt;0,M161*(1+'RESUMEN '!$S$3)," ")</f>
        <v>21.207467038806925</v>
      </c>
      <c r="S161" s="260" t="str">
        <f>IF(N161*(1+'RESUMEN '!$S$3)&gt;0,N161*(1+'RESUMEN '!$S$3)," ")</f>
        <v xml:space="preserve"> </v>
      </c>
      <c r="T161" s="276">
        <f>IF(P161*(1+'RESUMEN '!$S$3)&gt;0,P161*(1+'RESUMEN '!$S$3)," ")</f>
        <v>6.3622401116420768</v>
      </c>
    </row>
    <row r="162" spans="2:20" s="269" customFormat="1" ht="27" customHeight="1">
      <c r="B162" s="261">
        <v>157</v>
      </c>
      <c r="C162" s="262" t="s">
        <v>728</v>
      </c>
      <c r="D162" s="263" t="str">
        <f>[4]RMO!B160</f>
        <v>O-157</v>
      </c>
      <c r="E162" s="264" t="s">
        <v>731</v>
      </c>
      <c r="F162" s="265">
        <f>+'[4]O-157'!$H$44</f>
        <v>0.3</v>
      </c>
      <c r="G162" s="265">
        <f>+'[4]O-157'!$H$53</f>
        <v>16.25</v>
      </c>
      <c r="H162" s="265">
        <f>+'[4]O-157'!$H$59</f>
        <v>0</v>
      </c>
      <c r="I162" s="265">
        <f>+'[4]O-157'!$H$65</f>
        <v>1.7</v>
      </c>
      <c r="J162" s="265">
        <f>+'[4]O-157'!$H$67</f>
        <v>18.25</v>
      </c>
      <c r="K162" s="265">
        <f>+'[4]O-157'!$H$68</f>
        <v>2.19</v>
      </c>
      <c r="L162" s="265">
        <f>+'[4]O-157'!$H$69</f>
        <v>1.83</v>
      </c>
      <c r="M162" s="266">
        <f>+'[4]O-157'!$H$71</f>
        <v>22.27</v>
      </c>
      <c r="N162" s="266"/>
      <c r="O162" s="267" t="e">
        <f>+VLOOKUP(D162,[4]!Tabla4[#Data],8,FALSE)</f>
        <v>#REF!</v>
      </c>
      <c r="P162" s="273">
        <f t="shared" si="13"/>
        <v>6.681</v>
      </c>
      <c r="Q162" s="270" t="e">
        <f t="shared" si="11"/>
        <v>#REF!</v>
      </c>
      <c r="R162" s="260">
        <f>IF(M162*(1+'RESUMEN '!$S$3)&gt;0,M162*(1+'RESUMEN '!$S$3)," ")</f>
        <v>22.554455155407364</v>
      </c>
      <c r="S162" s="260" t="str">
        <f>IF(N162*(1+'RESUMEN '!$S$3)&gt;0,N162*(1+'RESUMEN '!$S$3)," ")</f>
        <v xml:space="preserve"> </v>
      </c>
      <c r="T162" s="276">
        <f>IF(P162*(1+'RESUMEN '!$S$3)&gt;0,P162*(1+'RESUMEN '!$S$3)," ")</f>
        <v>6.7663365466222087</v>
      </c>
    </row>
    <row r="163" spans="2:20" s="269" customFormat="1" ht="27" customHeight="1">
      <c r="B163" s="261">
        <v>158</v>
      </c>
      <c r="C163" s="262" t="s">
        <v>728</v>
      </c>
      <c r="D163" s="263" t="str">
        <f>[4]RMO!B161</f>
        <v>O-158</v>
      </c>
      <c r="E163" s="264" t="s">
        <v>730</v>
      </c>
      <c r="F163" s="265">
        <f>+'[4]O-158'!$H$44</f>
        <v>0.21</v>
      </c>
      <c r="G163" s="265">
        <f>+'[4]O-158'!$H$53</f>
        <v>11.56</v>
      </c>
      <c r="H163" s="265">
        <f>+'[4]O-158'!$H$59</f>
        <v>0</v>
      </c>
      <c r="I163" s="265">
        <f>+'[4]O-158'!$H$65</f>
        <v>1.47</v>
      </c>
      <c r="J163" s="265">
        <f>+'[4]O-158'!$H$67</f>
        <v>13.24</v>
      </c>
      <c r="K163" s="265">
        <f>+'[4]O-158'!$H$68</f>
        <v>1.59</v>
      </c>
      <c r="L163" s="265">
        <f>+'[4]O-158'!$H$69</f>
        <v>1.32</v>
      </c>
      <c r="M163" s="266">
        <f>+'[4]O-158'!$H$71</f>
        <v>16.149999999999999</v>
      </c>
      <c r="N163" s="266"/>
      <c r="O163" s="267" t="e">
        <f>+VLOOKUP(D163,[4]!Tabla4[#Data],8,FALSE)</f>
        <v>#REF!</v>
      </c>
      <c r="P163" s="273">
        <f t="shared" si="13"/>
        <v>4.8449999999999998</v>
      </c>
      <c r="Q163" s="270" t="e">
        <f t="shared" si="11"/>
        <v>#REF!</v>
      </c>
      <c r="R163" s="260">
        <f>IF(M163*(1+'RESUMEN '!$S$3)&gt;0,M163*(1+'RESUMEN '!$S$3)," ")</f>
        <v>16.35628427300534</v>
      </c>
      <c r="S163" s="260" t="str">
        <f>IF(N163*(1+'RESUMEN '!$S$3)&gt;0,N163*(1+'RESUMEN '!$S$3)," ")</f>
        <v xml:space="preserve"> </v>
      </c>
      <c r="T163" s="276">
        <f>IF(P163*(1+'RESUMEN '!$S$3)&gt;0,P163*(1+'RESUMEN '!$S$3)," ")</f>
        <v>4.9068852819016016</v>
      </c>
    </row>
    <row r="164" spans="2:20" s="269" customFormat="1" ht="27" customHeight="1">
      <c r="B164" s="261">
        <v>159</v>
      </c>
      <c r="C164" s="262" t="s">
        <v>728</v>
      </c>
      <c r="D164" s="263" t="str">
        <f>[4]RMO!B162</f>
        <v>O-159</v>
      </c>
      <c r="E164" s="264" t="s">
        <v>729</v>
      </c>
      <c r="F164" s="265">
        <f>+'[4]O-159'!$H$44</f>
        <v>0.22</v>
      </c>
      <c r="G164" s="265">
        <f>+'[4]O-159'!$H$53</f>
        <v>12.48</v>
      </c>
      <c r="H164" s="265">
        <f>+'[4]O-159'!$H$59</f>
        <v>0</v>
      </c>
      <c r="I164" s="265">
        <f>+'[4]O-159'!$H$65</f>
        <v>1.59</v>
      </c>
      <c r="J164" s="265">
        <f>+'[4]O-159'!$H$67</f>
        <v>14.29</v>
      </c>
      <c r="K164" s="265">
        <f>+'[4]O-159'!$H$68</f>
        <v>1.71</v>
      </c>
      <c r="L164" s="265">
        <f>+'[4]O-159'!$H$69</f>
        <v>1.43</v>
      </c>
      <c r="M164" s="266">
        <f>+'[4]O-159'!$H$71</f>
        <v>17.43</v>
      </c>
      <c r="N164" s="266"/>
      <c r="O164" s="267" t="e">
        <f>+VLOOKUP(D164,[4]!Tabla4[#Data],8,FALSE)</f>
        <v>#REF!</v>
      </c>
      <c r="P164" s="273">
        <f t="shared" si="13"/>
        <v>5.2290000000000001</v>
      </c>
      <c r="Q164" s="270" t="e">
        <f t="shared" si="11"/>
        <v>#REF!</v>
      </c>
      <c r="R164" s="260">
        <f>IF(M164*(1+'RESUMEN '!$S$3)&gt;0,M164*(1+'RESUMEN '!$S$3)," ")</f>
        <v>17.652633738605761</v>
      </c>
      <c r="S164" s="260" t="str">
        <f>IF(N164*(1+'RESUMEN '!$S$3)&gt;0,N164*(1+'RESUMEN '!$S$3)," ")</f>
        <v xml:space="preserve"> </v>
      </c>
      <c r="T164" s="276">
        <f>IF(P164*(1+'RESUMEN '!$S$3)&gt;0,P164*(1+'RESUMEN '!$S$3)," ")</f>
        <v>5.2957901215817289</v>
      </c>
    </row>
    <row r="165" spans="2:20" s="269" customFormat="1" ht="27" customHeight="1">
      <c r="B165" s="261">
        <v>160</v>
      </c>
      <c r="C165" s="262" t="s">
        <v>728</v>
      </c>
      <c r="D165" s="263" t="str">
        <f>[4]RMO!B163</f>
        <v>O-160</v>
      </c>
      <c r="E165" s="264" t="s">
        <v>727</v>
      </c>
      <c r="F165" s="265">
        <f>+'[4]O-160'!$H$44</f>
        <v>0.2</v>
      </c>
      <c r="G165" s="265">
        <f>+'[4]O-160'!$H$53</f>
        <v>10.71</v>
      </c>
      <c r="H165" s="265">
        <f>+'[4]O-160'!$H$59</f>
        <v>0</v>
      </c>
      <c r="I165" s="265">
        <f>+'[4]O-160'!$H$65</f>
        <v>1.36</v>
      </c>
      <c r="J165" s="265">
        <f>+'[4]O-160'!$H$67</f>
        <v>12.27</v>
      </c>
      <c r="K165" s="265">
        <f>+'[4]O-160'!$H$68</f>
        <v>1.47</v>
      </c>
      <c r="L165" s="265">
        <f>+'[4]O-160'!$H$69</f>
        <v>1.23</v>
      </c>
      <c r="M165" s="266">
        <f>+'[4]O-160'!$H$71</f>
        <v>14.97</v>
      </c>
      <c r="N165" s="266"/>
      <c r="O165" s="267" t="e">
        <f>+VLOOKUP(D165,[4]!Tabla4[#Data],8,FALSE)</f>
        <v>#REF!</v>
      </c>
      <c r="P165" s="273">
        <f t="shared" si="13"/>
        <v>4.4909999999999997</v>
      </c>
      <c r="Q165" s="270" t="e">
        <f t="shared" si="11"/>
        <v>#REF!</v>
      </c>
      <c r="R165" s="260">
        <f>IF(M165*(1+'RESUMEN '!$S$3)&gt;0,M165*(1+'RESUMEN '!$S$3)," ")</f>
        <v>15.16121210940495</v>
      </c>
      <c r="S165" s="260" t="str">
        <f>IF(N165*(1+'RESUMEN '!$S$3)&gt;0,N165*(1+'RESUMEN '!$S$3)," ")</f>
        <v xml:space="preserve"> </v>
      </c>
      <c r="T165" s="276">
        <f>IF(P165*(1+'RESUMEN '!$S$3)&gt;0,P165*(1+'RESUMEN '!$S$3)," ")</f>
        <v>4.5483636328214843</v>
      </c>
    </row>
  </sheetData>
  <autoFilter ref="B5:Q165"/>
  <mergeCells count="2">
    <mergeCell ref="B2:Q2"/>
    <mergeCell ref="B4:T4"/>
  </mergeCells>
  <hyperlinks>
    <hyperlink ref="D6" location="'O-001'!Área_de_impresión" display="'O-001'!Área_de_impresión"/>
    <hyperlink ref="D7" location="'O-002'!A1" display="'O-002'!A1"/>
    <hyperlink ref="D8" location="'O-003'!Área_de_impresión" display="'O-003'!Área_de_impresión"/>
    <hyperlink ref="D9" location="'O-004'!Área_de_impresión" display="'O-004'!Área_de_impresión"/>
    <hyperlink ref="D10" location="'O-005'!Área_de_impresión" display="'O-005'!Área_de_impresión"/>
    <hyperlink ref="D11" location="'O-006'!Área_de_impresión" display="'O-006'!Área_de_impresión"/>
    <hyperlink ref="D12" location="'O-007'!Área_de_impresión" display="'O-007'!Área_de_impresión"/>
    <hyperlink ref="D13" location="'O-008'!Área_de_impresión" display="'O-008'!Área_de_impresión"/>
    <hyperlink ref="D14" location="'O-009'!Área_de_impresión" display="'O-009'!Área_de_impresión"/>
    <hyperlink ref="D15" location="'O-010'!Área_de_impresión" display="'O-010'!Área_de_impresión"/>
    <hyperlink ref="D16" location="'O-011'!Área_de_impresión" display="'O-011'!Área_de_impresión"/>
    <hyperlink ref="D17" location="'O-012'!Área_de_impresión" display="'O-012'!Área_de_impresión"/>
    <hyperlink ref="D18" location="'O-013'!Área_de_impresión" display="'O-013'!Área_de_impresión"/>
    <hyperlink ref="D19" location="'O-014'!Área_de_impresión" display="'O-014'!Área_de_impresión"/>
    <hyperlink ref="D20" location="'O-015'!Área_de_impresión" display="'O-015'!Área_de_impresión"/>
    <hyperlink ref="D21" location="'O-016'!Área_de_impresión" display="'O-016'!Área_de_impresión"/>
    <hyperlink ref="D22" location="'O-017'!Área_de_impresión" display="'O-017'!Área_de_impresión"/>
    <hyperlink ref="D23" location="'O-018'!Área_de_impresión" display="'O-018'!Área_de_impresión"/>
    <hyperlink ref="D24" location="'O-019'!Área_de_impresión" display="'O-019'!Área_de_impresión"/>
    <hyperlink ref="D25" location="'O-020'!Área_de_impresión" display="'O-020'!Área_de_impresión"/>
    <hyperlink ref="D26" location="'O-021'!Área_de_impresión" display="'O-021'!Área_de_impresión"/>
    <hyperlink ref="D27" location="'O-022'!Área_de_impresión" display="'O-022'!Área_de_impresión"/>
    <hyperlink ref="D28" location="'O-023'!Área_de_impresión" display="'O-023'!Área_de_impresión"/>
    <hyperlink ref="D29" location="'O-024'!Área_de_impresión" display="'O-024'!Área_de_impresión"/>
    <hyperlink ref="D30" location="'O-025'!Área_de_impresión" display="'O-025'!Área_de_impresión"/>
    <hyperlink ref="D31" location="'O-026'!Área_de_impresión" display="'O-026'!Área_de_impresión"/>
    <hyperlink ref="D32" location="'O-027'!Área_de_impresión" display="'O-027'!Área_de_impresión"/>
    <hyperlink ref="D33" location="'O-028'!Área_de_impresión" display="'O-028'!Área_de_impresión"/>
    <hyperlink ref="D34" location="'O-029'!Área_de_impresión" display="'O-029'!Área_de_impresión"/>
    <hyperlink ref="D35" location="'O-030'!Área_de_impresión" display="'O-030'!Área_de_impresión"/>
    <hyperlink ref="D36" location="'O-031'!Área_de_impresión" display="'O-031'!Área_de_impresión"/>
    <hyperlink ref="D37" location="'O-032'!Área_de_impresión" display="'O-032'!Área_de_impresión"/>
    <hyperlink ref="D38" location="'O-033'!Área_de_impresión" display="'O-033'!Área_de_impresión"/>
    <hyperlink ref="D39" location="'O-034'!Área_de_impresión" display="'O-034'!Área_de_impresión"/>
    <hyperlink ref="D40" location="'O-035'!Área_de_impresión" display="'O-035'!Área_de_impresión"/>
    <hyperlink ref="D41" location="'O-036'!Área_de_impresión" display="'O-036'!Área_de_impresión"/>
    <hyperlink ref="D42" location="'O-037'!Área_de_impresión" display="'O-037'!Área_de_impresión"/>
    <hyperlink ref="D43" location="'O-038'!Área_de_impresión" display="'O-038'!Área_de_impresión"/>
    <hyperlink ref="D44" location="'O-039'!Área_de_impresión" display="'O-039'!Área_de_impresión"/>
    <hyperlink ref="D45" location="'O-040'!Área_de_impresión" display="'O-040'!Área_de_impresión"/>
    <hyperlink ref="D46" location="'O-041'!Área_de_impresión" display="'O-041'!Área_de_impresión"/>
    <hyperlink ref="D47" location="'O-042'!Área_de_impresión" display="'O-042'!Área_de_impresión"/>
    <hyperlink ref="D48" location="'O-043'!Área_de_impresión" display="'O-043'!Área_de_impresión"/>
    <hyperlink ref="D49" location="'O-044'!Área_de_impresión" display="'O-044'!Área_de_impresión"/>
    <hyperlink ref="D50" location="'O-045'!Área_de_impresión" display="'O-045'!Área_de_impresión"/>
    <hyperlink ref="D51" location="'O-046'!Área_de_impresión" display="'O-046'!Área_de_impresión"/>
    <hyperlink ref="D52" location="'O-047'!Área_de_impresión" display="'O-047'!Área_de_impresión"/>
    <hyperlink ref="D53" location="'O-048'!Área_de_impresión" display="'O-048'!Área_de_impresión"/>
    <hyperlink ref="D54" location="'O-049'!Área_de_impresión" display="'O-049'!Área_de_impresión"/>
    <hyperlink ref="D55" location="'O-050'!Área_de_impresión" display="'O-050'!Área_de_impresión"/>
    <hyperlink ref="D56" location="'O-051'!Área_de_impresión" display="'O-051'!Área_de_impresión"/>
    <hyperlink ref="D57" location="'O-052'!Área_de_impresión" display="'O-052'!Área_de_impresión"/>
    <hyperlink ref="D58" location="'O-053'!Área_de_impresión" display="'O-053'!Área_de_impresión"/>
    <hyperlink ref="D59" location="'O-054'!Área_de_impresión" display="'O-054'!Área_de_impresión"/>
    <hyperlink ref="D60" location="'O-055'!Área_de_impresión" display="'O-055'!Área_de_impresión"/>
    <hyperlink ref="D61" location="'O-056'!Área_de_impresión" display="'O-056'!Área_de_impresión"/>
    <hyperlink ref="D62" location="'O-057'!Área_de_impresión" display="'O-057'!Área_de_impresión"/>
    <hyperlink ref="D63" location="'O-058'!Área_de_impresión" display="'O-058'!Área_de_impresión"/>
    <hyperlink ref="D64" location="'O-059'!Área_de_impresión" display="'O-059'!Área_de_impresión"/>
    <hyperlink ref="D65" location="'O-060'!Área_de_impresión" display="'O-060'!Área_de_impresión"/>
    <hyperlink ref="D66" location="'O-061'!Área_de_impresión" display="'O-061'!Área_de_impresión"/>
    <hyperlink ref="D67" location="'O-062'!Área_de_impresión" display="'O-062'!Área_de_impresión"/>
    <hyperlink ref="D68" location="'O-063'!Área_de_impresión" display="'O-063'!Área_de_impresión"/>
    <hyperlink ref="D69" location="'O-064'!Área_de_impresión" display="'O-064'!Área_de_impresión"/>
    <hyperlink ref="D70" location="'O-065'!Área_de_impresión" display="'O-065'!Área_de_impresión"/>
    <hyperlink ref="D71" location="'O-066'!Área_de_impresión" display="'O-066'!Área_de_impresión"/>
    <hyperlink ref="D72" location="'O-067'!Área_de_impresión" display="'O-067'!Área_de_impresión"/>
    <hyperlink ref="D73" location="'O-068'!Área_de_impresión" display="'O-068'!Área_de_impresión"/>
    <hyperlink ref="D74" location="'O-069'!Área_de_impresión" display="'O-069'!Área_de_impresión"/>
    <hyperlink ref="D75" location="'O-070'!Área_de_impresión" display="'O-070'!Área_de_impresión"/>
    <hyperlink ref="D76" location="'O-071'!Área_de_impresión" display="'O-071'!Área_de_impresión"/>
    <hyperlink ref="D77" location="'O-072'!Área_de_impresión" display="'O-072'!Área_de_impresión"/>
    <hyperlink ref="D78" location="'O-073'!Área_de_impresión" display="'O-073'!Área_de_impresión"/>
    <hyperlink ref="D79" location="'O-074'!Área_de_impresión" display="'O-074'!Área_de_impresión"/>
    <hyperlink ref="D80" location="'O-075'!Área_de_impresión" display="'O-075'!Área_de_impresión"/>
    <hyperlink ref="D81" location="'O-076'!Área_de_impresión" display="'O-076'!Área_de_impresión"/>
    <hyperlink ref="D82" location="'O-077'!Área_de_impresión" display="'O-077'!Área_de_impresión"/>
    <hyperlink ref="D83" location="'O-078'!Área_de_impresión" display="'O-078'!Área_de_impresión"/>
    <hyperlink ref="D84" location="'O-079'!Área_de_impresión" display="'O-079'!Área_de_impresión"/>
    <hyperlink ref="D85" location="'O-080'!Área_de_impresión" display="'O-080'!Área_de_impresión"/>
    <hyperlink ref="D86" location="'O-081'!Área_de_impresión" display="'O-081'!Área_de_impresión"/>
    <hyperlink ref="D87" location="'O-082'!Área_de_impresión" display="'O-082'!Área_de_impresión"/>
    <hyperlink ref="D88" location="'O-083'!Área_de_impresión" display="'O-083'!Área_de_impresión"/>
    <hyperlink ref="D89" location="'O-084'!Área_de_impresión" display="'O-084'!Área_de_impresión"/>
    <hyperlink ref="D90" location="'O-085'!Área_de_impresión" display="'O-085'!Área_de_impresión"/>
    <hyperlink ref="D91" location="'O-086'!Área_de_impresión" display="'O-086'!Área_de_impresión"/>
    <hyperlink ref="D92" location="'O-087'!Área_de_impresión" display="'O-087'!Área_de_impresión"/>
    <hyperlink ref="D93" location="'O-088'!Área_de_impresión" display="'O-088'!Área_de_impresión"/>
    <hyperlink ref="D94" location="'O-089'!Área_de_impresión" display="'O-089'!Área_de_impresión"/>
    <hyperlink ref="D95" location="'O-090'!Área_de_impresión" display="'O-090'!Área_de_impresión"/>
    <hyperlink ref="D96" location="'O-091'!Área_de_impresión" display="'O-091'!Área_de_impresión"/>
    <hyperlink ref="D97" location="'O-092'!Área_de_impresión" display="'O-092'!Área_de_impresión"/>
    <hyperlink ref="D98" location="'O-093'!Área_de_impresión" display="'O-093'!Área_de_impresión"/>
    <hyperlink ref="D99" location="'O-094'!Área_de_impresión" display="'O-094'!Área_de_impresión"/>
    <hyperlink ref="D101" location="'O-096'!Área_de_impresión" display="'O-096'!Área_de_impresión"/>
    <hyperlink ref="D102" location="'O-097'!Área_de_impresión" display="'O-097'!Área_de_impresión"/>
    <hyperlink ref="D103" location="'O-098'!Área_de_impresión" display="'O-098'!Área_de_impresión"/>
    <hyperlink ref="D104" location="'O-099'!Área_de_impresión" display="'O-099'!Área_de_impresión"/>
    <hyperlink ref="D105" location="'O-100'!Área_de_impresión" display="'O-100'!Área_de_impresión"/>
    <hyperlink ref="D106" location="'O-101'!Área_de_impresión" display="'O-101'!Área_de_impresión"/>
    <hyperlink ref="D107" location="'O-102'!Área_de_impresión" display="'O-102'!Área_de_impresión"/>
    <hyperlink ref="D108" location="'O-103'!Área_de_impresión" display="'O-103'!Área_de_impresión"/>
    <hyperlink ref="D109" location="'O-104'!Área_de_impresión" display="'O-104'!Área_de_impresión"/>
    <hyperlink ref="D110" location="'O-105'!Área_de_impresión" display="'O-105'!Área_de_impresión"/>
    <hyperlink ref="D111" location="'O-106'!Área_de_impresión" display="'O-106'!Área_de_impresión"/>
    <hyperlink ref="D112" location="'O-107'!Área_de_impresión" display="'O-107'!Área_de_impresión"/>
    <hyperlink ref="D113" location="'O-108'!Área_de_impresión" display="'O-108'!Área_de_impresión"/>
    <hyperlink ref="D114" location="'O-109'!Área_de_impresión" display="'O-109'!Área_de_impresión"/>
    <hyperlink ref="D115" location="'O-110'!Área_de_impresión" display="'O-110'!Área_de_impresión"/>
    <hyperlink ref="D116" location="'O-111'!Área_de_impresión" display="'O-111'!Área_de_impresión"/>
    <hyperlink ref="D117" location="'O-112'!Área_de_impresión" display="'O-112'!Área_de_impresión"/>
    <hyperlink ref="D118" location="'O-113'!Área_de_impresión" display="'O-113'!Área_de_impresión"/>
    <hyperlink ref="D119" location="'O-114'!Área_de_impresión" display="'O-114'!Área_de_impresión"/>
    <hyperlink ref="D120" location="'O-115'!Área_de_impresión" display="'O-115'!Área_de_impresión"/>
    <hyperlink ref="D121" location="'O-116'!Área_de_impresión" display="'O-116'!Área_de_impresión"/>
    <hyperlink ref="D122" location="'O-117'!Área_de_impresión" display="'O-117'!Área_de_impresión"/>
    <hyperlink ref="D123" location="'O-118'!Área_de_impresión" display="'O-118'!Área_de_impresión"/>
    <hyperlink ref="D124" location="'O-119'!Área_de_impresión" display="'O-119'!Área_de_impresión"/>
    <hyperlink ref="D125" location="'O-120'!Área_de_impresión" display="'O-120'!Área_de_impresión"/>
    <hyperlink ref="D126" location="'O-121'!Área_de_impresión" display="'O-121'!Área_de_impresión"/>
    <hyperlink ref="D127" location="'O-122'!Área_de_impresión" display="'O-122'!Área_de_impresión"/>
    <hyperlink ref="D128" location="'O-123'!Área_de_impresión" display="'O-123'!Área_de_impresión"/>
    <hyperlink ref="D129" location="'O-124'!Área_de_impresión" display="'O-124'!Área_de_impresión"/>
    <hyperlink ref="D130" location="'O-125'!Área_de_impresión" display="'O-125'!Área_de_impresión"/>
    <hyperlink ref="D131" location="'O-126'!Área_de_impresión" display="'O-126'!Área_de_impresión"/>
    <hyperlink ref="D132" location="'O-127'!Área_de_impresión" display="'O-127'!Área_de_impresión"/>
    <hyperlink ref="D133" location="'O-128'!Área_de_impresión" display="'O-128'!Área_de_impresión"/>
    <hyperlink ref="D134" location="'O-129'!Área_de_impresión" display="'O-129'!Área_de_impresión"/>
    <hyperlink ref="D135" location="'O-130'!Área_de_impresión" display="'O-130'!Área_de_impresión"/>
    <hyperlink ref="D136" location="'O-131'!Área_de_impresión" display="'O-131'!Área_de_impresión"/>
    <hyperlink ref="D137" location="'O-132'!Área_de_impresión" display="'O-132'!Área_de_impresión"/>
    <hyperlink ref="D138" location="'O-133'!Área_de_impresión" display="'O-133'!Área_de_impresión"/>
    <hyperlink ref="D139" location="'O-134'!Área_de_impresión" display="'O-134'!Área_de_impresión"/>
    <hyperlink ref="D140" location="'O-135'!Área_de_impresión" display="'O-135'!Área_de_impresión"/>
    <hyperlink ref="D141" location="'O-136'!Área_de_impresión" display="'O-136'!Área_de_impresión"/>
    <hyperlink ref="D142" location="'O-137'!Área_de_impresión" display="'O-137'!Área_de_impresión"/>
    <hyperlink ref="D143" location="'O-138'!Área_de_impresión" display="'O-138'!Área_de_impresión"/>
    <hyperlink ref="D144" location="'O-139'!Área_de_impresión" display="'O-139'!Área_de_impresión"/>
    <hyperlink ref="D145" location="'O-140'!Área_de_impresión" display="'O-140'!Área_de_impresión"/>
    <hyperlink ref="D146" location="'O-141'!Área_de_impresión" display="'O-141'!Área_de_impresión"/>
    <hyperlink ref="D147" location="'O-142'!Área_de_impresión" display="'O-142'!Área_de_impresión"/>
    <hyperlink ref="D148" location="'O-143'!Área_de_impresión" display="'O-143'!Área_de_impresión"/>
    <hyperlink ref="D149" location="'O-144'!Área_de_impresión" display="'O-144'!Área_de_impresión"/>
    <hyperlink ref="D150" location="'O-145'!Área_de_impresión" display="'O-145'!Área_de_impresión"/>
    <hyperlink ref="D151" location="'O-146'!Área_de_impresión" display="'O-146'!Área_de_impresión"/>
    <hyperlink ref="D152" location="'O-147'!Área_de_impresión" display="'O-147'!Área_de_impresión"/>
    <hyperlink ref="D153" location="'O-148'!Área_de_impresión" display="'O-148'!Área_de_impresión"/>
    <hyperlink ref="D154" location="'O-149'!Área_de_impresión" display="'O-149'!Área_de_impresión"/>
    <hyperlink ref="D155" location="'O-150'!Área_de_impresión" display="'O-150'!Área_de_impresión"/>
    <hyperlink ref="D156" location="'O-151'!Área_de_impresión" display="'O-151'!Área_de_impresión"/>
    <hyperlink ref="D157" location="'O-152'!Área_de_impresión" display="'O-152'!Área_de_impresión"/>
    <hyperlink ref="D158" location="'O-153'!Área_de_impresión" display="'O-153'!Área_de_impresión"/>
    <hyperlink ref="D159" location="'O-154'!Área_de_impresión" display="'O-154'!Área_de_impresión"/>
    <hyperlink ref="D160" location="'O-155'!Área_de_impresión" display="'O-155'!Área_de_impresión"/>
    <hyperlink ref="D161" location="'O-156'!Área_de_impresión" display="'O-156'!Área_de_impresión"/>
    <hyperlink ref="D162" location="'O-157'!Área_de_impresión" display="'O-157'!Área_de_impresión"/>
    <hyperlink ref="D163" location="'O-158'!Área_de_impresión" display="'O-158'!Área_de_impresión"/>
    <hyperlink ref="D164" location="'O-159'!Área_de_impresión" display="'O-159'!Área_de_impresión"/>
    <hyperlink ref="D165" location="'O-160'!Área_de_impresión" display="'O-160'!Área_de_impresión"/>
    <hyperlink ref="D100" location="'O-095'!Área_de_impresión" display="'O-095'!Área_de_impresión"/>
  </hyperlinks>
  <pageMargins left="0.70866141732283472" right="0.70866141732283472" top="0.74803149606299213" bottom="0.74803149606299213" header="0.31496062992125984" footer="0.31496062992125984"/>
  <pageSetup paperSize="9" scale="48" fitToHeight="0"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FD159"/>
  <sheetViews>
    <sheetView showGridLines="0" topLeftCell="B64" zoomScale="90" zoomScaleNormal="90" workbookViewId="0">
      <selection activeCell="FA106" sqref="FA106:FB106"/>
    </sheetView>
  </sheetViews>
  <sheetFormatPr baseColWidth="10" defaultColWidth="11.5703125" defaultRowHeight="12.75"/>
  <cols>
    <col min="1" max="1" width="2.85546875" style="292" customWidth="1"/>
    <col min="2" max="2" width="8.85546875" style="297" bestFit="1" customWidth="1"/>
    <col min="3" max="3" width="61.140625" style="296" customWidth="1"/>
    <col min="4" max="4" width="15.28515625" style="296" hidden="1" customWidth="1"/>
    <col min="5" max="5" width="11.28515625" style="295" customWidth="1"/>
    <col min="6" max="6" width="17.28515625" style="294" customWidth="1"/>
    <col min="7" max="7" width="15.85546875" style="293" customWidth="1"/>
    <col min="8" max="49" width="11.5703125" style="292" hidden="1" customWidth="1"/>
    <col min="50" max="55" width="14.28515625" style="292" hidden="1" customWidth="1"/>
    <col min="56" max="83" width="11.5703125" style="292" hidden="1" customWidth="1"/>
    <col min="84" max="84" width="16.5703125" style="292" hidden="1" customWidth="1"/>
    <col min="85" max="147" width="11.5703125" style="292" hidden="1" customWidth="1"/>
    <col min="148" max="148" width="15.42578125" style="292" hidden="1" customWidth="1"/>
    <col min="149" max="149" width="15.7109375" style="292" hidden="1" customWidth="1"/>
    <col min="150" max="150" width="15.42578125" style="292" hidden="1" customWidth="1"/>
    <col min="151" max="151" width="12.5703125" style="292" hidden="1" customWidth="1"/>
    <col min="152" max="153" width="12.85546875" style="292" hidden="1" customWidth="1"/>
    <col min="154" max="156" width="11.5703125" style="292" hidden="1" customWidth="1"/>
    <col min="157" max="158" width="13.5703125" style="292" customWidth="1"/>
    <col min="159" max="159" width="0" style="292" hidden="1" customWidth="1"/>
    <col min="160" max="16384" width="11.5703125" style="292"/>
  </cols>
  <sheetData>
    <row r="1" spans="2:159" ht="10.15" customHeight="1">
      <c r="F1" s="332"/>
    </row>
    <row r="2" spans="2:159" ht="29.45" customHeight="1">
      <c r="B2" s="436" t="s">
        <v>1066</v>
      </c>
      <c r="C2" s="436"/>
      <c r="D2" s="436"/>
      <c r="E2" s="436"/>
      <c r="F2" s="332"/>
      <c r="H2" s="156" t="s">
        <v>1065</v>
      </c>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D2" s="331">
        <v>1</v>
      </c>
      <c r="CE2" s="331">
        <v>1</v>
      </c>
      <c r="CG2" s="156" t="s">
        <v>1064</v>
      </c>
    </row>
    <row r="3" spans="2:159" ht="27.6" customHeight="1">
      <c r="B3" s="436"/>
      <c r="C3" s="436"/>
      <c r="D3" s="436"/>
      <c r="E3" s="436"/>
      <c r="F3" s="293"/>
      <c r="H3" s="406" t="s">
        <v>718</v>
      </c>
      <c r="I3" s="407"/>
      <c r="J3" s="407"/>
      <c r="K3" s="407"/>
      <c r="L3" s="407"/>
      <c r="M3" s="408"/>
      <c r="N3" s="406" t="s">
        <v>717</v>
      </c>
      <c r="O3" s="407"/>
      <c r="P3" s="407"/>
      <c r="Q3" s="407"/>
      <c r="R3" s="407"/>
      <c r="S3" s="408"/>
      <c r="T3" s="406" t="s">
        <v>716</v>
      </c>
      <c r="U3" s="407"/>
      <c r="V3" s="407"/>
      <c r="W3" s="407"/>
      <c r="X3" s="407"/>
      <c r="Y3" s="408"/>
      <c r="Z3" s="406" t="s">
        <v>715</v>
      </c>
      <c r="AA3" s="407"/>
      <c r="AB3" s="407"/>
      <c r="AC3" s="407"/>
      <c r="AD3" s="407"/>
      <c r="AE3" s="408"/>
      <c r="AF3" s="406" t="s">
        <v>714</v>
      </c>
      <c r="AG3" s="407"/>
      <c r="AH3" s="407"/>
      <c r="AI3" s="407"/>
      <c r="AJ3" s="407"/>
      <c r="AK3" s="408"/>
      <c r="AL3" s="406" t="s">
        <v>713</v>
      </c>
      <c r="AM3" s="407"/>
      <c r="AN3" s="407"/>
      <c r="AO3" s="407"/>
      <c r="AP3" s="407"/>
      <c r="AQ3" s="422" t="s">
        <v>712</v>
      </c>
      <c r="AR3" s="422"/>
      <c r="AS3" s="422"/>
      <c r="AT3" s="422"/>
      <c r="AU3" s="422"/>
      <c r="AV3" s="422"/>
      <c r="AW3" s="423"/>
      <c r="AX3" s="406" t="s">
        <v>711</v>
      </c>
      <c r="AY3" s="407"/>
      <c r="AZ3" s="407"/>
      <c r="BA3" s="407"/>
      <c r="BB3" s="407"/>
      <c r="BC3" s="408"/>
      <c r="BD3" s="406" t="s">
        <v>710</v>
      </c>
      <c r="BE3" s="407"/>
      <c r="BF3" s="407"/>
      <c r="BG3" s="407"/>
      <c r="BH3" s="407"/>
      <c r="BI3" s="408"/>
      <c r="BJ3" s="406" t="s">
        <v>709</v>
      </c>
      <c r="BK3" s="407"/>
      <c r="BL3" s="407"/>
      <c r="BM3" s="407"/>
      <c r="BN3" s="407"/>
      <c r="BO3" s="408"/>
      <c r="BP3" s="406" t="s">
        <v>708</v>
      </c>
      <c r="BQ3" s="407"/>
      <c r="BR3" s="407"/>
      <c r="BS3" s="407"/>
      <c r="BT3" s="407"/>
      <c r="BU3" s="408"/>
      <c r="BV3" s="406" t="s">
        <v>1058</v>
      </c>
      <c r="BW3" s="407"/>
      <c r="BX3" s="407"/>
      <c r="BY3" s="407"/>
      <c r="BZ3" s="407"/>
      <c r="CA3" s="408"/>
      <c r="CB3" s="427" t="s">
        <v>1063</v>
      </c>
      <c r="CC3" s="430" t="s">
        <v>1062</v>
      </c>
      <c r="CD3" s="430" t="s">
        <v>1061</v>
      </c>
      <c r="CE3" s="430" t="s">
        <v>1060</v>
      </c>
      <c r="CF3" s="433" t="s">
        <v>1059</v>
      </c>
      <c r="CG3" s="406" t="s">
        <v>718</v>
      </c>
      <c r="CH3" s="407"/>
      <c r="CI3" s="407"/>
      <c r="CJ3" s="407"/>
      <c r="CK3" s="407"/>
      <c r="CL3" s="408"/>
      <c r="CM3" s="406" t="s">
        <v>717</v>
      </c>
      <c r="CN3" s="407"/>
      <c r="CO3" s="407"/>
      <c r="CP3" s="407"/>
      <c r="CQ3" s="407"/>
      <c r="CR3" s="408"/>
      <c r="CS3" s="406" t="s">
        <v>716</v>
      </c>
      <c r="CT3" s="407"/>
      <c r="CU3" s="407"/>
      <c r="CV3" s="407"/>
      <c r="CW3" s="407"/>
      <c r="CX3" s="408"/>
      <c r="CY3" s="406" t="s">
        <v>715</v>
      </c>
      <c r="CZ3" s="407"/>
      <c r="DA3" s="407"/>
      <c r="DB3" s="407"/>
      <c r="DC3" s="407"/>
      <c r="DD3" s="408"/>
      <c r="DE3" s="406" t="s">
        <v>714</v>
      </c>
      <c r="DF3" s="407"/>
      <c r="DG3" s="407"/>
      <c r="DH3" s="407"/>
      <c r="DI3" s="407"/>
      <c r="DJ3" s="408"/>
      <c r="DK3" s="406" t="s">
        <v>713</v>
      </c>
      <c r="DL3" s="407"/>
      <c r="DM3" s="407"/>
      <c r="DN3" s="407"/>
      <c r="DO3" s="407"/>
      <c r="DP3" s="422" t="s">
        <v>712</v>
      </c>
      <c r="DQ3" s="422"/>
      <c r="DR3" s="422"/>
      <c r="DS3" s="422"/>
      <c r="DT3" s="422"/>
      <c r="DU3" s="422"/>
      <c r="DV3" s="423"/>
      <c r="DW3" s="406" t="s">
        <v>711</v>
      </c>
      <c r="DX3" s="407"/>
      <c r="DY3" s="407"/>
      <c r="DZ3" s="407"/>
      <c r="EA3" s="407"/>
      <c r="EB3" s="408"/>
      <c r="EC3" s="406" t="s">
        <v>710</v>
      </c>
      <c r="ED3" s="407"/>
      <c r="EE3" s="407"/>
      <c r="EF3" s="407"/>
      <c r="EG3" s="407"/>
      <c r="EH3" s="408"/>
      <c r="EI3" s="406" t="s">
        <v>709</v>
      </c>
      <c r="EJ3" s="407"/>
      <c r="EK3" s="407"/>
      <c r="EL3" s="407"/>
      <c r="EM3" s="407"/>
      <c r="EN3" s="408"/>
      <c r="EO3" s="406" t="s">
        <v>708</v>
      </c>
      <c r="EP3" s="407"/>
      <c r="EQ3" s="407"/>
      <c r="ER3" s="407"/>
      <c r="ES3" s="407"/>
      <c r="ET3" s="408"/>
      <c r="EU3" s="406" t="s">
        <v>1058</v>
      </c>
      <c r="EV3" s="407"/>
      <c r="EW3" s="407"/>
      <c r="EX3" s="407"/>
      <c r="EY3" s="407"/>
      <c r="EZ3" s="408"/>
      <c r="FA3" s="293"/>
      <c r="FB3" s="293"/>
      <c r="FC3" s="293"/>
    </row>
    <row r="4" spans="2:159" ht="18.600000000000001" customHeight="1">
      <c r="B4" s="293"/>
      <c r="C4" s="293"/>
      <c r="D4" s="293"/>
      <c r="E4" s="293"/>
      <c r="F4" s="330" t="s">
        <v>1057</v>
      </c>
      <c r="G4" s="419" t="s">
        <v>706</v>
      </c>
      <c r="H4" s="406" t="s">
        <v>705</v>
      </c>
      <c r="I4" s="408"/>
      <c r="J4" s="426" t="s">
        <v>704</v>
      </c>
      <c r="K4" s="422"/>
      <c r="L4" s="422"/>
      <c r="M4" s="423"/>
      <c r="N4" s="409" t="s">
        <v>705</v>
      </c>
      <c r="O4" s="409"/>
      <c r="P4" s="409"/>
      <c r="Q4" s="410" t="s">
        <v>704</v>
      </c>
      <c r="R4" s="410"/>
      <c r="S4" s="410"/>
      <c r="T4" s="409" t="s">
        <v>705</v>
      </c>
      <c r="U4" s="409"/>
      <c r="V4" s="409"/>
      <c r="W4" s="410" t="s">
        <v>704</v>
      </c>
      <c r="X4" s="410"/>
      <c r="Y4" s="410"/>
      <c r="Z4" s="409" t="s">
        <v>705</v>
      </c>
      <c r="AA4" s="409"/>
      <c r="AB4" s="409"/>
      <c r="AC4" s="410" t="s">
        <v>704</v>
      </c>
      <c r="AD4" s="410"/>
      <c r="AE4" s="410"/>
      <c r="AF4" s="409" t="s">
        <v>705</v>
      </c>
      <c r="AG4" s="409"/>
      <c r="AH4" s="409"/>
      <c r="AI4" s="410" t="s">
        <v>704</v>
      </c>
      <c r="AJ4" s="410"/>
      <c r="AK4" s="410"/>
      <c r="AL4" s="409" t="s">
        <v>705</v>
      </c>
      <c r="AM4" s="409"/>
      <c r="AN4" s="409"/>
      <c r="AO4" s="426" t="s">
        <v>704</v>
      </c>
      <c r="AP4" s="423"/>
      <c r="AQ4" s="329" t="s">
        <v>704</v>
      </c>
      <c r="AR4" s="409" t="s">
        <v>705</v>
      </c>
      <c r="AS4" s="409"/>
      <c r="AT4" s="409"/>
      <c r="AU4" s="410" t="s">
        <v>704</v>
      </c>
      <c r="AV4" s="410"/>
      <c r="AW4" s="410"/>
      <c r="AX4" s="409" t="s">
        <v>705</v>
      </c>
      <c r="AY4" s="409"/>
      <c r="AZ4" s="409"/>
      <c r="BA4" s="410" t="s">
        <v>704</v>
      </c>
      <c r="BB4" s="410"/>
      <c r="BC4" s="410"/>
      <c r="BD4" s="409" t="s">
        <v>705</v>
      </c>
      <c r="BE4" s="409"/>
      <c r="BF4" s="409"/>
      <c r="BG4" s="410" t="s">
        <v>704</v>
      </c>
      <c r="BH4" s="410"/>
      <c r="BI4" s="410"/>
      <c r="BJ4" s="409" t="s">
        <v>705</v>
      </c>
      <c r="BK4" s="409"/>
      <c r="BL4" s="409"/>
      <c r="BM4" s="410" t="s">
        <v>704</v>
      </c>
      <c r="BN4" s="410"/>
      <c r="BO4" s="410"/>
      <c r="BP4" s="409" t="s">
        <v>705</v>
      </c>
      <c r="BQ4" s="409"/>
      <c r="BR4" s="409"/>
      <c r="BS4" s="410" t="s">
        <v>704</v>
      </c>
      <c r="BT4" s="410"/>
      <c r="BU4" s="410"/>
      <c r="BV4" s="409" t="s">
        <v>705</v>
      </c>
      <c r="BW4" s="409"/>
      <c r="BX4" s="409"/>
      <c r="BY4" s="410" t="s">
        <v>704</v>
      </c>
      <c r="BZ4" s="410"/>
      <c r="CA4" s="410"/>
      <c r="CB4" s="428"/>
      <c r="CC4" s="431"/>
      <c r="CD4" s="431"/>
      <c r="CE4" s="431"/>
      <c r="CF4" s="434"/>
      <c r="CG4" s="406" t="s">
        <v>705</v>
      </c>
      <c r="CH4" s="408"/>
      <c r="CI4" s="426" t="s">
        <v>704</v>
      </c>
      <c r="CJ4" s="422"/>
      <c r="CK4" s="422"/>
      <c r="CL4" s="423"/>
      <c r="CM4" s="409" t="s">
        <v>705</v>
      </c>
      <c r="CN4" s="409"/>
      <c r="CO4" s="409"/>
      <c r="CP4" s="410" t="s">
        <v>704</v>
      </c>
      <c r="CQ4" s="410"/>
      <c r="CR4" s="410"/>
      <c r="CS4" s="409" t="s">
        <v>705</v>
      </c>
      <c r="CT4" s="409"/>
      <c r="CU4" s="409"/>
      <c r="CV4" s="410" t="s">
        <v>704</v>
      </c>
      <c r="CW4" s="410"/>
      <c r="CX4" s="410"/>
      <c r="CY4" s="409" t="s">
        <v>705</v>
      </c>
      <c r="CZ4" s="409"/>
      <c r="DA4" s="409"/>
      <c r="DB4" s="410" t="s">
        <v>704</v>
      </c>
      <c r="DC4" s="410"/>
      <c r="DD4" s="410"/>
      <c r="DE4" s="409" t="s">
        <v>705</v>
      </c>
      <c r="DF4" s="409"/>
      <c r="DG4" s="409"/>
      <c r="DH4" s="410" t="s">
        <v>704</v>
      </c>
      <c r="DI4" s="410"/>
      <c r="DJ4" s="410"/>
      <c r="DK4" s="409" t="s">
        <v>705</v>
      </c>
      <c r="DL4" s="409"/>
      <c r="DM4" s="409"/>
      <c r="DN4" s="426" t="s">
        <v>704</v>
      </c>
      <c r="DO4" s="423"/>
      <c r="DP4" s="329" t="s">
        <v>704</v>
      </c>
      <c r="DQ4" s="409" t="s">
        <v>705</v>
      </c>
      <c r="DR4" s="409"/>
      <c r="DS4" s="409"/>
      <c r="DT4" s="410" t="s">
        <v>704</v>
      </c>
      <c r="DU4" s="410"/>
      <c r="DV4" s="410"/>
      <c r="DW4" s="409" t="s">
        <v>705</v>
      </c>
      <c r="DX4" s="409"/>
      <c r="DY4" s="409"/>
      <c r="DZ4" s="410" t="s">
        <v>704</v>
      </c>
      <c r="EA4" s="410"/>
      <c r="EB4" s="410"/>
      <c r="EC4" s="409" t="s">
        <v>705</v>
      </c>
      <c r="ED4" s="409"/>
      <c r="EE4" s="409"/>
      <c r="EF4" s="410" t="s">
        <v>704</v>
      </c>
      <c r="EG4" s="410"/>
      <c r="EH4" s="410"/>
      <c r="EI4" s="409" t="s">
        <v>705</v>
      </c>
      <c r="EJ4" s="409"/>
      <c r="EK4" s="409"/>
      <c r="EL4" s="410" t="s">
        <v>704</v>
      </c>
      <c r="EM4" s="410"/>
      <c r="EN4" s="410"/>
      <c r="EO4" s="409" t="s">
        <v>705</v>
      </c>
      <c r="EP4" s="409"/>
      <c r="EQ4" s="409"/>
      <c r="ER4" s="410" t="s">
        <v>704</v>
      </c>
      <c r="ES4" s="410"/>
      <c r="ET4" s="410"/>
      <c r="EU4" s="409" t="s">
        <v>705</v>
      </c>
      <c r="EV4" s="409"/>
      <c r="EW4" s="409"/>
      <c r="EX4" s="410" t="s">
        <v>704</v>
      </c>
      <c r="EY4" s="410"/>
      <c r="EZ4" s="410"/>
      <c r="FA4" s="414" t="s">
        <v>703</v>
      </c>
      <c r="FB4" s="414" t="s">
        <v>702</v>
      </c>
      <c r="FC4" s="424" t="s">
        <v>701</v>
      </c>
    </row>
    <row r="5" spans="2:159" ht="31.15" customHeight="1">
      <c r="B5" s="328" t="s">
        <v>700</v>
      </c>
      <c r="C5" s="328" t="s">
        <v>698</v>
      </c>
      <c r="D5" s="328" t="s">
        <v>1056</v>
      </c>
      <c r="E5" s="328" t="s">
        <v>697</v>
      </c>
      <c r="F5" s="150" t="s">
        <v>1055</v>
      </c>
      <c r="G5" s="419"/>
      <c r="H5" s="326" t="s">
        <v>292</v>
      </c>
      <c r="I5" s="327" t="s">
        <v>22</v>
      </c>
      <c r="J5" s="325" t="s">
        <v>11</v>
      </c>
      <c r="K5" s="325" t="s">
        <v>9</v>
      </c>
      <c r="L5" s="325" t="s">
        <v>7</v>
      </c>
      <c r="M5" s="324" t="s">
        <v>5</v>
      </c>
      <c r="N5" s="326" t="s">
        <v>292</v>
      </c>
      <c r="O5" s="327" t="s">
        <v>22</v>
      </c>
      <c r="P5" s="326" t="s">
        <v>11</v>
      </c>
      <c r="Q5" s="325" t="s">
        <v>9</v>
      </c>
      <c r="R5" s="325" t="s">
        <v>7</v>
      </c>
      <c r="S5" s="324" t="s">
        <v>5</v>
      </c>
      <c r="T5" s="326" t="s">
        <v>292</v>
      </c>
      <c r="U5" s="327" t="s">
        <v>22</v>
      </c>
      <c r="V5" s="326" t="s">
        <v>11</v>
      </c>
      <c r="W5" s="325" t="s">
        <v>9</v>
      </c>
      <c r="X5" s="325" t="s">
        <v>7</v>
      </c>
      <c r="Y5" s="324" t="s">
        <v>5</v>
      </c>
      <c r="Z5" s="326" t="s">
        <v>292</v>
      </c>
      <c r="AA5" s="327" t="s">
        <v>22</v>
      </c>
      <c r="AB5" s="326" t="s">
        <v>11</v>
      </c>
      <c r="AC5" s="325" t="s">
        <v>9</v>
      </c>
      <c r="AD5" s="325" t="s">
        <v>7</v>
      </c>
      <c r="AE5" s="324" t="s">
        <v>5</v>
      </c>
      <c r="AF5" s="326" t="s">
        <v>292</v>
      </c>
      <c r="AG5" s="327" t="s">
        <v>22</v>
      </c>
      <c r="AH5" s="326" t="s">
        <v>11</v>
      </c>
      <c r="AI5" s="325" t="s">
        <v>9</v>
      </c>
      <c r="AJ5" s="325" t="s">
        <v>7</v>
      </c>
      <c r="AK5" s="324" t="s">
        <v>5</v>
      </c>
      <c r="AL5" s="326" t="s">
        <v>292</v>
      </c>
      <c r="AM5" s="327" t="s">
        <v>22</v>
      </c>
      <c r="AN5" s="326" t="s">
        <v>11</v>
      </c>
      <c r="AO5" s="325" t="s">
        <v>9</v>
      </c>
      <c r="AP5" s="325" t="s">
        <v>7</v>
      </c>
      <c r="AQ5" s="324" t="s">
        <v>5</v>
      </c>
      <c r="AR5" s="326" t="s">
        <v>292</v>
      </c>
      <c r="AS5" s="327" t="s">
        <v>22</v>
      </c>
      <c r="AT5" s="326" t="s">
        <v>11</v>
      </c>
      <c r="AU5" s="325" t="s">
        <v>9</v>
      </c>
      <c r="AV5" s="325" t="s">
        <v>7</v>
      </c>
      <c r="AW5" s="324" t="s">
        <v>5</v>
      </c>
      <c r="AX5" s="326" t="s">
        <v>292</v>
      </c>
      <c r="AY5" s="327" t="s">
        <v>22</v>
      </c>
      <c r="AZ5" s="326" t="s">
        <v>11</v>
      </c>
      <c r="BA5" s="325" t="s">
        <v>9</v>
      </c>
      <c r="BB5" s="325" t="s">
        <v>7</v>
      </c>
      <c r="BC5" s="324" t="s">
        <v>5</v>
      </c>
      <c r="BD5" s="326" t="s">
        <v>292</v>
      </c>
      <c r="BE5" s="327" t="s">
        <v>22</v>
      </c>
      <c r="BF5" s="326" t="s">
        <v>11</v>
      </c>
      <c r="BG5" s="325" t="s">
        <v>9</v>
      </c>
      <c r="BH5" s="325" t="s">
        <v>7</v>
      </c>
      <c r="BI5" s="324" t="s">
        <v>5</v>
      </c>
      <c r="BJ5" s="326" t="s">
        <v>292</v>
      </c>
      <c r="BK5" s="327" t="s">
        <v>22</v>
      </c>
      <c r="BL5" s="326" t="s">
        <v>11</v>
      </c>
      <c r="BM5" s="325" t="s">
        <v>9</v>
      </c>
      <c r="BN5" s="325" t="s">
        <v>7</v>
      </c>
      <c r="BO5" s="324" t="s">
        <v>5</v>
      </c>
      <c r="BP5" s="326" t="s">
        <v>292</v>
      </c>
      <c r="BQ5" s="327" t="s">
        <v>22</v>
      </c>
      <c r="BR5" s="326" t="s">
        <v>11</v>
      </c>
      <c r="BS5" s="325" t="s">
        <v>9</v>
      </c>
      <c r="BT5" s="325" t="s">
        <v>7</v>
      </c>
      <c r="BU5" s="324" t="s">
        <v>5</v>
      </c>
      <c r="BV5" s="326" t="s">
        <v>292</v>
      </c>
      <c r="BW5" s="327" t="s">
        <v>22</v>
      </c>
      <c r="BX5" s="326" t="s">
        <v>11</v>
      </c>
      <c r="BY5" s="325" t="s">
        <v>9</v>
      </c>
      <c r="BZ5" s="325" t="s">
        <v>7</v>
      </c>
      <c r="CA5" s="324" t="s">
        <v>5</v>
      </c>
      <c r="CB5" s="429"/>
      <c r="CC5" s="432"/>
      <c r="CD5" s="432"/>
      <c r="CE5" s="432"/>
      <c r="CF5" s="435"/>
      <c r="CG5" s="326" t="s">
        <v>292</v>
      </c>
      <c r="CH5" s="327" t="s">
        <v>22</v>
      </c>
      <c r="CI5" s="325" t="s">
        <v>11</v>
      </c>
      <c r="CJ5" s="325" t="s">
        <v>9</v>
      </c>
      <c r="CK5" s="325" t="s">
        <v>7</v>
      </c>
      <c r="CL5" s="324" t="s">
        <v>5</v>
      </c>
      <c r="CM5" s="326" t="s">
        <v>292</v>
      </c>
      <c r="CN5" s="327" t="s">
        <v>22</v>
      </c>
      <c r="CO5" s="326" t="s">
        <v>11</v>
      </c>
      <c r="CP5" s="325" t="s">
        <v>9</v>
      </c>
      <c r="CQ5" s="325" t="s">
        <v>7</v>
      </c>
      <c r="CR5" s="324" t="s">
        <v>5</v>
      </c>
      <c r="CS5" s="326" t="s">
        <v>292</v>
      </c>
      <c r="CT5" s="327" t="s">
        <v>22</v>
      </c>
      <c r="CU5" s="326" t="s">
        <v>11</v>
      </c>
      <c r="CV5" s="325" t="s">
        <v>9</v>
      </c>
      <c r="CW5" s="325" t="s">
        <v>7</v>
      </c>
      <c r="CX5" s="324" t="s">
        <v>5</v>
      </c>
      <c r="CY5" s="326" t="s">
        <v>292</v>
      </c>
      <c r="CZ5" s="327" t="s">
        <v>22</v>
      </c>
      <c r="DA5" s="326" t="s">
        <v>11</v>
      </c>
      <c r="DB5" s="325" t="s">
        <v>9</v>
      </c>
      <c r="DC5" s="325" t="s">
        <v>7</v>
      </c>
      <c r="DD5" s="324" t="s">
        <v>5</v>
      </c>
      <c r="DE5" s="326" t="s">
        <v>292</v>
      </c>
      <c r="DF5" s="327" t="s">
        <v>22</v>
      </c>
      <c r="DG5" s="326" t="s">
        <v>11</v>
      </c>
      <c r="DH5" s="325" t="s">
        <v>9</v>
      </c>
      <c r="DI5" s="325" t="s">
        <v>7</v>
      </c>
      <c r="DJ5" s="324" t="s">
        <v>5</v>
      </c>
      <c r="DK5" s="326" t="s">
        <v>292</v>
      </c>
      <c r="DL5" s="327" t="s">
        <v>22</v>
      </c>
      <c r="DM5" s="326" t="s">
        <v>11</v>
      </c>
      <c r="DN5" s="325" t="s">
        <v>9</v>
      </c>
      <c r="DO5" s="325" t="s">
        <v>7</v>
      </c>
      <c r="DP5" s="324" t="s">
        <v>5</v>
      </c>
      <c r="DQ5" s="326" t="s">
        <v>292</v>
      </c>
      <c r="DR5" s="327" t="s">
        <v>22</v>
      </c>
      <c r="DS5" s="326" t="s">
        <v>11</v>
      </c>
      <c r="DT5" s="325" t="s">
        <v>9</v>
      </c>
      <c r="DU5" s="325" t="s">
        <v>7</v>
      </c>
      <c r="DV5" s="324" t="s">
        <v>5</v>
      </c>
      <c r="DW5" s="326" t="s">
        <v>292</v>
      </c>
      <c r="DX5" s="327" t="s">
        <v>22</v>
      </c>
      <c r="DY5" s="326" t="s">
        <v>11</v>
      </c>
      <c r="DZ5" s="325" t="s">
        <v>9</v>
      </c>
      <c r="EA5" s="325" t="s">
        <v>7</v>
      </c>
      <c r="EB5" s="324" t="s">
        <v>5</v>
      </c>
      <c r="EC5" s="326" t="s">
        <v>292</v>
      </c>
      <c r="ED5" s="327" t="s">
        <v>22</v>
      </c>
      <c r="EE5" s="326" t="s">
        <v>11</v>
      </c>
      <c r="EF5" s="325" t="s">
        <v>9</v>
      </c>
      <c r="EG5" s="325" t="s">
        <v>7</v>
      </c>
      <c r="EH5" s="324" t="s">
        <v>5</v>
      </c>
      <c r="EI5" s="326" t="s">
        <v>292</v>
      </c>
      <c r="EJ5" s="327" t="s">
        <v>22</v>
      </c>
      <c r="EK5" s="326" t="s">
        <v>11</v>
      </c>
      <c r="EL5" s="325" t="s">
        <v>9</v>
      </c>
      <c r="EM5" s="325" t="s">
        <v>7</v>
      </c>
      <c r="EN5" s="324" t="s">
        <v>5</v>
      </c>
      <c r="EO5" s="326" t="s">
        <v>292</v>
      </c>
      <c r="EP5" s="327" t="s">
        <v>22</v>
      </c>
      <c r="EQ5" s="326" t="s">
        <v>11</v>
      </c>
      <c r="ER5" s="325" t="s">
        <v>9</v>
      </c>
      <c r="ES5" s="325" t="s">
        <v>7</v>
      </c>
      <c r="ET5" s="324" t="s">
        <v>5</v>
      </c>
      <c r="EU5" s="326" t="s">
        <v>292</v>
      </c>
      <c r="EV5" s="327" t="s">
        <v>22</v>
      </c>
      <c r="EW5" s="326" t="s">
        <v>11</v>
      </c>
      <c r="EX5" s="325" t="s">
        <v>9</v>
      </c>
      <c r="EY5" s="325" t="s">
        <v>7</v>
      </c>
      <c r="EZ5" s="324" t="s">
        <v>5</v>
      </c>
      <c r="FA5" s="414"/>
      <c r="FB5" s="414"/>
      <c r="FC5" s="425"/>
    </row>
    <row r="6" spans="2:159" ht="21" customHeight="1">
      <c r="B6" s="309">
        <v>1</v>
      </c>
      <c r="C6" s="316" t="s">
        <v>1054</v>
      </c>
      <c r="D6" s="316"/>
      <c r="E6" s="311" t="s">
        <v>129</v>
      </c>
      <c r="F6" s="314">
        <v>6.02</v>
      </c>
      <c r="G6" s="310">
        <v>5.96</v>
      </c>
      <c r="H6" s="302"/>
      <c r="I6" s="302"/>
      <c r="J6" s="301" t="str">
        <f>'[5]Precios de contratos anteriores'!AV10</f>
        <v xml:space="preserve"> </v>
      </c>
      <c r="K6" s="301" t="str">
        <f>'[5]Precios de contratos anteriores'!AW10</f>
        <v xml:space="preserve"> </v>
      </c>
      <c r="L6" s="301" t="str">
        <f>'[5]Precios de contratos anteriores'!AX10</f>
        <v xml:space="preserve"> </v>
      </c>
      <c r="M6" s="301" t="str">
        <f>'[5]Precios de contratos anteriores'!AY10</f>
        <v xml:space="preserve"> </v>
      </c>
      <c r="N6" s="302"/>
      <c r="O6" s="302"/>
      <c r="P6" s="302"/>
      <c r="Q6" s="302" t="str">
        <f>'[5]Precios de contratos anteriores'!AZ10</f>
        <v xml:space="preserve"> </v>
      </c>
      <c r="R6" s="302" t="str">
        <f>'[5]Precios de contratos anteriores'!BA10</f>
        <v xml:space="preserve"> </v>
      </c>
      <c r="S6" s="302" t="str">
        <f>'[5]Precios de contratos anteriores'!BB10</f>
        <v xml:space="preserve"> </v>
      </c>
      <c r="T6" s="302"/>
      <c r="U6" s="302"/>
      <c r="V6" s="302"/>
      <c r="W6" s="302"/>
      <c r="X6" s="302"/>
      <c r="Y6" s="302"/>
      <c r="Z6" s="302"/>
      <c r="AA6" s="302"/>
      <c r="AB6" s="302"/>
      <c r="AC6" s="302"/>
      <c r="AD6" s="302"/>
      <c r="AE6" s="302"/>
      <c r="AF6" s="302"/>
      <c r="AG6" s="302"/>
      <c r="AH6" s="302"/>
      <c r="AI6" s="302" t="str">
        <f>'[5]Precios de contratos anteriores'!BI10</f>
        <v xml:space="preserve"> </v>
      </c>
      <c r="AJ6" s="302"/>
      <c r="AK6" s="302"/>
      <c r="AL6" s="313">
        <v>10.039999999999999</v>
      </c>
      <c r="AM6" s="313">
        <v>10.15</v>
      </c>
      <c r="AN6" s="313">
        <v>15.65</v>
      </c>
      <c r="AO6" s="302"/>
      <c r="AP6" s="302"/>
      <c r="AQ6" s="302" t="str">
        <f>'[5]Precios de contratos anteriores'!BO10</f>
        <v xml:space="preserve"> </v>
      </c>
      <c r="AR6" s="303">
        <v>6.3209999999999997</v>
      </c>
      <c r="AS6" s="303">
        <v>6.2607999999999997</v>
      </c>
      <c r="AT6" s="303">
        <v>6.65</v>
      </c>
      <c r="AU6" s="302" t="str">
        <f>'[5]Precios de contratos anteriores'!BP10</f>
        <v xml:space="preserve"> </v>
      </c>
      <c r="AV6" s="302" t="str">
        <f>'[5]Precios de contratos anteriores'!BQ10</f>
        <v xml:space="preserve"> </v>
      </c>
      <c r="AW6" s="302" t="str">
        <f>'[5]Precios de contratos anteriores'!BR10</f>
        <v xml:space="preserve"> </v>
      </c>
      <c r="AX6" s="303"/>
      <c r="AY6" s="303">
        <v>7</v>
      </c>
      <c r="AZ6" s="303"/>
      <c r="BA6" s="303" t="str">
        <f>'[5]Precios de contratos anteriores'!BS10</f>
        <v xml:space="preserve"> </v>
      </c>
      <c r="BB6" s="303" t="str">
        <f>'[5]Precios de contratos anteriores'!BT10</f>
        <v xml:space="preserve"> </v>
      </c>
      <c r="BC6" s="302"/>
      <c r="BD6" s="302"/>
      <c r="BE6" s="302"/>
      <c r="BF6" s="302"/>
      <c r="BG6" s="302"/>
      <c r="BH6" s="302"/>
      <c r="BI6" s="302"/>
      <c r="BJ6" s="302"/>
      <c r="BK6" s="302"/>
      <c r="BL6" s="302"/>
      <c r="BM6" s="302"/>
      <c r="BN6" s="302"/>
      <c r="BO6" s="302"/>
      <c r="BP6" s="302"/>
      <c r="BQ6" s="302"/>
      <c r="BR6" s="302"/>
      <c r="BS6" s="302" t="str">
        <f>'[5]Precios de contratos anteriores'!CB10</f>
        <v xml:space="preserve"> </v>
      </c>
      <c r="BT6" s="302">
        <f>'[5]Precios de contratos anteriores'!CC10</f>
        <v>8.3566199999999977</v>
      </c>
      <c r="BU6" s="302">
        <f>'[5]Precios de contratos anteriores'!CD10</f>
        <v>4.4566859999999995</v>
      </c>
      <c r="BV6" s="321">
        <v>9.74</v>
      </c>
      <c r="BW6" s="302">
        <v>8.6324000000000005</v>
      </c>
      <c r="BX6" s="302"/>
      <c r="BY6" s="301" t="str">
        <f>'[5]Precios de contratos anteriores'!CE10</f>
        <v xml:space="preserve"> </v>
      </c>
      <c r="BZ6" s="301" t="str">
        <f>'[5]Precios de contratos anteriores'!CF10</f>
        <v xml:space="preserve"> </v>
      </c>
      <c r="CA6" s="301" t="str">
        <f>'[5]Precios de contratos anteriores'!CG10</f>
        <v xml:space="preserve"> </v>
      </c>
      <c r="CB6" s="301">
        <f t="shared" ref="CB6:CB37" si="0">IFERROR(AVERAGE(F6:CA6)," ")</f>
        <v>8.0951927692307688</v>
      </c>
      <c r="CC6" s="301">
        <f t="shared" ref="CC6:CC37" si="1">IFERROR(_xlfn.STDEV.S(F6:CA6)," ")</f>
        <v>2.8874287538673045</v>
      </c>
      <c r="CD6" s="301">
        <f t="shared" ref="CD6:CD37" si="2">IFERROR(CB6-CC6*$CD$2," ")</f>
        <v>5.2077640153634643</v>
      </c>
      <c r="CE6" s="301">
        <f t="shared" ref="CE6:CE37" si="3">IFERROR(CB6+CC6*$CE$2," ")</f>
        <v>10.982621523098073</v>
      </c>
      <c r="CF6" s="301">
        <f t="shared" ref="CF6:CF37" si="4">IFERROR(F6*1.1," ")</f>
        <v>6.6219999999999999</v>
      </c>
      <c r="CG6" s="300" t="str">
        <f t="shared" ref="CG6:CG37" si="5">IF(IF(H6&lt;$CF6,IF(H6&gt;$CD6,H6,""),"")=0,"",IF(H6&lt;$CF6,IF(H6&gt;$CD6,H6,""),""))</f>
        <v/>
      </c>
      <c r="CH6" s="300" t="str">
        <f t="shared" ref="CH6:CH37" si="6">IF(IF(I6&lt;$CF6,IF(I6&gt;$CD6,I6,""),"")=0,"",IF(I6&lt;$CF6,IF(I6&gt;$CD6,I6,""),""))</f>
        <v/>
      </c>
      <c r="CI6" s="300" t="str">
        <f t="shared" ref="CI6:CI37" si="7">IF(IF(J6&lt;$CF6,IF(J6&gt;$CD6,J6,""),"")=0,"",IF(J6&lt;$CF6,IF(J6&gt;$CD6,J6,""),""))</f>
        <v/>
      </c>
      <c r="CJ6" s="300" t="str">
        <f t="shared" ref="CJ6:CJ37" si="8">IF(IF(K6&lt;$CF6,IF(K6&gt;$CD6,K6,""),"")=0,"",IF(K6&lt;$CF6,IF(K6&gt;$CD6,K6,""),""))</f>
        <v/>
      </c>
      <c r="CK6" s="300" t="str">
        <f t="shared" ref="CK6:CK37" si="9">IF(IF(L6&lt;$CF6,IF(L6&gt;$CD6,L6,""),"")=0,"",IF(L6&lt;$CF6,IF(L6&gt;$CD6,L6,""),""))</f>
        <v/>
      </c>
      <c r="CL6" s="300" t="str">
        <f t="shared" ref="CL6:CL37" si="10">IF(IF(M6&lt;$CF6,IF(M6&gt;$CD6,M6,""),"")=0,"",IF(M6&lt;$CF6,IF(M6&gt;$CD6,M6,""),""))</f>
        <v/>
      </c>
      <c r="CM6" s="300" t="str">
        <f t="shared" ref="CM6:CM37" si="11">IF(IF(N6&lt;$CF6,IF(N6&gt;$CD6,N6,""),"")=0,"",IF(N6&lt;$CF6,IF(N6&gt;$CD6,N6,""),""))</f>
        <v/>
      </c>
      <c r="CN6" s="300" t="str">
        <f t="shared" ref="CN6:CN37" si="12">IF(IF(O6&lt;$CF6,IF(O6&gt;$CD6,O6,""),"")=0,"",IF(O6&lt;$CF6,IF(O6&gt;$CD6,O6,""),""))</f>
        <v/>
      </c>
      <c r="CO6" s="300" t="str">
        <f t="shared" ref="CO6:CO37" si="13">IF(IF(P6&lt;$CF6,IF(P6&gt;$CD6,P6,""),"")=0,"",IF(P6&lt;$CF6,IF(P6&gt;$CD6,P6,""),""))</f>
        <v/>
      </c>
      <c r="CP6" s="300" t="str">
        <f t="shared" ref="CP6:CP37" si="14">IF(IF(Q6&lt;$CF6,IF(Q6&gt;$CD6,Q6,""),"")=0,"",IF(Q6&lt;$CF6,IF(Q6&gt;$CD6,Q6,""),""))</f>
        <v/>
      </c>
      <c r="CQ6" s="300" t="str">
        <f t="shared" ref="CQ6:CQ37" si="15">IF(IF(R6&lt;$CF6,IF(R6&gt;$CD6,R6,""),"")=0,"",IF(R6&lt;$CF6,IF(R6&gt;$CD6,R6,""),""))</f>
        <v/>
      </c>
      <c r="CR6" s="300" t="str">
        <f t="shared" ref="CR6:CR37" si="16">IF(IF(S6&lt;$CF6,IF(S6&gt;$CD6,S6,""),"")=0,"",IF(S6&lt;$CF6,IF(S6&gt;$CD6,S6,""),""))</f>
        <v/>
      </c>
      <c r="CS6" s="300" t="str">
        <f t="shared" ref="CS6:CS37" si="17">IF(IF(T6&lt;$CF6,IF(T6&gt;$CD6,T6,""),"")=0,"",IF(T6&lt;$CF6,IF(T6&gt;$CD6,T6,""),""))</f>
        <v/>
      </c>
      <c r="CT6" s="300" t="str">
        <f t="shared" ref="CT6:CT37" si="18">IF(IF(U6&lt;$CF6,IF(U6&gt;$CD6,U6,""),"")=0,"",IF(U6&lt;$CF6,IF(U6&gt;$CD6,U6,""),""))</f>
        <v/>
      </c>
      <c r="CU6" s="300" t="str">
        <f t="shared" ref="CU6:CU37" si="19">IF(IF(V6&lt;$CF6,IF(V6&gt;$CD6,V6,""),"")=0,"",IF(V6&lt;$CF6,IF(V6&gt;$CD6,V6,""),""))</f>
        <v/>
      </c>
      <c r="CV6" s="300" t="str">
        <f t="shared" ref="CV6:CV37" si="20">IF(IF(W6&lt;$CF6,IF(W6&gt;$CD6,W6,""),"")=0,"",IF(W6&lt;$CF6,IF(W6&gt;$CD6,W6,""),""))</f>
        <v/>
      </c>
      <c r="CW6" s="300" t="str">
        <f t="shared" ref="CW6:CW37" si="21">IF(IF(X6&lt;$CF6,IF(X6&gt;$CD6,X6,""),"")=0,"",IF(X6&lt;$CF6,IF(X6&gt;$CD6,X6,""),""))</f>
        <v/>
      </c>
      <c r="CX6" s="300" t="str">
        <f t="shared" ref="CX6:CX37" si="22">IF(IF(Y6&lt;$CF6,IF(Y6&gt;$CD6,Y6,""),"")=0,"",IF(Y6&lt;$CF6,IF(Y6&gt;$CD6,Y6,""),""))</f>
        <v/>
      </c>
      <c r="CY6" s="300" t="str">
        <f t="shared" ref="CY6:CY37" si="23">IF(IF(Z6&lt;$CF6,IF(Z6&gt;$CD6,Z6,""),"")=0,"",IF(Z6&lt;$CF6,IF(Z6&gt;$CD6,Z6,""),""))</f>
        <v/>
      </c>
      <c r="CZ6" s="300" t="str">
        <f t="shared" ref="CZ6:CZ37" si="24">IF(IF(AA6&lt;$CF6,IF(AA6&gt;$CD6,AA6,""),"")=0,"",IF(AA6&lt;$CF6,IF(AA6&gt;$CD6,AA6,""),""))</f>
        <v/>
      </c>
      <c r="DA6" s="300" t="str">
        <f t="shared" ref="DA6:DA37" si="25">IF(IF(AB6&lt;$CF6,IF(AB6&gt;$CD6,AB6,""),"")=0,"",IF(AB6&lt;$CF6,IF(AB6&gt;$CD6,AB6,""),""))</f>
        <v/>
      </c>
      <c r="DB6" s="300" t="str">
        <f t="shared" ref="DB6:DB37" si="26">IF(IF(AC6&lt;$CF6,IF(AC6&gt;$CD6,AC6,""),"")=0,"",IF(AC6&lt;$CF6,IF(AC6&gt;$CD6,AC6,""),""))</f>
        <v/>
      </c>
      <c r="DC6" s="300" t="str">
        <f t="shared" ref="DC6:DC37" si="27">IF(IF(AD6&lt;$CF6,IF(AD6&gt;$CD6,AD6,""),"")=0,"",IF(AD6&lt;$CF6,IF(AD6&gt;$CD6,AD6,""),""))</f>
        <v/>
      </c>
      <c r="DD6" s="300" t="str">
        <f t="shared" ref="DD6:DD37" si="28">IF(IF(AE6&lt;$CF6,IF(AE6&gt;$CD6,AE6,""),"")=0,"",IF(AE6&lt;$CF6,IF(AE6&gt;$CD6,AE6,""),""))</f>
        <v/>
      </c>
      <c r="DE6" s="300" t="str">
        <f t="shared" ref="DE6:DE37" si="29">IF(IF(AF6&lt;$CF6,IF(AF6&gt;$CD6,AF6,""),"")=0,"",IF(AF6&lt;$CF6,IF(AF6&gt;$CD6,AF6,""),""))</f>
        <v/>
      </c>
      <c r="DF6" s="300" t="str">
        <f t="shared" ref="DF6:DF37" si="30">IF(IF(AG6&lt;$CF6,IF(AG6&gt;$CD6,AG6,""),"")=0,"",IF(AG6&lt;$CF6,IF(AG6&gt;$CD6,AG6,""),""))</f>
        <v/>
      </c>
      <c r="DG6" s="300" t="str">
        <f t="shared" ref="DG6:DG37" si="31">IF(IF(AH6&lt;$CF6,IF(AH6&gt;$CD6,AH6,""),"")=0,"",IF(AH6&lt;$CF6,IF(AH6&gt;$CD6,AH6,""),""))</f>
        <v/>
      </c>
      <c r="DH6" s="300" t="str">
        <f t="shared" ref="DH6:DH37" si="32">IF(IF(AI6&lt;$CF6,IF(AI6&gt;$CD6,AI6,""),"")=0,"",IF(AI6&lt;$CF6,IF(AI6&gt;$CD6,AI6,""),""))</f>
        <v/>
      </c>
      <c r="DI6" s="300" t="str">
        <f t="shared" ref="DI6:DI37" si="33">IF(IF(AJ6&lt;$CF6,IF(AJ6&gt;$CD6,AJ6,""),"")=0,"",IF(AJ6&lt;$CF6,IF(AJ6&gt;$CD6,AJ6,""),""))</f>
        <v/>
      </c>
      <c r="DJ6" s="300" t="str">
        <f t="shared" ref="DJ6:DJ37" si="34">IF(IF(AK6&lt;$CF6,IF(AK6&gt;$CD6,AK6,""),"")=0,"",IF(AK6&lt;$CF6,IF(AK6&gt;$CD6,AK6,""),""))</f>
        <v/>
      </c>
      <c r="DK6" s="300" t="str">
        <f t="shared" ref="DK6:DK37" si="35">IF(IF(AL6&lt;$CF6,IF(AL6&gt;$CD6,AL6,""),"")=0,"",IF(AL6&lt;$CF6,IF(AL6&gt;$CD6,AL6,""),""))</f>
        <v/>
      </c>
      <c r="DL6" s="300" t="str">
        <f t="shared" ref="DL6:DL37" si="36">IF(IF(AM6&lt;$CF6,IF(AM6&gt;$CD6,AM6,""),"")=0,"",IF(AM6&lt;$CF6,IF(AM6&gt;$CD6,AM6,""),""))</f>
        <v/>
      </c>
      <c r="DM6" s="300" t="str">
        <f t="shared" ref="DM6:DM37" si="37">IF(IF(AN6&lt;$CF6,IF(AN6&gt;$CD6,AN6,""),"")=0,"",IF(AN6&lt;$CF6,IF(AN6&gt;$CD6,AN6,""),""))</f>
        <v/>
      </c>
      <c r="DN6" s="300" t="str">
        <f t="shared" ref="DN6:DN37" si="38">IF(IF(AO6&lt;$CF6,IF(AO6&gt;$CD6,AO6,""),"")=0,"",IF(AO6&lt;$CF6,IF(AO6&gt;$CD6,AO6,""),""))</f>
        <v/>
      </c>
      <c r="DO6" s="300" t="str">
        <f t="shared" ref="DO6:DO37" si="39">IF(IF(AP6&lt;$CF6,IF(AP6&gt;$CD6,AP6,""),"")=0,"",IF(AP6&lt;$CF6,IF(AP6&gt;$CD6,AP6,""),""))</f>
        <v/>
      </c>
      <c r="DP6" s="300" t="str">
        <f t="shared" ref="DP6:DP37" si="40">IF(IF(AQ6&lt;$CF6,IF(AQ6&gt;$CD6,AQ6,""),"")=0,"",IF(AQ6&lt;$CF6,IF(AQ6&gt;$CD6,AQ6,""),""))</f>
        <v/>
      </c>
      <c r="DQ6" s="300">
        <f t="shared" ref="DQ6:DQ37" si="41">IF(IF(AR6&lt;$CF6,IF(AR6&gt;$CD6,AR6,""),"")=0,"",IF(AR6&lt;$CF6,IF(AR6&gt;$CD6,AR6,""),""))</f>
        <v>6.3209999999999997</v>
      </c>
      <c r="DR6" s="300">
        <f t="shared" ref="DR6:DR37" si="42">IF(IF(AS6&lt;$CF6,IF(AS6&gt;$CD6,AS6,""),"")=0,"",IF(AS6&lt;$CF6,IF(AS6&gt;$CD6,AS6,""),""))</f>
        <v>6.2607999999999997</v>
      </c>
      <c r="DS6" s="300" t="str">
        <f t="shared" ref="DS6:DS37" si="43">IF(IF(AT6&lt;$CF6,IF(AT6&gt;$CD6,AT6,""),"")=0,"",IF(AT6&lt;$CF6,IF(AT6&gt;$CD6,AT6,""),""))</f>
        <v/>
      </c>
      <c r="DT6" s="300" t="str">
        <f t="shared" ref="DT6:DT37" si="44">IF(IF(AU6&lt;$CF6,IF(AU6&gt;$CD6,AU6,""),"")=0,"",IF(AU6&lt;$CF6,IF(AU6&gt;$CD6,AU6,""),""))</f>
        <v/>
      </c>
      <c r="DU6" s="300" t="str">
        <f t="shared" ref="DU6:DU37" si="45">IF(IF(AV6&lt;$CF6,IF(AV6&gt;$CD6,AV6,""),"")=0,"",IF(AV6&lt;$CF6,IF(AV6&gt;$CD6,AV6,""),""))</f>
        <v/>
      </c>
      <c r="DV6" s="300" t="str">
        <f t="shared" ref="DV6:DV37" si="46">IF(IF(AW6&lt;$CF6,IF(AW6&gt;$CD6,AW6,""),"")=0,"",IF(AW6&lt;$CF6,IF(AW6&gt;$CD6,AW6,""),""))</f>
        <v/>
      </c>
      <c r="DW6" s="300" t="str">
        <f t="shared" ref="DW6:DW37" si="47">IF(IF(AX6&lt;$CF6,IF(AX6&gt;$CD6,AX6,""),"")=0,"",IF(AX6&lt;$CF6,IF(AX6&gt;$CD6,AX6,""),""))</f>
        <v/>
      </c>
      <c r="DX6" s="300" t="str">
        <f t="shared" ref="DX6:DX37" si="48">IF(IF(AY6&lt;$CF6,IF(AY6&gt;$CD6,AY6,""),"")=0,"",IF(AY6&lt;$CF6,IF(AY6&gt;$CD6,AY6,""),""))</f>
        <v/>
      </c>
      <c r="DY6" s="300" t="str">
        <f t="shared" ref="DY6:DY37" si="49">IF(IF(AZ6&lt;$CF6,IF(AZ6&gt;$CD6,AZ6,""),"")=0,"",IF(AZ6&lt;$CF6,IF(AZ6&gt;$CD6,AZ6,""),""))</f>
        <v/>
      </c>
      <c r="DZ6" s="300" t="str">
        <f t="shared" ref="DZ6:DZ37" si="50">IF(IF(BA6&lt;$CF6,IF(BA6&gt;$CD6,BA6,""),"")=0,"",IF(BA6&lt;$CF6,IF(BA6&gt;$CD6,BA6,""),""))</f>
        <v/>
      </c>
      <c r="EA6" s="300" t="str">
        <f t="shared" ref="EA6:EA37" si="51">IF(IF(BB6&lt;$CF6,IF(BB6&gt;$CD6,BB6,""),"")=0,"",IF(BB6&lt;$CF6,IF(BB6&gt;$CD6,BB6,""),""))</f>
        <v/>
      </c>
      <c r="EB6" s="300" t="str">
        <f t="shared" ref="EB6:EB37" si="52">IF(IF(BC6&lt;$CF6,IF(BC6&gt;$CD6,BC6,""),"")=0,"",IF(BC6&lt;$CF6,IF(BC6&gt;$CD6,BC6,""),""))</f>
        <v/>
      </c>
      <c r="EC6" s="300" t="str">
        <f t="shared" ref="EC6:EC37" si="53">IF(IF(BD6&lt;$CF6,IF(BD6&gt;$CD6,BD6,""),"")=0,"",IF(BD6&lt;$CF6,IF(BD6&gt;$CD6,BD6,""),""))</f>
        <v/>
      </c>
      <c r="ED6" s="300" t="str">
        <f t="shared" ref="ED6:ED37" si="54">IF(IF(BE6&lt;$CF6,IF(BE6&gt;$CD6,BE6,""),"")=0,"",IF(BE6&lt;$CF6,IF(BE6&gt;$CD6,BE6,""),""))</f>
        <v/>
      </c>
      <c r="EE6" s="300" t="str">
        <f t="shared" ref="EE6:EE37" si="55">IF(IF(BF6&lt;$CF6,IF(BF6&gt;$CD6,BF6,""),"")=0,"",IF(BF6&lt;$CF6,IF(BF6&gt;$CD6,BF6,""),""))</f>
        <v/>
      </c>
      <c r="EF6" s="300" t="str">
        <f t="shared" ref="EF6:EF37" si="56">IF(IF(BG6&lt;$CF6,IF(BG6&gt;$CD6,BG6,""),"")=0,"",IF(BG6&lt;$CF6,IF(BG6&gt;$CD6,BG6,""),""))</f>
        <v/>
      </c>
      <c r="EG6" s="300" t="str">
        <f t="shared" ref="EG6:EG37" si="57">IF(IF(BH6&lt;$CF6,IF(BH6&gt;$CD6,BH6,""),"")=0,"",IF(BH6&lt;$CF6,IF(BH6&gt;$CD6,BH6,""),""))</f>
        <v/>
      </c>
      <c r="EH6" s="300" t="str">
        <f t="shared" ref="EH6:EH37" si="58">IF(IF(BI6&lt;$CF6,IF(BI6&gt;$CD6,BI6,""),"")=0,"",IF(BI6&lt;$CF6,IF(BI6&gt;$CD6,BI6,""),""))</f>
        <v/>
      </c>
      <c r="EI6" s="300" t="str">
        <f t="shared" ref="EI6:EI37" si="59">IF(IF(BJ6&lt;$CF6,IF(BJ6&gt;$CD6,BJ6,""),"")=0,"",IF(BJ6&lt;$CF6,IF(BJ6&gt;$CD6,BJ6,""),""))</f>
        <v/>
      </c>
      <c r="EJ6" s="300" t="str">
        <f t="shared" ref="EJ6:EJ37" si="60">IF(IF(BK6&lt;$CF6,IF(BK6&gt;$CD6,BK6,""),"")=0,"",IF(BK6&lt;$CF6,IF(BK6&gt;$CD6,BK6,""),""))</f>
        <v/>
      </c>
      <c r="EK6" s="300" t="str">
        <f t="shared" ref="EK6:EK37" si="61">IF(IF(BL6&lt;$CF6,IF(BL6&gt;$CD6,BL6,""),"")=0,"",IF(BL6&lt;$CF6,IF(BL6&gt;$CD6,BL6,""),""))</f>
        <v/>
      </c>
      <c r="EL6" s="300" t="str">
        <f t="shared" ref="EL6:EL37" si="62">IF(IF(BM6&lt;$CF6,IF(BM6&gt;$CD6,BM6,""),"")=0,"",IF(BM6&lt;$CF6,IF(BM6&gt;$CD6,BM6,""),""))</f>
        <v/>
      </c>
      <c r="EM6" s="300" t="str">
        <f t="shared" ref="EM6:EM37" si="63">IF(IF(BN6&lt;$CF6,IF(BN6&gt;$CD6,BN6,""),"")=0,"",IF(BN6&lt;$CF6,IF(BN6&gt;$CD6,BN6,""),""))</f>
        <v/>
      </c>
      <c r="EN6" s="300" t="str">
        <f t="shared" ref="EN6:EN37" si="64">IF(IF(BO6&lt;$CF6,IF(BO6&gt;$CD6,BO6,""),"")=0,"",IF(BO6&lt;$CF6,IF(BO6&gt;$CD6,BO6,""),""))</f>
        <v/>
      </c>
      <c r="EO6" s="300" t="str">
        <f t="shared" ref="EO6:EO37" si="65">IF(IF(BP6&lt;$CF6,IF(BP6&gt;$CD6,BP6,""),"")=0,"",IF(BP6&lt;$CF6,IF(BP6&gt;$CD6,BP6,""),""))</f>
        <v/>
      </c>
      <c r="EP6" s="300" t="str">
        <f t="shared" ref="EP6:EP37" si="66">IF(IF(BQ6&lt;$CF6,IF(BQ6&gt;$CD6,BQ6,""),"")=0,"",IF(BQ6&lt;$CF6,IF(BQ6&gt;$CD6,BQ6,""),""))</f>
        <v/>
      </c>
      <c r="EQ6" s="300" t="str">
        <f t="shared" ref="EQ6:EQ37" si="67">IF(IF(BR6&lt;$CF6,IF(BR6&gt;$CD6,BR6,""),"")=0,"",IF(BR6&lt;$CF6,IF(BR6&gt;$CD6,BR6,""),""))</f>
        <v/>
      </c>
      <c r="ER6" s="300" t="str">
        <f t="shared" ref="ER6:ER37" si="68">IF(IF(BS6&lt;$CF6,IF(BS6&gt;$CD6,BS6,""),"")=0,"",IF(BS6&lt;$CF6,IF(BS6&gt;$CD6,BS6,""),""))</f>
        <v/>
      </c>
      <c r="ES6" s="300" t="str">
        <f t="shared" ref="ES6:ES37" si="69">IF(IF(BT6&lt;$CF6,IF(BT6&gt;$CD6,BT6,""),"")=0,"",IF(BT6&lt;$CF6,IF(BT6&gt;$CD6,BT6,""),""))</f>
        <v/>
      </c>
      <c r="ET6" s="300" t="str">
        <f t="shared" ref="ET6:ET37" si="70">IF(IF(BU6&lt;$CF6,IF(BU6&gt;$CD6,BU6,""),"")=0,"",IF(BU6&lt;$CF6,IF(BU6&gt;$CD6,BU6,""),""))</f>
        <v/>
      </c>
      <c r="EU6" s="300" t="str">
        <f t="shared" ref="EU6:EU37" si="71">IF(IF(BV6&lt;$CF6,IF(BV6&gt;$CD6,BV6,""),"")=0,"",IF(BV6&lt;$CF6,IF(BV6&gt;$CD6,BV6,""),""))</f>
        <v/>
      </c>
      <c r="EV6" s="300" t="str">
        <f t="shared" ref="EV6:EV37" si="72">IF(IF(BW6&lt;$CF6,IF(BW6&gt;$CD6,BW6,""),"")=0,"",IF(BW6&lt;$CF6,IF(BW6&gt;$CD6,BW6,""),""))</f>
        <v/>
      </c>
      <c r="EW6" s="300" t="str">
        <f t="shared" ref="EW6:EW37" si="73">IF(IF(BX6&lt;$CF6,IF(BX6&gt;$CD6,BX6,""),"")=0,"",IF(BX6&lt;$CF6,IF(BX6&gt;$CD6,BX6,""),""))</f>
        <v/>
      </c>
      <c r="EX6" s="300" t="str">
        <f t="shared" ref="EX6:EX37" si="74">IF(IF(BY6&lt;$CF6,IF(BY6&gt;$CD6,BY6,""),"")=0,"",IF(BY6&lt;$CF6,IF(BY6&gt;$CD6,BY6,""),""))</f>
        <v/>
      </c>
      <c r="EY6" s="300" t="str">
        <f t="shared" ref="EY6:EY37" si="75">IF(IF(BZ6&lt;$CF6,IF(BZ6&gt;$CD6,BZ6,""),"")=0,"",IF(BZ6&lt;$CF6,IF(BZ6&gt;$CD6,BZ6,""),""))</f>
        <v/>
      </c>
      <c r="EZ6" s="300" t="str">
        <f t="shared" ref="EZ6:EZ37" si="76">IF(IF(CA6&lt;$CF6,IF(CA6&gt;$CD6,CA6,""),"")=0,"",IF(CA6&lt;$CF6,IF(CA6&gt;$CD6,CA6,""),""))</f>
        <v/>
      </c>
      <c r="FA6" s="299">
        <f t="shared" ref="FA6:FA37" si="77">ROUND(IFERROR(IF(G6&gt;0,G6,SUMSQ(CG6:EZ6)/SUM(CG6:EZ6)),F6),2)</f>
        <v>5.96</v>
      </c>
      <c r="FB6" s="299">
        <f>ROUND(FA6*(1+[5]Inflación!$G$50),2)</f>
        <v>6.04</v>
      </c>
      <c r="FC6" s="298">
        <f t="shared" ref="FC6:FC37" si="78">IFERROR(FA6/F6-1," ")</f>
        <v>-9.966777408637828E-3</v>
      </c>
    </row>
    <row r="7" spans="2:159" ht="21" customHeight="1">
      <c r="B7" s="309">
        <f t="shared" ref="B7:B38" si="79">B6+1</f>
        <v>2</v>
      </c>
      <c r="C7" s="315" t="s">
        <v>1053</v>
      </c>
      <c r="D7" s="302" t="s">
        <v>931</v>
      </c>
      <c r="E7" s="311" t="s">
        <v>129</v>
      </c>
      <c r="F7" s="314">
        <v>3.78</v>
      </c>
      <c r="G7" s="310">
        <v>3.57</v>
      </c>
      <c r="H7" s="302"/>
      <c r="I7" s="302"/>
      <c r="J7" s="301" t="str">
        <f>'[5]Precios de contratos anteriores'!AV11</f>
        <v xml:space="preserve"> </v>
      </c>
      <c r="K7" s="301" t="str">
        <f>'[5]Precios de contratos anteriores'!AW11</f>
        <v xml:space="preserve"> </v>
      </c>
      <c r="L7" s="301" t="str">
        <f>'[5]Precios de contratos anteriores'!AX11</f>
        <v xml:space="preserve"> </v>
      </c>
      <c r="M7" s="301" t="str">
        <f>'[5]Precios de contratos anteriores'!AY11</f>
        <v xml:space="preserve"> </v>
      </c>
      <c r="N7" s="302"/>
      <c r="O7" s="302"/>
      <c r="P7" s="302"/>
      <c r="Q7" s="302" t="str">
        <f>'[5]Precios de contratos anteriores'!AZ11</f>
        <v xml:space="preserve"> </v>
      </c>
      <c r="R7" s="302" t="str">
        <f>'[5]Precios de contratos anteriores'!BA11</f>
        <v xml:space="preserve"> </v>
      </c>
      <c r="S7" s="302" t="str">
        <f>'[5]Precios de contratos anteriores'!BB11</f>
        <v xml:space="preserve"> </v>
      </c>
      <c r="T7" s="302"/>
      <c r="U7" s="302"/>
      <c r="V7" s="302"/>
      <c r="W7" s="302"/>
      <c r="X7" s="302"/>
      <c r="Y7" s="302"/>
      <c r="Z7" s="302"/>
      <c r="AA7" s="302"/>
      <c r="AB7" s="302"/>
      <c r="AC7" s="302"/>
      <c r="AD7" s="302"/>
      <c r="AE7" s="302"/>
      <c r="AF7" s="302"/>
      <c r="AG7" s="302"/>
      <c r="AH7" s="302"/>
      <c r="AI7" s="302" t="str">
        <f>'[5]Precios de contratos anteriores'!BI11</f>
        <v xml:space="preserve"> </v>
      </c>
      <c r="AJ7" s="302"/>
      <c r="AK7" s="302"/>
      <c r="AL7" s="313">
        <v>6.28</v>
      </c>
      <c r="AM7" s="313">
        <v>6.45</v>
      </c>
      <c r="AN7" s="313">
        <v>10.76</v>
      </c>
      <c r="AO7" s="302"/>
      <c r="AP7" s="302"/>
      <c r="AQ7" s="302" t="str">
        <f>'[5]Precios de contratos anteriores'!BO11</f>
        <v xml:space="preserve"> </v>
      </c>
      <c r="AR7" s="303">
        <v>3.9689999999999999</v>
      </c>
      <c r="AS7" s="303">
        <v>3.9311999999999996</v>
      </c>
      <c r="AT7" s="303">
        <v>4.25</v>
      </c>
      <c r="AU7" s="302" t="str">
        <f>'[5]Precios de contratos anteriores'!BP11</f>
        <v xml:space="preserve"> </v>
      </c>
      <c r="AV7" s="302" t="str">
        <f>'[5]Precios de contratos anteriores'!BQ11</f>
        <v xml:space="preserve"> </v>
      </c>
      <c r="AW7" s="302" t="str">
        <f>'[5]Precios de contratos anteriores'!BR11</f>
        <v xml:space="preserve"> </v>
      </c>
      <c r="AX7" s="303"/>
      <c r="AY7" s="303"/>
      <c r="AZ7" s="303"/>
      <c r="BA7" s="303" t="str">
        <f>'[5]Precios de contratos anteriores'!BS11</f>
        <v xml:space="preserve"> </v>
      </c>
      <c r="BB7" s="303" t="str">
        <f>'[5]Precios de contratos anteriores'!BT11</f>
        <v xml:space="preserve"> </v>
      </c>
      <c r="BC7" s="302"/>
      <c r="BD7" s="302"/>
      <c r="BE7" s="302"/>
      <c r="BF7" s="302"/>
      <c r="BG7" s="302"/>
      <c r="BH7" s="302"/>
      <c r="BI7" s="302"/>
      <c r="BJ7" s="302"/>
      <c r="BK7" s="302"/>
      <c r="BL7" s="302"/>
      <c r="BM7" s="302"/>
      <c r="BN7" s="302"/>
      <c r="BO7" s="302"/>
      <c r="BP7" s="302"/>
      <c r="BQ7" s="302"/>
      <c r="BR7" s="302"/>
      <c r="BS7" s="302" t="str">
        <f>'[5]Precios de contratos anteriores'!CB11</f>
        <v xml:space="preserve"> </v>
      </c>
      <c r="BT7" s="302" t="str">
        <f>'[5]Precios de contratos anteriores'!CC11</f>
        <v xml:space="preserve"> </v>
      </c>
      <c r="BU7" s="302">
        <f>'[5]Precios de contratos anteriores'!CD11</f>
        <v>5.555733</v>
      </c>
      <c r="BV7" s="321">
        <v>6.01</v>
      </c>
      <c r="BW7" s="302">
        <v>5.3992000000000004</v>
      </c>
      <c r="BX7" s="302"/>
      <c r="BY7" s="301" t="str">
        <f>'[5]Precios de contratos anteriores'!CE11</f>
        <v xml:space="preserve"> </v>
      </c>
      <c r="BZ7" s="301" t="str">
        <f>'[5]Precios de contratos anteriores'!CF11</f>
        <v xml:space="preserve"> </v>
      </c>
      <c r="CA7" s="301" t="str">
        <f>'[5]Precios de contratos anteriores'!CG11</f>
        <v xml:space="preserve"> </v>
      </c>
      <c r="CB7" s="301">
        <f t="shared" si="0"/>
        <v>5.4504666363636352</v>
      </c>
      <c r="CC7" s="301">
        <f t="shared" si="1"/>
        <v>2.0609651174157366</v>
      </c>
      <c r="CD7" s="301">
        <f t="shared" si="2"/>
        <v>3.3895015189478985</v>
      </c>
      <c r="CE7" s="301">
        <f t="shared" si="3"/>
        <v>7.5114317537793713</v>
      </c>
      <c r="CF7" s="301">
        <f t="shared" si="4"/>
        <v>4.1580000000000004</v>
      </c>
      <c r="CG7" s="300" t="str">
        <f t="shared" si="5"/>
        <v/>
      </c>
      <c r="CH7" s="300" t="str">
        <f t="shared" si="6"/>
        <v/>
      </c>
      <c r="CI7" s="300" t="str">
        <f t="shared" si="7"/>
        <v/>
      </c>
      <c r="CJ7" s="300" t="str">
        <f t="shared" si="8"/>
        <v/>
      </c>
      <c r="CK7" s="300" t="str">
        <f t="shared" si="9"/>
        <v/>
      </c>
      <c r="CL7" s="300" t="str">
        <f t="shared" si="10"/>
        <v/>
      </c>
      <c r="CM7" s="300" t="str">
        <f t="shared" si="11"/>
        <v/>
      </c>
      <c r="CN7" s="300" t="str">
        <f t="shared" si="12"/>
        <v/>
      </c>
      <c r="CO7" s="300" t="str">
        <f t="shared" si="13"/>
        <v/>
      </c>
      <c r="CP7" s="300" t="str">
        <f t="shared" si="14"/>
        <v/>
      </c>
      <c r="CQ7" s="300" t="str">
        <f t="shared" si="15"/>
        <v/>
      </c>
      <c r="CR7" s="300" t="str">
        <f t="shared" si="16"/>
        <v/>
      </c>
      <c r="CS7" s="300" t="str">
        <f t="shared" si="17"/>
        <v/>
      </c>
      <c r="CT7" s="300" t="str">
        <f t="shared" si="18"/>
        <v/>
      </c>
      <c r="CU7" s="300" t="str">
        <f t="shared" si="19"/>
        <v/>
      </c>
      <c r="CV7" s="300" t="str">
        <f t="shared" si="20"/>
        <v/>
      </c>
      <c r="CW7" s="300" t="str">
        <f t="shared" si="21"/>
        <v/>
      </c>
      <c r="CX7" s="300" t="str">
        <f t="shared" si="22"/>
        <v/>
      </c>
      <c r="CY7" s="300" t="str">
        <f t="shared" si="23"/>
        <v/>
      </c>
      <c r="CZ7" s="300" t="str">
        <f t="shared" si="24"/>
        <v/>
      </c>
      <c r="DA7" s="300" t="str">
        <f t="shared" si="25"/>
        <v/>
      </c>
      <c r="DB7" s="300" t="str">
        <f t="shared" si="26"/>
        <v/>
      </c>
      <c r="DC7" s="300" t="str">
        <f t="shared" si="27"/>
        <v/>
      </c>
      <c r="DD7" s="300" t="str">
        <f t="shared" si="28"/>
        <v/>
      </c>
      <c r="DE7" s="300" t="str">
        <f t="shared" si="29"/>
        <v/>
      </c>
      <c r="DF7" s="300" t="str">
        <f t="shared" si="30"/>
        <v/>
      </c>
      <c r="DG7" s="300" t="str">
        <f t="shared" si="31"/>
        <v/>
      </c>
      <c r="DH7" s="300" t="str">
        <f t="shared" si="32"/>
        <v/>
      </c>
      <c r="DI7" s="300" t="str">
        <f t="shared" si="33"/>
        <v/>
      </c>
      <c r="DJ7" s="300" t="str">
        <f t="shared" si="34"/>
        <v/>
      </c>
      <c r="DK7" s="300" t="str">
        <f t="shared" si="35"/>
        <v/>
      </c>
      <c r="DL7" s="300" t="str">
        <f t="shared" si="36"/>
        <v/>
      </c>
      <c r="DM7" s="300" t="str">
        <f t="shared" si="37"/>
        <v/>
      </c>
      <c r="DN7" s="300" t="str">
        <f t="shared" si="38"/>
        <v/>
      </c>
      <c r="DO7" s="300" t="str">
        <f t="shared" si="39"/>
        <v/>
      </c>
      <c r="DP7" s="300" t="str">
        <f t="shared" si="40"/>
        <v/>
      </c>
      <c r="DQ7" s="300">
        <f t="shared" si="41"/>
        <v>3.9689999999999999</v>
      </c>
      <c r="DR7" s="300">
        <f t="shared" si="42"/>
        <v>3.9311999999999996</v>
      </c>
      <c r="DS7" s="300" t="str">
        <f t="shared" si="43"/>
        <v/>
      </c>
      <c r="DT7" s="300" t="str">
        <f t="shared" si="44"/>
        <v/>
      </c>
      <c r="DU7" s="300" t="str">
        <f t="shared" si="45"/>
        <v/>
      </c>
      <c r="DV7" s="300" t="str">
        <f t="shared" si="46"/>
        <v/>
      </c>
      <c r="DW7" s="300" t="str">
        <f t="shared" si="47"/>
        <v/>
      </c>
      <c r="DX7" s="300" t="str">
        <f t="shared" si="48"/>
        <v/>
      </c>
      <c r="DY7" s="300" t="str">
        <f t="shared" si="49"/>
        <v/>
      </c>
      <c r="DZ7" s="300" t="str">
        <f t="shared" si="50"/>
        <v/>
      </c>
      <c r="EA7" s="300" t="str">
        <f t="shared" si="51"/>
        <v/>
      </c>
      <c r="EB7" s="300" t="str">
        <f t="shared" si="52"/>
        <v/>
      </c>
      <c r="EC7" s="300" t="str">
        <f t="shared" si="53"/>
        <v/>
      </c>
      <c r="ED7" s="300" t="str">
        <f t="shared" si="54"/>
        <v/>
      </c>
      <c r="EE7" s="300" t="str">
        <f t="shared" si="55"/>
        <v/>
      </c>
      <c r="EF7" s="300" t="str">
        <f t="shared" si="56"/>
        <v/>
      </c>
      <c r="EG7" s="300" t="str">
        <f t="shared" si="57"/>
        <v/>
      </c>
      <c r="EH7" s="300" t="str">
        <f t="shared" si="58"/>
        <v/>
      </c>
      <c r="EI7" s="300" t="str">
        <f t="shared" si="59"/>
        <v/>
      </c>
      <c r="EJ7" s="300" t="str">
        <f t="shared" si="60"/>
        <v/>
      </c>
      <c r="EK7" s="300" t="str">
        <f t="shared" si="61"/>
        <v/>
      </c>
      <c r="EL7" s="300" t="str">
        <f t="shared" si="62"/>
        <v/>
      </c>
      <c r="EM7" s="300" t="str">
        <f t="shared" si="63"/>
        <v/>
      </c>
      <c r="EN7" s="300" t="str">
        <f t="shared" si="64"/>
        <v/>
      </c>
      <c r="EO7" s="300" t="str">
        <f t="shared" si="65"/>
        <v/>
      </c>
      <c r="EP7" s="300" t="str">
        <f t="shared" si="66"/>
        <v/>
      </c>
      <c r="EQ7" s="300" t="str">
        <f t="shared" si="67"/>
        <v/>
      </c>
      <c r="ER7" s="300" t="str">
        <f t="shared" si="68"/>
        <v/>
      </c>
      <c r="ES7" s="300" t="str">
        <f t="shared" si="69"/>
        <v/>
      </c>
      <c r="ET7" s="300" t="str">
        <f t="shared" si="70"/>
        <v/>
      </c>
      <c r="EU7" s="300" t="str">
        <f t="shared" si="71"/>
        <v/>
      </c>
      <c r="EV7" s="300" t="str">
        <f t="shared" si="72"/>
        <v/>
      </c>
      <c r="EW7" s="300" t="str">
        <f t="shared" si="73"/>
        <v/>
      </c>
      <c r="EX7" s="300" t="str">
        <f t="shared" si="74"/>
        <v/>
      </c>
      <c r="EY7" s="300" t="str">
        <f t="shared" si="75"/>
        <v/>
      </c>
      <c r="EZ7" s="300" t="str">
        <f t="shared" si="76"/>
        <v/>
      </c>
      <c r="FA7" s="299">
        <f t="shared" si="77"/>
        <v>3.57</v>
      </c>
      <c r="FB7" s="299">
        <f>ROUND(FA7*(1+[5]Inflación!$G$50),2)</f>
        <v>3.62</v>
      </c>
      <c r="FC7" s="298">
        <f t="shared" si="78"/>
        <v>-5.555555555555558E-2</v>
      </c>
    </row>
    <row r="8" spans="2:159" ht="21" customHeight="1">
      <c r="B8" s="309">
        <f t="shared" si="79"/>
        <v>3</v>
      </c>
      <c r="C8" s="315" t="s">
        <v>1052</v>
      </c>
      <c r="D8" s="302" t="s">
        <v>931</v>
      </c>
      <c r="E8" s="311" t="s">
        <v>129</v>
      </c>
      <c r="F8" s="314">
        <v>2.4266666666666672</v>
      </c>
      <c r="G8" s="310">
        <v>2.27</v>
      </c>
      <c r="H8" s="302"/>
      <c r="I8" s="302"/>
      <c r="J8" s="301" t="str">
        <f>'[5]Precios de contratos anteriores'!AV12</f>
        <v xml:space="preserve"> </v>
      </c>
      <c r="K8" s="301" t="str">
        <f>'[5]Precios de contratos anteriores'!AW12</f>
        <v xml:space="preserve"> </v>
      </c>
      <c r="L8" s="301" t="str">
        <f>'[5]Precios de contratos anteriores'!AX12</f>
        <v xml:space="preserve"> </v>
      </c>
      <c r="M8" s="301" t="str">
        <f>'[5]Precios de contratos anteriores'!AY12</f>
        <v xml:space="preserve"> </v>
      </c>
      <c r="N8" s="302"/>
      <c r="O8" s="302"/>
      <c r="P8" s="302"/>
      <c r="Q8" s="302" t="str">
        <f>'[5]Precios de contratos anteriores'!AZ12</f>
        <v xml:space="preserve"> </v>
      </c>
      <c r="R8" s="302" t="str">
        <f>'[5]Precios de contratos anteriores'!BA12</f>
        <v xml:space="preserve"> </v>
      </c>
      <c r="S8" s="302" t="str">
        <f>'[5]Precios de contratos anteriores'!BB12</f>
        <v xml:space="preserve"> </v>
      </c>
      <c r="T8" s="302"/>
      <c r="U8" s="302"/>
      <c r="V8" s="302"/>
      <c r="W8" s="302"/>
      <c r="X8" s="302"/>
      <c r="Y8" s="302"/>
      <c r="Z8" s="302"/>
      <c r="AA8" s="302"/>
      <c r="AB8" s="302"/>
      <c r="AC8" s="302"/>
      <c r="AD8" s="302"/>
      <c r="AE8" s="302"/>
      <c r="AF8" s="302"/>
      <c r="AG8" s="302"/>
      <c r="AH8" s="302"/>
      <c r="AI8" s="302" t="str">
        <f>'[5]Precios de contratos anteriores'!BI12</f>
        <v xml:space="preserve"> </v>
      </c>
      <c r="AJ8" s="302"/>
      <c r="AK8" s="302"/>
      <c r="AL8" s="313">
        <v>4.03</v>
      </c>
      <c r="AM8" s="313">
        <v>4.45</v>
      </c>
      <c r="AN8" s="313">
        <v>7.84</v>
      </c>
      <c r="AO8" s="302"/>
      <c r="AP8" s="302"/>
      <c r="AQ8" s="302" t="str">
        <f>'[5]Precios de contratos anteriores'!BO12</f>
        <v xml:space="preserve"> </v>
      </c>
      <c r="AR8" s="303">
        <v>2.5480000000000005</v>
      </c>
      <c r="AS8" s="303">
        <v>2.5237333333333338</v>
      </c>
      <c r="AT8" s="303">
        <v>2.85</v>
      </c>
      <c r="AU8" s="302" t="str">
        <f>'[5]Precios de contratos anteriores'!BP12</f>
        <v xml:space="preserve"> </v>
      </c>
      <c r="AV8" s="302" t="str">
        <f>'[5]Precios de contratos anteriores'!BQ12</f>
        <v xml:space="preserve"> </v>
      </c>
      <c r="AW8" s="302" t="str">
        <f>'[5]Precios de contratos anteriores'!BR12</f>
        <v xml:space="preserve"> </v>
      </c>
      <c r="AX8" s="303"/>
      <c r="AY8" s="303"/>
      <c r="AZ8" s="303"/>
      <c r="BA8" s="303">
        <f>'[5]Precios de contratos anteriores'!BS12</f>
        <v>2.423184</v>
      </c>
      <c r="BB8" s="303" t="str">
        <f>'[5]Precios de contratos anteriores'!BT12</f>
        <v xml:space="preserve"> </v>
      </c>
      <c r="BC8" s="302"/>
      <c r="BD8" s="302"/>
      <c r="BE8" s="302"/>
      <c r="BF8" s="302"/>
      <c r="BG8" s="302"/>
      <c r="BH8" s="302"/>
      <c r="BI8" s="302"/>
      <c r="BJ8" s="302"/>
      <c r="BK8" s="302"/>
      <c r="BL8" s="302"/>
      <c r="BM8" s="302"/>
      <c r="BN8" s="302"/>
      <c r="BO8" s="302"/>
      <c r="BP8" s="302"/>
      <c r="BQ8" s="302"/>
      <c r="BR8" s="302"/>
      <c r="BS8" s="302" t="str">
        <f>'[5]Precios de contratos anteriores'!CB12</f>
        <v xml:space="preserve"> </v>
      </c>
      <c r="BT8" s="302" t="str">
        <f>'[5]Precios de contratos anteriores'!CC12</f>
        <v xml:space="preserve"> </v>
      </c>
      <c r="BU8" s="302" t="str">
        <f>'[5]Precios de contratos anteriores'!CD12</f>
        <v xml:space="preserve"> </v>
      </c>
      <c r="BV8" s="321">
        <v>3.88</v>
      </c>
      <c r="BW8" s="302">
        <v>3.464</v>
      </c>
      <c r="BX8" s="302"/>
      <c r="BY8" s="301" t="str">
        <f>'[5]Precios de contratos anteriores'!CE12</f>
        <v xml:space="preserve"> </v>
      </c>
      <c r="BZ8" s="301" t="str">
        <f>'[5]Precios de contratos anteriores'!CF12</f>
        <v xml:space="preserve"> </v>
      </c>
      <c r="CA8" s="301" t="str">
        <f>'[5]Precios de contratos anteriores'!CG12</f>
        <v xml:space="preserve"> </v>
      </c>
      <c r="CB8" s="301">
        <f t="shared" si="0"/>
        <v>3.5186894545454548</v>
      </c>
      <c r="CC8" s="301">
        <f t="shared" si="1"/>
        <v>1.6207168628086019</v>
      </c>
      <c r="CD8" s="301">
        <f t="shared" si="2"/>
        <v>1.8979725917368528</v>
      </c>
      <c r="CE8" s="301">
        <f t="shared" si="3"/>
        <v>5.139406317354057</v>
      </c>
      <c r="CF8" s="301">
        <f t="shared" si="4"/>
        <v>2.6693333333333342</v>
      </c>
      <c r="CG8" s="300" t="str">
        <f t="shared" si="5"/>
        <v/>
      </c>
      <c r="CH8" s="300" t="str">
        <f t="shared" si="6"/>
        <v/>
      </c>
      <c r="CI8" s="300" t="str">
        <f t="shared" si="7"/>
        <v/>
      </c>
      <c r="CJ8" s="300" t="str">
        <f t="shared" si="8"/>
        <v/>
      </c>
      <c r="CK8" s="300" t="str">
        <f t="shared" si="9"/>
        <v/>
      </c>
      <c r="CL8" s="300" t="str">
        <f t="shared" si="10"/>
        <v/>
      </c>
      <c r="CM8" s="300" t="str">
        <f t="shared" si="11"/>
        <v/>
      </c>
      <c r="CN8" s="300" t="str">
        <f t="shared" si="12"/>
        <v/>
      </c>
      <c r="CO8" s="300" t="str">
        <f t="shared" si="13"/>
        <v/>
      </c>
      <c r="CP8" s="300" t="str">
        <f t="shared" si="14"/>
        <v/>
      </c>
      <c r="CQ8" s="300" t="str">
        <f t="shared" si="15"/>
        <v/>
      </c>
      <c r="CR8" s="300" t="str">
        <f t="shared" si="16"/>
        <v/>
      </c>
      <c r="CS8" s="300" t="str">
        <f t="shared" si="17"/>
        <v/>
      </c>
      <c r="CT8" s="300" t="str">
        <f t="shared" si="18"/>
        <v/>
      </c>
      <c r="CU8" s="300" t="str">
        <f t="shared" si="19"/>
        <v/>
      </c>
      <c r="CV8" s="300" t="str">
        <f t="shared" si="20"/>
        <v/>
      </c>
      <c r="CW8" s="300" t="str">
        <f t="shared" si="21"/>
        <v/>
      </c>
      <c r="CX8" s="300" t="str">
        <f t="shared" si="22"/>
        <v/>
      </c>
      <c r="CY8" s="300" t="str">
        <f t="shared" si="23"/>
        <v/>
      </c>
      <c r="CZ8" s="300" t="str">
        <f t="shared" si="24"/>
        <v/>
      </c>
      <c r="DA8" s="300" t="str">
        <f t="shared" si="25"/>
        <v/>
      </c>
      <c r="DB8" s="300" t="str">
        <f t="shared" si="26"/>
        <v/>
      </c>
      <c r="DC8" s="300" t="str">
        <f t="shared" si="27"/>
        <v/>
      </c>
      <c r="DD8" s="300" t="str">
        <f t="shared" si="28"/>
        <v/>
      </c>
      <c r="DE8" s="300" t="str">
        <f t="shared" si="29"/>
        <v/>
      </c>
      <c r="DF8" s="300" t="str">
        <f t="shared" si="30"/>
        <v/>
      </c>
      <c r="DG8" s="300" t="str">
        <f t="shared" si="31"/>
        <v/>
      </c>
      <c r="DH8" s="300" t="str">
        <f t="shared" si="32"/>
        <v/>
      </c>
      <c r="DI8" s="300" t="str">
        <f t="shared" si="33"/>
        <v/>
      </c>
      <c r="DJ8" s="300" t="str">
        <f t="shared" si="34"/>
        <v/>
      </c>
      <c r="DK8" s="300" t="str">
        <f t="shared" si="35"/>
        <v/>
      </c>
      <c r="DL8" s="300" t="str">
        <f t="shared" si="36"/>
        <v/>
      </c>
      <c r="DM8" s="300" t="str">
        <f t="shared" si="37"/>
        <v/>
      </c>
      <c r="DN8" s="300" t="str">
        <f t="shared" si="38"/>
        <v/>
      </c>
      <c r="DO8" s="300" t="str">
        <f t="shared" si="39"/>
        <v/>
      </c>
      <c r="DP8" s="300" t="str">
        <f t="shared" si="40"/>
        <v/>
      </c>
      <c r="DQ8" s="300">
        <f t="shared" si="41"/>
        <v>2.5480000000000005</v>
      </c>
      <c r="DR8" s="300">
        <f t="shared" si="42"/>
        <v>2.5237333333333338</v>
      </c>
      <c r="DS8" s="300" t="str">
        <f t="shared" si="43"/>
        <v/>
      </c>
      <c r="DT8" s="300" t="str">
        <f t="shared" si="44"/>
        <v/>
      </c>
      <c r="DU8" s="300" t="str">
        <f t="shared" si="45"/>
        <v/>
      </c>
      <c r="DV8" s="300" t="str">
        <f t="shared" si="46"/>
        <v/>
      </c>
      <c r="DW8" s="300" t="str">
        <f t="shared" si="47"/>
        <v/>
      </c>
      <c r="DX8" s="300" t="str">
        <f t="shared" si="48"/>
        <v/>
      </c>
      <c r="DY8" s="300" t="str">
        <f t="shared" si="49"/>
        <v/>
      </c>
      <c r="DZ8" s="300">
        <f t="shared" si="50"/>
        <v>2.423184</v>
      </c>
      <c r="EA8" s="300" t="str">
        <f t="shared" si="51"/>
        <v/>
      </c>
      <c r="EB8" s="300" t="str">
        <f t="shared" si="52"/>
        <v/>
      </c>
      <c r="EC8" s="300" t="str">
        <f t="shared" si="53"/>
        <v/>
      </c>
      <c r="ED8" s="300" t="str">
        <f t="shared" si="54"/>
        <v/>
      </c>
      <c r="EE8" s="300" t="str">
        <f t="shared" si="55"/>
        <v/>
      </c>
      <c r="EF8" s="300" t="str">
        <f t="shared" si="56"/>
        <v/>
      </c>
      <c r="EG8" s="300" t="str">
        <f t="shared" si="57"/>
        <v/>
      </c>
      <c r="EH8" s="300" t="str">
        <f t="shared" si="58"/>
        <v/>
      </c>
      <c r="EI8" s="300" t="str">
        <f t="shared" si="59"/>
        <v/>
      </c>
      <c r="EJ8" s="300" t="str">
        <f t="shared" si="60"/>
        <v/>
      </c>
      <c r="EK8" s="300" t="str">
        <f t="shared" si="61"/>
        <v/>
      </c>
      <c r="EL8" s="300" t="str">
        <f t="shared" si="62"/>
        <v/>
      </c>
      <c r="EM8" s="300" t="str">
        <f t="shared" si="63"/>
        <v/>
      </c>
      <c r="EN8" s="300" t="str">
        <f t="shared" si="64"/>
        <v/>
      </c>
      <c r="EO8" s="300" t="str">
        <f t="shared" si="65"/>
        <v/>
      </c>
      <c r="EP8" s="300" t="str">
        <f t="shared" si="66"/>
        <v/>
      </c>
      <c r="EQ8" s="300" t="str">
        <f t="shared" si="67"/>
        <v/>
      </c>
      <c r="ER8" s="300" t="str">
        <f t="shared" si="68"/>
        <v/>
      </c>
      <c r="ES8" s="300" t="str">
        <f t="shared" si="69"/>
        <v/>
      </c>
      <c r="ET8" s="300" t="str">
        <f t="shared" si="70"/>
        <v/>
      </c>
      <c r="EU8" s="300" t="str">
        <f t="shared" si="71"/>
        <v/>
      </c>
      <c r="EV8" s="300" t="str">
        <f t="shared" si="72"/>
        <v/>
      </c>
      <c r="EW8" s="300" t="str">
        <f t="shared" si="73"/>
        <v/>
      </c>
      <c r="EX8" s="300" t="str">
        <f t="shared" si="74"/>
        <v/>
      </c>
      <c r="EY8" s="300" t="str">
        <f t="shared" si="75"/>
        <v/>
      </c>
      <c r="EZ8" s="300" t="str">
        <f t="shared" si="76"/>
        <v/>
      </c>
      <c r="FA8" s="299">
        <f t="shared" si="77"/>
        <v>2.27</v>
      </c>
      <c r="FB8" s="299">
        <f>ROUND(FA8*(1+[5]Inflación!$G$50),2)</f>
        <v>2.2999999999999998</v>
      </c>
      <c r="FC8" s="298">
        <f t="shared" si="78"/>
        <v>-6.4560439560439775E-2</v>
      </c>
    </row>
    <row r="9" spans="2:159" ht="21" customHeight="1">
      <c r="B9" s="309">
        <f t="shared" si="79"/>
        <v>4</v>
      </c>
      <c r="C9" s="315" t="s">
        <v>1051</v>
      </c>
      <c r="D9" s="302" t="s">
        <v>931</v>
      </c>
      <c r="E9" s="311" t="s">
        <v>129</v>
      </c>
      <c r="F9" s="314">
        <v>1.5633333333333332</v>
      </c>
      <c r="G9" s="310">
        <v>1.58</v>
      </c>
      <c r="H9" s="302"/>
      <c r="I9" s="302"/>
      <c r="J9" s="301" t="str">
        <f>'[5]Precios de contratos anteriores'!AV13</f>
        <v xml:space="preserve"> </v>
      </c>
      <c r="K9" s="301" t="str">
        <f>'[5]Precios de contratos anteriores'!AW13</f>
        <v xml:space="preserve"> </v>
      </c>
      <c r="L9" s="301" t="str">
        <f>'[5]Precios de contratos anteriores'!AX13</f>
        <v xml:space="preserve"> </v>
      </c>
      <c r="M9" s="301" t="str">
        <f>'[5]Precios de contratos anteriores'!AY13</f>
        <v xml:space="preserve"> </v>
      </c>
      <c r="N9" s="302"/>
      <c r="O9" s="302"/>
      <c r="P9" s="302"/>
      <c r="Q9" s="302" t="str">
        <f>'[5]Precios de contratos anteriores'!AZ13</f>
        <v xml:space="preserve"> </v>
      </c>
      <c r="R9" s="302" t="str">
        <f>'[5]Precios de contratos anteriores'!BA13</f>
        <v xml:space="preserve"> </v>
      </c>
      <c r="S9" s="302" t="str">
        <f>'[5]Precios de contratos anteriores'!BB13</f>
        <v xml:space="preserve"> </v>
      </c>
      <c r="T9" s="302"/>
      <c r="U9" s="302"/>
      <c r="V9" s="302"/>
      <c r="W9" s="302"/>
      <c r="X9" s="302"/>
      <c r="Y9" s="302"/>
      <c r="Z9" s="302"/>
      <c r="AA9" s="302"/>
      <c r="AB9" s="302"/>
      <c r="AC9" s="302"/>
      <c r="AD9" s="302"/>
      <c r="AE9" s="302"/>
      <c r="AF9" s="302"/>
      <c r="AG9" s="302"/>
      <c r="AH9" s="302"/>
      <c r="AI9" s="302" t="str">
        <f>'[5]Precios de contratos anteriores'!BI13</f>
        <v xml:space="preserve"> </v>
      </c>
      <c r="AJ9" s="302"/>
      <c r="AK9" s="302"/>
      <c r="AL9" s="313">
        <v>2.58</v>
      </c>
      <c r="AM9" s="313">
        <v>2.69</v>
      </c>
      <c r="AN9" s="313">
        <v>3.36</v>
      </c>
      <c r="AO9" s="302"/>
      <c r="AP9" s="302"/>
      <c r="AQ9" s="302" t="str">
        <f>'[5]Precios de contratos anteriores'!BO13</f>
        <v xml:space="preserve"> </v>
      </c>
      <c r="AR9" s="303">
        <v>1.6415</v>
      </c>
      <c r="AS9" s="303">
        <v>1.6258666666666666</v>
      </c>
      <c r="AT9" s="303">
        <v>1.75</v>
      </c>
      <c r="AU9" s="302" t="str">
        <f>'[5]Precios de contratos anteriores'!BP13</f>
        <v xml:space="preserve"> </v>
      </c>
      <c r="AV9" s="302" t="str">
        <f>'[5]Precios de contratos anteriores'!BQ13</f>
        <v xml:space="preserve"> </v>
      </c>
      <c r="AW9" s="302" t="str">
        <f>'[5]Precios de contratos anteriores'!BR13</f>
        <v xml:space="preserve"> </v>
      </c>
      <c r="AX9" s="303"/>
      <c r="AY9" s="303"/>
      <c r="AZ9" s="303"/>
      <c r="BA9" s="303">
        <f>'[5]Precios de contratos anteriores'!BS13</f>
        <v>1.7063253999999999</v>
      </c>
      <c r="BB9" s="303">
        <f>'[5]Precios de contratos anteriores'!BT13</f>
        <v>1.4183399999999997</v>
      </c>
      <c r="BC9" s="302"/>
      <c r="BD9" s="302"/>
      <c r="BE9" s="302"/>
      <c r="BF9" s="302"/>
      <c r="BG9" s="302"/>
      <c r="BH9" s="302"/>
      <c r="BI9" s="302"/>
      <c r="BJ9" s="302"/>
      <c r="BK9" s="302"/>
      <c r="BL9" s="302"/>
      <c r="BM9" s="302"/>
      <c r="BN9" s="302"/>
      <c r="BO9" s="302"/>
      <c r="BP9" s="302"/>
      <c r="BQ9" s="302"/>
      <c r="BR9" s="302"/>
      <c r="BS9" s="302" t="str">
        <f>'[5]Precios de contratos anteriores'!CB13</f>
        <v xml:space="preserve"> </v>
      </c>
      <c r="BT9" s="302" t="str">
        <f>'[5]Precios de contratos anteriores'!CC13</f>
        <v xml:space="preserve"> </v>
      </c>
      <c r="BU9" s="302" t="str">
        <f>'[5]Precios de contratos anteriores'!CD13</f>
        <v xml:space="preserve"> </v>
      </c>
      <c r="BV9" s="321">
        <v>2.5499999999999998</v>
      </c>
      <c r="BW9" s="302">
        <v>2.2200000000000002</v>
      </c>
      <c r="BX9" s="302"/>
      <c r="BY9" s="301" t="str">
        <f>'[5]Precios de contratos anteriores'!CE13</f>
        <v xml:space="preserve"> </v>
      </c>
      <c r="BZ9" s="301" t="str">
        <f>'[5]Precios de contratos anteriores'!CF13</f>
        <v xml:space="preserve"> </v>
      </c>
      <c r="CA9" s="301" t="str">
        <f>'[5]Precios de contratos anteriores'!CG13</f>
        <v xml:space="preserve"> </v>
      </c>
      <c r="CB9" s="301">
        <f t="shared" si="0"/>
        <v>2.0571137833333335</v>
      </c>
      <c r="CC9" s="301">
        <f t="shared" si="1"/>
        <v>0.61025368005402425</v>
      </c>
      <c r="CD9" s="301">
        <f t="shared" si="2"/>
        <v>1.4468601032793091</v>
      </c>
      <c r="CE9" s="301">
        <f t="shared" si="3"/>
        <v>2.6673674633873579</v>
      </c>
      <c r="CF9" s="301">
        <f t="shared" si="4"/>
        <v>1.7196666666666667</v>
      </c>
      <c r="CG9" s="300" t="str">
        <f t="shared" si="5"/>
        <v/>
      </c>
      <c r="CH9" s="300" t="str">
        <f t="shared" si="6"/>
        <v/>
      </c>
      <c r="CI9" s="300" t="str">
        <f t="shared" si="7"/>
        <v/>
      </c>
      <c r="CJ9" s="300" t="str">
        <f t="shared" si="8"/>
        <v/>
      </c>
      <c r="CK9" s="300" t="str">
        <f t="shared" si="9"/>
        <v/>
      </c>
      <c r="CL9" s="300" t="str">
        <f t="shared" si="10"/>
        <v/>
      </c>
      <c r="CM9" s="300" t="str">
        <f t="shared" si="11"/>
        <v/>
      </c>
      <c r="CN9" s="300" t="str">
        <f t="shared" si="12"/>
        <v/>
      </c>
      <c r="CO9" s="300" t="str">
        <f t="shared" si="13"/>
        <v/>
      </c>
      <c r="CP9" s="300" t="str">
        <f t="shared" si="14"/>
        <v/>
      </c>
      <c r="CQ9" s="300" t="str">
        <f t="shared" si="15"/>
        <v/>
      </c>
      <c r="CR9" s="300" t="str">
        <f t="shared" si="16"/>
        <v/>
      </c>
      <c r="CS9" s="300" t="str">
        <f t="shared" si="17"/>
        <v/>
      </c>
      <c r="CT9" s="300" t="str">
        <f t="shared" si="18"/>
        <v/>
      </c>
      <c r="CU9" s="300" t="str">
        <f t="shared" si="19"/>
        <v/>
      </c>
      <c r="CV9" s="300" t="str">
        <f t="shared" si="20"/>
        <v/>
      </c>
      <c r="CW9" s="300" t="str">
        <f t="shared" si="21"/>
        <v/>
      </c>
      <c r="CX9" s="300" t="str">
        <f t="shared" si="22"/>
        <v/>
      </c>
      <c r="CY9" s="300" t="str">
        <f t="shared" si="23"/>
        <v/>
      </c>
      <c r="CZ9" s="300" t="str">
        <f t="shared" si="24"/>
        <v/>
      </c>
      <c r="DA9" s="300" t="str">
        <f t="shared" si="25"/>
        <v/>
      </c>
      <c r="DB9" s="300" t="str">
        <f t="shared" si="26"/>
        <v/>
      </c>
      <c r="DC9" s="300" t="str">
        <f t="shared" si="27"/>
        <v/>
      </c>
      <c r="DD9" s="300" t="str">
        <f t="shared" si="28"/>
        <v/>
      </c>
      <c r="DE9" s="300" t="str">
        <f t="shared" si="29"/>
        <v/>
      </c>
      <c r="DF9" s="300" t="str">
        <f t="shared" si="30"/>
        <v/>
      </c>
      <c r="DG9" s="300" t="str">
        <f t="shared" si="31"/>
        <v/>
      </c>
      <c r="DH9" s="300" t="str">
        <f t="shared" si="32"/>
        <v/>
      </c>
      <c r="DI9" s="300" t="str">
        <f t="shared" si="33"/>
        <v/>
      </c>
      <c r="DJ9" s="300" t="str">
        <f t="shared" si="34"/>
        <v/>
      </c>
      <c r="DK9" s="300" t="str">
        <f t="shared" si="35"/>
        <v/>
      </c>
      <c r="DL9" s="300" t="str">
        <f t="shared" si="36"/>
        <v/>
      </c>
      <c r="DM9" s="300" t="str">
        <f t="shared" si="37"/>
        <v/>
      </c>
      <c r="DN9" s="300" t="str">
        <f t="shared" si="38"/>
        <v/>
      </c>
      <c r="DO9" s="300" t="str">
        <f t="shared" si="39"/>
        <v/>
      </c>
      <c r="DP9" s="300" t="str">
        <f t="shared" si="40"/>
        <v/>
      </c>
      <c r="DQ9" s="300">
        <f t="shared" si="41"/>
        <v>1.6415</v>
      </c>
      <c r="DR9" s="300">
        <f t="shared" si="42"/>
        <v>1.6258666666666666</v>
      </c>
      <c r="DS9" s="300" t="str">
        <f t="shared" si="43"/>
        <v/>
      </c>
      <c r="DT9" s="300" t="str">
        <f t="shared" si="44"/>
        <v/>
      </c>
      <c r="DU9" s="300" t="str">
        <f t="shared" si="45"/>
        <v/>
      </c>
      <c r="DV9" s="300" t="str">
        <f t="shared" si="46"/>
        <v/>
      </c>
      <c r="DW9" s="300" t="str">
        <f t="shared" si="47"/>
        <v/>
      </c>
      <c r="DX9" s="300" t="str">
        <f t="shared" si="48"/>
        <v/>
      </c>
      <c r="DY9" s="300" t="str">
        <f t="shared" si="49"/>
        <v/>
      </c>
      <c r="DZ9" s="300">
        <f t="shared" si="50"/>
        <v>1.7063253999999999</v>
      </c>
      <c r="EA9" s="300" t="str">
        <f t="shared" si="51"/>
        <v/>
      </c>
      <c r="EB9" s="300" t="str">
        <f t="shared" si="52"/>
        <v/>
      </c>
      <c r="EC9" s="300" t="str">
        <f t="shared" si="53"/>
        <v/>
      </c>
      <c r="ED9" s="300" t="str">
        <f t="shared" si="54"/>
        <v/>
      </c>
      <c r="EE9" s="300" t="str">
        <f t="shared" si="55"/>
        <v/>
      </c>
      <c r="EF9" s="300" t="str">
        <f t="shared" si="56"/>
        <v/>
      </c>
      <c r="EG9" s="300" t="str">
        <f t="shared" si="57"/>
        <v/>
      </c>
      <c r="EH9" s="300" t="str">
        <f t="shared" si="58"/>
        <v/>
      </c>
      <c r="EI9" s="300" t="str">
        <f t="shared" si="59"/>
        <v/>
      </c>
      <c r="EJ9" s="300" t="str">
        <f t="shared" si="60"/>
        <v/>
      </c>
      <c r="EK9" s="300" t="str">
        <f t="shared" si="61"/>
        <v/>
      </c>
      <c r="EL9" s="300" t="str">
        <f t="shared" si="62"/>
        <v/>
      </c>
      <c r="EM9" s="300" t="str">
        <f t="shared" si="63"/>
        <v/>
      </c>
      <c r="EN9" s="300" t="str">
        <f t="shared" si="64"/>
        <v/>
      </c>
      <c r="EO9" s="300" t="str">
        <f t="shared" si="65"/>
        <v/>
      </c>
      <c r="EP9" s="300" t="str">
        <f t="shared" si="66"/>
        <v/>
      </c>
      <c r="EQ9" s="300" t="str">
        <f t="shared" si="67"/>
        <v/>
      </c>
      <c r="ER9" s="300" t="str">
        <f t="shared" si="68"/>
        <v/>
      </c>
      <c r="ES9" s="300" t="str">
        <f t="shared" si="69"/>
        <v/>
      </c>
      <c r="ET9" s="300" t="str">
        <f t="shared" si="70"/>
        <v/>
      </c>
      <c r="EU9" s="300" t="str">
        <f t="shared" si="71"/>
        <v/>
      </c>
      <c r="EV9" s="300" t="str">
        <f t="shared" si="72"/>
        <v/>
      </c>
      <c r="EW9" s="300" t="str">
        <f t="shared" si="73"/>
        <v/>
      </c>
      <c r="EX9" s="300" t="str">
        <f t="shared" si="74"/>
        <v/>
      </c>
      <c r="EY9" s="300" t="str">
        <f t="shared" si="75"/>
        <v/>
      </c>
      <c r="EZ9" s="300" t="str">
        <f t="shared" si="76"/>
        <v/>
      </c>
      <c r="FA9" s="299">
        <f t="shared" si="77"/>
        <v>1.58</v>
      </c>
      <c r="FB9" s="299">
        <f>ROUND(FA9*(1+[5]Inflación!$G$50),2)</f>
        <v>1.6</v>
      </c>
      <c r="FC9" s="298">
        <f t="shared" si="78"/>
        <v>1.0660980810234699E-2</v>
      </c>
    </row>
    <row r="10" spans="2:159" ht="21" customHeight="1">
      <c r="B10" s="309">
        <f t="shared" si="79"/>
        <v>5</v>
      </c>
      <c r="C10" s="315" t="s">
        <v>1050</v>
      </c>
      <c r="D10" s="302" t="s">
        <v>931</v>
      </c>
      <c r="E10" s="311" t="s">
        <v>129</v>
      </c>
      <c r="F10" s="314">
        <v>0.98999999999999988</v>
      </c>
      <c r="G10" s="310">
        <v>1.01</v>
      </c>
      <c r="H10" s="302"/>
      <c r="I10" s="302"/>
      <c r="J10" s="301" t="str">
        <f>'[5]Precios de contratos anteriores'!AV14</f>
        <v xml:space="preserve"> </v>
      </c>
      <c r="K10" s="301" t="str">
        <f>'[5]Precios de contratos anteriores'!AW14</f>
        <v xml:space="preserve"> </v>
      </c>
      <c r="L10" s="301" t="str">
        <f>'[5]Precios de contratos anteriores'!AX14</f>
        <v xml:space="preserve"> </v>
      </c>
      <c r="M10" s="301" t="str">
        <f>'[5]Precios de contratos anteriores'!AY14</f>
        <v xml:space="preserve"> </v>
      </c>
      <c r="N10" s="302"/>
      <c r="O10" s="302"/>
      <c r="P10" s="302"/>
      <c r="Q10" s="302" t="str">
        <f>'[5]Precios de contratos anteriores'!AZ14</f>
        <v xml:space="preserve"> </v>
      </c>
      <c r="R10" s="302" t="str">
        <f>'[5]Precios de contratos anteriores'!BA14</f>
        <v xml:space="preserve"> </v>
      </c>
      <c r="S10" s="302" t="str">
        <f>'[5]Precios de contratos anteriores'!BB14</f>
        <v xml:space="preserve"> </v>
      </c>
      <c r="T10" s="302"/>
      <c r="U10" s="302"/>
      <c r="V10" s="302"/>
      <c r="W10" s="302"/>
      <c r="X10" s="302"/>
      <c r="Y10" s="302"/>
      <c r="Z10" s="302"/>
      <c r="AA10" s="302"/>
      <c r="AB10" s="302"/>
      <c r="AC10" s="302"/>
      <c r="AD10" s="302"/>
      <c r="AE10" s="302"/>
      <c r="AF10" s="302"/>
      <c r="AG10" s="302"/>
      <c r="AH10" s="302"/>
      <c r="AI10" s="302" t="str">
        <f>'[5]Precios de contratos anteriores'!BI14</f>
        <v xml:space="preserve"> </v>
      </c>
      <c r="AJ10" s="302"/>
      <c r="AK10" s="302"/>
      <c r="AL10" s="313">
        <v>1.66</v>
      </c>
      <c r="AM10" s="313">
        <v>1.98</v>
      </c>
      <c r="AN10" s="313">
        <v>2.15</v>
      </c>
      <c r="AO10" s="302"/>
      <c r="AP10" s="302"/>
      <c r="AQ10" s="302" t="str">
        <f>'[5]Precios de contratos anteriores'!BO14</f>
        <v xml:space="preserve"> </v>
      </c>
      <c r="AR10" s="303">
        <v>1.0394999999999999</v>
      </c>
      <c r="AS10" s="303">
        <v>1.0295999999999998</v>
      </c>
      <c r="AT10" s="303">
        <v>1.35</v>
      </c>
      <c r="AU10" s="302" t="str">
        <f>'[5]Precios de contratos anteriores'!BP14</f>
        <v xml:space="preserve"> </v>
      </c>
      <c r="AV10" s="302" t="str">
        <f>'[5]Precios de contratos anteriores'!BQ14</f>
        <v xml:space="preserve"> </v>
      </c>
      <c r="AW10" s="302" t="str">
        <f>'[5]Precios de contratos anteriores'!BR14</f>
        <v xml:space="preserve"> </v>
      </c>
      <c r="AX10" s="303"/>
      <c r="AY10" s="303"/>
      <c r="AZ10" s="303"/>
      <c r="BA10" s="303" t="str">
        <f>'[5]Precios de contratos anteriores'!BS14</f>
        <v xml:space="preserve"> </v>
      </c>
      <c r="BB10" s="303" t="str">
        <f>'[5]Precios de contratos anteriores'!BT14</f>
        <v xml:space="preserve"> </v>
      </c>
      <c r="BC10" s="302"/>
      <c r="BD10" s="302"/>
      <c r="BE10" s="302"/>
      <c r="BF10" s="302"/>
      <c r="BG10" s="302"/>
      <c r="BH10" s="302"/>
      <c r="BI10" s="302"/>
      <c r="BJ10" s="302"/>
      <c r="BK10" s="302"/>
      <c r="BL10" s="302"/>
      <c r="BM10" s="302"/>
      <c r="BN10" s="302"/>
      <c r="BO10" s="302"/>
      <c r="BP10" s="302"/>
      <c r="BQ10" s="302"/>
      <c r="BR10" s="302"/>
      <c r="BS10" s="302" t="str">
        <f>'[5]Precios de contratos anteriores'!CB14</f>
        <v xml:space="preserve"> </v>
      </c>
      <c r="BT10" s="302" t="str">
        <f>'[5]Precios de contratos anteriores'!CC14</f>
        <v xml:space="preserve"> </v>
      </c>
      <c r="BU10" s="302" t="str">
        <f>'[5]Precios de contratos anteriores'!CD14</f>
        <v xml:space="preserve"> </v>
      </c>
      <c r="BV10" s="321">
        <v>1.62</v>
      </c>
      <c r="BW10" s="302">
        <v>1.4232</v>
      </c>
      <c r="BX10" s="302"/>
      <c r="BY10" s="301" t="str">
        <f>'[5]Precios de contratos anteriores'!CE14</f>
        <v xml:space="preserve"> </v>
      </c>
      <c r="BZ10" s="301" t="str">
        <f>'[5]Precios de contratos anteriores'!CF14</f>
        <v xml:space="preserve"> </v>
      </c>
      <c r="CA10" s="301" t="str">
        <f>'[5]Precios de contratos anteriores'!CG14</f>
        <v xml:space="preserve"> </v>
      </c>
      <c r="CB10" s="301">
        <f t="shared" si="0"/>
        <v>1.42523</v>
      </c>
      <c r="CC10" s="301">
        <f t="shared" si="1"/>
        <v>0.42149589704079249</v>
      </c>
      <c r="CD10" s="301">
        <f t="shared" si="2"/>
        <v>1.0037341029592075</v>
      </c>
      <c r="CE10" s="301">
        <f t="shared" si="3"/>
        <v>1.8467258970407925</v>
      </c>
      <c r="CF10" s="301">
        <f t="shared" si="4"/>
        <v>1.089</v>
      </c>
      <c r="CG10" s="300" t="str">
        <f t="shared" si="5"/>
        <v/>
      </c>
      <c r="CH10" s="300" t="str">
        <f t="shared" si="6"/>
        <v/>
      </c>
      <c r="CI10" s="300" t="str">
        <f t="shared" si="7"/>
        <v/>
      </c>
      <c r="CJ10" s="300" t="str">
        <f t="shared" si="8"/>
        <v/>
      </c>
      <c r="CK10" s="300" t="str">
        <f t="shared" si="9"/>
        <v/>
      </c>
      <c r="CL10" s="300" t="str">
        <f t="shared" si="10"/>
        <v/>
      </c>
      <c r="CM10" s="300" t="str">
        <f t="shared" si="11"/>
        <v/>
      </c>
      <c r="CN10" s="300" t="str">
        <f t="shared" si="12"/>
        <v/>
      </c>
      <c r="CO10" s="300" t="str">
        <f t="shared" si="13"/>
        <v/>
      </c>
      <c r="CP10" s="300" t="str">
        <f t="shared" si="14"/>
        <v/>
      </c>
      <c r="CQ10" s="300" t="str">
        <f t="shared" si="15"/>
        <v/>
      </c>
      <c r="CR10" s="300" t="str">
        <f t="shared" si="16"/>
        <v/>
      </c>
      <c r="CS10" s="300" t="str">
        <f t="shared" si="17"/>
        <v/>
      </c>
      <c r="CT10" s="300" t="str">
        <f t="shared" si="18"/>
        <v/>
      </c>
      <c r="CU10" s="300" t="str">
        <f t="shared" si="19"/>
        <v/>
      </c>
      <c r="CV10" s="300" t="str">
        <f t="shared" si="20"/>
        <v/>
      </c>
      <c r="CW10" s="300" t="str">
        <f t="shared" si="21"/>
        <v/>
      </c>
      <c r="CX10" s="300" t="str">
        <f t="shared" si="22"/>
        <v/>
      </c>
      <c r="CY10" s="300" t="str">
        <f t="shared" si="23"/>
        <v/>
      </c>
      <c r="CZ10" s="300" t="str">
        <f t="shared" si="24"/>
        <v/>
      </c>
      <c r="DA10" s="300" t="str">
        <f t="shared" si="25"/>
        <v/>
      </c>
      <c r="DB10" s="300" t="str">
        <f t="shared" si="26"/>
        <v/>
      </c>
      <c r="DC10" s="300" t="str">
        <f t="shared" si="27"/>
        <v/>
      </c>
      <c r="DD10" s="300" t="str">
        <f t="shared" si="28"/>
        <v/>
      </c>
      <c r="DE10" s="300" t="str">
        <f t="shared" si="29"/>
        <v/>
      </c>
      <c r="DF10" s="300" t="str">
        <f t="shared" si="30"/>
        <v/>
      </c>
      <c r="DG10" s="300" t="str">
        <f t="shared" si="31"/>
        <v/>
      </c>
      <c r="DH10" s="300" t="str">
        <f t="shared" si="32"/>
        <v/>
      </c>
      <c r="DI10" s="300" t="str">
        <f t="shared" si="33"/>
        <v/>
      </c>
      <c r="DJ10" s="300" t="str">
        <f t="shared" si="34"/>
        <v/>
      </c>
      <c r="DK10" s="300" t="str">
        <f t="shared" si="35"/>
        <v/>
      </c>
      <c r="DL10" s="300" t="str">
        <f t="shared" si="36"/>
        <v/>
      </c>
      <c r="DM10" s="300" t="str">
        <f t="shared" si="37"/>
        <v/>
      </c>
      <c r="DN10" s="300" t="str">
        <f t="shared" si="38"/>
        <v/>
      </c>
      <c r="DO10" s="300" t="str">
        <f t="shared" si="39"/>
        <v/>
      </c>
      <c r="DP10" s="300" t="str">
        <f t="shared" si="40"/>
        <v/>
      </c>
      <c r="DQ10" s="300">
        <f t="shared" si="41"/>
        <v>1.0394999999999999</v>
      </c>
      <c r="DR10" s="300">
        <f t="shared" si="42"/>
        <v>1.0295999999999998</v>
      </c>
      <c r="DS10" s="300" t="str">
        <f t="shared" si="43"/>
        <v/>
      </c>
      <c r="DT10" s="300" t="str">
        <f t="shared" si="44"/>
        <v/>
      </c>
      <c r="DU10" s="300" t="str">
        <f t="shared" si="45"/>
        <v/>
      </c>
      <c r="DV10" s="300" t="str">
        <f t="shared" si="46"/>
        <v/>
      </c>
      <c r="DW10" s="300" t="str">
        <f t="shared" si="47"/>
        <v/>
      </c>
      <c r="DX10" s="300" t="str">
        <f t="shared" si="48"/>
        <v/>
      </c>
      <c r="DY10" s="300" t="str">
        <f t="shared" si="49"/>
        <v/>
      </c>
      <c r="DZ10" s="300" t="str">
        <f t="shared" si="50"/>
        <v/>
      </c>
      <c r="EA10" s="300" t="str">
        <f t="shared" si="51"/>
        <v/>
      </c>
      <c r="EB10" s="300" t="str">
        <f t="shared" si="52"/>
        <v/>
      </c>
      <c r="EC10" s="300" t="str">
        <f t="shared" si="53"/>
        <v/>
      </c>
      <c r="ED10" s="300" t="str">
        <f t="shared" si="54"/>
        <v/>
      </c>
      <c r="EE10" s="300" t="str">
        <f t="shared" si="55"/>
        <v/>
      </c>
      <c r="EF10" s="300" t="str">
        <f t="shared" si="56"/>
        <v/>
      </c>
      <c r="EG10" s="300" t="str">
        <f t="shared" si="57"/>
        <v/>
      </c>
      <c r="EH10" s="300" t="str">
        <f t="shared" si="58"/>
        <v/>
      </c>
      <c r="EI10" s="300" t="str">
        <f t="shared" si="59"/>
        <v/>
      </c>
      <c r="EJ10" s="300" t="str">
        <f t="shared" si="60"/>
        <v/>
      </c>
      <c r="EK10" s="300" t="str">
        <f t="shared" si="61"/>
        <v/>
      </c>
      <c r="EL10" s="300" t="str">
        <f t="shared" si="62"/>
        <v/>
      </c>
      <c r="EM10" s="300" t="str">
        <f t="shared" si="63"/>
        <v/>
      </c>
      <c r="EN10" s="300" t="str">
        <f t="shared" si="64"/>
        <v/>
      </c>
      <c r="EO10" s="300" t="str">
        <f t="shared" si="65"/>
        <v/>
      </c>
      <c r="EP10" s="300" t="str">
        <f t="shared" si="66"/>
        <v/>
      </c>
      <c r="EQ10" s="300" t="str">
        <f t="shared" si="67"/>
        <v/>
      </c>
      <c r="ER10" s="300" t="str">
        <f t="shared" si="68"/>
        <v/>
      </c>
      <c r="ES10" s="300" t="str">
        <f t="shared" si="69"/>
        <v/>
      </c>
      <c r="ET10" s="300" t="str">
        <f t="shared" si="70"/>
        <v/>
      </c>
      <c r="EU10" s="300" t="str">
        <f t="shared" si="71"/>
        <v/>
      </c>
      <c r="EV10" s="300" t="str">
        <f t="shared" si="72"/>
        <v/>
      </c>
      <c r="EW10" s="300" t="str">
        <f t="shared" si="73"/>
        <v/>
      </c>
      <c r="EX10" s="300" t="str">
        <f t="shared" si="74"/>
        <v/>
      </c>
      <c r="EY10" s="300" t="str">
        <f t="shared" si="75"/>
        <v/>
      </c>
      <c r="EZ10" s="300" t="str">
        <f t="shared" si="76"/>
        <v/>
      </c>
      <c r="FA10" s="299">
        <f t="shared" si="77"/>
        <v>1.01</v>
      </c>
      <c r="FB10" s="299">
        <f>ROUND(FA10*(1+[5]Inflación!$G$50),2)</f>
        <v>1.02</v>
      </c>
      <c r="FC10" s="298">
        <f t="shared" si="78"/>
        <v>2.0202020202020332E-2</v>
      </c>
    </row>
    <row r="11" spans="2:159" ht="21" customHeight="1">
      <c r="B11" s="309">
        <f t="shared" si="79"/>
        <v>6</v>
      </c>
      <c r="C11" s="315" t="s">
        <v>1049</v>
      </c>
      <c r="D11" s="302" t="s">
        <v>931</v>
      </c>
      <c r="E11" s="311" t="s">
        <v>129</v>
      </c>
      <c r="F11" s="314">
        <v>1.0414666666666668</v>
      </c>
      <c r="G11" s="310">
        <v>1.3</v>
      </c>
      <c r="H11" s="302"/>
      <c r="I11" s="302"/>
      <c r="J11" s="301" t="str">
        <f>'[5]Precios de contratos anteriores'!AV15</f>
        <v xml:space="preserve"> </v>
      </c>
      <c r="K11" s="301" t="str">
        <f>'[5]Precios de contratos anteriores'!AW15</f>
        <v xml:space="preserve"> </v>
      </c>
      <c r="L11" s="301" t="str">
        <f>'[5]Precios de contratos anteriores'!AX15</f>
        <v xml:space="preserve"> </v>
      </c>
      <c r="M11" s="301" t="str">
        <f>'[5]Precios de contratos anteriores'!AY15</f>
        <v xml:space="preserve"> </v>
      </c>
      <c r="N11" s="302"/>
      <c r="O11" s="302"/>
      <c r="P11" s="302"/>
      <c r="Q11" s="302" t="str">
        <f>'[5]Precios de contratos anteriores'!AZ15</f>
        <v xml:space="preserve"> </v>
      </c>
      <c r="R11" s="302" t="str">
        <f>'[5]Precios de contratos anteriores'!BA15</f>
        <v xml:space="preserve"> </v>
      </c>
      <c r="S11" s="302" t="str">
        <f>'[5]Precios de contratos anteriores'!BB15</f>
        <v xml:space="preserve"> </v>
      </c>
      <c r="T11" s="302"/>
      <c r="U11" s="302"/>
      <c r="V11" s="302"/>
      <c r="W11" s="302"/>
      <c r="X11" s="302"/>
      <c r="Y11" s="302"/>
      <c r="Z11" s="302"/>
      <c r="AA11" s="302"/>
      <c r="AB11" s="302"/>
      <c r="AC11" s="302"/>
      <c r="AD11" s="302"/>
      <c r="AE11" s="302"/>
      <c r="AF11" s="302"/>
      <c r="AG11" s="302"/>
      <c r="AH11" s="302"/>
      <c r="AI11" s="302" t="str">
        <f>'[5]Precios de contratos anteriores'!BI15</f>
        <v xml:space="preserve"> </v>
      </c>
      <c r="AJ11" s="302"/>
      <c r="AK11" s="302"/>
      <c r="AL11" s="313">
        <v>1.89</v>
      </c>
      <c r="AM11" s="313">
        <v>2.02</v>
      </c>
      <c r="AN11" s="313">
        <v>2.46</v>
      </c>
      <c r="AO11" s="302"/>
      <c r="AP11" s="302"/>
      <c r="AQ11" s="302" t="str">
        <f>'[5]Precios de contratos anteriores'!BO15</f>
        <v xml:space="preserve"> </v>
      </c>
      <c r="AR11" s="303">
        <v>1.0935400000000002</v>
      </c>
      <c r="AS11" s="303">
        <v>1.0831253333333335</v>
      </c>
      <c r="AT11" s="303">
        <v>1.42</v>
      </c>
      <c r="AU11" s="302" t="str">
        <f>'[5]Precios de contratos anteriores'!BP15</f>
        <v xml:space="preserve"> </v>
      </c>
      <c r="AV11" s="302" t="str">
        <f>'[5]Precios de contratos anteriores'!BQ15</f>
        <v xml:space="preserve"> </v>
      </c>
      <c r="AW11" s="302" t="str">
        <f>'[5]Precios de contratos anteriores'!BR15</f>
        <v xml:space="preserve"> </v>
      </c>
      <c r="AX11" s="303"/>
      <c r="AY11" s="303"/>
      <c r="AZ11" s="303"/>
      <c r="BA11" s="303" t="str">
        <f>'[5]Precios de contratos anteriores'!BS15</f>
        <v xml:space="preserve"> </v>
      </c>
      <c r="BB11" s="303" t="str">
        <f>'[5]Precios de contratos anteriores'!BT15</f>
        <v xml:space="preserve"> </v>
      </c>
      <c r="BC11" s="302"/>
      <c r="BD11" s="302"/>
      <c r="BE11" s="302"/>
      <c r="BF11" s="302"/>
      <c r="BG11" s="302"/>
      <c r="BH11" s="302"/>
      <c r="BI11" s="302"/>
      <c r="BJ11" s="302"/>
      <c r="BK11" s="302"/>
      <c r="BL11" s="302"/>
      <c r="BM11" s="302"/>
      <c r="BN11" s="302"/>
      <c r="BO11" s="302"/>
      <c r="BP11" s="302"/>
      <c r="BQ11" s="302"/>
      <c r="BR11" s="302"/>
      <c r="BS11" s="302" t="str">
        <f>'[5]Precios de contratos anteriores'!CB15</f>
        <v xml:space="preserve"> </v>
      </c>
      <c r="BT11" s="302" t="str">
        <f>'[5]Precios de contratos anteriores'!CC15</f>
        <v xml:space="preserve"> </v>
      </c>
      <c r="BU11" s="302" t="str">
        <f>'[5]Precios de contratos anteriores'!CD15</f>
        <v xml:space="preserve"> </v>
      </c>
      <c r="BV11" s="321">
        <v>1.57</v>
      </c>
      <c r="BW11" s="302">
        <v>1.2813000000000001</v>
      </c>
      <c r="BX11" s="302"/>
      <c r="BY11" s="301" t="str">
        <f>'[5]Precios de contratos anteriores'!CE15</f>
        <v xml:space="preserve"> </v>
      </c>
      <c r="BZ11" s="301" t="str">
        <f>'[5]Precios de contratos anteriores'!CF15</f>
        <v xml:space="preserve"> </v>
      </c>
      <c r="CA11" s="301" t="str">
        <f>'[5]Precios de contratos anteriores'!CG15</f>
        <v xml:space="preserve"> </v>
      </c>
      <c r="CB11" s="301">
        <f t="shared" si="0"/>
        <v>1.5159432000000002</v>
      </c>
      <c r="CC11" s="301">
        <f t="shared" si="1"/>
        <v>0.47021683778442047</v>
      </c>
      <c r="CD11" s="301">
        <f t="shared" si="2"/>
        <v>1.0457263622155797</v>
      </c>
      <c r="CE11" s="301">
        <f t="shared" si="3"/>
        <v>1.9861600377844206</v>
      </c>
      <c r="CF11" s="301">
        <f t="shared" si="4"/>
        <v>1.1456133333333336</v>
      </c>
      <c r="CG11" s="300" t="str">
        <f t="shared" si="5"/>
        <v/>
      </c>
      <c r="CH11" s="300" t="str">
        <f t="shared" si="6"/>
        <v/>
      </c>
      <c r="CI11" s="300" t="str">
        <f t="shared" si="7"/>
        <v/>
      </c>
      <c r="CJ11" s="300" t="str">
        <f t="shared" si="8"/>
        <v/>
      </c>
      <c r="CK11" s="300" t="str">
        <f t="shared" si="9"/>
        <v/>
      </c>
      <c r="CL11" s="300" t="str">
        <f t="shared" si="10"/>
        <v/>
      </c>
      <c r="CM11" s="300" t="str">
        <f t="shared" si="11"/>
        <v/>
      </c>
      <c r="CN11" s="300" t="str">
        <f t="shared" si="12"/>
        <v/>
      </c>
      <c r="CO11" s="300" t="str">
        <f t="shared" si="13"/>
        <v/>
      </c>
      <c r="CP11" s="300" t="str">
        <f t="shared" si="14"/>
        <v/>
      </c>
      <c r="CQ11" s="300" t="str">
        <f t="shared" si="15"/>
        <v/>
      </c>
      <c r="CR11" s="300" t="str">
        <f t="shared" si="16"/>
        <v/>
      </c>
      <c r="CS11" s="300" t="str">
        <f t="shared" si="17"/>
        <v/>
      </c>
      <c r="CT11" s="300" t="str">
        <f t="shared" si="18"/>
        <v/>
      </c>
      <c r="CU11" s="300" t="str">
        <f t="shared" si="19"/>
        <v/>
      </c>
      <c r="CV11" s="300" t="str">
        <f t="shared" si="20"/>
        <v/>
      </c>
      <c r="CW11" s="300" t="str">
        <f t="shared" si="21"/>
        <v/>
      </c>
      <c r="CX11" s="300" t="str">
        <f t="shared" si="22"/>
        <v/>
      </c>
      <c r="CY11" s="300" t="str">
        <f t="shared" si="23"/>
        <v/>
      </c>
      <c r="CZ11" s="300" t="str">
        <f t="shared" si="24"/>
        <v/>
      </c>
      <c r="DA11" s="300" t="str">
        <f t="shared" si="25"/>
        <v/>
      </c>
      <c r="DB11" s="300" t="str">
        <f t="shared" si="26"/>
        <v/>
      </c>
      <c r="DC11" s="300" t="str">
        <f t="shared" si="27"/>
        <v/>
      </c>
      <c r="DD11" s="300" t="str">
        <f t="shared" si="28"/>
        <v/>
      </c>
      <c r="DE11" s="300" t="str">
        <f t="shared" si="29"/>
        <v/>
      </c>
      <c r="DF11" s="300" t="str">
        <f t="shared" si="30"/>
        <v/>
      </c>
      <c r="DG11" s="300" t="str">
        <f t="shared" si="31"/>
        <v/>
      </c>
      <c r="DH11" s="300" t="str">
        <f t="shared" si="32"/>
        <v/>
      </c>
      <c r="DI11" s="300" t="str">
        <f t="shared" si="33"/>
        <v/>
      </c>
      <c r="DJ11" s="300" t="str">
        <f t="shared" si="34"/>
        <v/>
      </c>
      <c r="DK11" s="300" t="str">
        <f t="shared" si="35"/>
        <v/>
      </c>
      <c r="DL11" s="300" t="str">
        <f t="shared" si="36"/>
        <v/>
      </c>
      <c r="DM11" s="300" t="str">
        <f t="shared" si="37"/>
        <v/>
      </c>
      <c r="DN11" s="300" t="str">
        <f t="shared" si="38"/>
        <v/>
      </c>
      <c r="DO11" s="300" t="str">
        <f t="shared" si="39"/>
        <v/>
      </c>
      <c r="DP11" s="300" t="str">
        <f t="shared" si="40"/>
        <v/>
      </c>
      <c r="DQ11" s="300">
        <f t="shared" si="41"/>
        <v>1.0935400000000002</v>
      </c>
      <c r="DR11" s="300">
        <f t="shared" si="42"/>
        <v>1.0831253333333335</v>
      </c>
      <c r="DS11" s="300" t="str">
        <f t="shared" si="43"/>
        <v/>
      </c>
      <c r="DT11" s="300" t="str">
        <f t="shared" si="44"/>
        <v/>
      </c>
      <c r="DU11" s="300" t="str">
        <f t="shared" si="45"/>
        <v/>
      </c>
      <c r="DV11" s="300" t="str">
        <f t="shared" si="46"/>
        <v/>
      </c>
      <c r="DW11" s="300" t="str">
        <f t="shared" si="47"/>
        <v/>
      </c>
      <c r="DX11" s="300" t="str">
        <f t="shared" si="48"/>
        <v/>
      </c>
      <c r="DY11" s="300" t="str">
        <f t="shared" si="49"/>
        <v/>
      </c>
      <c r="DZ11" s="300" t="str">
        <f t="shared" si="50"/>
        <v/>
      </c>
      <c r="EA11" s="300" t="str">
        <f t="shared" si="51"/>
        <v/>
      </c>
      <c r="EB11" s="300" t="str">
        <f t="shared" si="52"/>
        <v/>
      </c>
      <c r="EC11" s="300" t="str">
        <f t="shared" si="53"/>
        <v/>
      </c>
      <c r="ED11" s="300" t="str">
        <f t="shared" si="54"/>
        <v/>
      </c>
      <c r="EE11" s="300" t="str">
        <f t="shared" si="55"/>
        <v/>
      </c>
      <c r="EF11" s="300" t="str">
        <f t="shared" si="56"/>
        <v/>
      </c>
      <c r="EG11" s="300" t="str">
        <f t="shared" si="57"/>
        <v/>
      </c>
      <c r="EH11" s="300" t="str">
        <f t="shared" si="58"/>
        <v/>
      </c>
      <c r="EI11" s="300" t="str">
        <f t="shared" si="59"/>
        <v/>
      </c>
      <c r="EJ11" s="300" t="str">
        <f t="shared" si="60"/>
        <v/>
      </c>
      <c r="EK11" s="300" t="str">
        <f t="shared" si="61"/>
        <v/>
      </c>
      <c r="EL11" s="300" t="str">
        <f t="shared" si="62"/>
        <v/>
      </c>
      <c r="EM11" s="300" t="str">
        <f t="shared" si="63"/>
        <v/>
      </c>
      <c r="EN11" s="300" t="str">
        <f t="shared" si="64"/>
        <v/>
      </c>
      <c r="EO11" s="300" t="str">
        <f t="shared" si="65"/>
        <v/>
      </c>
      <c r="EP11" s="300" t="str">
        <f t="shared" si="66"/>
        <v/>
      </c>
      <c r="EQ11" s="300" t="str">
        <f t="shared" si="67"/>
        <v/>
      </c>
      <c r="ER11" s="300" t="str">
        <f t="shared" si="68"/>
        <v/>
      </c>
      <c r="ES11" s="300" t="str">
        <f t="shared" si="69"/>
        <v/>
      </c>
      <c r="ET11" s="300" t="str">
        <f t="shared" si="70"/>
        <v/>
      </c>
      <c r="EU11" s="300" t="str">
        <f t="shared" si="71"/>
        <v/>
      </c>
      <c r="EV11" s="300" t="str">
        <f t="shared" si="72"/>
        <v/>
      </c>
      <c r="EW11" s="300" t="str">
        <f t="shared" si="73"/>
        <v/>
      </c>
      <c r="EX11" s="300" t="str">
        <f t="shared" si="74"/>
        <v/>
      </c>
      <c r="EY11" s="300" t="str">
        <f t="shared" si="75"/>
        <v/>
      </c>
      <c r="EZ11" s="300" t="str">
        <f t="shared" si="76"/>
        <v/>
      </c>
      <c r="FA11" s="299">
        <f t="shared" si="77"/>
        <v>1.3</v>
      </c>
      <c r="FB11" s="299">
        <f>ROUND(FA11*(1+[5]Inflación!$G$50),2)</f>
        <v>1.32</v>
      </c>
      <c r="FC11" s="298">
        <f t="shared" si="78"/>
        <v>0.24823966201510683</v>
      </c>
    </row>
    <row r="12" spans="2:159" ht="21" customHeight="1">
      <c r="B12" s="309">
        <f t="shared" si="79"/>
        <v>7</v>
      </c>
      <c r="C12" s="315" t="s">
        <v>1048</v>
      </c>
      <c r="D12" s="302" t="s">
        <v>931</v>
      </c>
      <c r="E12" s="311" t="s">
        <v>129</v>
      </c>
      <c r="F12" s="314">
        <v>1.1133333333333333</v>
      </c>
      <c r="G12" s="310">
        <v>0.67</v>
      </c>
      <c r="H12" s="302"/>
      <c r="I12" s="302"/>
      <c r="J12" s="301" t="str">
        <f>'[5]Precios de contratos anteriores'!AV16</f>
        <v xml:space="preserve"> </v>
      </c>
      <c r="K12" s="301" t="str">
        <f>'[5]Precios de contratos anteriores'!AW16</f>
        <v xml:space="preserve"> </v>
      </c>
      <c r="L12" s="301" t="str">
        <f>'[5]Precios de contratos anteriores'!AX16</f>
        <v xml:space="preserve"> </v>
      </c>
      <c r="M12" s="301" t="str">
        <f>'[5]Precios de contratos anteriores'!AY16</f>
        <v xml:space="preserve"> </v>
      </c>
      <c r="N12" s="302"/>
      <c r="O12" s="302"/>
      <c r="P12" s="302"/>
      <c r="Q12" s="302" t="str">
        <f>'[5]Precios de contratos anteriores'!AZ16</f>
        <v xml:space="preserve"> </v>
      </c>
      <c r="R12" s="302" t="str">
        <f>'[5]Precios de contratos anteriores'!BA16</f>
        <v xml:space="preserve"> </v>
      </c>
      <c r="S12" s="302" t="str">
        <f>'[5]Precios de contratos anteriores'!BB16</f>
        <v xml:space="preserve"> </v>
      </c>
      <c r="T12" s="302"/>
      <c r="U12" s="302"/>
      <c r="V12" s="302"/>
      <c r="W12" s="302"/>
      <c r="X12" s="302"/>
      <c r="Y12" s="302"/>
      <c r="Z12" s="302"/>
      <c r="AA12" s="302"/>
      <c r="AB12" s="302"/>
      <c r="AC12" s="302"/>
      <c r="AD12" s="302"/>
      <c r="AE12" s="302"/>
      <c r="AF12" s="302"/>
      <c r="AG12" s="302"/>
      <c r="AH12" s="302"/>
      <c r="AI12" s="302" t="str">
        <f>'[5]Precios de contratos anteriores'!BI16</f>
        <v xml:space="preserve"> </v>
      </c>
      <c r="AJ12" s="302"/>
      <c r="AK12" s="302"/>
      <c r="AL12" s="313">
        <v>1.25</v>
      </c>
      <c r="AM12" s="313">
        <v>1.32</v>
      </c>
      <c r="AN12" s="313">
        <v>1.63</v>
      </c>
      <c r="AO12" s="302"/>
      <c r="AP12" s="302"/>
      <c r="AQ12" s="302" t="str">
        <f>'[5]Precios de contratos anteriores'!BO16</f>
        <v xml:space="preserve"> </v>
      </c>
      <c r="AR12" s="303">
        <v>1.169</v>
      </c>
      <c r="AS12" s="303">
        <v>1.1578666666666666</v>
      </c>
      <c r="AT12" s="303">
        <v>1.25</v>
      </c>
      <c r="AU12" s="302" t="str">
        <f>'[5]Precios de contratos anteriores'!BP16</f>
        <v xml:space="preserve"> </v>
      </c>
      <c r="AV12" s="302" t="str">
        <f>'[5]Precios de contratos anteriores'!BQ16</f>
        <v xml:space="preserve"> </v>
      </c>
      <c r="AW12" s="302" t="str">
        <f>'[5]Precios de contratos anteriores'!BR16</f>
        <v xml:space="preserve"> </v>
      </c>
      <c r="AX12" s="303"/>
      <c r="AY12" s="303"/>
      <c r="AZ12" s="303"/>
      <c r="BA12" s="303" t="str">
        <f>'[5]Precios de contratos anteriores'!BS16</f>
        <v xml:space="preserve"> </v>
      </c>
      <c r="BB12" s="303" t="str">
        <f>'[5]Precios de contratos anteriores'!BT16</f>
        <v xml:space="preserve"> </v>
      </c>
      <c r="BC12" s="302"/>
      <c r="BD12" s="302"/>
      <c r="BE12" s="302"/>
      <c r="BF12" s="302"/>
      <c r="BG12" s="302"/>
      <c r="BH12" s="302"/>
      <c r="BI12" s="302"/>
      <c r="BJ12" s="302"/>
      <c r="BK12" s="302"/>
      <c r="BL12" s="302"/>
      <c r="BM12" s="302"/>
      <c r="BN12" s="302"/>
      <c r="BO12" s="302"/>
      <c r="BP12" s="302"/>
      <c r="BQ12" s="302"/>
      <c r="BR12" s="302"/>
      <c r="BS12" s="302" t="str">
        <f>'[5]Precios de contratos anteriores'!CB16</f>
        <v xml:space="preserve"> </v>
      </c>
      <c r="BT12" s="302" t="str">
        <f>'[5]Precios de contratos anteriores'!CC16</f>
        <v xml:space="preserve"> </v>
      </c>
      <c r="BU12" s="302" t="str">
        <f>'[5]Precios de contratos anteriores'!CD16</f>
        <v xml:space="preserve"> </v>
      </c>
      <c r="BV12" s="321">
        <v>1.26</v>
      </c>
      <c r="BW12" s="302">
        <v>0.85589999999999999</v>
      </c>
      <c r="BX12" s="302"/>
      <c r="BY12" s="301" t="str">
        <f>'[5]Precios de contratos anteriores'!CE16</f>
        <v xml:space="preserve"> </v>
      </c>
      <c r="BZ12" s="301" t="str">
        <f>'[5]Precios de contratos anteriores'!CF16</f>
        <v xml:space="preserve"> </v>
      </c>
      <c r="CA12" s="301" t="str">
        <f>'[5]Precios de contratos anteriores'!CG16</f>
        <v xml:space="preserve"> </v>
      </c>
      <c r="CB12" s="301">
        <f t="shared" si="0"/>
        <v>1.16761</v>
      </c>
      <c r="CC12" s="301">
        <f t="shared" si="1"/>
        <v>0.25969234316545686</v>
      </c>
      <c r="CD12" s="301">
        <f t="shared" si="2"/>
        <v>0.90791765683454317</v>
      </c>
      <c r="CE12" s="301">
        <f t="shared" si="3"/>
        <v>1.427302343165457</v>
      </c>
      <c r="CF12" s="301">
        <f t="shared" si="4"/>
        <v>1.2246666666666668</v>
      </c>
      <c r="CG12" s="300" t="str">
        <f t="shared" si="5"/>
        <v/>
      </c>
      <c r="CH12" s="300" t="str">
        <f t="shared" si="6"/>
        <v/>
      </c>
      <c r="CI12" s="300" t="str">
        <f t="shared" si="7"/>
        <v/>
      </c>
      <c r="CJ12" s="300" t="str">
        <f t="shared" si="8"/>
        <v/>
      </c>
      <c r="CK12" s="300" t="str">
        <f t="shared" si="9"/>
        <v/>
      </c>
      <c r="CL12" s="300" t="str">
        <f t="shared" si="10"/>
        <v/>
      </c>
      <c r="CM12" s="300" t="str">
        <f t="shared" si="11"/>
        <v/>
      </c>
      <c r="CN12" s="300" t="str">
        <f t="shared" si="12"/>
        <v/>
      </c>
      <c r="CO12" s="300" t="str">
        <f t="shared" si="13"/>
        <v/>
      </c>
      <c r="CP12" s="300" t="str">
        <f t="shared" si="14"/>
        <v/>
      </c>
      <c r="CQ12" s="300" t="str">
        <f t="shared" si="15"/>
        <v/>
      </c>
      <c r="CR12" s="300" t="str">
        <f t="shared" si="16"/>
        <v/>
      </c>
      <c r="CS12" s="300" t="str">
        <f t="shared" si="17"/>
        <v/>
      </c>
      <c r="CT12" s="300" t="str">
        <f t="shared" si="18"/>
        <v/>
      </c>
      <c r="CU12" s="300" t="str">
        <f t="shared" si="19"/>
        <v/>
      </c>
      <c r="CV12" s="300" t="str">
        <f t="shared" si="20"/>
        <v/>
      </c>
      <c r="CW12" s="300" t="str">
        <f t="shared" si="21"/>
        <v/>
      </c>
      <c r="CX12" s="300" t="str">
        <f t="shared" si="22"/>
        <v/>
      </c>
      <c r="CY12" s="300" t="str">
        <f t="shared" si="23"/>
        <v/>
      </c>
      <c r="CZ12" s="300" t="str">
        <f t="shared" si="24"/>
        <v/>
      </c>
      <c r="DA12" s="300" t="str">
        <f t="shared" si="25"/>
        <v/>
      </c>
      <c r="DB12" s="300" t="str">
        <f t="shared" si="26"/>
        <v/>
      </c>
      <c r="DC12" s="300" t="str">
        <f t="shared" si="27"/>
        <v/>
      </c>
      <c r="DD12" s="300" t="str">
        <f t="shared" si="28"/>
        <v/>
      </c>
      <c r="DE12" s="300" t="str">
        <f t="shared" si="29"/>
        <v/>
      </c>
      <c r="DF12" s="300" t="str">
        <f t="shared" si="30"/>
        <v/>
      </c>
      <c r="DG12" s="300" t="str">
        <f t="shared" si="31"/>
        <v/>
      </c>
      <c r="DH12" s="300" t="str">
        <f t="shared" si="32"/>
        <v/>
      </c>
      <c r="DI12" s="300" t="str">
        <f t="shared" si="33"/>
        <v/>
      </c>
      <c r="DJ12" s="300" t="str">
        <f t="shared" si="34"/>
        <v/>
      </c>
      <c r="DK12" s="300" t="str">
        <f t="shared" si="35"/>
        <v/>
      </c>
      <c r="DL12" s="300" t="str">
        <f t="shared" si="36"/>
        <v/>
      </c>
      <c r="DM12" s="300" t="str">
        <f t="shared" si="37"/>
        <v/>
      </c>
      <c r="DN12" s="300" t="str">
        <f t="shared" si="38"/>
        <v/>
      </c>
      <c r="DO12" s="300" t="str">
        <f t="shared" si="39"/>
        <v/>
      </c>
      <c r="DP12" s="300" t="str">
        <f t="shared" si="40"/>
        <v/>
      </c>
      <c r="DQ12" s="300">
        <f t="shared" si="41"/>
        <v>1.169</v>
      </c>
      <c r="DR12" s="300">
        <f t="shared" si="42"/>
        <v>1.1578666666666666</v>
      </c>
      <c r="DS12" s="300" t="str">
        <f t="shared" si="43"/>
        <v/>
      </c>
      <c r="DT12" s="300" t="str">
        <f t="shared" si="44"/>
        <v/>
      </c>
      <c r="DU12" s="300" t="str">
        <f t="shared" si="45"/>
        <v/>
      </c>
      <c r="DV12" s="300" t="str">
        <f t="shared" si="46"/>
        <v/>
      </c>
      <c r="DW12" s="300" t="str">
        <f t="shared" si="47"/>
        <v/>
      </c>
      <c r="DX12" s="300" t="str">
        <f t="shared" si="48"/>
        <v/>
      </c>
      <c r="DY12" s="300" t="str">
        <f t="shared" si="49"/>
        <v/>
      </c>
      <c r="DZ12" s="300" t="str">
        <f t="shared" si="50"/>
        <v/>
      </c>
      <c r="EA12" s="300" t="str">
        <f t="shared" si="51"/>
        <v/>
      </c>
      <c r="EB12" s="300" t="str">
        <f t="shared" si="52"/>
        <v/>
      </c>
      <c r="EC12" s="300" t="str">
        <f t="shared" si="53"/>
        <v/>
      </c>
      <c r="ED12" s="300" t="str">
        <f t="shared" si="54"/>
        <v/>
      </c>
      <c r="EE12" s="300" t="str">
        <f t="shared" si="55"/>
        <v/>
      </c>
      <c r="EF12" s="300" t="str">
        <f t="shared" si="56"/>
        <v/>
      </c>
      <c r="EG12" s="300" t="str">
        <f t="shared" si="57"/>
        <v/>
      </c>
      <c r="EH12" s="300" t="str">
        <f t="shared" si="58"/>
        <v/>
      </c>
      <c r="EI12" s="300" t="str">
        <f t="shared" si="59"/>
        <v/>
      </c>
      <c r="EJ12" s="300" t="str">
        <f t="shared" si="60"/>
        <v/>
      </c>
      <c r="EK12" s="300" t="str">
        <f t="shared" si="61"/>
        <v/>
      </c>
      <c r="EL12" s="300" t="str">
        <f t="shared" si="62"/>
        <v/>
      </c>
      <c r="EM12" s="300" t="str">
        <f t="shared" si="63"/>
        <v/>
      </c>
      <c r="EN12" s="300" t="str">
        <f t="shared" si="64"/>
        <v/>
      </c>
      <c r="EO12" s="300" t="str">
        <f t="shared" si="65"/>
        <v/>
      </c>
      <c r="EP12" s="300" t="str">
        <f t="shared" si="66"/>
        <v/>
      </c>
      <c r="EQ12" s="300" t="str">
        <f t="shared" si="67"/>
        <v/>
      </c>
      <c r="ER12" s="300" t="str">
        <f t="shared" si="68"/>
        <v/>
      </c>
      <c r="ES12" s="300" t="str">
        <f t="shared" si="69"/>
        <v/>
      </c>
      <c r="ET12" s="300" t="str">
        <f t="shared" si="70"/>
        <v/>
      </c>
      <c r="EU12" s="300" t="str">
        <f t="shared" si="71"/>
        <v/>
      </c>
      <c r="EV12" s="300" t="str">
        <f t="shared" si="72"/>
        <v/>
      </c>
      <c r="EW12" s="300" t="str">
        <f t="shared" si="73"/>
        <v/>
      </c>
      <c r="EX12" s="300" t="str">
        <f t="shared" si="74"/>
        <v/>
      </c>
      <c r="EY12" s="300" t="str">
        <f t="shared" si="75"/>
        <v/>
      </c>
      <c r="EZ12" s="300" t="str">
        <f t="shared" si="76"/>
        <v/>
      </c>
      <c r="FA12" s="299">
        <f t="shared" si="77"/>
        <v>0.67</v>
      </c>
      <c r="FB12" s="299">
        <f>ROUND(FA12*(1+[5]Inflación!$G$50),2)</f>
        <v>0.68</v>
      </c>
      <c r="FC12" s="298">
        <f t="shared" si="78"/>
        <v>-0.39820359281437123</v>
      </c>
    </row>
    <row r="13" spans="2:159" ht="21" customHeight="1">
      <c r="B13" s="309">
        <f t="shared" si="79"/>
        <v>8</v>
      </c>
      <c r="C13" s="315" t="s">
        <v>1047</v>
      </c>
      <c r="D13" s="302"/>
      <c r="E13" s="311" t="s">
        <v>12</v>
      </c>
      <c r="F13" s="314">
        <v>1.845</v>
      </c>
      <c r="G13" s="304"/>
      <c r="H13" s="302"/>
      <c r="I13" s="302"/>
      <c r="J13" s="301" t="str">
        <f>'[5]Precios de contratos anteriores'!AV17</f>
        <v xml:space="preserve"> </v>
      </c>
      <c r="K13" s="301" t="str">
        <f>'[5]Precios de contratos anteriores'!AW17</f>
        <v xml:space="preserve"> </v>
      </c>
      <c r="L13" s="301" t="str">
        <f>'[5]Precios de contratos anteriores'!AX17</f>
        <v xml:space="preserve"> </v>
      </c>
      <c r="M13" s="301" t="str">
        <f>'[5]Precios de contratos anteriores'!AY17</f>
        <v xml:space="preserve"> </v>
      </c>
      <c r="N13" s="302"/>
      <c r="O13" s="302"/>
      <c r="P13" s="302"/>
      <c r="Q13" s="302" t="str">
        <f>'[5]Precios de contratos anteriores'!AZ17</f>
        <v xml:space="preserve"> </v>
      </c>
      <c r="R13" s="302" t="str">
        <f>'[5]Precios de contratos anteriores'!BA17</f>
        <v xml:space="preserve"> </v>
      </c>
      <c r="S13" s="302" t="str">
        <f>'[5]Precios de contratos anteriores'!BB17</f>
        <v xml:space="preserve"> </v>
      </c>
      <c r="T13" s="302"/>
      <c r="U13" s="302"/>
      <c r="V13" s="302"/>
      <c r="W13" s="302"/>
      <c r="X13" s="302"/>
      <c r="Y13" s="302"/>
      <c r="Z13" s="302"/>
      <c r="AA13" s="302"/>
      <c r="AB13" s="302"/>
      <c r="AC13" s="302"/>
      <c r="AD13" s="302"/>
      <c r="AE13" s="302"/>
      <c r="AF13" s="302"/>
      <c r="AG13" s="302"/>
      <c r="AH13" s="302"/>
      <c r="AI13" s="302" t="str">
        <f>'[5]Precios de contratos anteriores'!BI17</f>
        <v xml:space="preserve"> </v>
      </c>
      <c r="AJ13" s="302"/>
      <c r="AK13" s="302"/>
      <c r="AL13" s="313">
        <v>2.25</v>
      </c>
      <c r="AM13" s="313">
        <v>2.5</v>
      </c>
      <c r="AN13" s="313">
        <v>2.93</v>
      </c>
      <c r="AO13" s="302"/>
      <c r="AP13" s="302"/>
      <c r="AQ13" s="302" t="str">
        <f>'[5]Precios de contratos anteriores'!BO17</f>
        <v xml:space="preserve"> </v>
      </c>
      <c r="AR13" s="303">
        <v>1.9372499999999999</v>
      </c>
      <c r="AS13" s="303">
        <v>1.9188000000000001</v>
      </c>
      <c r="AT13" s="303">
        <v>2.1</v>
      </c>
      <c r="AU13" s="302" t="str">
        <f>'[5]Precios de contratos anteriores'!BP17</f>
        <v xml:space="preserve"> </v>
      </c>
      <c r="AV13" s="302" t="str">
        <f>'[5]Precios de contratos anteriores'!BQ17</f>
        <v xml:space="preserve"> </v>
      </c>
      <c r="AW13" s="302" t="str">
        <f>'[5]Precios de contratos anteriores'!BR17</f>
        <v xml:space="preserve"> </v>
      </c>
      <c r="AX13" s="303"/>
      <c r="AY13" s="303"/>
      <c r="AZ13" s="303"/>
      <c r="BA13" s="303" t="str">
        <f>'[5]Precios de contratos anteriores'!BS17</f>
        <v xml:space="preserve"> </v>
      </c>
      <c r="BB13" s="303" t="str">
        <f>'[5]Precios de contratos anteriores'!BT17</f>
        <v xml:space="preserve"> </v>
      </c>
      <c r="BC13" s="302"/>
      <c r="BD13" s="302"/>
      <c r="BE13" s="302"/>
      <c r="BF13" s="302"/>
      <c r="BG13" s="302"/>
      <c r="BH13" s="302"/>
      <c r="BI13" s="302"/>
      <c r="BJ13" s="302"/>
      <c r="BK13" s="302"/>
      <c r="BL13" s="302"/>
      <c r="BM13" s="302"/>
      <c r="BN13" s="302"/>
      <c r="BO13" s="302"/>
      <c r="BP13" s="302"/>
      <c r="BQ13" s="302"/>
      <c r="BR13" s="302"/>
      <c r="BS13" s="302" t="str">
        <f>'[5]Precios de contratos anteriores'!CB17</f>
        <v xml:space="preserve"> </v>
      </c>
      <c r="BT13" s="302" t="str">
        <f>'[5]Precios de contratos anteriores'!CC17</f>
        <v xml:space="preserve"> </v>
      </c>
      <c r="BU13" s="302" t="str">
        <f>'[5]Precios de contratos anteriores'!CD17</f>
        <v xml:space="preserve"> </v>
      </c>
      <c r="BV13" s="322"/>
      <c r="BW13" s="302"/>
      <c r="BX13" s="302"/>
      <c r="BY13" s="301" t="str">
        <f>'[5]Precios de contratos anteriores'!CE17</f>
        <v xml:space="preserve"> </v>
      </c>
      <c r="BZ13" s="301" t="str">
        <f>'[5]Precios de contratos anteriores'!CF17</f>
        <v xml:space="preserve"> </v>
      </c>
      <c r="CA13" s="301" t="str">
        <f>'[5]Precios de contratos anteriores'!CG17</f>
        <v xml:space="preserve"> </v>
      </c>
      <c r="CB13" s="301">
        <f t="shared" si="0"/>
        <v>2.2115785714285718</v>
      </c>
      <c r="CC13" s="301">
        <f t="shared" si="1"/>
        <v>0.38914383786412376</v>
      </c>
      <c r="CD13" s="301">
        <f t="shared" si="2"/>
        <v>1.8224347335644482</v>
      </c>
      <c r="CE13" s="301">
        <f t="shared" si="3"/>
        <v>2.6007224092926955</v>
      </c>
      <c r="CF13" s="301">
        <f t="shared" si="4"/>
        <v>2.0295000000000001</v>
      </c>
      <c r="CG13" s="300" t="str">
        <f t="shared" si="5"/>
        <v/>
      </c>
      <c r="CH13" s="300" t="str">
        <f t="shared" si="6"/>
        <v/>
      </c>
      <c r="CI13" s="300" t="str">
        <f t="shared" si="7"/>
        <v/>
      </c>
      <c r="CJ13" s="300" t="str">
        <f t="shared" si="8"/>
        <v/>
      </c>
      <c r="CK13" s="300" t="str">
        <f t="shared" si="9"/>
        <v/>
      </c>
      <c r="CL13" s="300" t="str">
        <f t="shared" si="10"/>
        <v/>
      </c>
      <c r="CM13" s="300" t="str">
        <f t="shared" si="11"/>
        <v/>
      </c>
      <c r="CN13" s="300" t="str">
        <f t="shared" si="12"/>
        <v/>
      </c>
      <c r="CO13" s="300" t="str">
        <f t="shared" si="13"/>
        <v/>
      </c>
      <c r="CP13" s="300" t="str">
        <f t="shared" si="14"/>
        <v/>
      </c>
      <c r="CQ13" s="300" t="str">
        <f t="shared" si="15"/>
        <v/>
      </c>
      <c r="CR13" s="300" t="str">
        <f t="shared" si="16"/>
        <v/>
      </c>
      <c r="CS13" s="300" t="str">
        <f t="shared" si="17"/>
        <v/>
      </c>
      <c r="CT13" s="300" t="str">
        <f t="shared" si="18"/>
        <v/>
      </c>
      <c r="CU13" s="300" t="str">
        <f t="shared" si="19"/>
        <v/>
      </c>
      <c r="CV13" s="300" t="str">
        <f t="shared" si="20"/>
        <v/>
      </c>
      <c r="CW13" s="300" t="str">
        <f t="shared" si="21"/>
        <v/>
      </c>
      <c r="CX13" s="300" t="str">
        <f t="shared" si="22"/>
        <v/>
      </c>
      <c r="CY13" s="300" t="str">
        <f t="shared" si="23"/>
        <v/>
      </c>
      <c r="CZ13" s="300" t="str">
        <f t="shared" si="24"/>
        <v/>
      </c>
      <c r="DA13" s="300" t="str">
        <f t="shared" si="25"/>
        <v/>
      </c>
      <c r="DB13" s="300" t="str">
        <f t="shared" si="26"/>
        <v/>
      </c>
      <c r="DC13" s="300" t="str">
        <f t="shared" si="27"/>
        <v/>
      </c>
      <c r="DD13" s="300" t="str">
        <f t="shared" si="28"/>
        <v/>
      </c>
      <c r="DE13" s="300" t="str">
        <f t="shared" si="29"/>
        <v/>
      </c>
      <c r="DF13" s="300" t="str">
        <f t="shared" si="30"/>
        <v/>
      </c>
      <c r="DG13" s="300" t="str">
        <f t="shared" si="31"/>
        <v/>
      </c>
      <c r="DH13" s="300" t="str">
        <f t="shared" si="32"/>
        <v/>
      </c>
      <c r="DI13" s="300" t="str">
        <f t="shared" si="33"/>
        <v/>
      </c>
      <c r="DJ13" s="300" t="str">
        <f t="shared" si="34"/>
        <v/>
      </c>
      <c r="DK13" s="300" t="str">
        <f t="shared" si="35"/>
        <v/>
      </c>
      <c r="DL13" s="300" t="str">
        <f t="shared" si="36"/>
        <v/>
      </c>
      <c r="DM13" s="300" t="str">
        <f t="shared" si="37"/>
        <v/>
      </c>
      <c r="DN13" s="300" t="str">
        <f t="shared" si="38"/>
        <v/>
      </c>
      <c r="DO13" s="300" t="str">
        <f t="shared" si="39"/>
        <v/>
      </c>
      <c r="DP13" s="300" t="str">
        <f t="shared" si="40"/>
        <v/>
      </c>
      <c r="DQ13" s="300">
        <f t="shared" si="41"/>
        <v>1.9372499999999999</v>
      </c>
      <c r="DR13" s="300">
        <f t="shared" si="42"/>
        <v>1.9188000000000001</v>
      </c>
      <c r="DS13" s="300" t="str">
        <f t="shared" si="43"/>
        <v/>
      </c>
      <c r="DT13" s="300" t="str">
        <f t="shared" si="44"/>
        <v/>
      </c>
      <c r="DU13" s="300" t="str">
        <f t="shared" si="45"/>
        <v/>
      </c>
      <c r="DV13" s="300" t="str">
        <f t="shared" si="46"/>
        <v/>
      </c>
      <c r="DW13" s="300" t="str">
        <f t="shared" si="47"/>
        <v/>
      </c>
      <c r="DX13" s="300" t="str">
        <f t="shared" si="48"/>
        <v/>
      </c>
      <c r="DY13" s="300" t="str">
        <f t="shared" si="49"/>
        <v/>
      </c>
      <c r="DZ13" s="300" t="str">
        <f t="shared" si="50"/>
        <v/>
      </c>
      <c r="EA13" s="300" t="str">
        <f t="shared" si="51"/>
        <v/>
      </c>
      <c r="EB13" s="300" t="str">
        <f t="shared" si="52"/>
        <v/>
      </c>
      <c r="EC13" s="300" t="str">
        <f t="shared" si="53"/>
        <v/>
      </c>
      <c r="ED13" s="300" t="str">
        <f t="shared" si="54"/>
        <v/>
      </c>
      <c r="EE13" s="300" t="str">
        <f t="shared" si="55"/>
        <v/>
      </c>
      <c r="EF13" s="300" t="str">
        <f t="shared" si="56"/>
        <v/>
      </c>
      <c r="EG13" s="300" t="str">
        <f t="shared" si="57"/>
        <v/>
      </c>
      <c r="EH13" s="300" t="str">
        <f t="shared" si="58"/>
        <v/>
      </c>
      <c r="EI13" s="300" t="str">
        <f t="shared" si="59"/>
        <v/>
      </c>
      <c r="EJ13" s="300" t="str">
        <f t="shared" si="60"/>
        <v/>
      </c>
      <c r="EK13" s="300" t="str">
        <f t="shared" si="61"/>
        <v/>
      </c>
      <c r="EL13" s="300" t="str">
        <f t="shared" si="62"/>
        <v/>
      </c>
      <c r="EM13" s="300" t="str">
        <f t="shared" si="63"/>
        <v/>
      </c>
      <c r="EN13" s="300" t="str">
        <f t="shared" si="64"/>
        <v/>
      </c>
      <c r="EO13" s="300" t="str">
        <f t="shared" si="65"/>
        <v/>
      </c>
      <c r="EP13" s="300" t="str">
        <f t="shared" si="66"/>
        <v/>
      </c>
      <c r="EQ13" s="300" t="str">
        <f t="shared" si="67"/>
        <v/>
      </c>
      <c r="ER13" s="300" t="str">
        <f t="shared" si="68"/>
        <v/>
      </c>
      <c r="ES13" s="300" t="str">
        <f t="shared" si="69"/>
        <v/>
      </c>
      <c r="ET13" s="300" t="str">
        <f t="shared" si="70"/>
        <v/>
      </c>
      <c r="EU13" s="300" t="str">
        <f t="shared" si="71"/>
        <v/>
      </c>
      <c r="EV13" s="300" t="str">
        <f t="shared" si="72"/>
        <v/>
      </c>
      <c r="EW13" s="300" t="str">
        <f t="shared" si="73"/>
        <v/>
      </c>
      <c r="EX13" s="300" t="str">
        <f t="shared" si="74"/>
        <v/>
      </c>
      <c r="EY13" s="300" t="str">
        <f t="shared" si="75"/>
        <v/>
      </c>
      <c r="EZ13" s="300" t="str">
        <f t="shared" si="76"/>
        <v/>
      </c>
      <c r="FA13" s="299">
        <f t="shared" si="77"/>
        <v>1.93</v>
      </c>
      <c r="FB13" s="299">
        <f>ROUND(FA13*(1+[5]Inflación!$G$50),2)</f>
        <v>1.95</v>
      </c>
      <c r="FC13" s="298">
        <f t="shared" si="78"/>
        <v>4.6070460704606964E-2</v>
      </c>
    </row>
    <row r="14" spans="2:159" ht="21" customHeight="1">
      <c r="B14" s="309">
        <f t="shared" si="79"/>
        <v>9</v>
      </c>
      <c r="C14" s="315" t="s">
        <v>1046</v>
      </c>
      <c r="D14" s="302" t="s">
        <v>931</v>
      </c>
      <c r="E14" s="311" t="s">
        <v>12</v>
      </c>
      <c r="F14" s="314">
        <v>1.375</v>
      </c>
      <c r="G14" s="304"/>
      <c r="H14" s="302"/>
      <c r="I14" s="302"/>
      <c r="J14" s="301" t="str">
        <f>'[5]Precios de contratos anteriores'!AV18</f>
        <v xml:space="preserve"> </v>
      </c>
      <c r="K14" s="301" t="str">
        <f>'[5]Precios de contratos anteriores'!AW18</f>
        <v xml:space="preserve"> </v>
      </c>
      <c r="L14" s="301" t="str">
        <f>'[5]Precios de contratos anteriores'!AX18</f>
        <v xml:space="preserve"> </v>
      </c>
      <c r="M14" s="301" t="str">
        <f>'[5]Precios de contratos anteriores'!AY18</f>
        <v xml:space="preserve"> </v>
      </c>
      <c r="N14" s="302"/>
      <c r="O14" s="302"/>
      <c r="P14" s="302"/>
      <c r="Q14" s="302" t="str">
        <f>'[5]Precios de contratos anteriores'!AZ18</f>
        <v xml:space="preserve"> </v>
      </c>
      <c r="R14" s="302" t="str">
        <f>'[5]Precios de contratos anteriores'!BA18</f>
        <v xml:space="preserve"> </v>
      </c>
      <c r="S14" s="302" t="str">
        <f>'[5]Precios de contratos anteriores'!BB18</f>
        <v xml:space="preserve"> </v>
      </c>
      <c r="T14" s="302"/>
      <c r="U14" s="302"/>
      <c r="V14" s="302"/>
      <c r="W14" s="303"/>
      <c r="X14" s="303"/>
      <c r="Y14" s="302"/>
      <c r="Z14" s="302"/>
      <c r="AA14" s="302"/>
      <c r="AB14" s="302"/>
      <c r="AC14" s="303"/>
      <c r="AD14" s="303"/>
      <c r="AE14" s="302"/>
      <c r="AF14" s="302"/>
      <c r="AG14" s="302"/>
      <c r="AH14" s="302"/>
      <c r="AI14" s="302" t="str">
        <f>'[5]Precios de contratos anteriores'!BI18</f>
        <v xml:space="preserve"> </v>
      </c>
      <c r="AJ14" s="303"/>
      <c r="AK14" s="302"/>
      <c r="AL14" s="313">
        <v>1.32</v>
      </c>
      <c r="AM14" s="313">
        <v>1.42</v>
      </c>
      <c r="AN14" s="313">
        <v>1.72</v>
      </c>
      <c r="AO14" s="303"/>
      <c r="AP14" s="303"/>
      <c r="AQ14" s="302" t="str">
        <f>'[5]Precios de contratos anteriores'!BO18</f>
        <v xml:space="preserve"> </v>
      </c>
      <c r="AR14" s="303">
        <v>1.4437500000000001</v>
      </c>
      <c r="AS14" s="303">
        <v>1.43</v>
      </c>
      <c r="AT14" s="303">
        <v>1.47</v>
      </c>
      <c r="AU14" s="302" t="str">
        <f>'[5]Precios de contratos anteriores'!BP18</f>
        <v xml:space="preserve"> </v>
      </c>
      <c r="AV14" s="302" t="str">
        <f>'[5]Precios de contratos anteriores'!BQ18</f>
        <v xml:space="preserve"> </v>
      </c>
      <c r="AW14" s="302" t="str">
        <f>'[5]Precios de contratos anteriores'!BR18</f>
        <v xml:space="preserve"> </v>
      </c>
      <c r="AX14" s="303"/>
      <c r="AY14" s="303"/>
      <c r="AZ14" s="303"/>
      <c r="BA14" s="303" t="str">
        <f>'[5]Precios de contratos anteriores'!BS18</f>
        <v xml:space="preserve"> </v>
      </c>
      <c r="BB14" s="303" t="str">
        <f>'[5]Precios de contratos anteriores'!BT18</f>
        <v xml:space="preserve"> </v>
      </c>
      <c r="BC14" s="302"/>
      <c r="BD14" s="302"/>
      <c r="BE14" s="302"/>
      <c r="BF14" s="302"/>
      <c r="BG14" s="303"/>
      <c r="BH14" s="303"/>
      <c r="BI14" s="302"/>
      <c r="BJ14" s="302"/>
      <c r="BK14" s="302"/>
      <c r="BL14" s="302"/>
      <c r="BM14" s="303"/>
      <c r="BN14" s="303"/>
      <c r="BO14" s="302"/>
      <c r="BP14" s="302"/>
      <c r="BQ14" s="302"/>
      <c r="BR14" s="302"/>
      <c r="BS14" s="302" t="str">
        <f>'[5]Precios de contratos anteriores'!CB18</f>
        <v xml:space="preserve"> </v>
      </c>
      <c r="BT14" s="302" t="str">
        <f>'[5]Precios de contratos anteriores'!CC18</f>
        <v xml:space="preserve"> </v>
      </c>
      <c r="BU14" s="302" t="str">
        <f>'[5]Precios de contratos anteriores'!CD18</f>
        <v xml:space="preserve"> </v>
      </c>
      <c r="BV14" s="322"/>
      <c r="BW14" s="302"/>
      <c r="BX14" s="302"/>
      <c r="BY14" s="301" t="str">
        <f>'[5]Precios de contratos anteriores'!CE18</f>
        <v xml:space="preserve"> </v>
      </c>
      <c r="BZ14" s="301" t="str">
        <f>'[5]Precios de contratos anteriores'!CF18</f>
        <v xml:space="preserve"> </v>
      </c>
      <c r="CA14" s="301" t="str">
        <f>'[5]Precios de contratos anteriores'!CG18</f>
        <v xml:space="preserve"> </v>
      </c>
      <c r="CB14" s="301">
        <f t="shared" si="0"/>
        <v>1.454107142857143</v>
      </c>
      <c r="CC14" s="301">
        <f t="shared" si="1"/>
        <v>0.12717834075479539</v>
      </c>
      <c r="CD14" s="301">
        <f t="shared" si="2"/>
        <v>1.3269288021023478</v>
      </c>
      <c r="CE14" s="301">
        <f t="shared" si="3"/>
        <v>1.5812854836119383</v>
      </c>
      <c r="CF14" s="301">
        <f t="shared" si="4"/>
        <v>1.5125000000000002</v>
      </c>
      <c r="CG14" s="300" t="str">
        <f t="shared" si="5"/>
        <v/>
      </c>
      <c r="CH14" s="300" t="str">
        <f t="shared" si="6"/>
        <v/>
      </c>
      <c r="CI14" s="300" t="str">
        <f t="shared" si="7"/>
        <v/>
      </c>
      <c r="CJ14" s="300" t="str">
        <f t="shared" si="8"/>
        <v/>
      </c>
      <c r="CK14" s="300" t="str">
        <f t="shared" si="9"/>
        <v/>
      </c>
      <c r="CL14" s="300" t="str">
        <f t="shared" si="10"/>
        <v/>
      </c>
      <c r="CM14" s="300" t="str">
        <f t="shared" si="11"/>
        <v/>
      </c>
      <c r="CN14" s="300" t="str">
        <f t="shared" si="12"/>
        <v/>
      </c>
      <c r="CO14" s="300" t="str">
        <f t="shared" si="13"/>
        <v/>
      </c>
      <c r="CP14" s="300" t="str">
        <f t="shared" si="14"/>
        <v/>
      </c>
      <c r="CQ14" s="300" t="str">
        <f t="shared" si="15"/>
        <v/>
      </c>
      <c r="CR14" s="300" t="str">
        <f t="shared" si="16"/>
        <v/>
      </c>
      <c r="CS14" s="300" t="str">
        <f t="shared" si="17"/>
        <v/>
      </c>
      <c r="CT14" s="300" t="str">
        <f t="shared" si="18"/>
        <v/>
      </c>
      <c r="CU14" s="300" t="str">
        <f t="shared" si="19"/>
        <v/>
      </c>
      <c r="CV14" s="300" t="str">
        <f t="shared" si="20"/>
        <v/>
      </c>
      <c r="CW14" s="300" t="str">
        <f t="shared" si="21"/>
        <v/>
      </c>
      <c r="CX14" s="300" t="str">
        <f t="shared" si="22"/>
        <v/>
      </c>
      <c r="CY14" s="300" t="str">
        <f t="shared" si="23"/>
        <v/>
      </c>
      <c r="CZ14" s="300" t="str">
        <f t="shared" si="24"/>
        <v/>
      </c>
      <c r="DA14" s="300" t="str">
        <f t="shared" si="25"/>
        <v/>
      </c>
      <c r="DB14" s="300" t="str">
        <f t="shared" si="26"/>
        <v/>
      </c>
      <c r="DC14" s="300" t="str">
        <f t="shared" si="27"/>
        <v/>
      </c>
      <c r="DD14" s="300" t="str">
        <f t="shared" si="28"/>
        <v/>
      </c>
      <c r="DE14" s="300" t="str">
        <f t="shared" si="29"/>
        <v/>
      </c>
      <c r="DF14" s="300" t="str">
        <f t="shared" si="30"/>
        <v/>
      </c>
      <c r="DG14" s="300" t="str">
        <f t="shared" si="31"/>
        <v/>
      </c>
      <c r="DH14" s="300" t="str">
        <f t="shared" si="32"/>
        <v/>
      </c>
      <c r="DI14" s="300" t="str">
        <f t="shared" si="33"/>
        <v/>
      </c>
      <c r="DJ14" s="300" t="str">
        <f t="shared" si="34"/>
        <v/>
      </c>
      <c r="DK14" s="300" t="str">
        <f t="shared" si="35"/>
        <v/>
      </c>
      <c r="DL14" s="300">
        <f t="shared" si="36"/>
        <v>1.42</v>
      </c>
      <c r="DM14" s="300" t="str">
        <f t="shared" si="37"/>
        <v/>
      </c>
      <c r="DN14" s="300" t="str">
        <f t="shared" si="38"/>
        <v/>
      </c>
      <c r="DO14" s="300" t="str">
        <f t="shared" si="39"/>
        <v/>
      </c>
      <c r="DP14" s="300" t="str">
        <f t="shared" si="40"/>
        <v/>
      </c>
      <c r="DQ14" s="300">
        <f t="shared" si="41"/>
        <v>1.4437500000000001</v>
      </c>
      <c r="DR14" s="300">
        <f t="shared" si="42"/>
        <v>1.43</v>
      </c>
      <c r="DS14" s="300">
        <f t="shared" si="43"/>
        <v>1.47</v>
      </c>
      <c r="DT14" s="300" t="str">
        <f t="shared" si="44"/>
        <v/>
      </c>
      <c r="DU14" s="300" t="str">
        <f t="shared" si="45"/>
        <v/>
      </c>
      <c r="DV14" s="300" t="str">
        <f t="shared" si="46"/>
        <v/>
      </c>
      <c r="DW14" s="300" t="str">
        <f t="shared" si="47"/>
        <v/>
      </c>
      <c r="DX14" s="300" t="str">
        <f t="shared" si="48"/>
        <v/>
      </c>
      <c r="DY14" s="300" t="str">
        <f t="shared" si="49"/>
        <v/>
      </c>
      <c r="DZ14" s="300" t="str">
        <f t="shared" si="50"/>
        <v/>
      </c>
      <c r="EA14" s="300" t="str">
        <f t="shared" si="51"/>
        <v/>
      </c>
      <c r="EB14" s="300" t="str">
        <f t="shared" si="52"/>
        <v/>
      </c>
      <c r="EC14" s="300" t="str">
        <f t="shared" si="53"/>
        <v/>
      </c>
      <c r="ED14" s="300" t="str">
        <f t="shared" si="54"/>
        <v/>
      </c>
      <c r="EE14" s="300" t="str">
        <f t="shared" si="55"/>
        <v/>
      </c>
      <c r="EF14" s="300" t="str">
        <f t="shared" si="56"/>
        <v/>
      </c>
      <c r="EG14" s="300" t="str">
        <f t="shared" si="57"/>
        <v/>
      </c>
      <c r="EH14" s="300" t="str">
        <f t="shared" si="58"/>
        <v/>
      </c>
      <c r="EI14" s="300" t="str">
        <f t="shared" si="59"/>
        <v/>
      </c>
      <c r="EJ14" s="300" t="str">
        <f t="shared" si="60"/>
        <v/>
      </c>
      <c r="EK14" s="300" t="str">
        <f t="shared" si="61"/>
        <v/>
      </c>
      <c r="EL14" s="300" t="str">
        <f t="shared" si="62"/>
        <v/>
      </c>
      <c r="EM14" s="300" t="str">
        <f t="shared" si="63"/>
        <v/>
      </c>
      <c r="EN14" s="300" t="str">
        <f t="shared" si="64"/>
        <v/>
      </c>
      <c r="EO14" s="300" t="str">
        <f t="shared" si="65"/>
        <v/>
      </c>
      <c r="EP14" s="300" t="str">
        <f t="shared" si="66"/>
        <v/>
      </c>
      <c r="EQ14" s="300" t="str">
        <f t="shared" si="67"/>
        <v/>
      </c>
      <c r="ER14" s="300" t="str">
        <f t="shared" si="68"/>
        <v/>
      </c>
      <c r="ES14" s="300" t="str">
        <f t="shared" si="69"/>
        <v/>
      </c>
      <c r="ET14" s="300" t="str">
        <f t="shared" si="70"/>
        <v/>
      </c>
      <c r="EU14" s="300" t="str">
        <f t="shared" si="71"/>
        <v/>
      </c>
      <c r="EV14" s="300" t="str">
        <f t="shared" si="72"/>
        <v/>
      </c>
      <c r="EW14" s="300" t="str">
        <f t="shared" si="73"/>
        <v/>
      </c>
      <c r="EX14" s="300" t="str">
        <f t="shared" si="74"/>
        <v/>
      </c>
      <c r="EY14" s="300" t="str">
        <f t="shared" si="75"/>
        <v/>
      </c>
      <c r="EZ14" s="300" t="str">
        <f t="shared" si="76"/>
        <v/>
      </c>
      <c r="FA14" s="299">
        <f t="shared" si="77"/>
        <v>1.44</v>
      </c>
      <c r="FB14" s="299">
        <f>ROUND(FA14*(1+[5]Inflación!$G$50),2)</f>
        <v>1.46</v>
      </c>
      <c r="FC14" s="298">
        <f t="shared" si="78"/>
        <v>4.7272727272727133E-2</v>
      </c>
    </row>
    <row r="15" spans="2:159" ht="21" customHeight="1">
      <c r="B15" s="309">
        <f t="shared" si="79"/>
        <v>10</v>
      </c>
      <c r="C15" s="315" t="s">
        <v>1045</v>
      </c>
      <c r="D15" s="302" t="s">
        <v>931</v>
      </c>
      <c r="E15" s="311" t="s">
        <v>12</v>
      </c>
      <c r="F15" s="314">
        <v>19.574999999999999</v>
      </c>
      <c r="G15" s="304"/>
      <c r="H15" s="302"/>
      <c r="I15" s="302"/>
      <c r="J15" s="301" t="str">
        <f>'[5]Precios de contratos anteriores'!AV19</f>
        <v xml:space="preserve"> </v>
      </c>
      <c r="K15" s="301" t="str">
        <f>'[5]Precios de contratos anteriores'!AW19</f>
        <v xml:space="preserve"> </v>
      </c>
      <c r="L15" s="301" t="str">
        <f>'[5]Precios de contratos anteriores'!AX19</f>
        <v xml:space="preserve"> </v>
      </c>
      <c r="M15" s="301" t="str">
        <f>'[5]Precios de contratos anteriores'!AY19</f>
        <v xml:space="preserve"> </v>
      </c>
      <c r="N15" s="302"/>
      <c r="O15" s="302"/>
      <c r="P15" s="302"/>
      <c r="Q15" s="302" t="str">
        <f>'[5]Precios de contratos anteriores'!AZ19</f>
        <v xml:space="preserve"> </v>
      </c>
      <c r="R15" s="302" t="str">
        <f>'[5]Precios de contratos anteriores'!BA19</f>
        <v xml:space="preserve"> </v>
      </c>
      <c r="S15" s="302" t="str">
        <f>'[5]Precios de contratos anteriores'!BB19</f>
        <v xml:space="preserve"> </v>
      </c>
      <c r="T15" s="302"/>
      <c r="U15" s="302"/>
      <c r="V15" s="302"/>
      <c r="W15" s="302"/>
      <c r="X15" s="302"/>
      <c r="Y15" s="302"/>
      <c r="Z15" s="302"/>
      <c r="AA15" s="302"/>
      <c r="AB15" s="302"/>
      <c r="AC15" s="302"/>
      <c r="AD15" s="302"/>
      <c r="AE15" s="302"/>
      <c r="AF15" s="302"/>
      <c r="AG15" s="302"/>
      <c r="AH15" s="302"/>
      <c r="AI15" s="302" t="str">
        <f>'[5]Precios de contratos anteriores'!BI19</f>
        <v xml:space="preserve"> </v>
      </c>
      <c r="AJ15" s="302"/>
      <c r="AK15" s="302"/>
      <c r="AL15" s="313">
        <v>16.5</v>
      </c>
      <c r="AM15" s="313">
        <v>16.600000000000001</v>
      </c>
      <c r="AN15" s="313">
        <v>21.45</v>
      </c>
      <c r="AO15" s="302"/>
      <c r="AP15" s="302"/>
      <c r="AQ15" s="302" t="str">
        <f>'[5]Precios de contratos anteriores'!BO19</f>
        <v xml:space="preserve"> </v>
      </c>
      <c r="AR15" s="303">
        <v>20.553750000000001</v>
      </c>
      <c r="AS15" s="303">
        <v>20.358000000000001</v>
      </c>
      <c r="AT15" s="303">
        <v>21.58</v>
      </c>
      <c r="AU15" s="302" t="str">
        <f>'[5]Precios de contratos anteriores'!BP19</f>
        <v xml:space="preserve"> </v>
      </c>
      <c r="AV15" s="302" t="str">
        <f>'[5]Precios de contratos anteriores'!BQ19</f>
        <v xml:space="preserve"> </v>
      </c>
      <c r="AW15" s="302" t="str">
        <f>'[5]Precios de contratos anteriores'!BR19</f>
        <v xml:space="preserve"> </v>
      </c>
      <c r="AX15" s="303"/>
      <c r="AY15" s="303"/>
      <c r="AZ15" s="303"/>
      <c r="BA15" s="303" t="str">
        <f>'[5]Precios de contratos anteriores'!BS19</f>
        <v xml:space="preserve"> </v>
      </c>
      <c r="BB15" s="303" t="str">
        <f>'[5]Precios de contratos anteriores'!BT19</f>
        <v xml:space="preserve"> </v>
      </c>
      <c r="BC15" s="302"/>
      <c r="BD15" s="302"/>
      <c r="BE15" s="302"/>
      <c r="BF15" s="302"/>
      <c r="BG15" s="302"/>
      <c r="BH15" s="302"/>
      <c r="BI15" s="302"/>
      <c r="BJ15" s="302"/>
      <c r="BK15" s="302"/>
      <c r="BL15" s="302"/>
      <c r="BM15" s="302"/>
      <c r="BN15" s="302"/>
      <c r="BO15" s="302"/>
      <c r="BP15" s="302"/>
      <c r="BQ15" s="302"/>
      <c r="BR15" s="302"/>
      <c r="BS15" s="302" t="str">
        <f>'[5]Precios de contratos anteriores'!CB19</f>
        <v xml:space="preserve"> </v>
      </c>
      <c r="BT15" s="302" t="str">
        <f>'[5]Precios de contratos anteriores'!CC19</f>
        <v xml:space="preserve"> </v>
      </c>
      <c r="BU15" s="302" t="str">
        <f>'[5]Precios de contratos anteriores'!CD19</f>
        <v xml:space="preserve"> </v>
      </c>
      <c r="BV15" s="322"/>
      <c r="BW15" s="302"/>
      <c r="BX15" s="302"/>
      <c r="BY15" s="301" t="str">
        <f>'[5]Precios de contratos anteriores'!CE19</f>
        <v xml:space="preserve"> </v>
      </c>
      <c r="BZ15" s="301" t="str">
        <f>'[5]Precios de contratos anteriores'!CF19</f>
        <v xml:space="preserve"> </v>
      </c>
      <c r="CA15" s="301" t="str">
        <f>'[5]Precios de contratos anteriores'!CG19</f>
        <v xml:space="preserve"> </v>
      </c>
      <c r="CB15" s="301">
        <f t="shared" si="0"/>
        <v>19.516678571428574</v>
      </c>
      <c r="CC15" s="301">
        <f t="shared" si="1"/>
        <v>2.1365521617504841</v>
      </c>
      <c r="CD15" s="301">
        <f t="shared" si="2"/>
        <v>17.380126409678091</v>
      </c>
      <c r="CE15" s="301">
        <f t="shared" si="3"/>
        <v>21.653230733179058</v>
      </c>
      <c r="CF15" s="301">
        <f t="shared" si="4"/>
        <v>21.532500000000002</v>
      </c>
      <c r="CG15" s="300" t="str">
        <f t="shared" si="5"/>
        <v/>
      </c>
      <c r="CH15" s="300" t="str">
        <f t="shared" si="6"/>
        <v/>
      </c>
      <c r="CI15" s="300" t="str">
        <f t="shared" si="7"/>
        <v/>
      </c>
      <c r="CJ15" s="300" t="str">
        <f t="shared" si="8"/>
        <v/>
      </c>
      <c r="CK15" s="300" t="str">
        <f t="shared" si="9"/>
        <v/>
      </c>
      <c r="CL15" s="300" t="str">
        <f t="shared" si="10"/>
        <v/>
      </c>
      <c r="CM15" s="300" t="str">
        <f t="shared" si="11"/>
        <v/>
      </c>
      <c r="CN15" s="300" t="str">
        <f t="shared" si="12"/>
        <v/>
      </c>
      <c r="CO15" s="300" t="str">
        <f t="shared" si="13"/>
        <v/>
      </c>
      <c r="CP15" s="300" t="str">
        <f t="shared" si="14"/>
        <v/>
      </c>
      <c r="CQ15" s="300" t="str">
        <f t="shared" si="15"/>
        <v/>
      </c>
      <c r="CR15" s="300" t="str">
        <f t="shared" si="16"/>
        <v/>
      </c>
      <c r="CS15" s="300" t="str">
        <f t="shared" si="17"/>
        <v/>
      </c>
      <c r="CT15" s="300" t="str">
        <f t="shared" si="18"/>
        <v/>
      </c>
      <c r="CU15" s="300" t="str">
        <f t="shared" si="19"/>
        <v/>
      </c>
      <c r="CV15" s="300" t="str">
        <f t="shared" si="20"/>
        <v/>
      </c>
      <c r="CW15" s="300" t="str">
        <f t="shared" si="21"/>
        <v/>
      </c>
      <c r="CX15" s="300" t="str">
        <f t="shared" si="22"/>
        <v/>
      </c>
      <c r="CY15" s="300" t="str">
        <f t="shared" si="23"/>
        <v/>
      </c>
      <c r="CZ15" s="300" t="str">
        <f t="shared" si="24"/>
        <v/>
      </c>
      <c r="DA15" s="300" t="str">
        <f t="shared" si="25"/>
        <v/>
      </c>
      <c r="DB15" s="300" t="str">
        <f t="shared" si="26"/>
        <v/>
      </c>
      <c r="DC15" s="300" t="str">
        <f t="shared" si="27"/>
        <v/>
      </c>
      <c r="DD15" s="300" t="str">
        <f t="shared" si="28"/>
        <v/>
      </c>
      <c r="DE15" s="300" t="str">
        <f t="shared" si="29"/>
        <v/>
      </c>
      <c r="DF15" s="300" t="str">
        <f t="shared" si="30"/>
        <v/>
      </c>
      <c r="DG15" s="300" t="str">
        <f t="shared" si="31"/>
        <v/>
      </c>
      <c r="DH15" s="300" t="str">
        <f t="shared" si="32"/>
        <v/>
      </c>
      <c r="DI15" s="300" t="str">
        <f t="shared" si="33"/>
        <v/>
      </c>
      <c r="DJ15" s="300" t="str">
        <f t="shared" si="34"/>
        <v/>
      </c>
      <c r="DK15" s="300" t="str">
        <f t="shared" si="35"/>
        <v/>
      </c>
      <c r="DL15" s="300" t="str">
        <f t="shared" si="36"/>
        <v/>
      </c>
      <c r="DM15" s="300">
        <f t="shared" si="37"/>
        <v>21.45</v>
      </c>
      <c r="DN15" s="300" t="str">
        <f t="shared" si="38"/>
        <v/>
      </c>
      <c r="DO15" s="300" t="str">
        <f t="shared" si="39"/>
        <v/>
      </c>
      <c r="DP15" s="300" t="str">
        <f t="shared" si="40"/>
        <v/>
      </c>
      <c r="DQ15" s="300">
        <f t="shared" si="41"/>
        <v>20.553750000000001</v>
      </c>
      <c r="DR15" s="300">
        <f t="shared" si="42"/>
        <v>20.358000000000001</v>
      </c>
      <c r="DS15" s="300" t="str">
        <f t="shared" si="43"/>
        <v/>
      </c>
      <c r="DT15" s="300" t="str">
        <f t="shared" si="44"/>
        <v/>
      </c>
      <c r="DU15" s="300" t="str">
        <f t="shared" si="45"/>
        <v/>
      </c>
      <c r="DV15" s="300" t="str">
        <f t="shared" si="46"/>
        <v/>
      </c>
      <c r="DW15" s="300" t="str">
        <f t="shared" si="47"/>
        <v/>
      </c>
      <c r="DX15" s="300" t="str">
        <f t="shared" si="48"/>
        <v/>
      </c>
      <c r="DY15" s="300" t="str">
        <f t="shared" si="49"/>
        <v/>
      </c>
      <c r="DZ15" s="300" t="str">
        <f t="shared" si="50"/>
        <v/>
      </c>
      <c r="EA15" s="300" t="str">
        <f t="shared" si="51"/>
        <v/>
      </c>
      <c r="EB15" s="300" t="str">
        <f t="shared" si="52"/>
        <v/>
      </c>
      <c r="EC15" s="300" t="str">
        <f t="shared" si="53"/>
        <v/>
      </c>
      <c r="ED15" s="300" t="str">
        <f t="shared" si="54"/>
        <v/>
      </c>
      <c r="EE15" s="300" t="str">
        <f t="shared" si="55"/>
        <v/>
      </c>
      <c r="EF15" s="300" t="str">
        <f t="shared" si="56"/>
        <v/>
      </c>
      <c r="EG15" s="300" t="str">
        <f t="shared" si="57"/>
        <v/>
      </c>
      <c r="EH15" s="300" t="str">
        <f t="shared" si="58"/>
        <v/>
      </c>
      <c r="EI15" s="300" t="str">
        <f t="shared" si="59"/>
        <v/>
      </c>
      <c r="EJ15" s="300" t="str">
        <f t="shared" si="60"/>
        <v/>
      </c>
      <c r="EK15" s="300" t="str">
        <f t="shared" si="61"/>
        <v/>
      </c>
      <c r="EL15" s="300" t="str">
        <f t="shared" si="62"/>
        <v/>
      </c>
      <c r="EM15" s="300" t="str">
        <f t="shared" si="63"/>
        <v/>
      </c>
      <c r="EN15" s="300" t="str">
        <f t="shared" si="64"/>
        <v/>
      </c>
      <c r="EO15" s="300" t="str">
        <f t="shared" si="65"/>
        <v/>
      </c>
      <c r="EP15" s="300" t="str">
        <f t="shared" si="66"/>
        <v/>
      </c>
      <c r="EQ15" s="300" t="str">
        <f t="shared" si="67"/>
        <v/>
      </c>
      <c r="ER15" s="300" t="str">
        <f t="shared" si="68"/>
        <v/>
      </c>
      <c r="ES15" s="300" t="str">
        <f t="shared" si="69"/>
        <v/>
      </c>
      <c r="ET15" s="300" t="str">
        <f t="shared" si="70"/>
        <v/>
      </c>
      <c r="EU15" s="300" t="str">
        <f t="shared" si="71"/>
        <v/>
      </c>
      <c r="EV15" s="300" t="str">
        <f t="shared" si="72"/>
        <v/>
      </c>
      <c r="EW15" s="300" t="str">
        <f t="shared" si="73"/>
        <v/>
      </c>
      <c r="EX15" s="300" t="str">
        <f t="shared" si="74"/>
        <v/>
      </c>
      <c r="EY15" s="300" t="str">
        <f t="shared" si="75"/>
        <v/>
      </c>
      <c r="EZ15" s="300" t="str">
        <f t="shared" si="76"/>
        <v/>
      </c>
      <c r="FA15" s="299">
        <f t="shared" si="77"/>
        <v>20.8</v>
      </c>
      <c r="FB15" s="299">
        <f>ROUND(FA15*(1+[5]Inflación!$G$50),2)</f>
        <v>21.07</v>
      </c>
      <c r="FC15" s="298">
        <f t="shared" si="78"/>
        <v>6.2579821200510866E-2</v>
      </c>
    </row>
    <row r="16" spans="2:159" ht="21" customHeight="1">
      <c r="B16" s="309">
        <f t="shared" si="79"/>
        <v>11</v>
      </c>
      <c r="C16" s="315" t="s">
        <v>1044</v>
      </c>
      <c r="D16" s="302"/>
      <c r="E16" s="311" t="s">
        <v>129</v>
      </c>
      <c r="F16" s="314">
        <v>0.76846666666666652</v>
      </c>
      <c r="G16" s="304"/>
      <c r="H16" s="302"/>
      <c r="I16" s="302"/>
      <c r="J16" s="301" t="str">
        <f>'[5]Precios de contratos anteriores'!AV20</f>
        <v xml:space="preserve"> </v>
      </c>
      <c r="K16" s="301" t="str">
        <f>'[5]Precios de contratos anteriores'!AW20</f>
        <v xml:space="preserve"> </v>
      </c>
      <c r="L16" s="301" t="str">
        <f>'[5]Precios de contratos anteriores'!AX20</f>
        <v xml:space="preserve"> </v>
      </c>
      <c r="M16" s="301" t="str">
        <f>'[5]Precios de contratos anteriores'!AY20</f>
        <v xml:space="preserve"> </v>
      </c>
      <c r="N16" s="302"/>
      <c r="O16" s="302"/>
      <c r="P16" s="302"/>
      <c r="Q16" s="302" t="str">
        <f>'[5]Precios de contratos anteriores'!AZ20</f>
        <v xml:space="preserve"> </v>
      </c>
      <c r="R16" s="302" t="str">
        <f>'[5]Precios de contratos anteriores'!BA20</f>
        <v xml:space="preserve"> </v>
      </c>
      <c r="S16" s="302" t="str">
        <f>'[5]Precios de contratos anteriores'!BB20</f>
        <v xml:space="preserve"> </v>
      </c>
      <c r="T16" s="302"/>
      <c r="U16" s="302"/>
      <c r="V16" s="302"/>
      <c r="W16" s="302"/>
      <c r="X16" s="302"/>
      <c r="Y16" s="302"/>
      <c r="Z16" s="302"/>
      <c r="AA16" s="302"/>
      <c r="AB16" s="302"/>
      <c r="AC16" s="302"/>
      <c r="AD16" s="302"/>
      <c r="AE16" s="302"/>
      <c r="AF16" s="302"/>
      <c r="AG16" s="302"/>
      <c r="AH16" s="302"/>
      <c r="AI16" s="302" t="str">
        <f>'[5]Precios de contratos anteriores'!BI20</f>
        <v xml:space="preserve"> </v>
      </c>
      <c r="AJ16" s="302"/>
      <c r="AK16" s="302"/>
      <c r="AL16" s="313">
        <v>1.1299999999999999</v>
      </c>
      <c r="AM16" s="313">
        <v>1.28</v>
      </c>
      <c r="AN16" s="313">
        <v>1.47</v>
      </c>
      <c r="AO16" s="302"/>
      <c r="AP16" s="302"/>
      <c r="AQ16" s="302" t="str">
        <f>'[5]Precios de contratos anteriores'!BO20</f>
        <v xml:space="preserve"> </v>
      </c>
      <c r="AR16" s="303">
        <v>0.80688999999999989</v>
      </c>
      <c r="AS16" s="303">
        <v>0.79920533333333321</v>
      </c>
      <c r="AT16" s="303">
        <v>0.98</v>
      </c>
      <c r="AU16" s="302" t="str">
        <f>'[5]Precios de contratos anteriores'!BP20</f>
        <v xml:space="preserve"> </v>
      </c>
      <c r="AV16" s="302" t="str">
        <f>'[5]Precios de contratos anteriores'!BQ20</f>
        <v xml:space="preserve"> </v>
      </c>
      <c r="AW16" s="302" t="str">
        <f>'[5]Precios de contratos anteriores'!BR20</f>
        <v xml:space="preserve"> </v>
      </c>
      <c r="AX16" s="303">
        <v>0.7</v>
      </c>
      <c r="AY16" s="303"/>
      <c r="AZ16" s="303"/>
      <c r="BA16" s="303">
        <f>'[5]Precios de contratos anteriores'!BS20</f>
        <v>0.706762</v>
      </c>
      <c r="BB16" s="303" t="str">
        <f>'[5]Precios de contratos anteriores'!BT20</f>
        <v xml:space="preserve"> </v>
      </c>
      <c r="BC16" s="302"/>
      <c r="BD16" s="302"/>
      <c r="BE16" s="302"/>
      <c r="BF16" s="302"/>
      <c r="BG16" s="302"/>
      <c r="BH16" s="302"/>
      <c r="BI16" s="302"/>
      <c r="BJ16" s="302"/>
      <c r="BK16" s="302"/>
      <c r="BL16" s="302"/>
      <c r="BM16" s="302"/>
      <c r="BN16" s="302"/>
      <c r="BO16" s="302"/>
      <c r="BP16" s="302"/>
      <c r="BQ16" s="302"/>
      <c r="BR16" s="302"/>
      <c r="BS16" s="302" t="str">
        <f>'[5]Precios de contratos anteriores'!CB20</f>
        <v xml:space="preserve"> </v>
      </c>
      <c r="BT16" s="302" t="str">
        <f>'[5]Precios de contratos anteriores'!CC20</f>
        <v xml:space="preserve"> </v>
      </c>
      <c r="BU16" s="302" t="str">
        <f>'[5]Precios de contratos anteriores'!CD20</f>
        <v xml:space="preserve"> </v>
      </c>
      <c r="BV16" s="322">
        <v>0.93</v>
      </c>
      <c r="BW16" s="302">
        <v>0.85250000000000004</v>
      </c>
      <c r="BX16" s="302"/>
      <c r="BY16" s="301" t="str">
        <f>'[5]Precios de contratos anteriores'!CE20</f>
        <v xml:space="preserve"> </v>
      </c>
      <c r="BZ16" s="301" t="str">
        <f>'[5]Precios de contratos anteriores'!CF20</f>
        <v xml:space="preserve"> </v>
      </c>
      <c r="CA16" s="301" t="str">
        <f>'[5]Precios de contratos anteriores'!CG20</f>
        <v xml:space="preserve"> </v>
      </c>
      <c r="CB16" s="301">
        <f t="shared" si="0"/>
        <v>0.94762036363636359</v>
      </c>
      <c r="CC16" s="301">
        <f t="shared" si="1"/>
        <v>0.24905472089257169</v>
      </c>
      <c r="CD16" s="301">
        <f t="shared" si="2"/>
        <v>0.69856564274379185</v>
      </c>
      <c r="CE16" s="301">
        <f t="shared" si="3"/>
        <v>1.1966750845289353</v>
      </c>
      <c r="CF16" s="301">
        <f t="shared" si="4"/>
        <v>0.84531333333333325</v>
      </c>
      <c r="CG16" s="300" t="str">
        <f t="shared" si="5"/>
        <v/>
      </c>
      <c r="CH16" s="300" t="str">
        <f t="shared" si="6"/>
        <v/>
      </c>
      <c r="CI16" s="300" t="str">
        <f t="shared" si="7"/>
        <v/>
      </c>
      <c r="CJ16" s="300" t="str">
        <f t="shared" si="8"/>
        <v/>
      </c>
      <c r="CK16" s="300" t="str">
        <f t="shared" si="9"/>
        <v/>
      </c>
      <c r="CL16" s="300" t="str">
        <f t="shared" si="10"/>
        <v/>
      </c>
      <c r="CM16" s="300" t="str">
        <f t="shared" si="11"/>
        <v/>
      </c>
      <c r="CN16" s="300" t="str">
        <f t="shared" si="12"/>
        <v/>
      </c>
      <c r="CO16" s="300" t="str">
        <f t="shared" si="13"/>
        <v/>
      </c>
      <c r="CP16" s="300" t="str">
        <f t="shared" si="14"/>
        <v/>
      </c>
      <c r="CQ16" s="300" t="str">
        <f t="shared" si="15"/>
        <v/>
      </c>
      <c r="CR16" s="300" t="str">
        <f t="shared" si="16"/>
        <v/>
      </c>
      <c r="CS16" s="300" t="str">
        <f t="shared" si="17"/>
        <v/>
      </c>
      <c r="CT16" s="300" t="str">
        <f t="shared" si="18"/>
        <v/>
      </c>
      <c r="CU16" s="300" t="str">
        <f t="shared" si="19"/>
        <v/>
      </c>
      <c r="CV16" s="300" t="str">
        <f t="shared" si="20"/>
        <v/>
      </c>
      <c r="CW16" s="300" t="str">
        <f t="shared" si="21"/>
        <v/>
      </c>
      <c r="CX16" s="300" t="str">
        <f t="shared" si="22"/>
        <v/>
      </c>
      <c r="CY16" s="300" t="str">
        <f t="shared" si="23"/>
        <v/>
      </c>
      <c r="CZ16" s="300" t="str">
        <f t="shared" si="24"/>
        <v/>
      </c>
      <c r="DA16" s="300" t="str">
        <f t="shared" si="25"/>
        <v/>
      </c>
      <c r="DB16" s="300" t="str">
        <f t="shared" si="26"/>
        <v/>
      </c>
      <c r="DC16" s="300" t="str">
        <f t="shared" si="27"/>
        <v/>
      </c>
      <c r="DD16" s="300" t="str">
        <f t="shared" si="28"/>
        <v/>
      </c>
      <c r="DE16" s="300" t="str">
        <f t="shared" si="29"/>
        <v/>
      </c>
      <c r="DF16" s="300" t="str">
        <f t="shared" si="30"/>
        <v/>
      </c>
      <c r="DG16" s="300" t="str">
        <f t="shared" si="31"/>
        <v/>
      </c>
      <c r="DH16" s="300" t="str">
        <f t="shared" si="32"/>
        <v/>
      </c>
      <c r="DI16" s="300" t="str">
        <f t="shared" si="33"/>
        <v/>
      </c>
      <c r="DJ16" s="300" t="str">
        <f t="shared" si="34"/>
        <v/>
      </c>
      <c r="DK16" s="300" t="str">
        <f t="shared" si="35"/>
        <v/>
      </c>
      <c r="DL16" s="300" t="str">
        <f t="shared" si="36"/>
        <v/>
      </c>
      <c r="DM16" s="300" t="str">
        <f t="shared" si="37"/>
        <v/>
      </c>
      <c r="DN16" s="300" t="str">
        <f t="shared" si="38"/>
        <v/>
      </c>
      <c r="DO16" s="300" t="str">
        <f t="shared" si="39"/>
        <v/>
      </c>
      <c r="DP16" s="300" t="str">
        <f t="shared" si="40"/>
        <v/>
      </c>
      <c r="DQ16" s="300">
        <f t="shared" si="41"/>
        <v>0.80688999999999989</v>
      </c>
      <c r="DR16" s="300">
        <f t="shared" si="42"/>
        <v>0.79920533333333321</v>
      </c>
      <c r="DS16" s="300" t="str">
        <f t="shared" si="43"/>
        <v/>
      </c>
      <c r="DT16" s="300" t="str">
        <f t="shared" si="44"/>
        <v/>
      </c>
      <c r="DU16" s="300" t="str">
        <f t="shared" si="45"/>
        <v/>
      </c>
      <c r="DV16" s="300" t="str">
        <f t="shared" si="46"/>
        <v/>
      </c>
      <c r="DW16" s="300">
        <f t="shared" si="47"/>
        <v>0.7</v>
      </c>
      <c r="DX16" s="300" t="str">
        <f t="shared" si="48"/>
        <v/>
      </c>
      <c r="DY16" s="300" t="str">
        <f t="shared" si="49"/>
        <v/>
      </c>
      <c r="DZ16" s="300">
        <f t="shared" si="50"/>
        <v>0.706762</v>
      </c>
      <c r="EA16" s="300" t="str">
        <f t="shared" si="51"/>
        <v/>
      </c>
      <c r="EB16" s="300" t="str">
        <f t="shared" si="52"/>
        <v/>
      </c>
      <c r="EC16" s="300" t="str">
        <f t="shared" si="53"/>
        <v/>
      </c>
      <c r="ED16" s="300" t="str">
        <f t="shared" si="54"/>
        <v/>
      </c>
      <c r="EE16" s="300" t="str">
        <f t="shared" si="55"/>
        <v/>
      </c>
      <c r="EF16" s="300" t="str">
        <f t="shared" si="56"/>
        <v/>
      </c>
      <c r="EG16" s="300" t="str">
        <f t="shared" si="57"/>
        <v/>
      </c>
      <c r="EH16" s="300" t="str">
        <f t="shared" si="58"/>
        <v/>
      </c>
      <c r="EI16" s="300" t="str">
        <f t="shared" si="59"/>
        <v/>
      </c>
      <c r="EJ16" s="300" t="str">
        <f t="shared" si="60"/>
        <v/>
      </c>
      <c r="EK16" s="300" t="str">
        <f t="shared" si="61"/>
        <v/>
      </c>
      <c r="EL16" s="300" t="str">
        <f t="shared" si="62"/>
        <v/>
      </c>
      <c r="EM16" s="300" t="str">
        <f t="shared" si="63"/>
        <v/>
      </c>
      <c r="EN16" s="300" t="str">
        <f t="shared" si="64"/>
        <v/>
      </c>
      <c r="EO16" s="300" t="str">
        <f t="shared" si="65"/>
        <v/>
      </c>
      <c r="EP16" s="300" t="str">
        <f t="shared" si="66"/>
        <v/>
      </c>
      <c r="EQ16" s="300" t="str">
        <f t="shared" si="67"/>
        <v/>
      </c>
      <c r="ER16" s="300" t="str">
        <f t="shared" si="68"/>
        <v/>
      </c>
      <c r="ES16" s="300" t="str">
        <f t="shared" si="69"/>
        <v/>
      </c>
      <c r="ET16" s="300" t="str">
        <f t="shared" si="70"/>
        <v/>
      </c>
      <c r="EU16" s="300" t="str">
        <f t="shared" si="71"/>
        <v/>
      </c>
      <c r="EV16" s="300" t="str">
        <f t="shared" si="72"/>
        <v/>
      </c>
      <c r="EW16" s="300" t="str">
        <f t="shared" si="73"/>
        <v/>
      </c>
      <c r="EX16" s="300" t="str">
        <f t="shared" si="74"/>
        <v/>
      </c>
      <c r="EY16" s="300" t="str">
        <f t="shared" si="75"/>
        <v/>
      </c>
      <c r="EZ16" s="300" t="str">
        <f t="shared" si="76"/>
        <v/>
      </c>
      <c r="FA16" s="299">
        <f t="shared" si="77"/>
        <v>0.76</v>
      </c>
      <c r="FB16" s="299">
        <f>ROUND(FA16*(1+[5]Inflación!$G$50),2)</f>
        <v>0.77</v>
      </c>
      <c r="FC16" s="298">
        <f t="shared" si="78"/>
        <v>-1.1017610826754343E-2</v>
      </c>
    </row>
    <row r="17" spans="2:159" ht="21" customHeight="1">
      <c r="B17" s="309">
        <f t="shared" si="79"/>
        <v>12</v>
      </c>
      <c r="C17" s="315" t="s">
        <v>1043</v>
      </c>
      <c r="D17" s="302"/>
      <c r="E17" s="311" t="s">
        <v>129</v>
      </c>
      <c r="F17" s="314">
        <v>0.89666666666666661</v>
      </c>
      <c r="G17" s="304"/>
      <c r="H17" s="302"/>
      <c r="I17" s="302"/>
      <c r="J17" s="301" t="str">
        <f>'[5]Precios de contratos anteriores'!AV21</f>
        <v xml:space="preserve"> </v>
      </c>
      <c r="K17" s="301" t="str">
        <f>'[5]Precios de contratos anteriores'!AW21</f>
        <v xml:space="preserve"> </v>
      </c>
      <c r="L17" s="301" t="str">
        <f>'[5]Precios de contratos anteriores'!AX21</f>
        <v xml:space="preserve"> </v>
      </c>
      <c r="M17" s="301" t="str">
        <f>'[5]Precios de contratos anteriores'!AY21</f>
        <v xml:space="preserve"> </v>
      </c>
      <c r="N17" s="302"/>
      <c r="O17" s="302"/>
      <c r="P17" s="302"/>
      <c r="Q17" s="302" t="str">
        <f>'[5]Precios de contratos anteriores'!AZ21</f>
        <v xml:space="preserve"> </v>
      </c>
      <c r="R17" s="302" t="str">
        <f>'[5]Precios de contratos anteriores'!BA21</f>
        <v xml:space="preserve"> </v>
      </c>
      <c r="S17" s="302" t="str">
        <f>'[5]Precios de contratos anteriores'!BB21</f>
        <v xml:space="preserve"> </v>
      </c>
      <c r="T17" s="302"/>
      <c r="U17" s="302"/>
      <c r="V17" s="302"/>
      <c r="W17" s="302"/>
      <c r="X17" s="302"/>
      <c r="Y17" s="302"/>
      <c r="Z17" s="302"/>
      <c r="AA17" s="302"/>
      <c r="AB17" s="302"/>
      <c r="AC17" s="302"/>
      <c r="AD17" s="302"/>
      <c r="AE17" s="302"/>
      <c r="AF17" s="302"/>
      <c r="AG17" s="302"/>
      <c r="AH17" s="302"/>
      <c r="AI17" s="302" t="str">
        <f>'[5]Precios de contratos anteriores'!BI21</f>
        <v xml:space="preserve"> </v>
      </c>
      <c r="AJ17" s="302"/>
      <c r="AK17" s="302"/>
      <c r="AL17" s="313">
        <v>1.8</v>
      </c>
      <c r="AM17" s="313">
        <v>1.95</v>
      </c>
      <c r="AN17" s="313">
        <v>2.34</v>
      </c>
      <c r="AO17" s="302"/>
      <c r="AP17" s="302"/>
      <c r="AQ17" s="302" t="str">
        <f>'[5]Precios de contratos anteriores'!BO21</f>
        <v xml:space="preserve"> </v>
      </c>
      <c r="AR17" s="303">
        <v>0.9415</v>
      </c>
      <c r="AS17" s="303">
        <v>0.93253333333333333</v>
      </c>
      <c r="AT17" s="303">
        <v>1.1000000000000001</v>
      </c>
      <c r="AU17" s="302" t="str">
        <f>'[5]Precios de contratos anteriores'!BP21</f>
        <v xml:space="preserve"> </v>
      </c>
      <c r="AV17" s="302" t="str">
        <f>'[5]Precios de contratos anteriores'!BQ21</f>
        <v xml:space="preserve"> </v>
      </c>
      <c r="AW17" s="302" t="str">
        <f>'[5]Precios de contratos anteriores'!BR21</f>
        <v xml:space="preserve"> </v>
      </c>
      <c r="AX17" s="303"/>
      <c r="AY17" s="303"/>
      <c r="AZ17" s="303"/>
      <c r="BA17" s="303" t="str">
        <f>'[5]Precios de contratos anteriores'!BS21</f>
        <v xml:space="preserve"> </v>
      </c>
      <c r="BB17" s="303" t="str">
        <f>'[5]Precios de contratos anteriores'!BT21</f>
        <v xml:space="preserve"> </v>
      </c>
      <c r="BC17" s="302"/>
      <c r="BD17" s="302"/>
      <c r="BE17" s="302"/>
      <c r="BF17" s="302"/>
      <c r="BG17" s="302"/>
      <c r="BH17" s="302"/>
      <c r="BI17" s="302"/>
      <c r="BJ17" s="302"/>
      <c r="BK17" s="302"/>
      <c r="BL17" s="302"/>
      <c r="BM17" s="302"/>
      <c r="BN17" s="302"/>
      <c r="BO17" s="302"/>
      <c r="BP17" s="302"/>
      <c r="BQ17" s="302"/>
      <c r="BR17" s="302"/>
      <c r="BS17" s="302" t="str">
        <f>'[5]Precios de contratos anteriores'!CB21</f>
        <v xml:space="preserve"> </v>
      </c>
      <c r="BT17" s="302" t="str">
        <f>'[5]Precios de contratos anteriores'!CC21</f>
        <v xml:space="preserve"> </v>
      </c>
      <c r="BU17" s="302" t="str">
        <f>'[5]Precios de contratos anteriores'!CD21</f>
        <v xml:space="preserve"> </v>
      </c>
      <c r="BV17" s="322">
        <v>1.53</v>
      </c>
      <c r="BW17" s="302">
        <v>1.3416999999999999</v>
      </c>
      <c r="BX17" s="302"/>
      <c r="BY17" s="301" t="str">
        <f>'[5]Precios de contratos anteriores'!CE21</f>
        <v xml:space="preserve"> </v>
      </c>
      <c r="BZ17" s="301" t="str">
        <f>'[5]Precios de contratos anteriores'!CF21</f>
        <v xml:space="preserve"> </v>
      </c>
      <c r="CA17" s="301" t="str">
        <f>'[5]Precios de contratos anteriores'!CG21</f>
        <v xml:space="preserve"> </v>
      </c>
      <c r="CB17" s="301">
        <f t="shared" si="0"/>
        <v>1.4258222222222221</v>
      </c>
      <c r="CC17" s="301">
        <f t="shared" si="1"/>
        <v>0.51629564985147436</v>
      </c>
      <c r="CD17" s="301">
        <f t="shared" si="2"/>
        <v>0.90952657237074774</v>
      </c>
      <c r="CE17" s="301">
        <f t="shared" si="3"/>
        <v>1.9421178720736965</v>
      </c>
      <c r="CF17" s="301">
        <f t="shared" si="4"/>
        <v>0.9863333333333334</v>
      </c>
      <c r="CG17" s="300" t="str">
        <f t="shared" si="5"/>
        <v/>
      </c>
      <c r="CH17" s="300" t="str">
        <f t="shared" si="6"/>
        <v/>
      </c>
      <c r="CI17" s="300" t="str">
        <f t="shared" si="7"/>
        <v/>
      </c>
      <c r="CJ17" s="300" t="str">
        <f t="shared" si="8"/>
        <v/>
      </c>
      <c r="CK17" s="300" t="str">
        <f t="shared" si="9"/>
        <v/>
      </c>
      <c r="CL17" s="300" t="str">
        <f t="shared" si="10"/>
        <v/>
      </c>
      <c r="CM17" s="300" t="str">
        <f t="shared" si="11"/>
        <v/>
      </c>
      <c r="CN17" s="300" t="str">
        <f t="shared" si="12"/>
        <v/>
      </c>
      <c r="CO17" s="300" t="str">
        <f t="shared" si="13"/>
        <v/>
      </c>
      <c r="CP17" s="300" t="str">
        <f t="shared" si="14"/>
        <v/>
      </c>
      <c r="CQ17" s="300" t="str">
        <f t="shared" si="15"/>
        <v/>
      </c>
      <c r="CR17" s="300" t="str">
        <f t="shared" si="16"/>
        <v/>
      </c>
      <c r="CS17" s="300" t="str">
        <f t="shared" si="17"/>
        <v/>
      </c>
      <c r="CT17" s="300" t="str">
        <f t="shared" si="18"/>
        <v/>
      </c>
      <c r="CU17" s="300" t="str">
        <f t="shared" si="19"/>
        <v/>
      </c>
      <c r="CV17" s="300" t="str">
        <f t="shared" si="20"/>
        <v/>
      </c>
      <c r="CW17" s="300" t="str">
        <f t="shared" si="21"/>
        <v/>
      </c>
      <c r="CX17" s="300" t="str">
        <f t="shared" si="22"/>
        <v/>
      </c>
      <c r="CY17" s="300" t="str">
        <f t="shared" si="23"/>
        <v/>
      </c>
      <c r="CZ17" s="300" t="str">
        <f t="shared" si="24"/>
        <v/>
      </c>
      <c r="DA17" s="300" t="str">
        <f t="shared" si="25"/>
        <v/>
      </c>
      <c r="DB17" s="300" t="str">
        <f t="shared" si="26"/>
        <v/>
      </c>
      <c r="DC17" s="300" t="str">
        <f t="shared" si="27"/>
        <v/>
      </c>
      <c r="DD17" s="300" t="str">
        <f t="shared" si="28"/>
        <v/>
      </c>
      <c r="DE17" s="300" t="str">
        <f t="shared" si="29"/>
        <v/>
      </c>
      <c r="DF17" s="300" t="str">
        <f t="shared" si="30"/>
        <v/>
      </c>
      <c r="DG17" s="300" t="str">
        <f t="shared" si="31"/>
        <v/>
      </c>
      <c r="DH17" s="300" t="str">
        <f t="shared" si="32"/>
        <v/>
      </c>
      <c r="DI17" s="300" t="str">
        <f t="shared" si="33"/>
        <v/>
      </c>
      <c r="DJ17" s="300" t="str">
        <f t="shared" si="34"/>
        <v/>
      </c>
      <c r="DK17" s="300" t="str">
        <f t="shared" si="35"/>
        <v/>
      </c>
      <c r="DL17" s="300" t="str">
        <f t="shared" si="36"/>
        <v/>
      </c>
      <c r="DM17" s="300" t="str">
        <f t="shared" si="37"/>
        <v/>
      </c>
      <c r="DN17" s="300" t="str">
        <f t="shared" si="38"/>
        <v/>
      </c>
      <c r="DO17" s="300" t="str">
        <f t="shared" si="39"/>
        <v/>
      </c>
      <c r="DP17" s="300" t="str">
        <f t="shared" si="40"/>
        <v/>
      </c>
      <c r="DQ17" s="300">
        <f t="shared" si="41"/>
        <v>0.9415</v>
      </c>
      <c r="DR17" s="300">
        <f t="shared" si="42"/>
        <v>0.93253333333333333</v>
      </c>
      <c r="DS17" s="300" t="str">
        <f t="shared" si="43"/>
        <v/>
      </c>
      <c r="DT17" s="300" t="str">
        <f t="shared" si="44"/>
        <v/>
      </c>
      <c r="DU17" s="300" t="str">
        <f t="shared" si="45"/>
        <v/>
      </c>
      <c r="DV17" s="300" t="str">
        <f t="shared" si="46"/>
        <v/>
      </c>
      <c r="DW17" s="300" t="str">
        <f t="shared" si="47"/>
        <v/>
      </c>
      <c r="DX17" s="300" t="str">
        <f t="shared" si="48"/>
        <v/>
      </c>
      <c r="DY17" s="300" t="str">
        <f t="shared" si="49"/>
        <v/>
      </c>
      <c r="DZ17" s="300" t="str">
        <f t="shared" si="50"/>
        <v/>
      </c>
      <c r="EA17" s="300" t="str">
        <f t="shared" si="51"/>
        <v/>
      </c>
      <c r="EB17" s="300" t="str">
        <f t="shared" si="52"/>
        <v/>
      </c>
      <c r="EC17" s="300" t="str">
        <f t="shared" si="53"/>
        <v/>
      </c>
      <c r="ED17" s="300" t="str">
        <f t="shared" si="54"/>
        <v/>
      </c>
      <c r="EE17" s="300" t="str">
        <f t="shared" si="55"/>
        <v/>
      </c>
      <c r="EF17" s="300" t="str">
        <f t="shared" si="56"/>
        <v/>
      </c>
      <c r="EG17" s="300" t="str">
        <f t="shared" si="57"/>
        <v/>
      </c>
      <c r="EH17" s="300" t="str">
        <f t="shared" si="58"/>
        <v/>
      </c>
      <c r="EI17" s="300" t="str">
        <f t="shared" si="59"/>
        <v/>
      </c>
      <c r="EJ17" s="300" t="str">
        <f t="shared" si="60"/>
        <v/>
      </c>
      <c r="EK17" s="300" t="str">
        <f t="shared" si="61"/>
        <v/>
      </c>
      <c r="EL17" s="300" t="str">
        <f t="shared" si="62"/>
        <v/>
      </c>
      <c r="EM17" s="300" t="str">
        <f t="shared" si="63"/>
        <v/>
      </c>
      <c r="EN17" s="300" t="str">
        <f t="shared" si="64"/>
        <v/>
      </c>
      <c r="EO17" s="300" t="str">
        <f t="shared" si="65"/>
        <v/>
      </c>
      <c r="EP17" s="300" t="str">
        <f t="shared" si="66"/>
        <v/>
      </c>
      <c r="EQ17" s="300" t="str">
        <f t="shared" si="67"/>
        <v/>
      </c>
      <c r="ER17" s="300" t="str">
        <f t="shared" si="68"/>
        <v/>
      </c>
      <c r="ES17" s="300" t="str">
        <f t="shared" si="69"/>
        <v/>
      </c>
      <c r="ET17" s="300" t="str">
        <f t="shared" si="70"/>
        <v/>
      </c>
      <c r="EU17" s="300" t="str">
        <f t="shared" si="71"/>
        <v/>
      </c>
      <c r="EV17" s="300" t="str">
        <f t="shared" si="72"/>
        <v/>
      </c>
      <c r="EW17" s="300" t="str">
        <f t="shared" si="73"/>
        <v/>
      </c>
      <c r="EX17" s="300" t="str">
        <f t="shared" si="74"/>
        <v/>
      </c>
      <c r="EY17" s="300" t="str">
        <f t="shared" si="75"/>
        <v/>
      </c>
      <c r="EZ17" s="300" t="str">
        <f t="shared" si="76"/>
        <v/>
      </c>
      <c r="FA17" s="299">
        <f t="shared" si="77"/>
        <v>0.94</v>
      </c>
      <c r="FB17" s="299">
        <f>ROUND(FA17*(1+[5]Inflación!$G$50),2)</f>
        <v>0.95</v>
      </c>
      <c r="FC17" s="298">
        <f t="shared" si="78"/>
        <v>4.8327137546468446E-2</v>
      </c>
    </row>
    <row r="18" spans="2:159" ht="21" customHeight="1">
      <c r="B18" s="309">
        <f t="shared" si="79"/>
        <v>13</v>
      </c>
      <c r="C18" s="315" t="s">
        <v>1042</v>
      </c>
      <c r="D18" s="302" t="s">
        <v>931</v>
      </c>
      <c r="E18" s="311" t="s">
        <v>129</v>
      </c>
      <c r="F18" s="314">
        <v>2.2800000000000002</v>
      </c>
      <c r="G18" s="323"/>
      <c r="H18" s="302"/>
      <c r="I18" s="302"/>
      <c r="J18" s="301" t="str">
        <f>'[5]Precios de contratos anteriores'!AV22</f>
        <v xml:space="preserve"> </v>
      </c>
      <c r="K18" s="301" t="str">
        <f>'[5]Precios de contratos anteriores'!AW22</f>
        <v xml:space="preserve"> </v>
      </c>
      <c r="L18" s="301" t="str">
        <f>'[5]Precios de contratos anteriores'!AX22</f>
        <v xml:space="preserve"> </v>
      </c>
      <c r="M18" s="301" t="str">
        <f>'[5]Precios de contratos anteriores'!AY22</f>
        <v xml:space="preserve"> </v>
      </c>
      <c r="N18" s="302"/>
      <c r="O18" s="302"/>
      <c r="P18" s="302"/>
      <c r="Q18" s="302" t="str">
        <f>'[5]Precios de contratos anteriores'!AZ22</f>
        <v xml:space="preserve"> </v>
      </c>
      <c r="R18" s="302" t="str">
        <f>'[5]Precios de contratos anteriores'!BA22</f>
        <v xml:space="preserve"> </v>
      </c>
      <c r="S18" s="302" t="str">
        <f>'[5]Precios de contratos anteriores'!BB22</f>
        <v xml:space="preserve"> </v>
      </c>
      <c r="T18" s="302"/>
      <c r="U18" s="302"/>
      <c r="V18" s="302"/>
      <c r="W18" s="302"/>
      <c r="X18" s="302"/>
      <c r="Y18" s="302"/>
      <c r="Z18" s="302"/>
      <c r="AA18" s="302"/>
      <c r="AB18" s="302"/>
      <c r="AC18" s="302"/>
      <c r="AD18" s="302"/>
      <c r="AE18" s="302"/>
      <c r="AF18" s="302"/>
      <c r="AG18" s="302"/>
      <c r="AH18" s="302"/>
      <c r="AI18" s="302" t="str">
        <f>'[5]Precios de contratos anteriores'!BI22</f>
        <v xml:space="preserve"> </v>
      </c>
      <c r="AJ18" s="302"/>
      <c r="AK18" s="302"/>
      <c r="AL18" s="313">
        <v>2.35</v>
      </c>
      <c r="AM18" s="313">
        <v>2.4700000000000002</v>
      </c>
      <c r="AN18" s="313">
        <v>3.05</v>
      </c>
      <c r="AO18" s="302"/>
      <c r="AP18" s="302"/>
      <c r="AQ18" s="302" t="str">
        <f>'[5]Precios de contratos anteriores'!BO22</f>
        <v xml:space="preserve"> </v>
      </c>
      <c r="AR18" s="303">
        <v>2.3940000000000001</v>
      </c>
      <c r="AS18" s="303">
        <v>2.3712000000000004</v>
      </c>
      <c r="AT18" s="303">
        <v>2.54</v>
      </c>
      <c r="AU18" s="302" t="str">
        <f>'[5]Precios de contratos anteriores'!BP22</f>
        <v xml:space="preserve"> </v>
      </c>
      <c r="AV18" s="302" t="str">
        <f>'[5]Precios de contratos anteriores'!BQ22</f>
        <v xml:space="preserve"> </v>
      </c>
      <c r="AW18" s="302" t="str">
        <f>'[5]Precios de contratos anteriores'!BR22</f>
        <v xml:space="preserve"> </v>
      </c>
      <c r="AX18" s="303"/>
      <c r="AY18" s="303"/>
      <c r="AZ18" s="303"/>
      <c r="BA18" s="303" t="str">
        <f>'[5]Precios de contratos anteriores'!BS22</f>
        <v xml:space="preserve"> </v>
      </c>
      <c r="BB18" s="303" t="str">
        <f>'[5]Precios de contratos anteriores'!BT22</f>
        <v xml:space="preserve"> </v>
      </c>
      <c r="BC18" s="302"/>
      <c r="BD18" s="302"/>
      <c r="BE18" s="302"/>
      <c r="BF18" s="302"/>
      <c r="BG18" s="302"/>
      <c r="BH18" s="302"/>
      <c r="BI18" s="302"/>
      <c r="BJ18" s="302"/>
      <c r="BK18" s="302"/>
      <c r="BL18" s="302"/>
      <c r="BM18" s="302"/>
      <c r="BN18" s="302"/>
      <c r="BO18" s="302"/>
      <c r="BP18" s="302"/>
      <c r="BQ18" s="302"/>
      <c r="BR18" s="302"/>
      <c r="BS18" s="302" t="str">
        <f>'[5]Precios de contratos anteriores'!CB22</f>
        <v xml:space="preserve"> </v>
      </c>
      <c r="BT18" s="302" t="str">
        <f>'[5]Precios de contratos anteriores'!CC22</f>
        <v xml:space="preserve"> </v>
      </c>
      <c r="BU18" s="302" t="str">
        <f>'[5]Precios de contratos anteriores'!CD22</f>
        <v xml:space="preserve"> </v>
      </c>
      <c r="BV18" s="293">
        <v>2.99</v>
      </c>
      <c r="BW18" s="302"/>
      <c r="BX18" s="302"/>
      <c r="BY18" s="301" t="str">
        <f>'[5]Precios de contratos anteriores'!CE22</f>
        <v xml:space="preserve"> </v>
      </c>
      <c r="BZ18" s="301" t="str">
        <f>'[5]Precios de contratos anteriores'!CF22</f>
        <v xml:space="preserve"> </v>
      </c>
      <c r="CA18" s="301" t="str">
        <f>'[5]Precios de contratos anteriores'!CG22</f>
        <v xml:space="preserve"> </v>
      </c>
      <c r="CB18" s="301">
        <f t="shared" si="0"/>
        <v>2.55565</v>
      </c>
      <c r="CC18" s="301">
        <f t="shared" si="1"/>
        <v>0.29738144336380967</v>
      </c>
      <c r="CD18" s="301">
        <f t="shared" si="2"/>
        <v>2.2582685566361902</v>
      </c>
      <c r="CE18" s="301">
        <f t="shared" si="3"/>
        <v>2.8530314433638098</v>
      </c>
      <c r="CF18" s="301">
        <f t="shared" si="4"/>
        <v>2.5080000000000005</v>
      </c>
      <c r="CG18" s="300" t="str">
        <f t="shared" si="5"/>
        <v/>
      </c>
      <c r="CH18" s="300" t="str">
        <f t="shared" si="6"/>
        <v/>
      </c>
      <c r="CI18" s="300" t="str">
        <f t="shared" si="7"/>
        <v/>
      </c>
      <c r="CJ18" s="300" t="str">
        <f t="shared" si="8"/>
        <v/>
      </c>
      <c r="CK18" s="300" t="str">
        <f t="shared" si="9"/>
        <v/>
      </c>
      <c r="CL18" s="300" t="str">
        <f t="shared" si="10"/>
        <v/>
      </c>
      <c r="CM18" s="300" t="str">
        <f t="shared" si="11"/>
        <v/>
      </c>
      <c r="CN18" s="300" t="str">
        <f t="shared" si="12"/>
        <v/>
      </c>
      <c r="CO18" s="300" t="str">
        <f t="shared" si="13"/>
        <v/>
      </c>
      <c r="CP18" s="300" t="str">
        <f t="shared" si="14"/>
        <v/>
      </c>
      <c r="CQ18" s="300" t="str">
        <f t="shared" si="15"/>
        <v/>
      </c>
      <c r="CR18" s="300" t="str">
        <f t="shared" si="16"/>
        <v/>
      </c>
      <c r="CS18" s="300" t="str">
        <f t="shared" si="17"/>
        <v/>
      </c>
      <c r="CT18" s="300" t="str">
        <f t="shared" si="18"/>
        <v/>
      </c>
      <c r="CU18" s="300" t="str">
        <f t="shared" si="19"/>
        <v/>
      </c>
      <c r="CV18" s="300" t="str">
        <f t="shared" si="20"/>
        <v/>
      </c>
      <c r="CW18" s="300" t="str">
        <f t="shared" si="21"/>
        <v/>
      </c>
      <c r="CX18" s="300" t="str">
        <f t="shared" si="22"/>
        <v/>
      </c>
      <c r="CY18" s="300" t="str">
        <f t="shared" si="23"/>
        <v/>
      </c>
      <c r="CZ18" s="300" t="str">
        <f t="shared" si="24"/>
        <v/>
      </c>
      <c r="DA18" s="300" t="str">
        <f t="shared" si="25"/>
        <v/>
      </c>
      <c r="DB18" s="300" t="str">
        <f t="shared" si="26"/>
        <v/>
      </c>
      <c r="DC18" s="300" t="str">
        <f t="shared" si="27"/>
        <v/>
      </c>
      <c r="DD18" s="300" t="str">
        <f t="shared" si="28"/>
        <v/>
      </c>
      <c r="DE18" s="300" t="str">
        <f t="shared" si="29"/>
        <v/>
      </c>
      <c r="DF18" s="300" t="str">
        <f t="shared" si="30"/>
        <v/>
      </c>
      <c r="DG18" s="300" t="str">
        <f t="shared" si="31"/>
        <v/>
      </c>
      <c r="DH18" s="300" t="str">
        <f t="shared" si="32"/>
        <v/>
      </c>
      <c r="DI18" s="300" t="str">
        <f t="shared" si="33"/>
        <v/>
      </c>
      <c r="DJ18" s="300" t="str">
        <f t="shared" si="34"/>
        <v/>
      </c>
      <c r="DK18" s="300">
        <f t="shared" si="35"/>
        <v>2.35</v>
      </c>
      <c r="DL18" s="300">
        <f t="shared" si="36"/>
        <v>2.4700000000000002</v>
      </c>
      <c r="DM18" s="300" t="str">
        <f t="shared" si="37"/>
        <v/>
      </c>
      <c r="DN18" s="300" t="str">
        <f t="shared" si="38"/>
        <v/>
      </c>
      <c r="DO18" s="300" t="str">
        <f t="shared" si="39"/>
        <v/>
      </c>
      <c r="DP18" s="300" t="str">
        <f t="shared" si="40"/>
        <v/>
      </c>
      <c r="DQ18" s="300">
        <f t="shared" si="41"/>
        <v>2.3940000000000001</v>
      </c>
      <c r="DR18" s="300">
        <f t="shared" si="42"/>
        <v>2.3712000000000004</v>
      </c>
      <c r="DS18" s="300" t="str">
        <f t="shared" si="43"/>
        <v/>
      </c>
      <c r="DT18" s="300" t="str">
        <f t="shared" si="44"/>
        <v/>
      </c>
      <c r="DU18" s="300" t="str">
        <f t="shared" si="45"/>
        <v/>
      </c>
      <c r="DV18" s="300" t="str">
        <f t="shared" si="46"/>
        <v/>
      </c>
      <c r="DW18" s="300" t="str">
        <f t="shared" si="47"/>
        <v/>
      </c>
      <c r="DX18" s="300" t="str">
        <f t="shared" si="48"/>
        <v/>
      </c>
      <c r="DY18" s="300" t="str">
        <f t="shared" si="49"/>
        <v/>
      </c>
      <c r="DZ18" s="300" t="str">
        <f t="shared" si="50"/>
        <v/>
      </c>
      <c r="EA18" s="300" t="str">
        <f t="shared" si="51"/>
        <v/>
      </c>
      <c r="EB18" s="300" t="str">
        <f t="shared" si="52"/>
        <v/>
      </c>
      <c r="EC18" s="300" t="str">
        <f t="shared" si="53"/>
        <v/>
      </c>
      <c r="ED18" s="300" t="str">
        <f t="shared" si="54"/>
        <v/>
      </c>
      <c r="EE18" s="300" t="str">
        <f t="shared" si="55"/>
        <v/>
      </c>
      <c r="EF18" s="300" t="str">
        <f t="shared" si="56"/>
        <v/>
      </c>
      <c r="EG18" s="300" t="str">
        <f t="shared" si="57"/>
        <v/>
      </c>
      <c r="EH18" s="300" t="str">
        <f t="shared" si="58"/>
        <v/>
      </c>
      <c r="EI18" s="300" t="str">
        <f t="shared" si="59"/>
        <v/>
      </c>
      <c r="EJ18" s="300" t="str">
        <f t="shared" si="60"/>
        <v/>
      </c>
      <c r="EK18" s="300" t="str">
        <f t="shared" si="61"/>
        <v/>
      </c>
      <c r="EL18" s="300" t="str">
        <f t="shared" si="62"/>
        <v/>
      </c>
      <c r="EM18" s="300" t="str">
        <f t="shared" si="63"/>
        <v/>
      </c>
      <c r="EN18" s="300" t="str">
        <f t="shared" si="64"/>
        <v/>
      </c>
      <c r="EO18" s="300" t="str">
        <f t="shared" si="65"/>
        <v/>
      </c>
      <c r="EP18" s="300" t="str">
        <f t="shared" si="66"/>
        <v/>
      </c>
      <c r="EQ18" s="300" t="str">
        <f t="shared" si="67"/>
        <v/>
      </c>
      <c r="ER18" s="300" t="str">
        <f t="shared" si="68"/>
        <v/>
      </c>
      <c r="ES18" s="300" t="str">
        <f t="shared" si="69"/>
        <v/>
      </c>
      <c r="ET18" s="300" t="str">
        <f t="shared" si="70"/>
        <v/>
      </c>
      <c r="EU18" s="300" t="str">
        <f t="shared" si="71"/>
        <v/>
      </c>
      <c r="EV18" s="300" t="str">
        <f t="shared" si="72"/>
        <v/>
      </c>
      <c r="EW18" s="300" t="str">
        <f t="shared" si="73"/>
        <v/>
      </c>
      <c r="EX18" s="300" t="str">
        <f t="shared" si="74"/>
        <v/>
      </c>
      <c r="EY18" s="300" t="str">
        <f t="shared" si="75"/>
        <v/>
      </c>
      <c r="EZ18" s="300" t="str">
        <f t="shared" si="76"/>
        <v/>
      </c>
      <c r="FA18" s="299">
        <f t="shared" si="77"/>
        <v>2.4</v>
      </c>
      <c r="FB18" s="299">
        <f>ROUND(FA18*(1+[5]Inflación!$G$50),2)</f>
        <v>2.4300000000000002</v>
      </c>
      <c r="FC18" s="298">
        <f t="shared" si="78"/>
        <v>5.2631578947368363E-2</v>
      </c>
    </row>
    <row r="19" spans="2:159" ht="21" customHeight="1">
      <c r="B19" s="309">
        <f t="shared" si="79"/>
        <v>14</v>
      </c>
      <c r="C19" s="315" t="s">
        <v>1041</v>
      </c>
      <c r="D19" s="302" t="s">
        <v>931</v>
      </c>
      <c r="E19" s="311" t="s">
        <v>129</v>
      </c>
      <c r="F19" s="314">
        <v>3.7850000000000001</v>
      </c>
      <c r="G19" s="304"/>
      <c r="H19" s="302"/>
      <c r="I19" s="302"/>
      <c r="J19" s="301" t="str">
        <f>'[5]Precios de contratos anteriores'!AV23</f>
        <v xml:space="preserve"> </v>
      </c>
      <c r="K19" s="301" t="str">
        <f>'[5]Precios de contratos anteriores'!AW23</f>
        <v xml:space="preserve"> </v>
      </c>
      <c r="L19" s="301" t="str">
        <f>'[5]Precios de contratos anteriores'!AX23</f>
        <v xml:space="preserve"> </v>
      </c>
      <c r="M19" s="301" t="str">
        <f>'[5]Precios de contratos anteriores'!AY23</f>
        <v xml:space="preserve"> </v>
      </c>
      <c r="N19" s="302"/>
      <c r="O19" s="302"/>
      <c r="P19" s="302"/>
      <c r="Q19" s="302" t="str">
        <f>'[5]Precios de contratos anteriores'!AZ23</f>
        <v xml:space="preserve"> </v>
      </c>
      <c r="R19" s="302" t="str">
        <f>'[5]Precios de contratos anteriores'!BA23</f>
        <v xml:space="preserve"> </v>
      </c>
      <c r="S19" s="302" t="str">
        <f>'[5]Precios de contratos anteriores'!BB23</f>
        <v xml:space="preserve"> </v>
      </c>
      <c r="T19" s="302"/>
      <c r="U19" s="302"/>
      <c r="V19" s="302"/>
      <c r="W19" s="302"/>
      <c r="X19" s="302"/>
      <c r="Y19" s="302"/>
      <c r="Z19" s="302"/>
      <c r="AA19" s="302"/>
      <c r="AB19" s="302"/>
      <c r="AC19" s="302"/>
      <c r="AD19" s="302"/>
      <c r="AE19" s="302"/>
      <c r="AF19" s="302"/>
      <c r="AG19" s="302"/>
      <c r="AH19" s="302"/>
      <c r="AI19" s="302" t="str">
        <f>'[5]Precios de contratos anteriores'!BI23</f>
        <v xml:space="preserve"> </v>
      </c>
      <c r="AJ19" s="302"/>
      <c r="AK19" s="302"/>
      <c r="AL19" s="313">
        <v>3.58</v>
      </c>
      <c r="AM19" s="313">
        <v>3.76</v>
      </c>
      <c r="AN19" s="313">
        <v>4.6500000000000004</v>
      </c>
      <c r="AO19" s="302"/>
      <c r="AP19" s="302"/>
      <c r="AQ19" s="302" t="str">
        <f>'[5]Precios de contratos anteriores'!BO23</f>
        <v xml:space="preserve"> </v>
      </c>
      <c r="AR19" s="303">
        <v>3.9742500000000001</v>
      </c>
      <c r="AS19" s="303">
        <v>3.9364000000000003</v>
      </c>
      <c r="AT19" s="303">
        <v>4.21</v>
      </c>
      <c r="AU19" s="302" t="str">
        <f>'[5]Precios de contratos anteriores'!BP23</f>
        <v xml:space="preserve"> </v>
      </c>
      <c r="AV19" s="302" t="str">
        <f>'[5]Precios de contratos anteriores'!BQ23</f>
        <v xml:space="preserve"> </v>
      </c>
      <c r="AW19" s="302" t="str">
        <f>'[5]Precios de contratos anteriores'!BR23</f>
        <v xml:space="preserve"> </v>
      </c>
      <c r="AX19" s="303"/>
      <c r="AY19" s="303"/>
      <c r="AZ19" s="303"/>
      <c r="BA19" s="303" t="str">
        <f>'[5]Precios de contratos anteriores'!BS23</f>
        <v xml:space="preserve"> </v>
      </c>
      <c r="BB19" s="303" t="str">
        <f>'[5]Precios de contratos anteriores'!BT23</f>
        <v xml:space="preserve"> </v>
      </c>
      <c r="BC19" s="302"/>
      <c r="BD19" s="302"/>
      <c r="BE19" s="302"/>
      <c r="BF19" s="302"/>
      <c r="BG19" s="302"/>
      <c r="BH19" s="302"/>
      <c r="BI19" s="302"/>
      <c r="BJ19" s="302"/>
      <c r="BK19" s="302"/>
      <c r="BL19" s="302"/>
      <c r="BM19" s="302"/>
      <c r="BN19" s="302"/>
      <c r="BO19" s="302"/>
      <c r="BP19" s="302"/>
      <c r="BQ19" s="302"/>
      <c r="BR19" s="302"/>
      <c r="BS19" s="302" t="str">
        <f>'[5]Precios de contratos anteriores'!CB23</f>
        <v xml:space="preserve"> </v>
      </c>
      <c r="BT19" s="302" t="str">
        <f>'[5]Precios de contratos anteriores'!CC23</f>
        <v xml:space="preserve"> </v>
      </c>
      <c r="BU19" s="302" t="str">
        <f>'[5]Precios de contratos anteriores'!CD23</f>
        <v xml:space="preserve"> </v>
      </c>
      <c r="BV19" s="322">
        <v>4.38</v>
      </c>
      <c r="BW19" s="302"/>
      <c r="BX19" s="302"/>
      <c r="BY19" s="301" t="str">
        <f>'[5]Precios de contratos anteriores'!CE23</f>
        <v xml:space="preserve"> </v>
      </c>
      <c r="BZ19" s="301" t="str">
        <f>'[5]Precios de contratos anteriores'!CF23</f>
        <v xml:space="preserve"> </v>
      </c>
      <c r="CA19" s="301" t="str">
        <f>'[5]Precios de contratos anteriores'!CG23</f>
        <v xml:space="preserve"> </v>
      </c>
      <c r="CB19" s="301">
        <f t="shared" si="0"/>
        <v>4.0344562499999999</v>
      </c>
      <c r="CC19" s="301">
        <f t="shared" si="1"/>
        <v>0.35585614211915551</v>
      </c>
      <c r="CD19" s="301">
        <f t="shared" si="2"/>
        <v>3.6786001078808441</v>
      </c>
      <c r="CE19" s="301">
        <f t="shared" si="3"/>
        <v>4.3903123921191556</v>
      </c>
      <c r="CF19" s="301">
        <f t="shared" si="4"/>
        <v>4.1635000000000009</v>
      </c>
      <c r="CG19" s="300" t="str">
        <f t="shared" si="5"/>
        <v/>
      </c>
      <c r="CH19" s="300" t="str">
        <f t="shared" si="6"/>
        <v/>
      </c>
      <c r="CI19" s="300" t="str">
        <f t="shared" si="7"/>
        <v/>
      </c>
      <c r="CJ19" s="300" t="str">
        <f t="shared" si="8"/>
        <v/>
      </c>
      <c r="CK19" s="300" t="str">
        <f t="shared" si="9"/>
        <v/>
      </c>
      <c r="CL19" s="300" t="str">
        <f t="shared" si="10"/>
        <v/>
      </c>
      <c r="CM19" s="300" t="str">
        <f t="shared" si="11"/>
        <v/>
      </c>
      <c r="CN19" s="300" t="str">
        <f t="shared" si="12"/>
        <v/>
      </c>
      <c r="CO19" s="300" t="str">
        <f t="shared" si="13"/>
        <v/>
      </c>
      <c r="CP19" s="300" t="str">
        <f t="shared" si="14"/>
        <v/>
      </c>
      <c r="CQ19" s="300" t="str">
        <f t="shared" si="15"/>
        <v/>
      </c>
      <c r="CR19" s="300" t="str">
        <f t="shared" si="16"/>
        <v/>
      </c>
      <c r="CS19" s="300" t="str">
        <f t="shared" si="17"/>
        <v/>
      </c>
      <c r="CT19" s="300" t="str">
        <f t="shared" si="18"/>
        <v/>
      </c>
      <c r="CU19" s="300" t="str">
        <f t="shared" si="19"/>
        <v/>
      </c>
      <c r="CV19" s="300" t="str">
        <f t="shared" si="20"/>
        <v/>
      </c>
      <c r="CW19" s="300" t="str">
        <f t="shared" si="21"/>
        <v/>
      </c>
      <c r="CX19" s="300" t="str">
        <f t="shared" si="22"/>
        <v/>
      </c>
      <c r="CY19" s="300" t="str">
        <f t="shared" si="23"/>
        <v/>
      </c>
      <c r="CZ19" s="300" t="str">
        <f t="shared" si="24"/>
        <v/>
      </c>
      <c r="DA19" s="300" t="str">
        <f t="shared" si="25"/>
        <v/>
      </c>
      <c r="DB19" s="300" t="str">
        <f t="shared" si="26"/>
        <v/>
      </c>
      <c r="DC19" s="300" t="str">
        <f t="shared" si="27"/>
        <v/>
      </c>
      <c r="DD19" s="300" t="str">
        <f t="shared" si="28"/>
        <v/>
      </c>
      <c r="DE19" s="300" t="str">
        <f t="shared" si="29"/>
        <v/>
      </c>
      <c r="DF19" s="300" t="str">
        <f t="shared" si="30"/>
        <v/>
      </c>
      <c r="DG19" s="300" t="str">
        <f t="shared" si="31"/>
        <v/>
      </c>
      <c r="DH19" s="300" t="str">
        <f t="shared" si="32"/>
        <v/>
      </c>
      <c r="DI19" s="300" t="str">
        <f t="shared" si="33"/>
        <v/>
      </c>
      <c r="DJ19" s="300" t="str">
        <f t="shared" si="34"/>
        <v/>
      </c>
      <c r="DK19" s="300" t="str">
        <f t="shared" si="35"/>
        <v/>
      </c>
      <c r="DL19" s="300">
        <f t="shared" si="36"/>
        <v>3.76</v>
      </c>
      <c r="DM19" s="300" t="str">
        <f t="shared" si="37"/>
        <v/>
      </c>
      <c r="DN19" s="300" t="str">
        <f t="shared" si="38"/>
        <v/>
      </c>
      <c r="DO19" s="300" t="str">
        <f t="shared" si="39"/>
        <v/>
      </c>
      <c r="DP19" s="300" t="str">
        <f t="shared" si="40"/>
        <v/>
      </c>
      <c r="DQ19" s="300">
        <f t="shared" si="41"/>
        <v>3.9742500000000001</v>
      </c>
      <c r="DR19" s="300">
        <f t="shared" si="42"/>
        <v>3.9364000000000003</v>
      </c>
      <c r="DS19" s="300" t="str">
        <f t="shared" si="43"/>
        <v/>
      </c>
      <c r="DT19" s="300" t="str">
        <f t="shared" si="44"/>
        <v/>
      </c>
      <c r="DU19" s="300" t="str">
        <f t="shared" si="45"/>
        <v/>
      </c>
      <c r="DV19" s="300" t="str">
        <f t="shared" si="46"/>
        <v/>
      </c>
      <c r="DW19" s="300" t="str">
        <f t="shared" si="47"/>
        <v/>
      </c>
      <c r="DX19" s="300" t="str">
        <f t="shared" si="48"/>
        <v/>
      </c>
      <c r="DY19" s="300" t="str">
        <f t="shared" si="49"/>
        <v/>
      </c>
      <c r="DZ19" s="300" t="str">
        <f t="shared" si="50"/>
        <v/>
      </c>
      <c r="EA19" s="300" t="str">
        <f t="shared" si="51"/>
        <v/>
      </c>
      <c r="EB19" s="300" t="str">
        <f t="shared" si="52"/>
        <v/>
      </c>
      <c r="EC19" s="300" t="str">
        <f t="shared" si="53"/>
        <v/>
      </c>
      <c r="ED19" s="300" t="str">
        <f t="shared" si="54"/>
        <v/>
      </c>
      <c r="EE19" s="300" t="str">
        <f t="shared" si="55"/>
        <v/>
      </c>
      <c r="EF19" s="300" t="str">
        <f t="shared" si="56"/>
        <v/>
      </c>
      <c r="EG19" s="300" t="str">
        <f t="shared" si="57"/>
        <v/>
      </c>
      <c r="EH19" s="300" t="str">
        <f t="shared" si="58"/>
        <v/>
      </c>
      <c r="EI19" s="300" t="str">
        <f t="shared" si="59"/>
        <v/>
      </c>
      <c r="EJ19" s="300" t="str">
        <f t="shared" si="60"/>
        <v/>
      </c>
      <c r="EK19" s="300" t="str">
        <f t="shared" si="61"/>
        <v/>
      </c>
      <c r="EL19" s="300" t="str">
        <f t="shared" si="62"/>
        <v/>
      </c>
      <c r="EM19" s="300" t="str">
        <f t="shared" si="63"/>
        <v/>
      </c>
      <c r="EN19" s="300" t="str">
        <f t="shared" si="64"/>
        <v/>
      </c>
      <c r="EO19" s="300" t="str">
        <f t="shared" si="65"/>
        <v/>
      </c>
      <c r="EP19" s="300" t="str">
        <f t="shared" si="66"/>
        <v/>
      </c>
      <c r="EQ19" s="300" t="str">
        <f t="shared" si="67"/>
        <v/>
      </c>
      <c r="ER19" s="300" t="str">
        <f t="shared" si="68"/>
        <v/>
      </c>
      <c r="ES19" s="300" t="str">
        <f t="shared" si="69"/>
        <v/>
      </c>
      <c r="ET19" s="300" t="str">
        <f t="shared" si="70"/>
        <v/>
      </c>
      <c r="EU19" s="300" t="str">
        <f t="shared" si="71"/>
        <v/>
      </c>
      <c r="EV19" s="300" t="str">
        <f t="shared" si="72"/>
        <v/>
      </c>
      <c r="EW19" s="300" t="str">
        <f t="shared" si="73"/>
        <v/>
      </c>
      <c r="EX19" s="300" t="str">
        <f t="shared" si="74"/>
        <v/>
      </c>
      <c r="EY19" s="300" t="str">
        <f t="shared" si="75"/>
        <v/>
      </c>
      <c r="EZ19" s="300" t="str">
        <f t="shared" si="76"/>
        <v/>
      </c>
      <c r="FA19" s="299">
        <f t="shared" si="77"/>
        <v>3.89</v>
      </c>
      <c r="FB19" s="299">
        <f>ROUND(FA19*(1+[5]Inflación!$G$50),2)</f>
        <v>3.94</v>
      </c>
      <c r="FC19" s="298">
        <f t="shared" si="78"/>
        <v>2.7741083223249641E-2</v>
      </c>
    </row>
    <row r="20" spans="2:159" ht="21" customHeight="1">
      <c r="B20" s="309">
        <f t="shared" si="79"/>
        <v>15</v>
      </c>
      <c r="C20" s="315" t="s">
        <v>1040</v>
      </c>
      <c r="D20" s="302" t="s">
        <v>931</v>
      </c>
      <c r="E20" s="311" t="s">
        <v>129</v>
      </c>
      <c r="F20" s="314">
        <v>2.855</v>
      </c>
      <c r="G20" s="310">
        <v>2.42</v>
      </c>
      <c r="H20" s="302"/>
      <c r="I20" s="302"/>
      <c r="J20" s="301" t="str">
        <f>'[5]Precios de contratos anteriores'!AV24</f>
        <v xml:space="preserve"> </v>
      </c>
      <c r="K20" s="301" t="str">
        <f>'[5]Precios de contratos anteriores'!AW24</f>
        <v xml:space="preserve"> </v>
      </c>
      <c r="L20" s="301" t="str">
        <f>'[5]Precios de contratos anteriores'!AX24</f>
        <v xml:space="preserve"> </v>
      </c>
      <c r="M20" s="301" t="str">
        <f>'[5]Precios de contratos anteriores'!AY24</f>
        <v xml:space="preserve"> </v>
      </c>
      <c r="N20" s="302"/>
      <c r="O20" s="302"/>
      <c r="P20" s="302"/>
      <c r="Q20" s="302" t="str">
        <f>'[5]Precios de contratos anteriores'!AZ24</f>
        <v xml:space="preserve"> </v>
      </c>
      <c r="R20" s="302" t="str">
        <f>'[5]Precios de contratos anteriores'!BA24</f>
        <v xml:space="preserve"> </v>
      </c>
      <c r="S20" s="302" t="str">
        <f>'[5]Precios de contratos anteriores'!BB24</f>
        <v xml:space="preserve"> </v>
      </c>
      <c r="T20" s="302"/>
      <c r="U20" s="302"/>
      <c r="V20" s="302"/>
      <c r="W20" s="302"/>
      <c r="X20" s="302"/>
      <c r="Y20" s="302"/>
      <c r="Z20" s="302"/>
      <c r="AA20" s="302"/>
      <c r="AB20" s="302"/>
      <c r="AC20" s="302"/>
      <c r="AD20" s="302"/>
      <c r="AE20" s="302"/>
      <c r="AF20" s="302"/>
      <c r="AG20" s="302"/>
      <c r="AH20" s="302"/>
      <c r="AI20" s="302" t="str">
        <f>'[5]Precios de contratos anteriores'!BI24</f>
        <v xml:space="preserve"> </v>
      </c>
      <c r="AJ20" s="302"/>
      <c r="AK20" s="302"/>
      <c r="AL20" s="313">
        <v>3.29</v>
      </c>
      <c r="AM20" s="313">
        <v>3.58</v>
      </c>
      <c r="AN20" s="313">
        <v>4.28</v>
      </c>
      <c r="AO20" s="302"/>
      <c r="AP20" s="302"/>
      <c r="AQ20" s="302" t="str">
        <f>'[5]Precios de contratos anteriores'!BO24</f>
        <v xml:space="preserve"> </v>
      </c>
      <c r="AR20" s="303">
        <v>2.9977499999999999</v>
      </c>
      <c r="AS20" s="303">
        <v>2.9691999999999998</v>
      </c>
      <c r="AT20" s="303">
        <v>3.15</v>
      </c>
      <c r="AU20" s="302" t="str">
        <f>'[5]Precios de contratos anteriores'!BP24</f>
        <v xml:space="preserve"> </v>
      </c>
      <c r="AV20" s="302" t="str">
        <f>'[5]Precios de contratos anteriores'!BQ24</f>
        <v xml:space="preserve"> </v>
      </c>
      <c r="AW20" s="302" t="str">
        <f>'[5]Precios de contratos anteriores'!BR24</f>
        <v xml:space="preserve"> </v>
      </c>
      <c r="AX20" s="303"/>
      <c r="AY20" s="303"/>
      <c r="AZ20" s="303"/>
      <c r="BA20" s="303" t="str">
        <f>'[5]Precios de contratos anteriores'!BS24</f>
        <v xml:space="preserve"> </v>
      </c>
      <c r="BB20" s="303" t="str">
        <f>'[5]Precios de contratos anteriores'!BT24</f>
        <v xml:space="preserve"> </v>
      </c>
      <c r="BC20" s="302"/>
      <c r="BD20" s="302"/>
      <c r="BE20" s="302"/>
      <c r="BF20" s="302"/>
      <c r="BG20" s="302"/>
      <c r="BH20" s="302"/>
      <c r="BI20" s="302"/>
      <c r="BJ20" s="302"/>
      <c r="BK20" s="302"/>
      <c r="BL20" s="302"/>
      <c r="BM20" s="302"/>
      <c r="BN20" s="302"/>
      <c r="BO20" s="302"/>
      <c r="BP20" s="302"/>
      <c r="BQ20" s="302"/>
      <c r="BR20" s="302"/>
      <c r="BS20" s="302" t="str">
        <f>'[5]Precios de contratos anteriores'!CB24</f>
        <v xml:space="preserve"> </v>
      </c>
      <c r="BT20" s="302" t="str">
        <f>'[5]Precios de contratos anteriores'!CC24</f>
        <v xml:space="preserve"> </v>
      </c>
      <c r="BU20" s="302" t="str">
        <f>'[5]Precios de contratos anteriores'!CD24</f>
        <v xml:space="preserve"> </v>
      </c>
      <c r="BV20" s="321">
        <v>3.52</v>
      </c>
      <c r="BW20" s="302">
        <v>3.2122999999999999</v>
      </c>
      <c r="BX20" s="302"/>
      <c r="BY20" s="301" t="str">
        <f>'[5]Precios de contratos anteriores'!CE24</f>
        <v xml:space="preserve"> </v>
      </c>
      <c r="BZ20" s="301" t="str">
        <f>'[5]Precios de contratos anteriores'!CF24</f>
        <v xml:space="preserve"> </v>
      </c>
      <c r="CA20" s="301" t="str">
        <f>'[5]Precios de contratos anteriores'!CG24</f>
        <v xml:space="preserve"> </v>
      </c>
      <c r="CB20" s="301">
        <f t="shared" si="0"/>
        <v>3.2274250000000002</v>
      </c>
      <c r="CC20" s="301">
        <f t="shared" si="1"/>
        <v>0.4986680800169338</v>
      </c>
      <c r="CD20" s="301">
        <f t="shared" si="2"/>
        <v>2.7287569199830664</v>
      </c>
      <c r="CE20" s="301">
        <f t="shared" si="3"/>
        <v>3.7260930800169341</v>
      </c>
      <c r="CF20" s="301">
        <f t="shared" si="4"/>
        <v>3.1405000000000003</v>
      </c>
      <c r="CG20" s="300" t="str">
        <f t="shared" si="5"/>
        <v/>
      </c>
      <c r="CH20" s="300" t="str">
        <f t="shared" si="6"/>
        <v/>
      </c>
      <c r="CI20" s="300" t="str">
        <f t="shared" si="7"/>
        <v/>
      </c>
      <c r="CJ20" s="300" t="str">
        <f t="shared" si="8"/>
        <v/>
      </c>
      <c r="CK20" s="300" t="str">
        <f t="shared" si="9"/>
        <v/>
      </c>
      <c r="CL20" s="300" t="str">
        <f t="shared" si="10"/>
        <v/>
      </c>
      <c r="CM20" s="300" t="str">
        <f t="shared" si="11"/>
        <v/>
      </c>
      <c r="CN20" s="300" t="str">
        <f t="shared" si="12"/>
        <v/>
      </c>
      <c r="CO20" s="300" t="str">
        <f t="shared" si="13"/>
        <v/>
      </c>
      <c r="CP20" s="300" t="str">
        <f t="shared" si="14"/>
        <v/>
      </c>
      <c r="CQ20" s="300" t="str">
        <f t="shared" si="15"/>
        <v/>
      </c>
      <c r="CR20" s="300" t="str">
        <f t="shared" si="16"/>
        <v/>
      </c>
      <c r="CS20" s="300" t="str">
        <f t="shared" si="17"/>
        <v/>
      </c>
      <c r="CT20" s="300" t="str">
        <f t="shared" si="18"/>
        <v/>
      </c>
      <c r="CU20" s="300" t="str">
        <f t="shared" si="19"/>
        <v/>
      </c>
      <c r="CV20" s="300" t="str">
        <f t="shared" si="20"/>
        <v/>
      </c>
      <c r="CW20" s="300" t="str">
        <f t="shared" si="21"/>
        <v/>
      </c>
      <c r="CX20" s="300" t="str">
        <f t="shared" si="22"/>
        <v/>
      </c>
      <c r="CY20" s="300" t="str">
        <f t="shared" si="23"/>
        <v/>
      </c>
      <c r="CZ20" s="300" t="str">
        <f t="shared" si="24"/>
        <v/>
      </c>
      <c r="DA20" s="300" t="str">
        <f t="shared" si="25"/>
        <v/>
      </c>
      <c r="DB20" s="300" t="str">
        <f t="shared" si="26"/>
        <v/>
      </c>
      <c r="DC20" s="300" t="str">
        <f t="shared" si="27"/>
        <v/>
      </c>
      <c r="DD20" s="300" t="str">
        <f t="shared" si="28"/>
        <v/>
      </c>
      <c r="DE20" s="300" t="str">
        <f t="shared" si="29"/>
        <v/>
      </c>
      <c r="DF20" s="300" t="str">
        <f t="shared" si="30"/>
        <v/>
      </c>
      <c r="DG20" s="300" t="str">
        <f t="shared" si="31"/>
        <v/>
      </c>
      <c r="DH20" s="300" t="str">
        <f t="shared" si="32"/>
        <v/>
      </c>
      <c r="DI20" s="300" t="str">
        <f t="shared" si="33"/>
        <v/>
      </c>
      <c r="DJ20" s="300" t="str">
        <f t="shared" si="34"/>
        <v/>
      </c>
      <c r="DK20" s="300" t="str">
        <f t="shared" si="35"/>
        <v/>
      </c>
      <c r="DL20" s="300" t="str">
        <f t="shared" si="36"/>
        <v/>
      </c>
      <c r="DM20" s="300" t="str">
        <f t="shared" si="37"/>
        <v/>
      </c>
      <c r="DN20" s="300" t="str">
        <f t="shared" si="38"/>
        <v/>
      </c>
      <c r="DO20" s="300" t="str">
        <f t="shared" si="39"/>
        <v/>
      </c>
      <c r="DP20" s="300" t="str">
        <f t="shared" si="40"/>
        <v/>
      </c>
      <c r="DQ20" s="300">
        <f t="shared" si="41"/>
        <v>2.9977499999999999</v>
      </c>
      <c r="DR20" s="300">
        <f t="shared" si="42"/>
        <v>2.9691999999999998</v>
      </c>
      <c r="DS20" s="300" t="str">
        <f t="shared" si="43"/>
        <v/>
      </c>
      <c r="DT20" s="300" t="str">
        <f t="shared" si="44"/>
        <v/>
      </c>
      <c r="DU20" s="300" t="str">
        <f t="shared" si="45"/>
        <v/>
      </c>
      <c r="DV20" s="300" t="str">
        <f t="shared" si="46"/>
        <v/>
      </c>
      <c r="DW20" s="300" t="str">
        <f t="shared" si="47"/>
        <v/>
      </c>
      <c r="DX20" s="300" t="str">
        <f t="shared" si="48"/>
        <v/>
      </c>
      <c r="DY20" s="300" t="str">
        <f t="shared" si="49"/>
        <v/>
      </c>
      <c r="DZ20" s="300" t="str">
        <f t="shared" si="50"/>
        <v/>
      </c>
      <c r="EA20" s="300" t="str">
        <f t="shared" si="51"/>
        <v/>
      </c>
      <c r="EB20" s="300" t="str">
        <f t="shared" si="52"/>
        <v/>
      </c>
      <c r="EC20" s="300" t="str">
        <f t="shared" si="53"/>
        <v/>
      </c>
      <c r="ED20" s="300" t="str">
        <f t="shared" si="54"/>
        <v/>
      </c>
      <c r="EE20" s="300" t="str">
        <f t="shared" si="55"/>
        <v/>
      </c>
      <c r="EF20" s="300" t="str">
        <f t="shared" si="56"/>
        <v/>
      </c>
      <c r="EG20" s="300" t="str">
        <f t="shared" si="57"/>
        <v/>
      </c>
      <c r="EH20" s="300" t="str">
        <f t="shared" si="58"/>
        <v/>
      </c>
      <c r="EI20" s="300" t="str">
        <f t="shared" si="59"/>
        <v/>
      </c>
      <c r="EJ20" s="300" t="str">
        <f t="shared" si="60"/>
        <v/>
      </c>
      <c r="EK20" s="300" t="str">
        <f t="shared" si="61"/>
        <v/>
      </c>
      <c r="EL20" s="300" t="str">
        <f t="shared" si="62"/>
        <v/>
      </c>
      <c r="EM20" s="300" t="str">
        <f t="shared" si="63"/>
        <v/>
      </c>
      <c r="EN20" s="300" t="str">
        <f t="shared" si="64"/>
        <v/>
      </c>
      <c r="EO20" s="300" t="str">
        <f t="shared" si="65"/>
        <v/>
      </c>
      <c r="EP20" s="300" t="str">
        <f t="shared" si="66"/>
        <v/>
      </c>
      <c r="EQ20" s="300" t="str">
        <f t="shared" si="67"/>
        <v/>
      </c>
      <c r="ER20" s="300" t="str">
        <f t="shared" si="68"/>
        <v/>
      </c>
      <c r="ES20" s="300" t="str">
        <f t="shared" si="69"/>
        <v/>
      </c>
      <c r="ET20" s="300" t="str">
        <f t="shared" si="70"/>
        <v/>
      </c>
      <c r="EU20" s="300" t="str">
        <f t="shared" si="71"/>
        <v/>
      </c>
      <c r="EV20" s="300" t="str">
        <f t="shared" si="72"/>
        <v/>
      </c>
      <c r="EW20" s="300" t="str">
        <f t="shared" si="73"/>
        <v/>
      </c>
      <c r="EX20" s="300" t="str">
        <f t="shared" si="74"/>
        <v/>
      </c>
      <c r="EY20" s="300" t="str">
        <f t="shared" si="75"/>
        <v/>
      </c>
      <c r="EZ20" s="300" t="str">
        <f t="shared" si="76"/>
        <v/>
      </c>
      <c r="FA20" s="299">
        <f t="shared" si="77"/>
        <v>2.42</v>
      </c>
      <c r="FB20" s="299">
        <f>ROUND(FA20*(1+[5]Inflación!$G$50),2)</f>
        <v>2.4500000000000002</v>
      </c>
      <c r="FC20" s="298">
        <f t="shared" si="78"/>
        <v>-0.15236427320490364</v>
      </c>
    </row>
    <row r="21" spans="2:159" ht="21" customHeight="1">
      <c r="B21" s="309">
        <f t="shared" si="79"/>
        <v>16</v>
      </c>
      <c r="C21" s="315" t="s">
        <v>1039</v>
      </c>
      <c r="D21" s="302" t="s">
        <v>931</v>
      </c>
      <c r="E21" s="311" t="s">
        <v>129</v>
      </c>
      <c r="F21" s="314">
        <v>1.375</v>
      </c>
      <c r="G21" s="310">
        <v>1.49</v>
      </c>
      <c r="H21" s="302"/>
      <c r="I21" s="302"/>
      <c r="J21" s="301" t="str">
        <f>'[5]Precios de contratos anteriores'!AV25</f>
        <v xml:space="preserve"> </v>
      </c>
      <c r="K21" s="301" t="str">
        <f>'[5]Precios de contratos anteriores'!AW25</f>
        <v xml:space="preserve"> </v>
      </c>
      <c r="L21" s="301" t="str">
        <f>'[5]Precios de contratos anteriores'!AX25</f>
        <v xml:space="preserve"> </v>
      </c>
      <c r="M21" s="301" t="str">
        <f>'[5]Precios de contratos anteriores'!AY25</f>
        <v xml:space="preserve"> </v>
      </c>
      <c r="N21" s="302"/>
      <c r="O21" s="302"/>
      <c r="P21" s="302"/>
      <c r="Q21" s="302" t="str">
        <f>'[5]Precios de contratos anteriores'!AZ25</f>
        <v xml:space="preserve"> </v>
      </c>
      <c r="R21" s="302" t="str">
        <f>'[5]Precios de contratos anteriores'!BA25</f>
        <v xml:space="preserve"> </v>
      </c>
      <c r="S21" s="302" t="str">
        <f>'[5]Precios de contratos anteriores'!BB25</f>
        <v xml:space="preserve"> </v>
      </c>
      <c r="T21" s="302"/>
      <c r="U21" s="302"/>
      <c r="V21" s="302"/>
      <c r="W21" s="302"/>
      <c r="X21" s="302"/>
      <c r="Y21" s="302"/>
      <c r="Z21" s="302"/>
      <c r="AA21" s="302"/>
      <c r="AB21" s="302"/>
      <c r="AC21" s="302"/>
      <c r="AD21" s="302"/>
      <c r="AE21" s="302"/>
      <c r="AF21" s="302"/>
      <c r="AG21" s="302"/>
      <c r="AH21" s="302"/>
      <c r="AI21" s="302" t="str">
        <f>'[5]Precios de contratos anteriores'!BI25</f>
        <v xml:space="preserve"> </v>
      </c>
      <c r="AJ21" s="302"/>
      <c r="AK21" s="302"/>
      <c r="AL21" s="313">
        <v>2.16</v>
      </c>
      <c r="AM21" s="313">
        <v>2.2400000000000002</v>
      </c>
      <c r="AN21" s="313">
        <v>2.81</v>
      </c>
      <c r="AO21" s="302"/>
      <c r="AP21" s="302"/>
      <c r="AQ21" s="302" t="str">
        <f>'[5]Precios de contratos anteriores'!BO25</f>
        <v xml:space="preserve"> </v>
      </c>
      <c r="AR21" s="303">
        <v>1.4437500000000001</v>
      </c>
      <c r="AS21" s="303">
        <v>1.43</v>
      </c>
      <c r="AT21" s="303">
        <v>1.54</v>
      </c>
      <c r="AU21" s="302" t="str">
        <f>'[5]Precios de contratos anteriores'!BP25</f>
        <v xml:space="preserve"> </v>
      </c>
      <c r="AV21" s="302" t="str">
        <f>'[5]Precios de contratos anteriores'!BQ25</f>
        <v xml:space="preserve"> </v>
      </c>
      <c r="AW21" s="302" t="str">
        <f>'[5]Precios de contratos anteriores'!BR25</f>
        <v xml:space="preserve"> </v>
      </c>
      <c r="AX21" s="303"/>
      <c r="AY21" s="303"/>
      <c r="AZ21" s="303"/>
      <c r="BA21" s="303" t="str">
        <f>'[5]Precios de contratos anteriores'!BS25</f>
        <v xml:space="preserve"> </v>
      </c>
      <c r="BB21" s="303" t="str">
        <f>'[5]Precios de contratos anteriores'!BT25</f>
        <v xml:space="preserve"> </v>
      </c>
      <c r="BC21" s="302"/>
      <c r="BD21" s="302"/>
      <c r="BE21" s="302"/>
      <c r="BF21" s="302"/>
      <c r="BG21" s="302"/>
      <c r="BH21" s="302"/>
      <c r="BI21" s="302"/>
      <c r="BJ21" s="302"/>
      <c r="BK21" s="302"/>
      <c r="BL21" s="302"/>
      <c r="BM21" s="302"/>
      <c r="BN21" s="302"/>
      <c r="BO21" s="302"/>
      <c r="BP21" s="302"/>
      <c r="BQ21" s="302"/>
      <c r="BR21" s="302"/>
      <c r="BS21" s="302" t="str">
        <f>'[5]Precios de contratos anteriores'!CB25</f>
        <v xml:space="preserve"> </v>
      </c>
      <c r="BT21" s="302" t="str">
        <f>'[5]Precios de contratos anteriores'!CC25</f>
        <v xml:space="preserve"> </v>
      </c>
      <c r="BU21" s="302" t="str">
        <f>'[5]Precios de contratos anteriores'!CD25</f>
        <v xml:space="preserve"> </v>
      </c>
      <c r="BV21" s="321">
        <v>2.14</v>
      </c>
      <c r="BW21" s="302">
        <v>2.0423</v>
      </c>
      <c r="BX21" s="302"/>
      <c r="BY21" s="301" t="str">
        <f>'[5]Precios de contratos anteriores'!CE25</f>
        <v xml:space="preserve"> </v>
      </c>
      <c r="BZ21" s="301" t="str">
        <f>'[5]Precios de contratos anteriores'!CF25</f>
        <v xml:space="preserve"> </v>
      </c>
      <c r="CA21" s="301" t="str">
        <f>'[5]Precios de contratos anteriores'!CG25</f>
        <v xml:space="preserve"> </v>
      </c>
      <c r="CB21" s="301">
        <f t="shared" si="0"/>
        <v>1.867105</v>
      </c>
      <c r="CC21" s="301">
        <f t="shared" si="1"/>
        <v>0.48082308391733619</v>
      </c>
      <c r="CD21" s="301">
        <f t="shared" si="2"/>
        <v>1.3862819160826638</v>
      </c>
      <c r="CE21" s="301">
        <f t="shared" si="3"/>
        <v>2.3479280839173362</v>
      </c>
      <c r="CF21" s="301">
        <f t="shared" si="4"/>
        <v>1.5125000000000002</v>
      </c>
      <c r="CG21" s="300" t="str">
        <f t="shared" si="5"/>
        <v/>
      </c>
      <c r="CH21" s="300" t="str">
        <f t="shared" si="6"/>
        <v/>
      </c>
      <c r="CI21" s="300" t="str">
        <f t="shared" si="7"/>
        <v/>
      </c>
      <c r="CJ21" s="300" t="str">
        <f t="shared" si="8"/>
        <v/>
      </c>
      <c r="CK21" s="300" t="str">
        <f t="shared" si="9"/>
        <v/>
      </c>
      <c r="CL21" s="300" t="str">
        <f t="shared" si="10"/>
        <v/>
      </c>
      <c r="CM21" s="300" t="str">
        <f t="shared" si="11"/>
        <v/>
      </c>
      <c r="CN21" s="300" t="str">
        <f t="shared" si="12"/>
        <v/>
      </c>
      <c r="CO21" s="300" t="str">
        <f t="shared" si="13"/>
        <v/>
      </c>
      <c r="CP21" s="300" t="str">
        <f t="shared" si="14"/>
        <v/>
      </c>
      <c r="CQ21" s="300" t="str">
        <f t="shared" si="15"/>
        <v/>
      </c>
      <c r="CR21" s="300" t="str">
        <f t="shared" si="16"/>
        <v/>
      </c>
      <c r="CS21" s="300" t="str">
        <f t="shared" si="17"/>
        <v/>
      </c>
      <c r="CT21" s="300" t="str">
        <f t="shared" si="18"/>
        <v/>
      </c>
      <c r="CU21" s="300" t="str">
        <f t="shared" si="19"/>
        <v/>
      </c>
      <c r="CV21" s="300" t="str">
        <f t="shared" si="20"/>
        <v/>
      </c>
      <c r="CW21" s="300" t="str">
        <f t="shared" si="21"/>
        <v/>
      </c>
      <c r="CX21" s="300" t="str">
        <f t="shared" si="22"/>
        <v/>
      </c>
      <c r="CY21" s="300" t="str">
        <f t="shared" si="23"/>
        <v/>
      </c>
      <c r="CZ21" s="300" t="str">
        <f t="shared" si="24"/>
        <v/>
      </c>
      <c r="DA21" s="300" t="str">
        <f t="shared" si="25"/>
        <v/>
      </c>
      <c r="DB21" s="300" t="str">
        <f t="shared" si="26"/>
        <v/>
      </c>
      <c r="DC21" s="300" t="str">
        <f t="shared" si="27"/>
        <v/>
      </c>
      <c r="DD21" s="300" t="str">
        <f t="shared" si="28"/>
        <v/>
      </c>
      <c r="DE21" s="300" t="str">
        <f t="shared" si="29"/>
        <v/>
      </c>
      <c r="DF21" s="300" t="str">
        <f t="shared" si="30"/>
        <v/>
      </c>
      <c r="DG21" s="300" t="str">
        <f t="shared" si="31"/>
        <v/>
      </c>
      <c r="DH21" s="300" t="str">
        <f t="shared" si="32"/>
        <v/>
      </c>
      <c r="DI21" s="300" t="str">
        <f t="shared" si="33"/>
        <v/>
      </c>
      <c r="DJ21" s="300" t="str">
        <f t="shared" si="34"/>
        <v/>
      </c>
      <c r="DK21" s="300" t="str">
        <f t="shared" si="35"/>
        <v/>
      </c>
      <c r="DL21" s="300" t="str">
        <f t="shared" si="36"/>
        <v/>
      </c>
      <c r="DM21" s="300" t="str">
        <f t="shared" si="37"/>
        <v/>
      </c>
      <c r="DN21" s="300" t="str">
        <f t="shared" si="38"/>
        <v/>
      </c>
      <c r="DO21" s="300" t="str">
        <f t="shared" si="39"/>
        <v/>
      </c>
      <c r="DP21" s="300" t="str">
        <f t="shared" si="40"/>
        <v/>
      </c>
      <c r="DQ21" s="300">
        <f t="shared" si="41"/>
        <v>1.4437500000000001</v>
      </c>
      <c r="DR21" s="300">
        <f t="shared" si="42"/>
        <v>1.43</v>
      </c>
      <c r="DS21" s="300" t="str">
        <f t="shared" si="43"/>
        <v/>
      </c>
      <c r="DT21" s="300" t="str">
        <f t="shared" si="44"/>
        <v/>
      </c>
      <c r="DU21" s="300" t="str">
        <f t="shared" si="45"/>
        <v/>
      </c>
      <c r="DV21" s="300" t="str">
        <f t="shared" si="46"/>
        <v/>
      </c>
      <c r="DW21" s="300" t="str">
        <f t="shared" si="47"/>
        <v/>
      </c>
      <c r="DX21" s="300" t="str">
        <f t="shared" si="48"/>
        <v/>
      </c>
      <c r="DY21" s="300" t="str">
        <f t="shared" si="49"/>
        <v/>
      </c>
      <c r="DZ21" s="300" t="str">
        <f t="shared" si="50"/>
        <v/>
      </c>
      <c r="EA21" s="300" t="str">
        <f t="shared" si="51"/>
        <v/>
      </c>
      <c r="EB21" s="300" t="str">
        <f t="shared" si="52"/>
        <v/>
      </c>
      <c r="EC21" s="300" t="str">
        <f t="shared" si="53"/>
        <v/>
      </c>
      <c r="ED21" s="300" t="str">
        <f t="shared" si="54"/>
        <v/>
      </c>
      <c r="EE21" s="300" t="str">
        <f t="shared" si="55"/>
        <v/>
      </c>
      <c r="EF21" s="300" t="str">
        <f t="shared" si="56"/>
        <v/>
      </c>
      <c r="EG21" s="300" t="str">
        <f t="shared" si="57"/>
        <v/>
      </c>
      <c r="EH21" s="300" t="str">
        <f t="shared" si="58"/>
        <v/>
      </c>
      <c r="EI21" s="300" t="str">
        <f t="shared" si="59"/>
        <v/>
      </c>
      <c r="EJ21" s="300" t="str">
        <f t="shared" si="60"/>
        <v/>
      </c>
      <c r="EK21" s="300" t="str">
        <f t="shared" si="61"/>
        <v/>
      </c>
      <c r="EL21" s="300" t="str">
        <f t="shared" si="62"/>
        <v/>
      </c>
      <c r="EM21" s="300" t="str">
        <f t="shared" si="63"/>
        <v/>
      </c>
      <c r="EN21" s="300" t="str">
        <f t="shared" si="64"/>
        <v/>
      </c>
      <c r="EO21" s="300" t="str">
        <f t="shared" si="65"/>
        <v/>
      </c>
      <c r="EP21" s="300" t="str">
        <f t="shared" si="66"/>
        <v/>
      </c>
      <c r="EQ21" s="300" t="str">
        <f t="shared" si="67"/>
        <v/>
      </c>
      <c r="ER21" s="300" t="str">
        <f t="shared" si="68"/>
        <v/>
      </c>
      <c r="ES21" s="300" t="str">
        <f t="shared" si="69"/>
        <v/>
      </c>
      <c r="ET21" s="300" t="str">
        <f t="shared" si="70"/>
        <v/>
      </c>
      <c r="EU21" s="300" t="str">
        <f t="shared" si="71"/>
        <v/>
      </c>
      <c r="EV21" s="300" t="str">
        <f t="shared" si="72"/>
        <v/>
      </c>
      <c r="EW21" s="300" t="str">
        <f t="shared" si="73"/>
        <v/>
      </c>
      <c r="EX21" s="300" t="str">
        <f t="shared" si="74"/>
        <v/>
      </c>
      <c r="EY21" s="300" t="str">
        <f t="shared" si="75"/>
        <v/>
      </c>
      <c r="EZ21" s="300" t="str">
        <f t="shared" si="76"/>
        <v/>
      </c>
      <c r="FA21" s="299">
        <f t="shared" si="77"/>
        <v>1.49</v>
      </c>
      <c r="FB21" s="299">
        <f>ROUND(FA21*(1+[5]Inflación!$G$50),2)</f>
        <v>1.51</v>
      </c>
      <c r="FC21" s="298">
        <f t="shared" si="78"/>
        <v>8.3636363636363731E-2</v>
      </c>
    </row>
    <row r="22" spans="2:159" ht="21" customHeight="1">
      <c r="B22" s="309">
        <f t="shared" si="79"/>
        <v>17</v>
      </c>
      <c r="C22" s="315" t="s">
        <v>1038</v>
      </c>
      <c r="D22" s="302" t="s">
        <v>931</v>
      </c>
      <c r="E22" s="311" t="s">
        <v>129</v>
      </c>
      <c r="F22" s="314">
        <v>0.92999999999999994</v>
      </c>
      <c r="G22" s="310">
        <v>1</v>
      </c>
      <c r="H22" s="302"/>
      <c r="I22" s="302"/>
      <c r="J22" s="301" t="str">
        <f>'[5]Precios de contratos anteriores'!AV26</f>
        <v xml:space="preserve"> </v>
      </c>
      <c r="K22" s="301" t="str">
        <f>'[5]Precios de contratos anteriores'!AW26</f>
        <v xml:space="preserve"> </v>
      </c>
      <c r="L22" s="301" t="str">
        <f>'[5]Precios de contratos anteriores'!AX26</f>
        <v xml:space="preserve"> </v>
      </c>
      <c r="M22" s="301" t="str">
        <f>'[5]Precios de contratos anteriores'!AY26</f>
        <v xml:space="preserve"> </v>
      </c>
      <c r="N22" s="302"/>
      <c r="O22" s="302"/>
      <c r="P22" s="302"/>
      <c r="Q22" s="302" t="str">
        <f>'[5]Precios de contratos anteriores'!AZ26</f>
        <v xml:space="preserve"> </v>
      </c>
      <c r="R22" s="302" t="str">
        <f>'[5]Precios de contratos anteriores'!BA26</f>
        <v xml:space="preserve"> </v>
      </c>
      <c r="S22" s="302" t="str">
        <f>'[5]Precios de contratos anteriores'!BB26</f>
        <v xml:space="preserve"> </v>
      </c>
      <c r="T22" s="302"/>
      <c r="U22" s="302"/>
      <c r="V22" s="302"/>
      <c r="W22" s="302"/>
      <c r="X22" s="302"/>
      <c r="Y22" s="302"/>
      <c r="Z22" s="302"/>
      <c r="AA22" s="302"/>
      <c r="AB22" s="302"/>
      <c r="AC22" s="302"/>
      <c r="AD22" s="302"/>
      <c r="AE22" s="302"/>
      <c r="AF22" s="302"/>
      <c r="AG22" s="302"/>
      <c r="AH22" s="302"/>
      <c r="AI22" s="302" t="str">
        <f>'[5]Precios de contratos anteriores'!BI26</f>
        <v xml:space="preserve"> </v>
      </c>
      <c r="AJ22" s="302"/>
      <c r="AK22" s="302"/>
      <c r="AL22" s="313">
        <v>1.41</v>
      </c>
      <c r="AM22" s="313">
        <v>1.53</v>
      </c>
      <c r="AN22" s="313">
        <v>1.83</v>
      </c>
      <c r="AO22" s="302"/>
      <c r="AP22" s="302"/>
      <c r="AQ22" s="302" t="str">
        <f>'[5]Precios de contratos anteriores'!BO26</f>
        <v xml:space="preserve"> </v>
      </c>
      <c r="AR22" s="303">
        <v>0.97649999999999992</v>
      </c>
      <c r="AS22" s="303">
        <v>0.96719999999999995</v>
      </c>
      <c r="AT22" s="303">
        <v>1.05</v>
      </c>
      <c r="AU22" s="302" t="str">
        <f>'[5]Precios de contratos anteriores'!BP26</f>
        <v xml:space="preserve"> </v>
      </c>
      <c r="AV22" s="302" t="str">
        <f>'[5]Precios de contratos anteriores'!BQ26</f>
        <v xml:space="preserve"> </v>
      </c>
      <c r="AW22" s="302" t="str">
        <f>'[5]Precios de contratos anteriores'!BR26</f>
        <v xml:space="preserve"> </v>
      </c>
      <c r="AX22" s="303"/>
      <c r="AY22" s="303"/>
      <c r="AZ22" s="303"/>
      <c r="BA22" s="303" t="str">
        <f>'[5]Precios de contratos anteriores'!BS26</f>
        <v xml:space="preserve"> </v>
      </c>
      <c r="BB22" s="303" t="str">
        <f>'[5]Precios de contratos anteriores'!BT26</f>
        <v xml:space="preserve"> </v>
      </c>
      <c r="BC22" s="302"/>
      <c r="BD22" s="302"/>
      <c r="BE22" s="302"/>
      <c r="BF22" s="302"/>
      <c r="BG22" s="302"/>
      <c r="BH22" s="302"/>
      <c r="BI22" s="302"/>
      <c r="BJ22" s="302"/>
      <c r="BK22" s="302"/>
      <c r="BL22" s="302"/>
      <c r="BM22" s="302"/>
      <c r="BN22" s="302"/>
      <c r="BO22" s="302"/>
      <c r="BP22" s="302"/>
      <c r="BQ22" s="302"/>
      <c r="BR22" s="302"/>
      <c r="BS22" s="302" t="str">
        <f>'[5]Precios de contratos anteriores'!CB26</f>
        <v xml:space="preserve"> </v>
      </c>
      <c r="BT22" s="302" t="str">
        <f>'[5]Precios de contratos anteriores'!CC26</f>
        <v xml:space="preserve"> </v>
      </c>
      <c r="BU22" s="302" t="str">
        <f>'[5]Precios de contratos anteriores'!CD26</f>
        <v xml:space="preserve"> </v>
      </c>
      <c r="BV22" s="321">
        <v>1.43</v>
      </c>
      <c r="BW22" s="302">
        <v>1.3991</v>
      </c>
      <c r="BX22" s="302"/>
      <c r="BY22" s="301" t="str">
        <f>'[5]Precios de contratos anteriores'!CE26</f>
        <v xml:space="preserve"> </v>
      </c>
      <c r="BZ22" s="301" t="str">
        <f>'[5]Precios de contratos anteriores'!CF26</f>
        <v xml:space="preserve"> </v>
      </c>
      <c r="CA22" s="301" t="str">
        <f>'[5]Precios de contratos anteriores'!CG26</f>
        <v xml:space="preserve"> </v>
      </c>
      <c r="CB22" s="301">
        <f t="shared" si="0"/>
        <v>1.2522800000000001</v>
      </c>
      <c r="CC22" s="301">
        <f t="shared" si="1"/>
        <v>0.30815885441693142</v>
      </c>
      <c r="CD22" s="301">
        <f t="shared" si="2"/>
        <v>0.9441211455830687</v>
      </c>
      <c r="CE22" s="301">
        <f t="shared" si="3"/>
        <v>1.5604388544169314</v>
      </c>
      <c r="CF22" s="301">
        <f t="shared" si="4"/>
        <v>1.0229999999999999</v>
      </c>
      <c r="CG22" s="300" t="str">
        <f t="shared" si="5"/>
        <v/>
      </c>
      <c r="CH22" s="300" t="str">
        <f t="shared" si="6"/>
        <v/>
      </c>
      <c r="CI22" s="300" t="str">
        <f t="shared" si="7"/>
        <v/>
      </c>
      <c r="CJ22" s="300" t="str">
        <f t="shared" si="8"/>
        <v/>
      </c>
      <c r="CK22" s="300" t="str">
        <f t="shared" si="9"/>
        <v/>
      </c>
      <c r="CL22" s="300" t="str">
        <f t="shared" si="10"/>
        <v/>
      </c>
      <c r="CM22" s="300" t="str">
        <f t="shared" si="11"/>
        <v/>
      </c>
      <c r="CN22" s="300" t="str">
        <f t="shared" si="12"/>
        <v/>
      </c>
      <c r="CO22" s="300" t="str">
        <f t="shared" si="13"/>
        <v/>
      </c>
      <c r="CP22" s="300" t="str">
        <f t="shared" si="14"/>
        <v/>
      </c>
      <c r="CQ22" s="300" t="str">
        <f t="shared" si="15"/>
        <v/>
      </c>
      <c r="CR22" s="300" t="str">
        <f t="shared" si="16"/>
        <v/>
      </c>
      <c r="CS22" s="300" t="str">
        <f t="shared" si="17"/>
        <v/>
      </c>
      <c r="CT22" s="300" t="str">
        <f t="shared" si="18"/>
        <v/>
      </c>
      <c r="CU22" s="300" t="str">
        <f t="shared" si="19"/>
        <v/>
      </c>
      <c r="CV22" s="300" t="str">
        <f t="shared" si="20"/>
        <v/>
      </c>
      <c r="CW22" s="300" t="str">
        <f t="shared" si="21"/>
        <v/>
      </c>
      <c r="CX22" s="300" t="str">
        <f t="shared" si="22"/>
        <v/>
      </c>
      <c r="CY22" s="300" t="str">
        <f t="shared" si="23"/>
        <v/>
      </c>
      <c r="CZ22" s="300" t="str">
        <f t="shared" si="24"/>
        <v/>
      </c>
      <c r="DA22" s="300" t="str">
        <f t="shared" si="25"/>
        <v/>
      </c>
      <c r="DB22" s="300" t="str">
        <f t="shared" si="26"/>
        <v/>
      </c>
      <c r="DC22" s="300" t="str">
        <f t="shared" si="27"/>
        <v/>
      </c>
      <c r="DD22" s="300" t="str">
        <f t="shared" si="28"/>
        <v/>
      </c>
      <c r="DE22" s="300" t="str">
        <f t="shared" si="29"/>
        <v/>
      </c>
      <c r="DF22" s="300" t="str">
        <f t="shared" si="30"/>
        <v/>
      </c>
      <c r="DG22" s="300" t="str">
        <f t="shared" si="31"/>
        <v/>
      </c>
      <c r="DH22" s="300" t="str">
        <f t="shared" si="32"/>
        <v/>
      </c>
      <c r="DI22" s="300" t="str">
        <f t="shared" si="33"/>
        <v/>
      </c>
      <c r="DJ22" s="300" t="str">
        <f t="shared" si="34"/>
        <v/>
      </c>
      <c r="DK22" s="300" t="str">
        <f t="shared" si="35"/>
        <v/>
      </c>
      <c r="DL22" s="300" t="str">
        <f t="shared" si="36"/>
        <v/>
      </c>
      <c r="DM22" s="300" t="str">
        <f t="shared" si="37"/>
        <v/>
      </c>
      <c r="DN22" s="300" t="str">
        <f t="shared" si="38"/>
        <v/>
      </c>
      <c r="DO22" s="300" t="str">
        <f t="shared" si="39"/>
        <v/>
      </c>
      <c r="DP22" s="300" t="str">
        <f t="shared" si="40"/>
        <v/>
      </c>
      <c r="DQ22" s="300">
        <f t="shared" si="41"/>
        <v>0.97649999999999992</v>
      </c>
      <c r="DR22" s="300">
        <f t="shared" si="42"/>
        <v>0.96719999999999995</v>
      </c>
      <c r="DS22" s="300" t="str">
        <f t="shared" si="43"/>
        <v/>
      </c>
      <c r="DT22" s="300" t="str">
        <f t="shared" si="44"/>
        <v/>
      </c>
      <c r="DU22" s="300" t="str">
        <f t="shared" si="45"/>
        <v/>
      </c>
      <c r="DV22" s="300" t="str">
        <f t="shared" si="46"/>
        <v/>
      </c>
      <c r="DW22" s="300" t="str">
        <f t="shared" si="47"/>
        <v/>
      </c>
      <c r="DX22" s="300" t="str">
        <f t="shared" si="48"/>
        <v/>
      </c>
      <c r="DY22" s="300" t="str">
        <f t="shared" si="49"/>
        <v/>
      </c>
      <c r="DZ22" s="300" t="str">
        <f t="shared" si="50"/>
        <v/>
      </c>
      <c r="EA22" s="300" t="str">
        <f t="shared" si="51"/>
        <v/>
      </c>
      <c r="EB22" s="300" t="str">
        <f t="shared" si="52"/>
        <v/>
      </c>
      <c r="EC22" s="300" t="str">
        <f t="shared" si="53"/>
        <v/>
      </c>
      <c r="ED22" s="300" t="str">
        <f t="shared" si="54"/>
        <v/>
      </c>
      <c r="EE22" s="300" t="str">
        <f t="shared" si="55"/>
        <v/>
      </c>
      <c r="EF22" s="300" t="str">
        <f t="shared" si="56"/>
        <v/>
      </c>
      <c r="EG22" s="300" t="str">
        <f t="shared" si="57"/>
        <v/>
      </c>
      <c r="EH22" s="300" t="str">
        <f t="shared" si="58"/>
        <v/>
      </c>
      <c r="EI22" s="300" t="str">
        <f t="shared" si="59"/>
        <v/>
      </c>
      <c r="EJ22" s="300" t="str">
        <f t="shared" si="60"/>
        <v/>
      </c>
      <c r="EK22" s="300" t="str">
        <f t="shared" si="61"/>
        <v/>
      </c>
      <c r="EL22" s="300" t="str">
        <f t="shared" si="62"/>
        <v/>
      </c>
      <c r="EM22" s="300" t="str">
        <f t="shared" si="63"/>
        <v/>
      </c>
      <c r="EN22" s="300" t="str">
        <f t="shared" si="64"/>
        <v/>
      </c>
      <c r="EO22" s="300" t="str">
        <f t="shared" si="65"/>
        <v/>
      </c>
      <c r="EP22" s="300" t="str">
        <f t="shared" si="66"/>
        <v/>
      </c>
      <c r="EQ22" s="300" t="str">
        <f t="shared" si="67"/>
        <v/>
      </c>
      <c r="ER22" s="300" t="str">
        <f t="shared" si="68"/>
        <v/>
      </c>
      <c r="ES22" s="300" t="str">
        <f t="shared" si="69"/>
        <v/>
      </c>
      <c r="ET22" s="300" t="str">
        <f t="shared" si="70"/>
        <v/>
      </c>
      <c r="EU22" s="300" t="str">
        <f t="shared" si="71"/>
        <v/>
      </c>
      <c r="EV22" s="300" t="str">
        <f t="shared" si="72"/>
        <v/>
      </c>
      <c r="EW22" s="300" t="str">
        <f t="shared" si="73"/>
        <v/>
      </c>
      <c r="EX22" s="300" t="str">
        <f t="shared" si="74"/>
        <v/>
      </c>
      <c r="EY22" s="300" t="str">
        <f t="shared" si="75"/>
        <v/>
      </c>
      <c r="EZ22" s="300" t="str">
        <f t="shared" si="76"/>
        <v/>
      </c>
      <c r="FA22" s="299">
        <f t="shared" si="77"/>
        <v>1</v>
      </c>
      <c r="FB22" s="299">
        <f>ROUND(FA22*(1+[5]Inflación!$G$50),2)</f>
        <v>1.01</v>
      </c>
      <c r="FC22" s="298">
        <f t="shared" si="78"/>
        <v>7.526881720430123E-2</v>
      </c>
    </row>
    <row r="23" spans="2:159" ht="21" customHeight="1">
      <c r="B23" s="309">
        <f t="shared" si="79"/>
        <v>18</v>
      </c>
      <c r="C23" s="315" t="s">
        <v>1037</v>
      </c>
      <c r="D23" s="302" t="s">
        <v>931</v>
      </c>
      <c r="E23" s="311" t="s">
        <v>129</v>
      </c>
      <c r="F23" s="314">
        <v>3.5350000000000001</v>
      </c>
      <c r="G23" s="310">
        <v>3.72</v>
      </c>
      <c r="H23" s="302"/>
      <c r="I23" s="302"/>
      <c r="J23" s="301" t="str">
        <f>'[5]Precios de contratos anteriores'!AV27</f>
        <v xml:space="preserve"> </v>
      </c>
      <c r="K23" s="301" t="str">
        <f>'[5]Precios de contratos anteriores'!AW27</f>
        <v xml:space="preserve"> </v>
      </c>
      <c r="L23" s="301" t="str">
        <f>'[5]Precios de contratos anteriores'!AX27</f>
        <v xml:space="preserve"> </v>
      </c>
      <c r="M23" s="301" t="str">
        <f>'[5]Precios de contratos anteriores'!AY27</f>
        <v xml:space="preserve"> </v>
      </c>
      <c r="N23" s="302"/>
      <c r="O23" s="302"/>
      <c r="P23" s="302"/>
      <c r="Q23" s="302" t="str">
        <f>'[5]Precios de contratos anteriores'!AZ27</f>
        <v xml:space="preserve"> </v>
      </c>
      <c r="R23" s="302" t="str">
        <f>'[5]Precios de contratos anteriores'!BA27</f>
        <v xml:space="preserve"> </v>
      </c>
      <c r="S23" s="302" t="str">
        <f>'[5]Precios de contratos anteriores'!BB27</f>
        <v xml:space="preserve"> </v>
      </c>
      <c r="T23" s="302"/>
      <c r="U23" s="302"/>
      <c r="V23" s="302"/>
      <c r="W23" s="302"/>
      <c r="X23" s="302"/>
      <c r="Y23" s="302"/>
      <c r="Z23" s="302"/>
      <c r="AA23" s="302"/>
      <c r="AB23" s="302"/>
      <c r="AC23" s="302"/>
      <c r="AD23" s="302"/>
      <c r="AE23" s="302"/>
      <c r="AF23" s="302"/>
      <c r="AG23" s="302"/>
      <c r="AH23" s="302"/>
      <c r="AI23" s="302" t="str">
        <f>'[5]Precios de contratos anteriores'!BI27</f>
        <v xml:space="preserve"> </v>
      </c>
      <c r="AJ23" s="302"/>
      <c r="AK23" s="302"/>
      <c r="AL23" s="313">
        <v>5.27</v>
      </c>
      <c r="AM23" s="313">
        <v>5.35</v>
      </c>
      <c r="AN23" s="313">
        <v>6.85</v>
      </c>
      <c r="AO23" s="302"/>
      <c r="AP23" s="302"/>
      <c r="AQ23" s="302" t="str">
        <f>'[5]Precios de contratos anteriores'!BO27</f>
        <v xml:space="preserve"> </v>
      </c>
      <c r="AR23" s="303">
        <v>3.7117500000000003</v>
      </c>
      <c r="AS23" s="303">
        <v>3.6764000000000001</v>
      </c>
      <c r="AT23" s="303">
        <v>4.0999999999999996</v>
      </c>
      <c r="AU23" s="302" t="str">
        <f>'[5]Precios de contratos anteriores'!BP27</f>
        <v xml:space="preserve"> </v>
      </c>
      <c r="AV23" s="302" t="str">
        <f>'[5]Precios de contratos anteriores'!BQ27</f>
        <v xml:space="preserve"> </v>
      </c>
      <c r="AW23" s="302" t="str">
        <f>'[5]Precios de contratos anteriores'!BR27</f>
        <v xml:space="preserve"> </v>
      </c>
      <c r="AX23" s="303">
        <v>3.97</v>
      </c>
      <c r="AY23" s="303"/>
      <c r="AZ23" s="303"/>
      <c r="BA23" s="303">
        <f>'[5]Precios de contratos anteriores'!BS27</f>
        <v>4.0083502000000006</v>
      </c>
      <c r="BB23" s="303" t="str">
        <f>'[5]Precios de contratos anteriores'!BT27</f>
        <v xml:space="preserve"> </v>
      </c>
      <c r="BC23" s="302"/>
      <c r="BD23" s="302"/>
      <c r="BE23" s="302"/>
      <c r="BF23" s="302"/>
      <c r="BG23" s="302"/>
      <c r="BH23" s="302"/>
      <c r="BI23" s="302"/>
      <c r="BJ23" s="302"/>
      <c r="BK23" s="302"/>
      <c r="BL23" s="302"/>
      <c r="BM23" s="302"/>
      <c r="BN23" s="302"/>
      <c r="BO23" s="302"/>
      <c r="BP23" s="302"/>
      <c r="BQ23" s="302"/>
      <c r="BR23" s="302"/>
      <c r="BS23" s="302" t="str">
        <f>'[5]Precios de contratos anteriores'!CB27</f>
        <v xml:space="preserve"> </v>
      </c>
      <c r="BT23" s="302" t="str">
        <f>'[5]Precios de contratos anteriores'!CC27</f>
        <v xml:space="preserve"> </v>
      </c>
      <c r="BU23" s="302" t="str">
        <f>'[5]Precios de contratos anteriores'!CD27</f>
        <v xml:space="preserve"> </v>
      </c>
      <c r="BV23" s="321">
        <v>5.61</v>
      </c>
      <c r="BW23" s="302">
        <v>4.875</v>
      </c>
      <c r="BX23" s="302"/>
      <c r="BY23" s="301" t="str">
        <f>'[5]Precios de contratos anteriores'!CE27</f>
        <v xml:space="preserve"> </v>
      </c>
      <c r="BZ23" s="301" t="str">
        <f>'[5]Precios de contratos anteriores'!CF27</f>
        <v xml:space="preserve"> </v>
      </c>
      <c r="CA23" s="301" t="str">
        <f>'[5]Precios de contratos anteriores'!CG27</f>
        <v xml:space="preserve"> </v>
      </c>
      <c r="CB23" s="301">
        <f t="shared" si="0"/>
        <v>4.5563750166666672</v>
      </c>
      <c r="CC23" s="301">
        <f t="shared" si="1"/>
        <v>1.0310800532491071</v>
      </c>
      <c r="CD23" s="301">
        <f t="shared" si="2"/>
        <v>3.5252949634175601</v>
      </c>
      <c r="CE23" s="301">
        <f t="shared" si="3"/>
        <v>5.5874550699157748</v>
      </c>
      <c r="CF23" s="301">
        <f t="shared" si="4"/>
        <v>3.8885000000000005</v>
      </c>
      <c r="CG23" s="300" t="str">
        <f t="shared" si="5"/>
        <v/>
      </c>
      <c r="CH23" s="300" t="str">
        <f t="shared" si="6"/>
        <v/>
      </c>
      <c r="CI23" s="300" t="str">
        <f t="shared" si="7"/>
        <v/>
      </c>
      <c r="CJ23" s="300" t="str">
        <f t="shared" si="8"/>
        <v/>
      </c>
      <c r="CK23" s="300" t="str">
        <f t="shared" si="9"/>
        <v/>
      </c>
      <c r="CL23" s="300" t="str">
        <f t="shared" si="10"/>
        <v/>
      </c>
      <c r="CM23" s="300" t="str">
        <f t="shared" si="11"/>
        <v/>
      </c>
      <c r="CN23" s="300" t="str">
        <f t="shared" si="12"/>
        <v/>
      </c>
      <c r="CO23" s="300" t="str">
        <f t="shared" si="13"/>
        <v/>
      </c>
      <c r="CP23" s="300" t="str">
        <f t="shared" si="14"/>
        <v/>
      </c>
      <c r="CQ23" s="300" t="str">
        <f t="shared" si="15"/>
        <v/>
      </c>
      <c r="CR23" s="300" t="str">
        <f t="shared" si="16"/>
        <v/>
      </c>
      <c r="CS23" s="300" t="str">
        <f t="shared" si="17"/>
        <v/>
      </c>
      <c r="CT23" s="300" t="str">
        <f t="shared" si="18"/>
        <v/>
      </c>
      <c r="CU23" s="300" t="str">
        <f t="shared" si="19"/>
        <v/>
      </c>
      <c r="CV23" s="300" t="str">
        <f t="shared" si="20"/>
        <v/>
      </c>
      <c r="CW23" s="300" t="str">
        <f t="shared" si="21"/>
        <v/>
      </c>
      <c r="CX23" s="300" t="str">
        <f t="shared" si="22"/>
        <v/>
      </c>
      <c r="CY23" s="300" t="str">
        <f t="shared" si="23"/>
        <v/>
      </c>
      <c r="CZ23" s="300" t="str">
        <f t="shared" si="24"/>
        <v/>
      </c>
      <c r="DA23" s="300" t="str">
        <f t="shared" si="25"/>
        <v/>
      </c>
      <c r="DB23" s="300" t="str">
        <f t="shared" si="26"/>
        <v/>
      </c>
      <c r="DC23" s="300" t="str">
        <f t="shared" si="27"/>
        <v/>
      </c>
      <c r="DD23" s="300" t="str">
        <f t="shared" si="28"/>
        <v/>
      </c>
      <c r="DE23" s="300" t="str">
        <f t="shared" si="29"/>
        <v/>
      </c>
      <c r="DF23" s="300" t="str">
        <f t="shared" si="30"/>
        <v/>
      </c>
      <c r="DG23" s="300" t="str">
        <f t="shared" si="31"/>
        <v/>
      </c>
      <c r="DH23" s="300" t="str">
        <f t="shared" si="32"/>
        <v/>
      </c>
      <c r="DI23" s="300" t="str">
        <f t="shared" si="33"/>
        <v/>
      </c>
      <c r="DJ23" s="300" t="str">
        <f t="shared" si="34"/>
        <v/>
      </c>
      <c r="DK23" s="300" t="str">
        <f t="shared" si="35"/>
        <v/>
      </c>
      <c r="DL23" s="300" t="str">
        <f t="shared" si="36"/>
        <v/>
      </c>
      <c r="DM23" s="300" t="str">
        <f t="shared" si="37"/>
        <v/>
      </c>
      <c r="DN23" s="300" t="str">
        <f t="shared" si="38"/>
        <v/>
      </c>
      <c r="DO23" s="300" t="str">
        <f t="shared" si="39"/>
        <v/>
      </c>
      <c r="DP23" s="300" t="str">
        <f t="shared" si="40"/>
        <v/>
      </c>
      <c r="DQ23" s="300">
        <f t="shared" si="41"/>
        <v>3.7117500000000003</v>
      </c>
      <c r="DR23" s="300">
        <f t="shared" si="42"/>
        <v>3.6764000000000001</v>
      </c>
      <c r="DS23" s="300" t="str">
        <f t="shared" si="43"/>
        <v/>
      </c>
      <c r="DT23" s="300" t="str">
        <f t="shared" si="44"/>
        <v/>
      </c>
      <c r="DU23" s="300" t="str">
        <f t="shared" si="45"/>
        <v/>
      </c>
      <c r="DV23" s="300" t="str">
        <f t="shared" si="46"/>
        <v/>
      </c>
      <c r="DW23" s="300" t="str">
        <f t="shared" si="47"/>
        <v/>
      </c>
      <c r="DX23" s="300" t="str">
        <f t="shared" si="48"/>
        <v/>
      </c>
      <c r="DY23" s="300" t="str">
        <f t="shared" si="49"/>
        <v/>
      </c>
      <c r="DZ23" s="300" t="str">
        <f t="shared" si="50"/>
        <v/>
      </c>
      <c r="EA23" s="300" t="str">
        <f t="shared" si="51"/>
        <v/>
      </c>
      <c r="EB23" s="300" t="str">
        <f t="shared" si="52"/>
        <v/>
      </c>
      <c r="EC23" s="300" t="str">
        <f t="shared" si="53"/>
        <v/>
      </c>
      <c r="ED23" s="300" t="str">
        <f t="shared" si="54"/>
        <v/>
      </c>
      <c r="EE23" s="300" t="str">
        <f t="shared" si="55"/>
        <v/>
      </c>
      <c r="EF23" s="300" t="str">
        <f t="shared" si="56"/>
        <v/>
      </c>
      <c r="EG23" s="300" t="str">
        <f t="shared" si="57"/>
        <v/>
      </c>
      <c r="EH23" s="300" t="str">
        <f t="shared" si="58"/>
        <v/>
      </c>
      <c r="EI23" s="300" t="str">
        <f t="shared" si="59"/>
        <v/>
      </c>
      <c r="EJ23" s="300" t="str">
        <f t="shared" si="60"/>
        <v/>
      </c>
      <c r="EK23" s="300" t="str">
        <f t="shared" si="61"/>
        <v/>
      </c>
      <c r="EL23" s="300" t="str">
        <f t="shared" si="62"/>
        <v/>
      </c>
      <c r="EM23" s="300" t="str">
        <f t="shared" si="63"/>
        <v/>
      </c>
      <c r="EN23" s="300" t="str">
        <f t="shared" si="64"/>
        <v/>
      </c>
      <c r="EO23" s="300" t="str">
        <f t="shared" si="65"/>
        <v/>
      </c>
      <c r="EP23" s="300" t="str">
        <f t="shared" si="66"/>
        <v/>
      </c>
      <c r="EQ23" s="300" t="str">
        <f t="shared" si="67"/>
        <v/>
      </c>
      <c r="ER23" s="300" t="str">
        <f t="shared" si="68"/>
        <v/>
      </c>
      <c r="ES23" s="300" t="str">
        <f t="shared" si="69"/>
        <v/>
      </c>
      <c r="ET23" s="300" t="str">
        <f t="shared" si="70"/>
        <v/>
      </c>
      <c r="EU23" s="300" t="str">
        <f t="shared" si="71"/>
        <v/>
      </c>
      <c r="EV23" s="300" t="str">
        <f t="shared" si="72"/>
        <v/>
      </c>
      <c r="EW23" s="300" t="str">
        <f t="shared" si="73"/>
        <v/>
      </c>
      <c r="EX23" s="300" t="str">
        <f t="shared" si="74"/>
        <v/>
      </c>
      <c r="EY23" s="300" t="str">
        <f t="shared" si="75"/>
        <v/>
      </c>
      <c r="EZ23" s="300" t="str">
        <f t="shared" si="76"/>
        <v/>
      </c>
      <c r="FA23" s="299">
        <f t="shared" si="77"/>
        <v>3.72</v>
      </c>
      <c r="FB23" s="299">
        <f>ROUND(FA23*(1+[5]Inflación!$G$50),2)</f>
        <v>3.77</v>
      </c>
      <c r="FC23" s="298">
        <f t="shared" si="78"/>
        <v>5.2333804809052253E-2</v>
      </c>
    </row>
    <row r="24" spans="2:159" ht="21" customHeight="1">
      <c r="B24" s="309">
        <f t="shared" si="79"/>
        <v>19</v>
      </c>
      <c r="C24" s="315" t="s">
        <v>1036</v>
      </c>
      <c r="D24" s="302" t="s">
        <v>931</v>
      </c>
      <c r="E24" s="311" t="s">
        <v>129</v>
      </c>
      <c r="F24" s="314">
        <v>1.21</v>
      </c>
      <c r="G24" s="310">
        <v>1.3</v>
      </c>
      <c r="H24" s="302"/>
      <c r="I24" s="302"/>
      <c r="J24" s="301" t="str">
        <f>'[5]Precios de contratos anteriores'!AV28</f>
        <v xml:space="preserve"> </v>
      </c>
      <c r="K24" s="301" t="str">
        <f>'[5]Precios de contratos anteriores'!AW28</f>
        <v xml:space="preserve"> </v>
      </c>
      <c r="L24" s="301" t="str">
        <f>'[5]Precios de contratos anteriores'!AX28</f>
        <v xml:space="preserve"> </v>
      </c>
      <c r="M24" s="301" t="str">
        <f>'[5]Precios de contratos anteriores'!AY28</f>
        <v xml:space="preserve"> </v>
      </c>
      <c r="N24" s="302"/>
      <c r="O24" s="302"/>
      <c r="P24" s="302"/>
      <c r="Q24" s="302" t="str">
        <f>'[5]Precios de contratos anteriores'!AZ28</f>
        <v xml:space="preserve"> </v>
      </c>
      <c r="R24" s="302" t="str">
        <f>'[5]Precios de contratos anteriores'!BA28</f>
        <v xml:space="preserve"> </v>
      </c>
      <c r="S24" s="302" t="str">
        <f>'[5]Precios de contratos anteriores'!BB28</f>
        <v xml:space="preserve"> </v>
      </c>
      <c r="T24" s="302"/>
      <c r="U24" s="302"/>
      <c r="V24" s="302"/>
      <c r="W24" s="302"/>
      <c r="X24" s="302"/>
      <c r="Y24" s="302"/>
      <c r="Z24" s="302"/>
      <c r="AA24" s="302"/>
      <c r="AB24" s="302"/>
      <c r="AC24" s="302"/>
      <c r="AD24" s="302"/>
      <c r="AE24" s="302"/>
      <c r="AF24" s="302"/>
      <c r="AG24" s="302"/>
      <c r="AH24" s="302"/>
      <c r="AI24" s="302" t="str">
        <f>'[5]Precios de contratos anteriores'!BI28</f>
        <v xml:space="preserve"> </v>
      </c>
      <c r="AJ24" s="302"/>
      <c r="AK24" s="302"/>
      <c r="AL24" s="313">
        <v>1.94</v>
      </c>
      <c r="AM24" s="313">
        <v>1.99</v>
      </c>
      <c r="AN24" s="313">
        <v>2.52</v>
      </c>
      <c r="AO24" s="302"/>
      <c r="AP24" s="302"/>
      <c r="AQ24" s="302" t="str">
        <f>'[5]Precios de contratos anteriores'!BO28</f>
        <v xml:space="preserve"> </v>
      </c>
      <c r="AR24" s="303">
        <v>1.2705</v>
      </c>
      <c r="AS24" s="303">
        <v>1.2584</v>
      </c>
      <c r="AT24" s="303">
        <v>1.75</v>
      </c>
      <c r="AU24" s="302" t="str">
        <f>'[5]Precios de contratos anteriores'!BP28</f>
        <v xml:space="preserve"> </v>
      </c>
      <c r="AV24" s="302" t="str">
        <f>'[5]Precios de contratos anteriores'!BQ28</f>
        <v xml:space="preserve"> </v>
      </c>
      <c r="AW24" s="302" t="str">
        <f>'[5]Precios de contratos anteriores'!BR28</f>
        <v xml:space="preserve"> </v>
      </c>
      <c r="AX24" s="303"/>
      <c r="AY24" s="303"/>
      <c r="AZ24" s="303"/>
      <c r="BA24" s="303" t="str">
        <f>'[5]Precios de contratos anteriores'!BS28</f>
        <v xml:space="preserve"> </v>
      </c>
      <c r="BB24" s="303" t="str">
        <f>'[5]Precios de contratos anteriores'!BT28</f>
        <v xml:space="preserve"> </v>
      </c>
      <c r="BC24" s="302"/>
      <c r="BD24" s="302"/>
      <c r="BE24" s="302"/>
      <c r="BF24" s="302"/>
      <c r="BG24" s="302"/>
      <c r="BH24" s="302"/>
      <c r="BI24" s="302"/>
      <c r="BJ24" s="302"/>
      <c r="BK24" s="302"/>
      <c r="BL24" s="302"/>
      <c r="BM24" s="302"/>
      <c r="BN24" s="302"/>
      <c r="BO24" s="302"/>
      <c r="BP24" s="302"/>
      <c r="BQ24" s="302"/>
      <c r="BR24" s="302"/>
      <c r="BS24" s="302" t="str">
        <f>'[5]Precios de contratos anteriores'!CB28</f>
        <v xml:space="preserve"> </v>
      </c>
      <c r="BT24" s="302" t="str">
        <f>'[5]Precios de contratos anteriores'!CC28</f>
        <v xml:space="preserve"> </v>
      </c>
      <c r="BU24" s="302" t="str">
        <f>'[5]Precios de contratos anteriores'!CD28</f>
        <v xml:space="preserve"> </v>
      </c>
      <c r="BV24" s="321">
        <v>1.85</v>
      </c>
      <c r="BW24" s="302"/>
      <c r="BX24" s="302"/>
      <c r="BY24" s="301" t="str">
        <f>'[5]Precios de contratos anteriores'!CE28</f>
        <v xml:space="preserve"> </v>
      </c>
      <c r="BZ24" s="301" t="str">
        <f>'[5]Precios de contratos anteriores'!CF28</f>
        <v xml:space="preserve"> </v>
      </c>
      <c r="CA24" s="301" t="str">
        <f>'[5]Precios de contratos anteriores'!CG28</f>
        <v xml:space="preserve"> </v>
      </c>
      <c r="CB24" s="301">
        <f t="shared" si="0"/>
        <v>1.6765444444444444</v>
      </c>
      <c r="CC24" s="301">
        <f t="shared" si="1"/>
        <v>0.44912823088487558</v>
      </c>
      <c r="CD24" s="301">
        <f t="shared" si="2"/>
        <v>1.2274162135595688</v>
      </c>
      <c r="CE24" s="301">
        <f t="shared" si="3"/>
        <v>2.1256726753293198</v>
      </c>
      <c r="CF24" s="301">
        <f t="shared" si="4"/>
        <v>1.331</v>
      </c>
      <c r="CG24" s="300" t="str">
        <f t="shared" si="5"/>
        <v/>
      </c>
      <c r="CH24" s="300" t="str">
        <f t="shared" si="6"/>
        <v/>
      </c>
      <c r="CI24" s="300" t="str">
        <f t="shared" si="7"/>
        <v/>
      </c>
      <c r="CJ24" s="300" t="str">
        <f t="shared" si="8"/>
        <v/>
      </c>
      <c r="CK24" s="300" t="str">
        <f t="shared" si="9"/>
        <v/>
      </c>
      <c r="CL24" s="300" t="str">
        <f t="shared" si="10"/>
        <v/>
      </c>
      <c r="CM24" s="300" t="str">
        <f t="shared" si="11"/>
        <v/>
      </c>
      <c r="CN24" s="300" t="str">
        <f t="shared" si="12"/>
        <v/>
      </c>
      <c r="CO24" s="300" t="str">
        <f t="shared" si="13"/>
        <v/>
      </c>
      <c r="CP24" s="300" t="str">
        <f t="shared" si="14"/>
        <v/>
      </c>
      <c r="CQ24" s="300" t="str">
        <f t="shared" si="15"/>
        <v/>
      </c>
      <c r="CR24" s="300" t="str">
        <f t="shared" si="16"/>
        <v/>
      </c>
      <c r="CS24" s="300" t="str">
        <f t="shared" si="17"/>
        <v/>
      </c>
      <c r="CT24" s="300" t="str">
        <f t="shared" si="18"/>
        <v/>
      </c>
      <c r="CU24" s="300" t="str">
        <f t="shared" si="19"/>
        <v/>
      </c>
      <c r="CV24" s="300" t="str">
        <f t="shared" si="20"/>
        <v/>
      </c>
      <c r="CW24" s="300" t="str">
        <f t="shared" si="21"/>
        <v/>
      </c>
      <c r="CX24" s="300" t="str">
        <f t="shared" si="22"/>
        <v/>
      </c>
      <c r="CY24" s="300" t="str">
        <f t="shared" si="23"/>
        <v/>
      </c>
      <c r="CZ24" s="300" t="str">
        <f t="shared" si="24"/>
        <v/>
      </c>
      <c r="DA24" s="300" t="str">
        <f t="shared" si="25"/>
        <v/>
      </c>
      <c r="DB24" s="300" t="str">
        <f t="shared" si="26"/>
        <v/>
      </c>
      <c r="DC24" s="300" t="str">
        <f t="shared" si="27"/>
        <v/>
      </c>
      <c r="DD24" s="300" t="str">
        <f t="shared" si="28"/>
        <v/>
      </c>
      <c r="DE24" s="300" t="str">
        <f t="shared" si="29"/>
        <v/>
      </c>
      <c r="DF24" s="300" t="str">
        <f t="shared" si="30"/>
        <v/>
      </c>
      <c r="DG24" s="300" t="str">
        <f t="shared" si="31"/>
        <v/>
      </c>
      <c r="DH24" s="300" t="str">
        <f t="shared" si="32"/>
        <v/>
      </c>
      <c r="DI24" s="300" t="str">
        <f t="shared" si="33"/>
        <v/>
      </c>
      <c r="DJ24" s="300" t="str">
        <f t="shared" si="34"/>
        <v/>
      </c>
      <c r="DK24" s="300" t="str">
        <f t="shared" si="35"/>
        <v/>
      </c>
      <c r="DL24" s="300" t="str">
        <f t="shared" si="36"/>
        <v/>
      </c>
      <c r="DM24" s="300" t="str">
        <f t="shared" si="37"/>
        <v/>
      </c>
      <c r="DN24" s="300" t="str">
        <f t="shared" si="38"/>
        <v/>
      </c>
      <c r="DO24" s="300" t="str">
        <f t="shared" si="39"/>
        <v/>
      </c>
      <c r="DP24" s="300" t="str">
        <f t="shared" si="40"/>
        <v/>
      </c>
      <c r="DQ24" s="300">
        <f t="shared" si="41"/>
        <v>1.2705</v>
      </c>
      <c r="DR24" s="300">
        <f t="shared" si="42"/>
        <v>1.2584</v>
      </c>
      <c r="DS24" s="300" t="str">
        <f t="shared" si="43"/>
        <v/>
      </c>
      <c r="DT24" s="300" t="str">
        <f t="shared" si="44"/>
        <v/>
      </c>
      <c r="DU24" s="300" t="str">
        <f t="shared" si="45"/>
        <v/>
      </c>
      <c r="DV24" s="300" t="str">
        <f t="shared" si="46"/>
        <v/>
      </c>
      <c r="DW24" s="300" t="str">
        <f t="shared" si="47"/>
        <v/>
      </c>
      <c r="DX24" s="300" t="str">
        <f t="shared" si="48"/>
        <v/>
      </c>
      <c r="DY24" s="300" t="str">
        <f t="shared" si="49"/>
        <v/>
      </c>
      <c r="DZ24" s="300" t="str">
        <f t="shared" si="50"/>
        <v/>
      </c>
      <c r="EA24" s="300" t="str">
        <f t="shared" si="51"/>
        <v/>
      </c>
      <c r="EB24" s="300" t="str">
        <f t="shared" si="52"/>
        <v/>
      </c>
      <c r="EC24" s="300" t="str">
        <f t="shared" si="53"/>
        <v/>
      </c>
      <c r="ED24" s="300" t="str">
        <f t="shared" si="54"/>
        <v/>
      </c>
      <c r="EE24" s="300" t="str">
        <f t="shared" si="55"/>
        <v/>
      </c>
      <c r="EF24" s="300" t="str">
        <f t="shared" si="56"/>
        <v/>
      </c>
      <c r="EG24" s="300" t="str">
        <f t="shared" si="57"/>
        <v/>
      </c>
      <c r="EH24" s="300" t="str">
        <f t="shared" si="58"/>
        <v/>
      </c>
      <c r="EI24" s="300" t="str">
        <f t="shared" si="59"/>
        <v/>
      </c>
      <c r="EJ24" s="300" t="str">
        <f t="shared" si="60"/>
        <v/>
      </c>
      <c r="EK24" s="300" t="str">
        <f t="shared" si="61"/>
        <v/>
      </c>
      <c r="EL24" s="300" t="str">
        <f t="shared" si="62"/>
        <v/>
      </c>
      <c r="EM24" s="300" t="str">
        <f t="shared" si="63"/>
        <v/>
      </c>
      <c r="EN24" s="300" t="str">
        <f t="shared" si="64"/>
        <v/>
      </c>
      <c r="EO24" s="300" t="str">
        <f t="shared" si="65"/>
        <v/>
      </c>
      <c r="EP24" s="300" t="str">
        <f t="shared" si="66"/>
        <v/>
      </c>
      <c r="EQ24" s="300" t="str">
        <f t="shared" si="67"/>
        <v/>
      </c>
      <c r="ER24" s="300" t="str">
        <f t="shared" si="68"/>
        <v/>
      </c>
      <c r="ES24" s="300" t="str">
        <f t="shared" si="69"/>
        <v/>
      </c>
      <c r="ET24" s="300" t="str">
        <f t="shared" si="70"/>
        <v/>
      </c>
      <c r="EU24" s="300" t="str">
        <f t="shared" si="71"/>
        <v/>
      </c>
      <c r="EV24" s="300" t="str">
        <f t="shared" si="72"/>
        <v/>
      </c>
      <c r="EW24" s="300" t="str">
        <f t="shared" si="73"/>
        <v/>
      </c>
      <c r="EX24" s="300" t="str">
        <f t="shared" si="74"/>
        <v/>
      </c>
      <c r="EY24" s="300" t="str">
        <f t="shared" si="75"/>
        <v/>
      </c>
      <c r="EZ24" s="300" t="str">
        <f t="shared" si="76"/>
        <v/>
      </c>
      <c r="FA24" s="299">
        <f t="shared" si="77"/>
        <v>1.3</v>
      </c>
      <c r="FB24" s="299">
        <f>ROUND(FA24*(1+[5]Inflación!$G$50),2)</f>
        <v>1.32</v>
      </c>
      <c r="FC24" s="298">
        <f t="shared" si="78"/>
        <v>7.4380165289256173E-2</v>
      </c>
    </row>
    <row r="25" spans="2:159" ht="21" customHeight="1">
      <c r="B25" s="309">
        <f t="shared" si="79"/>
        <v>20</v>
      </c>
      <c r="C25" s="315" t="s">
        <v>1035</v>
      </c>
      <c r="D25" s="302" t="s">
        <v>931</v>
      </c>
      <c r="E25" s="311" t="s">
        <v>129</v>
      </c>
      <c r="F25" s="314">
        <v>11.23</v>
      </c>
      <c r="G25" s="304"/>
      <c r="H25" s="302"/>
      <c r="I25" s="302"/>
      <c r="J25" s="301" t="str">
        <f>'[5]Precios de contratos anteriores'!AV29</f>
        <v xml:space="preserve"> </v>
      </c>
      <c r="K25" s="301" t="str">
        <f>'[5]Precios de contratos anteriores'!AW29</f>
        <v xml:space="preserve"> </v>
      </c>
      <c r="L25" s="301" t="str">
        <f>'[5]Precios de contratos anteriores'!AX29</f>
        <v xml:space="preserve"> </v>
      </c>
      <c r="M25" s="301" t="str">
        <f>'[5]Precios de contratos anteriores'!AY29</f>
        <v xml:space="preserve"> </v>
      </c>
      <c r="N25" s="302"/>
      <c r="O25" s="302"/>
      <c r="P25" s="302"/>
      <c r="Q25" s="302" t="str">
        <f>'[5]Precios de contratos anteriores'!AZ29</f>
        <v xml:space="preserve"> </v>
      </c>
      <c r="R25" s="302" t="str">
        <f>'[5]Precios de contratos anteriores'!BA29</f>
        <v xml:space="preserve"> </v>
      </c>
      <c r="S25" s="302" t="str">
        <f>'[5]Precios de contratos anteriores'!BB29</f>
        <v xml:space="preserve"> </v>
      </c>
      <c r="T25" s="302"/>
      <c r="U25" s="302"/>
      <c r="V25" s="302"/>
      <c r="W25" s="302"/>
      <c r="X25" s="302"/>
      <c r="Y25" s="302"/>
      <c r="Z25" s="302"/>
      <c r="AA25" s="302"/>
      <c r="AB25" s="302"/>
      <c r="AC25" s="302"/>
      <c r="AD25" s="302"/>
      <c r="AE25" s="302"/>
      <c r="AF25" s="302"/>
      <c r="AG25" s="302"/>
      <c r="AH25" s="302"/>
      <c r="AI25" s="302" t="str">
        <f>'[5]Precios de contratos anteriores'!BI29</f>
        <v xml:space="preserve"> </v>
      </c>
      <c r="AJ25" s="302"/>
      <c r="AK25" s="302"/>
      <c r="AL25" s="313">
        <v>10.97</v>
      </c>
      <c r="AM25" s="313">
        <v>11.08</v>
      </c>
      <c r="AN25" s="313">
        <v>14.26</v>
      </c>
      <c r="AO25" s="302"/>
      <c r="AP25" s="302"/>
      <c r="AQ25" s="302" t="str">
        <f>'[5]Precios de contratos anteriores'!BO29</f>
        <v xml:space="preserve"> </v>
      </c>
      <c r="AR25" s="303">
        <v>11.791500000000001</v>
      </c>
      <c r="AS25" s="303">
        <v>11.6792</v>
      </c>
      <c r="AT25" s="303">
        <v>12.45</v>
      </c>
      <c r="AU25" s="302" t="str">
        <f>'[5]Precios de contratos anteriores'!BP29</f>
        <v xml:space="preserve"> </v>
      </c>
      <c r="AV25" s="302" t="str">
        <f>'[5]Precios de contratos anteriores'!BQ29</f>
        <v xml:space="preserve"> </v>
      </c>
      <c r="AW25" s="302" t="str">
        <f>'[5]Precios de contratos anteriores'!BR29</f>
        <v xml:space="preserve"> </v>
      </c>
      <c r="AX25" s="303"/>
      <c r="AY25" s="303"/>
      <c r="AZ25" s="303"/>
      <c r="BA25" s="303" t="str">
        <f>'[5]Precios de contratos anteriores'!BS29</f>
        <v xml:space="preserve"> </v>
      </c>
      <c r="BB25" s="303" t="str">
        <f>'[5]Precios de contratos anteriores'!BT29</f>
        <v xml:space="preserve"> </v>
      </c>
      <c r="BC25" s="302"/>
      <c r="BD25" s="302"/>
      <c r="BE25" s="302"/>
      <c r="BF25" s="302"/>
      <c r="BG25" s="302"/>
      <c r="BH25" s="302"/>
      <c r="BI25" s="302"/>
      <c r="BJ25" s="302"/>
      <c r="BK25" s="302"/>
      <c r="BL25" s="302"/>
      <c r="BM25" s="302"/>
      <c r="BN25" s="302"/>
      <c r="BO25" s="302"/>
      <c r="BP25" s="302"/>
      <c r="BQ25" s="302"/>
      <c r="BR25" s="302"/>
      <c r="BS25" s="302" t="str">
        <f>'[5]Precios de contratos anteriores'!CB29</f>
        <v xml:space="preserve"> </v>
      </c>
      <c r="BT25" s="302" t="str">
        <f>'[5]Precios de contratos anteriores'!CC29</f>
        <v xml:space="preserve"> </v>
      </c>
      <c r="BU25" s="302" t="str">
        <f>'[5]Precios de contratos anteriores'!CD29</f>
        <v xml:space="preserve"> </v>
      </c>
      <c r="BV25" s="322">
        <v>17.86</v>
      </c>
      <c r="BW25" s="302">
        <v>17.560199999999998</v>
      </c>
      <c r="BX25" s="302"/>
      <c r="BY25" s="301" t="str">
        <f>'[5]Precios de contratos anteriores'!CE29</f>
        <v xml:space="preserve"> </v>
      </c>
      <c r="BZ25" s="301" t="str">
        <f>'[5]Precios de contratos anteriores'!CF29</f>
        <v xml:space="preserve"> </v>
      </c>
      <c r="CA25" s="301" t="str">
        <f>'[5]Precios de contratos anteriores'!CG29</f>
        <v xml:space="preserve"> </v>
      </c>
      <c r="CB25" s="301">
        <f t="shared" si="0"/>
        <v>13.208988888888889</v>
      </c>
      <c r="CC25" s="301">
        <f t="shared" si="1"/>
        <v>2.7399183776366551</v>
      </c>
      <c r="CD25" s="301">
        <f t="shared" si="2"/>
        <v>10.469070511252234</v>
      </c>
      <c r="CE25" s="301">
        <f t="shared" si="3"/>
        <v>15.948907266525545</v>
      </c>
      <c r="CF25" s="301">
        <f t="shared" si="4"/>
        <v>12.353000000000002</v>
      </c>
      <c r="CG25" s="300" t="str">
        <f t="shared" si="5"/>
        <v/>
      </c>
      <c r="CH25" s="300" t="str">
        <f t="shared" si="6"/>
        <v/>
      </c>
      <c r="CI25" s="300" t="str">
        <f t="shared" si="7"/>
        <v/>
      </c>
      <c r="CJ25" s="300" t="str">
        <f t="shared" si="8"/>
        <v/>
      </c>
      <c r="CK25" s="300" t="str">
        <f t="shared" si="9"/>
        <v/>
      </c>
      <c r="CL25" s="300" t="str">
        <f t="shared" si="10"/>
        <v/>
      </c>
      <c r="CM25" s="300" t="str">
        <f t="shared" si="11"/>
        <v/>
      </c>
      <c r="CN25" s="300" t="str">
        <f t="shared" si="12"/>
        <v/>
      </c>
      <c r="CO25" s="300" t="str">
        <f t="shared" si="13"/>
        <v/>
      </c>
      <c r="CP25" s="300" t="str">
        <f t="shared" si="14"/>
        <v/>
      </c>
      <c r="CQ25" s="300" t="str">
        <f t="shared" si="15"/>
        <v/>
      </c>
      <c r="CR25" s="300" t="str">
        <f t="shared" si="16"/>
        <v/>
      </c>
      <c r="CS25" s="300" t="str">
        <f t="shared" si="17"/>
        <v/>
      </c>
      <c r="CT25" s="300" t="str">
        <f t="shared" si="18"/>
        <v/>
      </c>
      <c r="CU25" s="300" t="str">
        <f t="shared" si="19"/>
        <v/>
      </c>
      <c r="CV25" s="300" t="str">
        <f t="shared" si="20"/>
        <v/>
      </c>
      <c r="CW25" s="300" t="str">
        <f t="shared" si="21"/>
        <v/>
      </c>
      <c r="CX25" s="300" t="str">
        <f t="shared" si="22"/>
        <v/>
      </c>
      <c r="CY25" s="300" t="str">
        <f t="shared" si="23"/>
        <v/>
      </c>
      <c r="CZ25" s="300" t="str">
        <f t="shared" si="24"/>
        <v/>
      </c>
      <c r="DA25" s="300" t="str">
        <f t="shared" si="25"/>
        <v/>
      </c>
      <c r="DB25" s="300" t="str">
        <f t="shared" si="26"/>
        <v/>
      </c>
      <c r="DC25" s="300" t="str">
        <f t="shared" si="27"/>
        <v/>
      </c>
      <c r="DD25" s="300" t="str">
        <f t="shared" si="28"/>
        <v/>
      </c>
      <c r="DE25" s="300" t="str">
        <f t="shared" si="29"/>
        <v/>
      </c>
      <c r="DF25" s="300" t="str">
        <f t="shared" si="30"/>
        <v/>
      </c>
      <c r="DG25" s="300" t="str">
        <f t="shared" si="31"/>
        <v/>
      </c>
      <c r="DH25" s="300" t="str">
        <f t="shared" si="32"/>
        <v/>
      </c>
      <c r="DI25" s="300" t="str">
        <f t="shared" si="33"/>
        <v/>
      </c>
      <c r="DJ25" s="300" t="str">
        <f t="shared" si="34"/>
        <v/>
      </c>
      <c r="DK25" s="300">
        <f t="shared" si="35"/>
        <v>10.97</v>
      </c>
      <c r="DL25" s="300">
        <f t="shared" si="36"/>
        <v>11.08</v>
      </c>
      <c r="DM25" s="300" t="str">
        <f t="shared" si="37"/>
        <v/>
      </c>
      <c r="DN25" s="300" t="str">
        <f t="shared" si="38"/>
        <v/>
      </c>
      <c r="DO25" s="300" t="str">
        <f t="shared" si="39"/>
        <v/>
      </c>
      <c r="DP25" s="300" t="str">
        <f t="shared" si="40"/>
        <v/>
      </c>
      <c r="DQ25" s="300">
        <f t="shared" si="41"/>
        <v>11.791500000000001</v>
      </c>
      <c r="DR25" s="300">
        <f t="shared" si="42"/>
        <v>11.6792</v>
      </c>
      <c r="DS25" s="300" t="str">
        <f t="shared" si="43"/>
        <v/>
      </c>
      <c r="DT25" s="300" t="str">
        <f t="shared" si="44"/>
        <v/>
      </c>
      <c r="DU25" s="300" t="str">
        <f t="shared" si="45"/>
        <v/>
      </c>
      <c r="DV25" s="300" t="str">
        <f t="shared" si="46"/>
        <v/>
      </c>
      <c r="DW25" s="300" t="str">
        <f t="shared" si="47"/>
        <v/>
      </c>
      <c r="DX25" s="300" t="str">
        <f t="shared" si="48"/>
        <v/>
      </c>
      <c r="DY25" s="300" t="str">
        <f t="shared" si="49"/>
        <v/>
      </c>
      <c r="DZ25" s="300" t="str">
        <f t="shared" si="50"/>
        <v/>
      </c>
      <c r="EA25" s="300" t="str">
        <f t="shared" si="51"/>
        <v/>
      </c>
      <c r="EB25" s="300" t="str">
        <f t="shared" si="52"/>
        <v/>
      </c>
      <c r="EC25" s="300" t="str">
        <f t="shared" si="53"/>
        <v/>
      </c>
      <c r="ED25" s="300" t="str">
        <f t="shared" si="54"/>
        <v/>
      </c>
      <c r="EE25" s="300" t="str">
        <f t="shared" si="55"/>
        <v/>
      </c>
      <c r="EF25" s="300" t="str">
        <f t="shared" si="56"/>
        <v/>
      </c>
      <c r="EG25" s="300" t="str">
        <f t="shared" si="57"/>
        <v/>
      </c>
      <c r="EH25" s="300" t="str">
        <f t="shared" si="58"/>
        <v/>
      </c>
      <c r="EI25" s="300" t="str">
        <f t="shared" si="59"/>
        <v/>
      </c>
      <c r="EJ25" s="300" t="str">
        <f t="shared" si="60"/>
        <v/>
      </c>
      <c r="EK25" s="300" t="str">
        <f t="shared" si="61"/>
        <v/>
      </c>
      <c r="EL25" s="300" t="str">
        <f t="shared" si="62"/>
        <v/>
      </c>
      <c r="EM25" s="300" t="str">
        <f t="shared" si="63"/>
        <v/>
      </c>
      <c r="EN25" s="300" t="str">
        <f t="shared" si="64"/>
        <v/>
      </c>
      <c r="EO25" s="300" t="str">
        <f t="shared" si="65"/>
        <v/>
      </c>
      <c r="EP25" s="300" t="str">
        <f t="shared" si="66"/>
        <v/>
      </c>
      <c r="EQ25" s="300" t="str">
        <f t="shared" si="67"/>
        <v/>
      </c>
      <c r="ER25" s="300" t="str">
        <f t="shared" si="68"/>
        <v/>
      </c>
      <c r="ES25" s="300" t="str">
        <f t="shared" si="69"/>
        <v/>
      </c>
      <c r="ET25" s="300" t="str">
        <f t="shared" si="70"/>
        <v/>
      </c>
      <c r="EU25" s="300" t="str">
        <f t="shared" si="71"/>
        <v/>
      </c>
      <c r="EV25" s="300" t="str">
        <f t="shared" si="72"/>
        <v/>
      </c>
      <c r="EW25" s="300" t="str">
        <f t="shared" si="73"/>
        <v/>
      </c>
      <c r="EX25" s="300" t="str">
        <f t="shared" si="74"/>
        <v/>
      </c>
      <c r="EY25" s="300" t="str">
        <f t="shared" si="75"/>
        <v/>
      </c>
      <c r="EZ25" s="300" t="str">
        <f t="shared" si="76"/>
        <v/>
      </c>
      <c r="FA25" s="299">
        <f t="shared" si="77"/>
        <v>11.39</v>
      </c>
      <c r="FB25" s="299">
        <f>ROUND(FA25*(1+[5]Inflación!$G$50),2)</f>
        <v>11.54</v>
      </c>
      <c r="FC25" s="298">
        <f t="shared" si="78"/>
        <v>1.4247551202137165E-2</v>
      </c>
    </row>
    <row r="26" spans="2:159" ht="21" customHeight="1">
      <c r="B26" s="309">
        <f t="shared" si="79"/>
        <v>21</v>
      </c>
      <c r="C26" s="315" t="s">
        <v>1034</v>
      </c>
      <c r="D26" s="302" t="s">
        <v>931</v>
      </c>
      <c r="E26" s="311" t="s">
        <v>129</v>
      </c>
      <c r="F26" s="314">
        <v>7.09</v>
      </c>
      <c r="G26" s="310">
        <v>7.16</v>
      </c>
      <c r="H26" s="302"/>
      <c r="I26" s="302"/>
      <c r="J26" s="301" t="str">
        <f>'[5]Precios de contratos anteriores'!AV30</f>
        <v xml:space="preserve"> </v>
      </c>
      <c r="K26" s="301" t="str">
        <f>'[5]Precios de contratos anteriores'!AW30</f>
        <v xml:space="preserve"> </v>
      </c>
      <c r="L26" s="301" t="str">
        <f>'[5]Precios de contratos anteriores'!AX30</f>
        <v xml:space="preserve"> </v>
      </c>
      <c r="M26" s="301" t="str">
        <f>'[5]Precios de contratos anteriores'!AY30</f>
        <v xml:space="preserve"> </v>
      </c>
      <c r="N26" s="302"/>
      <c r="O26" s="302"/>
      <c r="P26" s="302"/>
      <c r="Q26" s="302" t="str">
        <f>'[5]Precios de contratos anteriores'!AZ30</f>
        <v xml:space="preserve"> </v>
      </c>
      <c r="R26" s="302" t="str">
        <f>'[5]Precios de contratos anteriores'!BA30</f>
        <v xml:space="preserve"> </v>
      </c>
      <c r="S26" s="302" t="str">
        <f>'[5]Precios de contratos anteriores'!BB30</f>
        <v xml:space="preserve"> </v>
      </c>
      <c r="T26" s="302"/>
      <c r="U26" s="302"/>
      <c r="V26" s="302"/>
      <c r="W26" s="302"/>
      <c r="X26" s="302"/>
      <c r="Y26" s="302"/>
      <c r="Z26" s="302"/>
      <c r="AA26" s="302"/>
      <c r="AB26" s="302"/>
      <c r="AC26" s="302"/>
      <c r="AD26" s="302"/>
      <c r="AE26" s="302"/>
      <c r="AF26" s="302"/>
      <c r="AG26" s="302"/>
      <c r="AH26" s="302"/>
      <c r="AI26" s="302" t="str">
        <f>'[5]Precios de contratos anteriores'!BI30</f>
        <v xml:space="preserve"> </v>
      </c>
      <c r="AJ26" s="302"/>
      <c r="AK26" s="302"/>
      <c r="AL26" s="313">
        <v>7.29</v>
      </c>
      <c r="AM26" s="313">
        <v>7.41</v>
      </c>
      <c r="AN26" s="313">
        <v>9.48</v>
      </c>
      <c r="AO26" s="302"/>
      <c r="AP26" s="302"/>
      <c r="AQ26" s="302" t="str">
        <f>'[5]Precios de contratos anteriores'!BO30</f>
        <v xml:space="preserve"> </v>
      </c>
      <c r="AR26" s="303">
        <v>7.4444999999999997</v>
      </c>
      <c r="AS26" s="303">
        <v>7.3735999999999997</v>
      </c>
      <c r="AT26" s="303">
        <v>7.84</v>
      </c>
      <c r="AU26" s="302" t="str">
        <f>'[5]Precios de contratos anteriores'!BP30</f>
        <v xml:space="preserve"> </v>
      </c>
      <c r="AV26" s="302" t="str">
        <f>'[5]Precios de contratos anteriores'!BQ30</f>
        <v xml:space="preserve"> </v>
      </c>
      <c r="AW26" s="302" t="str">
        <f>'[5]Precios de contratos anteriores'!BR30</f>
        <v xml:space="preserve"> </v>
      </c>
      <c r="AX26" s="303"/>
      <c r="AY26" s="303"/>
      <c r="AZ26" s="303"/>
      <c r="BA26" s="303" t="str">
        <f>'[5]Precios de contratos anteriores'!BS30</f>
        <v xml:space="preserve"> </v>
      </c>
      <c r="BB26" s="303" t="str">
        <f>'[5]Precios de contratos anteriores'!BT30</f>
        <v xml:space="preserve"> </v>
      </c>
      <c r="BC26" s="302"/>
      <c r="BD26" s="302"/>
      <c r="BE26" s="302"/>
      <c r="BF26" s="302"/>
      <c r="BG26" s="302"/>
      <c r="BH26" s="302"/>
      <c r="BI26" s="302"/>
      <c r="BJ26" s="302"/>
      <c r="BK26" s="302"/>
      <c r="BL26" s="302"/>
      <c r="BM26" s="302"/>
      <c r="BN26" s="302"/>
      <c r="BO26" s="302"/>
      <c r="BP26" s="302"/>
      <c r="BQ26" s="302"/>
      <c r="BR26" s="302"/>
      <c r="BS26" s="302" t="str">
        <f>'[5]Precios de contratos anteriores'!CB30</f>
        <v xml:space="preserve"> </v>
      </c>
      <c r="BT26" s="302" t="str">
        <f>'[5]Precios de contratos anteriores'!CC30</f>
        <v xml:space="preserve"> </v>
      </c>
      <c r="BU26" s="302" t="str">
        <f>'[5]Precios de contratos anteriores'!CD30</f>
        <v xml:space="preserve"> </v>
      </c>
      <c r="BV26" s="321">
        <v>11.34</v>
      </c>
      <c r="BW26" s="302">
        <v>11.072100000000001</v>
      </c>
      <c r="BX26" s="302"/>
      <c r="BY26" s="301" t="str">
        <f>'[5]Precios de contratos anteriores'!CE30</f>
        <v xml:space="preserve"> </v>
      </c>
      <c r="BZ26" s="301" t="str">
        <f>'[5]Precios de contratos anteriores'!CF30</f>
        <v xml:space="preserve"> </v>
      </c>
      <c r="CA26" s="301" t="str">
        <f>'[5]Precios de contratos anteriores'!CG30</f>
        <v xml:space="preserve"> </v>
      </c>
      <c r="CB26" s="301">
        <f t="shared" si="0"/>
        <v>8.3500200000000007</v>
      </c>
      <c r="CC26" s="301">
        <f t="shared" si="1"/>
        <v>1.6556675597608475</v>
      </c>
      <c r="CD26" s="301">
        <f t="shared" si="2"/>
        <v>6.694352440239153</v>
      </c>
      <c r="CE26" s="301">
        <f t="shared" si="3"/>
        <v>10.005687559760847</v>
      </c>
      <c r="CF26" s="301">
        <f t="shared" si="4"/>
        <v>7.7990000000000004</v>
      </c>
      <c r="CG26" s="300" t="str">
        <f t="shared" si="5"/>
        <v/>
      </c>
      <c r="CH26" s="300" t="str">
        <f t="shared" si="6"/>
        <v/>
      </c>
      <c r="CI26" s="300" t="str">
        <f t="shared" si="7"/>
        <v/>
      </c>
      <c r="CJ26" s="300" t="str">
        <f t="shared" si="8"/>
        <v/>
      </c>
      <c r="CK26" s="300" t="str">
        <f t="shared" si="9"/>
        <v/>
      </c>
      <c r="CL26" s="300" t="str">
        <f t="shared" si="10"/>
        <v/>
      </c>
      <c r="CM26" s="300" t="str">
        <f t="shared" si="11"/>
        <v/>
      </c>
      <c r="CN26" s="300" t="str">
        <f t="shared" si="12"/>
        <v/>
      </c>
      <c r="CO26" s="300" t="str">
        <f t="shared" si="13"/>
        <v/>
      </c>
      <c r="CP26" s="300" t="str">
        <f t="shared" si="14"/>
        <v/>
      </c>
      <c r="CQ26" s="300" t="str">
        <f t="shared" si="15"/>
        <v/>
      </c>
      <c r="CR26" s="300" t="str">
        <f t="shared" si="16"/>
        <v/>
      </c>
      <c r="CS26" s="300" t="str">
        <f t="shared" si="17"/>
        <v/>
      </c>
      <c r="CT26" s="300" t="str">
        <f t="shared" si="18"/>
        <v/>
      </c>
      <c r="CU26" s="300" t="str">
        <f t="shared" si="19"/>
        <v/>
      </c>
      <c r="CV26" s="300" t="str">
        <f t="shared" si="20"/>
        <v/>
      </c>
      <c r="CW26" s="300" t="str">
        <f t="shared" si="21"/>
        <v/>
      </c>
      <c r="CX26" s="300" t="str">
        <f t="shared" si="22"/>
        <v/>
      </c>
      <c r="CY26" s="300" t="str">
        <f t="shared" si="23"/>
        <v/>
      </c>
      <c r="CZ26" s="300" t="str">
        <f t="shared" si="24"/>
        <v/>
      </c>
      <c r="DA26" s="300" t="str">
        <f t="shared" si="25"/>
        <v/>
      </c>
      <c r="DB26" s="300" t="str">
        <f t="shared" si="26"/>
        <v/>
      </c>
      <c r="DC26" s="300" t="str">
        <f t="shared" si="27"/>
        <v/>
      </c>
      <c r="DD26" s="300" t="str">
        <f t="shared" si="28"/>
        <v/>
      </c>
      <c r="DE26" s="300" t="str">
        <f t="shared" si="29"/>
        <v/>
      </c>
      <c r="DF26" s="300" t="str">
        <f t="shared" si="30"/>
        <v/>
      </c>
      <c r="DG26" s="300" t="str">
        <f t="shared" si="31"/>
        <v/>
      </c>
      <c r="DH26" s="300" t="str">
        <f t="shared" si="32"/>
        <v/>
      </c>
      <c r="DI26" s="300" t="str">
        <f t="shared" si="33"/>
        <v/>
      </c>
      <c r="DJ26" s="300" t="str">
        <f t="shared" si="34"/>
        <v/>
      </c>
      <c r="DK26" s="300">
        <f t="shared" si="35"/>
        <v>7.29</v>
      </c>
      <c r="DL26" s="300">
        <f t="shared" si="36"/>
        <v>7.41</v>
      </c>
      <c r="DM26" s="300" t="str">
        <f t="shared" si="37"/>
        <v/>
      </c>
      <c r="DN26" s="300" t="str">
        <f t="shared" si="38"/>
        <v/>
      </c>
      <c r="DO26" s="300" t="str">
        <f t="shared" si="39"/>
        <v/>
      </c>
      <c r="DP26" s="300" t="str">
        <f t="shared" si="40"/>
        <v/>
      </c>
      <c r="DQ26" s="300">
        <f t="shared" si="41"/>
        <v>7.4444999999999997</v>
      </c>
      <c r="DR26" s="300">
        <f t="shared" si="42"/>
        <v>7.3735999999999997</v>
      </c>
      <c r="DS26" s="300" t="str">
        <f t="shared" si="43"/>
        <v/>
      </c>
      <c r="DT26" s="300" t="str">
        <f t="shared" si="44"/>
        <v/>
      </c>
      <c r="DU26" s="300" t="str">
        <f t="shared" si="45"/>
        <v/>
      </c>
      <c r="DV26" s="300" t="str">
        <f t="shared" si="46"/>
        <v/>
      </c>
      <c r="DW26" s="300" t="str">
        <f t="shared" si="47"/>
        <v/>
      </c>
      <c r="DX26" s="300" t="str">
        <f t="shared" si="48"/>
        <v/>
      </c>
      <c r="DY26" s="300" t="str">
        <f t="shared" si="49"/>
        <v/>
      </c>
      <c r="DZ26" s="300" t="str">
        <f t="shared" si="50"/>
        <v/>
      </c>
      <c r="EA26" s="300" t="str">
        <f t="shared" si="51"/>
        <v/>
      </c>
      <c r="EB26" s="300" t="str">
        <f t="shared" si="52"/>
        <v/>
      </c>
      <c r="EC26" s="300" t="str">
        <f t="shared" si="53"/>
        <v/>
      </c>
      <c r="ED26" s="300" t="str">
        <f t="shared" si="54"/>
        <v/>
      </c>
      <c r="EE26" s="300" t="str">
        <f t="shared" si="55"/>
        <v/>
      </c>
      <c r="EF26" s="300" t="str">
        <f t="shared" si="56"/>
        <v/>
      </c>
      <c r="EG26" s="300" t="str">
        <f t="shared" si="57"/>
        <v/>
      </c>
      <c r="EH26" s="300" t="str">
        <f t="shared" si="58"/>
        <v/>
      </c>
      <c r="EI26" s="300" t="str">
        <f t="shared" si="59"/>
        <v/>
      </c>
      <c r="EJ26" s="300" t="str">
        <f t="shared" si="60"/>
        <v/>
      </c>
      <c r="EK26" s="300" t="str">
        <f t="shared" si="61"/>
        <v/>
      </c>
      <c r="EL26" s="300" t="str">
        <f t="shared" si="62"/>
        <v/>
      </c>
      <c r="EM26" s="300" t="str">
        <f t="shared" si="63"/>
        <v/>
      </c>
      <c r="EN26" s="300" t="str">
        <f t="shared" si="64"/>
        <v/>
      </c>
      <c r="EO26" s="300" t="str">
        <f t="shared" si="65"/>
        <v/>
      </c>
      <c r="EP26" s="300" t="str">
        <f t="shared" si="66"/>
        <v/>
      </c>
      <c r="EQ26" s="300" t="str">
        <f t="shared" si="67"/>
        <v/>
      </c>
      <c r="ER26" s="300" t="str">
        <f t="shared" si="68"/>
        <v/>
      </c>
      <c r="ES26" s="300" t="str">
        <f t="shared" si="69"/>
        <v/>
      </c>
      <c r="ET26" s="300" t="str">
        <f t="shared" si="70"/>
        <v/>
      </c>
      <c r="EU26" s="300" t="str">
        <f t="shared" si="71"/>
        <v/>
      </c>
      <c r="EV26" s="300" t="str">
        <f t="shared" si="72"/>
        <v/>
      </c>
      <c r="EW26" s="300" t="str">
        <f t="shared" si="73"/>
        <v/>
      </c>
      <c r="EX26" s="300" t="str">
        <f t="shared" si="74"/>
        <v/>
      </c>
      <c r="EY26" s="300" t="str">
        <f t="shared" si="75"/>
        <v/>
      </c>
      <c r="EZ26" s="300" t="str">
        <f t="shared" si="76"/>
        <v/>
      </c>
      <c r="FA26" s="299">
        <f t="shared" si="77"/>
        <v>7.16</v>
      </c>
      <c r="FB26" s="299">
        <f>ROUND(FA26*(1+[5]Inflación!$G$50),2)</f>
        <v>7.25</v>
      </c>
      <c r="FC26" s="298">
        <f t="shared" si="78"/>
        <v>9.873060648801113E-3</v>
      </c>
    </row>
    <row r="27" spans="2:159" ht="21" customHeight="1">
      <c r="B27" s="309">
        <f t="shared" si="79"/>
        <v>22</v>
      </c>
      <c r="C27" s="315" t="s">
        <v>1033</v>
      </c>
      <c r="D27" s="302" t="s">
        <v>931</v>
      </c>
      <c r="E27" s="311" t="s">
        <v>129</v>
      </c>
      <c r="F27" s="314">
        <v>3.375</v>
      </c>
      <c r="G27" s="310">
        <v>5.0753000000000004</v>
      </c>
      <c r="H27" s="302"/>
      <c r="I27" s="302"/>
      <c r="J27" s="301" t="str">
        <f>'[5]Precios de contratos anteriores'!AV31</f>
        <v xml:space="preserve"> </v>
      </c>
      <c r="K27" s="301" t="str">
        <f>'[5]Precios de contratos anteriores'!AW31</f>
        <v xml:space="preserve"> </v>
      </c>
      <c r="L27" s="301" t="str">
        <f>'[5]Precios de contratos anteriores'!AX31</f>
        <v xml:space="preserve"> </v>
      </c>
      <c r="M27" s="301" t="str">
        <f>'[5]Precios de contratos anteriores'!AY31</f>
        <v xml:space="preserve"> </v>
      </c>
      <c r="N27" s="302"/>
      <c r="O27" s="302"/>
      <c r="P27" s="302"/>
      <c r="Q27" s="302" t="str">
        <f>'[5]Precios de contratos anteriores'!AZ31</f>
        <v xml:space="preserve"> </v>
      </c>
      <c r="R27" s="302" t="str">
        <f>'[5]Precios de contratos anteriores'!BA31</f>
        <v xml:space="preserve"> </v>
      </c>
      <c r="S27" s="302" t="str">
        <f>'[5]Precios de contratos anteriores'!BB31</f>
        <v xml:space="preserve"> </v>
      </c>
      <c r="T27" s="302"/>
      <c r="U27" s="302"/>
      <c r="V27" s="302"/>
      <c r="W27" s="302"/>
      <c r="X27" s="302"/>
      <c r="Y27" s="302"/>
      <c r="Z27" s="302"/>
      <c r="AA27" s="302"/>
      <c r="AB27" s="302"/>
      <c r="AC27" s="302"/>
      <c r="AD27" s="302"/>
      <c r="AE27" s="302"/>
      <c r="AF27" s="302"/>
      <c r="AG27" s="302"/>
      <c r="AH27" s="302"/>
      <c r="AI27" s="302" t="str">
        <f>'[5]Precios de contratos anteriores'!BI31</f>
        <v xml:space="preserve"> </v>
      </c>
      <c r="AJ27" s="302"/>
      <c r="AK27" s="302"/>
      <c r="AL27" s="313">
        <v>3.49</v>
      </c>
      <c r="AM27" s="313">
        <v>3.55</v>
      </c>
      <c r="AN27" s="313">
        <v>4.54</v>
      </c>
      <c r="AO27" s="302"/>
      <c r="AP27" s="302"/>
      <c r="AQ27" s="302" t="str">
        <f>'[5]Precios de contratos anteriores'!BO31</f>
        <v xml:space="preserve"> </v>
      </c>
      <c r="AR27" s="303">
        <v>3.5437500000000002</v>
      </c>
      <c r="AS27" s="303">
        <v>3.51</v>
      </c>
      <c r="AT27" s="303">
        <v>3.79</v>
      </c>
      <c r="AU27" s="302" t="str">
        <f>'[5]Precios de contratos anteriores'!BP31</f>
        <v xml:space="preserve"> </v>
      </c>
      <c r="AV27" s="302" t="str">
        <f>'[5]Precios de contratos anteriores'!BQ31</f>
        <v xml:space="preserve"> </v>
      </c>
      <c r="AW27" s="302" t="str">
        <f>'[5]Precios de contratos anteriores'!BR31</f>
        <v xml:space="preserve"> </v>
      </c>
      <c r="AX27" s="303"/>
      <c r="AY27" s="303"/>
      <c r="AZ27" s="303"/>
      <c r="BA27" s="303" t="str">
        <f>'[5]Precios de contratos anteriores'!BS31</f>
        <v xml:space="preserve"> </v>
      </c>
      <c r="BB27" s="303" t="str">
        <f>'[5]Precios de contratos anteriores'!BT31</f>
        <v xml:space="preserve"> </v>
      </c>
      <c r="BC27" s="302"/>
      <c r="BD27" s="302"/>
      <c r="BE27" s="302"/>
      <c r="BF27" s="302"/>
      <c r="BG27" s="302"/>
      <c r="BH27" s="302"/>
      <c r="BI27" s="302"/>
      <c r="BJ27" s="302"/>
      <c r="BK27" s="302"/>
      <c r="BL27" s="302"/>
      <c r="BM27" s="302"/>
      <c r="BN27" s="302"/>
      <c r="BO27" s="302"/>
      <c r="BP27" s="302"/>
      <c r="BQ27" s="302"/>
      <c r="BR27" s="302"/>
      <c r="BS27" s="302" t="str">
        <f>'[5]Precios de contratos anteriores'!CB31</f>
        <v xml:space="preserve"> </v>
      </c>
      <c r="BT27" s="302" t="str">
        <f>'[5]Precios de contratos anteriores'!CC31</f>
        <v xml:space="preserve"> </v>
      </c>
      <c r="BU27" s="302" t="str">
        <f>'[5]Precios de contratos anteriores'!CD31</f>
        <v xml:space="preserve"> </v>
      </c>
      <c r="BV27" s="321">
        <v>4.9400000000000004</v>
      </c>
      <c r="BW27" s="302"/>
      <c r="BX27" s="302"/>
      <c r="BY27" s="301" t="str">
        <f>'[5]Precios de contratos anteriores'!CE31</f>
        <v xml:space="preserve"> </v>
      </c>
      <c r="BZ27" s="301" t="str">
        <f>'[5]Precios de contratos anteriores'!CF31</f>
        <v xml:space="preserve"> </v>
      </c>
      <c r="CA27" s="301" t="str">
        <f>'[5]Precios de contratos anteriores'!CG31</f>
        <v xml:space="preserve"> </v>
      </c>
      <c r="CB27" s="301">
        <f t="shared" si="0"/>
        <v>3.9793388888888881</v>
      </c>
      <c r="CC27" s="301">
        <f t="shared" si="1"/>
        <v>0.67760766846392539</v>
      </c>
      <c r="CD27" s="301">
        <f t="shared" si="2"/>
        <v>3.3017312204249629</v>
      </c>
      <c r="CE27" s="301">
        <f t="shared" si="3"/>
        <v>4.6569465573528133</v>
      </c>
      <c r="CF27" s="301">
        <f t="shared" si="4"/>
        <v>3.7125000000000004</v>
      </c>
      <c r="CG27" s="300" t="str">
        <f t="shared" si="5"/>
        <v/>
      </c>
      <c r="CH27" s="300" t="str">
        <f t="shared" si="6"/>
        <v/>
      </c>
      <c r="CI27" s="300" t="str">
        <f t="shared" si="7"/>
        <v/>
      </c>
      <c r="CJ27" s="300" t="str">
        <f t="shared" si="8"/>
        <v/>
      </c>
      <c r="CK27" s="300" t="str">
        <f t="shared" si="9"/>
        <v/>
      </c>
      <c r="CL27" s="300" t="str">
        <f t="shared" si="10"/>
        <v/>
      </c>
      <c r="CM27" s="300" t="str">
        <f t="shared" si="11"/>
        <v/>
      </c>
      <c r="CN27" s="300" t="str">
        <f t="shared" si="12"/>
        <v/>
      </c>
      <c r="CO27" s="300" t="str">
        <f t="shared" si="13"/>
        <v/>
      </c>
      <c r="CP27" s="300" t="str">
        <f t="shared" si="14"/>
        <v/>
      </c>
      <c r="CQ27" s="300" t="str">
        <f t="shared" si="15"/>
        <v/>
      </c>
      <c r="CR27" s="300" t="str">
        <f t="shared" si="16"/>
        <v/>
      </c>
      <c r="CS27" s="300" t="str">
        <f t="shared" si="17"/>
        <v/>
      </c>
      <c r="CT27" s="300" t="str">
        <f t="shared" si="18"/>
        <v/>
      </c>
      <c r="CU27" s="300" t="str">
        <f t="shared" si="19"/>
        <v/>
      </c>
      <c r="CV27" s="300" t="str">
        <f t="shared" si="20"/>
        <v/>
      </c>
      <c r="CW27" s="300" t="str">
        <f t="shared" si="21"/>
        <v/>
      </c>
      <c r="CX27" s="300" t="str">
        <f t="shared" si="22"/>
        <v/>
      </c>
      <c r="CY27" s="300" t="str">
        <f t="shared" si="23"/>
        <v/>
      </c>
      <c r="CZ27" s="300" t="str">
        <f t="shared" si="24"/>
        <v/>
      </c>
      <c r="DA27" s="300" t="str">
        <f t="shared" si="25"/>
        <v/>
      </c>
      <c r="DB27" s="300" t="str">
        <f t="shared" si="26"/>
        <v/>
      </c>
      <c r="DC27" s="300" t="str">
        <f t="shared" si="27"/>
        <v/>
      </c>
      <c r="DD27" s="300" t="str">
        <f t="shared" si="28"/>
        <v/>
      </c>
      <c r="DE27" s="300" t="str">
        <f t="shared" si="29"/>
        <v/>
      </c>
      <c r="DF27" s="300" t="str">
        <f t="shared" si="30"/>
        <v/>
      </c>
      <c r="DG27" s="300" t="str">
        <f t="shared" si="31"/>
        <v/>
      </c>
      <c r="DH27" s="300" t="str">
        <f t="shared" si="32"/>
        <v/>
      </c>
      <c r="DI27" s="300" t="str">
        <f t="shared" si="33"/>
        <v/>
      </c>
      <c r="DJ27" s="300" t="str">
        <f t="shared" si="34"/>
        <v/>
      </c>
      <c r="DK27" s="300">
        <f t="shared" si="35"/>
        <v>3.49</v>
      </c>
      <c r="DL27" s="300">
        <f t="shared" si="36"/>
        <v>3.55</v>
      </c>
      <c r="DM27" s="300" t="str">
        <f t="shared" si="37"/>
        <v/>
      </c>
      <c r="DN27" s="300" t="str">
        <f t="shared" si="38"/>
        <v/>
      </c>
      <c r="DO27" s="300" t="str">
        <f t="shared" si="39"/>
        <v/>
      </c>
      <c r="DP27" s="300" t="str">
        <f t="shared" si="40"/>
        <v/>
      </c>
      <c r="DQ27" s="300">
        <f t="shared" si="41"/>
        <v>3.5437500000000002</v>
      </c>
      <c r="DR27" s="300">
        <f t="shared" si="42"/>
        <v>3.51</v>
      </c>
      <c r="DS27" s="300" t="str">
        <f t="shared" si="43"/>
        <v/>
      </c>
      <c r="DT27" s="300" t="str">
        <f t="shared" si="44"/>
        <v/>
      </c>
      <c r="DU27" s="300" t="str">
        <f t="shared" si="45"/>
        <v/>
      </c>
      <c r="DV27" s="300" t="str">
        <f t="shared" si="46"/>
        <v/>
      </c>
      <c r="DW27" s="300" t="str">
        <f t="shared" si="47"/>
        <v/>
      </c>
      <c r="DX27" s="300" t="str">
        <f t="shared" si="48"/>
        <v/>
      </c>
      <c r="DY27" s="300" t="str">
        <f t="shared" si="49"/>
        <v/>
      </c>
      <c r="DZ27" s="300" t="str">
        <f t="shared" si="50"/>
        <v/>
      </c>
      <c r="EA27" s="300" t="str">
        <f t="shared" si="51"/>
        <v/>
      </c>
      <c r="EB27" s="300" t="str">
        <f t="shared" si="52"/>
        <v/>
      </c>
      <c r="EC27" s="300" t="str">
        <f t="shared" si="53"/>
        <v/>
      </c>
      <c r="ED27" s="300" t="str">
        <f t="shared" si="54"/>
        <v/>
      </c>
      <c r="EE27" s="300" t="str">
        <f t="shared" si="55"/>
        <v/>
      </c>
      <c r="EF27" s="300" t="str">
        <f t="shared" si="56"/>
        <v/>
      </c>
      <c r="EG27" s="300" t="str">
        <f t="shared" si="57"/>
        <v/>
      </c>
      <c r="EH27" s="300" t="str">
        <f t="shared" si="58"/>
        <v/>
      </c>
      <c r="EI27" s="300" t="str">
        <f t="shared" si="59"/>
        <v/>
      </c>
      <c r="EJ27" s="300" t="str">
        <f t="shared" si="60"/>
        <v/>
      </c>
      <c r="EK27" s="300" t="str">
        <f t="shared" si="61"/>
        <v/>
      </c>
      <c r="EL27" s="300" t="str">
        <f t="shared" si="62"/>
        <v/>
      </c>
      <c r="EM27" s="300" t="str">
        <f t="shared" si="63"/>
        <v/>
      </c>
      <c r="EN27" s="300" t="str">
        <f t="shared" si="64"/>
        <v/>
      </c>
      <c r="EO27" s="300" t="str">
        <f t="shared" si="65"/>
        <v/>
      </c>
      <c r="EP27" s="300" t="str">
        <f t="shared" si="66"/>
        <v/>
      </c>
      <c r="EQ27" s="300" t="str">
        <f t="shared" si="67"/>
        <v/>
      </c>
      <c r="ER27" s="300" t="str">
        <f t="shared" si="68"/>
        <v/>
      </c>
      <c r="ES27" s="300" t="str">
        <f t="shared" si="69"/>
        <v/>
      </c>
      <c r="ET27" s="300" t="str">
        <f t="shared" si="70"/>
        <v/>
      </c>
      <c r="EU27" s="300" t="str">
        <f t="shared" si="71"/>
        <v/>
      </c>
      <c r="EV27" s="300" t="str">
        <f t="shared" si="72"/>
        <v/>
      </c>
      <c r="EW27" s="300" t="str">
        <f t="shared" si="73"/>
        <v/>
      </c>
      <c r="EX27" s="300" t="str">
        <f t="shared" si="74"/>
        <v/>
      </c>
      <c r="EY27" s="300" t="str">
        <f t="shared" si="75"/>
        <v/>
      </c>
      <c r="EZ27" s="300" t="str">
        <f t="shared" si="76"/>
        <v/>
      </c>
      <c r="FA27" s="299">
        <f t="shared" si="77"/>
        <v>5.08</v>
      </c>
      <c r="FB27" s="299">
        <f>ROUND(FA27*(1+[5]Inflación!$G$50),2)</f>
        <v>5.15</v>
      </c>
      <c r="FC27" s="298">
        <f t="shared" si="78"/>
        <v>0.50518518518518518</v>
      </c>
    </row>
    <row r="28" spans="2:159" ht="21" customHeight="1">
      <c r="B28" s="309">
        <f t="shared" si="79"/>
        <v>23</v>
      </c>
      <c r="C28" s="315" t="s">
        <v>1032</v>
      </c>
      <c r="D28" s="302" t="s">
        <v>931</v>
      </c>
      <c r="E28" s="311" t="s">
        <v>129</v>
      </c>
      <c r="F28" s="314">
        <v>5.8966666666666656</v>
      </c>
      <c r="G28" s="310"/>
      <c r="H28" s="302"/>
      <c r="I28" s="302"/>
      <c r="J28" s="301" t="str">
        <f>'[5]Precios de contratos anteriores'!AV32</f>
        <v xml:space="preserve"> </v>
      </c>
      <c r="K28" s="301" t="str">
        <f>'[5]Precios de contratos anteriores'!AW32</f>
        <v xml:space="preserve"> </v>
      </c>
      <c r="L28" s="301" t="str">
        <f>'[5]Precios de contratos anteriores'!AX32</f>
        <v xml:space="preserve"> </v>
      </c>
      <c r="M28" s="301" t="str">
        <f>'[5]Precios de contratos anteriores'!AY32</f>
        <v xml:space="preserve"> </v>
      </c>
      <c r="N28" s="302"/>
      <c r="O28" s="302"/>
      <c r="P28" s="302"/>
      <c r="Q28" s="302" t="str">
        <f>'[5]Precios de contratos anteriores'!AZ32</f>
        <v xml:space="preserve"> </v>
      </c>
      <c r="R28" s="302" t="str">
        <f>'[5]Precios de contratos anteriores'!BA32</f>
        <v xml:space="preserve"> </v>
      </c>
      <c r="S28" s="302" t="str">
        <f>'[5]Precios de contratos anteriores'!BB32</f>
        <v xml:space="preserve"> </v>
      </c>
      <c r="T28" s="302"/>
      <c r="U28" s="302"/>
      <c r="V28" s="302"/>
      <c r="W28" s="302"/>
      <c r="X28" s="302"/>
      <c r="Y28" s="302"/>
      <c r="Z28" s="302"/>
      <c r="AA28" s="302"/>
      <c r="AB28" s="302"/>
      <c r="AC28" s="302"/>
      <c r="AD28" s="302"/>
      <c r="AE28" s="302"/>
      <c r="AF28" s="302"/>
      <c r="AG28" s="302"/>
      <c r="AH28" s="302"/>
      <c r="AI28" s="302" t="str">
        <f>'[5]Precios de contratos anteriores'!BI32</f>
        <v xml:space="preserve"> </v>
      </c>
      <c r="AJ28" s="302"/>
      <c r="AK28" s="302"/>
      <c r="AL28" s="313">
        <v>5.99</v>
      </c>
      <c r="AM28" s="313">
        <v>6.17</v>
      </c>
      <c r="AN28" s="313">
        <v>7.79</v>
      </c>
      <c r="AO28" s="302"/>
      <c r="AP28" s="302"/>
      <c r="AQ28" s="302" t="str">
        <f>'[5]Precios de contratos anteriores'!BO32</f>
        <v xml:space="preserve"> </v>
      </c>
      <c r="AR28" s="303">
        <v>6.1914999999999987</v>
      </c>
      <c r="AS28" s="303">
        <v>6.1325333333333321</v>
      </c>
      <c r="AT28" s="303">
        <v>6.62</v>
      </c>
      <c r="AU28" s="302" t="str">
        <f>'[5]Precios de contratos anteriores'!BP32</f>
        <v xml:space="preserve"> </v>
      </c>
      <c r="AV28" s="302" t="str">
        <f>'[5]Precios de contratos anteriores'!BQ32</f>
        <v xml:space="preserve"> </v>
      </c>
      <c r="AW28" s="302" t="str">
        <f>'[5]Precios de contratos anteriores'!BR32</f>
        <v xml:space="preserve"> </v>
      </c>
      <c r="AX28" s="303"/>
      <c r="AY28" s="303"/>
      <c r="AZ28" s="303"/>
      <c r="BA28" s="303" t="str">
        <f>'[5]Precios de contratos anteriores'!BS32</f>
        <v xml:space="preserve"> </v>
      </c>
      <c r="BB28" s="303" t="str">
        <f>'[5]Precios de contratos anteriores'!BT32</f>
        <v xml:space="preserve"> </v>
      </c>
      <c r="BC28" s="302"/>
      <c r="BD28" s="302"/>
      <c r="BE28" s="302"/>
      <c r="BF28" s="302"/>
      <c r="BG28" s="302"/>
      <c r="BH28" s="302"/>
      <c r="BI28" s="302"/>
      <c r="BJ28" s="302"/>
      <c r="BK28" s="302"/>
      <c r="BL28" s="302"/>
      <c r="BM28" s="302"/>
      <c r="BN28" s="302"/>
      <c r="BO28" s="302"/>
      <c r="BP28" s="302"/>
      <c r="BQ28" s="302"/>
      <c r="BR28" s="302"/>
      <c r="BS28" s="302" t="str">
        <f>'[5]Precios de contratos anteriores'!CB32</f>
        <v xml:space="preserve"> </v>
      </c>
      <c r="BT28" s="302" t="str">
        <f>'[5]Precios de contratos anteriores'!CC32</f>
        <v xml:space="preserve"> </v>
      </c>
      <c r="BU28" s="302" t="str">
        <f>'[5]Precios de contratos anteriores'!CD32</f>
        <v xml:space="preserve"> </v>
      </c>
      <c r="BV28" s="321">
        <v>10.199999999999999</v>
      </c>
      <c r="BW28" s="302">
        <v>8.5823</v>
      </c>
      <c r="BX28" s="302"/>
      <c r="BY28" s="301" t="str">
        <f>'[5]Precios de contratos anteriores'!CE32</f>
        <v xml:space="preserve"> </v>
      </c>
      <c r="BZ28" s="301" t="str">
        <f>'[5]Precios de contratos anteriores'!CF32</f>
        <v xml:space="preserve"> </v>
      </c>
      <c r="CA28" s="301" t="str">
        <f>'[5]Precios de contratos anteriores'!CG32</f>
        <v xml:space="preserve"> </v>
      </c>
      <c r="CB28" s="301">
        <f t="shared" si="0"/>
        <v>7.0636666666666663</v>
      </c>
      <c r="CC28" s="301">
        <f t="shared" si="1"/>
        <v>1.4919872403200285</v>
      </c>
      <c r="CD28" s="301">
        <f t="shared" si="2"/>
        <v>5.5716794263466376</v>
      </c>
      <c r="CE28" s="301">
        <f t="shared" si="3"/>
        <v>8.555653906986695</v>
      </c>
      <c r="CF28" s="301">
        <f t="shared" si="4"/>
        <v>6.4863333333333326</v>
      </c>
      <c r="CG28" s="300" t="str">
        <f t="shared" si="5"/>
        <v/>
      </c>
      <c r="CH28" s="300" t="str">
        <f t="shared" si="6"/>
        <v/>
      </c>
      <c r="CI28" s="300" t="str">
        <f t="shared" si="7"/>
        <v/>
      </c>
      <c r="CJ28" s="300" t="str">
        <f t="shared" si="8"/>
        <v/>
      </c>
      <c r="CK28" s="300" t="str">
        <f t="shared" si="9"/>
        <v/>
      </c>
      <c r="CL28" s="300" t="str">
        <f t="shared" si="10"/>
        <v/>
      </c>
      <c r="CM28" s="300" t="str">
        <f t="shared" si="11"/>
        <v/>
      </c>
      <c r="CN28" s="300" t="str">
        <f t="shared" si="12"/>
        <v/>
      </c>
      <c r="CO28" s="300" t="str">
        <f t="shared" si="13"/>
        <v/>
      </c>
      <c r="CP28" s="300" t="str">
        <f t="shared" si="14"/>
        <v/>
      </c>
      <c r="CQ28" s="300" t="str">
        <f t="shared" si="15"/>
        <v/>
      </c>
      <c r="CR28" s="300" t="str">
        <f t="shared" si="16"/>
        <v/>
      </c>
      <c r="CS28" s="300" t="str">
        <f t="shared" si="17"/>
        <v/>
      </c>
      <c r="CT28" s="300" t="str">
        <f t="shared" si="18"/>
        <v/>
      </c>
      <c r="CU28" s="300" t="str">
        <f t="shared" si="19"/>
        <v/>
      </c>
      <c r="CV28" s="300" t="str">
        <f t="shared" si="20"/>
        <v/>
      </c>
      <c r="CW28" s="300" t="str">
        <f t="shared" si="21"/>
        <v/>
      </c>
      <c r="CX28" s="300" t="str">
        <f t="shared" si="22"/>
        <v/>
      </c>
      <c r="CY28" s="300" t="str">
        <f t="shared" si="23"/>
        <v/>
      </c>
      <c r="CZ28" s="300" t="str">
        <f t="shared" si="24"/>
        <v/>
      </c>
      <c r="DA28" s="300" t="str">
        <f t="shared" si="25"/>
        <v/>
      </c>
      <c r="DB28" s="300" t="str">
        <f t="shared" si="26"/>
        <v/>
      </c>
      <c r="DC28" s="300" t="str">
        <f t="shared" si="27"/>
        <v/>
      </c>
      <c r="DD28" s="300" t="str">
        <f t="shared" si="28"/>
        <v/>
      </c>
      <c r="DE28" s="300" t="str">
        <f t="shared" si="29"/>
        <v/>
      </c>
      <c r="DF28" s="300" t="str">
        <f t="shared" si="30"/>
        <v/>
      </c>
      <c r="DG28" s="300" t="str">
        <f t="shared" si="31"/>
        <v/>
      </c>
      <c r="DH28" s="300" t="str">
        <f t="shared" si="32"/>
        <v/>
      </c>
      <c r="DI28" s="300" t="str">
        <f t="shared" si="33"/>
        <v/>
      </c>
      <c r="DJ28" s="300" t="str">
        <f t="shared" si="34"/>
        <v/>
      </c>
      <c r="DK28" s="300">
        <f t="shared" si="35"/>
        <v>5.99</v>
      </c>
      <c r="DL28" s="300">
        <f t="shared" si="36"/>
        <v>6.17</v>
      </c>
      <c r="DM28" s="300" t="str">
        <f t="shared" si="37"/>
        <v/>
      </c>
      <c r="DN28" s="300" t="str">
        <f t="shared" si="38"/>
        <v/>
      </c>
      <c r="DO28" s="300" t="str">
        <f t="shared" si="39"/>
        <v/>
      </c>
      <c r="DP28" s="300" t="str">
        <f t="shared" si="40"/>
        <v/>
      </c>
      <c r="DQ28" s="300">
        <f t="shared" si="41"/>
        <v>6.1914999999999987</v>
      </c>
      <c r="DR28" s="300">
        <f t="shared" si="42"/>
        <v>6.1325333333333321</v>
      </c>
      <c r="DS28" s="300" t="str">
        <f t="shared" si="43"/>
        <v/>
      </c>
      <c r="DT28" s="300" t="str">
        <f t="shared" si="44"/>
        <v/>
      </c>
      <c r="DU28" s="300" t="str">
        <f t="shared" si="45"/>
        <v/>
      </c>
      <c r="DV28" s="300" t="str">
        <f t="shared" si="46"/>
        <v/>
      </c>
      <c r="DW28" s="300" t="str">
        <f t="shared" si="47"/>
        <v/>
      </c>
      <c r="DX28" s="300" t="str">
        <f t="shared" si="48"/>
        <v/>
      </c>
      <c r="DY28" s="300" t="str">
        <f t="shared" si="49"/>
        <v/>
      </c>
      <c r="DZ28" s="300" t="str">
        <f t="shared" si="50"/>
        <v/>
      </c>
      <c r="EA28" s="300" t="str">
        <f t="shared" si="51"/>
        <v/>
      </c>
      <c r="EB28" s="300" t="str">
        <f t="shared" si="52"/>
        <v/>
      </c>
      <c r="EC28" s="300" t="str">
        <f t="shared" si="53"/>
        <v/>
      </c>
      <c r="ED28" s="300" t="str">
        <f t="shared" si="54"/>
        <v/>
      </c>
      <c r="EE28" s="300" t="str">
        <f t="shared" si="55"/>
        <v/>
      </c>
      <c r="EF28" s="300" t="str">
        <f t="shared" si="56"/>
        <v/>
      </c>
      <c r="EG28" s="300" t="str">
        <f t="shared" si="57"/>
        <v/>
      </c>
      <c r="EH28" s="300" t="str">
        <f t="shared" si="58"/>
        <v/>
      </c>
      <c r="EI28" s="300" t="str">
        <f t="shared" si="59"/>
        <v/>
      </c>
      <c r="EJ28" s="300" t="str">
        <f t="shared" si="60"/>
        <v/>
      </c>
      <c r="EK28" s="300" t="str">
        <f t="shared" si="61"/>
        <v/>
      </c>
      <c r="EL28" s="300" t="str">
        <f t="shared" si="62"/>
        <v/>
      </c>
      <c r="EM28" s="300" t="str">
        <f t="shared" si="63"/>
        <v/>
      </c>
      <c r="EN28" s="300" t="str">
        <f t="shared" si="64"/>
        <v/>
      </c>
      <c r="EO28" s="300" t="str">
        <f t="shared" si="65"/>
        <v/>
      </c>
      <c r="EP28" s="300" t="str">
        <f t="shared" si="66"/>
        <v/>
      </c>
      <c r="EQ28" s="300" t="str">
        <f t="shared" si="67"/>
        <v/>
      </c>
      <c r="ER28" s="300" t="str">
        <f t="shared" si="68"/>
        <v/>
      </c>
      <c r="ES28" s="300" t="str">
        <f t="shared" si="69"/>
        <v/>
      </c>
      <c r="ET28" s="300" t="str">
        <f t="shared" si="70"/>
        <v/>
      </c>
      <c r="EU28" s="300" t="str">
        <f t="shared" si="71"/>
        <v/>
      </c>
      <c r="EV28" s="300" t="str">
        <f t="shared" si="72"/>
        <v/>
      </c>
      <c r="EW28" s="300" t="str">
        <f t="shared" si="73"/>
        <v/>
      </c>
      <c r="EX28" s="300" t="str">
        <f t="shared" si="74"/>
        <v/>
      </c>
      <c r="EY28" s="300" t="str">
        <f t="shared" si="75"/>
        <v/>
      </c>
      <c r="EZ28" s="300" t="str">
        <f t="shared" si="76"/>
        <v/>
      </c>
      <c r="FA28" s="299">
        <f t="shared" si="77"/>
        <v>6.12</v>
      </c>
      <c r="FB28" s="299">
        <f>ROUND(FA28*(1+[5]Inflación!$G$50),2)</f>
        <v>6.2</v>
      </c>
      <c r="FC28" s="298">
        <f t="shared" si="78"/>
        <v>3.7874505370265821E-2</v>
      </c>
    </row>
    <row r="29" spans="2:159" ht="21" customHeight="1">
      <c r="B29" s="309">
        <f t="shared" si="79"/>
        <v>24</v>
      </c>
      <c r="C29" s="315" t="s">
        <v>1031</v>
      </c>
      <c r="D29" s="302" t="s">
        <v>931</v>
      </c>
      <c r="E29" s="311" t="s">
        <v>129</v>
      </c>
      <c r="F29" s="314">
        <v>3.6333333333333333</v>
      </c>
      <c r="G29" s="310"/>
      <c r="H29" s="302"/>
      <c r="I29" s="302"/>
      <c r="J29" s="301" t="str">
        <f>'[5]Precios de contratos anteriores'!AV33</f>
        <v xml:space="preserve"> </v>
      </c>
      <c r="K29" s="301" t="str">
        <f>'[5]Precios de contratos anteriores'!AW33</f>
        <v xml:space="preserve"> </v>
      </c>
      <c r="L29" s="301" t="str">
        <f>'[5]Precios de contratos anteriores'!AX33</f>
        <v xml:space="preserve"> </v>
      </c>
      <c r="M29" s="301" t="str">
        <f>'[5]Precios de contratos anteriores'!AY33</f>
        <v xml:space="preserve"> </v>
      </c>
      <c r="N29" s="302"/>
      <c r="O29" s="302"/>
      <c r="P29" s="302"/>
      <c r="Q29" s="302" t="str">
        <f>'[5]Precios de contratos anteriores'!AZ33</f>
        <v xml:space="preserve"> </v>
      </c>
      <c r="R29" s="302" t="str">
        <f>'[5]Precios de contratos anteriores'!BA33</f>
        <v xml:space="preserve"> </v>
      </c>
      <c r="S29" s="302" t="str">
        <f>'[5]Precios de contratos anteriores'!BB33</f>
        <v xml:space="preserve"> </v>
      </c>
      <c r="T29" s="302"/>
      <c r="U29" s="302"/>
      <c r="V29" s="302"/>
      <c r="W29" s="302"/>
      <c r="X29" s="302"/>
      <c r="Y29" s="302"/>
      <c r="Z29" s="302"/>
      <c r="AA29" s="302"/>
      <c r="AB29" s="302"/>
      <c r="AC29" s="302"/>
      <c r="AD29" s="302"/>
      <c r="AE29" s="302"/>
      <c r="AF29" s="302"/>
      <c r="AG29" s="302"/>
      <c r="AH29" s="302"/>
      <c r="AI29" s="302" t="str">
        <f>'[5]Precios de contratos anteriores'!BI33</f>
        <v xml:space="preserve"> </v>
      </c>
      <c r="AJ29" s="302"/>
      <c r="AK29" s="302"/>
      <c r="AL29" s="313">
        <v>3.75</v>
      </c>
      <c r="AM29" s="313">
        <v>3.89</v>
      </c>
      <c r="AN29" s="313">
        <v>4.88</v>
      </c>
      <c r="AO29" s="302"/>
      <c r="AP29" s="302"/>
      <c r="AQ29" s="302" t="str">
        <f>'[5]Precios de contratos anteriores'!BO33</f>
        <v xml:space="preserve"> </v>
      </c>
      <c r="AR29" s="303">
        <v>3.8149999999999999</v>
      </c>
      <c r="AS29" s="303">
        <v>3.7786666666666666</v>
      </c>
      <c r="AT29" s="303">
        <v>4.08</v>
      </c>
      <c r="AU29" s="302" t="str">
        <f>'[5]Precios de contratos anteriores'!BP33</f>
        <v xml:space="preserve"> </v>
      </c>
      <c r="AV29" s="302" t="str">
        <f>'[5]Precios de contratos anteriores'!BQ33</f>
        <v xml:space="preserve"> </v>
      </c>
      <c r="AW29" s="302" t="str">
        <f>'[5]Precios de contratos anteriores'!BR33</f>
        <v xml:space="preserve"> </v>
      </c>
      <c r="AX29" s="303"/>
      <c r="AY29" s="303"/>
      <c r="AZ29" s="303"/>
      <c r="BA29" s="303" t="str">
        <f>'[5]Precios de contratos anteriores'!BS33</f>
        <v xml:space="preserve"> </v>
      </c>
      <c r="BB29" s="303" t="str">
        <f>'[5]Precios de contratos anteriores'!BT33</f>
        <v xml:space="preserve"> </v>
      </c>
      <c r="BC29" s="302"/>
      <c r="BD29" s="302"/>
      <c r="BE29" s="302"/>
      <c r="BF29" s="302"/>
      <c r="BG29" s="302"/>
      <c r="BH29" s="302"/>
      <c r="BI29" s="302"/>
      <c r="BJ29" s="302"/>
      <c r="BK29" s="302"/>
      <c r="BL29" s="302"/>
      <c r="BM29" s="302"/>
      <c r="BN29" s="302"/>
      <c r="BO29" s="302"/>
      <c r="BP29" s="302"/>
      <c r="BQ29" s="302"/>
      <c r="BR29" s="302"/>
      <c r="BS29" s="302">
        <f>'[5]Precios de contratos anteriores'!CB33</f>
        <v>4.6063319999999992</v>
      </c>
      <c r="BT29" s="302">
        <f>'[5]Precios de contratos anteriores'!CC33</f>
        <v>4.6063319999999992</v>
      </c>
      <c r="BU29" s="302" t="str">
        <f>'[5]Precios de contratos anteriores'!CD33</f>
        <v xml:space="preserve"> </v>
      </c>
      <c r="BV29" s="321">
        <v>6.26</v>
      </c>
      <c r="BW29" s="302">
        <v>5.4729999999999999</v>
      </c>
      <c r="BX29" s="302"/>
      <c r="BY29" s="301" t="str">
        <f>'[5]Precios de contratos anteriores'!CE33</f>
        <v xml:space="preserve"> </v>
      </c>
      <c r="BZ29" s="301" t="str">
        <f>'[5]Precios de contratos anteriores'!CF33</f>
        <v xml:space="preserve"> </v>
      </c>
      <c r="CA29" s="301" t="str">
        <f>'[5]Precios de contratos anteriores'!CG33</f>
        <v xml:space="preserve"> </v>
      </c>
      <c r="CB29" s="301">
        <f t="shared" si="0"/>
        <v>4.4338785454545455</v>
      </c>
      <c r="CC29" s="301">
        <f t="shared" si="1"/>
        <v>0.83755043806767859</v>
      </c>
      <c r="CD29" s="301">
        <f t="shared" si="2"/>
        <v>3.5963281073868671</v>
      </c>
      <c r="CE29" s="301">
        <f t="shared" si="3"/>
        <v>5.2714289835222239</v>
      </c>
      <c r="CF29" s="301">
        <f t="shared" si="4"/>
        <v>3.996666666666667</v>
      </c>
      <c r="CG29" s="300" t="str">
        <f t="shared" si="5"/>
        <v/>
      </c>
      <c r="CH29" s="300" t="str">
        <f t="shared" si="6"/>
        <v/>
      </c>
      <c r="CI29" s="300" t="str">
        <f t="shared" si="7"/>
        <v/>
      </c>
      <c r="CJ29" s="300" t="str">
        <f t="shared" si="8"/>
        <v/>
      </c>
      <c r="CK29" s="300" t="str">
        <f t="shared" si="9"/>
        <v/>
      </c>
      <c r="CL29" s="300" t="str">
        <f t="shared" si="10"/>
        <v/>
      </c>
      <c r="CM29" s="300" t="str">
        <f t="shared" si="11"/>
        <v/>
      </c>
      <c r="CN29" s="300" t="str">
        <f t="shared" si="12"/>
        <v/>
      </c>
      <c r="CO29" s="300" t="str">
        <f t="shared" si="13"/>
        <v/>
      </c>
      <c r="CP29" s="300" t="str">
        <f t="shared" si="14"/>
        <v/>
      </c>
      <c r="CQ29" s="300" t="str">
        <f t="shared" si="15"/>
        <v/>
      </c>
      <c r="CR29" s="300" t="str">
        <f t="shared" si="16"/>
        <v/>
      </c>
      <c r="CS29" s="300" t="str">
        <f t="shared" si="17"/>
        <v/>
      </c>
      <c r="CT29" s="300" t="str">
        <f t="shared" si="18"/>
        <v/>
      </c>
      <c r="CU29" s="300" t="str">
        <f t="shared" si="19"/>
        <v/>
      </c>
      <c r="CV29" s="300" t="str">
        <f t="shared" si="20"/>
        <v/>
      </c>
      <c r="CW29" s="300" t="str">
        <f t="shared" si="21"/>
        <v/>
      </c>
      <c r="CX29" s="300" t="str">
        <f t="shared" si="22"/>
        <v/>
      </c>
      <c r="CY29" s="300" t="str">
        <f t="shared" si="23"/>
        <v/>
      </c>
      <c r="CZ29" s="300" t="str">
        <f t="shared" si="24"/>
        <v/>
      </c>
      <c r="DA29" s="300" t="str">
        <f t="shared" si="25"/>
        <v/>
      </c>
      <c r="DB29" s="300" t="str">
        <f t="shared" si="26"/>
        <v/>
      </c>
      <c r="DC29" s="300" t="str">
        <f t="shared" si="27"/>
        <v/>
      </c>
      <c r="DD29" s="300" t="str">
        <f t="shared" si="28"/>
        <v/>
      </c>
      <c r="DE29" s="300" t="str">
        <f t="shared" si="29"/>
        <v/>
      </c>
      <c r="DF29" s="300" t="str">
        <f t="shared" si="30"/>
        <v/>
      </c>
      <c r="DG29" s="300" t="str">
        <f t="shared" si="31"/>
        <v/>
      </c>
      <c r="DH29" s="300" t="str">
        <f t="shared" si="32"/>
        <v/>
      </c>
      <c r="DI29" s="300" t="str">
        <f t="shared" si="33"/>
        <v/>
      </c>
      <c r="DJ29" s="300" t="str">
        <f t="shared" si="34"/>
        <v/>
      </c>
      <c r="DK29" s="300">
        <f t="shared" si="35"/>
        <v>3.75</v>
      </c>
      <c r="DL29" s="300">
        <f t="shared" si="36"/>
        <v>3.89</v>
      </c>
      <c r="DM29" s="300" t="str">
        <f t="shared" si="37"/>
        <v/>
      </c>
      <c r="DN29" s="300" t="str">
        <f t="shared" si="38"/>
        <v/>
      </c>
      <c r="DO29" s="300" t="str">
        <f t="shared" si="39"/>
        <v/>
      </c>
      <c r="DP29" s="300" t="str">
        <f t="shared" si="40"/>
        <v/>
      </c>
      <c r="DQ29" s="300">
        <f t="shared" si="41"/>
        <v>3.8149999999999999</v>
      </c>
      <c r="DR29" s="300">
        <f t="shared" si="42"/>
        <v>3.7786666666666666</v>
      </c>
      <c r="DS29" s="300" t="str">
        <f t="shared" si="43"/>
        <v/>
      </c>
      <c r="DT29" s="300" t="str">
        <f t="shared" si="44"/>
        <v/>
      </c>
      <c r="DU29" s="300" t="str">
        <f t="shared" si="45"/>
        <v/>
      </c>
      <c r="DV29" s="300" t="str">
        <f t="shared" si="46"/>
        <v/>
      </c>
      <c r="DW29" s="300" t="str">
        <f t="shared" si="47"/>
        <v/>
      </c>
      <c r="DX29" s="300" t="str">
        <f t="shared" si="48"/>
        <v/>
      </c>
      <c r="DY29" s="300" t="str">
        <f t="shared" si="49"/>
        <v/>
      </c>
      <c r="DZ29" s="300" t="str">
        <f t="shared" si="50"/>
        <v/>
      </c>
      <c r="EA29" s="300" t="str">
        <f t="shared" si="51"/>
        <v/>
      </c>
      <c r="EB29" s="300" t="str">
        <f t="shared" si="52"/>
        <v/>
      </c>
      <c r="EC29" s="300" t="str">
        <f t="shared" si="53"/>
        <v/>
      </c>
      <c r="ED29" s="300" t="str">
        <f t="shared" si="54"/>
        <v/>
      </c>
      <c r="EE29" s="300" t="str">
        <f t="shared" si="55"/>
        <v/>
      </c>
      <c r="EF29" s="300" t="str">
        <f t="shared" si="56"/>
        <v/>
      </c>
      <c r="EG29" s="300" t="str">
        <f t="shared" si="57"/>
        <v/>
      </c>
      <c r="EH29" s="300" t="str">
        <f t="shared" si="58"/>
        <v/>
      </c>
      <c r="EI29" s="300" t="str">
        <f t="shared" si="59"/>
        <v/>
      </c>
      <c r="EJ29" s="300" t="str">
        <f t="shared" si="60"/>
        <v/>
      </c>
      <c r="EK29" s="300" t="str">
        <f t="shared" si="61"/>
        <v/>
      </c>
      <c r="EL29" s="300" t="str">
        <f t="shared" si="62"/>
        <v/>
      </c>
      <c r="EM29" s="300" t="str">
        <f t="shared" si="63"/>
        <v/>
      </c>
      <c r="EN29" s="300" t="str">
        <f t="shared" si="64"/>
        <v/>
      </c>
      <c r="EO29" s="300" t="str">
        <f t="shared" si="65"/>
        <v/>
      </c>
      <c r="EP29" s="300" t="str">
        <f t="shared" si="66"/>
        <v/>
      </c>
      <c r="EQ29" s="300" t="str">
        <f t="shared" si="67"/>
        <v/>
      </c>
      <c r="ER29" s="300" t="str">
        <f t="shared" si="68"/>
        <v/>
      </c>
      <c r="ES29" s="300" t="str">
        <f t="shared" si="69"/>
        <v/>
      </c>
      <c r="ET29" s="300" t="str">
        <f t="shared" si="70"/>
        <v/>
      </c>
      <c r="EU29" s="300" t="str">
        <f t="shared" si="71"/>
        <v/>
      </c>
      <c r="EV29" s="300" t="str">
        <f t="shared" si="72"/>
        <v/>
      </c>
      <c r="EW29" s="300" t="str">
        <f t="shared" si="73"/>
        <v/>
      </c>
      <c r="EX29" s="300" t="str">
        <f t="shared" si="74"/>
        <v/>
      </c>
      <c r="EY29" s="300" t="str">
        <f t="shared" si="75"/>
        <v/>
      </c>
      <c r="EZ29" s="300" t="str">
        <f t="shared" si="76"/>
        <v/>
      </c>
      <c r="FA29" s="299">
        <f t="shared" si="77"/>
        <v>3.81</v>
      </c>
      <c r="FB29" s="299">
        <f>ROUND(FA29*(1+[5]Inflación!$G$50),2)</f>
        <v>3.86</v>
      </c>
      <c r="FC29" s="298">
        <f t="shared" si="78"/>
        <v>4.862385321100926E-2</v>
      </c>
    </row>
    <row r="30" spans="2:159" ht="21" customHeight="1">
      <c r="B30" s="309">
        <f t="shared" si="79"/>
        <v>25</v>
      </c>
      <c r="C30" s="315" t="s">
        <v>1030</v>
      </c>
      <c r="D30" s="302" t="s">
        <v>931</v>
      </c>
      <c r="E30" s="311" t="s">
        <v>129</v>
      </c>
      <c r="F30" s="314">
        <v>1.5266666666666666</v>
      </c>
      <c r="G30" s="304"/>
      <c r="H30" s="302"/>
      <c r="I30" s="302"/>
      <c r="J30" s="301" t="str">
        <f>'[5]Precios de contratos anteriores'!AV34</f>
        <v xml:space="preserve"> </v>
      </c>
      <c r="K30" s="301" t="str">
        <f>'[5]Precios de contratos anteriores'!AW34</f>
        <v xml:space="preserve"> </v>
      </c>
      <c r="L30" s="301" t="str">
        <f>'[5]Precios de contratos anteriores'!AX34</f>
        <v xml:space="preserve"> </v>
      </c>
      <c r="M30" s="301" t="str">
        <f>'[5]Precios de contratos anteriores'!AY34</f>
        <v xml:space="preserve"> </v>
      </c>
      <c r="N30" s="302"/>
      <c r="O30" s="302"/>
      <c r="P30" s="302"/>
      <c r="Q30" s="302" t="str">
        <f>'[5]Precios de contratos anteriores'!AZ34</f>
        <v xml:space="preserve"> </v>
      </c>
      <c r="R30" s="302" t="str">
        <f>'[5]Precios de contratos anteriores'!BA34</f>
        <v xml:space="preserve"> </v>
      </c>
      <c r="S30" s="302" t="str">
        <f>'[5]Precios de contratos anteriores'!BB34</f>
        <v xml:space="preserve"> </v>
      </c>
      <c r="T30" s="302"/>
      <c r="U30" s="302"/>
      <c r="V30" s="302"/>
      <c r="W30" s="302"/>
      <c r="X30" s="302"/>
      <c r="Y30" s="302"/>
      <c r="Z30" s="302"/>
      <c r="AA30" s="302"/>
      <c r="AB30" s="302"/>
      <c r="AC30" s="302"/>
      <c r="AD30" s="302"/>
      <c r="AE30" s="302"/>
      <c r="AF30" s="302"/>
      <c r="AG30" s="302"/>
      <c r="AH30" s="302"/>
      <c r="AI30" s="302" t="str">
        <f>'[5]Precios de contratos anteriores'!BI34</f>
        <v xml:space="preserve"> </v>
      </c>
      <c r="AJ30" s="302"/>
      <c r="AK30" s="302"/>
      <c r="AL30" s="313">
        <v>1.57</v>
      </c>
      <c r="AM30" s="313">
        <v>1.98</v>
      </c>
      <c r="AN30" s="313">
        <v>2.04</v>
      </c>
      <c r="AO30" s="302"/>
      <c r="AP30" s="302"/>
      <c r="AQ30" s="302" t="str">
        <f>'[5]Precios de contratos anteriores'!BO34</f>
        <v xml:space="preserve"> </v>
      </c>
      <c r="AR30" s="303">
        <v>1.603</v>
      </c>
      <c r="AS30" s="303">
        <v>1.5877333333333332</v>
      </c>
      <c r="AT30" s="303">
        <v>1.72</v>
      </c>
      <c r="AU30" s="302" t="str">
        <f>'[5]Precios de contratos anteriores'!BP34</f>
        <v xml:space="preserve"> </v>
      </c>
      <c r="AV30" s="302" t="str">
        <f>'[5]Precios de contratos anteriores'!BQ34</f>
        <v xml:space="preserve"> </v>
      </c>
      <c r="AW30" s="302" t="str">
        <f>'[5]Precios de contratos anteriores'!BR34</f>
        <v xml:space="preserve"> </v>
      </c>
      <c r="AX30" s="303"/>
      <c r="AY30" s="303"/>
      <c r="AZ30" s="303"/>
      <c r="BA30" s="303" t="str">
        <f>'[5]Precios de contratos anteriores'!BS34</f>
        <v xml:space="preserve"> </v>
      </c>
      <c r="BB30" s="303" t="str">
        <f>'[5]Precios de contratos anteriores'!BT34</f>
        <v xml:space="preserve"> </v>
      </c>
      <c r="BC30" s="302"/>
      <c r="BD30" s="302"/>
      <c r="BE30" s="302"/>
      <c r="BF30" s="302"/>
      <c r="BG30" s="302"/>
      <c r="BH30" s="302"/>
      <c r="BI30" s="302"/>
      <c r="BJ30" s="302"/>
      <c r="BK30" s="302"/>
      <c r="BL30" s="302"/>
      <c r="BM30" s="302"/>
      <c r="BN30" s="302"/>
      <c r="BO30" s="302"/>
      <c r="BP30" s="302"/>
      <c r="BQ30" s="302"/>
      <c r="BR30" s="302"/>
      <c r="BS30" s="302" t="str">
        <f>'[5]Precios de contratos anteriores'!CB34</f>
        <v xml:space="preserve"> </v>
      </c>
      <c r="BT30" s="302" t="str">
        <f>'[5]Precios de contratos anteriores'!CC34</f>
        <v xml:space="preserve"> </v>
      </c>
      <c r="BU30" s="302" t="str">
        <f>'[5]Precios de contratos anteriores'!CD34</f>
        <v xml:space="preserve"> </v>
      </c>
      <c r="BV30" s="322">
        <v>2.5499999999999998</v>
      </c>
      <c r="BW30" s="302">
        <v>2.3237999999999999</v>
      </c>
      <c r="BX30" s="302"/>
      <c r="BY30" s="301" t="str">
        <f>'[5]Precios de contratos anteriores'!CE34</f>
        <v xml:space="preserve"> </v>
      </c>
      <c r="BZ30" s="301" t="str">
        <f>'[5]Precios de contratos anteriores'!CF34</f>
        <v xml:space="preserve"> </v>
      </c>
      <c r="CA30" s="301" t="str">
        <f>'[5]Precios de contratos anteriores'!CG34</f>
        <v xml:space="preserve"> </v>
      </c>
      <c r="CB30" s="301">
        <f t="shared" si="0"/>
        <v>1.8779111111111111</v>
      </c>
      <c r="CC30" s="301">
        <f t="shared" si="1"/>
        <v>0.36913961074669605</v>
      </c>
      <c r="CD30" s="301">
        <f t="shared" si="2"/>
        <v>1.5087715003644151</v>
      </c>
      <c r="CE30" s="301">
        <f t="shared" si="3"/>
        <v>2.2470507218578071</v>
      </c>
      <c r="CF30" s="301">
        <f t="shared" si="4"/>
        <v>1.6793333333333333</v>
      </c>
      <c r="CG30" s="300" t="str">
        <f t="shared" si="5"/>
        <v/>
      </c>
      <c r="CH30" s="300" t="str">
        <f t="shared" si="6"/>
        <v/>
      </c>
      <c r="CI30" s="300" t="str">
        <f t="shared" si="7"/>
        <v/>
      </c>
      <c r="CJ30" s="300" t="str">
        <f t="shared" si="8"/>
        <v/>
      </c>
      <c r="CK30" s="300" t="str">
        <f t="shared" si="9"/>
        <v/>
      </c>
      <c r="CL30" s="300" t="str">
        <f t="shared" si="10"/>
        <v/>
      </c>
      <c r="CM30" s="300" t="str">
        <f t="shared" si="11"/>
        <v/>
      </c>
      <c r="CN30" s="300" t="str">
        <f t="shared" si="12"/>
        <v/>
      </c>
      <c r="CO30" s="300" t="str">
        <f t="shared" si="13"/>
        <v/>
      </c>
      <c r="CP30" s="300" t="str">
        <f t="shared" si="14"/>
        <v/>
      </c>
      <c r="CQ30" s="300" t="str">
        <f t="shared" si="15"/>
        <v/>
      </c>
      <c r="CR30" s="300" t="str">
        <f t="shared" si="16"/>
        <v/>
      </c>
      <c r="CS30" s="300" t="str">
        <f t="shared" si="17"/>
        <v/>
      </c>
      <c r="CT30" s="300" t="str">
        <f t="shared" si="18"/>
        <v/>
      </c>
      <c r="CU30" s="300" t="str">
        <f t="shared" si="19"/>
        <v/>
      </c>
      <c r="CV30" s="300" t="str">
        <f t="shared" si="20"/>
        <v/>
      </c>
      <c r="CW30" s="300" t="str">
        <f t="shared" si="21"/>
        <v/>
      </c>
      <c r="CX30" s="300" t="str">
        <f t="shared" si="22"/>
        <v/>
      </c>
      <c r="CY30" s="300" t="str">
        <f t="shared" si="23"/>
        <v/>
      </c>
      <c r="CZ30" s="300" t="str">
        <f t="shared" si="24"/>
        <v/>
      </c>
      <c r="DA30" s="300" t="str">
        <f t="shared" si="25"/>
        <v/>
      </c>
      <c r="DB30" s="300" t="str">
        <f t="shared" si="26"/>
        <v/>
      </c>
      <c r="DC30" s="300" t="str">
        <f t="shared" si="27"/>
        <v/>
      </c>
      <c r="DD30" s="300" t="str">
        <f t="shared" si="28"/>
        <v/>
      </c>
      <c r="DE30" s="300" t="str">
        <f t="shared" si="29"/>
        <v/>
      </c>
      <c r="DF30" s="300" t="str">
        <f t="shared" si="30"/>
        <v/>
      </c>
      <c r="DG30" s="300" t="str">
        <f t="shared" si="31"/>
        <v/>
      </c>
      <c r="DH30" s="300" t="str">
        <f t="shared" si="32"/>
        <v/>
      </c>
      <c r="DI30" s="300" t="str">
        <f t="shared" si="33"/>
        <v/>
      </c>
      <c r="DJ30" s="300" t="str">
        <f t="shared" si="34"/>
        <v/>
      </c>
      <c r="DK30" s="300">
        <f t="shared" si="35"/>
        <v>1.57</v>
      </c>
      <c r="DL30" s="300" t="str">
        <f t="shared" si="36"/>
        <v/>
      </c>
      <c r="DM30" s="300" t="str">
        <f t="shared" si="37"/>
        <v/>
      </c>
      <c r="DN30" s="300" t="str">
        <f t="shared" si="38"/>
        <v/>
      </c>
      <c r="DO30" s="300" t="str">
        <f t="shared" si="39"/>
        <v/>
      </c>
      <c r="DP30" s="300" t="str">
        <f t="shared" si="40"/>
        <v/>
      </c>
      <c r="DQ30" s="300">
        <f t="shared" si="41"/>
        <v>1.603</v>
      </c>
      <c r="DR30" s="300">
        <f t="shared" si="42"/>
        <v>1.5877333333333332</v>
      </c>
      <c r="DS30" s="300" t="str">
        <f t="shared" si="43"/>
        <v/>
      </c>
      <c r="DT30" s="300" t="str">
        <f t="shared" si="44"/>
        <v/>
      </c>
      <c r="DU30" s="300" t="str">
        <f t="shared" si="45"/>
        <v/>
      </c>
      <c r="DV30" s="300" t="str">
        <f t="shared" si="46"/>
        <v/>
      </c>
      <c r="DW30" s="300" t="str">
        <f t="shared" si="47"/>
        <v/>
      </c>
      <c r="DX30" s="300" t="str">
        <f t="shared" si="48"/>
        <v/>
      </c>
      <c r="DY30" s="300" t="str">
        <f t="shared" si="49"/>
        <v/>
      </c>
      <c r="DZ30" s="300" t="str">
        <f t="shared" si="50"/>
        <v/>
      </c>
      <c r="EA30" s="300" t="str">
        <f t="shared" si="51"/>
        <v/>
      </c>
      <c r="EB30" s="300" t="str">
        <f t="shared" si="52"/>
        <v/>
      </c>
      <c r="EC30" s="300" t="str">
        <f t="shared" si="53"/>
        <v/>
      </c>
      <c r="ED30" s="300" t="str">
        <f t="shared" si="54"/>
        <v/>
      </c>
      <c r="EE30" s="300" t="str">
        <f t="shared" si="55"/>
        <v/>
      </c>
      <c r="EF30" s="300" t="str">
        <f t="shared" si="56"/>
        <v/>
      </c>
      <c r="EG30" s="300" t="str">
        <f t="shared" si="57"/>
        <v/>
      </c>
      <c r="EH30" s="300" t="str">
        <f t="shared" si="58"/>
        <v/>
      </c>
      <c r="EI30" s="300" t="str">
        <f t="shared" si="59"/>
        <v/>
      </c>
      <c r="EJ30" s="300" t="str">
        <f t="shared" si="60"/>
        <v/>
      </c>
      <c r="EK30" s="300" t="str">
        <f t="shared" si="61"/>
        <v/>
      </c>
      <c r="EL30" s="300" t="str">
        <f t="shared" si="62"/>
        <v/>
      </c>
      <c r="EM30" s="300" t="str">
        <f t="shared" si="63"/>
        <v/>
      </c>
      <c r="EN30" s="300" t="str">
        <f t="shared" si="64"/>
        <v/>
      </c>
      <c r="EO30" s="300" t="str">
        <f t="shared" si="65"/>
        <v/>
      </c>
      <c r="EP30" s="300" t="str">
        <f t="shared" si="66"/>
        <v/>
      </c>
      <c r="EQ30" s="300" t="str">
        <f t="shared" si="67"/>
        <v/>
      </c>
      <c r="ER30" s="300" t="str">
        <f t="shared" si="68"/>
        <v/>
      </c>
      <c r="ES30" s="300" t="str">
        <f t="shared" si="69"/>
        <v/>
      </c>
      <c r="ET30" s="300" t="str">
        <f t="shared" si="70"/>
        <v/>
      </c>
      <c r="EU30" s="300" t="str">
        <f t="shared" si="71"/>
        <v/>
      </c>
      <c r="EV30" s="300" t="str">
        <f t="shared" si="72"/>
        <v/>
      </c>
      <c r="EW30" s="300" t="str">
        <f t="shared" si="73"/>
        <v/>
      </c>
      <c r="EX30" s="300" t="str">
        <f t="shared" si="74"/>
        <v/>
      </c>
      <c r="EY30" s="300" t="str">
        <f t="shared" si="75"/>
        <v/>
      </c>
      <c r="EZ30" s="300" t="str">
        <f t="shared" si="76"/>
        <v/>
      </c>
      <c r="FA30" s="299">
        <f t="shared" si="77"/>
        <v>1.59</v>
      </c>
      <c r="FB30" s="299">
        <f>ROUND(FA30*(1+[5]Inflación!$G$50),2)</f>
        <v>1.61</v>
      </c>
      <c r="FC30" s="298">
        <f t="shared" si="78"/>
        <v>4.1484716157205392E-2</v>
      </c>
    </row>
    <row r="31" spans="2:159" ht="21" customHeight="1">
      <c r="B31" s="309">
        <f t="shared" si="79"/>
        <v>26</v>
      </c>
      <c r="C31" s="315" t="s">
        <v>1029</v>
      </c>
      <c r="D31" s="302" t="s">
        <v>931</v>
      </c>
      <c r="E31" s="311" t="s">
        <v>129</v>
      </c>
      <c r="F31" s="314">
        <v>3.3250000000000002</v>
      </c>
      <c r="G31" s="310">
        <v>4.1100000000000003</v>
      </c>
      <c r="H31" s="302"/>
      <c r="I31" s="302"/>
      <c r="J31" s="301" t="str">
        <f>'[5]Precios de contratos anteriores'!AV35</f>
        <v xml:space="preserve"> </v>
      </c>
      <c r="K31" s="301" t="str">
        <f>'[5]Precios de contratos anteriores'!AW35</f>
        <v xml:space="preserve"> </v>
      </c>
      <c r="L31" s="301" t="str">
        <f>'[5]Precios de contratos anteriores'!AX35</f>
        <v xml:space="preserve"> </v>
      </c>
      <c r="M31" s="301" t="str">
        <f>'[5]Precios de contratos anteriores'!AY35</f>
        <v xml:space="preserve"> </v>
      </c>
      <c r="N31" s="302"/>
      <c r="O31" s="302"/>
      <c r="P31" s="302"/>
      <c r="Q31" s="302" t="str">
        <f>'[5]Precios de contratos anteriores'!AZ35</f>
        <v xml:space="preserve"> </v>
      </c>
      <c r="R31" s="302" t="str">
        <f>'[5]Precios de contratos anteriores'!BA35</f>
        <v xml:space="preserve"> </v>
      </c>
      <c r="S31" s="302" t="str">
        <f>'[5]Precios de contratos anteriores'!BB35</f>
        <v xml:space="preserve"> </v>
      </c>
      <c r="T31" s="302"/>
      <c r="U31" s="302"/>
      <c r="V31" s="302"/>
      <c r="W31" s="302"/>
      <c r="X31" s="302"/>
      <c r="Y31" s="302"/>
      <c r="Z31" s="302"/>
      <c r="AA31" s="302"/>
      <c r="AB31" s="302"/>
      <c r="AC31" s="302"/>
      <c r="AD31" s="302"/>
      <c r="AE31" s="302"/>
      <c r="AF31" s="302"/>
      <c r="AG31" s="302"/>
      <c r="AH31" s="302"/>
      <c r="AI31" s="302" t="str">
        <f>'[5]Precios de contratos anteriores'!BI35</f>
        <v xml:space="preserve"> </v>
      </c>
      <c r="AJ31" s="302"/>
      <c r="AK31" s="302"/>
      <c r="AL31" s="313">
        <v>4.45</v>
      </c>
      <c r="AM31" s="313">
        <v>4.5599999999999996</v>
      </c>
      <c r="AN31" s="313">
        <v>5.79</v>
      </c>
      <c r="AO31" s="302"/>
      <c r="AP31" s="302"/>
      <c r="AQ31" s="302" t="str">
        <f>'[5]Precios de contratos anteriores'!BO35</f>
        <v xml:space="preserve"> </v>
      </c>
      <c r="AR31" s="303">
        <v>3.49125</v>
      </c>
      <c r="AS31" s="303">
        <v>3.4580000000000002</v>
      </c>
      <c r="AT31" s="303">
        <v>3.73</v>
      </c>
      <c r="AU31" s="302" t="str">
        <f>'[5]Precios de contratos anteriores'!BP35</f>
        <v xml:space="preserve"> </v>
      </c>
      <c r="AV31" s="302" t="str">
        <f>'[5]Precios de contratos anteriores'!BQ35</f>
        <v xml:space="preserve"> </v>
      </c>
      <c r="AW31" s="302" t="str">
        <f>'[5]Precios de contratos anteriores'!BR35</f>
        <v xml:space="preserve"> </v>
      </c>
      <c r="AX31" s="303"/>
      <c r="AY31" s="303"/>
      <c r="AZ31" s="303"/>
      <c r="BA31" s="303" t="str">
        <f>'[5]Precios de contratos anteriores'!BS35</f>
        <v xml:space="preserve"> </v>
      </c>
      <c r="BB31" s="303" t="str">
        <f>'[5]Precios de contratos anteriores'!BT35</f>
        <v xml:space="preserve"> </v>
      </c>
      <c r="BC31" s="302"/>
      <c r="BD31" s="302"/>
      <c r="BE31" s="302"/>
      <c r="BF31" s="302"/>
      <c r="BG31" s="302"/>
      <c r="BH31" s="302"/>
      <c r="BI31" s="302"/>
      <c r="BJ31" s="302"/>
      <c r="BK31" s="302"/>
      <c r="BL31" s="302"/>
      <c r="BM31" s="302"/>
      <c r="BN31" s="302"/>
      <c r="BO31" s="302"/>
      <c r="BP31" s="302"/>
      <c r="BQ31" s="302"/>
      <c r="BR31" s="302"/>
      <c r="BS31" s="302">
        <f>'[5]Precios de contratos anteriores'!CB35</f>
        <v>3.5464679999999995</v>
      </c>
      <c r="BT31" s="302" t="str">
        <f>'[5]Precios de contratos anteriores'!CC35</f>
        <v xml:space="preserve"> </v>
      </c>
      <c r="BU31" s="302">
        <f>'[5]Precios de contratos anteriores'!CD35</f>
        <v>6.5942819999999998</v>
      </c>
      <c r="BV31" s="321">
        <v>5.52</v>
      </c>
      <c r="BW31" s="302">
        <v>5.1967999999999996</v>
      </c>
      <c r="BX31" s="302"/>
      <c r="BY31" s="301" t="str">
        <f>'[5]Precios de contratos anteriores'!CE35</f>
        <v xml:space="preserve"> </v>
      </c>
      <c r="BZ31" s="301" t="str">
        <f>'[5]Precios de contratos anteriores'!CF35</f>
        <v xml:space="preserve"> </v>
      </c>
      <c r="CA31" s="301" t="str">
        <f>'[5]Precios de contratos anteriores'!CG35</f>
        <v xml:space="preserve"> </v>
      </c>
      <c r="CB31" s="301">
        <f t="shared" si="0"/>
        <v>4.4809833333333318</v>
      </c>
      <c r="CC31" s="301">
        <f t="shared" si="1"/>
        <v>1.0751742594369953</v>
      </c>
      <c r="CD31" s="301">
        <f t="shared" si="2"/>
        <v>3.4058090738963367</v>
      </c>
      <c r="CE31" s="301">
        <f t="shared" si="3"/>
        <v>5.5561575927703268</v>
      </c>
      <c r="CF31" s="301">
        <f t="shared" si="4"/>
        <v>3.6575000000000006</v>
      </c>
      <c r="CG31" s="300" t="str">
        <f t="shared" si="5"/>
        <v/>
      </c>
      <c r="CH31" s="300" t="str">
        <f t="shared" si="6"/>
        <v/>
      </c>
      <c r="CI31" s="300" t="str">
        <f t="shared" si="7"/>
        <v/>
      </c>
      <c r="CJ31" s="300" t="str">
        <f t="shared" si="8"/>
        <v/>
      </c>
      <c r="CK31" s="300" t="str">
        <f t="shared" si="9"/>
        <v/>
      </c>
      <c r="CL31" s="300" t="str">
        <f t="shared" si="10"/>
        <v/>
      </c>
      <c r="CM31" s="300" t="str">
        <f t="shared" si="11"/>
        <v/>
      </c>
      <c r="CN31" s="300" t="str">
        <f t="shared" si="12"/>
        <v/>
      </c>
      <c r="CO31" s="300" t="str">
        <f t="shared" si="13"/>
        <v/>
      </c>
      <c r="CP31" s="300" t="str">
        <f t="shared" si="14"/>
        <v/>
      </c>
      <c r="CQ31" s="300" t="str">
        <f t="shared" si="15"/>
        <v/>
      </c>
      <c r="CR31" s="300" t="str">
        <f t="shared" si="16"/>
        <v/>
      </c>
      <c r="CS31" s="300" t="str">
        <f t="shared" si="17"/>
        <v/>
      </c>
      <c r="CT31" s="300" t="str">
        <f t="shared" si="18"/>
        <v/>
      </c>
      <c r="CU31" s="300" t="str">
        <f t="shared" si="19"/>
        <v/>
      </c>
      <c r="CV31" s="300" t="str">
        <f t="shared" si="20"/>
        <v/>
      </c>
      <c r="CW31" s="300" t="str">
        <f t="shared" si="21"/>
        <v/>
      </c>
      <c r="CX31" s="300" t="str">
        <f t="shared" si="22"/>
        <v/>
      </c>
      <c r="CY31" s="300" t="str">
        <f t="shared" si="23"/>
        <v/>
      </c>
      <c r="CZ31" s="300" t="str">
        <f t="shared" si="24"/>
        <v/>
      </c>
      <c r="DA31" s="300" t="str">
        <f t="shared" si="25"/>
        <v/>
      </c>
      <c r="DB31" s="300" t="str">
        <f t="shared" si="26"/>
        <v/>
      </c>
      <c r="DC31" s="300" t="str">
        <f t="shared" si="27"/>
        <v/>
      </c>
      <c r="DD31" s="300" t="str">
        <f t="shared" si="28"/>
        <v/>
      </c>
      <c r="DE31" s="300" t="str">
        <f t="shared" si="29"/>
        <v/>
      </c>
      <c r="DF31" s="300" t="str">
        <f t="shared" si="30"/>
        <v/>
      </c>
      <c r="DG31" s="300" t="str">
        <f t="shared" si="31"/>
        <v/>
      </c>
      <c r="DH31" s="300" t="str">
        <f t="shared" si="32"/>
        <v/>
      </c>
      <c r="DI31" s="300" t="str">
        <f t="shared" si="33"/>
        <v/>
      </c>
      <c r="DJ31" s="300" t="str">
        <f t="shared" si="34"/>
        <v/>
      </c>
      <c r="DK31" s="300" t="str">
        <f t="shared" si="35"/>
        <v/>
      </c>
      <c r="DL31" s="300" t="str">
        <f t="shared" si="36"/>
        <v/>
      </c>
      <c r="DM31" s="300" t="str">
        <f t="shared" si="37"/>
        <v/>
      </c>
      <c r="DN31" s="300" t="str">
        <f t="shared" si="38"/>
        <v/>
      </c>
      <c r="DO31" s="300" t="str">
        <f t="shared" si="39"/>
        <v/>
      </c>
      <c r="DP31" s="300" t="str">
        <f t="shared" si="40"/>
        <v/>
      </c>
      <c r="DQ31" s="300">
        <f t="shared" si="41"/>
        <v>3.49125</v>
      </c>
      <c r="DR31" s="300">
        <f t="shared" si="42"/>
        <v>3.4580000000000002</v>
      </c>
      <c r="DS31" s="300" t="str">
        <f t="shared" si="43"/>
        <v/>
      </c>
      <c r="DT31" s="300" t="str">
        <f t="shared" si="44"/>
        <v/>
      </c>
      <c r="DU31" s="300" t="str">
        <f t="shared" si="45"/>
        <v/>
      </c>
      <c r="DV31" s="300" t="str">
        <f t="shared" si="46"/>
        <v/>
      </c>
      <c r="DW31" s="300" t="str">
        <f t="shared" si="47"/>
        <v/>
      </c>
      <c r="DX31" s="300" t="str">
        <f t="shared" si="48"/>
        <v/>
      </c>
      <c r="DY31" s="300" t="str">
        <f t="shared" si="49"/>
        <v/>
      </c>
      <c r="DZ31" s="300" t="str">
        <f t="shared" si="50"/>
        <v/>
      </c>
      <c r="EA31" s="300" t="str">
        <f t="shared" si="51"/>
        <v/>
      </c>
      <c r="EB31" s="300" t="str">
        <f t="shared" si="52"/>
        <v/>
      </c>
      <c r="EC31" s="300" t="str">
        <f t="shared" si="53"/>
        <v/>
      </c>
      <c r="ED31" s="300" t="str">
        <f t="shared" si="54"/>
        <v/>
      </c>
      <c r="EE31" s="300" t="str">
        <f t="shared" si="55"/>
        <v/>
      </c>
      <c r="EF31" s="300" t="str">
        <f t="shared" si="56"/>
        <v/>
      </c>
      <c r="EG31" s="300" t="str">
        <f t="shared" si="57"/>
        <v/>
      </c>
      <c r="EH31" s="300" t="str">
        <f t="shared" si="58"/>
        <v/>
      </c>
      <c r="EI31" s="300" t="str">
        <f t="shared" si="59"/>
        <v/>
      </c>
      <c r="EJ31" s="300" t="str">
        <f t="shared" si="60"/>
        <v/>
      </c>
      <c r="EK31" s="300" t="str">
        <f t="shared" si="61"/>
        <v/>
      </c>
      <c r="EL31" s="300" t="str">
        <f t="shared" si="62"/>
        <v/>
      </c>
      <c r="EM31" s="300" t="str">
        <f t="shared" si="63"/>
        <v/>
      </c>
      <c r="EN31" s="300" t="str">
        <f t="shared" si="64"/>
        <v/>
      </c>
      <c r="EO31" s="300" t="str">
        <f t="shared" si="65"/>
        <v/>
      </c>
      <c r="EP31" s="300" t="str">
        <f t="shared" si="66"/>
        <v/>
      </c>
      <c r="EQ31" s="300" t="str">
        <f t="shared" si="67"/>
        <v/>
      </c>
      <c r="ER31" s="300">
        <f t="shared" si="68"/>
        <v>3.5464679999999995</v>
      </c>
      <c r="ES31" s="300" t="str">
        <f t="shared" si="69"/>
        <v/>
      </c>
      <c r="ET31" s="300" t="str">
        <f t="shared" si="70"/>
        <v/>
      </c>
      <c r="EU31" s="300" t="str">
        <f t="shared" si="71"/>
        <v/>
      </c>
      <c r="EV31" s="300" t="str">
        <f t="shared" si="72"/>
        <v/>
      </c>
      <c r="EW31" s="300" t="str">
        <f t="shared" si="73"/>
        <v/>
      </c>
      <c r="EX31" s="300" t="str">
        <f t="shared" si="74"/>
        <v/>
      </c>
      <c r="EY31" s="300" t="str">
        <f t="shared" si="75"/>
        <v/>
      </c>
      <c r="EZ31" s="300" t="str">
        <f t="shared" si="76"/>
        <v/>
      </c>
      <c r="FA31" s="299">
        <f t="shared" si="77"/>
        <v>4.1100000000000003</v>
      </c>
      <c r="FB31" s="299">
        <f>ROUND(FA31*(1+[5]Inflación!$G$50),2)</f>
        <v>4.16</v>
      </c>
      <c r="FC31" s="298">
        <f t="shared" si="78"/>
        <v>0.23609022556390991</v>
      </c>
    </row>
    <row r="32" spans="2:159" ht="21" customHeight="1">
      <c r="B32" s="309">
        <f t="shared" si="79"/>
        <v>27</v>
      </c>
      <c r="C32" s="315" t="s">
        <v>1028</v>
      </c>
      <c r="D32" s="302" t="s">
        <v>931</v>
      </c>
      <c r="E32" s="311" t="s">
        <v>12</v>
      </c>
      <c r="F32" s="314">
        <v>10</v>
      </c>
      <c r="G32" s="304"/>
      <c r="H32" s="302"/>
      <c r="I32" s="302"/>
      <c r="J32" s="301" t="str">
        <f>'[5]Precios de contratos anteriores'!AV36</f>
        <v xml:space="preserve"> </v>
      </c>
      <c r="K32" s="301" t="str">
        <f>'[5]Precios de contratos anteriores'!AW36</f>
        <v xml:space="preserve"> </v>
      </c>
      <c r="L32" s="301" t="str">
        <f>'[5]Precios de contratos anteriores'!AX36</f>
        <v xml:space="preserve"> </v>
      </c>
      <c r="M32" s="301" t="str">
        <f>'[5]Precios de contratos anteriores'!AY36</f>
        <v xml:space="preserve"> </v>
      </c>
      <c r="N32" s="302"/>
      <c r="O32" s="302"/>
      <c r="P32" s="302"/>
      <c r="Q32" s="302" t="str">
        <f>'[5]Precios de contratos anteriores'!AZ36</f>
        <v xml:space="preserve"> </v>
      </c>
      <c r="R32" s="302" t="str">
        <f>'[5]Precios de contratos anteriores'!BA36</f>
        <v xml:space="preserve"> </v>
      </c>
      <c r="S32" s="302" t="str">
        <f>'[5]Precios de contratos anteriores'!BB36</f>
        <v xml:space="preserve"> </v>
      </c>
      <c r="T32" s="302"/>
      <c r="U32" s="302"/>
      <c r="V32" s="302"/>
      <c r="W32" s="302"/>
      <c r="X32" s="302"/>
      <c r="Y32" s="302"/>
      <c r="Z32" s="302"/>
      <c r="AA32" s="302"/>
      <c r="AB32" s="302"/>
      <c r="AC32" s="302"/>
      <c r="AD32" s="302"/>
      <c r="AE32" s="302"/>
      <c r="AF32" s="302"/>
      <c r="AG32" s="302"/>
      <c r="AH32" s="302"/>
      <c r="AI32" s="302" t="str">
        <f>'[5]Precios de contratos anteriores'!BI36</f>
        <v xml:space="preserve"> </v>
      </c>
      <c r="AJ32" s="302"/>
      <c r="AK32" s="302"/>
      <c r="AL32" s="313">
        <v>10.25</v>
      </c>
      <c r="AM32" s="313">
        <v>10.35</v>
      </c>
      <c r="AN32" s="313">
        <v>13.33</v>
      </c>
      <c r="AO32" s="302"/>
      <c r="AP32" s="302"/>
      <c r="AQ32" s="302" t="str">
        <f>'[5]Precios de contratos anteriores'!BO36</f>
        <v xml:space="preserve"> </v>
      </c>
      <c r="AR32" s="303">
        <v>10.5</v>
      </c>
      <c r="AS32" s="303">
        <v>10.4</v>
      </c>
      <c r="AT32" s="303">
        <v>11.23</v>
      </c>
      <c r="AU32" s="302" t="str">
        <f>'[5]Precios de contratos anteriores'!BP36</f>
        <v xml:space="preserve"> </v>
      </c>
      <c r="AV32" s="302" t="str">
        <f>'[5]Precios de contratos anteriores'!BQ36</f>
        <v xml:space="preserve"> </v>
      </c>
      <c r="AW32" s="302" t="str">
        <f>'[5]Precios de contratos anteriores'!BR36</f>
        <v xml:space="preserve"> </v>
      </c>
      <c r="AX32" s="303"/>
      <c r="AY32" s="303"/>
      <c r="AZ32" s="303">
        <v>7.88</v>
      </c>
      <c r="BA32" s="303" t="str">
        <f>'[5]Precios de contratos anteriores'!BS36</f>
        <v xml:space="preserve"> </v>
      </c>
      <c r="BB32" s="303" t="str">
        <f>'[5]Precios de contratos anteriores'!BT36</f>
        <v xml:space="preserve"> </v>
      </c>
      <c r="BC32" s="302"/>
      <c r="BD32" s="302"/>
      <c r="BE32" s="302"/>
      <c r="BF32" s="302"/>
      <c r="BG32" s="302"/>
      <c r="BH32" s="302"/>
      <c r="BI32" s="302"/>
      <c r="BJ32" s="302"/>
      <c r="BK32" s="302"/>
      <c r="BL32" s="302"/>
      <c r="BM32" s="302"/>
      <c r="BN32" s="302"/>
      <c r="BO32" s="302"/>
      <c r="BP32" s="302"/>
      <c r="BQ32" s="302"/>
      <c r="BR32" s="302"/>
      <c r="BS32" s="302">
        <f>'[5]Precios de contratos anteriores'!CB36</f>
        <v>8.5400580000000001</v>
      </c>
      <c r="BT32" s="302" t="str">
        <f>'[5]Precios de contratos anteriores'!CC36</f>
        <v xml:space="preserve"> </v>
      </c>
      <c r="BU32" s="302" t="str">
        <f>'[5]Precios de contratos anteriores'!CD36</f>
        <v xml:space="preserve"> </v>
      </c>
      <c r="BV32" s="302"/>
      <c r="BW32" s="302"/>
      <c r="BX32" s="302"/>
      <c r="BY32" s="301" t="str">
        <f>'[5]Precios de contratos anteriores'!CE36</f>
        <v xml:space="preserve"> </v>
      </c>
      <c r="BZ32" s="301" t="str">
        <f>'[5]Precios de contratos anteriores'!CF36</f>
        <v xml:space="preserve"> </v>
      </c>
      <c r="CA32" s="301" t="str">
        <f>'[5]Precios de contratos anteriores'!CG36</f>
        <v xml:space="preserve"> </v>
      </c>
      <c r="CB32" s="301">
        <f t="shared" si="0"/>
        <v>10.275562000000001</v>
      </c>
      <c r="CC32" s="301">
        <f t="shared" si="1"/>
        <v>1.5467393486285921</v>
      </c>
      <c r="CD32" s="301">
        <f t="shared" si="2"/>
        <v>8.7288226513714093</v>
      </c>
      <c r="CE32" s="301">
        <f t="shared" si="3"/>
        <v>11.822301348628592</v>
      </c>
      <c r="CF32" s="301">
        <f t="shared" si="4"/>
        <v>11</v>
      </c>
      <c r="CG32" s="300" t="str">
        <f t="shared" si="5"/>
        <v/>
      </c>
      <c r="CH32" s="300" t="str">
        <f t="shared" si="6"/>
        <v/>
      </c>
      <c r="CI32" s="300" t="str">
        <f t="shared" si="7"/>
        <v/>
      </c>
      <c r="CJ32" s="300" t="str">
        <f t="shared" si="8"/>
        <v/>
      </c>
      <c r="CK32" s="300" t="str">
        <f t="shared" si="9"/>
        <v/>
      </c>
      <c r="CL32" s="300" t="str">
        <f t="shared" si="10"/>
        <v/>
      </c>
      <c r="CM32" s="300" t="str">
        <f t="shared" si="11"/>
        <v/>
      </c>
      <c r="CN32" s="300" t="str">
        <f t="shared" si="12"/>
        <v/>
      </c>
      <c r="CO32" s="300" t="str">
        <f t="shared" si="13"/>
        <v/>
      </c>
      <c r="CP32" s="300" t="str">
        <f t="shared" si="14"/>
        <v/>
      </c>
      <c r="CQ32" s="300" t="str">
        <f t="shared" si="15"/>
        <v/>
      </c>
      <c r="CR32" s="300" t="str">
        <f t="shared" si="16"/>
        <v/>
      </c>
      <c r="CS32" s="300" t="str">
        <f t="shared" si="17"/>
        <v/>
      </c>
      <c r="CT32" s="300" t="str">
        <f t="shared" si="18"/>
        <v/>
      </c>
      <c r="CU32" s="300" t="str">
        <f t="shared" si="19"/>
        <v/>
      </c>
      <c r="CV32" s="300" t="str">
        <f t="shared" si="20"/>
        <v/>
      </c>
      <c r="CW32" s="300" t="str">
        <f t="shared" si="21"/>
        <v/>
      </c>
      <c r="CX32" s="300" t="str">
        <f t="shared" si="22"/>
        <v/>
      </c>
      <c r="CY32" s="300" t="str">
        <f t="shared" si="23"/>
        <v/>
      </c>
      <c r="CZ32" s="300" t="str">
        <f t="shared" si="24"/>
        <v/>
      </c>
      <c r="DA32" s="300" t="str">
        <f t="shared" si="25"/>
        <v/>
      </c>
      <c r="DB32" s="300" t="str">
        <f t="shared" si="26"/>
        <v/>
      </c>
      <c r="DC32" s="300" t="str">
        <f t="shared" si="27"/>
        <v/>
      </c>
      <c r="DD32" s="300" t="str">
        <f t="shared" si="28"/>
        <v/>
      </c>
      <c r="DE32" s="300" t="str">
        <f t="shared" si="29"/>
        <v/>
      </c>
      <c r="DF32" s="300" t="str">
        <f t="shared" si="30"/>
        <v/>
      </c>
      <c r="DG32" s="300" t="str">
        <f t="shared" si="31"/>
        <v/>
      </c>
      <c r="DH32" s="300" t="str">
        <f t="shared" si="32"/>
        <v/>
      </c>
      <c r="DI32" s="300" t="str">
        <f t="shared" si="33"/>
        <v/>
      </c>
      <c r="DJ32" s="300" t="str">
        <f t="shared" si="34"/>
        <v/>
      </c>
      <c r="DK32" s="300">
        <f t="shared" si="35"/>
        <v>10.25</v>
      </c>
      <c r="DL32" s="300">
        <f t="shared" si="36"/>
        <v>10.35</v>
      </c>
      <c r="DM32" s="300" t="str">
        <f t="shared" si="37"/>
        <v/>
      </c>
      <c r="DN32" s="300" t="str">
        <f t="shared" si="38"/>
        <v/>
      </c>
      <c r="DO32" s="300" t="str">
        <f t="shared" si="39"/>
        <v/>
      </c>
      <c r="DP32" s="300" t="str">
        <f t="shared" si="40"/>
        <v/>
      </c>
      <c r="DQ32" s="300">
        <f t="shared" si="41"/>
        <v>10.5</v>
      </c>
      <c r="DR32" s="300">
        <f t="shared" si="42"/>
        <v>10.4</v>
      </c>
      <c r="DS32" s="300" t="str">
        <f t="shared" si="43"/>
        <v/>
      </c>
      <c r="DT32" s="300" t="str">
        <f t="shared" si="44"/>
        <v/>
      </c>
      <c r="DU32" s="300" t="str">
        <f t="shared" si="45"/>
        <v/>
      </c>
      <c r="DV32" s="300" t="str">
        <f t="shared" si="46"/>
        <v/>
      </c>
      <c r="DW32" s="300" t="str">
        <f t="shared" si="47"/>
        <v/>
      </c>
      <c r="DX32" s="300" t="str">
        <f t="shared" si="48"/>
        <v/>
      </c>
      <c r="DY32" s="300" t="str">
        <f t="shared" si="49"/>
        <v/>
      </c>
      <c r="DZ32" s="300" t="str">
        <f t="shared" si="50"/>
        <v/>
      </c>
      <c r="EA32" s="300" t="str">
        <f t="shared" si="51"/>
        <v/>
      </c>
      <c r="EB32" s="300" t="str">
        <f t="shared" si="52"/>
        <v/>
      </c>
      <c r="EC32" s="300" t="str">
        <f t="shared" si="53"/>
        <v/>
      </c>
      <c r="ED32" s="300" t="str">
        <f t="shared" si="54"/>
        <v/>
      </c>
      <c r="EE32" s="300" t="str">
        <f t="shared" si="55"/>
        <v/>
      </c>
      <c r="EF32" s="300" t="str">
        <f t="shared" si="56"/>
        <v/>
      </c>
      <c r="EG32" s="300" t="str">
        <f t="shared" si="57"/>
        <v/>
      </c>
      <c r="EH32" s="300" t="str">
        <f t="shared" si="58"/>
        <v/>
      </c>
      <c r="EI32" s="300" t="str">
        <f t="shared" si="59"/>
        <v/>
      </c>
      <c r="EJ32" s="300" t="str">
        <f t="shared" si="60"/>
        <v/>
      </c>
      <c r="EK32" s="300" t="str">
        <f t="shared" si="61"/>
        <v/>
      </c>
      <c r="EL32" s="300" t="str">
        <f t="shared" si="62"/>
        <v/>
      </c>
      <c r="EM32" s="300" t="str">
        <f t="shared" si="63"/>
        <v/>
      </c>
      <c r="EN32" s="300" t="str">
        <f t="shared" si="64"/>
        <v/>
      </c>
      <c r="EO32" s="300" t="str">
        <f t="shared" si="65"/>
        <v/>
      </c>
      <c r="EP32" s="300" t="str">
        <f t="shared" si="66"/>
        <v/>
      </c>
      <c r="EQ32" s="300" t="str">
        <f t="shared" si="67"/>
        <v/>
      </c>
      <c r="ER32" s="300" t="str">
        <f t="shared" si="68"/>
        <v/>
      </c>
      <c r="ES32" s="300" t="str">
        <f t="shared" si="69"/>
        <v/>
      </c>
      <c r="ET32" s="300" t="str">
        <f t="shared" si="70"/>
        <v/>
      </c>
      <c r="EU32" s="300" t="str">
        <f t="shared" si="71"/>
        <v/>
      </c>
      <c r="EV32" s="300" t="str">
        <f t="shared" si="72"/>
        <v/>
      </c>
      <c r="EW32" s="300" t="str">
        <f t="shared" si="73"/>
        <v/>
      </c>
      <c r="EX32" s="300" t="str">
        <f t="shared" si="74"/>
        <v/>
      </c>
      <c r="EY32" s="300" t="str">
        <f t="shared" si="75"/>
        <v/>
      </c>
      <c r="EZ32" s="300" t="str">
        <f t="shared" si="76"/>
        <v/>
      </c>
      <c r="FA32" s="299">
        <f t="shared" si="77"/>
        <v>10.38</v>
      </c>
      <c r="FB32" s="299">
        <f>ROUND(FA32*(1+[5]Inflación!$G$50),2)</f>
        <v>10.51</v>
      </c>
      <c r="FC32" s="298">
        <f t="shared" si="78"/>
        <v>3.8000000000000034E-2</v>
      </c>
    </row>
    <row r="33" spans="2:159" s="364" customFormat="1" ht="21" customHeight="1">
      <c r="B33" s="352">
        <f t="shared" si="79"/>
        <v>28</v>
      </c>
      <c r="C33" s="353" t="s">
        <v>143</v>
      </c>
      <c r="D33" s="354" t="s">
        <v>931</v>
      </c>
      <c r="E33" s="355" t="s">
        <v>12</v>
      </c>
      <c r="F33" s="356">
        <v>0.17</v>
      </c>
      <c r="G33" s="357"/>
      <c r="H33" s="354"/>
      <c r="I33" s="354"/>
      <c r="J33" s="358" t="str">
        <f>'[5]Precios de contratos anteriores'!AV37</f>
        <v xml:space="preserve"> </v>
      </c>
      <c r="K33" s="358" t="str">
        <f>'[5]Precios de contratos anteriores'!AW37</f>
        <v xml:space="preserve"> </v>
      </c>
      <c r="L33" s="358" t="str">
        <f>'[5]Precios de contratos anteriores'!AX37</f>
        <v xml:space="preserve"> </v>
      </c>
      <c r="M33" s="358" t="str">
        <f>'[5]Precios de contratos anteriores'!AY37</f>
        <v xml:space="preserve"> </v>
      </c>
      <c r="N33" s="354"/>
      <c r="O33" s="354"/>
      <c r="P33" s="354"/>
      <c r="Q33" s="354" t="str">
        <f>'[5]Precios de contratos anteriores'!AZ37</f>
        <v xml:space="preserve"> </v>
      </c>
      <c r="R33" s="354" t="str">
        <f>'[5]Precios de contratos anteriores'!BA37</f>
        <v xml:space="preserve"> </v>
      </c>
      <c r="S33" s="354" t="str">
        <f>'[5]Precios de contratos anteriores'!BB37</f>
        <v xml:space="preserve"> </v>
      </c>
      <c r="T33" s="354"/>
      <c r="U33" s="354"/>
      <c r="V33" s="354"/>
      <c r="W33" s="354"/>
      <c r="X33" s="354"/>
      <c r="Y33" s="354"/>
      <c r="Z33" s="354"/>
      <c r="AA33" s="354"/>
      <c r="AB33" s="354"/>
      <c r="AC33" s="354"/>
      <c r="AD33" s="354"/>
      <c r="AE33" s="354"/>
      <c r="AF33" s="354"/>
      <c r="AG33" s="354"/>
      <c r="AH33" s="354"/>
      <c r="AI33" s="354" t="str">
        <f>'[5]Precios de contratos anteriores'!BI37</f>
        <v xml:space="preserve"> </v>
      </c>
      <c r="AJ33" s="354"/>
      <c r="AK33" s="354"/>
      <c r="AL33" s="359">
        <v>0.25</v>
      </c>
      <c r="AM33" s="359">
        <v>0.34</v>
      </c>
      <c r="AN33" s="359">
        <v>0.33</v>
      </c>
      <c r="AO33" s="354"/>
      <c r="AP33" s="354"/>
      <c r="AQ33" s="354" t="str">
        <f>'[5]Precios de contratos anteriores'!BO37</f>
        <v xml:space="preserve"> </v>
      </c>
      <c r="AR33" s="360">
        <v>0.17850000000000002</v>
      </c>
      <c r="AS33" s="360">
        <v>0.17680000000000001</v>
      </c>
      <c r="AT33" s="360">
        <v>0.26</v>
      </c>
      <c r="AU33" s="354" t="str">
        <f>'[5]Precios de contratos anteriores'!BP37</f>
        <v xml:space="preserve"> </v>
      </c>
      <c r="AV33" s="354" t="str">
        <f>'[5]Precios de contratos anteriores'!BQ37</f>
        <v xml:space="preserve"> </v>
      </c>
      <c r="AW33" s="354" t="str">
        <f>'[5]Precios de contratos anteriores'!BR37</f>
        <v xml:space="preserve"> </v>
      </c>
      <c r="AX33" s="360">
        <v>0.26</v>
      </c>
      <c r="AY33" s="360">
        <v>0.25</v>
      </c>
      <c r="AZ33" s="360"/>
      <c r="BA33" s="360">
        <f>'[5]Precios de contratos anteriores'!BS37</f>
        <v>0.26251160000000001</v>
      </c>
      <c r="BB33" s="360" t="str">
        <f>'[5]Precios de contratos anteriores'!BT37</f>
        <v xml:space="preserve"> </v>
      </c>
      <c r="BC33" s="354"/>
      <c r="BD33" s="354"/>
      <c r="BE33" s="354"/>
      <c r="BF33" s="354"/>
      <c r="BG33" s="354"/>
      <c r="BH33" s="354"/>
      <c r="BI33" s="354"/>
      <c r="BJ33" s="354"/>
      <c r="BK33" s="354"/>
      <c r="BL33" s="354"/>
      <c r="BM33" s="354"/>
      <c r="BN33" s="354"/>
      <c r="BO33" s="354"/>
      <c r="BP33" s="354"/>
      <c r="BQ33" s="354"/>
      <c r="BR33" s="354"/>
      <c r="BS33" s="354" t="str">
        <f>'[5]Precios de contratos anteriores'!CB37</f>
        <v xml:space="preserve"> </v>
      </c>
      <c r="BT33" s="354" t="str">
        <f>'[5]Precios de contratos anteriores'!CC37</f>
        <v xml:space="preserve"> </v>
      </c>
      <c r="BU33" s="354" t="str">
        <f>'[5]Precios de contratos anteriores'!CD37</f>
        <v xml:space="preserve"> </v>
      </c>
      <c r="BV33" s="354"/>
      <c r="BW33" s="354"/>
      <c r="BX33" s="354"/>
      <c r="BY33" s="358" t="str">
        <f>'[5]Precios de contratos anteriores'!CE37</f>
        <v xml:space="preserve"> </v>
      </c>
      <c r="BZ33" s="358" t="str">
        <f>'[5]Precios de contratos anteriores'!CF37</f>
        <v xml:space="preserve"> </v>
      </c>
      <c r="CA33" s="358" t="str">
        <f>'[5]Precios de contratos anteriores'!CG37</f>
        <v xml:space="preserve"> </v>
      </c>
      <c r="CB33" s="358">
        <f t="shared" si="0"/>
        <v>0.24778116</v>
      </c>
      <c r="CC33" s="358">
        <f t="shared" si="1"/>
        <v>5.9327525581961013E-2</v>
      </c>
      <c r="CD33" s="358">
        <f t="shared" si="2"/>
        <v>0.18845363441803897</v>
      </c>
      <c r="CE33" s="358">
        <f t="shared" si="3"/>
        <v>0.30710868558196103</v>
      </c>
      <c r="CF33" s="358">
        <f t="shared" si="4"/>
        <v>0.18700000000000003</v>
      </c>
      <c r="CG33" s="361" t="str">
        <f t="shared" si="5"/>
        <v/>
      </c>
      <c r="CH33" s="361" t="str">
        <f t="shared" si="6"/>
        <v/>
      </c>
      <c r="CI33" s="361" t="str">
        <f t="shared" si="7"/>
        <v/>
      </c>
      <c r="CJ33" s="361" t="str">
        <f t="shared" si="8"/>
        <v/>
      </c>
      <c r="CK33" s="361" t="str">
        <f t="shared" si="9"/>
        <v/>
      </c>
      <c r="CL33" s="361" t="str">
        <f t="shared" si="10"/>
        <v/>
      </c>
      <c r="CM33" s="361" t="str">
        <f t="shared" si="11"/>
        <v/>
      </c>
      <c r="CN33" s="361" t="str">
        <f t="shared" si="12"/>
        <v/>
      </c>
      <c r="CO33" s="361" t="str">
        <f t="shared" si="13"/>
        <v/>
      </c>
      <c r="CP33" s="361" t="str">
        <f t="shared" si="14"/>
        <v/>
      </c>
      <c r="CQ33" s="361" t="str">
        <f t="shared" si="15"/>
        <v/>
      </c>
      <c r="CR33" s="361" t="str">
        <f t="shared" si="16"/>
        <v/>
      </c>
      <c r="CS33" s="361" t="str">
        <f t="shared" si="17"/>
        <v/>
      </c>
      <c r="CT33" s="361" t="str">
        <f t="shared" si="18"/>
        <v/>
      </c>
      <c r="CU33" s="361" t="str">
        <f t="shared" si="19"/>
        <v/>
      </c>
      <c r="CV33" s="361" t="str">
        <f t="shared" si="20"/>
        <v/>
      </c>
      <c r="CW33" s="361" t="str">
        <f t="shared" si="21"/>
        <v/>
      </c>
      <c r="CX33" s="361" t="str">
        <f t="shared" si="22"/>
        <v/>
      </c>
      <c r="CY33" s="361" t="str">
        <f t="shared" si="23"/>
        <v/>
      </c>
      <c r="CZ33" s="361" t="str">
        <f t="shared" si="24"/>
        <v/>
      </c>
      <c r="DA33" s="361" t="str">
        <f t="shared" si="25"/>
        <v/>
      </c>
      <c r="DB33" s="361" t="str">
        <f t="shared" si="26"/>
        <v/>
      </c>
      <c r="DC33" s="361" t="str">
        <f t="shared" si="27"/>
        <v/>
      </c>
      <c r="DD33" s="361" t="str">
        <f t="shared" si="28"/>
        <v/>
      </c>
      <c r="DE33" s="361" t="str">
        <f t="shared" si="29"/>
        <v/>
      </c>
      <c r="DF33" s="361" t="str">
        <f t="shared" si="30"/>
        <v/>
      </c>
      <c r="DG33" s="361" t="str">
        <f t="shared" si="31"/>
        <v/>
      </c>
      <c r="DH33" s="361" t="str">
        <f t="shared" si="32"/>
        <v/>
      </c>
      <c r="DI33" s="361" t="str">
        <f t="shared" si="33"/>
        <v/>
      </c>
      <c r="DJ33" s="361" t="str">
        <f t="shared" si="34"/>
        <v/>
      </c>
      <c r="DK33" s="361" t="str">
        <f t="shared" si="35"/>
        <v/>
      </c>
      <c r="DL33" s="361" t="str">
        <f t="shared" si="36"/>
        <v/>
      </c>
      <c r="DM33" s="361" t="str">
        <f t="shared" si="37"/>
        <v/>
      </c>
      <c r="DN33" s="361" t="str">
        <f t="shared" si="38"/>
        <v/>
      </c>
      <c r="DO33" s="361" t="str">
        <f t="shared" si="39"/>
        <v/>
      </c>
      <c r="DP33" s="361" t="str">
        <f t="shared" si="40"/>
        <v/>
      </c>
      <c r="DQ33" s="361" t="str">
        <f t="shared" si="41"/>
        <v/>
      </c>
      <c r="DR33" s="361" t="str">
        <f t="shared" si="42"/>
        <v/>
      </c>
      <c r="DS33" s="361" t="str">
        <f t="shared" si="43"/>
        <v/>
      </c>
      <c r="DT33" s="361" t="str">
        <f t="shared" si="44"/>
        <v/>
      </c>
      <c r="DU33" s="361" t="str">
        <f t="shared" si="45"/>
        <v/>
      </c>
      <c r="DV33" s="361" t="str">
        <f t="shared" si="46"/>
        <v/>
      </c>
      <c r="DW33" s="361" t="str">
        <f t="shared" si="47"/>
        <v/>
      </c>
      <c r="DX33" s="361" t="str">
        <f t="shared" si="48"/>
        <v/>
      </c>
      <c r="DY33" s="361" t="str">
        <f t="shared" si="49"/>
        <v/>
      </c>
      <c r="DZ33" s="361" t="str">
        <f t="shared" si="50"/>
        <v/>
      </c>
      <c r="EA33" s="361" t="str">
        <f t="shared" si="51"/>
        <v/>
      </c>
      <c r="EB33" s="361" t="str">
        <f t="shared" si="52"/>
        <v/>
      </c>
      <c r="EC33" s="361" t="str">
        <f t="shared" si="53"/>
        <v/>
      </c>
      <c r="ED33" s="361" t="str">
        <f t="shared" si="54"/>
        <v/>
      </c>
      <c r="EE33" s="361" t="str">
        <f t="shared" si="55"/>
        <v/>
      </c>
      <c r="EF33" s="361" t="str">
        <f t="shared" si="56"/>
        <v/>
      </c>
      <c r="EG33" s="361" t="str">
        <f t="shared" si="57"/>
        <v/>
      </c>
      <c r="EH33" s="361" t="str">
        <f t="shared" si="58"/>
        <v/>
      </c>
      <c r="EI33" s="361" t="str">
        <f t="shared" si="59"/>
        <v/>
      </c>
      <c r="EJ33" s="361" t="str">
        <f t="shared" si="60"/>
        <v/>
      </c>
      <c r="EK33" s="361" t="str">
        <f t="shared" si="61"/>
        <v/>
      </c>
      <c r="EL33" s="361" t="str">
        <f t="shared" si="62"/>
        <v/>
      </c>
      <c r="EM33" s="361" t="str">
        <f t="shared" si="63"/>
        <v/>
      </c>
      <c r="EN33" s="361" t="str">
        <f t="shared" si="64"/>
        <v/>
      </c>
      <c r="EO33" s="361" t="str">
        <f t="shared" si="65"/>
        <v/>
      </c>
      <c r="EP33" s="361" t="str">
        <f t="shared" si="66"/>
        <v/>
      </c>
      <c r="EQ33" s="361" t="str">
        <f t="shared" si="67"/>
        <v/>
      </c>
      <c r="ER33" s="361" t="str">
        <f t="shared" si="68"/>
        <v/>
      </c>
      <c r="ES33" s="361" t="str">
        <f t="shared" si="69"/>
        <v/>
      </c>
      <c r="ET33" s="361" t="str">
        <f t="shared" si="70"/>
        <v/>
      </c>
      <c r="EU33" s="361" t="str">
        <f t="shared" si="71"/>
        <v/>
      </c>
      <c r="EV33" s="361" t="str">
        <f t="shared" si="72"/>
        <v/>
      </c>
      <c r="EW33" s="361" t="str">
        <f t="shared" si="73"/>
        <v/>
      </c>
      <c r="EX33" s="361" t="str">
        <f t="shared" si="74"/>
        <v/>
      </c>
      <c r="EY33" s="361" t="str">
        <f t="shared" si="75"/>
        <v/>
      </c>
      <c r="EZ33" s="361" t="str">
        <f t="shared" si="76"/>
        <v/>
      </c>
      <c r="FA33" s="362">
        <f t="shared" si="77"/>
        <v>0.17</v>
      </c>
      <c r="FB33" s="362">
        <f>ROUND(FA33*(1+[5]Inflación!$G$50),2)</f>
        <v>0.17</v>
      </c>
      <c r="FC33" s="363">
        <f t="shared" si="78"/>
        <v>0</v>
      </c>
    </row>
    <row r="34" spans="2:159" ht="21" customHeight="1">
      <c r="B34" s="309">
        <f t="shared" si="79"/>
        <v>29</v>
      </c>
      <c r="C34" s="316" t="s">
        <v>1027</v>
      </c>
      <c r="D34" s="302" t="s">
        <v>931</v>
      </c>
      <c r="E34" s="311" t="s">
        <v>12</v>
      </c>
      <c r="F34" s="318">
        <v>2.74</v>
      </c>
      <c r="G34" s="304"/>
      <c r="H34" s="302"/>
      <c r="I34" s="302"/>
      <c r="J34" s="301" t="str">
        <f>'[5]Precios de contratos anteriores'!AV38</f>
        <v xml:space="preserve"> </v>
      </c>
      <c r="K34" s="301" t="str">
        <f>'[5]Precios de contratos anteriores'!AW38</f>
        <v xml:space="preserve"> </v>
      </c>
      <c r="L34" s="301" t="str">
        <f>'[5]Precios de contratos anteriores'!AX38</f>
        <v xml:space="preserve"> </v>
      </c>
      <c r="M34" s="301" t="str">
        <f>'[5]Precios de contratos anteriores'!AY38</f>
        <v xml:space="preserve"> </v>
      </c>
      <c r="N34" s="302"/>
      <c r="O34" s="302"/>
      <c r="P34" s="302"/>
      <c r="Q34" s="302" t="str">
        <f>'[5]Precios de contratos anteriores'!AZ38</f>
        <v xml:space="preserve"> </v>
      </c>
      <c r="R34" s="302" t="str">
        <f>'[5]Precios de contratos anteriores'!BA38</f>
        <v xml:space="preserve"> </v>
      </c>
      <c r="S34" s="302" t="str">
        <f>'[5]Precios de contratos anteriores'!BB38</f>
        <v xml:space="preserve"> </v>
      </c>
      <c r="T34" s="302"/>
      <c r="U34" s="302"/>
      <c r="V34" s="302"/>
      <c r="W34" s="302"/>
      <c r="X34" s="302"/>
      <c r="Y34" s="302"/>
      <c r="Z34" s="302"/>
      <c r="AA34" s="302"/>
      <c r="AB34" s="302"/>
      <c r="AC34" s="302"/>
      <c r="AD34" s="302"/>
      <c r="AE34" s="302"/>
      <c r="AF34" s="302"/>
      <c r="AG34" s="302"/>
      <c r="AH34" s="302"/>
      <c r="AI34" s="302" t="str">
        <f>'[5]Precios de contratos anteriores'!BI38</f>
        <v xml:space="preserve"> </v>
      </c>
      <c r="AJ34" s="302"/>
      <c r="AK34" s="302"/>
      <c r="AL34" s="313">
        <v>1.76</v>
      </c>
      <c r="AM34" s="313">
        <v>1.97</v>
      </c>
      <c r="AN34" s="313">
        <v>2.29</v>
      </c>
      <c r="AO34" s="302"/>
      <c r="AP34" s="302"/>
      <c r="AQ34" s="302" t="str">
        <f>'[5]Precios de contratos anteriores'!BO38</f>
        <v xml:space="preserve"> </v>
      </c>
      <c r="AR34" s="303">
        <v>2.8770000000000002</v>
      </c>
      <c r="AS34" s="303">
        <v>2.8496000000000001</v>
      </c>
      <c r="AT34" s="303">
        <v>3.14</v>
      </c>
      <c r="AU34" s="302" t="str">
        <f>'[5]Precios de contratos anteriores'!BP38</f>
        <v xml:space="preserve"> </v>
      </c>
      <c r="AV34" s="302" t="str">
        <f>'[5]Precios de contratos anteriores'!BQ38</f>
        <v xml:space="preserve"> </v>
      </c>
      <c r="AW34" s="302" t="str">
        <f>'[5]Precios de contratos anteriores'!BR38</f>
        <v xml:space="preserve"> </v>
      </c>
      <c r="AX34" s="303"/>
      <c r="AY34" s="303"/>
      <c r="AZ34" s="303"/>
      <c r="BA34" s="303" t="str">
        <f>'[5]Precios de contratos anteriores'!BS38</f>
        <v xml:space="preserve"> </v>
      </c>
      <c r="BB34" s="303" t="str">
        <f>'[5]Precios de contratos anteriores'!BT38</f>
        <v xml:space="preserve"> </v>
      </c>
      <c r="BC34" s="302"/>
      <c r="BD34" s="302"/>
      <c r="BE34" s="302"/>
      <c r="BF34" s="302"/>
      <c r="BG34" s="302"/>
      <c r="BH34" s="302"/>
      <c r="BI34" s="302"/>
      <c r="BJ34" s="302"/>
      <c r="BK34" s="302"/>
      <c r="BL34" s="302"/>
      <c r="BM34" s="302"/>
      <c r="BN34" s="302"/>
      <c r="BO34" s="302"/>
      <c r="BP34" s="302"/>
      <c r="BQ34" s="302"/>
      <c r="BR34" s="302"/>
      <c r="BS34" s="302" t="str">
        <f>'[5]Precios de contratos anteriores'!CB38</f>
        <v xml:space="preserve"> </v>
      </c>
      <c r="BT34" s="302" t="str">
        <f>'[5]Precios de contratos anteriores'!CC38</f>
        <v xml:space="preserve"> </v>
      </c>
      <c r="BU34" s="302" t="str">
        <f>'[5]Precios de contratos anteriores'!CD38</f>
        <v xml:space="preserve"> </v>
      </c>
      <c r="BV34" s="302"/>
      <c r="BW34" s="302"/>
      <c r="BX34" s="302"/>
      <c r="BY34" s="301" t="str">
        <f>'[5]Precios de contratos anteriores'!CE38</f>
        <v xml:space="preserve"> </v>
      </c>
      <c r="BZ34" s="301" t="str">
        <f>'[5]Precios de contratos anteriores'!CF38</f>
        <v xml:space="preserve"> </v>
      </c>
      <c r="CA34" s="301" t="str">
        <f>'[5]Precios de contratos anteriores'!CG38</f>
        <v xml:space="preserve"> </v>
      </c>
      <c r="CB34" s="301">
        <f t="shared" si="0"/>
        <v>2.5180857142857143</v>
      </c>
      <c r="CC34" s="301">
        <f t="shared" si="1"/>
        <v>0.51669776926352695</v>
      </c>
      <c r="CD34" s="301">
        <f t="shared" si="2"/>
        <v>2.0013879450221874</v>
      </c>
      <c r="CE34" s="301">
        <f t="shared" si="3"/>
        <v>3.0347834835492411</v>
      </c>
      <c r="CF34" s="301">
        <f t="shared" si="4"/>
        <v>3.0140000000000007</v>
      </c>
      <c r="CG34" s="300" t="str">
        <f t="shared" si="5"/>
        <v/>
      </c>
      <c r="CH34" s="300" t="str">
        <f t="shared" si="6"/>
        <v/>
      </c>
      <c r="CI34" s="300" t="str">
        <f t="shared" si="7"/>
        <v/>
      </c>
      <c r="CJ34" s="300" t="str">
        <f t="shared" si="8"/>
        <v/>
      </c>
      <c r="CK34" s="300" t="str">
        <f t="shared" si="9"/>
        <v/>
      </c>
      <c r="CL34" s="300" t="str">
        <f t="shared" si="10"/>
        <v/>
      </c>
      <c r="CM34" s="300" t="str">
        <f t="shared" si="11"/>
        <v/>
      </c>
      <c r="CN34" s="300" t="str">
        <f t="shared" si="12"/>
        <v/>
      </c>
      <c r="CO34" s="300" t="str">
        <f t="shared" si="13"/>
        <v/>
      </c>
      <c r="CP34" s="300" t="str">
        <f t="shared" si="14"/>
        <v/>
      </c>
      <c r="CQ34" s="300" t="str">
        <f t="shared" si="15"/>
        <v/>
      </c>
      <c r="CR34" s="300" t="str">
        <f t="shared" si="16"/>
        <v/>
      </c>
      <c r="CS34" s="300" t="str">
        <f t="shared" si="17"/>
        <v/>
      </c>
      <c r="CT34" s="300" t="str">
        <f t="shared" si="18"/>
        <v/>
      </c>
      <c r="CU34" s="300" t="str">
        <f t="shared" si="19"/>
        <v/>
      </c>
      <c r="CV34" s="300" t="str">
        <f t="shared" si="20"/>
        <v/>
      </c>
      <c r="CW34" s="300" t="str">
        <f t="shared" si="21"/>
        <v/>
      </c>
      <c r="CX34" s="300" t="str">
        <f t="shared" si="22"/>
        <v/>
      </c>
      <c r="CY34" s="300" t="str">
        <f t="shared" si="23"/>
        <v/>
      </c>
      <c r="CZ34" s="300" t="str">
        <f t="shared" si="24"/>
        <v/>
      </c>
      <c r="DA34" s="300" t="str">
        <f t="shared" si="25"/>
        <v/>
      </c>
      <c r="DB34" s="300" t="str">
        <f t="shared" si="26"/>
        <v/>
      </c>
      <c r="DC34" s="300" t="str">
        <f t="shared" si="27"/>
        <v/>
      </c>
      <c r="DD34" s="300" t="str">
        <f t="shared" si="28"/>
        <v/>
      </c>
      <c r="DE34" s="300" t="str">
        <f t="shared" si="29"/>
        <v/>
      </c>
      <c r="DF34" s="300" t="str">
        <f t="shared" si="30"/>
        <v/>
      </c>
      <c r="DG34" s="300" t="str">
        <f t="shared" si="31"/>
        <v/>
      </c>
      <c r="DH34" s="300" t="str">
        <f t="shared" si="32"/>
        <v/>
      </c>
      <c r="DI34" s="300" t="str">
        <f t="shared" si="33"/>
        <v/>
      </c>
      <c r="DJ34" s="300" t="str">
        <f t="shared" si="34"/>
        <v/>
      </c>
      <c r="DK34" s="300" t="str">
        <f t="shared" si="35"/>
        <v/>
      </c>
      <c r="DL34" s="300" t="str">
        <f t="shared" si="36"/>
        <v/>
      </c>
      <c r="DM34" s="300">
        <f t="shared" si="37"/>
        <v>2.29</v>
      </c>
      <c r="DN34" s="300" t="str">
        <f t="shared" si="38"/>
        <v/>
      </c>
      <c r="DO34" s="300" t="str">
        <f t="shared" si="39"/>
        <v/>
      </c>
      <c r="DP34" s="300" t="str">
        <f t="shared" si="40"/>
        <v/>
      </c>
      <c r="DQ34" s="300">
        <f t="shared" si="41"/>
        <v>2.8770000000000002</v>
      </c>
      <c r="DR34" s="300">
        <f t="shared" si="42"/>
        <v>2.8496000000000001</v>
      </c>
      <c r="DS34" s="300" t="str">
        <f t="shared" si="43"/>
        <v/>
      </c>
      <c r="DT34" s="300" t="str">
        <f t="shared" si="44"/>
        <v/>
      </c>
      <c r="DU34" s="300" t="str">
        <f t="shared" si="45"/>
        <v/>
      </c>
      <c r="DV34" s="300" t="str">
        <f t="shared" si="46"/>
        <v/>
      </c>
      <c r="DW34" s="300" t="str">
        <f t="shared" si="47"/>
        <v/>
      </c>
      <c r="DX34" s="300" t="str">
        <f t="shared" si="48"/>
        <v/>
      </c>
      <c r="DY34" s="300" t="str">
        <f t="shared" si="49"/>
        <v/>
      </c>
      <c r="DZ34" s="300" t="str">
        <f t="shared" si="50"/>
        <v/>
      </c>
      <c r="EA34" s="300" t="str">
        <f t="shared" si="51"/>
        <v/>
      </c>
      <c r="EB34" s="300" t="str">
        <f t="shared" si="52"/>
        <v/>
      </c>
      <c r="EC34" s="300" t="str">
        <f t="shared" si="53"/>
        <v/>
      </c>
      <c r="ED34" s="300" t="str">
        <f t="shared" si="54"/>
        <v/>
      </c>
      <c r="EE34" s="300" t="str">
        <f t="shared" si="55"/>
        <v/>
      </c>
      <c r="EF34" s="300" t="str">
        <f t="shared" si="56"/>
        <v/>
      </c>
      <c r="EG34" s="300" t="str">
        <f t="shared" si="57"/>
        <v/>
      </c>
      <c r="EH34" s="300" t="str">
        <f t="shared" si="58"/>
        <v/>
      </c>
      <c r="EI34" s="300" t="str">
        <f t="shared" si="59"/>
        <v/>
      </c>
      <c r="EJ34" s="300" t="str">
        <f t="shared" si="60"/>
        <v/>
      </c>
      <c r="EK34" s="300" t="str">
        <f t="shared" si="61"/>
        <v/>
      </c>
      <c r="EL34" s="300" t="str">
        <f t="shared" si="62"/>
        <v/>
      </c>
      <c r="EM34" s="300" t="str">
        <f t="shared" si="63"/>
        <v/>
      </c>
      <c r="EN34" s="300" t="str">
        <f t="shared" si="64"/>
        <v/>
      </c>
      <c r="EO34" s="300" t="str">
        <f t="shared" si="65"/>
        <v/>
      </c>
      <c r="EP34" s="300" t="str">
        <f t="shared" si="66"/>
        <v/>
      </c>
      <c r="EQ34" s="300" t="str">
        <f t="shared" si="67"/>
        <v/>
      </c>
      <c r="ER34" s="300" t="str">
        <f t="shared" si="68"/>
        <v/>
      </c>
      <c r="ES34" s="300" t="str">
        <f t="shared" si="69"/>
        <v/>
      </c>
      <c r="ET34" s="300" t="str">
        <f t="shared" si="70"/>
        <v/>
      </c>
      <c r="EU34" s="300" t="str">
        <f t="shared" si="71"/>
        <v/>
      </c>
      <c r="EV34" s="300" t="str">
        <f t="shared" si="72"/>
        <v/>
      </c>
      <c r="EW34" s="300" t="str">
        <f t="shared" si="73"/>
        <v/>
      </c>
      <c r="EX34" s="300" t="str">
        <f t="shared" si="74"/>
        <v/>
      </c>
      <c r="EY34" s="300" t="str">
        <f t="shared" si="75"/>
        <v/>
      </c>
      <c r="EZ34" s="300" t="str">
        <f t="shared" si="76"/>
        <v/>
      </c>
      <c r="FA34" s="299">
        <f t="shared" si="77"/>
        <v>2.7</v>
      </c>
      <c r="FB34" s="299">
        <f>ROUND(FA34*(1+[5]Inflación!$G$50),2)</f>
        <v>2.73</v>
      </c>
      <c r="FC34" s="298">
        <f t="shared" si="78"/>
        <v>-1.4598540145985384E-2</v>
      </c>
    </row>
    <row r="35" spans="2:159" ht="21" customHeight="1">
      <c r="B35" s="309">
        <f t="shared" si="79"/>
        <v>30</v>
      </c>
      <c r="C35" s="316" t="s">
        <v>1026</v>
      </c>
      <c r="D35" s="302"/>
      <c r="E35" s="311" t="s">
        <v>12</v>
      </c>
      <c r="F35" s="314">
        <v>0.36</v>
      </c>
      <c r="G35" s="304"/>
      <c r="H35" s="302"/>
      <c r="I35" s="302"/>
      <c r="J35" s="301" t="str">
        <f>'[5]Precios de contratos anteriores'!AV39</f>
        <v xml:space="preserve"> </v>
      </c>
      <c r="K35" s="301" t="str">
        <f>'[5]Precios de contratos anteriores'!AW39</f>
        <v xml:space="preserve"> </v>
      </c>
      <c r="L35" s="301" t="str">
        <f>'[5]Precios de contratos anteriores'!AX39</f>
        <v xml:space="preserve"> </v>
      </c>
      <c r="M35" s="301" t="str">
        <f>'[5]Precios de contratos anteriores'!AY39</f>
        <v xml:space="preserve"> </v>
      </c>
      <c r="N35" s="302"/>
      <c r="O35" s="302"/>
      <c r="P35" s="302"/>
      <c r="Q35" s="302" t="str">
        <f>'[5]Precios de contratos anteriores'!AZ39</f>
        <v xml:space="preserve"> </v>
      </c>
      <c r="R35" s="302" t="str">
        <f>'[5]Precios de contratos anteriores'!BA39</f>
        <v xml:space="preserve"> </v>
      </c>
      <c r="S35" s="302" t="str">
        <f>'[5]Precios de contratos anteriores'!BB39</f>
        <v xml:space="preserve"> </v>
      </c>
      <c r="T35" s="302"/>
      <c r="U35" s="302"/>
      <c r="V35" s="302"/>
      <c r="W35" s="302"/>
      <c r="X35" s="302"/>
      <c r="Y35" s="302"/>
      <c r="Z35" s="302"/>
      <c r="AA35" s="302"/>
      <c r="AB35" s="302"/>
      <c r="AC35" s="302"/>
      <c r="AD35" s="302"/>
      <c r="AE35" s="302"/>
      <c r="AF35" s="302"/>
      <c r="AG35" s="302"/>
      <c r="AH35" s="302"/>
      <c r="AI35" s="302" t="str">
        <f>'[5]Precios de contratos anteriores'!BI39</f>
        <v xml:space="preserve"> </v>
      </c>
      <c r="AJ35" s="302"/>
      <c r="AK35" s="302"/>
      <c r="AL35" s="313">
        <v>0.56999999999999995</v>
      </c>
      <c r="AM35" s="313">
        <v>0.68</v>
      </c>
      <c r="AN35" s="313">
        <v>0.74</v>
      </c>
      <c r="AO35" s="302"/>
      <c r="AP35" s="302"/>
      <c r="AQ35" s="302" t="str">
        <f>'[5]Precios de contratos anteriores'!BO39</f>
        <v xml:space="preserve"> </v>
      </c>
      <c r="AR35" s="303">
        <v>0.378</v>
      </c>
      <c r="AS35" s="303">
        <v>0.37440000000000001</v>
      </c>
      <c r="AT35" s="303">
        <v>0.53</v>
      </c>
      <c r="AU35" s="302" t="str">
        <f>'[5]Precios de contratos anteriores'!BP39</f>
        <v xml:space="preserve"> </v>
      </c>
      <c r="AV35" s="302" t="str">
        <f>'[5]Precios de contratos anteriores'!BQ39</f>
        <v xml:space="preserve"> </v>
      </c>
      <c r="AW35" s="302" t="str">
        <f>'[5]Precios de contratos anteriores'!BR39</f>
        <v xml:space="preserve"> </v>
      </c>
      <c r="AX35" s="303"/>
      <c r="AY35" s="303"/>
      <c r="AZ35" s="303"/>
      <c r="BA35" s="303" t="str">
        <f>'[5]Precios de contratos anteriores'!BS39</f>
        <v xml:space="preserve"> </v>
      </c>
      <c r="BB35" s="303" t="str">
        <f>'[5]Precios de contratos anteriores'!BT39</f>
        <v xml:space="preserve"> </v>
      </c>
      <c r="BC35" s="302"/>
      <c r="BD35" s="302"/>
      <c r="BE35" s="302"/>
      <c r="BF35" s="302"/>
      <c r="BG35" s="302"/>
      <c r="BH35" s="302"/>
      <c r="BI35" s="302"/>
      <c r="BJ35" s="302"/>
      <c r="BK35" s="302"/>
      <c r="BL35" s="302"/>
      <c r="BM35" s="302"/>
      <c r="BN35" s="302"/>
      <c r="BO35" s="302"/>
      <c r="BP35" s="302"/>
      <c r="BQ35" s="302"/>
      <c r="BR35" s="302"/>
      <c r="BS35" s="302" t="str">
        <f>'[5]Precios de contratos anteriores'!CB39</f>
        <v xml:space="preserve"> </v>
      </c>
      <c r="BT35" s="302" t="str">
        <f>'[5]Precios de contratos anteriores'!CC39</f>
        <v xml:space="preserve"> </v>
      </c>
      <c r="BU35" s="302" t="str">
        <f>'[5]Precios de contratos anteriores'!CD39</f>
        <v xml:space="preserve"> </v>
      </c>
      <c r="BV35" s="302"/>
      <c r="BW35" s="302"/>
      <c r="BX35" s="302"/>
      <c r="BY35" s="301" t="str">
        <f>'[5]Precios de contratos anteriores'!CE39</f>
        <v xml:space="preserve"> </v>
      </c>
      <c r="BZ35" s="301" t="str">
        <f>'[5]Precios de contratos anteriores'!CF39</f>
        <v xml:space="preserve"> </v>
      </c>
      <c r="CA35" s="301" t="str">
        <f>'[5]Precios de contratos anteriores'!CG39</f>
        <v xml:space="preserve"> </v>
      </c>
      <c r="CB35" s="301">
        <f t="shared" si="0"/>
        <v>0.51891428571428566</v>
      </c>
      <c r="CC35" s="301">
        <f t="shared" si="1"/>
        <v>0.15467983523579132</v>
      </c>
      <c r="CD35" s="301">
        <f t="shared" si="2"/>
        <v>0.36423445047849434</v>
      </c>
      <c r="CE35" s="301">
        <f t="shared" si="3"/>
        <v>0.67359412095007698</v>
      </c>
      <c r="CF35" s="301">
        <f t="shared" si="4"/>
        <v>0.39600000000000002</v>
      </c>
      <c r="CG35" s="300" t="str">
        <f t="shared" si="5"/>
        <v/>
      </c>
      <c r="CH35" s="300" t="str">
        <f t="shared" si="6"/>
        <v/>
      </c>
      <c r="CI35" s="300" t="str">
        <f t="shared" si="7"/>
        <v/>
      </c>
      <c r="CJ35" s="300" t="str">
        <f t="shared" si="8"/>
        <v/>
      </c>
      <c r="CK35" s="300" t="str">
        <f t="shared" si="9"/>
        <v/>
      </c>
      <c r="CL35" s="300" t="str">
        <f t="shared" si="10"/>
        <v/>
      </c>
      <c r="CM35" s="300" t="str">
        <f t="shared" si="11"/>
        <v/>
      </c>
      <c r="CN35" s="300" t="str">
        <f t="shared" si="12"/>
        <v/>
      </c>
      <c r="CO35" s="300" t="str">
        <f t="shared" si="13"/>
        <v/>
      </c>
      <c r="CP35" s="300" t="str">
        <f t="shared" si="14"/>
        <v/>
      </c>
      <c r="CQ35" s="300" t="str">
        <f t="shared" si="15"/>
        <v/>
      </c>
      <c r="CR35" s="300" t="str">
        <f t="shared" si="16"/>
        <v/>
      </c>
      <c r="CS35" s="300" t="str">
        <f t="shared" si="17"/>
        <v/>
      </c>
      <c r="CT35" s="300" t="str">
        <f t="shared" si="18"/>
        <v/>
      </c>
      <c r="CU35" s="300" t="str">
        <f t="shared" si="19"/>
        <v/>
      </c>
      <c r="CV35" s="300" t="str">
        <f t="shared" si="20"/>
        <v/>
      </c>
      <c r="CW35" s="300" t="str">
        <f t="shared" si="21"/>
        <v/>
      </c>
      <c r="CX35" s="300" t="str">
        <f t="shared" si="22"/>
        <v/>
      </c>
      <c r="CY35" s="300" t="str">
        <f t="shared" si="23"/>
        <v/>
      </c>
      <c r="CZ35" s="300" t="str">
        <f t="shared" si="24"/>
        <v/>
      </c>
      <c r="DA35" s="300" t="str">
        <f t="shared" si="25"/>
        <v/>
      </c>
      <c r="DB35" s="300" t="str">
        <f t="shared" si="26"/>
        <v/>
      </c>
      <c r="DC35" s="300" t="str">
        <f t="shared" si="27"/>
        <v/>
      </c>
      <c r="DD35" s="300" t="str">
        <f t="shared" si="28"/>
        <v/>
      </c>
      <c r="DE35" s="300" t="str">
        <f t="shared" si="29"/>
        <v/>
      </c>
      <c r="DF35" s="300" t="str">
        <f t="shared" si="30"/>
        <v/>
      </c>
      <c r="DG35" s="300" t="str">
        <f t="shared" si="31"/>
        <v/>
      </c>
      <c r="DH35" s="300" t="str">
        <f t="shared" si="32"/>
        <v/>
      </c>
      <c r="DI35" s="300" t="str">
        <f t="shared" si="33"/>
        <v/>
      </c>
      <c r="DJ35" s="300" t="str">
        <f t="shared" si="34"/>
        <v/>
      </c>
      <c r="DK35" s="300" t="str">
        <f t="shared" si="35"/>
        <v/>
      </c>
      <c r="DL35" s="300" t="str">
        <f t="shared" si="36"/>
        <v/>
      </c>
      <c r="DM35" s="300" t="str">
        <f t="shared" si="37"/>
        <v/>
      </c>
      <c r="DN35" s="300" t="str">
        <f t="shared" si="38"/>
        <v/>
      </c>
      <c r="DO35" s="300" t="str">
        <f t="shared" si="39"/>
        <v/>
      </c>
      <c r="DP35" s="300" t="str">
        <f t="shared" si="40"/>
        <v/>
      </c>
      <c r="DQ35" s="300">
        <f t="shared" si="41"/>
        <v>0.378</v>
      </c>
      <c r="DR35" s="300">
        <f t="shared" si="42"/>
        <v>0.37440000000000001</v>
      </c>
      <c r="DS35" s="300" t="str">
        <f t="shared" si="43"/>
        <v/>
      </c>
      <c r="DT35" s="300" t="str">
        <f t="shared" si="44"/>
        <v/>
      </c>
      <c r="DU35" s="300" t="str">
        <f t="shared" si="45"/>
        <v/>
      </c>
      <c r="DV35" s="300" t="str">
        <f t="shared" si="46"/>
        <v/>
      </c>
      <c r="DW35" s="300" t="str">
        <f t="shared" si="47"/>
        <v/>
      </c>
      <c r="DX35" s="300" t="str">
        <f t="shared" si="48"/>
        <v/>
      </c>
      <c r="DY35" s="300" t="str">
        <f t="shared" si="49"/>
        <v/>
      </c>
      <c r="DZ35" s="300" t="str">
        <f t="shared" si="50"/>
        <v/>
      </c>
      <c r="EA35" s="300" t="str">
        <f t="shared" si="51"/>
        <v/>
      </c>
      <c r="EB35" s="300" t="str">
        <f t="shared" si="52"/>
        <v/>
      </c>
      <c r="EC35" s="300" t="str">
        <f t="shared" si="53"/>
        <v/>
      </c>
      <c r="ED35" s="300" t="str">
        <f t="shared" si="54"/>
        <v/>
      </c>
      <c r="EE35" s="300" t="str">
        <f t="shared" si="55"/>
        <v/>
      </c>
      <c r="EF35" s="300" t="str">
        <f t="shared" si="56"/>
        <v/>
      </c>
      <c r="EG35" s="300" t="str">
        <f t="shared" si="57"/>
        <v/>
      </c>
      <c r="EH35" s="300" t="str">
        <f t="shared" si="58"/>
        <v/>
      </c>
      <c r="EI35" s="300" t="str">
        <f t="shared" si="59"/>
        <v/>
      </c>
      <c r="EJ35" s="300" t="str">
        <f t="shared" si="60"/>
        <v/>
      </c>
      <c r="EK35" s="300" t="str">
        <f t="shared" si="61"/>
        <v/>
      </c>
      <c r="EL35" s="300" t="str">
        <f t="shared" si="62"/>
        <v/>
      </c>
      <c r="EM35" s="300" t="str">
        <f t="shared" si="63"/>
        <v/>
      </c>
      <c r="EN35" s="300" t="str">
        <f t="shared" si="64"/>
        <v/>
      </c>
      <c r="EO35" s="300" t="str">
        <f t="shared" si="65"/>
        <v/>
      </c>
      <c r="EP35" s="300" t="str">
        <f t="shared" si="66"/>
        <v/>
      </c>
      <c r="EQ35" s="300" t="str">
        <f t="shared" si="67"/>
        <v/>
      </c>
      <c r="ER35" s="300" t="str">
        <f t="shared" si="68"/>
        <v/>
      </c>
      <c r="ES35" s="300" t="str">
        <f t="shared" si="69"/>
        <v/>
      </c>
      <c r="ET35" s="300" t="str">
        <f t="shared" si="70"/>
        <v/>
      </c>
      <c r="EU35" s="300" t="str">
        <f t="shared" si="71"/>
        <v/>
      </c>
      <c r="EV35" s="300" t="str">
        <f t="shared" si="72"/>
        <v/>
      </c>
      <c r="EW35" s="300" t="str">
        <f t="shared" si="73"/>
        <v/>
      </c>
      <c r="EX35" s="300" t="str">
        <f t="shared" si="74"/>
        <v/>
      </c>
      <c r="EY35" s="300" t="str">
        <f t="shared" si="75"/>
        <v/>
      </c>
      <c r="EZ35" s="300" t="str">
        <f t="shared" si="76"/>
        <v/>
      </c>
      <c r="FA35" s="299">
        <f t="shared" si="77"/>
        <v>0.38</v>
      </c>
      <c r="FB35" s="299">
        <f>ROUND(FA35*(1+[5]Inflación!$G$50),2)</f>
        <v>0.38</v>
      </c>
      <c r="FC35" s="298">
        <f t="shared" si="78"/>
        <v>5.555555555555558E-2</v>
      </c>
    </row>
    <row r="36" spans="2:159" ht="21" customHeight="1">
      <c r="B36" s="309">
        <f t="shared" si="79"/>
        <v>31</v>
      </c>
      <c r="C36" s="316" t="s">
        <v>1025</v>
      </c>
      <c r="D36" s="302"/>
      <c r="E36" s="311" t="s">
        <v>12</v>
      </c>
      <c r="F36" s="314">
        <v>0.6</v>
      </c>
      <c r="G36" s="304"/>
      <c r="H36" s="302"/>
      <c r="I36" s="302"/>
      <c r="J36" s="301" t="str">
        <f>'[5]Precios de contratos anteriores'!AV40</f>
        <v xml:space="preserve"> </v>
      </c>
      <c r="K36" s="301" t="str">
        <f>'[5]Precios de contratos anteriores'!AW40</f>
        <v xml:space="preserve"> </v>
      </c>
      <c r="L36" s="301" t="str">
        <f>'[5]Precios de contratos anteriores'!AX40</f>
        <v xml:space="preserve"> </v>
      </c>
      <c r="M36" s="301" t="str">
        <f>'[5]Precios de contratos anteriores'!AY40</f>
        <v xml:space="preserve"> </v>
      </c>
      <c r="N36" s="302"/>
      <c r="O36" s="302"/>
      <c r="P36" s="302"/>
      <c r="Q36" s="302" t="str">
        <f>'[5]Precios de contratos anteriores'!AZ40</f>
        <v xml:space="preserve"> </v>
      </c>
      <c r="R36" s="302" t="str">
        <f>'[5]Precios de contratos anteriores'!BA40</f>
        <v xml:space="preserve"> </v>
      </c>
      <c r="S36" s="302" t="str">
        <f>'[5]Precios de contratos anteriores'!BB40</f>
        <v xml:space="preserve"> </v>
      </c>
      <c r="T36" s="302"/>
      <c r="U36" s="302"/>
      <c r="V36" s="302"/>
      <c r="W36" s="302"/>
      <c r="X36" s="302"/>
      <c r="Y36" s="302"/>
      <c r="Z36" s="302"/>
      <c r="AA36" s="302"/>
      <c r="AB36" s="302"/>
      <c r="AC36" s="302"/>
      <c r="AD36" s="302"/>
      <c r="AE36" s="302"/>
      <c r="AF36" s="302"/>
      <c r="AG36" s="302"/>
      <c r="AH36" s="302"/>
      <c r="AI36" s="302" t="str">
        <f>'[5]Precios de contratos anteriores'!BI40</f>
        <v xml:space="preserve"> </v>
      </c>
      <c r="AJ36" s="302"/>
      <c r="AK36" s="302"/>
      <c r="AL36" s="313">
        <v>0.69</v>
      </c>
      <c r="AM36" s="313">
        <v>0.73</v>
      </c>
      <c r="AN36" s="313">
        <v>0.9</v>
      </c>
      <c r="AO36" s="302"/>
      <c r="AP36" s="302"/>
      <c r="AQ36" s="302" t="str">
        <f>'[5]Precios de contratos anteriores'!BO40</f>
        <v xml:space="preserve"> </v>
      </c>
      <c r="AR36" s="303">
        <v>0.63</v>
      </c>
      <c r="AS36" s="303">
        <v>0.624</v>
      </c>
      <c r="AT36" s="303">
        <v>0.76</v>
      </c>
      <c r="AU36" s="302" t="str">
        <f>'[5]Precios de contratos anteriores'!BP40</f>
        <v xml:space="preserve"> </v>
      </c>
      <c r="AV36" s="302" t="str">
        <f>'[5]Precios de contratos anteriores'!BQ40</f>
        <v xml:space="preserve"> </v>
      </c>
      <c r="AW36" s="302" t="str">
        <f>'[5]Precios de contratos anteriores'!BR40</f>
        <v xml:space="preserve"> </v>
      </c>
      <c r="AX36" s="303"/>
      <c r="AY36" s="303"/>
      <c r="AZ36" s="303"/>
      <c r="BA36" s="303" t="str">
        <f>'[5]Precios de contratos anteriores'!BS40</f>
        <v xml:space="preserve"> </v>
      </c>
      <c r="BB36" s="303" t="str">
        <f>'[5]Precios de contratos anteriores'!BT40</f>
        <v xml:space="preserve"> </v>
      </c>
      <c r="BC36" s="302"/>
      <c r="BD36" s="302"/>
      <c r="BE36" s="302"/>
      <c r="BF36" s="302"/>
      <c r="BG36" s="302"/>
      <c r="BH36" s="302"/>
      <c r="BI36" s="302"/>
      <c r="BJ36" s="302"/>
      <c r="BK36" s="302"/>
      <c r="BL36" s="302"/>
      <c r="BM36" s="302"/>
      <c r="BN36" s="302"/>
      <c r="BO36" s="302"/>
      <c r="BP36" s="302"/>
      <c r="BQ36" s="302"/>
      <c r="BR36" s="302"/>
      <c r="BS36" s="302" t="str">
        <f>'[5]Precios de contratos anteriores'!CB40</f>
        <v xml:space="preserve"> </v>
      </c>
      <c r="BT36" s="302" t="str">
        <f>'[5]Precios de contratos anteriores'!CC40</f>
        <v xml:space="preserve"> </v>
      </c>
      <c r="BU36" s="302" t="str">
        <f>'[5]Precios de contratos anteriores'!CD40</f>
        <v xml:space="preserve"> </v>
      </c>
      <c r="BV36" s="302"/>
      <c r="BW36" s="302"/>
      <c r="BX36" s="302"/>
      <c r="BY36" s="301" t="str">
        <f>'[5]Precios de contratos anteriores'!CE40</f>
        <v xml:space="preserve"> </v>
      </c>
      <c r="BZ36" s="301" t="str">
        <f>'[5]Precios de contratos anteriores'!CF40</f>
        <v xml:space="preserve"> </v>
      </c>
      <c r="CA36" s="301" t="str">
        <f>'[5]Precios de contratos anteriores'!CG40</f>
        <v xml:space="preserve"> </v>
      </c>
      <c r="CB36" s="301">
        <f t="shared" si="0"/>
        <v>0.70485714285714274</v>
      </c>
      <c r="CC36" s="301">
        <f t="shared" si="1"/>
        <v>0.10417201891011632</v>
      </c>
      <c r="CD36" s="301">
        <f t="shared" si="2"/>
        <v>0.60068512394702644</v>
      </c>
      <c r="CE36" s="301">
        <f t="shared" si="3"/>
        <v>0.80902916176725903</v>
      </c>
      <c r="CF36" s="301">
        <f t="shared" si="4"/>
        <v>0.66</v>
      </c>
      <c r="CG36" s="300" t="str">
        <f t="shared" si="5"/>
        <v/>
      </c>
      <c r="CH36" s="300" t="str">
        <f t="shared" si="6"/>
        <v/>
      </c>
      <c r="CI36" s="300" t="str">
        <f t="shared" si="7"/>
        <v/>
      </c>
      <c r="CJ36" s="300" t="str">
        <f t="shared" si="8"/>
        <v/>
      </c>
      <c r="CK36" s="300" t="str">
        <f t="shared" si="9"/>
        <v/>
      </c>
      <c r="CL36" s="300" t="str">
        <f t="shared" si="10"/>
        <v/>
      </c>
      <c r="CM36" s="300" t="str">
        <f t="shared" si="11"/>
        <v/>
      </c>
      <c r="CN36" s="300" t="str">
        <f t="shared" si="12"/>
        <v/>
      </c>
      <c r="CO36" s="300" t="str">
        <f t="shared" si="13"/>
        <v/>
      </c>
      <c r="CP36" s="300" t="str">
        <f t="shared" si="14"/>
        <v/>
      </c>
      <c r="CQ36" s="300" t="str">
        <f t="shared" si="15"/>
        <v/>
      </c>
      <c r="CR36" s="300" t="str">
        <f t="shared" si="16"/>
        <v/>
      </c>
      <c r="CS36" s="300" t="str">
        <f t="shared" si="17"/>
        <v/>
      </c>
      <c r="CT36" s="300" t="str">
        <f t="shared" si="18"/>
        <v/>
      </c>
      <c r="CU36" s="300" t="str">
        <f t="shared" si="19"/>
        <v/>
      </c>
      <c r="CV36" s="300" t="str">
        <f t="shared" si="20"/>
        <v/>
      </c>
      <c r="CW36" s="300" t="str">
        <f t="shared" si="21"/>
        <v/>
      </c>
      <c r="CX36" s="300" t="str">
        <f t="shared" si="22"/>
        <v/>
      </c>
      <c r="CY36" s="300" t="str">
        <f t="shared" si="23"/>
        <v/>
      </c>
      <c r="CZ36" s="300" t="str">
        <f t="shared" si="24"/>
        <v/>
      </c>
      <c r="DA36" s="300" t="str">
        <f t="shared" si="25"/>
        <v/>
      </c>
      <c r="DB36" s="300" t="str">
        <f t="shared" si="26"/>
        <v/>
      </c>
      <c r="DC36" s="300" t="str">
        <f t="shared" si="27"/>
        <v/>
      </c>
      <c r="DD36" s="300" t="str">
        <f t="shared" si="28"/>
        <v/>
      </c>
      <c r="DE36" s="300" t="str">
        <f t="shared" si="29"/>
        <v/>
      </c>
      <c r="DF36" s="300" t="str">
        <f t="shared" si="30"/>
        <v/>
      </c>
      <c r="DG36" s="300" t="str">
        <f t="shared" si="31"/>
        <v/>
      </c>
      <c r="DH36" s="300" t="str">
        <f t="shared" si="32"/>
        <v/>
      </c>
      <c r="DI36" s="300" t="str">
        <f t="shared" si="33"/>
        <v/>
      </c>
      <c r="DJ36" s="300" t="str">
        <f t="shared" si="34"/>
        <v/>
      </c>
      <c r="DK36" s="300" t="str">
        <f t="shared" si="35"/>
        <v/>
      </c>
      <c r="DL36" s="300" t="str">
        <f t="shared" si="36"/>
        <v/>
      </c>
      <c r="DM36" s="300" t="str">
        <f t="shared" si="37"/>
        <v/>
      </c>
      <c r="DN36" s="300" t="str">
        <f t="shared" si="38"/>
        <v/>
      </c>
      <c r="DO36" s="300" t="str">
        <f t="shared" si="39"/>
        <v/>
      </c>
      <c r="DP36" s="300" t="str">
        <f t="shared" si="40"/>
        <v/>
      </c>
      <c r="DQ36" s="300">
        <f t="shared" si="41"/>
        <v>0.63</v>
      </c>
      <c r="DR36" s="300">
        <f t="shared" si="42"/>
        <v>0.624</v>
      </c>
      <c r="DS36" s="300" t="str">
        <f t="shared" si="43"/>
        <v/>
      </c>
      <c r="DT36" s="300" t="str">
        <f t="shared" si="44"/>
        <v/>
      </c>
      <c r="DU36" s="300" t="str">
        <f t="shared" si="45"/>
        <v/>
      </c>
      <c r="DV36" s="300" t="str">
        <f t="shared" si="46"/>
        <v/>
      </c>
      <c r="DW36" s="300" t="str">
        <f t="shared" si="47"/>
        <v/>
      </c>
      <c r="DX36" s="300" t="str">
        <f t="shared" si="48"/>
        <v/>
      </c>
      <c r="DY36" s="300" t="str">
        <f t="shared" si="49"/>
        <v/>
      </c>
      <c r="DZ36" s="300" t="str">
        <f t="shared" si="50"/>
        <v/>
      </c>
      <c r="EA36" s="300" t="str">
        <f t="shared" si="51"/>
        <v/>
      </c>
      <c r="EB36" s="300" t="str">
        <f t="shared" si="52"/>
        <v/>
      </c>
      <c r="EC36" s="300" t="str">
        <f t="shared" si="53"/>
        <v/>
      </c>
      <c r="ED36" s="300" t="str">
        <f t="shared" si="54"/>
        <v/>
      </c>
      <c r="EE36" s="300" t="str">
        <f t="shared" si="55"/>
        <v/>
      </c>
      <c r="EF36" s="300" t="str">
        <f t="shared" si="56"/>
        <v/>
      </c>
      <c r="EG36" s="300" t="str">
        <f t="shared" si="57"/>
        <v/>
      </c>
      <c r="EH36" s="300" t="str">
        <f t="shared" si="58"/>
        <v/>
      </c>
      <c r="EI36" s="300" t="str">
        <f t="shared" si="59"/>
        <v/>
      </c>
      <c r="EJ36" s="300" t="str">
        <f t="shared" si="60"/>
        <v/>
      </c>
      <c r="EK36" s="300" t="str">
        <f t="shared" si="61"/>
        <v/>
      </c>
      <c r="EL36" s="300" t="str">
        <f t="shared" si="62"/>
        <v/>
      </c>
      <c r="EM36" s="300" t="str">
        <f t="shared" si="63"/>
        <v/>
      </c>
      <c r="EN36" s="300" t="str">
        <f t="shared" si="64"/>
        <v/>
      </c>
      <c r="EO36" s="300" t="str">
        <f t="shared" si="65"/>
        <v/>
      </c>
      <c r="EP36" s="300" t="str">
        <f t="shared" si="66"/>
        <v/>
      </c>
      <c r="EQ36" s="300" t="str">
        <f t="shared" si="67"/>
        <v/>
      </c>
      <c r="ER36" s="300" t="str">
        <f t="shared" si="68"/>
        <v/>
      </c>
      <c r="ES36" s="300" t="str">
        <f t="shared" si="69"/>
        <v/>
      </c>
      <c r="ET36" s="300" t="str">
        <f t="shared" si="70"/>
        <v/>
      </c>
      <c r="EU36" s="300" t="str">
        <f t="shared" si="71"/>
        <v/>
      </c>
      <c r="EV36" s="300" t="str">
        <f t="shared" si="72"/>
        <v/>
      </c>
      <c r="EW36" s="300" t="str">
        <f t="shared" si="73"/>
        <v/>
      </c>
      <c r="EX36" s="300" t="str">
        <f t="shared" si="74"/>
        <v/>
      </c>
      <c r="EY36" s="300" t="str">
        <f t="shared" si="75"/>
        <v/>
      </c>
      <c r="EZ36" s="300" t="str">
        <f t="shared" si="76"/>
        <v/>
      </c>
      <c r="FA36" s="299">
        <f t="shared" si="77"/>
        <v>0.63</v>
      </c>
      <c r="FB36" s="299">
        <f>ROUND(FA36*(1+[5]Inflación!$G$50),2)</f>
        <v>0.64</v>
      </c>
      <c r="FC36" s="298">
        <f t="shared" si="78"/>
        <v>5.0000000000000044E-2</v>
      </c>
    </row>
    <row r="37" spans="2:159" ht="21" customHeight="1">
      <c r="B37" s="309">
        <f t="shared" si="79"/>
        <v>32</v>
      </c>
      <c r="C37" s="315" t="s">
        <v>1024</v>
      </c>
      <c r="D37" s="302"/>
      <c r="E37" s="311" t="s">
        <v>12</v>
      </c>
      <c r="F37" s="314">
        <v>65.84</v>
      </c>
      <c r="G37" s="304"/>
      <c r="H37" s="302"/>
      <c r="I37" s="302"/>
      <c r="J37" s="301" t="str">
        <f>'[5]Precios de contratos anteriores'!AV41</f>
        <v xml:space="preserve"> </v>
      </c>
      <c r="K37" s="301" t="str">
        <f>'[5]Precios de contratos anteriores'!AW41</f>
        <v xml:space="preserve"> </v>
      </c>
      <c r="L37" s="301" t="str">
        <f>'[5]Precios de contratos anteriores'!AX41</f>
        <v xml:space="preserve"> </v>
      </c>
      <c r="M37" s="301" t="str">
        <f>'[5]Precios de contratos anteriores'!AY41</f>
        <v xml:space="preserve"> </v>
      </c>
      <c r="N37" s="302"/>
      <c r="O37" s="302"/>
      <c r="P37" s="302"/>
      <c r="Q37" s="302" t="str">
        <f>'[5]Precios de contratos anteriores'!AZ41</f>
        <v xml:space="preserve"> </v>
      </c>
      <c r="R37" s="302" t="str">
        <f>'[5]Precios de contratos anteriores'!BA41</f>
        <v xml:space="preserve"> </v>
      </c>
      <c r="S37" s="302" t="str">
        <f>'[5]Precios de contratos anteriores'!BB41</f>
        <v xml:space="preserve"> </v>
      </c>
      <c r="T37" s="302"/>
      <c r="U37" s="302"/>
      <c r="V37" s="302"/>
      <c r="W37" s="302"/>
      <c r="X37" s="302"/>
      <c r="Y37" s="302"/>
      <c r="Z37" s="302"/>
      <c r="AA37" s="302"/>
      <c r="AB37" s="302"/>
      <c r="AC37" s="302"/>
      <c r="AD37" s="302"/>
      <c r="AE37" s="302"/>
      <c r="AF37" s="302"/>
      <c r="AG37" s="302"/>
      <c r="AH37" s="302"/>
      <c r="AI37" s="302" t="str">
        <f>'[5]Precios de contratos anteriores'!BI41</f>
        <v xml:space="preserve"> </v>
      </c>
      <c r="AJ37" s="302"/>
      <c r="AK37" s="302"/>
      <c r="AL37" s="313">
        <v>124</v>
      </c>
      <c r="AM37" s="313">
        <v>128</v>
      </c>
      <c r="AN37" s="313">
        <v>161.19999999999999</v>
      </c>
      <c r="AO37" s="302"/>
      <c r="AP37" s="302"/>
      <c r="AQ37" s="302" t="str">
        <f>'[5]Precios de contratos anteriores'!BO41</f>
        <v xml:space="preserve"> </v>
      </c>
      <c r="AR37" s="303">
        <v>69.132000000000005</v>
      </c>
      <c r="AS37" s="303">
        <v>68.473600000000005</v>
      </c>
      <c r="AT37" s="303">
        <v>72.42</v>
      </c>
      <c r="AU37" s="302" t="str">
        <f>'[5]Precios de contratos anteriores'!BP41</f>
        <v xml:space="preserve"> </v>
      </c>
      <c r="AV37" s="302" t="str">
        <f>'[5]Precios de contratos anteriores'!BQ41</f>
        <v xml:space="preserve"> </v>
      </c>
      <c r="AW37" s="302" t="str">
        <f>'[5]Precios de contratos anteriores'!BR41</f>
        <v xml:space="preserve"> </v>
      </c>
      <c r="AX37" s="303"/>
      <c r="AY37" s="303"/>
      <c r="AZ37" s="303"/>
      <c r="BA37" s="303" t="str">
        <f>'[5]Precios de contratos anteriores'!BS41</f>
        <v xml:space="preserve"> </v>
      </c>
      <c r="BB37" s="303" t="str">
        <f>'[5]Precios de contratos anteriores'!BT41</f>
        <v xml:space="preserve"> </v>
      </c>
      <c r="BC37" s="302"/>
      <c r="BD37" s="302"/>
      <c r="BE37" s="302"/>
      <c r="BF37" s="302"/>
      <c r="BG37" s="302"/>
      <c r="BH37" s="302"/>
      <c r="BI37" s="302"/>
      <c r="BJ37" s="302"/>
      <c r="BK37" s="302"/>
      <c r="BL37" s="302"/>
      <c r="BM37" s="302"/>
      <c r="BN37" s="302"/>
      <c r="BO37" s="302"/>
      <c r="BP37" s="302"/>
      <c r="BQ37" s="302"/>
      <c r="BR37" s="302"/>
      <c r="BS37" s="302" t="str">
        <f>'[5]Precios de contratos anteriores'!CB41</f>
        <v xml:space="preserve"> </v>
      </c>
      <c r="BT37" s="302" t="str">
        <f>'[5]Precios de contratos anteriores'!CC41</f>
        <v xml:space="preserve"> </v>
      </c>
      <c r="BU37" s="302" t="str">
        <f>'[5]Precios de contratos anteriores'!CD41</f>
        <v xml:space="preserve"> </v>
      </c>
      <c r="BV37" s="302"/>
      <c r="BW37" s="302"/>
      <c r="BX37" s="302"/>
      <c r="BY37" s="301" t="str">
        <f>'[5]Precios de contratos anteriores'!CE41</f>
        <v xml:space="preserve"> </v>
      </c>
      <c r="BZ37" s="301" t="str">
        <f>'[5]Precios de contratos anteriores'!CF41</f>
        <v xml:space="preserve"> </v>
      </c>
      <c r="CA37" s="301" t="str">
        <f>'[5]Precios de contratos anteriores'!CG41</f>
        <v xml:space="preserve"> </v>
      </c>
      <c r="CB37" s="301">
        <f t="shared" si="0"/>
        <v>98.437942857142858</v>
      </c>
      <c r="CC37" s="301">
        <f t="shared" si="1"/>
        <v>38.64942682485114</v>
      </c>
      <c r="CD37" s="301">
        <f t="shared" si="2"/>
        <v>59.788516032291717</v>
      </c>
      <c r="CE37" s="301">
        <f t="shared" si="3"/>
        <v>137.08736968199401</v>
      </c>
      <c r="CF37" s="301">
        <f t="shared" si="4"/>
        <v>72.424000000000007</v>
      </c>
      <c r="CG37" s="300" t="str">
        <f t="shared" si="5"/>
        <v/>
      </c>
      <c r="CH37" s="300" t="str">
        <f t="shared" si="6"/>
        <v/>
      </c>
      <c r="CI37" s="300" t="str">
        <f t="shared" si="7"/>
        <v/>
      </c>
      <c r="CJ37" s="300" t="str">
        <f t="shared" si="8"/>
        <v/>
      </c>
      <c r="CK37" s="300" t="str">
        <f t="shared" si="9"/>
        <v/>
      </c>
      <c r="CL37" s="300" t="str">
        <f t="shared" si="10"/>
        <v/>
      </c>
      <c r="CM37" s="300" t="str">
        <f t="shared" si="11"/>
        <v/>
      </c>
      <c r="CN37" s="300" t="str">
        <f t="shared" si="12"/>
        <v/>
      </c>
      <c r="CO37" s="300" t="str">
        <f t="shared" si="13"/>
        <v/>
      </c>
      <c r="CP37" s="300" t="str">
        <f t="shared" si="14"/>
        <v/>
      </c>
      <c r="CQ37" s="300" t="str">
        <f t="shared" si="15"/>
        <v/>
      </c>
      <c r="CR37" s="300" t="str">
        <f t="shared" si="16"/>
        <v/>
      </c>
      <c r="CS37" s="300" t="str">
        <f t="shared" si="17"/>
        <v/>
      </c>
      <c r="CT37" s="300" t="str">
        <f t="shared" si="18"/>
        <v/>
      </c>
      <c r="CU37" s="300" t="str">
        <f t="shared" si="19"/>
        <v/>
      </c>
      <c r="CV37" s="300" t="str">
        <f t="shared" si="20"/>
        <v/>
      </c>
      <c r="CW37" s="300" t="str">
        <f t="shared" si="21"/>
        <v/>
      </c>
      <c r="CX37" s="300" t="str">
        <f t="shared" si="22"/>
        <v/>
      </c>
      <c r="CY37" s="300" t="str">
        <f t="shared" si="23"/>
        <v/>
      </c>
      <c r="CZ37" s="300" t="str">
        <f t="shared" si="24"/>
        <v/>
      </c>
      <c r="DA37" s="300" t="str">
        <f t="shared" si="25"/>
        <v/>
      </c>
      <c r="DB37" s="300" t="str">
        <f t="shared" si="26"/>
        <v/>
      </c>
      <c r="DC37" s="300" t="str">
        <f t="shared" si="27"/>
        <v/>
      </c>
      <c r="DD37" s="300" t="str">
        <f t="shared" si="28"/>
        <v/>
      </c>
      <c r="DE37" s="300" t="str">
        <f t="shared" si="29"/>
        <v/>
      </c>
      <c r="DF37" s="300" t="str">
        <f t="shared" si="30"/>
        <v/>
      </c>
      <c r="DG37" s="300" t="str">
        <f t="shared" si="31"/>
        <v/>
      </c>
      <c r="DH37" s="300" t="str">
        <f t="shared" si="32"/>
        <v/>
      </c>
      <c r="DI37" s="300" t="str">
        <f t="shared" si="33"/>
        <v/>
      </c>
      <c r="DJ37" s="300" t="str">
        <f t="shared" si="34"/>
        <v/>
      </c>
      <c r="DK37" s="300" t="str">
        <f t="shared" si="35"/>
        <v/>
      </c>
      <c r="DL37" s="300" t="str">
        <f t="shared" si="36"/>
        <v/>
      </c>
      <c r="DM37" s="300" t="str">
        <f t="shared" si="37"/>
        <v/>
      </c>
      <c r="DN37" s="300" t="str">
        <f t="shared" si="38"/>
        <v/>
      </c>
      <c r="DO37" s="300" t="str">
        <f t="shared" si="39"/>
        <v/>
      </c>
      <c r="DP37" s="300" t="str">
        <f t="shared" si="40"/>
        <v/>
      </c>
      <c r="DQ37" s="300">
        <f t="shared" si="41"/>
        <v>69.132000000000005</v>
      </c>
      <c r="DR37" s="300">
        <f t="shared" si="42"/>
        <v>68.473600000000005</v>
      </c>
      <c r="DS37" s="300">
        <f t="shared" si="43"/>
        <v>72.42</v>
      </c>
      <c r="DT37" s="300" t="str">
        <f t="shared" si="44"/>
        <v/>
      </c>
      <c r="DU37" s="300" t="str">
        <f t="shared" si="45"/>
        <v/>
      </c>
      <c r="DV37" s="300" t="str">
        <f t="shared" si="46"/>
        <v/>
      </c>
      <c r="DW37" s="300" t="str">
        <f t="shared" si="47"/>
        <v/>
      </c>
      <c r="DX37" s="300" t="str">
        <f t="shared" si="48"/>
        <v/>
      </c>
      <c r="DY37" s="300" t="str">
        <f t="shared" si="49"/>
        <v/>
      </c>
      <c r="DZ37" s="300" t="str">
        <f t="shared" si="50"/>
        <v/>
      </c>
      <c r="EA37" s="300" t="str">
        <f t="shared" si="51"/>
        <v/>
      </c>
      <c r="EB37" s="300" t="str">
        <f t="shared" si="52"/>
        <v/>
      </c>
      <c r="EC37" s="300" t="str">
        <f t="shared" si="53"/>
        <v/>
      </c>
      <c r="ED37" s="300" t="str">
        <f t="shared" si="54"/>
        <v/>
      </c>
      <c r="EE37" s="300" t="str">
        <f t="shared" si="55"/>
        <v/>
      </c>
      <c r="EF37" s="300" t="str">
        <f t="shared" si="56"/>
        <v/>
      </c>
      <c r="EG37" s="300" t="str">
        <f t="shared" si="57"/>
        <v/>
      </c>
      <c r="EH37" s="300" t="str">
        <f t="shared" si="58"/>
        <v/>
      </c>
      <c r="EI37" s="300" t="str">
        <f t="shared" si="59"/>
        <v/>
      </c>
      <c r="EJ37" s="300" t="str">
        <f t="shared" si="60"/>
        <v/>
      </c>
      <c r="EK37" s="300" t="str">
        <f t="shared" si="61"/>
        <v/>
      </c>
      <c r="EL37" s="300" t="str">
        <f t="shared" si="62"/>
        <v/>
      </c>
      <c r="EM37" s="300" t="str">
        <f t="shared" si="63"/>
        <v/>
      </c>
      <c r="EN37" s="300" t="str">
        <f t="shared" si="64"/>
        <v/>
      </c>
      <c r="EO37" s="300" t="str">
        <f t="shared" si="65"/>
        <v/>
      </c>
      <c r="EP37" s="300" t="str">
        <f t="shared" si="66"/>
        <v/>
      </c>
      <c r="EQ37" s="300" t="str">
        <f t="shared" si="67"/>
        <v/>
      </c>
      <c r="ER37" s="300" t="str">
        <f t="shared" si="68"/>
        <v/>
      </c>
      <c r="ES37" s="300" t="str">
        <f t="shared" si="69"/>
        <v/>
      </c>
      <c r="ET37" s="300" t="str">
        <f t="shared" si="70"/>
        <v/>
      </c>
      <c r="EU37" s="300" t="str">
        <f t="shared" si="71"/>
        <v/>
      </c>
      <c r="EV37" s="300" t="str">
        <f t="shared" si="72"/>
        <v/>
      </c>
      <c r="EW37" s="300" t="str">
        <f t="shared" si="73"/>
        <v/>
      </c>
      <c r="EX37" s="300" t="str">
        <f t="shared" si="74"/>
        <v/>
      </c>
      <c r="EY37" s="300" t="str">
        <f t="shared" si="75"/>
        <v/>
      </c>
      <c r="EZ37" s="300" t="str">
        <f t="shared" si="76"/>
        <v/>
      </c>
      <c r="FA37" s="299">
        <f t="shared" si="77"/>
        <v>70.05</v>
      </c>
      <c r="FB37" s="299">
        <f>ROUND(FA37*(1+[5]Inflación!$G$50),2)</f>
        <v>70.95</v>
      </c>
      <c r="FC37" s="298">
        <f t="shared" si="78"/>
        <v>6.3942891859052109E-2</v>
      </c>
    </row>
    <row r="38" spans="2:159" ht="21" customHeight="1">
      <c r="B38" s="309">
        <f t="shared" si="79"/>
        <v>33</v>
      </c>
      <c r="C38" s="315" t="s">
        <v>1023</v>
      </c>
      <c r="D38" s="302"/>
      <c r="E38" s="311" t="s">
        <v>12</v>
      </c>
      <c r="F38" s="314">
        <v>212.38500000000002</v>
      </c>
      <c r="G38" s="304"/>
      <c r="H38" s="302"/>
      <c r="I38" s="302"/>
      <c r="J38" s="301" t="str">
        <f>'[5]Precios de contratos anteriores'!AV42</f>
        <v xml:space="preserve"> </v>
      </c>
      <c r="K38" s="301" t="str">
        <f>'[5]Precios de contratos anteriores'!AW42</f>
        <v xml:space="preserve"> </v>
      </c>
      <c r="L38" s="301" t="str">
        <f>'[5]Precios de contratos anteriores'!AX42</f>
        <v xml:space="preserve"> </v>
      </c>
      <c r="M38" s="301" t="str">
        <f>'[5]Precios de contratos anteriores'!AY42</f>
        <v xml:space="preserve"> </v>
      </c>
      <c r="N38" s="302"/>
      <c r="O38" s="302"/>
      <c r="P38" s="302"/>
      <c r="Q38" s="302" t="str">
        <f>'[5]Precios de contratos anteriores'!AZ42</f>
        <v xml:space="preserve"> </v>
      </c>
      <c r="R38" s="302" t="str">
        <f>'[5]Precios de contratos anteriores'!BA42</f>
        <v xml:space="preserve"> </v>
      </c>
      <c r="S38" s="302" t="str">
        <f>'[5]Precios de contratos anteriores'!BB42</f>
        <v xml:space="preserve"> </v>
      </c>
      <c r="T38" s="302"/>
      <c r="U38" s="302"/>
      <c r="V38" s="302"/>
      <c r="W38" s="302"/>
      <c r="X38" s="302"/>
      <c r="Y38" s="302"/>
      <c r="Z38" s="302"/>
      <c r="AA38" s="302"/>
      <c r="AB38" s="302"/>
      <c r="AC38" s="302"/>
      <c r="AD38" s="302"/>
      <c r="AE38" s="302"/>
      <c r="AF38" s="302"/>
      <c r="AG38" s="302"/>
      <c r="AH38" s="302"/>
      <c r="AI38" s="302" t="str">
        <f>'[5]Precios de contratos anteriores'!BI42</f>
        <v xml:space="preserve"> </v>
      </c>
      <c r="AJ38" s="302"/>
      <c r="AK38" s="302"/>
      <c r="AL38" s="313">
        <v>154.6</v>
      </c>
      <c r="AM38" s="313">
        <v>155.09</v>
      </c>
      <c r="AN38" s="313">
        <v>200.98</v>
      </c>
      <c r="AO38" s="302"/>
      <c r="AP38" s="302"/>
      <c r="AQ38" s="302" t="str">
        <f>'[5]Precios de contratos anteriores'!BO42</f>
        <v xml:space="preserve"> </v>
      </c>
      <c r="AR38" s="303">
        <v>223.00425000000001</v>
      </c>
      <c r="AS38" s="303">
        <v>220.88040000000001</v>
      </c>
      <c r="AT38" s="303">
        <v>223.25</v>
      </c>
      <c r="AU38" s="302" t="str">
        <f>'[5]Precios de contratos anteriores'!BP42</f>
        <v xml:space="preserve"> </v>
      </c>
      <c r="AV38" s="302" t="str">
        <f>'[5]Precios de contratos anteriores'!BQ42</f>
        <v xml:space="preserve"> </v>
      </c>
      <c r="AW38" s="302" t="str">
        <f>'[5]Precios de contratos anteriores'!BR42</f>
        <v xml:space="preserve"> </v>
      </c>
      <c r="AX38" s="303"/>
      <c r="AY38" s="303"/>
      <c r="AZ38" s="303"/>
      <c r="BA38" s="303" t="str">
        <f>'[5]Precios de contratos anteriores'!BS42</f>
        <v xml:space="preserve"> </v>
      </c>
      <c r="BB38" s="303" t="str">
        <f>'[5]Precios de contratos anteriores'!BT42</f>
        <v xml:space="preserve"> </v>
      </c>
      <c r="BC38" s="302"/>
      <c r="BD38" s="302"/>
      <c r="BE38" s="302"/>
      <c r="BF38" s="302"/>
      <c r="BG38" s="302"/>
      <c r="BH38" s="302"/>
      <c r="BI38" s="302"/>
      <c r="BJ38" s="302"/>
      <c r="BK38" s="302"/>
      <c r="BL38" s="302"/>
      <c r="BM38" s="302"/>
      <c r="BN38" s="302"/>
      <c r="BO38" s="302"/>
      <c r="BP38" s="302"/>
      <c r="BQ38" s="302"/>
      <c r="BR38" s="302"/>
      <c r="BS38" s="302" t="str">
        <f>'[5]Precios de contratos anteriores'!CB42</f>
        <v xml:space="preserve"> </v>
      </c>
      <c r="BT38" s="302" t="str">
        <f>'[5]Precios de contratos anteriores'!CC42</f>
        <v xml:space="preserve"> </v>
      </c>
      <c r="BU38" s="302" t="str">
        <f>'[5]Precios de contratos anteriores'!CD42</f>
        <v xml:space="preserve"> </v>
      </c>
      <c r="BV38" s="302"/>
      <c r="BW38" s="302"/>
      <c r="BX38" s="302"/>
      <c r="BY38" s="301" t="str">
        <f>'[5]Precios de contratos anteriores'!CE42</f>
        <v xml:space="preserve"> </v>
      </c>
      <c r="BZ38" s="301" t="str">
        <f>'[5]Precios de contratos anteriores'!CF42</f>
        <v xml:space="preserve"> </v>
      </c>
      <c r="CA38" s="301" t="str">
        <f>'[5]Precios de contratos anteriores'!CG42</f>
        <v xml:space="preserve"> </v>
      </c>
      <c r="CB38" s="301">
        <f t="shared" ref="CB38:CB69" si="80">IFERROR(AVERAGE(F38:CA38)," ")</f>
        <v>198.59852142857144</v>
      </c>
      <c r="CC38" s="301">
        <f t="shared" ref="CC38:CC69" si="81">IFERROR(_xlfn.STDEV.S(F38:CA38)," ")</f>
        <v>30.888015075752058</v>
      </c>
      <c r="CD38" s="301">
        <f t="shared" ref="CD38:CD69" si="82">IFERROR(CB38-CC38*$CD$2," ")</f>
        <v>167.71050635281938</v>
      </c>
      <c r="CE38" s="301">
        <f t="shared" ref="CE38:CE69" si="83">IFERROR(CB38+CC38*$CE$2," ")</f>
        <v>229.48653650432351</v>
      </c>
      <c r="CF38" s="301">
        <f t="shared" ref="CF38:CF69" si="84">IFERROR(F38*1.1," ")</f>
        <v>233.62350000000004</v>
      </c>
      <c r="CG38" s="300" t="str">
        <f t="shared" ref="CG38:CG69" si="85">IF(IF(H38&lt;$CF38,IF(H38&gt;$CD38,H38,""),"")=0,"",IF(H38&lt;$CF38,IF(H38&gt;$CD38,H38,""),""))</f>
        <v/>
      </c>
      <c r="CH38" s="300" t="str">
        <f t="shared" ref="CH38:CH69" si="86">IF(IF(I38&lt;$CF38,IF(I38&gt;$CD38,I38,""),"")=0,"",IF(I38&lt;$CF38,IF(I38&gt;$CD38,I38,""),""))</f>
        <v/>
      </c>
      <c r="CI38" s="300" t="str">
        <f t="shared" ref="CI38:CI69" si="87">IF(IF(J38&lt;$CF38,IF(J38&gt;$CD38,J38,""),"")=0,"",IF(J38&lt;$CF38,IF(J38&gt;$CD38,J38,""),""))</f>
        <v/>
      </c>
      <c r="CJ38" s="300" t="str">
        <f t="shared" ref="CJ38:CJ69" si="88">IF(IF(K38&lt;$CF38,IF(K38&gt;$CD38,K38,""),"")=0,"",IF(K38&lt;$CF38,IF(K38&gt;$CD38,K38,""),""))</f>
        <v/>
      </c>
      <c r="CK38" s="300" t="str">
        <f t="shared" ref="CK38:CK69" si="89">IF(IF(L38&lt;$CF38,IF(L38&gt;$CD38,L38,""),"")=0,"",IF(L38&lt;$CF38,IF(L38&gt;$CD38,L38,""),""))</f>
        <v/>
      </c>
      <c r="CL38" s="300" t="str">
        <f t="shared" ref="CL38:CL69" si="90">IF(IF(M38&lt;$CF38,IF(M38&gt;$CD38,M38,""),"")=0,"",IF(M38&lt;$CF38,IF(M38&gt;$CD38,M38,""),""))</f>
        <v/>
      </c>
      <c r="CM38" s="300" t="str">
        <f t="shared" ref="CM38:CM69" si="91">IF(IF(N38&lt;$CF38,IF(N38&gt;$CD38,N38,""),"")=0,"",IF(N38&lt;$CF38,IF(N38&gt;$CD38,N38,""),""))</f>
        <v/>
      </c>
      <c r="CN38" s="300" t="str">
        <f t="shared" ref="CN38:CN69" si="92">IF(IF(O38&lt;$CF38,IF(O38&gt;$CD38,O38,""),"")=0,"",IF(O38&lt;$CF38,IF(O38&gt;$CD38,O38,""),""))</f>
        <v/>
      </c>
      <c r="CO38" s="300" t="str">
        <f t="shared" ref="CO38:CO69" si="93">IF(IF(P38&lt;$CF38,IF(P38&gt;$CD38,P38,""),"")=0,"",IF(P38&lt;$CF38,IF(P38&gt;$CD38,P38,""),""))</f>
        <v/>
      </c>
      <c r="CP38" s="300" t="str">
        <f t="shared" ref="CP38:CP69" si="94">IF(IF(Q38&lt;$CF38,IF(Q38&gt;$CD38,Q38,""),"")=0,"",IF(Q38&lt;$CF38,IF(Q38&gt;$CD38,Q38,""),""))</f>
        <v/>
      </c>
      <c r="CQ38" s="300" t="str">
        <f t="shared" ref="CQ38:CQ69" si="95">IF(IF(R38&lt;$CF38,IF(R38&gt;$CD38,R38,""),"")=0,"",IF(R38&lt;$CF38,IF(R38&gt;$CD38,R38,""),""))</f>
        <v/>
      </c>
      <c r="CR38" s="300" t="str">
        <f t="shared" ref="CR38:CR69" si="96">IF(IF(S38&lt;$CF38,IF(S38&gt;$CD38,S38,""),"")=0,"",IF(S38&lt;$CF38,IF(S38&gt;$CD38,S38,""),""))</f>
        <v/>
      </c>
      <c r="CS38" s="300" t="str">
        <f t="shared" ref="CS38:CS69" si="97">IF(IF(T38&lt;$CF38,IF(T38&gt;$CD38,T38,""),"")=0,"",IF(T38&lt;$CF38,IF(T38&gt;$CD38,T38,""),""))</f>
        <v/>
      </c>
      <c r="CT38" s="300" t="str">
        <f t="shared" ref="CT38:CT69" si="98">IF(IF(U38&lt;$CF38,IF(U38&gt;$CD38,U38,""),"")=0,"",IF(U38&lt;$CF38,IF(U38&gt;$CD38,U38,""),""))</f>
        <v/>
      </c>
      <c r="CU38" s="300" t="str">
        <f t="shared" ref="CU38:CU69" si="99">IF(IF(V38&lt;$CF38,IF(V38&gt;$CD38,V38,""),"")=0,"",IF(V38&lt;$CF38,IF(V38&gt;$CD38,V38,""),""))</f>
        <v/>
      </c>
      <c r="CV38" s="300" t="str">
        <f t="shared" ref="CV38:CV69" si="100">IF(IF(W38&lt;$CF38,IF(W38&gt;$CD38,W38,""),"")=0,"",IF(W38&lt;$CF38,IF(W38&gt;$CD38,W38,""),""))</f>
        <v/>
      </c>
      <c r="CW38" s="300" t="str">
        <f t="shared" ref="CW38:CW69" si="101">IF(IF(X38&lt;$CF38,IF(X38&gt;$CD38,X38,""),"")=0,"",IF(X38&lt;$CF38,IF(X38&gt;$CD38,X38,""),""))</f>
        <v/>
      </c>
      <c r="CX38" s="300" t="str">
        <f t="shared" ref="CX38:CX69" si="102">IF(IF(Y38&lt;$CF38,IF(Y38&gt;$CD38,Y38,""),"")=0,"",IF(Y38&lt;$CF38,IF(Y38&gt;$CD38,Y38,""),""))</f>
        <v/>
      </c>
      <c r="CY38" s="300" t="str">
        <f t="shared" ref="CY38:CY69" si="103">IF(IF(Z38&lt;$CF38,IF(Z38&gt;$CD38,Z38,""),"")=0,"",IF(Z38&lt;$CF38,IF(Z38&gt;$CD38,Z38,""),""))</f>
        <v/>
      </c>
      <c r="CZ38" s="300" t="str">
        <f t="shared" ref="CZ38:CZ69" si="104">IF(IF(AA38&lt;$CF38,IF(AA38&gt;$CD38,AA38,""),"")=0,"",IF(AA38&lt;$CF38,IF(AA38&gt;$CD38,AA38,""),""))</f>
        <v/>
      </c>
      <c r="DA38" s="300" t="str">
        <f t="shared" ref="DA38:DA69" si="105">IF(IF(AB38&lt;$CF38,IF(AB38&gt;$CD38,AB38,""),"")=0,"",IF(AB38&lt;$CF38,IF(AB38&gt;$CD38,AB38,""),""))</f>
        <v/>
      </c>
      <c r="DB38" s="300" t="str">
        <f t="shared" ref="DB38:DB69" si="106">IF(IF(AC38&lt;$CF38,IF(AC38&gt;$CD38,AC38,""),"")=0,"",IF(AC38&lt;$CF38,IF(AC38&gt;$CD38,AC38,""),""))</f>
        <v/>
      </c>
      <c r="DC38" s="300" t="str">
        <f t="shared" ref="DC38:DC69" si="107">IF(IF(AD38&lt;$CF38,IF(AD38&gt;$CD38,AD38,""),"")=0,"",IF(AD38&lt;$CF38,IF(AD38&gt;$CD38,AD38,""),""))</f>
        <v/>
      </c>
      <c r="DD38" s="300" t="str">
        <f t="shared" ref="DD38:DD69" si="108">IF(IF(AE38&lt;$CF38,IF(AE38&gt;$CD38,AE38,""),"")=0,"",IF(AE38&lt;$CF38,IF(AE38&gt;$CD38,AE38,""),""))</f>
        <v/>
      </c>
      <c r="DE38" s="300" t="str">
        <f t="shared" ref="DE38:DE69" si="109">IF(IF(AF38&lt;$CF38,IF(AF38&gt;$CD38,AF38,""),"")=0,"",IF(AF38&lt;$CF38,IF(AF38&gt;$CD38,AF38,""),""))</f>
        <v/>
      </c>
      <c r="DF38" s="300" t="str">
        <f t="shared" ref="DF38:DF69" si="110">IF(IF(AG38&lt;$CF38,IF(AG38&gt;$CD38,AG38,""),"")=0,"",IF(AG38&lt;$CF38,IF(AG38&gt;$CD38,AG38,""),""))</f>
        <v/>
      </c>
      <c r="DG38" s="300" t="str">
        <f t="shared" ref="DG38:DG69" si="111">IF(IF(AH38&lt;$CF38,IF(AH38&gt;$CD38,AH38,""),"")=0,"",IF(AH38&lt;$CF38,IF(AH38&gt;$CD38,AH38,""),""))</f>
        <v/>
      </c>
      <c r="DH38" s="300" t="str">
        <f t="shared" ref="DH38:DH69" si="112">IF(IF(AI38&lt;$CF38,IF(AI38&gt;$CD38,AI38,""),"")=0,"",IF(AI38&lt;$CF38,IF(AI38&gt;$CD38,AI38,""),""))</f>
        <v/>
      </c>
      <c r="DI38" s="300" t="str">
        <f t="shared" ref="DI38:DI69" si="113">IF(IF(AJ38&lt;$CF38,IF(AJ38&gt;$CD38,AJ38,""),"")=0,"",IF(AJ38&lt;$CF38,IF(AJ38&gt;$CD38,AJ38,""),""))</f>
        <v/>
      </c>
      <c r="DJ38" s="300" t="str">
        <f t="shared" ref="DJ38:DJ69" si="114">IF(IF(AK38&lt;$CF38,IF(AK38&gt;$CD38,AK38,""),"")=0,"",IF(AK38&lt;$CF38,IF(AK38&gt;$CD38,AK38,""),""))</f>
        <v/>
      </c>
      <c r="DK38" s="300" t="str">
        <f t="shared" ref="DK38:DK69" si="115">IF(IF(AL38&lt;$CF38,IF(AL38&gt;$CD38,AL38,""),"")=0,"",IF(AL38&lt;$CF38,IF(AL38&gt;$CD38,AL38,""),""))</f>
        <v/>
      </c>
      <c r="DL38" s="300" t="str">
        <f t="shared" ref="DL38:DL69" si="116">IF(IF(AM38&lt;$CF38,IF(AM38&gt;$CD38,AM38,""),"")=0,"",IF(AM38&lt;$CF38,IF(AM38&gt;$CD38,AM38,""),""))</f>
        <v/>
      </c>
      <c r="DM38" s="300">
        <f t="shared" ref="DM38:DM69" si="117">IF(IF(AN38&lt;$CF38,IF(AN38&gt;$CD38,AN38,""),"")=0,"",IF(AN38&lt;$CF38,IF(AN38&gt;$CD38,AN38,""),""))</f>
        <v>200.98</v>
      </c>
      <c r="DN38" s="300" t="str">
        <f t="shared" ref="DN38:DN69" si="118">IF(IF(AO38&lt;$CF38,IF(AO38&gt;$CD38,AO38,""),"")=0,"",IF(AO38&lt;$CF38,IF(AO38&gt;$CD38,AO38,""),""))</f>
        <v/>
      </c>
      <c r="DO38" s="300" t="str">
        <f t="shared" ref="DO38:DO69" si="119">IF(IF(AP38&lt;$CF38,IF(AP38&gt;$CD38,AP38,""),"")=0,"",IF(AP38&lt;$CF38,IF(AP38&gt;$CD38,AP38,""),""))</f>
        <v/>
      </c>
      <c r="DP38" s="300" t="str">
        <f t="shared" ref="DP38:DP69" si="120">IF(IF(AQ38&lt;$CF38,IF(AQ38&gt;$CD38,AQ38,""),"")=0,"",IF(AQ38&lt;$CF38,IF(AQ38&gt;$CD38,AQ38,""),""))</f>
        <v/>
      </c>
      <c r="DQ38" s="300">
        <f t="shared" ref="DQ38:DQ69" si="121">IF(IF(AR38&lt;$CF38,IF(AR38&gt;$CD38,AR38,""),"")=0,"",IF(AR38&lt;$CF38,IF(AR38&gt;$CD38,AR38,""),""))</f>
        <v>223.00425000000001</v>
      </c>
      <c r="DR38" s="300">
        <f t="shared" ref="DR38:DR69" si="122">IF(IF(AS38&lt;$CF38,IF(AS38&gt;$CD38,AS38,""),"")=0,"",IF(AS38&lt;$CF38,IF(AS38&gt;$CD38,AS38,""),""))</f>
        <v>220.88040000000001</v>
      </c>
      <c r="DS38" s="300">
        <f t="shared" ref="DS38:DS69" si="123">IF(IF(AT38&lt;$CF38,IF(AT38&gt;$CD38,AT38,""),"")=0,"",IF(AT38&lt;$CF38,IF(AT38&gt;$CD38,AT38,""),""))</f>
        <v>223.25</v>
      </c>
      <c r="DT38" s="300" t="str">
        <f t="shared" ref="DT38:DT69" si="124">IF(IF(AU38&lt;$CF38,IF(AU38&gt;$CD38,AU38,""),"")=0,"",IF(AU38&lt;$CF38,IF(AU38&gt;$CD38,AU38,""),""))</f>
        <v/>
      </c>
      <c r="DU38" s="300" t="str">
        <f t="shared" ref="DU38:DU69" si="125">IF(IF(AV38&lt;$CF38,IF(AV38&gt;$CD38,AV38,""),"")=0,"",IF(AV38&lt;$CF38,IF(AV38&gt;$CD38,AV38,""),""))</f>
        <v/>
      </c>
      <c r="DV38" s="300" t="str">
        <f t="shared" ref="DV38:DV69" si="126">IF(IF(AW38&lt;$CF38,IF(AW38&gt;$CD38,AW38,""),"")=0,"",IF(AW38&lt;$CF38,IF(AW38&gt;$CD38,AW38,""),""))</f>
        <v/>
      </c>
      <c r="DW38" s="300" t="str">
        <f t="shared" ref="DW38:DW69" si="127">IF(IF(AX38&lt;$CF38,IF(AX38&gt;$CD38,AX38,""),"")=0,"",IF(AX38&lt;$CF38,IF(AX38&gt;$CD38,AX38,""),""))</f>
        <v/>
      </c>
      <c r="DX38" s="300" t="str">
        <f t="shared" ref="DX38:DX69" si="128">IF(IF(AY38&lt;$CF38,IF(AY38&gt;$CD38,AY38,""),"")=0,"",IF(AY38&lt;$CF38,IF(AY38&gt;$CD38,AY38,""),""))</f>
        <v/>
      </c>
      <c r="DY38" s="300" t="str">
        <f t="shared" ref="DY38:DY69" si="129">IF(IF(AZ38&lt;$CF38,IF(AZ38&gt;$CD38,AZ38,""),"")=0,"",IF(AZ38&lt;$CF38,IF(AZ38&gt;$CD38,AZ38,""),""))</f>
        <v/>
      </c>
      <c r="DZ38" s="300" t="str">
        <f t="shared" ref="DZ38:DZ69" si="130">IF(IF(BA38&lt;$CF38,IF(BA38&gt;$CD38,BA38,""),"")=0,"",IF(BA38&lt;$CF38,IF(BA38&gt;$CD38,BA38,""),""))</f>
        <v/>
      </c>
      <c r="EA38" s="300" t="str">
        <f t="shared" ref="EA38:EA69" si="131">IF(IF(BB38&lt;$CF38,IF(BB38&gt;$CD38,BB38,""),"")=0,"",IF(BB38&lt;$CF38,IF(BB38&gt;$CD38,BB38,""),""))</f>
        <v/>
      </c>
      <c r="EB38" s="300" t="str">
        <f t="shared" ref="EB38:EB69" si="132">IF(IF(BC38&lt;$CF38,IF(BC38&gt;$CD38,BC38,""),"")=0,"",IF(BC38&lt;$CF38,IF(BC38&gt;$CD38,BC38,""),""))</f>
        <v/>
      </c>
      <c r="EC38" s="300" t="str">
        <f t="shared" ref="EC38:EC69" si="133">IF(IF(BD38&lt;$CF38,IF(BD38&gt;$CD38,BD38,""),"")=0,"",IF(BD38&lt;$CF38,IF(BD38&gt;$CD38,BD38,""),""))</f>
        <v/>
      </c>
      <c r="ED38" s="300" t="str">
        <f t="shared" ref="ED38:ED69" si="134">IF(IF(BE38&lt;$CF38,IF(BE38&gt;$CD38,BE38,""),"")=0,"",IF(BE38&lt;$CF38,IF(BE38&gt;$CD38,BE38,""),""))</f>
        <v/>
      </c>
      <c r="EE38" s="300" t="str">
        <f t="shared" ref="EE38:EE69" si="135">IF(IF(BF38&lt;$CF38,IF(BF38&gt;$CD38,BF38,""),"")=0,"",IF(BF38&lt;$CF38,IF(BF38&gt;$CD38,BF38,""),""))</f>
        <v/>
      </c>
      <c r="EF38" s="300" t="str">
        <f t="shared" ref="EF38:EF69" si="136">IF(IF(BG38&lt;$CF38,IF(BG38&gt;$CD38,BG38,""),"")=0,"",IF(BG38&lt;$CF38,IF(BG38&gt;$CD38,BG38,""),""))</f>
        <v/>
      </c>
      <c r="EG38" s="300" t="str">
        <f t="shared" ref="EG38:EG69" si="137">IF(IF(BH38&lt;$CF38,IF(BH38&gt;$CD38,BH38,""),"")=0,"",IF(BH38&lt;$CF38,IF(BH38&gt;$CD38,BH38,""),""))</f>
        <v/>
      </c>
      <c r="EH38" s="300" t="str">
        <f t="shared" ref="EH38:EH69" si="138">IF(IF(BI38&lt;$CF38,IF(BI38&gt;$CD38,BI38,""),"")=0,"",IF(BI38&lt;$CF38,IF(BI38&gt;$CD38,BI38,""),""))</f>
        <v/>
      </c>
      <c r="EI38" s="300" t="str">
        <f t="shared" ref="EI38:EI69" si="139">IF(IF(BJ38&lt;$CF38,IF(BJ38&gt;$CD38,BJ38,""),"")=0,"",IF(BJ38&lt;$CF38,IF(BJ38&gt;$CD38,BJ38,""),""))</f>
        <v/>
      </c>
      <c r="EJ38" s="300" t="str">
        <f t="shared" ref="EJ38:EJ69" si="140">IF(IF(BK38&lt;$CF38,IF(BK38&gt;$CD38,BK38,""),"")=0,"",IF(BK38&lt;$CF38,IF(BK38&gt;$CD38,BK38,""),""))</f>
        <v/>
      </c>
      <c r="EK38" s="300" t="str">
        <f t="shared" ref="EK38:EK69" si="141">IF(IF(BL38&lt;$CF38,IF(BL38&gt;$CD38,BL38,""),"")=0,"",IF(BL38&lt;$CF38,IF(BL38&gt;$CD38,BL38,""),""))</f>
        <v/>
      </c>
      <c r="EL38" s="300" t="str">
        <f t="shared" ref="EL38:EL69" si="142">IF(IF(BM38&lt;$CF38,IF(BM38&gt;$CD38,BM38,""),"")=0,"",IF(BM38&lt;$CF38,IF(BM38&gt;$CD38,BM38,""),""))</f>
        <v/>
      </c>
      <c r="EM38" s="300" t="str">
        <f t="shared" ref="EM38:EM69" si="143">IF(IF(BN38&lt;$CF38,IF(BN38&gt;$CD38,BN38,""),"")=0,"",IF(BN38&lt;$CF38,IF(BN38&gt;$CD38,BN38,""),""))</f>
        <v/>
      </c>
      <c r="EN38" s="300" t="str">
        <f t="shared" ref="EN38:EN69" si="144">IF(IF(BO38&lt;$CF38,IF(BO38&gt;$CD38,BO38,""),"")=0,"",IF(BO38&lt;$CF38,IF(BO38&gt;$CD38,BO38,""),""))</f>
        <v/>
      </c>
      <c r="EO38" s="300" t="str">
        <f t="shared" ref="EO38:EO69" si="145">IF(IF(BP38&lt;$CF38,IF(BP38&gt;$CD38,BP38,""),"")=0,"",IF(BP38&lt;$CF38,IF(BP38&gt;$CD38,BP38,""),""))</f>
        <v/>
      </c>
      <c r="EP38" s="300" t="str">
        <f t="shared" ref="EP38:EP69" si="146">IF(IF(BQ38&lt;$CF38,IF(BQ38&gt;$CD38,BQ38,""),"")=0,"",IF(BQ38&lt;$CF38,IF(BQ38&gt;$CD38,BQ38,""),""))</f>
        <v/>
      </c>
      <c r="EQ38" s="300" t="str">
        <f t="shared" ref="EQ38:EQ69" si="147">IF(IF(BR38&lt;$CF38,IF(BR38&gt;$CD38,BR38,""),"")=0,"",IF(BR38&lt;$CF38,IF(BR38&gt;$CD38,BR38,""),""))</f>
        <v/>
      </c>
      <c r="ER38" s="300" t="str">
        <f t="shared" ref="ER38:ER69" si="148">IF(IF(BS38&lt;$CF38,IF(BS38&gt;$CD38,BS38,""),"")=0,"",IF(BS38&lt;$CF38,IF(BS38&gt;$CD38,BS38,""),""))</f>
        <v/>
      </c>
      <c r="ES38" s="300" t="str">
        <f t="shared" ref="ES38:ES69" si="149">IF(IF(BT38&lt;$CF38,IF(BT38&gt;$CD38,BT38,""),"")=0,"",IF(BT38&lt;$CF38,IF(BT38&gt;$CD38,BT38,""),""))</f>
        <v/>
      </c>
      <c r="ET38" s="300" t="str">
        <f t="shared" ref="ET38:ET69" si="150">IF(IF(BU38&lt;$CF38,IF(BU38&gt;$CD38,BU38,""),"")=0,"",IF(BU38&lt;$CF38,IF(BU38&gt;$CD38,BU38,""),""))</f>
        <v/>
      </c>
      <c r="EU38" s="300" t="str">
        <f t="shared" ref="EU38:EU69" si="151">IF(IF(BV38&lt;$CF38,IF(BV38&gt;$CD38,BV38,""),"")=0,"",IF(BV38&lt;$CF38,IF(BV38&gt;$CD38,BV38,""),""))</f>
        <v/>
      </c>
      <c r="EV38" s="300" t="str">
        <f t="shared" ref="EV38:EV69" si="152">IF(IF(BW38&lt;$CF38,IF(BW38&gt;$CD38,BW38,""),"")=0,"",IF(BW38&lt;$CF38,IF(BW38&gt;$CD38,BW38,""),""))</f>
        <v/>
      </c>
      <c r="EW38" s="300" t="str">
        <f t="shared" ref="EW38:EW69" si="153">IF(IF(BX38&lt;$CF38,IF(BX38&gt;$CD38,BX38,""),"")=0,"",IF(BX38&lt;$CF38,IF(BX38&gt;$CD38,BX38,""),""))</f>
        <v/>
      </c>
      <c r="EX38" s="300" t="str">
        <f t="shared" ref="EX38:EX69" si="154">IF(IF(BY38&lt;$CF38,IF(BY38&gt;$CD38,BY38,""),"")=0,"",IF(BY38&lt;$CF38,IF(BY38&gt;$CD38,BY38,""),""))</f>
        <v/>
      </c>
      <c r="EY38" s="300" t="str">
        <f t="shared" ref="EY38:EY69" si="155">IF(IF(BZ38&lt;$CF38,IF(BZ38&gt;$CD38,BZ38,""),"")=0,"",IF(BZ38&lt;$CF38,IF(BZ38&gt;$CD38,BZ38,""),""))</f>
        <v/>
      </c>
      <c r="EZ38" s="300" t="str">
        <f t="shared" ref="EZ38:EZ69" si="156">IF(IF(CA38&lt;$CF38,IF(CA38&gt;$CD38,CA38,""),"")=0,"",IF(CA38&lt;$CF38,IF(CA38&gt;$CD38,CA38,""),""))</f>
        <v/>
      </c>
      <c r="FA38" s="299">
        <f t="shared" ref="FA38:FA69" si="157">ROUND(IFERROR(IF(G38&gt;0,G38,SUMSQ(CG38:EZ38)/SUM(CG38:EZ38)),F38),2)</f>
        <v>217.43</v>
      </c>
      <c r="FB38" s="299">
        <f>ROUND(FA38*(1+[5]Inflación!$G$50),2)</f>
        <v>220.22</v>
      </c>
      <c r="FC38" s="298">
        <f t="shared" ref="FC38:FC69" si="158">IFERROR(FA38/F38-1," ")</f>
        <v>2.3754031593568259E-2</v>
      </c>
    </row>
    <row r="39" spans="2:159" ht="21" customHeight="1">
      <c r="B39" s="309">
        <f t="shared" ref="B39:B70" si="159">B38+1</f>
        <v>34</v>
      </c>
      <c r="C39" s="315" t="s">
        <v>1022</v>
      </c>
      <c r="D39" s="302"/>
      <c r="E39" s="311" t="s">
        <v>12</v>
      </c>
      <c r="F39" s="314">
        <v>24.25</v>
      </c>
      <c r="G39" s="304"/>
      <c r="H39" s="302"/>
      <c r="I39" s="302"/>
      <c r="J39" s="301" t="str">
        <f>'[5]Precios de contratos anteriores'!AV43</f>
        <v xml:space="preserve"> </v>
      </c>
      <c r="K39" s="301" t="str">
        <f>'[5]Precios de contratos anteriores'!AW43</f>
        <v xml:space="preserve"> </v>
      </c>
      <c r="L39" s="301" t="str">
        <f>'[5]Precios de contratos anteriores'!AX43</f>
        <v xml:space="preserve"> </v>
      </c>
      <c r="M39" s="301" t="str">
        <f>'[5]Precios de contratos anteriores'!AY43</f>
        <v xml:space="preserve"> </v>
      </c>
      <c r="N39" s="302"/>
      <c r="O39" s="302"/>
      <c r="P39" s="302"/>
      <c r="Q39" s="302" t="str">
        <f>'[5]Precios de contratos anteriores'!AZ43</f>
        <v xml:space="preserve"> </v>
      </c>
      <c r="R39" s="302" t="str">
        <f>'[5]Precios de contratos anteriores'!BA43</f>
        <v xml:space="preserve"> </v>
      </c>
      <c r="S39" s="302" t="str">
        <f>'[5]Precios de contratos anteriores'!BB43</f>
        <v xml:space="preserve"> </v>
      </c>
      <c r="T39" s="302"/>
      <c r="U39" s="302"/>
      <c r="V39" s="302"/>
      <c r="W39" s="302"/>
      <c r="X39" s="302"/>
      <c r="Y39" s="302"/>
      <c r="Z39" s="302"/>
      <c r="AA39" s="302"/>
      <c r="AB39" s="302"/>
      <c r="AC39" s="302"/>
      <c r="AD39" s="302"/>
      <c r="AE39" s="302"/>
      <c r="AF39" s="302"/>
      <c r="AG39" s="302"/>
      <c r="AH39" s="302"/>
      <c r="AI39" s="302" t="str">
        <f>'[5]Precios de contratos anteriores'!BI43</f>
        <v xml:space="preserve"> </v>
      </c>
      <c r="AJ39" s="302"/>
      <c r="AK39" s="302"/>
      <c r="AL39" s="313">
        <v>17.5</v>
      </c>
      <c r="AM39" s="313">
        <v>17.98</v>
      </c>
      <c r="AN39" s="313">
        <v>22.75</v>
      </c>
      <c r="AO39" s="302"/>
      <c r="AP39" s="302"/>
      <c r="AQ39" s="302" t="str">
        <f>'[5]Precios de contratos anteriores'!BO43</f>
        <v xml:space="preserve"> </v>
      </c>
      <c r="AR39" s="303">
        <v>25.462499999999999</v>
      </c>
      <c r="AS39" s="303">
        <v>25.22</v>
      </c>
      <c r="AT39" s="303">
        <v>27.35</v>
      </c>
      <c r="AU39" s="302" t="str">
        <f>'[5]Precios de contratos anteriores'!BP43</f>
        <v xml:space="preserve"> </v>
      </c>
      <c r="AV39" s="302" t="str">
        <f>'[5]Precios de contratos anteriores'!BQ43</f>
        <v xml:space="preserve"> </v>
      </c>
      <c r="AW39" s="302" t="str">
        <f>'[5]Precios de contratos anteriores'!BR43</f>
        <v xml:space="preserve"> </v>
      </c>
      <c r="AX39" s="303"/>
      <c r="AY39" s="303"/>
      <c r="AZ39" s="303"/>
      <c r="BA39" s="303" t="str">
        <f>'[5]Precios de contratos anteriores'!BS43</f>
        <v xml:space="preserve"> </v>
      </c>
      <c r="BB39" s="303" t="str">
        <f>'[5]Precios de contratos anteriores'!BT43</f>
        <v xml:space="preserve"> </v>
      </c>
      <c r="BC39" s="302"/>
      <c r="BD39" s="302"/>
      <c r="BE39" s="302"/>
      <c r="BF39" s="302"/>
      <c r="BG39" s="302"/>
      <c r="BH39" s="302"/>
      <c r="BI39" s="302"/>
      <c r="BJ39" s="302"/>
      <c r="BK39" s="302"/>
      <c r="BL39" s="302"/>
      <c r="BM39" s="302"/>
      <c r="BN39" s="302"/>
      <c r="BO39" s="302"/>
      <c r="BP39" s="302"/>
      <c r="BQ39" s="302"/>
      <c r="BR39" s="302"/>
      <c r="BS39" s="302" t="str">
        <f>'[5]Precios de contratos anteriores'!CB43</f>
        <v xml:space="preserve"> </v>
      </c>
      <c r="BT39" s="302" t="str">
        <f>'[5]Precios de contratos anteriores'!CC43</f>
        <v xml:space="preserve"> </v>
      </c>
      <c r="BU39" s="302" t="str">
        <f>'[5]Precios de contratos anteriores'!CD43</f>
        <v xml:space="preserve"> </v>
      </c>
      <c r="BV39" s="302"/>
      <c r="BW39" s="302"/>
      <c r="BX39" s="302"/>
      <c r="BY39" s="301" t="str">
        <f>'[5]Precios de contratos anteriores'!CE43</f>
        <v xml:space="preserve"> </v>
      </c>
      <c r="BZ39" s="301" t="str">
        <f>'[5]Precios de contratos anteriores'!CF43</f>
        <v xml:space="preserve"> </v>
      </c>
      <c r="CA39" s="301" t="str">
        <f>'[5]Precios de contratos anteriores'!CG43</f>
        <v xml:space="preserve"> </v>
      </c>
      <c r="CB39" s="301">
        <f t="shared" si="80"/>
        <v>22.93035714285714</v>
      </c>
      <c r="CC39" s="301">
        <f t="shared" si="81"/>
        <v>3.8069291070613076</v>
      </c>
      <c r="CD39" s="301">
        <f t="shared" si="82"/>
        <v>19.123428035795833</v>
      </c>
      <c r="CE39" s="301">
        <f t="shared" si="83"/>
        <v>26.737286249918448</v>
      </c>
      <c r="CF39" s="301">
        <f t="shared" si="84"/>
        <v>26.675000000000001</v>
      </c>
      <c r="CG39" s="300" t="str">
        <f t="shared" si="85"/>
        <v/>
      </c>
      <c r="CH39" s="300" t="str">
        <f t="shared" si="86"/>
        <v/>
      </c>
      <c r="CI39" s="300" t="str">
        <f t="shared" si="87"/>
        <v/>
      </c>
      <c r="CJ39" s="300" t="str">
        <f t="shared" si="88"/>
        <v/>
      </c>
      <c r="CK39" s="300" t="str">
        <f t="shared" si="89"/>
        <v/>
      </c>
      <c r="CL39" s="300" t="str">
        <f t="shared" si="90"/>
        <v/>
      </c>
      <c r="CM39" s="300" t="str">
        <f t="shared" si="91"/>
        <v/>
      </c>
      <c r="CN39" s="300" t="str">
        <f t="shared" si="92"/>
        <v/>
      </c>
      <c r="CO39" s="300" t="str">
        <f t="shared" si="93"/>
        <v/>
      </c>
      <c r="CP39" s="300" t="str">
        <f t="shared" si="94"/>
        <v/>
      </c>
      <c r="CQ39" s="300" t="str">
        <f t="shared" si="95"/>
        <v/>
      </c>
      <c r="CR39" s="300" t="str">
        <f t="shared" si="96"/>
        <v/>
      </c>
      <c r="CS39" s="300" t="str">
        <f t="shared" si="97"/>
        <v/>
      </c>
      <c r="CT39" s="300" t="str">
        <f t="shared" si="98"/>
        <v/>
      </c>
      <c r="CU39" s="300" t="str">
        <f t="shared" si="99"/>
        <v/>
      </c>
      <c r="CV39" s="300" t="str">
        <f t="shared" si="100"/>
        <v/>
      </c>
      <c r="CW39" s="300" t="str">
        <f t="shared" si="101"/>
        <v/>
      </c>
      <c r="CX39" s="300" t="str">
        <f t="shared" si="102"/>
        <v/>
      </c>
      <c r="CY39" s="300" t="str">
        <f t="shared" si="103"/>
        <v/>
      </c>
      <c r="CZ39" s="300" t="str">
        <f t="shared" si="104"/>
        <v/>
      </c>
      <c r="DA39" s="300" t="str">
        <f t="shared" si="105"/>
        <v/>
      </c>
      <c r="DB39" s="300" t="str">
        <f t="shared" si="106"/>
        <v/>
      </c>
      <c r="DC39" s="300" t="str">
        <f t="shared" si="107"/>
        <v/>
      </c>
      <c r="DD39" s="300" t="str">
        <f t="shared" si="108"/>
        <v/>
      </c>
      <c r="DE39" s="300" t="str">
        <f t="shared" si="109"/>
        <v/>
      </c>
      <c r="DF39" s="300" t="str">
        <f t="shared" si="110"/>
        <v/>
      </c>
      <c r="DG39" s="300" t="str">
        <f t="shared" si="111"/>
        <v/>
      </c>
      <c r="DH39" s="300" t="str">
        <f t="shared" si="112"/>
        <v/>
      </c>
      <c r="DI39" s="300" t="str">
        <f t="shared" si="113"/>
        <v/>
      </c>
      <c r="DJ39" s="300" t="str">
        <f t="shared" si="114"/>
        <v/>
      </c>
      <c r="DK39" s="300" t="str">
        <f t="shared" si="115"/>
        <v/>
      </c>
      <c r="DL39" s="300" t="str">
        <f t="shared" si="116"/>
        <v/>
      </c>
      <c r="DM39" s="300">
        <f t="shared" si="117"/>
        <v>22.75</v>
      </c>
      <c r="DN39" s="300" t="str">
        <f t="shared" si="118"/>
        <v/>
      </c>
      <c r="DO39" s="300" t="str">
        <f t="shared" si="119"/>
        <v/>
      </c>
      <c r="DP39" s="300" t="str">
        <f t="shared" si="120"/>
        <v/>
      </c>
      <c r="DQ39" s="300">
        <f t="shared" si="121"/>
        <v>25.462499999999999</v>
      </c>
      <c r="DR39" s="300">
        <f t="shared" si="122"/>
        <v>25.22</v>
      </c>
      <c r="DS39" s="300" t="str">
        <f t="shared" si="123"/>
        <v/>
      </c>
      <c r="DT39" s="300" t="str">
        <f t="shared" si="124"/>
        <v/>
      </c>
      <c r="DU39" s="300" t="str">
        <f t="shared" si="125"/>
        <v/>
      </c>
      <c r="DV39" s="300" t="str">
        <f t="shared" si="126"/>
        <v/>
      </c>
      <c r="DW39" s="300" t="str">
        <f t="shared" si="127"/>
        <v/>
      </c>
      <c r="DX39" s="300" t="str">
        <f t="shared" si="128"/>
        <v/>
      </c>
      <c r="DY39" s="300" t="str">
        <f t="shared" si="129"/>
        <v/>
      </c>
      <c r="DZ39" s="300" t="str">
        <f t="shared" si="130"/>
        <v/>
      </c>
      <c r="EA39" s="300" t="str">
        <f t="shared" si="131"/>
        <v/>
      </c>
      <c r="EB39" s="300" t="str">
        <f t="shared" si="132"/>
        <v/>
      </c>
      <c r="EC39" s="300" t="str">
        <f t="shared" si="133"/>
        <v/>
      </c>
      <c r="ED39" s="300" t="str">
        <f t="shared" si="134"/>
        <v/>
      </c>
      <c r="EE39" s="300" t="str">
        <f t="shared" si="135"/>
        <v/>
      </c>
      <c r="EF39" s="300" t="str">
        <f t="shared" si="136"/>
        <v/>
      </c>
      <c r="EG39" s="300" t="str">
        <f t="shared" si="137"/>
        <v/>
      </c>
      <c r="EH39" s="300" t="str">
        <f t="shared" si="138"/>
        <v/>
      </c>
      <c r="EI39" s="300" t="str">
        <f t="shared" si="139"/>
        <v/>
      </c>
      <c r="EJ39" s="300" t="str">
        <f t="shared" si="140"/>
        <v/>
      </c>
      <c r="EK39" s="300" t="str">
        <f t="shared" si="141"/>
        <v/>
      </c>
      <c r="EL39" s="300" t="str">
        <f t="shared" si="142"/>
        <v/>
      </c>
      <c r="EM39" s="300" t="str">
        <f t="shared" si="143"/>
        <v/>
      </c>
      <c r="EN39" s="300" t="str">
        <f t="shared" si="144"/>
        <v/>
      </c>
      <c r="EO39" s="300" t="str">
        <f t="shared" si="145"/>
        <v/>
      </c>
      <c r="EP39" s="300" t="str">
        <f t="shared" si="146"/>
        <v/>
      </c>
      <c r="EQ39" s="300" t="str">
        <f t="shared" si="147"/>
        <v/>
      </c>
      <c r="ER39" s="300" t="str">
        <f t="shared" si="148"/>
        <v/>
      </c>
      <c r="ES39" s="300" t="str">
        <f t="shared" si="149"/>
        <v/>
      </c>
      <c r="ET39" s="300" t="str">
        <f t="shared" si="150"/>
        <v/>
      </c>
      <c r="EU39" s="300" t="str">
        <f t="shared" si="151"/>
        <v/>
      </c>
      <c r="EV39" s="300" t="str">
        <f t="shared" si="152"/>
        <v/>
      </c>
      <c r="EW39" s="300" t="str">
        <f t="shared" si="153"/>
        <v/>
      </c>
      <c r="EX39" s="300" t="str">
        <f t="shared" si="154"/>
        <v/>
      </c>
      <c r="EY39" s="300" t="str">
        <f t="shared" si="155"/>
        <v/>
      </c>
      <c r="EZ39" s="300" t="str">
        <f t="shared" si="156"/>
        <v/>
      </c>
      <c r="FA39" s="299">
        <f t="shared" si="157"/>
        <v>24.54</v>
      </c>
      <c r="FB39" s="299">
        <f>ROUND(FA39*(1+[5]Inflación!$G$50),2)</f>
        <v>24.86</v>
      </c>
      <c r="FC39" s="298">
        <f t="shared" si="158"/>
        <v>1.1958762886597807E-2</v>
      </c>
    </row>
    <row r="40" spans="2:159" ht="21" customHeight="1">
      <c r="B40" s="309">
        <f t="shared" si="159"/>
        <v>35</v>
      </c>
      <c r="C40" s="315" t="s">
        <v>1021</v>
      </c>
      <c r="D40" s="302"/>
      <c r="E40" s="311" t="s">
        <v>12</v>
      </c>
      <c r="F40" s="314">
        <v>24.25</v>
      </c>
      <c r="G40" s="304"/>
      <c r="H40" s="302"/>
      <c r="I40" s="302"/>
      <c r="J40" s="301" t="str">
        <f>'[5]Precios de contratos anteriores'!AV44</f>
        <v xml:space="preserve"> </v>
      </c>
      <c r="K40" s="301" t="str">
        <f>'[5]Precios de contratos anteriores'!AW44</f>
        <v xml:space="preserve"> </v>
      </c>
      <c r="L40" s="301" t="str">
        <f>'[5]Precios de contratos anteriores'!AX44</f>
        <v xml:space="preserve"> </v>
      </c>
      <c r="M40" s="301" t="str">
        <f>'[5]Precios de contratos anteriores'!AY44</f>
        <v xml:space="preserve"> </v>
      </c>
      <c r="N40" s="302"/>
      <c r="O40" s="302"/>
      <c r="P40" s="302"/>
      <c r="Q40" s="302" t="str">
        <f>'[5]Precios de contratos anteriores'!AZ44</f>
        <v xml:space="preserve"> </v>
      </c>
      <c r="R40" s="302" t="str">
        <f>'[5]Precios de contratos anteriores'!BA44</f>
        <v xml:space="preserve"> </v>
      </c>
      <c r="S40" s="302" t="str">
        <f>'[5]Precios de contratos anteriores'!BB44</f>
        <v xml:space="preserve"> </v>
      </c>
      <c r="T40" s="302"/>
      <c r="U40" s="302"/>
      <c r="V40" s="302"/>
      <c r="W40" s="302"/>
      <c r="X40" s="302"/>
      <c r="Y40" s="302"/>
      <c r="Z40" s="302"/>
      <c r="AA40" s="302"/>
      <c r="AB40" s="302"/>
      <c r="AC40" s="302"/>
      <c r="AD40" s="302"/>
      <c r="AE40" s="302"/>
      <c r="AF40" s="302"/>
      <c r="AG40" s="302"/>
      <c r="AH40" s="302"/>
      <c r="AI40" s="302" t="str">
        <f>'[5]Precios de contratos anteriores'!BI44</f>
        <v xml:space="preserve"> </v>
      </c>
      <c r="AJ40" s="302"/>
      <c r="AK40" s="302"/>
      <c r="AL40" s="313">
        <v>19.350000000000001</v>
      </c>
      <c r="AM40" s="313">
        <v>19.670000000000002</v>
      </c>
      <c r="AN40" s="313">
        <v>25.16</v>
      </c>
      <c r="AO40" s="302"/>
      <c r="AP40" s="302"/>
      <c r="AQ40" s="302" t="str">
        <f>'[5]Precios de contratos anteriores'!BO44</f>
        <v xml:space="preserve"> </v>
      </c>
      <c r="AR40" s="303">
        <v>25.462499999999999</v>
      </c>
      <c r="AS40" s="303">
        <v>25.22</v>
      </c>
      <c r="AT40" s="303">
        <v>27.35</v>
      </c>
      <c r="AU40" s="302" t="str">
        <f>'[5]Precios de contratos anteriores'!BP44</f>
        <v xml:space="preserve"> </v>
      </c>
      <c r="AV40" s="302" t="str">
        <f>'[5]Precios de contratos anteriores'!BQ44</f>
        <v xml:space="preserve"> </v>
      </c>
      <c r="AW40" s="302" t="str">
        <f>'[5]Precios de contratos anteriores'!BR44</f>
        <v xml:space="preserve"> </v>
      </c>
      <c r="AX40" s="303"/>
      <c r="AY40" s="303"/>
      <c r="AZ40" s="303"/>
      <c r="BA40" s="303" t="str">
        <f>'[5]Precios de contratos anteriores'!BS44</f>
        <v xml:space="preserve"> </v>
      </c>
      <c r="BB40" s="303" t="str">
        <f>'[5]Precios de contratos anteriores'!BT44</f>
        <v xml:space="preserve"> </v>
      </c>
      <c r="BC40" s="302"/>
      <c r="BD40" s="302"/>
      <c r="BE40" s="302"/>
      <c r="BF40" s="302"/>
      <c r="BG40" s="302"/>
      <c r="BH40" s="302"/>
      <c r="BI40" s="302"/>
      <c r="BJ40" s="302"/>
      <c r="BK40" s="302"/>
      <c r="BL40" s="302"/>
      <c r="BM40" s="302"/>
      <c r="BN40" s="302"/>
      <c r="BO40" s="302"/>
      <c r="BP40" s="302"/>
      <c r="BQ40" s="302"/>
      <c r="BR40" s="302"/>
      <c r="BS40" s="302" t="str">
        <f>'[5]Precios de contratos anteriores'!CB44</f>
        <v xml:space="preserve"> </v>
      </c>
      <c r="BT40" s="302" t="str">
        <f>'[5]Precios de contratos anteriores'!CC44</f>
        <v xml:space="preserve"> </v>
      </c>
      <c r="BU40" s="302" t="str">
        <f>'[5]Precios de contratos anteriores'!CD44</f>
        <v xml:space="preserve"> </v>
      </c>
      <c r="BV40" s="302"/>
      <c r="BW40" s="302"/>
      <c r="BX40" s="302"/>
      <c r="BY40" s="301" t="str">
        <f>'[5]Precios de contratos anteriores'!CE44</f>
        <v xml:space="preserve"> </v>
      </c>
      <c r="BZ40" s="301" t="str">
        <f>'[5]Precios de contratos anteriores'!CF44</f>
        <v xml:space="preserve"> </v>
      </c>
      <c r="CA40" s="301" t="str">
        <f>'[5]Precios de contratos anteriores'!CG44</f>
        <v xml:space="preserve"> </v>
      </c>
      <c r="CB40" s="301">
        <f t="shared" si="80"/>
        <v>23.780357142857145</v>
      </c>
      <c r="CC40" s="301">
        <f t="shared" si="81"/>
        <v>3.0629943235648511</v>
      </c>
      <c r="CD40" s="301">
        <f t="shared" si="82"/>
        <v>20.717362819292294</v>
      </c>
      <c r="CE40" s="301">
        <f t="shared" si="83"/>
        <v>26.843351466421996</v>
      </c>
      <c r="CF40" s="301">
        <f t="shared" si="84"/>
        <v>26.675000000000001</v>
      </c>
      <c r="CG40" s="300" t="str">
        <f t="shared" si="85"/>
        <v/>
      </c>
      <c r="CH40" s="300" t="str">
        <f t="shared" si="86"/>
        <v/>
      </c>
      <c r="CI40" s="300" t="str">
        <f t="shared" si="87"/>
        <v/>
      </c>
      <c r="CJ40" s="300" t="str">
        <f t="shared" si="88"/>
        <v/>
      </c>
      <c r="CK40" s="300" t="str">
        <f t="shared" si="89"/>
        <v/>
      </c>
      <c r="CL40" s="300" t="str">
        <f t="shared" si="90"/>
        <v/>
      </c>
      <c r="CM40" s="300" t="str">
        <f t="shared" si="91"/>
        <v/>
      </c>
      <c r="CN40" s="300" t="str">
        <f t="shared" si="92"/>
        <v/>
      </c>
      <c r="CO40" s="300" t="str">
        <f t="shared" si="93"/>
        <v/>
      </c>
      <c r="CP40" s="300" t="str">
        <f t="shared" si="94"/>
        <v/>
      </c>
      <c r="CQ40" s="300" t="str">
        <f t="shared" si="95"/>
        <v/>
      </c>
      <c r="CR40" s="300" t="str">
        <f t="shared" si="96"/>
        <v/>
      </c>
      <c r="CS40" s="300" t="str">
        <f t="shared" si="97"/>
        <v/>
      </c>
      <c r="CT40" s="300" t="str">
        <f t="shared" si="98"/>
        <v/>
      </c>
      <c r="CU40" s="300" t="str">
        <f t="shared" si="99"/>
        <v/>
      </c>
      <c r="CV40" s="300" t="str">
        <f t="shared" si="100"/>
        <v/>
      </c>
      <c r="CW40" s="300" t="str">
        <f t="shared" si="101"/>
        <v/>
      </c>
      <c r="CX40" s="300" t="str">
        <f t="shared" si="102"/>
        <v/>
      </c>
      <c r="CY40" s="300" t="str">
        <f t="shared" si="103"/>
        <v/>
      </c>
      <c r="CZ40" s="300" t="str">
        <f t="shared" si="104"/>
        <v/>
      </c>
      <c r="DA40" s="300" t="str">
        <f t="shared" si="105"/>
        <v/>
      </c>
      <c r="DB40" s="300" t="str">
        <f t="shared" si="106"/>
        <v/>
      </c>
      <c r="DC40" s="300" t="str">
        <f t="shared" si="107"/>
        <v/>
      </c>
      <c r="DD40" s="300" t="str">
        <f t="shared" si="108"/>
        <v/>
      </c>
      <c r="DE40" s="300" t="str">
        <f t="shared" si="109"/>
        <v/>
      </c>
      <c r="DF40" s="300" t="str">
        <f t="shared" si="110"/>
        <v/>
      </c>
      <c r="DG40" s="300" t="str">
        <f t="shared" si="111"/>
        <v/>
      </c>
      <c r="DH40" s="300" t="str">
        <f t="shared" si="112"/>
        <v/>
      </c>
      <c r="DI40" s="300" t="str">
        <f t="shared" si="113"/>
        <v/>
      </c>
      <c r="DJ40" s="300" t="str">
        <f t="shared" si="114"/>
        <v/>
      </c>
      <c r="DK40" s="300" t="str">
        <f t="shared" si="115"/>
        <v/>
      </c>
      <c r="DL40" s="300" t="str">
        <f t="shared" si="116"/>
        <v/>
      </c>
      <c r="DM40" s="300">
        <f t="shared" si="117"/>
        <v>25.16</v>
      </c>
      <c r="DN40" s="300" t="str">
        <f t="shared" si="118"/>
        <v/>
      </c>
      <c r="DO40" s="300" t="str">
        <f t="shared" si="119"/>
        <v/>
      </c>
      <c r="DP40" s="300" t="str">
        <f t="shared" si="120"/>
        <v/>
      </c>
      <c r="DQ40" s="300">
        <f t="shared" si="121"/>
        <v>25.462499999999999</v>
      </c>
      <c r="DR40" s="300">
        <f t="shared" si="122"/>
        <v>25.22</v>
      </c>
      <c r="DS40" s="300" t="str">
        <f t="shared" si="123"/>
        <v/>
      </c>
      <c r="DT40" s="300" t="str">
        <f t="shared" si="124"/>
        <v/>
      </c>
      <c r="DU40" s="300" t="str">
        <f t="shared" si="125"/>
        <v/>
      </c>
      <c r="DV40" s="300" t="str">
        <f t="shared" si="126"/>
        <v/>
      </c>
      <c r="DW40" s="300" t="str">
        <f t="shared" si="127"/>
        <v/>
      </c>
      <c r="DX40" s="300" t="str">
        <f t="shared" si="128"/>
        <v/>
      </c>
      <c r="DY40" s="300" t="str">
        <f t="shared" si="129"/>
        <v/>
      </c>
      <c r="DZ40" s="300" t="str">
        <f t="shared" si="130"/>
        <v/>
      </c>
      <c r="EA40" s="300" t="str">
        <f t="shared" si="131"/>
        <v/>
      </c>
      <c r="EB40" s="300" t="str">
        <f t="shared" si="132"/>
        <v/>
      </c>
      <c r="EC40" s="300" t="str">
        <f t="shared" si="133"/>
        <v/>
      </c>
      <c r="ED40" s="300" t="str">
        <f t="shared" si="134"/>
        <v/>
      </c>
      <c r="EE40" s="300" t="str">
        <f t="shared" si="135"/>
        <v/>
      </c>
      <c r="EF40" s="300" t="str">
        <f t="shared" si="136"/>
        <v/>
      </c>
      <c r="EG40" s="300" t="str">
        <f t="shared" si="137"/>
        <v/>
      </c>
      <c r="EH40" s="300" t="str">
        <f t="shared" si="138"/>
        <v/>
      </c>
      <c r="EI40" s="300" t="str">
        <f t="shared" si="139"/>
        <v/>
      </c>
      <c r="EJ40" s="300" t="str">
        <f t="shared" si="140"/>
        <v/>
      </c>
      <c r="EK40" s="300" t="str">
        <f t="shared" si="141"/>
        <v/>
      </c>
      <c r="EL40" s="300" t="str">
        <f t="shared" si="142"/>
        <v/>
      </c>
      <c r="EM40" s="300" t="str">
        <f t="shared" si="143"/>
        <v/>
      </c>
      <c r="EN40" s="300" t="str">
        <f t="shared" si="144"/>
        <v/>
      </c>
      <c r="EO40" s="300" t="str">
        <f t="shared" si="145"/>
        <v/>
      </c>
      <c r="EP40" s="300" t="str">
        <f t="shared" si="146"/>
        <v/>
      </c>
      <c r="EQ40" s="300" t="str">
        <f t="shared" si="147"/>
        <v/>
      </c>
      <c r="ER40" s="300" t="str">
        <f t="shared" si="148"/>
        <v/>
      </c>
      <c r="ES40" s="300" t="str">
        <f t="shared" si="149"/>
        <v/>
      </c>
      <c r="ET40" s="300" t="str">
        <f t="shared" si="150"/>
        <v/>
      </c>
      <c r="EU40" s="300" t="str">
        <f t="shared" si="151"/>
        <v/>
      </c>
      <c r="EV40" s="300" t="str">
        <f t="shared" si="152"/>
        <v/>
      </c>
      <c r="EW40" s="300" t="str">
        <f t="shared" si="153"/>
        <v/>
      </c>
      <c r="EX40" s="300" t="str">
        <f t="shared" si="154"/>
        <v/>
      </c>
      <c r="EY40" s="300" t="str">
        <f t="shared" si="155"/>
        <v/>
      </c>
      <c r="EZ40" s="300" t="str">
        <f t="shared" si="156"/>
        <v/>
      </c>
      <c r="FA40" s="299">
        <f t="shared" si="157"/>
        <v>25.28</v>
      </c>
      <c r="FB40" s="299">
        <f>ROUND(FA40*(1+[5]Inflación!$G$50),2)</f>
        <v>25.6</v>
      </c>
      <c r="FC40" s="298">
        <f t="shared" si="158"/>
        <v>4.2474226804123827E-2</v>
      </c>
    </row>
    <row r="41" spans="2:159" ht="21" customHeight="1">
      <c r="B41" s="309">
        <f t="shared" si="159"/>
        <v>36</v>
      </c>
      <c r="C41" s="315" t="s">
        <v>1020</v>
      </c>
      <c r="D41" s="302"/>
      <c r="E41" s="311" t="s">
        <v>12</v>
      </c>
      <c r="F41" s="314">
        <v>24.25</v>
      </c>
      <c r="G41" s="304"/>
      <c r="H41" s="302"/>
      <c r="I41" s="302"/>
      <c r="J41" s="301" t="str">
        <f>'[5]Precios de contratos anteriores'!AV45</f>
        <v xml:space="preserve"> </v>
      </c>
      <c r="K41" s="301" t="str">
        <f>'[5]Precios de contratos anteriores'!AW45</f>
        <v xml:space="preserve"> </v>
      </c>
      <c r="L41" s="301" t="str">
        <f>'[5]Precios de contratos anteriores'!AX45</f>
        <v xml:space="preserve"> </v>
      </c>
      <c r="M41" s="301" t="str">
        <f>'[5]Precios de contratos anteriores'!AY45</f>
        <v xml:space="preserve"> </v>
      </c>
      <c r="N41" s="302"/>
      <c r="O41" s="302"/>
      <c r="P41" s="302"/>
      <c r="Q41" s="302" t="str">
        <f>'[5]Precios de contratos anteriores'!AZ45</f>
        <v xml:space="preserve"> </v>
      </c>
      <c r="R41" s="302" t="str">
        <f>'[5]Precios de contratos anteriores'!BA45</f>
        <v xml:space="preserve"> </v>
      </c>
      <c r="S41" s="302" t="str">
        <f>'[5]Precios de contratos anteriores'!BB45</f>
        <v xml:space="preserve"> </v>
      </c>
      <c r="T41" s="302"/>
      <c r="U41" s="302"/>
      <c r="V41" s="302"/>
      <c r="W41" s="302"/>
      <c r="X41" s="302"/>
      <c r="Y41" s="302"/>
      <c r="Z41" s="302"/>
      <c r="AA41" s="302"/>
      <c r="AB41" s="302"/>
      <c r="AC41" s="302"/>
      <c r="AD41" s="302"/>
      <c r="AE41" s="302"/>
      <c r="AF41" s="302"/>
      <c r="AG41" s="302"/>
      <c r="AH41" s="302"/>
      <c r="AI41" s="302" t="str">
        <f>'[5]Precios de contratos anteriores'!BI45</f>
        <v xml:space="preserve"> </v>
      </c>
      <c r="AJ41" s="302"/>
      <c r="AK41" s="302"/>
      <c r="AL41" s="313">
        <v>26.4</v>
      </c>
      <c r="AM41" s="313">
        <v>26.78</v>
      </c>
      <c r="AN41" s="313">
        <v>34.32</v>
      </c>
      <c r="AO41" s="302"/>
      <c r="AP41" s="302"/>
      <c r="AQ41" s="302" t="str">
        <f>'[5]Precios de contratos anteriores'!BO45</f>
        <v xml:space="preserve"> </v>
      </c>
      <c r="AR41" s="303">
        <v>25.462499999999999</v>
      </c>
      <c r="AS41" s="303">
        <v>25.22</v>
      </c>
      <c r="AT41" s="303">
        <v>27.35</v>
      </c>
      <c r="AU41" s="302" t="str">
        <f>'[5]Precios de contratos anteriores'!BP45</f>
        <v xml:space="preserve"> </v>
      </c>
      <c r="AV41" s="302" t="str">
        <f>'[5]Precios de contratos anteriores'!BQ45</f>
        <v xml:space="preserve"> </v>
      </c>
      <c r="AW41" s="302" t="str">
        <f>'[5]Precios de contratos anteriores'!BR45</f>
        <v xml:space="preserve"> </v>
      </c>
      <c r="AX41" s="303"/>
      <c r="AY41" s="303"/>
      <c r="AZ41" s="303"/>
      <c r="BA41" s="303" t="str">
        <f>'[5]Precios de contratos anteriores'!BS45</f>
        <v xml:space="preserve"> </v>
      </c>
      <c r="BB41" s="303" t="str">
        <f>'[5]Precios de contratos anteriores'!BT45</f>
        <v xml:space="preserve"> </v>
      </c>
      <c r="BC41" s="302"/>
      <c r="BD41" s="302"/>
      <c r="BE41" s="302"/>
      <c r="BF41" s="302"/>
      <c r="BG41" s="302"/>
      <c r="BH41" s="302"/>
      <c r="BI41" s="302"/>
      <c r="BJ41" s="302"/>
      <c r="BK41" s="302"/>
      <c r="BL41" s="302"/>
      <c r="BM41" s="302"/>
      <c r="BN41" s="302"/>
      <c r="BO41" s="302"/>
      <c r="BP41" s="302"/>
      <c r="BQ41" s="302"/>
      <c r="BR41" s="302"/>
      <c r="BS41" s="302" t="str">
        <f>'[5]Precios de contratos anteriores'!CB45</f>
        <v xml:space="preserve"> </v>
      </c>
      <c r="BT41" s="302" t="str">
        <f>'[5]Precios de contratos anteriores'!CC45</f>
        <v xml:space="preserve"> </v>
      </c>
      <c r="BU41" s="302" t="str">
        <f>'[5]Precios de contratos anteriores'!CD45</f>
        <v xml:space="preserve"> </v>
      </c>
      <c r="BV41" s="302"/>
      <c r="BW41" s="302"/>
      <c r="BX41" s="302"/>
      <c r="BY41" s="301" t="str">
        <f>'[5]Precios de contratos anteriores'!CE45</f>
        <v xml:space="preserve"> </v>
      </c>
      <c r="BZ41" s="301" t="str">
        <f>'[5]Precios de contratos anteriores'!CF45</f>
        <v xml:space="preserve"> </v>
      </c>
      <c r="CA41" s="301" t="str">
        <f>'[5]Precios de contratos anteriores'!CG45</f>
        <v xml:space="preserve"> </v>
      </c>
      <c r="CB41" s="301">
        <f t="shared" si="80"/>
        <v>27.111785714285713</v>
      </c>
      <c r="CC41" s="301">
        <f t="shared" si="81"/>
        <v>3.3446632597959147</v>
      </c>
      <c r="CD41" s="301">
        <f t="shared" si="82"/>
        <v>23.767122454489797</v>
      </c>
      <c r="CE41" s="301">
        <f t="shared" si="83"/>
        <v>30.456448974081628</v>
      </c>
      <c r="CF41" s="301">
        <f t="shared" si="84"/>
        <v>26.675000000000001</v>
      </c>
      <c r="CG41" s="300" t="str">
        <f t="shared" si="85"/>
        <v/>
      </c>
      <c r="CH41" s="300" t="str">
        <f t="shared" si="86"/>
        <v/>
      </c>
      <c r="CI41" s="300" t="str">
        <f t="shared" si="87"/>
        <v/>
      </c>
      <c r="CJ41" s="300" t="str">
        <f t="shared" si="88"/>
        <v/>
      </c>
      <c r="CK41" s="300" t="str">
        <f t="shared" si="89"/>
        <v/>
      </c>
      <c r="CL41" s="300" t="str">
        <f t="shared" si="90"/>
        <v/>
      </c>
      <c r="CM41" s="300" t="str">
        <f t="shared" si="91"/>
        <v/>
      </c>
      <c r="CN41" s="300" t="str">
        <f t="shared" si="92"/>
        <v/>
      </c>
      <c r="CO41" s="300" t="str">
        <f t="shared" si="93"/>
        <v/>
      </c>
      <c r="CP41" s="300" t="str">
        <f t="shared" si="94"/>
        <v/>
      </c>
      <c r="CQ41" s="300" t="str">
        <f t="shared" si="95"/>
        <v/>
      </c>
      <c r="CR41" s="300" t="str">
        <f t="shared" si="96"/>
        <v/>
      </c>
      <c r="CS41" s="300" t="str">
        <f t="shared" si="97"/>
        <v/>
      </c>
      <c r="CT41" s="300" t="str">
        <f t="shared" si="98"/>
        <v/>
      </c>
      <c r="CU41" s="300" t="str">
        <f t="shared" si="99"/>
        <v/>
      </c>
      <c r="CV41" s="300" t="str">
        <f t="shared" si="100"/>
        <v/>
      </c>
      <c r="CW41" s="300" t="str">
        <f t="shared" si="101"/>
        <v/>
      </c>
      <c r="CX41" s="300" t="str">
        <f t="shared" si="102"/>
        <v/>
      </c>
      <c r="CY41" s="300" t="str">
        <f t="shared" si="103"/>
        <v/>
      </c>
      <c r="CZ41" s="300" t="str">
        <f t="shared" si="104"/>
        <v/>
      </c>
      <c r="DA41" s="300" t="str">
        <f t="shared" si="105"/>
        <v/>
      </c>
      <c r="DB41" s="300" t="str">
        <f t="shared" si="106"/>
        <v/>
      </c>
      <c r="DC41" s="300" t="str">
        <f t="shared" si="107"/>
        <v/>
      </c>
      <c r="DD41" s="300" t="str">
        <f t="shared" si="108"/>
        <v/>
      </c>
      <c r="DE41" s="300" t="str">
        <f t="shared" si="109"/>
        <v/>
      </c>
      <c r="DF41" s="300" t="str">
        <f t="shared" si="110"/>
        <v/>
      </c>
      <c r="DG41" s="300" t="str">
        <f t="shared" si="111"/>
        <v/>
      </c>
      <c r="DH41" s="300" t="str">
        <f t="shared" si="112"/>
        <v/>
      </c>
      <c r="DI41" s="300" t="str">
        <f t="shared" si="113"/>
        <v/>
      </c>
      <c r="DJ41" s="300" t="str">
        <f t="shared" si="114"/>
        <v/>
      </c>
      <c r="DK41" s="300">
        <f t="shared" si="115"/>
        <v>26.4</v>
      </c>
      <c r="DL41" s="300" t="str">
        <f t="shared" si="116"/>
        <v/>
      </c>
      <c r="DM41" s="300" t="str">
        <f t="shared" si="117"/>
        <v/>
      </c>
      <c r="DN41" s="300" t="str">
        <f t="shared" si="118"/>
        <v/>
      </c>
      <c r="DO41" s="300" t="str">
        <f t="shared" si="119"/>
        <v/>
      </c>
      <c r="DP41" s="300" t="str">
        <f t="shared" si="120"/>
        <v/>
      </c>
      <c r="DQ41" s="300">
        <f t="shared" si="121"/>
        <v>25.462499999999999</v>
      </c>
      <c r="DR41" s="300">
        <f t="shared" si="122"/>
        <v>25.22</v>
      </c>
      <c r="DS41" s="300" t="str">
        <f t="shared" si="123"/>
        <v/>
      </c>
      <c r="DT41" s="300" t="str">
        <f t="shared" si="124"/>
        <v/>
      </c>
      <c r="DU41" s="300" t="str">
        <f t="shared" si="125"/>
        <v/>
      </c>
      <c r="DV41" s="300" t="str">
        <f t="shared" si="126"/>
        <v/>
      </c>
      <c r="DW41" s="300" t="str">
        <f t="shared" si="127"/>
        <v/>
      </c>
      <c r="DX41" s="300" t="str">
        <f t="shared" si="128"/>
        <v/>
      </c>
      <c r="DY41" s="300" t="str">
        <f t="shared" si="129"/>
        <v/>
      </c>
      <c r="DZ41" s="300" t="str">
        <f t="shared" si="130"/>
        <v/>
      </c>
      <c r="EA41" s="300" t="str">
        <f t="shared" si="131"/>
        <v/>
      </c>
      <c r="EB41" s="300" t="str">
        <f t="shared" si="132"/>
        <v/>
      </c>
      <c r="EC41" s="300" t="str">
        <f t="shared" si="133"/>
        <v/>
      </c>
      <c r="ED41" s="300" t="str">
        <f t="shared" si="134"/>
        <v/>
      </c>
      <c r="EE41" s="300" t="str">
        <f t="shared" si="135"/>
        <v/>
      </c>
      <c r="EF41" s="300" t="str">
        <f t="shared" si="136"/>
        <v/>
      </c>
      <c r="EG41" s="300" t="str">
        <f t="shared" si="137"/>
        <v/>
      </c>
      <c r="EH41" s="300" t="str">
        <f t="shared" si="138"/>
        <v/>
      </c>
      <c r="EI41" s="300" t="str">
        <f t="shared" si="139"/>
        <v/>
      </c>
      <c r="EJ41" s="300" t="str">
        <f t="shared" si="140"/>
        <v/>
      </c>
      <c r="EK41" s="300" t="str">
        <f t="shared" si="141"/>
        <v/>
      </c>
      <c r="EL41" s="300" t="str">
        <f t="shared" si="142"/>
        <v/>
      </c>
      <c r="EM41" s="300" t="str">
        <f t="shared" si="143"/>
        <v/>
      </c>
      <c r="EN41" s="300" t="str">
        <f t="shared" si="144"/>
        <v/>
      </c>
      <c r="EO41" s="300" t="str">
        <f t="shared" si="145"/>
        <v/>
      </c>
      <c r="EP41" s="300" t="str">
        <f t="shared" si="146"/>
        <v/>
      </c>
      <c r="EQ41" s="300" t="str">
        <f t="shared" si="147"/>
        <v/>
      </c>
      <c r="ER41" s="300" t="str">
        <f t="shared" si="148"/>
        <v/>
      </c>
      <c r="ES41" s="300" t="str">
        <f t="shared" si="149"/>
        <v/>
      </c>
      <c r="ET41" s="300" t="str">
        <f t="shared" si="150"/>
        <v/>
      </c>
      <c r="EU41" s="300" t="str">
        <f t="shared" si="151"/>
        <v/>
      </c>
      <c r="EV41" s="300" t="str">
        <f t="shared" si="152"/>
        <v/>
      </c>
      <c r="EW41" s="300" t="str">
        <f t="shared" si="153"/>
        <v/>
      </c>
      <c r="EX41" s="300" t="str">
        <f t="shared" si="154"/>
        <v/>
      </c>
      <c r="EY41" s="300" t="str">
        <f t="shared" si="155"/>
        <v/>
      </c>
      <c r="EZ41" s="300" t="str">
        <f t="shared" si="156"/>
        <v/>
      </c>
      <c r="FA41" s="299">
        <f t="shared" si="157"/>
        <v>25.7</v>
      </c>
      <c r="FB41" s="299">
        <f>ROUND(FA41*(1+[5]Inflación!$G$50),2)</f>
        <v>26.03</v>
      </c>
      <c r="FC41" s="298">
        <f t="shared" si="158"/>
        <v>5.97938144329897E-2</v>
      </c>
    </row>
    <row r="42" spans="2:159" ht="21" customHeight="1">
      <c r="B42" s="309">
        <f t="shared" si="159"/>
        <v>37</v>
      </c>
      <c r="C42" s="315" t="s">
        <v>1019</v>
      </c>
      <c r="D42" s="302"/>
      <c r="E42" s="311" t="s">
        <v>12</v>
      </c>
      <c r="F42" s="314">
        <v>39.075000000000003</v>
      </c>
      <c r="G42" s="304"/>
      <c r="H42" s="302"/>
      <c r="I42" s="302"/>
      <c r="J42" s="301" t="str">
        <f>'[5]Precios de contratos anteriores'!AV46</f>
        <v xml:space="preserve"> </v>
      </c>
      <c r="K42" s="301" t="str">
        <f>'[5]Precios de contratos anteriores'!AW46</f>
        <v xml:space="preserve"> </v>
      </c>
      <c r="L42" s="301" t="str">
        <f>'[5]Precios de contratos anteriores'!AX46</f>
        <v xml:space="preserve"> </v>
      </c>
      <c r="M42" s="301" t="str">
        <f>'[5]Precios de contratos anteriores'!AY46</f>
        <v xml:space="preserve"> </v>
      </c>
      <c r="N42" s="302"/>
      <c r="O42" s="302"/>
      <c r="P42" s="302"/>
      <c r="Q42" s="302" t="str">
        <f>'[5]Precios de contratos anteriores'!AZ46</f>
        <v xml:space="preserve"> </v>
      </c>
      <c r="R42" s="302" t="str">
        <f>'[5]Precios de contratos anteriores'!BA46</f>
        <v xml:space="preserve"> </v>
      </c>
      <c r="S42" s="302" t="str">
        <f>'[5]Precios de contratos anteriores'!BB46</f>
        <v xml:space="preserve"> </v>
      </c>
      <c r="T42" s="302"/>
      <c r="U42" s="302"/>
      <c r="V42" s="302"/>
      <c r="W42" s="302"/>
      <c r="X42" s="302"/>
      <c r="Y42" s="302"/>
      <c r="Z42" s="302"/>
      <c r="AA42" s="302"/>
      <c r="AB42" s="302"/>
      <c r="AC42" s="302"/>
      <c r="AD42" s="302"/>
      <c r="AE42" s="302"/>
      <c r="AF42" s="302"/>
      <c r="AG42" s="302"/>
      <c r="AH42" s="302"/>
      <c r="AI42" s="302" t="str">
        <f>'[5]Precios de contratos anteriores'!BI46</f>
        <v xml:space="preserve"> </v>
      </c>
      <c r="AJ42" s="302"/>
      <c r="AK42" s="302"/>
      <c r="AL42" s="313">
        <v>28.97</v>
      </c>
      <c r="AM42" s="313">
        <v>29.06</v>
      </c>
      <c r="AN42" s="313">
        <v>37.659999999999997</v>
      </c>
      <c r="AO42" s="302"/>
      <c r="AP42" s="302"/>
      <c r="AQ42" s="302" t="str">
        <f>'[5]Precios de contratos anteriores'!BO46</f>
        <v xml:space="preserve"> </v>
      </c>
      <c r="AR42" s="303">
        <v>41.028750000000002</v>
      </c>
      <c r="AS42" s="303">
        <v>40.638000000000005</v>
      </c>
      <c r="AT42" s="303">
        <v>43.77</v>
      </c>
      <c r="AU42" s="302" t="str">
        <f>'[5]Precios de contratos anteriores'!BP46</f>
        <v xml:space="preserve"> </v>
      </c>
      <c r="AV42" s="302" t="str">
        <f>'[5]Precios de contratos anteriores'!BQ46</f>
        <v xml:space="preserve"> </v>
      </c>
      <c r="AW42" s="302" t="str">
        <f>'[5]Precios de contratos anteriores'!BR46</f>
        <v xml:space="preserve"> </v>
      </c>
      <c r="AX42" s="303"/>
      <c r="AY42" s="303"/>
      <c r="AZ42" s="303"/>
      <c r="BA42" s="303" t="str">
        <f>'[5]Precios de contratos anteriores'!BS46</f>
        <v xml:space="preserve"> </v>
      </c>
      <c r="BB42" s="303" t="str">
        <f>'[5]Precios de contratos anteriores'!BT46</f>
        <v xml:space="preserve"> </v>
      </c>
      <c r="BC42" s="302"/>
      <c r="BD42" s="302"/>
      <c r="BE42" s="302"/>
      <c r="BF42" s="302"/>
      <c r="BG42" s="302"/>
      <c r="BH42" s="302"/>
      <c r="BI42" s="302"/>
      <c r="BJ42" s="302"/>
      <c r="BK42" s="302"/>
      <c r="BL42" s="302"/>
      <c r="BM42" s="302"/>
      <c r="BN42" s="302"/>
      <c r="BO42" s="302"/>
      <c r="BP42" s="302"/>
      <c r="BQ42" s="302"/>
      <c r="BR42" s="302"/>
      <c r="BS42" s="302" t="str">
        <f>'[5]Precios de contratos anteriores'!CB46</f>
        <v xml:space="preserve"> </v>
      </c>
      <c r="BT42" s="302" t="str">
        <f>'[5]Precios de contratos anteriores'!CC46</f>
        <v xml:space="preserve"> </v>
      </c>
      <c r="BU42" s="302" t="str">
        <f>'[5]Precios de contratos anteriores'!CD46</f>
        <v xml:space="preserve"> </v>
      </c>
      <c r="BV42" s="302"/>
      <c r="BW42" s="302"/>
      <c r="BX42" s="302"/>
      <c r="BY42" s="301" t="str">
        <f>'[5]Precios de contratos anteriores'!CE46</f>
        <v xml:space="preserve"> </v>
      </c>
      <c r="BZ42" s="301" t="str">
        <f>'[5]Precios de contratos anteriores'!CF46</f>
        <v xml:space="preserve"> </v>
      </c>
      <c r="CA42" s="301" t="str">
        <f>'[5]Precios de contratos anteriores'!CG46</f>
        <v xml:space="preserve"> </v>
      </c>
      <c r="CB42" s="301">
        <f t="shared" si="80"/>
        <v>37.171678571428572</v>
      </c>
      <c r="CC42" s="301">
        <f t="shared" si="81"/>
        <v>5.8787495954963109</v>
      </c>
      <c r="CD42" s="301">
        <f t="shared" si="82"/>
        <v>31.292928975932263</v>
      </c>
      <c r="CE42" s="301">
        <f t="shared" si="83"/>
        <v>43.050428166924881</v>
      </c>
      <c r="CF42" s="301">
        <f t="shared" si="84"/>
        <v>42.982500000000009</v>
      </c>
      <c r="CG42" s="300" t="str">
        <f t="shared" si="85"/>
        <v/>
      </c>
      <c r="CH42" s="300" t="str">
        <f t="shared" si="86"/>
        <v/>
      </c>
      <c r="CI42" s="300" t="str">
        <f t="shared" si="87"/>
        <v/>
      </c>
      <c r="CJ42" s="300" t="str">
        <f t="shared" si="88"/>
        <v/>
      </c>
      <c r="CK42" s="300" t="str">
        <f t="shared" si="89"/>
        <v/>
      </c>
      <c r="CL42" s="300" t="str">
        <f t="shared" si="90"/>
        <v/>
      </c>
      <c r="CM42" s="300" t="str">
        <f t="shared" si="91"/>
        <v/>
      </c>
      <c r="CN42" s="300" t="str">
        <f t="shared" si="92"/>
        <v/>
      </c>
      <c r="CO42" s="300" t="str">
        <f t="shared" si="93"/>
        <v/>
      </c>
      <c r="CP42" s="300" t="str">
        <f t="shared" si="94"/>
        <v/>
      </c>
      <c r="CQ42" s="300" t="str">
        <f t="shared" si="95"/>
        <v/>
      </c>
      <c r="CR42" s="300" t="str">
        <f t="shared" si="96"/>
        <v/>
      </c>
      <c r="CS42" s="300" t="str">
        <f t="shared" si="97"/>
        <v/>
      </c>
      <c r="CT42" s="300" t="str">
        <f t="shared" si="98"/>
        <v/>
      </c>
      <c r="CU42" s="300" t="str">
        <f t="shared" si="99"/>
        <v/>
      </c>
      <c r="CV42" s="300" t="str">
        <f t="shared" si="100"/>
        <v/>
      </c>
      <c r="CW42" s="300" t="str">
        <f t="shared" si="101"/>
        <v/>
      </c>
      <c r="CX42" s="300" t="str">
        <f t="shared" si="102"/>
        <v/>
      </c>
      <c r="CY42" s="300" t="str">
        <f t="shared" si="103"/>
        <v/>
      </c>
      <c r="CZ42" s="300" t="str">
        <f t="shared" si="104"/>
        <v/>
      </c>
      <c r="DA42" s="300" t="str">
        <f t="shared" si="105"/>
        <v/>
      </c>
      <c r="DB42" s="300" t="str">
        <f t="shared" si="106"/>
        <v/>
      </c>
      <c r="DC42" s="300" t="str">
        <f t="shared" si="107"/>
        <v/>
      </c>
      <c r="DD42" s="300" t="str">
        <f t="shared" si="108"/>
        <v/>
      </c>
      <c r="DE42" s="300" t="str">
        <f t="shared" si="109"/>
        <v/>
      </c>
      <c r="DF42" s="300" t="str">
        <f t="shared" si="110"/>
        <v/>
      </c>
      <c r="DG42" s="300" t="str">
        <f t="shared" si="111"/>
        <v/>
      </c>
      <c r="DH42" s="300" t="str">
        <f t="shared" si="112"/>
        <v/>
      </c>
      <c r="DI42" s="300" t="str">
        <f t="shared" si="113"/>
        <v/>
      </c>
      <c r="DJ42" s="300" t="str">
        <f t="shared" si="114"/>
        <v/>
      </c>
      <c r="DK42" s="300" t="str">
        <f t="shared" si="115"/>
        <v/>
      </c>
      <c r="DL42" s="300" t="str">
        <f t="shared" si="116"/>
        <v/>
      </c>
      <c r="DM42" s="300">
        <f t="shared" si="117"/>
        <v>37.659999999999997</v>
      </c>
      <c r="DN42" s="300" t="str">
        <f t="shared" si="118"/>
        <v/>
      </c>
      <c r="DO42" s="300" t="str">
        <f t="shared" si="119"/>
        <v/>
      </c>
      <c r="DP42" s="300" t="str">
        <f t="shared" si="120"/>
        <v/>
      </c>
      <c r="DQ42" s="300">
        <f t="shared" si="121"/>
        <v>41.028750000000002</v>
      </c>
      <c r="DR42" s="300">
        <f t="shared" si="122"/>
        <v>40.638000000000005</v>
      </c>
      <c r="DS42" s="300" t="str">
        <f t="shared" si="123"/>
        <v/>
      </c>
      <c r="DT42" s="300" t="str">
        <f t="shared" si="124"/>
        <v/>
      </c>
      <c r="DU42" s="300" t="str">
        <f t="shared" si="125"/>
        <v/>
      </c>
      <c r="DV42" s="300" t="str">
        <f t="shared" si="126"/>
        <v/>
      </c>
      <c r="DW42" s="300" t="str">
        <f t="shared" si="127"/>
        <v/>
      </c>
      <c r="DX42" s="300" t="str">
        <f t="shared" si="128"/>
        <v/>
      </c>
      <c r="DY42" s="300" t="str">
        <f t="shared" si="129"/>
        <v/>
      </c>
      <c r="DZ42" s="300" t="str">
        <f t="shared" si="130"/>
        <v/>
      </c>
      <c r="EA42" s="300" t="str">
        <f t="shared" si="131"/>
        <v/>
      </c>
      <c r="EB42" s="300" t="str">
        <f t="shared" si="132"/>
        <v/>
      </c>
      <c r="EC42" s="300" t="str">
        <f t="shared" si="133"/>
        <v/>
      </c>
      <c r="ED42" s="300" t="str">
        <f t="shared" si="134"/>
        <v/>
      </c>
      <c r="EE42" s="300" t="str">
        <f t="shared" si="135"/>
        <v/>
      </c>
      <c r="EF42" s="300" t="str">
        <f t="shared" si="136"/>
        <v/>
      </c>
      <c r="EG42" s="300" t="str">
        <f t="shared" si="137"/>
        <v/>
      </c>
      <c r="EH42" s="300" t="str">
        <f t="shared" si="138"/>
        <v/>
      </c>
      <c r="EI42" s="300" t="str">
        <f t="shared" si="139"/>
        <v/>
      </c>
      <c r="EJ42" s="300" t="str">
        <f t="shared" si="140"/>
        <v/>
      </c>
      <c r="EK42" s="300" t="str">
        <f t="shared" si="141"/>
        <v/>
      </c>
      <c r="EL42" s="300" t="str">
        <f t="shared" si="142"/>
        <v/>
      </c>
      <c r="EM42" s="300" t="str">
        <f t="shared" si="143"/>
        <v/>
      </c>
      <c r="EN42" s="300" t="str">
        <f t="shared" si="144"/>
        <v/>
      </c>
      <c r="EO42" s="300" t="str">
        <f t="shared" si="145"/>
        <v/>
      </c>
      <c r="EP42" s="300" t="str">
        <f t="shared" si="146"/>
        <v/>
      </c>
      <c r="EQ42" s="300" t="str">
        <f t="shared" si="147"/>
        <v/>
      </c>
      <c r="ER42" s="300" t="str">
        <f t="shared" si="148"/>
        <v/>
      </c>
      <c r="ES42" s="300" t="str">
        <f t="shared" si="149"/>
        <v/>
      </c>
      <c r="ET42" s="300" t="str">
        <f t="shared" si="150"/>
        <v/>
      </c>
      <c r="EU42" s="300" t="str">
        <f t="shared" si="151"/>
        <v/>
      </c>
      <c r="EV42" s="300" t="str">
        <f t="shared" si="152"/>
        <v/>
      </c>
      <c r="EW42" s="300" t="str">
        <f t="shared" si="153"/>
        <v/>
      </c>
      <c r="EX42" s="300" t="str">
        <f t="shared" si="154"/>
        <v/>
      </c>
      <c r="EY42" s="300" t="str">
        <f t="shared" si="155"/>
        <v/>
      </c>
      <c r="EZ42" s="300" t="str">
        <f t="shared" si="156"/>
        <v/>
      </c>
      <c r="FA42" s="299">
        <f t="shared" si="157"/>
        <v>39.83</v>
      </c>
      <c r="FB42" s="299">
        <f>ROUND(FA42*(1+[5]Inflación!$G$50),2)</f>
        <v>40.340000000000003</v>
      </c>
      <c r="FC42" s="298">
        <f t="shared" si="158"/>
        <v>1.9321817018553844E-2</v>
      </c>
    </row>
    <row r="43" spans="2:159" ht="21" customHeight="1">
      <c r="B43" s="309">
        <f t="shared" si="159"/>
        <v>38</v>
      </c>
      <c r="C43" s="315" t="s">
        <v>1018</v>
      </c>
      <c r="D43" s="302" t="s">
        <v>931</v>
      </c>
      <c r="E43" s="311" t="s">
        <v>12</v>
      </c>
      <c r="F43" s="314">
        <v>25.26</v>
      </c>
      <c r="G43" s="304"/>
      <c r="H43" s="302"/>
      <c r="I43" s="302"/>
      <c r="J43" s="301" t="str">
        <f>'[5]Precios de contratos anteriores'!AV47</f>
        <v xml:space="preserve"> </v>
      </c>
      <c r="K43" s="301" t="str">
        <f>'[5]Precios de contratos anteriores'!AW47</f>
        <v xml:space="preserve"> </v>
      </c>
      <c r="L43" s="301" t="str">
        <f>'[5]Precios de contratos anteriores'!AX47</f>
        <v xml:space="preserve"> </v>
      </c>
      <c r="M43" s="301" t="str">
        <f>'[5]Precios de contratos anteriores'!AY47</f>
        <v xml:space="preserve"> </v>
      </c>
      <c r="N43" s="302"/>
      <c r="O43" s="302"/>
      <c r="P43" s="302"/>
      <c r="Q43" s="302" t="str">
        <f>'[5]Precios de contratos anteriores'!AZ47</f>
        <v xml:space="preserve"> </v>
      </c>
      <c r="R43" s="302" t="str">
        <f>'[5]Precios de contratos anteriores'!BA47</f>
        <v xml:space="preserve"> </v>
      </c>
      <c r="S43" s="302" t="str">
        <f>'[5]Precios de contratos anteriores'!BB47</f>
        <v xml:space="preserve"> </v>
      </c>
      <c r="T43" s="302"/>
      <c r="U43" s="302"/>
      <c r="V43" s="302"/>
      <c r="W43" s="302"/>
      <c r="X43" s="302"/>
      <c r="Y43" s="302"/>
      <c r="Z43" s="302"/>
      <c r="AA43" s="302"/>
      <c r="AB43" s="302"/>
      <c r="AC43" s="302"/>
      <c r="AD43" s="302"/>
      <c r="AE43" s="302"/>
      <c r="AF43" s="302"/>
      <c r="AG43" s="302"/>
      <c r="AH43" s="302"/>
      <c r="AI43" s="302" t="str">
        <f>'[5]Precios de contratos anteriores'!BI47</f>
        <v xml:space="preserve"> </v>
      </c>
      <c r="AJ43" s="302"/>
      <c r="AK43" s="302"/>
      <c r="AL43" s="313">
        <v>26.27</v>
      </c>
      <c r="AM43" s="313">
        <v>26.71</v>
      </c>
      <c r="AN43" s="313">
        <v>34.15</v>
      </c>
      <c r="AO43" s="302"/>
      <c r="AP43" s="302"/>
      <c r="AQ43" s="302" t="str">
        <f>'[5]Precios de contratos anteriores'!BO47</f>
        <v xml:space="preserve"> </v>
      </c>
      <c r="AR43" s="303">
        <v>26.523000000000003</v>
      </c>
      <c r="AS43" s="303">
        <v>26.270400000000002</v>
      </c>
      <c r="AT43" s="303">
        <v>27.35</v>
      </c>
      <c r="AU43" s="302" t="str">
        <f>'[5]Precios de contratos anteriores'!BP47</f>
        <v xml:space="preserve"> </v>
      </c>
      <c r="AV43" s="302">
        <f>'[5]Precios de contratos anteriores'!BQ47</f>
        <v>13.123870961179998</v>
      </c>
      <c r="AW43" s="302" t="str">
        <f>'[5]Precios de contratos anteriores'!BR47</f>
        <v xml:space="preserve"> </v>
      </c>
      <c r="AX43" s="303"/>
      <c r="AY43" s="303"/>
      <c r="AZ43" s="303"/>
      <c r="BA43" s="303" t="str">
        <f>'[5]Precios de contratos anteriores'!BS47</f>
        <v xml:space="preserve"> </v>
      </c>
      <c r="BB43" s="303" t="str">
        <f>'[5]Precios de contratos anteriores'!BT47</f>
        <v xml:space="preserve"> </v>
      </c>
      <c r="BC43" s="302"/>
      <c r="BD43" s="302"/>
      <c r="BE43" s="302"/>
      <c r="BF43" s="302"/>
      <c r="BG43" s="302"/>
      <c r="BH43" s="302"/>
      <c r="BI43" s="302"/>
      <c r="BJ43" s="302"/>
      <c r="BK43" s="302"/>
      <c r="BL43" s="302"/>
      <c r="BM43" s="302"/>
      <c r="BN43" s="302"/>
      <c r="BO43" s="302"/>
      <c r="BP43" s="302"/>
      <c r="BQ43" s="302"/>
      <c r="BR43" s="302"/>
      <c r="BS43" s="302" t="str">
        <f>'[5]Precios de contratos anteriores'!CB47</f>
        <v xml:space="preserve"> </v>
      </c>
      <c r="BT43" s="302" t="str">
        <f>'[5]Precios de contratos anteriores'!CC47</f>
        <v xml:space="preserve"> </v>
      </c>
      <c r="BU43" s="302" t="str">
        <f>'[5]Precios de contratos anteriores'!CD47</f>
        <v xml:space="preserve"> </v>
      </c>
      <c r="BV43" s="302"/>
      <c r="BW43" s="302"/>
      <c r="BX43" s="302"/>
      <c r="BY43" s="301" t="str">
        <f>'[5]Precios de contratos anteriores'!CE47</f>
        <v xml:space="preserve"> </v>
      </c>
      <c r="BZ43" s="301" t="str">
        <f>'[5]Precios de contratos anteriores'!CF47</f>
        <v xml:space="preserve"> </v>
      </c>
      <c r="CA43" s="301" t="str">
        <f>'[5]Precios de contratos anteriores'!CG47</f>
        <v xml:space="preserve"> </v>
      </c>
      <c r="CB43" s="301">
        <f t="shared" si="80"/>
        <v>25.707158870147499</v>
      </c>
      <c r="CC43" s="301">
        <f t="shared" si="81"/>
        <v>5.7919266072411792</v>
      </c>
      <c r="CD43" s="301">
        <f t="shared" si="82"/>
        <v>19.915232262906319</v>
      </c>
      <c r="CE43" s="301">
        <f t="shared" si="83"/>
        <v>31.499085477388679</v>
      </c>
      <c r="CF43" s="301">
        <f t="shared" si="84"/>
        <v>27.786000000000005</v>
      </c>
      <c r="CG43" s="300" t="str">
        <f t="shared" si="85"/>
        <v/>
      </c>
      <c r="CH43" s="300" t="str">
        <f t="shared" si="86"/>
        <v/>
      </c>
      <c r="CI43" s="300" t="str">
        <f t="shared" si="87"/>
        <v/>
      </c>
      <c r="CJ43" s="300" t="str">
        <f t="shared" si="88"/>
        <v/>
      </c>
      <c r="CK43" s="300" t="str">
        <f t="shared" si="89"/>
        <v/>
      </c>
      <c r="CL43" s="300" t="str">
        <f t="shared" si="90"/>
        <v/>
      </c>
      <c r="CM43" s="300" t="str">
        <f t="shared" si="91"/>
        <v/>
      </c>
      <c r="CN43" s="300" t="str">
        <f t="shared" si="92"/>
        <v/>
      </c>
      <c r="CO43" s="300" t="str">
        <f t="shared" si="93"/>
        <v/>
      </c>
      <c r="CP43" s="300" t="str">
        <f t="shared" si="94"/>
        <v/>
      </c>
      <c r="CQ43" s="300" t="str">
        <f t="shared" si="95"/>
        <v/>
      </c>
      <c r="CR43" s="300" t="str">
        <f t="shared" si="96"/>
        <v/>
      </c>
      <c r="CS43" s="300" t="str">
        <f t="shared" si="97"/>
        <v/>
      </c>
      <c r="CT43" s="300" t="str">
        <f t="shared" si="98"/>
        <v/>
      </c>
      <c r="CU43" s="300" t="str">
        <f t="shared" si="99"/>
        <v/>
      </c>
      <c r="CV43" s="300" t="str">
        <f t="shared" si="100"/>
        <v/>
      </c>
      <c r="CW43" s="300" t="str">
        <f t="shared" si="101"/>
        <v/>
      </c>
      <c r="CX43" s="300" t="str">
        <f t="shared" si="102"/>
        <v/>
      </c>
      <c r="CY43" s="300" t="str">
        <f t="shared" si="103"/>
        <v/>
      </c>
      <c r="CZ43" s="300" t="str">
        <f t="shared" si="104"/>
        <v/>
      </c>
      <c r="DA43" s="300" t="str">
        <f t="shared" si="105"/>
        <v/>
      </c>
      <c r="DB43" s="300" t="str">
        <f t="shared" si="106"/>
        <v/>
      </c>
      <c r="DC43" s="300" t="str">
        <f t="shared" si="107"/>
        <v/>
      </c>
      <c r="DD43" s="300" t="str">
        <f t="shared" si="108"/>
        <v/>
      </c>
      <c r="DE43" s="300" t="str">
        <f t="shared" si="109"/>
        <v/>
      </c>
      <c r="DF43" s="300" t="str">
        <f t="shared" si="110"/>
        <v/>
      </c>
      <c r="DG43" s="300" t="str">
        <f t="shared" si="111"/>
        <v/>
      </c>
      <c r="DH43" s="300" t="str">
        <f t="shared" si="112"/>
        <v/>
      </c>
      <c r="DI43" s="300" t="str">
        <f t="shared" si="113"/>
        <v/>
      </c>
      <c r="DJ43" s="300" t="str">
        <f t="shared" si="114"/>
        <v/>
      </c>
      <c r="DK43" s="300">
        <f t="shared" si="115"/>
        <v>26.27</v>
      </c>
      <c r="DL43" s="300">
        <f t="shared" si="116"/>
        <v>26.71</v>
      </c>
      <c r="DM43" s="300" t="str">
        <f t="shared" si="117"/>
        <v/>
      </c>
      <c r="DN43" s="300" t="str">
        <f t="shared" si="118"/>
        <v/>
      </c>
      <c r="DO43" s="300" t="str">
        <f t="shared" si="119"/>
        <v/>
      </c>
      <c r="DP43" s="300" t="str">
        <f t="shared" si="120"/>
        <v/>
      </c>
      <c r="DQ43" s="300">
        <f t="shared" si="121"/>
        <v>26.523000000000003</v>
      </c>
      <c r="DR43" s="300">
        <f t="shared" si="122"/>
        <v>26.270400000000002</v>
      </c>
      <c r="DS43" s="300">
        <f t="shared" si="123"/>
        <v>27.35</v>
      </c>
      <c r="DT43" s="300" t="str">
        <f t="shared" si="124"/>
        <v/>
      </c>
      <c r="DU43" s="300" t="str">
        <f t="shared" si="125"/>
        <v/>
      </c>
      <c r="DV43" s="300" t="str">
        <f t="shared" si="126"/>
        <v/>
      </c>
      <c r="DW43" s="300" t="str">
        <f t="shared" si="127"/>
        <v/>
      </c>
      <c r="DX43" s="300" t="str">
        <f t="shared" si="128"/>
        <v/>
      </c>
      <c r="DY43" s="300" t="str">
        <f t="shared" si="129"/>
        <v/>
      </c>
      <c r="DZ43" s="300" t="str">
        <f t="shared" si="130"/>
        <v/>
      </c>
      <c r="EA43" s="300" t="str">
        <f t="shared" si="131"/>
        <v/>
      </c>
      <c r="EB43" s="300" t="str">
        <f t="shared" si="132"/>
        <v/>
      </c>
      <c r="EC43" s="300" t="str">
        <f t="shared" si="133"/>
        <v/>
      </c>
      <c r="ED43" s="300" t="str">
        <f t="shared" si="134"/>
        <v/>
      </c>
      <c r="EE43" s="300" t="str">
        <f t="shared" si="135"/>
        <v/>
      </c>
      <c r="EF43" s="300" t="str">
        <f t="shared" si="136"/>
        <v/>
      </c>
      <c r="EG43" s="300" t="str">
        <f t="shared" si="137"/>
        <v/>
      </c>
      <c r="EH43" s="300" t="str">
        <f t="shared" si="138"/>
        <v/>
      </c>
      <c r="EI43" s="300" t="str">
        <f t="shared" si="139"/>
        <v/>
      </c>
      <c r="EJ43" s="300" t="str">
        <f t="shared" si="140"/>
        <v/>
      </c>
      <c r="EK43" s="300" t="str">
        <f t="shared" si="141"/>
        <v/>
      </c>
      <c r="EL43" s="300" t="str">
        <f t="shared" si="142"/>
        <v/>
      </c>
      <c r="EM43" s="300" t="str">
        <f t="shared" si="143"/>
        <v/>
      </c>
      <c r="EN43" s="300" t="str">
        <f t="shared" si="144"/>
        <v/>
      </c>
      <c r="EO43" s="300" t="str">
        <f t="shared" si="145"/>
        <v/>
      </c>
      <c r="EP43" s="300" t="str">
        <f t="shared" si="146"/>
        <v/>
      </c>
      <c r="EQ43" s="300" t="str">
        <f t="shared" si="147"/>
        <v/>
      </c>
      <c r="ER43" s="300" t="str">
        <f t="shared" si="148"/>
        <v/>
      </c>
      <c r="ES43" s="300" t="str">
        <f t="shared" si="149"/>
        <v/>
      </c>
      <c r="ET43" s="300" t="str">
        <f t="shared" si="150"/>
        <v/>
      </c>
      <c r="EU43" s="300" t="str">
        <f t="shared" si="151"/>
        <v/>
      </c>
      <c r="EV43" s="300" t="str">
        <f t="shared" si="152"/>
        <v/>
      </c>
      <c r="EW43" s="300" t="str">
        <f t="shared" si="153"/>
        <v/>
      </c>
      <c r="EX43" s="300" t="str">
        <f t="shared" si="154"/>
        <v/>
      </c>
      <c r="EY43" s="300" t="str">
        <f t="shared" si="155"/>
        <v/>
      </c>
      <c r="EZ43" s="300" t="str">
        <f t="shared" si="156"/>
        <v/>
      </c>
      <c r="FA43" s="299">
        <f t="shared" si="157"/>
        <v>26.63</v>
      </c>
      <c r="FB43" s="299">
        <f>ROUND(FA43*(1+[5]Inflación!$G$50),2)</f>
        <v>26.97</v>
      </c>
      <c r="FC43" s="298">
        <f t="shared" si="158"/>
        <v>5.4235946159936654E-2</v>
      </c>
    </row>
    <row r="44" spans="2:159" ht="21" customHeight="1">
      <c r="B44" s="309">
        <f t="shared" si="159"/>
        <v>39</v>
      </c>
      <c r="C44" s="315" t="s">
        <v>1017</v>
      </c>
      <c r="D44" s="302"/>
      <c r="E44" s="311" t="s">
        <v>12</v>
      </c>
      <c r="F44" s="314">
        <v>186.75</v>
      </c>
      <c r="G44" s="304"/>
      <c r="H44" s="302"/>
      <c r="I44" s="302"/>
      <c r="J44" s="301" t="str">
        <f>'[5]Precios de contratos anteriores'!AV48</f>
        <v xml:space="preserve"> </v>
      </c>
      <c r="K44" s="301" t="str">
        <f>'[5]Precios de contratos anteriores'!AW48</f>
        <v xml:space="preserve"> </v>
      </c>
      <c r="L44" s="301" t="str">
        <f>'[5]Precios de contratos anteriores'!AX48</f>
        <v xml:space="preserve"> </v>
      </c>
      <c r="M44" s="301" t="str">
        <f>'[5]Precios de contratos anteriores'!AY48</f>
        <v xml:space="preserve"> </v>
      </c>
      <c r="N44" s="302"/>
      <c r="O44" s="302"/>
      <c r="P44" s="302"/>
      <c r="Q44" s="302" t="str">
        <f>'[5]Precios de contratos anteriores'!AZ48</f>
        <v xml:space="preserve"> </v>
      </c>
      <c r="R44" s="302" t="str">
        <f>'[5]Precios de contratos anteriores'!BA48</f>
        <v xml:space="preserve"> </v>
      </c>
      <c r="S44" s="302" t="str">
        <f>'[5]Precios de contratos anteriores'!BB48</f>
        <v xml:space="preserve"> </v>
      </c>
      <c r="T44" s="302"/>
      <c r="U44" s="302"/>
      <c r="V44" s="302"/>
      <c r="W44" s="302"/>
      <c r="X44" s="302"/>
      <c r="Y44" s="302"/>
      <c r="Z44" s="302"/>
      <c r="AA44" s="302"/>
      <c r="AB44" s="302"/>
      <c r="AC44" s="302"/>
      <c r="AD44" s="302"/>
      <c r="AE44" s="302"/>
      <c r="AF44" s="302"/>
      <c r="AG44" s="302"/>
      <c r="AH44" s="302"/>
      <c r="AI44" s="302" t="str">
        <f>'[5]Precios de contratos anteriores'!BI48</f>
        <v xml:space="preserve"> </v>
      </c>
      <c r="AJ44" s="302"/>
      <c r="AK44" s="302"/>
      <c r="AL44" s="313">
        <v>194.22</v>
      </c>
      <c r="AM44" s="313">
        <v>196.02</v>
      </c>
      <c r="AN44" s="313">
        <v>252.49</v>
      </c>
      <c r="AO44" s="302"/>
      <c r="AP44" s="302"/>
      <c r="AQ44" s="302" t="str">
        <f>'[5]Precios de contratos anteriores'!BO48</f>
        <v xml:space="preserve"> </v>
      </c>
      <c r="AR44" s="303">
        <v>196.08750000000001</v>
      </c>
      <c r="AS44" s="303">
        <v>194.22</v>
      </c>
      <c r="AT44" s="303">
        <v>196.09</v>
      </c>
      <c r="AU44" s="302" t="str">
        <f>'[5]Precios de contratos anteriores'!BP48</f>
        <v xml:space="preserve"> </v>
      </c>
      <c r="AV44" s="302" t="str">
        <f>'[5]Precios de contratos anteriores'!BQ48</f>
        <v xml:space="preserve"> </v>
      </c>
      <c r="AW44" s="302" t="str">
        <f>'[5]Precios de contratos anteriores'!BR48</f>
        <v xml:space="preserve"> </v>
      </c>
      <c r="AX44" s="303"/>
      <c r="AY44" s="303"/>
      <c r="AZ44" s="303"/>
      <c r="BA44" s="303" t="str">
        <f>'[5]Precios de contratos anteriores'!BS48</f>
        <v xml:space="preserve"> </v>
      </c>
      <c r="BB44" s="303" t="str">
        <f>'[5]Precios de contratos anteriores'!BT48</f>
        <v xml:space="preserve"> </v>
      </c>
      <c r="BC44" s="302"/>
      <c r="BD44" s="302"/>
      <c r="BE44" s="302"/>
      <c r="BF44" s="302"/>
      <c r="BG44" s="302"/>
      <c r="BH44" s="302"/>
      <c r="BI44" s="302"/>
      <c r="BJ44" s="302"/>
      <c r="BK44" s="302"/>
      <c r="BL44" s="302"/>
      <c r="BM44" s="302"/>
      <c r="BN44" s="302"/>
      <c r="BO44" s="302"/>
      <c r="BP44" s="302"/>
      <c r="BQ44" s="302"/>
      <c r="BR44" s="302"/>
      <c r="BS44" s="302" t="str">
        <f>'[5]Precios de contratos anteriores'!CB48</f>
        <v xml:space="preserve"> </v>
      </c>
      <c r="BT44" s="302" t="str">
        <f>'[5]Precios de contratos anteriores'!CC48</f>
        <v xml:space="preserve"> </v>
      </c>
      <c r="BU44" s="302" t="str">
        <f>'[5]Precios de contratos anteriores'!CD48</f>
        <v xml:space="preserve"> </v>
      </c>
      <c r="BV44" s="302"/>
      <c r="BW44" s="302"/>
      <c r="BX44" s="302"/>
      <c r="BY44" s="301" t="str">
        <f>'[5]Precios de contratos anteriores'!CE48</f>
        <v xml:space="preserve"> </v>
      </c>
      <c r="BZ44" s="301" t="str">
        <f>'[5]Precios de contratos anteriores'!CF48</f>
        <v xml:space="preserve"> </v>
      </c>
      <c r="CA44" s="301" t="str">
        <f>'[5]Precios de contratos anteriores'!CG48</f>
        <v xml:space="preserve"> </v>
      </c>
      <c r="CB44" s="301">
        <f t="shared" si="80"/>
        <v>202.26821428571429</v>
      </c>
      <c r="CC44" s="301">
        <f t="shared" si="81"/>
        <v>22.390481548820965</v>
      </c>
      <c r="CD44" s="301">
        <f t="shared" si="82"/>
        <v>179.87773273689334</v>
      </c>
      <c r="CE44" s="301">
        <f t="shared" si="83"/>
        <v>224.65869583453525</v>
      </c>
      <c r="CF44" s="301">
        <f t="shared" si="84"/>
        <v>205.42500000000001</v>
      </c>
      <c r="CG44" s="300" t="str">
        <f t="shared" si="85"/>
        <v/>
      </c>
      <c r="CH44" s="300" t="str">
        <f t="shared" si="86"/>
        <v/>
      </c>
      <c r="CI44" s="300" t="str">
        <f t="shared" si="87"/>
        <v/>
      </c>
      <c r="CJ44" s="300" t="str">
        <f t="shared" si="88"/>
        <v/>
      </c>
      <c r="CK44" s="300" t="str">
        <f t="shared" si="89"/>
        <v/>
      </c>
      <c r="CL44" s="300" t="str">
        <f t="shared" si="90"/>
        <v/>
      </c>
      <c r="CM44" s="300" t="str">
        <f t="shared" si="91"/>
        <v/>
      </c>
      <c r="CN44" s="300" t="str">
        <f t="shared" si="92"/>
        <v/>
      </c>
      <c r="CO44" s="300" t="str">
        <f t="shared" si="93"/>
        <v/>
      </c>
      <c r="CP44" s="300" t="str">
        <f t="shared" si="94"/>
        <v/>
      </c>
      <c r="CQ44" s="300" t="str">
        <f t="shared" si="95"/>
        <v/>
      </c>
      <c r="CR44" s="300" t="str">
        <f t="shared" si="96"/>
        <v/>
      </c>
      <c r="CS44" s="300" t="str">
        <f t="shared" si="97"/>
        <v/>
      </c>
      <c r="CT44" s="300" t="str">
        <f t="shared" si="98"/>
        <v/>
      </c>
      <c r="CU44" s="300" t="str">
        <f t="shared" si="99"/>
        <v/>
      </c>
      <c r="CV44" s="300" t="str">
        <f t="shared" si="100"/>
        <v/>
      </c>
      <c r="CW44" s="300" t="str">
        <f t="shared" si="101"/>
        <v/>
      </c>
      <c r="CX44" s="300" t="str">
        <f t="shared" si="102"/>
        <v/>
      </c>
      <c r="CY44" s="300" t="str">
        <f t="shared" si="103"/>
        <v/>
      </c>
      <c r="CZ44" s="300" t="str">
        <f t="shared" si="104"/>
        <v/>
      </c>
      <c r="DA44" s="300" t="str">
        <f t="shared" si="105"/>
        <v/>
      </c>
      <c r="DB44" s="300" t="str">
        <f t="shared" si="106"/>
        <v/>
      </c>
      <c r="DC44" s="300" t="str">
        <f t="shared" si="107"/>
        <v/>
      </c>
      <c r="DD44" s="300" t="str">
        <f t="shared" si="108"/>
        <v/>
      </c>
      <c r="DE44" s="300" t="str">
        <f t="shared" si="109"/>
        <v/>
      </c>
      <c r="DF44" s="300" t="str">
        <f t="shared" si="110"/>
        <v/>
      </c>
      <c r="DG44" s="300" t="str">
        <f t="shared" si="111"/>
        <v/>
      </c>
      <c r="DH44" s="300" t="str">
        <f t="shared" si="112"/>
        <v/>
      </c>
      <c r="DI44" s="300" t="str">
        <f t="shared" si="113"/>
        <v/>
      </c>
      <c r="DJ44" s="300" t="str">
        <f t="shared" si="114"/>
        <v/>
      </c>
      <c r="DK44" s="300">
        <f t="shared" si="115"/>
        <v>194.22</v>
      </c>
      <c r="DL44" s="300">
        <f t="shared" si="116"/>
        <v>196.02</v>
      </c>
      <c r="DM44" s="300" t="str">
        <f t="shared" si="117"/>
        <v/>
      </c>
      <c r="DN44" s="300" t="str">
        <f t="shared" si="118"/>
        <v/>
      </c>
      <c r="DO44" s="300" t="str">
        <f t="shared" si="119"/>
        <v/>
      </c>
      <c r="DP44" s="300" t="str">
        <f t="shared" si="120"/>
        <v/>
      </c>
      <c r="DQ44" s="300">
        <f t="shared" si="121"/>
        <v>196.08750000000001</v>
      </c>
      <c r="DR44" s="300">
        <f t="shared" si="122"/>
        <v>194.22</v>
      </c>
      <c r="DS44" s="300">
        <f t="shared" si="123"/>
        <v>196.09</v>
      </c>
      <c r="DT44" s="300" t="str">
        <f t="shared" si="124"/>
        <v/>
      </c>
      <c r="DU44" s="300" t="str">
        <f t="shared" si="125"/>
        <v/>
      </c>
      <c r="DV44" s="300" t="str">
        <f t="shared" si="126"/>
        <v/>
      </c>
      <c r="DW44" s="300" t="str">
        <f t="shared" si="127"/>
        <v/>
      </c>
      <c r="DX44" s="300" t="str">
        <f t="shared" si="128"/>
        <v/>
      </c>
      <c r="DY44" s="300" t="str">
        <f t="shared" si="129"/>
        <v/>
      </c>
      <c r="DZ44" s="300" t="str">
        <f t="shared" si="130"/>
        <v/>
      </c>
      <c r="EA44" s="300" t="str">
        <f t="shared" si="131"/>
        <v/>
      </c>
      <c r="EB44" s="300" t="str">
        <f t="shared" si="132"/>
        <v/>
      </c>
      <c r="EC44" s="300" t="str">
        <f t="shared" si="133"/>
        <v/>
      </c>
      <c r="ED44" s="300" t="str">
        <f t="shared" si="134"/>
        <v/>
      </c>
      <c r="EE44" s="300" t="str">
        <f t="shared" si="135"/>
        <v/>
      </c>
      <c r="EF44" s="300" t="str">
        <f t="shared" si="136"/>
        <v/>
      </c>
      <c r="EG44" s="300" t="str">
        <f t="shared" si="137"/>
        <v/>
      </c>
      <c r="EH44" s="300" t="str">
        <f t="shared" si="138"/>
        <v/>
      </c>
      <c r="EI44" s="300" t="str">
        <f t="shared" si="139"/>
        <v/>
      </c>
      <c r="EJ44" s="300" t="str">
        <f t="shared" si="140"/>
        <v/>
      </c>
      <c r="EK44" s="300" t="str">
        <f t="shared" si="141"/>
        <v/>
      </c>
      <c r="EL44" s="300" t="str">
        <f t="shared" si="142"/>
        <v/>
      </c>
      <c r="EM44" s="300" t="str">
        <f t="shared" si="143"/>
        <v/>
      </c>
      <c r="EN44" s="300" t="str">
        <f t="shared" si="144"/>
        <v/>
      </c>
      <c r="EO44" s="300" t="str">
        <f t="shared" si="145"/>
        <v/>
      </c>
      <c r="EP44" s="300" t="str">
        <f t="shared" si="146"/>
        <v/>
      </c>
      <c r="EQ44" s="300" t="str">
        <f t="shared" si="147"/>
        <v/>
      </c>
      <c r="ER44" s="300" t="str">
        <f t="shared" si="148"/>
        <v/>
      </c>
      <c r="ES44" s="300" t="str">
        <f t="shared" si="149"/>
        <v/>
      </c>
      <c r="ET44" s="300" t="str">
        <f t="shared" si="150"/>
        <v/>
      </c>
      <c r="EU44" s="300" t="str">
        <f t="shared" si="151"/>
        <v/>
      </c>
      <c r="EV44" s="300" t="str">
        <f t="shared" si="152"/>
        <v/>
      </c>
      <c r="EW44" s="300" t="str">
        <f t="shared" si="153"/>
        <v/>
      </c>
      <c r="EX44" s="300" t="str">
        <f t="shared" si="154"/>
        <v/>
      </c>
      <c r="EY44" s="300" t="str">
        <f t="shared" si="155"/>
        <v/>
      </c>
      <c r="EZ44" s="300" t="str">
        <f t="shared" si="156"/>
        <v/>
      </c>
      <c r="FA44" s="299">
        <f t="shared" si="157"/>
        <v>195.33</v>
      </c>
      <c r="FB44" s="299">
        <f>ROUND(FA44*(1+[5]Inflación!$G$50),2)</f>
        <v>197.84</v>
      </c>
      <c r="FC44" s="298">
        <f t="shared" si="158"/>
        <v>4.5943775100401707E-2</v>
      </c>
    </row>
    <row r="45" spans="2:159" ht="21" customHeight="1">
      <c r="B45" s="309">
        <f t="shared" si="159"/>
        <v>40</v>
      </c>
      <c r="C45" s="315" t="s">
        <v>1016</v>
      </c>
      <c r="D45" s="302"/>
      <c r="E45" s="311" t="s">
        <v>12</v>
      </c>
      <c r="F45" s="314">
        <v>449.5</v>
      </c>
      <c r="G45" s="304"/>
      <c r="H45" s="302"/>
      <c r="I45" s="302"/>
      <c r="J45" s="301" t="str">
        <f>'[5]Precios de contratos anteriores'!AV49</f>
        <v xml:space="preserve"> </v>
      </c>
      <c r="K45" s="301" t="str">
        <f>'[5]Precios de contratos anteriores'!AW49</f>
        <v xml:space="preserve"> </v>
      </c>
      <c r="L45" s="301" t="str">
        <f>'[5]Precios de contratos anteriores'!AX49</f>
        <v xml:space="preserve"> </v>
      </c>
      <c r="M45" s="301" t="str">
        <f>'[5]Precios de contratos anteriores'!AY49</f>
        <v xml:space="preserve"> </v>
      </c>
      <c r="N45" s="302"/>
      <c r="O45" s="302"/>
      <c r="P45" s="302"/>
      <c r="Q45" s="302" t="str">
        <f>'[5]Precios de contratos anteriores'!AZ49</f>
        <v xml:space="preserve"> </v>
      </c>
      <c r="R45" s="302" t="str">
        <f>'[5]Precios de contratos anteriores'!BA49</f>
        <v xml:space="preserve"> </v>
      </c>
      <c r="S45" s="302" t="str">
        <f>'[5]Precios de contratos anteriores'!BB49</f>
        <v xml:space="preserve"> </v>
      </c>
      <c r="T45" s="302"/>
      <c r="U45" s="302"/>
      <c r="V45" s="302"/>
      <c r="W45" s="302"/>
      <c r="X45" s="302"/>
      <c r="Y45" s="302"/>
      <c r="Z45" s="302"/>
      <c r="AA45" s="302"/>
      <c r="AB45" s="302"/>
      <c r="AC45" s="302"/>
      <c r="AD45" s="302"/>
      <c r="AE45" s="302"/>
      <c r="AF45" s="302"/>
      <c r="AG45" s="302"/>
      <c r="AH45" s="302"/>
      <c r="AI45" s="302" t="str">
        <f>'[5]Precios de contratos anteriores'!BI49</f>
        <v xml:space="preserve"> </v>
      </c>
      <c r="AJ45" s="302"/>
      <c r="AK45" s="302"/>
      <c r="AL45" s="313">
        <v>467.48</v>
      </c>
      <c r="AM45" s="313">
        <v>468.49</v>
      </c>
      <c r="AN45" s="313">
        <v>607.72</v>
      </c>
      <c r="AO45" s="302"/>
      <c r="AP45" s="302"/>
      <c r="AQ45" s="302" t="str">
        <f>'[5]Precios de contratos anteriores'!BO49</f>
        <v xml:space="preserve"> </v>
      </c>
      <c r="AR45" s="303">
        <v>471.97500000000002</v>
      </c>
      <c r="AS45" s="303">
        <v>467.48</v>
      </c>
      <c r="AT45" s="303">
        <v>471.97</v>
      </c>
      <c r="AU45" s="302" t="str">
        <f>'[5]Precios de contratos anteriores'!BP49</f>
        <v xml:space="preserve"> </v>
      </c>
      <c r="AV45" s="302" t="str">
        <f>'[5]Precios de contratos anteriores'!BQ49</f>
        <v xml:space="preserve"> </v>
      </c>
      <c r="AW45" s="302" t="str">
        <f>'[5]Precios de contratos anteriores'!BR49</f>
        <v xml:space="preserve"> </v>
      </c>
      <c r="AX45" s="303"/>
      <c r="AY45" s="303"/>
      <c r="AZ45" s="303"/>
      <c r="BA45" s="303" t="str">
        <f>'[5]Precios de contratos anteriores'!BS49</f>
        <v xml:space="preserve"> </v>
      </c>
      <c r="BB45" s="303" t="str">
        <f>'[5]Precios de contratos anteriores'!BT49</f>
        <v xml:space="preserve"> </v>
      </c>
      <c r="BC45" s="302"/>
      <c r="BD45" s="302"/>
      <c r="BE45" s="302"/>
      <c r="BF45" s="302"/>
      <c r="BG45" s="302"/>
      <c r="BH45" s="302"/>
      <c r="BI45" s="302"/>
      <c r="BJ45" s="302"/>
      <c r="BK45" s="302"/>
      <c r="BL45" s="302"/>
      <c r="BM45" s="302"/>
      <c r="BN45" s="302"/>
      <c r="BO45" s="302"/>
      <c r="BP45" s="302"/>
      <c r="BQ45" s="302"/>
      <c r="BR45" s="302"/>
      <c r="BS45" s="302" t="str">
        <f>'[5]Precios de contratos anteriores'!CB49</f>
        <v xml:space="preserve"> </v>
      </c>
      <c r="BT45" s="302" t="str">
        <f>'[5]Precios de contratos anteriores'!CC49</f>
        <v xml:space="preserve"> </v>
      </c>
      <c r="BU45" s="302" t="str">
        <f>'[5]Precios de contratos anteriores'!CD49</f>
        <v xml:space="preserve"> </v>
      </c>
      <c r="BV45" s="302"/>
      <c r="BW45" s="302"/>
      <c r="BX45" s="302"/>
      <c r="BY45" s="301" t="str">
        <f>'[5]Precios de contratos anteriores'!CE49</f>
        <v xml:space="preserve"> </v>
      </c>
      <c r="BZ45" s="301" t="str">
        <f>'[5]Precios de contratos anteriores'!CF49</f>
        <v xml:space="preserve"> </v>
      </c>
      <c r="CA45" s="301" t="str">
        <f>'[5]Precios de contratos anteriores'!CG49</f>
        <v xml:space="preserve"> </v>
      </c>
      <c r="CB45" s="301">
        <f t="shared" si="80"/>
        <v>486.37357142857138</v>
      </c>
      <c r="CC45" s="301">
        <f t="shared" si="81"/>
        <v>54.057305913438789</v>
      </c>
      <c r="CD45" s="301">
        <f t="shared" si="82"/>
        <v>432.31626551513261</v>
      </c>
      <c r="CE45" s="301">
        <f t="shared" si="83"/>
        <v>540.43087734201015</v>
      </c>
      <c r="CF45" s="301">
        <f t="shared" si="84"/>
        <v>494.45000000000005</v>
      </c>
      <c r="CG45" s="300" t="str">
        <f t="shared" si="85"/>
        <v/>
      </c>
      <c r="CH45" s="300" t="str">
        <f t="shared" si="86"/>
        <v/>
      </c>
      <c r="CI45" s="300" t="str">
        <f t="shared" si="87"/>
        <v/>
      </c>
      <c r="CJ45" s="300" t="str">
        <f t="shared" si="88"/>
        <v/>
      </c>
      <c r="CK45" s="300" t="str">
        <f t="shared" si="89"/>
        <v/>
      </c>
      <c r="CL45" s="300" t="str">
        <f t="shared" si="90"/>
        <v/>
      </c>
      <c r="CM45" s="300" t="str">
        <f t="shared" si="91"/>
        <v/>
      </c>
      <c r="CN45" s="300" t="str">
        <f t="shared" si="92"/>
        <v/>
      </c>
      <c r="CO45" s="300" t="str">
        <f t="shared" si="93"/>
        <v/>
      </c>
      <c r="CP45" s="300" t="str">
        <f t="shared" si="94"/>
        <v/>
      </c>
      <c r="CQ45" s="300" t="str">
        <f t="shared" si="95"/>
        <v/>
      </c>
      <c r="CR45" s="300" t="str">
        <f t="shared" si="96"/>
        <v/>
      </c>
      <c r="CS45" s="300" t="str">
        <f t="shared" si="97"/>
        <v/>
      </c>
      <c r="CT45" s="300" t="str">
        <f t="shared" si="98"/>
        <v/>
      </c>
      <c r="CU45" s="300" t="str">
        <f t="shared" si="99"/>
        <v/>
      </c>
      <c r="CV45" s="300" t="str">
        <f t="shared" si="100"/>
        <v/>
      </c>
      <c r="CW45" s="300" t="str">
        <f t="shared" si="101"/>
        <v/>
      </c>
      <c r="CX45" s="300" t="str">
        <f t="shared" si="102"/>
        <v/>
      </c>
      <c r="CY45" s="300" t="str">
        <f t="shared" si="103"/>
        <v/>
      </c>
      <c r="CZ45" s="300" t="str">
        <f t="shared" si="104"/>
        <v/>
      </c>
      <c r="DA45" s="300" t="str">
        <f t="shared" si="105"/>
        <v/>
      </c>
      <c r="DB45" s="300" t="str">
        <f t="shared" si="106"/>
        <v/>
      </c>
      <c r="DC45" s="300" t="str">
        <f t="shared" si="107"/>
        <v/>
      </c>
      <c r="DD45" s="300" t="str">
        <f t="shared" si="108"/>
        <v/>
      </c>
      <c r="DE45" s="300" t="str">
        <f t="shared" si="109"/>
        <v/>
      </c>
      <c r="DF45" s="300" t="str">
        <f t="shared" si="110"/>
        <v/>
      </c>
      <c r="DG45" s="300" t="str">
        <f t="shared" si="111"/>
        <v/>
      </c>
      <c r="DH45" s="300" t="str">
        <f t="shared" si="112"/>
        <v/>
      </c>
      <c r="DI45" s="300" t="str">
        <f t="shared" si="113"/>
        <v/>
      </c>
      <c r="DJ45" s="300" t="str">
        <f t="shared" si="114"/>
        <v/>
      </c>
      <c r="DK45" s="300">
        <f t="shared" si="115"/>
        <v>467.48</v>
      </c>
      <c r="DL45" s="300">
        <f t="shared" si="116"/>
        <v>468.49</v>
      </c>
      <c r="DM45" s="300" t="str">
        <f t="shared" si="117"/>
        <v/>
      </c>
      <c r="DN45" s="300" t="str">
        <f t="shared" si="118"/>
        <v/>
      </c>
      <c r="DO45" s="300" t="str">
        <f t="shared" si="119"/>
        <v/>
      </c>
      <c r="DP45" s="300" t="str">
        <f t="shared" si="120"/>
        <v/>
      </c>
      <c r="DQ45" s="300">
        <f t="shared" si="121"/>
        <v>471.97500000000002</v>
      </c>
      <c r="DR45" s="300">
        <f t="shared" si="122"/>
        <v>467.48</v>
      </c>
      <c r="DS45" s="300">
        <f t="shared" si="123"/>
        <v>471.97</v>
      </c>
      <c r="DT45" s="300" t="str">
        <f t="shared" si="124"/>
        <v/>
      </c>
      <c r="DU45" s="300" t="str">
        <f t="shared" si="125"/>
        <v/>
      </c>
      <c r="DV45" s="300" t="str">
        <f t="shared" si="126"/>
        <v/>
      </c>
      <c r="DW45" s="300" t="str">
        <f t="shared" si="127"/>
        <v/>
      </c>
      <c r="DX45" s="300" t="str">
        <f t="shared" si="128"/>
        <v/>
      </c>
      <c r="DY45" s="300" t="str">
        <f t="shared" si="129"/>
        <v/>
      </c>
      <c r="DZ45" s="300" t="str">
        <f t="shared" si="130"/>
        <v/>
      </c>
      <c r="EA45" s="300" t="str">
        <f t="shared" si="131"/>
        <v/>
      </c>
      <c r="EB45" s="300" t="str">
        <f t="shared" si="132"/>
        <v/>
      </c>
      <c r="EC45" s="300" t="str">
        <f t="shared" si="133"/>
        <v/>
      </c>
      <c r="ED45" s="300" t="str">
        <f t="shared" si="134"/>
        <v/>
      </c>
      <c r="EE45" s="300" t="str">
        <f t="shared" si="135"/>
        <v/>
      </c>
      <c r="EF45" s="300" t="str">
        <f t="shared" si="136"/>
        <v/>
      </c>
      <c r="EG45" s="300" t="str">
        <f t="shared" si="137"/>
        <v/>
      </c>
      <c r="EH45" s="300" t="str">
        <f t="shared" si="138"/>
        <v/>
      </c>
      <c r="EI45" s="300" t="str">
        <f t="shared" si="139"/>
        <v/>
      </c>
      <c r="EJ45" s="300" t="str">
        <f t="shared" si="140"/>
        <v/>
      </c>
      <c r="EK45" s="300" t="str">
        <f t="shared" si="141"/>
        <v/>
      </c>
      <c r="EL45" s="300" t="str">
        <f t="shared" si="142"/>
        <v/>
      </c>
      <c r="EM45" s="300" t="str">
        <f t="shared" si="143"/>
        <v/>
      </c>
      <c r="EN45" s="300" t="str">
        <f t="shared" si="144"/>
        <v/>
      </c>
      <c r="EO45" s="300" t="str">
        <f t="shared" si="145"/>
        <v/>
      </c>
      <c r="EP45" s="300" t="str">
        <f t="shared" si="146"/>
        <v/>
      </c>
      <c r="EQ45" s="300" t="str">
        <f t="shared" si="147"/>
        <v/>
      </c>
      <c r="ER45" s="300" t="str">
        <f t="shared" si="148"/>
        <v/>
      </c>
      <c r="ES45" s="300" t="str">
        <f t="shared" si="149"/>
        <v/>
      </c>
      <c r="ET45" s="300" t="str">
        <f t="shared" si="150"/>
        <v/>
      </c>
      <c r="EU45" s="300" t="str">
        <f t="shared" si="151"/>
        <v/>
      </c>
      <c r="EV45" s="300" t="str">
        <f t="shared" si="152"/>
        <v/>
      </c>
      <c r="EW45" s="300" t="str">
        <f t="shared" si="153"/>
        <v/>
      </c>
      <c r="EX45" s="300" t="str">
        <f t="shared" si="154"/>
        <v/>
      </c>
      <c r="EY45" s="300" t="str">
        <f t="shared" si="155"/>
        <v/>
      </c>
      <c r="EZ45" s="300" t="str">
        <f t="shared" si="156"/>
        <v/>
      </c>
      <c r="FA45" s="299">
        <f t="shared" si="157"/>
        <v>469.49</v>
      </c>
      <c r="FB45" s="299">
        <f>ROUND(FA45*(1+[5]Inflación!$G$50),2)</f>
        <v>475.52</v>
      </c>
      <c r="FC45" s="298">
        <f t="shared" si="158"/>
        <v>4.4471635150166833E-2</v>
      </c>
    </row>
    <row r="46" spans="2:159" ht="21" customHeight="1">
      <c r="B46" s="309">
        <f t="shared" si="159"/>
        <v>41</v>
      </c>
      <c r="C46" s="315" t="s">
        <v>1015</v>
      </c>
      <c r="D46" s="302"/>
      <c r="E46" s="311" t="s">
        <v>12</v>
      </c>
      <c r="F46" s="314">
        <v>305.5</v>
      </c>
      <c r="G46" s="304"/>
      <c r="H46" s="302"/>
      <c r="I46" s="302"/>
      <c r="J46" s="301" t="str">
        <f>'[5]Precios de contratos anteriores'!AV50</f>
        <v xml:space="preserve"> </v>
      </c>
      <c r="K46" s="301" t="str">
        <f>'[5]Precios de contratos anteriores'!AW50</f>
        <v xml:space="preserve"> </v>
      </c>
      <c r="L46" s="301" t="str">
        <f>'[5]Precios de contratos anteriores'!AX50</f>
        <v xml:space="preserve"> </v>
      </c>
      <c r="M46" s="301" t="str">
        <f>'[5]Precios de contratos anteriores'!AY50</f>
        <v xml:space="preserve"> </v>
      </c>
      <c r="N46" s="302"/>
      <c r="O46" s="302"/>
      <c r="P46" s="302"/>
      <c r="Q46" s="302" t="str">
        <f>'[5]Precios de contratos anteriores'!AZ50</f>
        <v xml:space="preserve"> </v>
      </c>
      <c r="R46" s="302" t="str">
        <f>'[5]Precios de contratos anteriores'!BA50</f>
        <v xml:space="preserve"> </v>
      </c>
      <c r="S46" s="302" t="str">
        <f>'[5]Precios de contratos anteriores'!BB50</f>
        <v xml:space="preserve"> </v>
      </c>
      <c r="T46" s="302"/>
      <c r="U46" s="302"/>
      <c r="V46" s="302"/>
      <c r="W46" s="302"/>
      <c r="X46" s="302"/>
      <c r="Y46" s="302"/>
      <c r="Z46" s="302"/>
      <c r="AA46" s="302"/>
      <c r="AB46" s="302"/>
      <c r="AC46" s="302"/>
      <c r="AD46" s="302"/>
      <c r="AE46" s="302"/>
      <c r="AF46" s="302"/>
      <c r="AG46" s="302"/>
      <c r="AH46" s="302"/>
      <c r="AI46" s="302" t="str">
        <f>'[5]Precios de contratos anteriores'!BI50</f>
        <v xml:space="preserve"> </v>
      </c>
      <c r="AJ46" s="302"/>
      <c r="AK46" s="302"/>
      <c r="AL46" s="313">
        <v>317.72000000000003</v>
      </c>
      <c r="AM46" s="313">
        <v>318.77</v>
      </c>
      <c r="AN46" s="313">
        <v>413.04</v>
      </c>
      <c r="AO46" s="302"/>
      <c r="AP46" s="302"/>
      <c r="AQ46" s="302" t="str">
        <f>'[5]Precios de contratos anteriores'!BO50</f>
        <v xml:space="preserve"> </v>
      </c>
      <c r="AR46" s="303">
        <v>320.77499999999998</v>
      </c>
      <c r="AS46" s="303">
        <v>317.72000000000003</v>
      </c>
      <c r="AT46" s="303">
        <v>326.88</v>
      </c>
      <c r="AU46" s="302" t="str">
        <f>'[5]Precios de contratos anteriores'!BP50</f>
        <v xml:space="preserve"> </v>
      </c>
      <c r="AV46" s="302" t="str">
        <f>'[5]Precios de contratos anteriores'!BQ50</f>
        <v xml:space="preserve"> </v>
      </c>
      <c r="AW46" s="302" t="str">
        <f>'[5]Precios de contratos anteriores'!BR50</f>
        <v xml:space="preserve"> </v>
      </c>
      <c r="AX46" s="303"/>
      <c r="AY46" s="303"/>
      <c r="AZ46" s="303"/>
      <c r="BA46" s="303" t="str">
        <f>'[5]Precios de contratos anteriores'!BS50</f>
        <v xml:space="preserve"> </v>
      </c>
      <c r="BB46" s="303" t="str">
        <f>'[5]Precios de contratos anteriores'!BT50</f>
        <v xml:space="preserve"> </v>
      </c>
      <c r="BC46" s="302"/>
      <c r="BD46" s="302"/>
      <c r="BE46" s="302"/>
      <c r="BF46" s="302"/>
      <c r="BG46" s="302"/>
      <c r="BH46" s="302"/>
      <c r="BI46" s="302"/>
      <c r="BJ46" s="302"/>
      <c r="BK46" s="302"/>
      <c r="BL46" s="302"/>
      <c r="BM46" s="302"/>
      <c r="BN46" s="302"/>
      <c r="BO46" s="302"/>
      <c r="BP46" s="302"/>
      <c r="BQ46" s="302"/>
      <c r="BR46" s="302"/>
      <c r="BS46" s="302" t="str">
        <f>'[5]Precios de contratos anteriores'!CB50</f>
        <v xml:space="preserve"> </v>
      </c>
      <c r="BT46" s="302" t="str">
        <f>'[5]Precios de contratos anteriores'!CC50</f>
        <v xml:space="preserve"> </v>
      </c>
      <c r="BU46" s="302" t="str">
        <f>'[5]Precios de contratos anteriores'!CD50</f>
        <v xml:space="preserve"> </v>
      </c>
      <c r="BV46" s="302"/>
      <c r="BW46" s="302"/>
      <c r="BX46" s="302"/>
      <c r="BY46" s="301" t="str">
        <f>'[5]Precios de contratos anteriores'!CE50</f>
        <v xml:space="preserve"> </v>
      </c>
      <c r="BZ46" s="301" t="str">
        <f>'[5]Precios de contratos anteriores'!CF50</f>
        <v xml:space="preserve"> </v>
      </c>
      <c r="CA46" s="301" t="str">
        <f>'[5]Precios de contratos anteriores'!CG50</f>
        <v xml:space="preserve"> </v>
      </c>
      <c r="CB46" s="301">
        <f t="shared" si="80"/>
        <v>331.48642857142852</v>
      </c>
      <c r="CC46" s="301">
        <f t="shared" si="81"/>
        <v>36.521614686179475</v>
      </c>
      <c r="CD46" s="301">
        <f t="shared" si="82"/>
        <v>294.96481388524904</v>
      </c>
      <c r="CE46" s="301">
        <f t="shared" si="83"/>
        <v>368.00804325760799</v>
      </c>
      <c r="CF46" s="301">
        <f t="shared" si="84"/>
        <v>336.05</v>
      </c>
      <c r="CG46" s="300" t="str">
        <f t="shared" si="85"/>
        <v/>
      </c>
      <c r="CH46" s="300" t="str">
        <f t="shared" si="86"/>
        <v/>
      </c>
      <c r="CI46" s="300" t="str">
        <f t="shared" si="87"/>
        <v/>
      </c>
      <c r="CJ46" s="300" t="str">
        <f t="shared" si="88"/>
        <v/>
      </c>
      <c r="CK46" s="300" t="str">
        <f t="shared" si="89"/>
        <v/>
      </c>
      <c r="CL46" s="300" t="str">
        <f t="shared" si="90"/>
        <v/>
      </c>
      <c r="CM46" s="300" t="str">
        <f t="shared" si="91"/>
        <v/>
      </c>
      <c r="CN46" s="300" t="str">
        <f t="shared" si="92"/>
        <v/>
      </c>
      <c r="CO46" s="300" t="str">
        <f t="shared" si="93"/>
        <v/>
      </c>
      <c r="CP46" s="300" t="str">
        <f t="shared" si="94"/>
        <v/>
      </c>
      <c r="CQ46" s="300" t="str">
        <f t="shared" si="95"/>
        <v/>
      </c>
      <c r="CR46" s="300" t="str">
        <f t="shared" si="96"/>
        <v/>
      </c>
      <c r="CS46" s="300" t="str">
        <f t="shared" si="97"/>
        <v/>
      </c>
      <c r="CT46" s="300" t="str">
        <f t="shared" si="98"/>
        <v/>
      </c>
      <c r="CU46" s="300" t="str">
        <f t="shared" si="99"/>
        <v/>
      </c>
      <c r="CV46" s="300" t="str">
        <f t="shared" si="100"/>
        <v/>
      </c>
      <c r="CW46" s="300" t="str">
        <f t="shared" si="101"/>
        <v/>
      </c>
      <c r="CX46" s="300" t="str">
        <f t="shared" si="102"/>
        <v/>
      </c>
      <c r="CY46" s="300" t="str">
        <f t="shared" si="103"/>
        <v/>
      </c>
      <c r="CZ46" s="300" t="str">
        <f t="shared" si="104"/>
        <v/>
      </c>
      <c r="DA46" s="300" t="str">
        <f t="shared" si="105"/>
        <v/>
      </c>
      <c r="DB46" s="300" t="str">
        <f t="shared" si="106"/>
        <v/>
      </c>
      <c r="DC46" s="300" t="str">
        <f t="shared" si="107"/>
        <v/>
      </c>
      <c r="DD46" s="300" t="str">
        <f t="shared" si="108"/>
        <v/>
      </c>
      <c r="DE46" s="300" t="str">
        <f t="shared" si="109"/>
        <v/>
      </c>
      <c r="DF46" s="300" t="str">
        <f t="shared" si="110"/>
        <v/>
      </c>
      <c r="DG46" s="300" t="str">
        <f t="shared" si="111"/>
        <v/>
      </c>
      <c r="DH46" s="300" t="str">
        <f t="shared" si="112"/>
        <v/>
      </c>
      <c r="DI46" s="300" t="str">
        <f t="shared" si="113"/>
        <v/>
      </c>
      <c r="DJ46" s="300" t="str">
        <f t="shared" si="114"/>
        <v/>
      </c>
      <c r="DK46" s="300">
        <f t="shared" si="115"/>
        <v>317.72000000000003</v>
      </c>
      <c r="DL46" s="300">
        <f t="shared" si="116"/>
        <v>318.77</v>
      </c>
      <c r="DM46" s="300" t="str">
        <f t="shared" si="117"/>
        <v/>
      </c>
      <c r="DN46" s="300" t="str">
        <f t="shared" si="118"/>
        <v/>
      </c>
      <c r="DO46" s="300" t="str">
        <f t="shared" si="119"/>
        <v/>
      </c>
      <c r="DP46" s="300" t="str">
        <f t="shared" si="120"/>
        <v/>
      </c>
      <c r="DQ46" s="300">
        <f t="shared" si="121"/>
        <v>320.77499999999998</v>
      </c>
      <c r="DR46" s="300">
        <f t="shared" si="122"/>
        <v>317.72000000000003</v>
      </c>
      <c r="DS46" s="300">
        <f t="shared" si="123"/>
        <v>326.88</v>
      </c>
      <c r="DT46" s="300" t="str">
        <f t="shared" si="124"/>
        <v/>
      </c>
      <c r="DU46" s="300" t="str">
        <f t="shared" si="125"/>
        <v/>
      </c>
      <c r="DV46" s="300" t="str">
        <f t="shared" si="126"/>
        <v/>
      </c>
      <c r="DW46" s="300" t="str">
        <f t="shared" si="127"/>
        <v/>
      </c>
      <c r="DX46" s="300" t="str">
        <f t="shared" si="128"/>
        <v/>
      </c>
      <c r="DY46" s="300" t="str">
        <f t="shared" si="129"/>
        <v/>
      </c>
      <c r="DZ46" s="300" t="str">
        <f t="shared" si="130"/>
        <v/>
      </c>
      <c r="EA46" s="300" t="str">
        <f t="shared" si="131"/>
        <v/>
      </c>
      <c r="EB46" s="300" t="str">
        <f t="shared" si="132"/>
        <v/>
      </c>
      <c r="EC46" s="300" t="str">
        <f t="shared" si="133"/>
        <v/>
      </c>
      <c r="ED46" s="300" t="str">
        <f t="shared" si="134"/>
        <v/>
      </c>
      <c r="EE46" s="300" t="str">
        <f t="shared" si="135"/>
        <v/>
      </c>
      <c r="EF46" s="300" t="str">
        <f t="shared" si="136"/>
        <v/>
      </c>
      <c r="EG46" s="300" t="str">
        <f t="shared" si="137"/>
        <v/>
      </c>
      <c r="EH46" s="300" t="str">
        <f t="shared" si="138"/>
        <v/>
      </c>
      <c r="EI46" s="300" t="str">
        <f t="shared" si="139"/>
        <v/>
      </c>
      <c r="EJ46" s="300" t="str">
        <f t="shared" si="140"/>
        <v/>
      </c>
      <c r="EK46" s="300" t="str">
        <f t="shared" si="141"/>
        <v/>
      </c>
      <c r="EL46" s="300" t="str">
        <f t="shared" si="142"/>
        <v/>
      </c>
      <c r="EM46" s="300" t="str">
        <f t="shared" si="143"/>
        <v/>
      </c>
      <c r="EN46" s="300" t="str">
        <f t="shared" si="144"/>
        <v/>
      </c>
      <c r="EO46" s="300" t="str">
        <f t="shared" si="145"/>
        <v/>
      </c>
      <c r="EP46" s="300" t="str">
        <f t="shared" si="146"/>
        <v/>
      </c>
      <c r="EQ46" s="300" t="str">
        <f t="shared" si="147"/>
        <v/>
      </c>
      <c r="ER46" s="300" t="str">
        <f t="shared" si="148"/>
        <v/>
      </c>
      <c r="ES46" s="300" t="str">
        <f t="shared" si="149"/>
        <v/>
      </c>
      <c r="ET46" s="300" t="str">
        <f t="shared" si="150"/>
        <v/>
      </c>
      <c r="EU46" s="300" t="str">
        <f t="shared" si="151"/>
        <v/>
      </c>
      <c r="EV46" s="300" t="str">
        <f t="shared" si="152"/>
        <v/>
      </c>
      <c r="EW46" s="300" t="str">
        <f t="shared" si="153"/>
        <v/>
      </c>
      <c r="EX46" s="300" t="str">
        <f t="shared" si="154"/>
        <v/>
      </c>
      <c r="EY46" s="300" t="str">
        <f t="shared" si="155"/>
        <v/>
      </c>
      <c r="EZ46" s="300" t="str">
        <f t="shared" si="156"/>
        <v/>
      </c>
      <c r="FA46" s="299">
        <f t="shared" si="157"/>
        <v>320.41000000000003</v>
      </c>
      <c r="FB46" s="299">
        <f>ROUND(FA46*(1+[5]Inflación!$G$50),2)</f>
        <v>324.52999999999997</v>
      </c>
      <c r="FC46" s="298">
        <f t="shared" si="158"/>
        <v>4.8805237315875605E-2</v>
      </c>
    </row>
    <row r="47" spans="2:159" ht="21" customHeight="1">
      <c r="B47" s="309">
        <f t="shared" si="159"/>
        <v>42</v>
      </c>
      <c r="C47" s="315" t="s">
        <v>1014</v>
      </c>
      <c r="D47" s="315"/>
      <c r="E47" s="311" t="s">
        <v>12</v>
      </c>
      <c r="F47" s="314">
        <v>642.5</v>
      </c>
      <c r="G47" s="304"/>
      <c r="H47" s="302"/>
      <c r="I47" s="302"/>
      <c r="J47" s="301" t="str">
        <f>'[5]Precios de contratos anteriores'!AV51</f>
        <v xml:space="preserve"> </v>
      </c>
      <c r="K47" s="301" t="str">
        <f>'[5]Precios de contratos anteriores'!AW51</f>
        <v xml:space="preserve"> </v>
      </c>
      <c r="L47" s="301" t="str">
        <f>'[5]Precios de contratos anteriores'!AX51</f>
        <v xml:space="preserve"> </v>
      </c>
      <c r="M47" s="301" t="str">
        <f>'[5]Precios de contratos anteriores'!AY51</f>
        <v xml:space="preserve"> </v>
      </c>
      <c r="N47" s="302"/>
      <c r="O47" s="302"/>
      <c r="P47" s="302"/>
      <c r="Q47" s="302" t="str">
        <f>'[5]Precios de contratos anteriores'!AZ51</f>
        <v xml:space="preserve"> </v>
      </c>
      <c r="R47" s="302" t="str">
        <f>'[5]Precios de contratos anteriores'!BA51</f>
        <v xml:space="preserve"> </v>
      </c>
      <c r="S47" s="302" t="str">
        <f>'[5]Precios de contratos anteriores'!BB51</f>
        <v xml:space="preserve"> </v>
      </c>
      <c r="T47" s="302"/>
      <c r="U47" s="302"/>
      <c r="V47" s="302"/>
      <c r="W47" s="302"/>
      <c r="X47" s="302"/>
      <c r="Y47" s="302"/>
      <c r="Z47" s="302"/>
      <c r="AA47" s="302"/>
      <c r="AB47" s="302"/>
      <c r="AC47" s="302"/>
      <c r="AD47" s="302"/>
      <c r="AE47" s="302"/>
      <c r="AF47" s="302"/>
      <c r="AG47" s="302"/>
      <c r="AH47" s="302"/>
      <c r="AI47" s="302" t="str">
        <f>'[5]Precios de contratos anteriores'!BI51</f>
        <v xml:space="preserve"> </v>
      </c>
      <c r="AJ47" s="302"/>
      <c r="AK47" s="302"/>
      <c r="AL47" s="313">
        <v>668.2</v>
      </c>
      <c r="AM47" s="313">
        <v>668.29</v>
      </c>
      <c r="AN47" s="313">
        <v>868.66</v>
      </c>
      <c r="AO47" s="302"/>
      <c r="AP47" s="302"/>
      <c r="AQ47" s="302" t="str">
        <f>'[5]Precios de contratos anteriores'!BO51</f>
        <v xml:space="preserve"> </v>
      </c>
      <c r="AR47" s="303">
        <v>674.625</v>
      </c>
      <c r="AS47" s="303">
        <v>668.2</v>
      </c>
      <c r="AT47" s="303">
        <v>687.47</v>
      </c>
      <c r="AU47" s="302" t="str">
        <f>'[5]Precios de contratos anteriores'!BP51</f>
        <v xml:space="preserve"> </v>
      </c>
      <c r="AV47" s="302" t="str">
        <f>'[5]Precios de contratos anteriores'!BQ51</f>
        <v xml:space="preserve"> </v>
      </c>
      <c r="AW47" s="302" t="str">
        <f>'[5]Precios de contratos anteriores'!BR51</f>
        <v xml:space="preserve"> </v>
      </c>
      <c r="AX47" s="303"/>
      <c r="AY47" s="303"/>
      <c r="AZ47" s="303"/>
      <c r="BA47" s="303" t="str">
        <f>'[5]Precios de contratos anteriores'!BS51</f>
        <v xml:space="preserve"> </v>
      </c>
      <c r="BB47" s="303" t="str">
        <f>'[5]Precios de contratos anteriores'!BT51</f>
        <v xml:space="preserve"> </v>
      </c>
      <c r="BC47" s="302"/>
      <c r="BD47" s="302"/>
      <c r="BE47" s="302"/>
      <c r="BF47" s="302"/>
      <c r="BG47" s="302"/>
      <c r="BH47" s="302"/>
      <c r="BI47" s="302"/>
      <c r="BJ47" s="302"/>
      <c r="BK47" s="302"/>
      <c r="BL47" s="302"/>
      <c r="BM47" s="302"/>
      <c r="BN47" s="302"/>
      <c r="BO47" s="302"/>
      <c r="BP47" s="302"/>
      <c r="BQ47" s="302"/>
      <c r="BR47" s="302"/>
      <c r="BS47" s="302" t="str">
        <f>'[5]Precios de contratos anteriores'!CB51</f>
        <v xml:space="preserve"> </v>
      </c>
      <c r="BT47" s="302" t="str">
        <f>'[5]Precios de contratos anteriores'!CC51</f>
        <v xml:space="preserve"> </v>
      </c>
      <c r="BU47" s="302" t="str">
        <f>'[5]Precios de contratos anteriores'!CD51</f>
        <v xml:space="preserve"> </v>
      </c>
      <c r="BV47" s="302"/>
      <c r="BW47" s="302"/>
      <c r="BX47" s="302"/>
      <c r="BY47" s="301" t="str">
        <f>'[5]Precios de contratos anteriores'!CE51</f>
        <v xml:space="preserve"> </v>
      </c>
      <c r="BZ47" s="301" t="str">
        <f>'[5]Precios de contratos anteriores'!CF51</f>
        <v xml:space="preserve"> </v>
      </c>
      <c r="CA47" s="301" t="str">
        <f>'[5]Precios de contratos anteriores'!CG51</f>
        <v xml:space="preserve"> </v>
      </c>
      <c r="CB47" s="301">
        <f t="shared" si="80"/>
        <v>696.84928571428577</v>
      </c>
      <c r="CC47" s="301">
        <f t="shared" si="81"/>
        <v>76.932711098105599</v>
      </c>
      <c r="CD47" s="301">
        <f t="shared" si="82"/>
        <v>619.91657461618013</v>
      </c>
      <c r="CE47" s="301">
        <f t="shared" si="83"/>
        <v>773.78199681239141</v>
      </c>
      <c r="CF47" s="301">
        <f t="shared" si="84"/>
        <v>706.75000000000011</v>
      </c>
      <c r="CG47" s="300" t="str">
        <f t="shared" si="85"/>
        <v/>
      </c>
      <c r="CH47" s="300" t="str">
        <f t="shared" si="86"/>
        <v/>
      </c>
      <c r="CI47" s="300" t="str">
        <f t="shared" si="87"/>
        <v/>
      </c>
      <c r="CJ47" s="300" t="str">
        <f t="shared" si="88"/>
        <v/>
      </c>
      <c r="CK47" s="300" t="str">
        <f t="shared" si="89"/>
        <v/>
      </c>
      <c r="CL47" s="300" t="str">
        <f t="shared" si="90"/>
        <v/>
      </c>
      <c r="CM47" s="300" t="str">
        <f t="shared" si="91"/>
        <v/>
      </c>
      <c r="CN47" s="300" t="str">
        <f t="shared" si="92"/>
        <v/>
      </c>
      <c r="CO47" s="300" t="str">
        <f t="shared" si="93"/>
        <v/>
      </c>
      <c r="CP47" s="300" t="str">
        <f t="shared" si="94"/>
        <v/>
      </c>
      <c r="CQ47" s="300" t="str">
        <f t="shared" si="95"/>
        <v/>
      </c>
      <c r="CR47" s="300" t="str">
        <f t="shared" si="96"/>
        <v/>
      </c>
      <c r="CS47" s="300" t="str">
        <f t="shared" si="97"/>
        <v/>
      </c>
      <c r="CT47" s="300" t="str">
        <f t="shared" si="98"/>
        <v/>
      </c>
      <c r="CU47" s="300" t="str">
        <f t="shared" si="99"/>
        <v/>
      </c>
      <c r="CV47" s="300" t="str">
        <f t="shared" si="100"/>
        <v/>
      </c>
      <c r="CW47" s="300" t="str">
        <f t="shared" si="101"/>
        <v/>
      </c>
      <c r="CX47" s="300" t="str">
        <f t="shared" si="102"/>
        <v/>
      </c>
      <c r="CY47" s="300" t="str">
        <f t="shared" si="103"/>
        <v/>
      </c>
      <c r="CZ47" s="300" t="str">
        <f t="shared" si="104"/>
        <v/>
      </c>
      <c r="DA47" s="300" t="str">
        <f t="shared" si="105"/>
        <v/>
      </c>
      <c r="DB47" s="300" t="str">
        <f t="shared" si="106"/>
        <v/>
      </c>
      <c r="DC47" s="300" t="str">
        <f t="shared" si="107"/>
        <v/>
      </c>
      <c r="DD47" s="300" t="str">
        <f t="shared" si="108"/>
        <v/>
      </c>
      <c r="DE47" s="300" t="str">
        <f t="shared" si="109"/>
        <v/>
      </c>
      <c r="DF47" s="300" t="str">
        <f t="shared" si="110"/>
        <v/>
      </c>
      <c r="DG47" s="300" t="str">
        <f t="shared" si="111"/>
        <v/>
      </c>
      <c r="DH47" s="300" t="str">
        <f t="shared" si="112"/>
        <v/>
      </c>
      <c r="DI47" s="300" t="str">
        <f t="shared" si="113"/>
        <v/>
      </c>
      <c r="DJ47" s="300" t="str">
        <f t="shared" si="114"/>
        <v/>
      </c>
      <c r="DK47" s="300">
        <f t="shared" si="115"/>
        <v>668.2</v>
      </c>
      <c r="DL47" s="300">
        <f t="shared" si="116"/>
        <v>668.29</v>
      </c>
      <c r="DM47" s="300" t="str">
        <f t="shared" si="117"/>
        <v/>
      </c>
      <c r="DN47" s="300" t="str">
        <f t="shared" si="118"/>
        <v/>
      </c>
      <c r="DO47" s="300" t="str">
        <f t="shared" si="119"/>
        <v/>
      </c>
      <c r="DP47" s="300" t="str">
        <f t="shared" si="120"/>
        <v/>
      </c>
      <c r="DQ47" s="300">
        <f t="shared" si="121"/>
        <v>674.625</v>
      </c>
      <c r="DR47" s="300">
        <f t="shared" si="122"/>
        <v>668.2</v>
      </c>
      <c r="DS47" s="300">
        <f t="shared" si="123"/>
        <v>687.47</v>
      </c>
      <c r="DT47" s="300" t="str">
        <f t="shared" si="124"/>
        <v/>
      </c>
      <c r="DU47" s="300" t="str">
        <f t="shared" si="125"/>
        <v/>
      </c>
      <c r="DV47" s="300" t="str">
        <f t="shared" si="126"/>
        <v/>
      </c>
      <c r="DW47" s="300" t="str">
        <f t="shared" si="127"/>
        <v/>
      </c>
      <c r="DX47" s="300" t="str">
        <f t="shared" si="128"/>
        <v/>
      </c>
      <c r="DY47" s="300" t="str">
        <f t="shared" si="129"/>
        <v/>
      </c>
      <c r="DZ47" s="300" t="str">
        <f t="shared" si="130"/>
        <v/>
      </c>
      <c r="EA47" s="300" t="str">
        <f t="shared" si="131"/>
        <v/>
      </c>
      <c r="EB47" s="300" t="str">
        <f t="shared" si="132"/>
        <v/>
      </c>
      <c r="EC47" s="300" t="str">
        <f t="shared" si="133"/>
        <v/>
      </c>
      <c r="ED47" s="300" t="str">
        <f t="shared" si="134"/>
        <v/>
      </c>
      <c r="EE47" s="300" t="str">
        <f t="shared" si="135"/>
        <v/>
      </c>
      <c r="EF47" s="300" t="str">
        <f t="shared" si="136"/>
        <v/>
      </c>
      <c r="EG47" s="300" t="str">
        <f t="shared" si="137"/>
        <v/>
      </c>
      <c r="EH47" s="300" t="str">
        <f t="shared" si="138"/>
        <v/>
      </c>
      <c r="EI47" s="300" t="str">
        <f t="shared" si="139"/>
        <v/>
      </c>
      <c r="EJ47" s="300" t="str">
        <f t="shared" si="140"/>
        <v/>
      </c>
      <c r="EK47" s="300" t="str">
        <f t="shared" si="141"/>
        <v/>
      </c>
      <c r="EL47" s="300" t="str">
        <f t="shared" si="142"/>
        <v/>
      </c>
      <c r="EM47" s="300" t="str">
        <f t="shared" si="143"/>
        <v/>
      </c>
      <c r="EN47" s="300" t="str">
        <f t="shared" si="144"/>
        <v/>
      </c>
      <c r="EO47" s="300" t="str">
        <f t="shared" si="145"/>
        <v/>
      </c>
      <c r="EP47" s="300" t="str">
        <f t="shared" si="146"/>
        <v/>
      </c>
      <c r="EQ47" s="300" t="str">
        <f t="shared" si="147"/>
        <v/>
      </c>
      <c r="ER47" s="300" t="str">
        <f t="shared" si="148"/>
        <v/>
      </c>
      <c r="ES47" s="300" t="str">
        <f t="shared" si="149"/>
        <v/>
      </c>
      <c r="ET47" s="300" t="str">
        <f t="shared" si="150"/>
        <v/>
      </c>
      <c r="EU47" s="300" t="str">
        <f t="shared" si="151"/>
        <v/>
      </c>
      <c r="EV47" s="300" t="str">
        <f t="shared" si="152"/>
        <v/>
      </c>
      <c r="EW47" s="300" t="str">
        <f t="shared" si="153"/>
        <v/>
      </c>
      <c r="EX47" s="300" t="str">
        <f t="shared" si="154"/>
        <v/>
      </c>
      <c r="EY47" s="300" t="str">
        <f t="shared" si="155"/>
        <v/>
      </c>
      <c r="EZ47" s="300" t="str">
        <f t="shared" si="156"/>
        <v/>
      </c>
      <c r="FA47" s="299">
        <f t="shared" si="157"/>
        <v>673.44</v>
      </c>
      <c r="FB47" s="299">
        <f>ROUND(FA47*(1+[5]Inflación!$G$50),2)</f>
        <v>682.09</v>
      </c>
      <c r="FC47" s="298">
        <f t="shared" si="158"/>
        <v>4.8155642023346434E-2</v>
      </c>
    </row>
    <row r="48" spans="2:159" ht="21" customHeight="1">
      <c r="B48" s="309">
        <f t="shared" si="159"/>
        <v>43</v>
      </c>
      <c r="C48" s="316" t="s">
        <v>1013</v>
      </c>
      <c r="D48" s="316"/>
      <c r="E48" s="311" t="s">
        <v>12</v>
      </c>
      <c r="F48" s="314">
        <v>642.5</v>
      </c>
      <c r="G48" s="304"/>
      <c r="H48" s="302"/>
      <c r="I48" s="302"/>
      <c r="J48" s="301" t="str">
        <f>'[5]Precios de contratos anteriores'!AV52</f>
        <v xml:space="preserve"> </v>
      </c>
      <c r="K48" s="301" t="str">
        <f>'[5]Precios de contratos anteriores'!AW52</f>
        <v xml:space="preserve"> </v>
      </c>
      <c r="L48" s="301" t="str">
        <f>'[5]Precios de contratos anteriores'!AX52</f>
        <v xml:space="preserve"> </v>
      </c>
      <c r="M48" s="301" t="str">
        <f>'[5]Precios de contratos anteriores'!AY52</f>
        <v xml:space="preserve"> </v>
      </c>
      <c r="N48" s="302"/>
      <c r="O48" s="302"/>
      <c r="P48" s="302"/>
      <c r="Q48" s="302" t="str">
        <f>'[5]Precios de contratos anteriores'!AZ52</f>
        <v xml:space="preserve"> </v>
      </c>
      <c r="R48" s="302" t="str">
        <f>'[5]Precios de contratos anteriores'!BA52</f>
        <v xml:space="preserve"> </v>
      </c>
      <c r="S48" s="302" t="str">
        <f>'[5]Precios de contratos anteriores'!BB52</f>
        <v xml:space="preserve"> </v>
      </c>
      <c r="T48" s="302"/>
      <c r="U48" s="302"/>
      <c r="V48" s="302"/>
      <c r="W48" s="302"/>
      <c r="X48" s="302"/>
      <c r="Y48" s="302"/>
      <c r="Z48" s="302"/>
      <c r="AA48" s="302"/>
      <c r="AB48" s="302"/>
      <c r="AC48" s="302"/>
      <c r="AD48" s="302"/>
      <c r="AE48" s="302"/>
      <c r="AF48" s="302"/>
      <c r="AG48" s="302"/>
      <c r="AH48" s="302"/>
      <c r="AI48" s="302" t="str">
        <f>'[5]Precios de contratos anteriores'!BI52</f>
        <v xml:space="preserve"> </v>
      </c>
      <c r="AJ48" s="302"/>
      <c r="AK48" s="302"/>
      <c r="AL48" s="313">
        <v>668.2</v>
      </c>
      <c r="AM48" s="313">
        <v>668.29</v>
      </c>
      <c r="AN48" s="313">
        <v>868.66</v>
      </c>
      <c r="AO48" s="302"/>
      <c r="AP48" s="302"/>
      <c r="AQ48" s="302" t="str">
        <f>'[5]Precios de contratos anteriores'!BO52</f>
        <v xml:space="preserve"> </v>
      </c>
      <c r="AR48" s="303">
        <v>674.625</v>
      </c>
      <c r="AS48" s="303">
        <v>668.2</v>
      </c>
      <c r="AT48" s="303">
        <v>687.47</v>
      </c>
      <c r="AU48" s="302" t="str">
        <f>'[5]Precios de contratos anteriores'!BP52</f>
        <v xml:space="preserve"> </v>
      </c>
      <c r="AV48" s="302" t="str">
        <f>'[5]Precios de contratos anteriores'!BQ52</f>
        <v xml:space="preserve"> </v>
      </c>
      <c r="AW48" s="302" t="str">
        <f>'[5]Precios de contratos anteriores'!BR52</f>
        <v xml:space="preserve"> </v>
      </c>
      <c r="AX48" s="303"/>
      <c r="AY48" s="303"/>
      <c r="AZ48" s="303"/>
      <c r="BA48" s="303" t="str">
        <f>'[5]Precios de contratos anteriores'!BS52</f>
        <v xml:space="preserve"> </v>
      </c>
      <c r="BB48" s="303" t="str">
        <f>'[5]Precios de contratos anteriores'!BT52</f>
        <v xml:space="preserve"> </v>
      </c>
      <c r="BC48" s="302"/>
      <c r="BD48" s="302"/>
      <c r="BE48" s="302"/>
      <c r="BF48" s="302"/>
      <c r="BG48" s="302"/>
      <c r="BH48" s="302"/>
      <c r="BI48" s="302"/>
      <c r="BJ48" s="302"/>
      <c r="BK48" s="302"/>
      <c r="BL48" s="302"/>
      <c r="BM48" s="302"/>
      <c r="BN48" s="302"/>
      <c r="BO48" s="302"/>
      <c r="BP48" s="302"/>
      <c r="BQ48" s="302"/>
      <c r="BR48" s="302"/>
      <c r="BS48" s="302" t="str">
        <f>'[5]Precios de contratos anteriores'!CB52</f>
        <v xml:space="preserve"> </v>
      </c>
      <c r="BT48" s="302" t="str">
        <f>'[5]Precios de contratos anteriores'!CC52</f>
        <v xml:space="preserve"> </v>
      </c>
      <c r="BU48" s="302" t="str">
        <f>'[5]Precios de contratos anteriores'!CD52</f>
        <v xml:space="preserve"> </v>
      </c>
      <c r="BV48" s="302"/>
      <c r="BW48" s="302"/>
      <c r="BX48" s="302"/>
      <c r="BY48" s="301" t="str">
        <f>'[5]Precios de contratos anteriores'!CE52</f>
        <v xml:space="preserve"> </v>
      </c>
      <c r="BZ48" s="301" t="str">
        <f>'[5]Precios de contratos anteriores'!CF52</f>
        <v xml:space="preserve"> </v>
      </c>
      <c r="CA48" s="301" t="str">
        <f>'[5]Precios de contratos anteriores'!CG52</f>
        <v xml:space="preserve"> </v>
      </c>
      <c r="CB48" s="301">
        <f t="shared" si="80"/>
        <v>696.84928571428577</v>
      </c>
      <c r="CC48" s="301">
        <f t="shared" si="81"/>
        <v>76.932711098105599</v>
      </c>
      <c r="CD48" s="301">
        <f t="shared" si="82"/>
        <v>619.91657461618013</v>
      </c>
      <c r="CE48" s="301">
        <f t="shared" si="83"/>
        <v>773.78199681239141</v>
      </c>
      <c r="CF48" s="301">
        <f t="shared" si="84"/>
        <v>706.75000000000011</v>
      </c>
      <c r="CG48" s="300" t="str">
        <f t="shared" si="85"/>
        <v/>
      </c>
      <c r="CH48" s="300" t="str">
        <f t="shared" si="86"/>
        <v/>
      </c>
      <c r="CI48" s="300" t="str">
        <f t="shared" si="87"/>
        <v/>
      </c>
      <c r="CJ48" s="300" t="str">
        <f t="shared" si="88"/>
        <v/>
      </c>
      <c r="CK48" s="300" t="str">
        <f t="shared" si="89"/>
        <v/>
      </c>
      <c r="CL48" s="300" t="str">
        <f t="shared" si="90"/>
        <v/>
      </c>
      <c r="CM48" s="300" t="str">
        <f t="shared" si="91"/>
        <v/>
      </c>
      <c r="CN48" s="300" t="str">
        <f t="shared" si="92"/>
        <v/>
      </c>
      <c r="CO48" s="300" t="str">
        <f t="shared" si="93"/>
        <v/>
      </c>
      <c r="CP48" s="300" t="str">
        <f t="shared" si="94"/>
        <v/>
      </c>
      <c r="CQ48" s="300" t="str">
        <f t="shared" si="95"/>
        <v/>
      </c>
      <c r="CR48" s="300" t="str">
        <f t="shared" si="96"/>
        <v/>
      </c>
      <c r="CS48" s="300" t="str">
        <f t="shared" si="97"/>
        <v/>
      </c>
      <c r="CT48" s="300" t="str">
        <f t="shared" si="98"/>
        <v/>
      </c>
      <c r="CU48" s="300" t="str">
        <f t="shared" si="99"/>
        <v/>
      </c>
      <c r="CV48" s="300" t="str">
        <f t="shared" si="100"/>
        <v/>
      </c>
      <c r="CW48" s="300" t="str">
        <f t="shared" si="101"/>
        <v/>
      </c>
      <c r="CX48" s="300" t="str">
        <f t="shared" si="102"/>
        <v/>
      </c>
      <c r="CY48" s="300" t="str">
        <f t="shared" si="103"/>
        <v/>
      </c>
      <c r="CZ48" s="300" t="str">
        <f t="shared" si="104"/>
        <v/>
      </c>
      <c r="DA48" s="300" t="str">
        <f t="shared" si="105"/>
        <v/>
      </c>
      <c r="DB48" s="300" t="str">
        <f t="shared" si="106"/>
        <v/>
      </c>
      <c r="DC48" s="300" t="str">
        <f t="shared" si="107"/>
        <v/>
      </c>
      <c r="DD48" s="300" t="str">
        <f t="shared" si="108"/>
        <v/>
      </c>
      <c r="DE48" s="300" t="str">
        <f t="shared" si="109"/>
        <v/>
      </c>
      <c r="DF48" s="300" t="str">
        <f t="shared" si="110"/>
        <v/>
      </c>
      <c r="DG48" s="300" t="str">
        <f t="shared" si="111"/>
        <v/>
      </c>
      <c r="DH48" s="300" t="str">
        <f t="shared" si="112"/>
        <v/>
      </c>
      <c r="DI48" s="300" t="str">
        <f t="shared" si="113"/>
        <v/>
      </c>
      <c r="DJ48" s="300" t="str">
        <f t="shared" si="114"/>
        <v/>
      </c>
      <c r="DK48" s="300">
        <f t="shared" si="115"/>
        <v>668.2</v>
      </c>
      <c r="DL48" s="300">
        <f t="shared" si="116"/>
        <v>668.29</v>
      </c>
      <c r="DM48" s="300" t="str">
        <f t="shared" si="117"/>
        <v/>
      </c>
      <c r="DN48" s="300" t="str">
        <f t="shared" si="118"/>
        <v/>
      </c>
      <c r="DO48" s="300" t="str">
        <f t="shared" si="119"/>
        <v/>
      </c>
      <c r="DP48" s="300" t="str">
        <f t="shared" si="120"/>
        <v/>
      </c>
      <c r="DQ48" s="300">
        <f t="shared" si="121"/>
        <v>674.625</v>
      </c>
      <c r="DR48" s="300">
        <f t="shared" si="122"/>
        <v>668.2</v>
      </c>
      <c r="DS48" s="300">
        <f t="shared" si="123"/>
        <v>687.47</v>
      </c>
      <c r="DT48" s="300" t="str">
        <f t="shared" si="124"/>
        <v/>
      </c>
      <c r="DU48" s="300" t="str">
        <f t="shared" si="125"/>
        <v/>
      </c>
      <c r="DV48" s="300" t="str">
        <f t="shared" si="126"/>
        <v/>
      </c>
      <c r="DW48" s="300" t="str">
        <f t="shared" si="127"/>
        <v/>
      </c>
      <c r="DX48" s="300" t="str">
        <f t="shared" si="128"/>
        <v/>
      </c>
      <c r="DY48" s="300" t="str">
        <f t="shared" si="129"/>
        <v/>
      </c>
      <c r="DZ48" s="300" t="str">
        <f t="shared" si="130"/>
        <v/>
      </c>
      <c r="EA48" s="300" t="str">
        <f t="shared" si="131"/>
        <v/>
      </c>
      <c r="EB48" s="300" t="str">
        <f t="shared" si="132"/>
        <v/>
      </c>
      <c r="EC48" s="300" t="str">
        <f t="shared" si="133"/>
        <v/>
      </c>
      <c r="ED48" s="300" t="str">
        <f t="shared" si="134"/>
        <v/>
      </c>
      <c r="EE48" s="300" t="str">
        <f t="shared" si="135"/>
        <v/>
      </c>
      <c r="EF48" s="300" t="str">
        <f t="shared" si="136"/>
        <v/>
      </c>
      <c r="EG48" s="300" t="str">
        <f t="shared" si="137"/>
        <v/>
      </c>
      <c r="EH48" s="300" t="str">
        <f t="shared" si="138"/>
        <v/>
      </c>
      <c r="EI48" s="300" t="str">
        <f t="shared" si="139"/>
        <v/>
      </c>
      <c r="EJ48" s="300" t="str">
        <f t="shared" si="140"/>
        <v/>
      </c>
      <c r="EK48" s="300" t="str">
        <f t="shared" si="141"/>
        <v/>
      </c>
      <c r="EL48" s="300" t="str">
        <f t="shared" si="142"/>
        <v/>
      </c>
      <c r="EM48" s="300" t="str">
        <f t="shared" si="143"/>
        <v/>
      </c>
      <c r="EN48" s="300" t="str">
        <f t="shared" si="144"/>
        <v/>
      </c>
      <c r="EO48" s="300" t="str">
        <f t="shared" si="145"/>
        <v/>
      </c>
      <c r="EP48" s="300" t="str">
        <f t="shared" si="146"/>
        <v/>
      </c>
      <c r="EQ48" s="300" t="str">
        <f t="shared" si="147"/>
        <v/>
      </c>
      <c r="ER48" s="300" t="str">
        <f t="shared" si="148"/>
        <v/>
      </c>
      <c r="ES48" s="300" t="str">
        <f t="shared" si="149"/>
        <v/>
      </c>
      <c r="ET48" s="300" t="str">
        <f t="shared" si="150"/>
        <v/>
      </c>
      <c r="EU48" s="300" t="str">
        <f t="shared" si="151"/>
        <v/>
      </c>
      <c r="EV48" s="300" t="str">
        <f t="shared" si="152"/>
        <v/>
      </c>
      <c r="EW48" s="300" t="str">
        <f t="shared" si="153"/>
        <v/>
      </c>
      <c r="EX48" s="300" t="str">
        <f t="shared" si="154"/>
        <v/>
      </c>
      <c r="EY48" s="300" t="str">
        <f t="shared" si="155"/>
        <v/>
      </c>
      <c r="EZ48" s="300" t="str">
        <f t="shared" si="156"/>
        <v/>
      </c>
      <c r="FA48" s="299">
        <f t="shared" si="157"/>
        <v>673.44</v>
      </c>
      <c r="FB48" s="299">
        <f>ROUND(FA48*(1+[5]Inflación!$G$50),2)</f>
        <v>682.09</v>
      </c>
      <c r="FC48" s="298">
        <f t="shared" si="158"/>
        <v>4.8155642023346434E-2</v>
      </c>
    </row>
    <row r="49" spans="2:159" ht="21" customHeight="1">
      <c r="B49" s="309">
        <f t="shared" si="159"/>
        <v>44</v>
      </c>
      <c r="C49" s="315" t="s">
        <v>1012</v>
      </c>
      <c r="D49" s="302" t="s">
        <v>931</v>
      </c>
      <c r="E49" s="311" t="s">
        <v>12</v>
      </c>
      <c r="F49" s="314">
        <v>0.315</v>
      </c>
      <c r="G49" s="304"/>
      <c r="H49" s="302"/>
      <c r="I49" s="302"/>
      <c r="J49" s="301" t="str">
        <f>'[5]Precios de contratos anteriores'!AV53</f>
        <v xml:space="preserve"> </v>
      </c>
      <c r="K49" s="301" t="str">
        <f>'[5]Precios de contratos anteriores'!AW53</f>
        <v xml:space="preserve"> </v>
      </c>
      <c r="L49" s="301" t="str">
        <f>'[5]Precios de contratos anteriores'!AX53</f>
        <v xml:space="preserve"> </v>
      </c>
      <c r="M49" s="301" t="str">
        <f>'[5]Precios de contratos anteriores'!AY53</f>
        <v xml:space="preserve"> </v>
      </c>
      <c r="N49" s="302"/>
      <c r="O49" s="302"/>
      <c r="P49" s="302"/>
      <c r="Q49" s="302" t="str">
        <f>'[5]Precios de contratos anteriores'!AZ53</f>
        <v xml:space="preserve"> </v>
      </c>
      <c r="R49" s="302" t="str">
        <f>'[5]Precios de contratos anteriores'!BA53</f>
        <v xml:space="preserve"> </v>
      </c>
      <c r="S49" s="302" t="str">
        <f>'[5]Precios de contratos anteriores'!BB53</f>
        <v xml:space="preserve"> </v>
      </c>
      <c r="T49" s="302"/>
      <c r="U49" s="302"/>
      <c r="V49" s="302"/>
      <c r="W49" s="302"/>
      <c r="X49" s="302"/>
      <c r="Y49" s="302"/>
      <c r="Z49" s="302"/>
      <c r="AA49" s="302"/>
      <c r="AB49" s="302"/>
      <c r="AC49" s="302"/>
      <c r="AD49" s="302"/>
      <c r="AE49" s="302"/>
      <c r="AF49" s="302"/>
      <c r="AG49" s="302"/>
      <c r="AH49" s="302"/>
      <c r="AI49" s="302" t="str">
        <f>'[5]Precios de contratos anteriores'!BI53</f>
        <v xml:space="preserve"> </v>
      </c>
      <c r="AJ49" s="302"/>
      <c r="AK49" s="302"/>
      <c r="AL49" s="313">
        <v>0.57999999999999996</v>
      </c>
      <c r="AM49" s="313">
        <v>0.63</v>
      </c>
      <c r="AN49" s="313">
        <v>0.75</v>
      </c>
      <c r="AO49" s="302"/>
      <c r="AP49" s="302"/>
      <c r="AQ49" s="302" t="str">
        <f>'[5]Precios de contratos anteriores'!BO53</f>
        <v xml:space="preserve"> </v>
      </c>
      <c r="AR49" s="303">
        <v>0.33074999999999999</v>
      </c>
      <c r="AS49" s="303">
        <v>0.3276</v>
      </c>
      <c r="AT49" s="303">
        <v>0.55000000000000004</v>
      </c>
      <c r="AU49" s="302" t="str">
        <f>'[5]Precios de contratos anteriores'!BP53</f>
        <v xml:space="preserve"> </v>
      </c>
      <c r="AV49" s="302" t="str">
        <f>'[5]Precios de contratos anteriores'!BQ53</f>
        <v xml:space="preserve"> </v>
      </c>
      <c r="AW49" s="302" t="str">
        <f>'[5]Precios de contratos anteriores'!BR53</f>
        <v xml:space="preserve"> </v>
      </c>
      <c r="AX49" s="303"/>
      <c r="AY49" s="303"/>
      <c r="AZ49" s="303"/>
      <c r="BA49" s="303" t="str">
        <f>'[5]Precios de contratos anteriores'!BS53</f>
        <v xml:space="preserve"> </v>
      </c>
      <c r="BB49" s="303" t="str">
        <f>'[5]Precios de contratos anteriores'!BT53</f>
        <v xml:space="preserve"> </v>
      </c>
      <c r="BC49" s="302"/>
      <c r="BD49" s="302"/>
      <c r="BE49" s="302"/>
      <c r="BF49" s="302"/>
      <c r="BG49" s="302"/>
      <c r="BH49" s="302"/>
      <c r="BI49" s="302"/>
      <c r="BJ49" s="302"/>
      <c r="BK49" s="302"/>
      <c r="BL49" s="302"/>
      <c r="BM49" s="302"/>
      <c r="BN49" s="302"/>
      <c r="BO49" s="302"/>
      <c r="BP49" s="302"/>
      <c r="BQ49" s="302"/>
      <c r="BR49" s="302"/>
      <c r="BS49" s="302" t="str">
        <f>'[5]Precios de contratos anteriores'!CB53</f>
        <v xml:space="preserve"> </v>
      </c>
      <c r="BT49" s="302" t="str">
        <f>'[5]Precios de contratos anteriores'!CC53</f>
        <v xml:space="preserve"> </v>
      </c>
      <c r="BU49" s="302" t="str">
        <f>'[5]Precios de contratos anteriores'!CD53</f>
        <v xml:space="preserve"> </v>
      </c>
      <c r="BV49" s="302"/>
      <c r="BW49" s="302"/>
      <c r="BX49" s="302"/>
      <c r="BY49" s="301" t="str">
        <f>'[5]Precios de contratos anteriores'!CE53</f>
        <v xml:space="preserve"> </v>
      </c>
      <c r="BZ49" s="301" t="str">
        <f>'[5]Precios de contratos anteriores'!CF53</f>
        <v xml:space="preserve"> </v>
      </c>
      <c r="CA49" s="301" t="str">
        <f>'[5]Precios de contratos anteriores'!CG53</f>
        <v xml:space="preserve"> </v>
      </c>
      <c r="CB49" s="301">
        <f t="shared" si="80"/>
        <v>0.49762142857142855</v>
      </c>
      <c r="CC49" s="301">
        <f t="shared" si="81"/>
        <v>0.17361486077220598</v>
      </c>
      <c r="CD49" s="301">
        <f t="shared" si="82"/>
        <v>0.32400656779922254</v>
      </c>
      <c r="CE49" s="301">
        <f t="shared" si="83"/>
        <v>0.67123628934363455</v>
      </c>
      <c r="CF49" s="301">
        <f t="shared" si="84"/>
        <v>0.34650000000000003</v>
      </c>
      <c r="CG49" s="300" t="str">
        <f t="shared" si="85"/>
        <v/>
      </c>
      <c r="CH49" s="300" t="str">
        <f t="shared" si="86"/>
        <v/>
      </c>
      <c r="CI49" s="300" t="str">
        <f t="shared" si="87"/>
        <v/>
      </c>
      <c r="CJ49" s="300" t="str">
        <f t="shared" si="88"/>
        <v/>
      </c>
      <c r="CK49" s="300" t="str">
        <f t="shared" si="89"/>
        <v/>
      </c>
      <c r="CL49" s="300" t="str">
        <f t="shared" si="90"/>
        <v/>
      </c>
      <c r="CM49" s="300" t="str">
        <f t="shared" si="91"/>
        <v/>
      </c>
      <c r="CN49" s="300" t="str">
        <f t="shared" si="92"/>
        <v/>
      </c>
      <c r="CO49" s="300" t="str">
        <f t="shared" si="93"/>
        <v/>
      </c>
      <c r="CP49" s="300" t="str">
        <f t="shared" si="94"/>
        <v/>
      </c>
      <c r="CQ49" s="300" t="str">
        <f t="shared" si="95"/>
        <v/>
      </c>
      <c r="CR49" s="300" t="str">
        <f t="shared" si="96"/>
        <v/>
      </c>
      <c r="CS49" s="300" t="str">
        <f t="shared" si="97"/>
        <v/>
      </c>
      <c r="CT49" s="300" t="str">
        <f t="shared" si="98"/>
        <v/>
      </c>
      <c r="CU49" s="300" t="str">
        <f t="shared" si="99"/>
        <v/>
      </c>
      <c r="CV49" s="300" t="str">
        <f t="shared" si="100"/>
        <v/>
      </c>
      <c r="CW49" s="300" t="str">
        <f t="shared" si="101"/>
        <v/>
      </c>
      <c r="CX49" s="300" t="str">
        <f t="shared" si="102"/>
        <v/>
      </c>
      <c r="CY49" s="300" t="str">
        <f t="shared" si="103"/>
        <v/>
      </c>
      <c r="CZ49" s="300" t="str">
        <f t="shared" si="104"/>
        <v/>
      </c>
      <c r="DA49" s="300" t="str">
        <f t="shared" si="105"/>
        <v/>
      </c>
      <c r="DB49" s="300" t="str">
        <f t="shared" si="106"/>
        <v/>
      </c>
      <c r="DC49" s="300" t="str">
        <f t="shared" si="107"/>
        <v/>
      </c>
      <c r="DD49" s="300" t="str">
        <f t="shared" si="108"/>
        <v/>
      </c>
      <c r="DE49" s="300" t="str">
        <f t="shared" si="109"/>
        <v/>
      </c>
      <c r="DF49" s="300" t="str">
        <f t="shared" si="110"/>
        <v/>
      </c>
      <c r="DG49" s="300" t="str">
        <f t="shared" si="111"/>
        <v/>
      </c>
      <c r="DH49" s="300" t="str">
        <f t="shared" si="112"/>
        <v/>
      </c>
      <c r="DI49" s="300" t="str">
        <f t="shared" si="113"/>
        <v/>
      </c>
      <c r="DJ49" s="300" t="str">
        <f t="shared" si="114"/>
        <v/>
      </c>
      <c r="DK49" s="300" t="str">
        <f t="shared" si="115"/>
        <v/>
      </c>
      <c r="DL49" s="300" t="str">
        <f t="shared" si="116"/>
        <v/>
      </c>
      <c r="DM49" s="300" t="str">
        <f t="shared" si="117"/>
        <v/>
      </c>
      <c r="DN49" s="300" t="str">
        <f t="shared" si="118"/>
        <v/>
      </c>
      <c r="DO49" s="300" t="str">
        <f t="shared" si="119"/>
        <v/>
      </c>
      <c r="DP49" s="300" t="str">
        <f t="shared" si="120"/>
        <v/>
      </c>
      <c r="DQ49" s="300">
        <f t="shared" si="121"/>
        <v>0.33074999999999999</v>
      </c>
      <c r="DR49" s="300">
        <f t="shared" si="122"/>
        <v>0.3276</v>
      </c>
      <c r="DS49" s="300" t="str">
        <f t="shared" si="123"/>
        <v/>
      </c>
      <c r="DT49" s="300" t="str">
        <f t="shared" si="124"/>
        <v/>
      </c>
      <c r="DU49" s="300" t="str">
        <f t="shared" si="125"/>
        <v/>
      </c>
      <c r="DV49" s="300" t="str">
        <f t="shared" si="126"/>
        <v/>
      </c>
      <c r="DW49" s="300" t="str">
        <f t="shared" si="127"/>
        <v/>
      </c>
      <c r="DX49" s="300" t="str">
        <f t="shared" si="128"/>
        <v/>
      </c>
      <c r="DY49" s="300" t="str">
        <f t="shared" si="129"/>
        <v/>
      </c>
      <c r="DZ49" s="300" t="str">
        <f t="shared" si="130"/>
        <v/>
      </c>
      <c r="EA49" s="300" t="str">
        <f t="shared" si="131"/>
        <v/>
      </c>
      <c r="EB49" s="300" t="str">
        <f t="shared" si="132"/>
        <v/>
      </c>
      <c r="EC49" s="300" t="str">
        <f t="shared" si="133"/>
        <v/>
      </c>
      <c r="ED49" s="300" t="str">
        <f t="shared" si="134"/>
        <v/>
      </c>
      <c r="EE49" s="300" t="str">
        <f t="shared" si="135"/>
        <v/>
      </c>
      <c r="EF49" s="300" t="str">
        <f t="shared" si="136"/>
        <v/>
      </c>
      <c r="EG49" s="300" t="str">
        <f t="shared" si="137"/>
        <v/>
      </c>
      <c r="EH49" s="300" t="str">
        <f t="shared" si="138"/>
        <v/>
      </c>
      <c r="EI49" s="300" t="str">
        <f t="shared" si="139"/>
        <v/>
      </c>
      <c r="EJ49" s="300" t="str">
        <f t="shared" si="140"/>
        <v/>
      </c>
      <c r="EK49" s="300" t="str">
        <f t="shared" si="141"/>
        <v/>
      </c>
      <c r="EL49" s="300" t="str">
        <f t="shared" si="142"/>
        <v/>
      </c>
      <c r="EM49" s="300" t="str">
        <f t="shared" si="143"/>
        <v/>
      </c>
      <c r="EN49" s="300" t="str">
        <f t="shared" si="144"/>
        <v/>
      </c>
      <c r="EO49" s="300" t="str">
        <f t="shared" si="145"/>
        <v/>
      </c>
      <c r="EP49" s="300" t="str">
        <f t="shared" si="146"/>
        <v/>
      </c>
      <c r="EQ49" s="300" t="str">
        <f t="shared" si="147"/>
        <v/>
      </c>
      <c r="ER49" s="300" t="str">
        <f t="shared" si="148"/>
        <v/>
      </c>
      <c r="ES49" s="300" t="str">
        <f t="shared" si="149"/>
        <v/>
      </c>
      <c r="ET49" s="300" t="str">
        <f t="shared" si="150"/>
        <v/>
      </c>
      <c r="EU49" s="300" t="str">
        <f t="shared" si="151"/>
        <v/>
      </c>
      <c r="EV49" s="300" t="str">
        <f t="shared" si="152"/>
        <v/>
      </c>
      <c r="EW49" s="300" t="str">
        <f t="shared" si="153"/>
        <v/>
      </c>
      <c r="EX49" s="300" t="str">
        <f t="shared" si="154"/>
        <v/>
      </c>
      <c r="EY49" s="300" t="str">
        <f t="shared" si="155"/>
        <v/>
      </c>
      <c r="EZ49" s="300" t="str">
        <f t="shared" si="156"/>
        <v/>
      </c>
      <c r="FA49" s="299">
        <f t="shared" si="157"/>
        <v>0.33</v>
      </c>
      <c r="FB49" s="299">
        <f>ROUND(FA49*(1+[5]Inflación!$G$50),2)</f>
        <v>0.33</v>
      </c>
      <c r="FC49" s="298">
        <f t="shared" si="158"/>
        <v>4.7619047619047672E-2</v>
      </c>
    </row>
    <row r="50" spans="2:159" ht="21" customHeight="1">
      <c r="B50" s="309">
        <f t="shared" si="159"/>
        <v>45</v>
      </c>
      <c r="C50" s="316" t="s">
        <v>1011</v>
      </c>
      <c r="D50" s="302" t="s">
        <v>931</v>
      </c>
      <c r="E50" s="311" t="s">
        <v>12</v>
      </c>
      <c r="F50" s="314">
        <v>0.30000000000000004</v>
      </c>
      <c r="G50" s="304"/>
      <c r="H50" s="302"/>
      <c r="I50" s="302"/>
      <c r="J50" s="301" t="str">
        <f>'[5]Precios de contratos anteriores'!AV54</f>
        <v xml:space="preserve"> </v>
      </c>
      <c r="K50" s="301" t="str">
        <f>'[5]Precios de contratos anteriores'!AW54</f>
        <v xml:space="preserve"> </v>
      </c>
      <c r="L50" s="301" t="str">
        <f>'[5]Precios de contratos anteriores'!AX54</f>
        <v xml:space="preserve"> </v>
      </c>
      <c r="M50" s="301" t="str">
        <f>'[5]Precios de contratos anteriores'!AY54</f>
        <v xml:space="preserve"> </v>
      </c>
      <c r="N50" s="302"/>
      <c r="O50" s="302"/>
      <c r="P50" s="302"/>
      <c r="Q50" s="302" t="str">
        <f>'[5]Precios de contratos anteriores'!AZ54</f>
        <v xml:space="preserve"> </v>
      </c>
      <c r="R50" s="302" t="str">
        <f>'[5]Precios de contratos anteriores'!BA54</f>
        <v xml:space="preserve"> </v>
      </c>
      <c r="S50" s="302" t="str">
        <f>'[5]Precios de contratos anteriores'!BB54</f>
        <v xml:space="preserve"> </v>
      </c>
      <c r="T50" s="302"/>
      <c r="U50" s="302"/>
      <c r="V50" s="302"/>
      <c r="W50" s="303"/>
      <c r="X50" s="302"/>
      <c r="Y50" s="302"/>
      <c r="Z50" s="302"/>
      <c r="AA50" s="302"/>
      <c r="AB50" s="302"/>
      <c r="AC50" s="303"/>
      <c r="AD50" s="302"/>
      <c r="AE50" s="302"/>
      <c r="AF50" s="302"/>
      <c r="AG50" s="302"/>
      <c r="AH50" s="302"/>
      <c r="AI50" s="302" t="str">
        <f>'[5]Precios de contratos anteriores'!BI54</f>
        <v xml:space="preserve"> </v>
      </c>
      <c r="AJ50" s="302"/>
      <c r="AK50" s="302"/>
      <c r="AL50" s="313">
        <v>0.45</v>
      </c>
      <c r="AM50" s="313">
        <v>0.49</v>
      </c>
      <c r="AN50" s="313">
        <v>0.59</v>
      </c>
      <c r="AO50" s="303"/>
      <c r="AP50" s="302"/>
      <c r="AQ50" s="302" t="str">
        <f>'[5]Precios de contratos anteriores'!BO54</f>
        <v xml:space="preserve"> </v>
      </c>
      <c r="AR50" s="303">
        <v>0.31500000000000006</v>
      </c>
      <c r="AS50" s="303">
        <v>0.31200000000000006</v>
      </c>
      <c r="AT50" s="303">
        <v>0.55000000000000004</v>
      </c>
      <c r="AU50" s="302" t="str">
        <f>'[5]Precios de contratos anteriores'!BP54</f>
        <v xml:space="preserve"> </v>
      </c>
      <c r="AV50" s="302" t="str">
        <f>'[5]Precios de contratos anteriores'!BQ54</f>
        <v xml:space="preserve"> </v>
      </c>
      <c r="AW50" s="302" t="str">
        <f>'[5]Precios de contratos anteriores'!BR54</f>
        <v xml:space="preserve"> </v>
      </c>
      <c r="AX50" s="303"/>
      <c r="AY50" s="303"/>
      <c r="AZ50" s="303"/>
      <c r="BA50" s="303" t="str">
        <f>'[5]Precios de contratos anteriores'!BS54</f>
        <v xml:space="preserve"> </v>
      </c>
      <c r="BB50" s="303" t="str">
        <f>'[5]Precios de contratos anteriores'!BT54</f>
        <v xml:space="preserve"> </v>
      </c>
      <c r="BC50" s="302"/>
      <c r="BD50" s="302"/>
      <c r="BE50" s="302"/>
      <c r="BF50" s="302"/>
      <c r="BG50" s="303"/>
      <c r="BH50" s="302"/>
      <c r="BI50" s="302"/>
      <c r="BJ50" s="302"/>
      <c r="BK50" s="302"/>
      <c r="BL50" s="302"/>
      <c r="BM50" s="303"/>
      <c r="BN50" s="302"/>
      <c r="BO50" s="302"/>
      <c r="BP50" s="302"/>
      <c r="BQ50" s="302"/>
      <c r="BR50" s="302"/>
      <c r="BS50" s="302" t="str">
        <f>'[5]Precios de contratos anteriores'!CB54</f>
        <v xml:space="preserve"> </v>
      </c>
      <c r="BT50" s="302" t="str">
        <f>'[5]Precios de contratos anteriores'!CC54</f>
        <v xml:space="preserve"> </v>
      </c>
      <c r="BU50" s="302" t="str">
        <f>'[5]Precios de contratos anteriores'!CD54</f>
        <v xml:space="preserve"> </v>
      </c>
      <c r="BV50" s="302"/>
      <c r="BW50" s="302"/>
      <c r="BX50" s="302"/>
      <c r="BY50" s="301" t="str">
        <f>'[5]Precios de contratos anteriores'!CE54</f>
        <v xml:space="preserve"> </v>
      </c>
      <c r="BZ50" s="301" t="str">
        <f>'[5]Precios de contratos anteriores'!CF54</f>
        <v xml:space="preserve"> </v>
      </c>
      <c r="CA50" s="301" t="str">
        <f>'[5]Precios de contratos anteriores'!CG54</f>
        <v xml:space="preserve"> </v>
      </c>
      <c r="CB50" s="301">
        <f t="shared" si="80"/>
        <v>0.42957142857142855</v>
      </c>
      <c r="CC50" s="301">
        <f t="shared" si="81"/>
        <v>0.12113884202690355</v>
      </c>
      <c r="CD50" s="301">
        <f t="shared" si="82"/>
        <v>0.30843258654452499</v>
      </c>
      <c r="CE50" s="301">
        <f t="shared" si="83"/>
        <v>0.55071027059833211</v>
      </c>
      <c r="CF50" s="301">
        <f t="shared" si="84"/>
        <v>0.33000000000000007</v>
      </c>
      <c r="CG50" s="300" t="str">
        <f t="shared" si="85"/>
        <v/>
      </c>
      <c r="CH50" s="300" t="str">
        <f t="shared" si="86"/>
        <v/>
      </c>
      <c r="CI50" s="300" t="str">
        <f t="shared" si="87"/>
        <v/>
      </c>
      <c r="CJ50" s="300" t="str">
        <f t="shared" si="88"/>
        <v/>
      </c>
      <c r="CK50" s="300" t="str">
        <f t="shared" si="89"/>
        <v/>
      </c>
      <c r="CL50" s="300" t="str">
        <f t="shared" si="90"/>
        <v/>
      </c>
      <c r="CM50" s="300" t="str">
        <f t="shared" si="91"/>
        <v/>
      </c>
      <c r="CN50" s="300" t="str">
        <f t="shared" si="92"/>
        <v/>
      </c>
      <c r="CO50" s="300" t="str">
        <f t="shared" si="93"/>
        <v/>
      </c>
      <c r="CP50" s="300" t="str">
        <f t="shared" si="94"/>
        <v/>
      </c>
      <c r="CQ50" s="300" t="str">
        <f t="shared" si="95"/>
        <v/>
      </c>
      <c r="CR50" s="300" t="str">
        <f t="shared" si="96"/>
        <v/>
      </c>
      <c r="CS50" s="300" t="str">
        <f t="shared" si="97"/>
        <v/>
      </c>
      <c r="CT50" s="300" t="str">
        <f t="shared" si="98"/>
        <v/>
      </c>
      <c r="CU50" s="300" t="str">
        <f t="shared" si="99"/>
        <v/>
      </c>
      <c r="CV50" s="300" t="str">
        <f t="shared" si="100"/>
        <v/>
      </c>
      <c r="CW50" s="300" t="str">
        <f t="shared" si="101"/>
        <v/>
      </c>
      <c r="CX50" s="300" t="str">
        <f t="shared" si="102"/>
        <v/>
      </c>
      <c r="CY50" s="300" t="str">
        <f t="shared" si="103"/>
        <v/>
      </c>
      <c r="CZ50" s="300" t="str">
        <f t="shared" si="104"/>
        <v/>
      </c>
      <c r="DA50" s="300" t="str">
        <f t="shared" si="105"/>
        <v/>
      </c>
      <c r="DB50" s="300" t="str">
        <f t="shared" si="106"/>
        <v/>
      </c>
      <c r="DC50" s="300" t="str">
        <f t="shared" si="107"/>
        <v/>
      </c>
      <c r="DD50" s="300" t="str">
        <f t="shared" si="108"/>
        <v/>
      </c>
      <c r="DE50" s="300" t="str">
        <f t="shared" si="109"/>
        <v/>
      </c>
      <c r="DF50" s="300" t="str">
        <f t="shared" si="110"/>
        <v/>
      </c>
      <c r="DG50" s="300" t="str">
        <f t="shared" si="111"/>
        <v/>
      </c>
      <c r="DH50" s="300" t="str">
        <f t="shared" si="112"/>
        <v/>
      </c>
      <c r="DI50" s="300" t="str">
        <f t="shared" si="113"/>
        <v/>
      </c>
      <c r="DJ50" s="300" t="str">
        <f t="shared" si="114"/>
        <v/>
      </c>
      <c r="DK50" s="300" t="str">
        <f t="shared" si="115"/>
        <v/>
      </c>
      <c r="DL50" s="300" t="str">
        <f t="shared" si="116"/>
        <v/>
      </c>
      <c r="DM50" s="300" t="str">
        <f t="shared" si="117"/>
        <v/>
      </c>
      <c r="DN50" s="300" t="str">
        <f t="shared" si="118"/>
        <v/>
      </c>
      <c r="DO50" s="300" t="str">
        <f t="shared" si="119"/>
        <v/>
      </c>
      <c r="DP50" s="300" t="str">
        <f t="shared" si="120"/>
        <v/>
      </c>
      <c r="DQ50" s="300">
        <f t="shared" si="121"/>
        <v>0.31500000000000006</v>
      </c>
      <c r="DR50" s="300">
        <f t="shared" si="122"/>
        <v>0.31200000000000006</v>
      </c>
      <c r="DS50" s="300" t="str">
        <f t="shared" si="123"/>
        <v/>
      </c>
      <c r="DT50" s="300" t="str">
        <f t="shared" si="124"/>
        <v/>
      </c>
      <c r="DU50" s="300" t="str">
        <f t="shared" si="125"/>
        <v/>
      </c>
      <c r="DV50" s="300" t="str">
        <f t="shared" si="126"/>
        <v/>
      </c>
      <c r="DW50" s="300" t="str">
        <f t="shared" si="127"/>
        <v/>
      </c>
      <c r="DX50" s="300" t="str">
        <f t="shared" si="128"/>
        <v/>
      </c>
      <c r="DY50" s="300" t="str">
        <f t="shared" si="129"/>
        <v/>
      </c>
      <c r="DZ50" s="300" t="str">
        <f t="shared" si="130"/>
        <v/>
      </c>
      <c r="EA50" s="300" t="str">
        <f t="shared" si="131"/>
        <v/>
      </c>
      <c r="EB50" s="300" t="str">
        <f t="shared" si="132"/>
        <v/>
      </c>
      <c r="EC50" s="300" t="str">
        <f t="shared" si="133"/>
        <v/>
      </c>
      <c r="ED50" s="300" t="str">
        <f t="shared" si="134"/>
        <v/>
      </c>
      <c r="EE50" s="300" t="str">
        <f t="shared" si="135"/>
        <v/>
      </c>
      <c r="EF50" s="300" t="str">
        <f t="shared" si="136"/>
        <v/>
      </c>
      <c r="EG50" s="300" t="str">
        <f t="shared" si="137"/>
        <v/>
      </c>
      <c r="EH50" s="300" t="str">
        <f t="shared" si="138"/>
        <v/>
      </c>
      <c r="EI50" s="300" t="str">
        <f t="shared" si="139"/>
        <v/>
      </c>
      <c r="EJ50" s="300" t="str">
        <f t="shared" si="140"/>
        <v/>
      </c>
      <c r="EK50" s="300" t="str">
        <f t="shared" si="141"/>
        <v/>
      </c>
      <c r="EL50" s="300" t="str">
        <f t="shared" si="142"/>
        <v/>
      </c>
      <c r="EM50" s="300" t="str">
        <f t="shared" si="143"/>
        <v/>
      </c>
      <c r="EN50" s="300" t="str">
        <f t="shared" si="144"/>
        <v/>
      </c>
      <c r="EO50" s="300" t="str">
        <f t="shared" si="145"/>
        <v/>
      </c>
      <c r="EP50" s="300" t="str">
        <f t="shared" si="146"/>
        <v/>
      </c>
      <c r="EQ50" s="300" t="str">
        <f t="shared" si="147"/>
        <v/>
      </c>
      <c r="ER50" s="300" t="str">
        <f t="shared" si="148"/>
        <v/>
      </c>
      <c r="ES50" s="300" t="str">
        <f t="shared" si="149"/>
        <v/>
      </c>
      <c r="ET50" s="300" t="str">
        <f t="shared" si="150"/>
        <v/>
      </c>
      <c r="EU50" s="300" t="str">
        <f t="shared" si="151"/>
        <v/>
      </c>
      <c r="EV50" s="300" t="str">
        <f t="shared" si="152"/>
        <v/>
      </c>
      <c r="EW50" s="300" t="str">
        <f t="shared" si="153"/>
        <v/>
      </c>
      <c r="EX50" s="300" t="str">
        <f t="shared" si="154"/>
        <v/>
      </c>
      <c r="EY50" s="300" t="str">
        <f t="shared" si="155"/>
        <v/>
      </c>
      <c r="EZ50" s="300" t="str">
        <f t="shared" si="156"/>
        <v/>
      </c>
      <c r="FA50" s="299">
        <f t="shared" si="157"/>
        <v>0.31</v>
      </c>
      <c r="FB50" s="299">
        <f>ROUND(FA50*(1+[5]Inflación!$G$50),2)</f>
        <v>0.31</v>
      </c>
      <c r="FC50" s="298">
        <f t="shared" si="158"/>
        <v>3.3333333333333215E-2</v>
      </c>
    </row>
    <row r="51" spans="2:159" ht="21" customHeight="1">
      <c r="B51" s="309">
        <f t="shared" si="159"/>
        <v>46</v>
      </c>
      <c r="C51" s="315" t="s">
        <v>1010</v>
      </c>
      <c r="D51" s="302" t="s">
        <v>931</v>
      </c>
      <c r="E51" s="311" t="s">
        <v>12</v>
      </c>
      <c r="F51" s="314">
        <v>0.27</v>
      </c>
      <c r="G51" s="304"/>
      <c r="H51" s="302"/>
      <c r="I51" s="302"/>
      <c r="J51" s="301" t="str">
        <f>'[5]Precios de contratos anteriores'!AV55</f>
        <v xml:space="preserve"> </v>
      </c>
      <c r="K51" s="301" t="str">
        <f>'[5]Precios de contratos anteriores'!AW55</f>
        <v xml:space="preserve"> </v>
      </c>
      <c r="L51" s="301">
        <f>'[5]Precios de contratos anteriores'!AX55</f>
        <v>0.251975</v>
      </c>
      <c r="M51" s="301" t="str">
        <f>'[5]Precios de contratos anteriores'!AY55</f>
        <v xml:space="preserve"> </v>
      </c>
      <c r="N51" s="302"/>
      <c r="O51" s="302"/>
      <c r="P51" s="302"/>
      <c r="Q51" s="302" t="str">
        <f>'[5]Precios de contratos anteriores'!AZ55</f>
        <v xml:space="preserve"> </v>
      </c>
      <c r="R51" s="302" t="str">
        <f>'[5]Precios de contratos anteriores'!BA55</f>
        <v xml:space="preserve"> </v>
      </c>
      <c r="S51" s="302" t="str">
        <f>'[5]Precios de contratos anteriores'!BB55</f>
        <v xml:space="preserve"> </v>
      </c>
      <c r="T51" s="302"/>
      <c r="U51" s="302"/>
      <c r="V51" s="302"/>
      <c r="W51" s="303"/>
      <c r="X51" s="302"/>
      <c r="Y51" s="302"/>
      <c r="Z51" s="302"/>
      <c r="AA51" s="302"/>
      <c r="AB51" s="302"/>
      <c r="AC51" s="303"/>
      <c r="AD51" s="302"/>
      <c r="AE51" s="302"/>
      <c r="AF51" s="302"/>
      <c r="AG51" s="302"/>
      <c r="AH51" s="302"/>
      <c r="AI51" s="302" t="str">
        <f>'[5]Precios de contratos anteriores'!BI55</f>
        <v xml:space="preserve"> </v>
      </c>
      <c r="AJ51" s="302"/>
      <c r="AK51" s="302"/>
      <c r="AL51" s="313">
        <v>0.37</v>
      </c>
      <c r="AM51" s="313">
        <v>0.45</v>
      </c>
      <c r="AN51" s="313">
        <v>0.48</v>
      </c>
      <c r="AO51" s="303"/>
      <c r="AP51" s="302"/>
      <c r="AQ51" s="302" t="str">
        <f>'[5]Precios de contratos anteriores'!BO55</f>
        <v xml:space="preserve"> </v>
      </c>
      <c r="AR51" s="303">
        <v>0.28350000000000003</v>
      </c>
      <c r="AS51" s="303">
        <v>0.28079999999999999</v>
      </c>
      <c r="AT51" s="303">
        <v>0.55000000000000004</v>
      </c>
      <c r="AU51" s="302" t="str">
        <f>'[5]Precios de contratos anteriores'!BP55</f>
        <v xml:space="preserve"> </v>
      </c>
      <c r="AV51" s="302" t="str">
        <f>'[5]Precios de contratos anteriores'!BQ55</f>
        <v xml:space="preserve"> </v>
      </c>
      <c r="AW51" s="302" t="str">
        <f>'[5]Precios de contratos anteriores'!BR55</f>
        <v xml:space="preserve"> </v>
      </c>
      <c r="AX51" s="303"/>
      <c r="AY51" s="303"/>
      <c r="AZ51" s="303"/>
      <c r="BA51" s="303" t="str">
        <f>'[5]Precios de contratos anteriores'!BS55</f>
        <v xml:space="preserve"> </v>
      </c>
      <c r="BB51" s="303" t="str">
        <f>'[5]Precios de contratos anteriores'!BT55</f>
        <v xml:space="preserve"> </v>
      </c>
      <c r="BC51" s="302"/>
      <c r="BD51" s="302"/>
      <c r="BE51" s="302"/>
      <c r="BF51" s="302"/>
      <c r="BG51" s="303"/>
      <c r="BH51" s="302"/>
      <c r="BI51" s="302"/>
      <c r="BJ51" s="302"/>
      <c r="BK51" s="302"/>
      <c r="BL51" s="302"/>
      <c r="BM51" s="303"/>
      <c r="BN51" s="302"/>
      <c r="BO51" s="302"/>
      <c r="BP51" s="302"/>
      <c r="BQ51" s="302"/>
      <c r="BR51" s="302"/>
      <c r="BS51" s="302" t="str">
        <f>'[5]Precios de contratos anteriores'!CB55</f>
        <v xml:space="preserve"> </v>
      </c>
      <c r="BT51" s="302" t="str">
        <f>'[5]Precios de contratos anteriores'!CC55</f>
        <v xml:space="preserve"> </v>
      </c>
      <c r="BU51" s="302" t="str">
        <f>'[5]Precios de contratos anteriores'!CD55</f>
        <v xml:space="preserve"> </v>
      </c>
      <c r="BV51" s="302"/>
      <c r="BW51" s="302"/>
      <c r="BX51" s="302"/>
      <c r="BY51" s="301" t="str">
        <f>'[5]Precios de contratos anteriores'!CE55</f>
        <v xml:space="preserve"> </v>
      </c>
      <c r="BZ51" s="301" t="str">
        <f>'[5]Precios de contratos anteriores'!CF55</f>
        <v xml:space="preserve"> </v>
      </c>
      <c r="CA51" s="301" t="str">
        <f>'[5]Precios de contratos anteriores'!CG55</f>
        <v xml:space="preserve"> </v>
      </c>
      <c r="CB51" s="301">
        <f t="shared" si="80"/>
        <v>0.36703437500000002</v>
      </c>
      <c r="CC51" s="301">
        <f t="shared" si="81"/>
        <v>0.11351427296781109</v>
      </c>
      <c r="CD51" s="301">
        <f t="shared" si="82"/>
        <v>0.25352010203218894</v>
      </c>
      <c r="CE51" s="301">
        <f t="shared" si="83"/>
        <v>0.4805486479678111</v>
      </c>
      <c r="CF51" s="301">
        <f t="shared" si="84"/>
        <v>0.29700000000000004</v>
      </c>
      <c r="CG51" s="300" t="str">
        <f t="shared" si="85"/>
        <v/>
      </c>
      <c r="CH51" s="300" t="str">
        <f t="shared" si="86"/>
        <v/>
      </c>
      <c r="CI51" s="300" t="str">
        <f t="shared" si="87"/>
        <v/>
      </c>
      <c r="CJ51" s="300" t="str">
        <f t="shared" si="88"/>
        <v/>
      </c>
      <c r="CK51" s="300" t="str">
        <f t="shared" si="89"/>
        <v/>
      </c>
      <c r="CL51" s="300" t="str">
        <f t="shared" si="90"/>
        <v/>
      </c>
      <c r="CM51" s="300" t="str">
        <f t="shared" si="91"/>
        <v/>
      </c>
      <c r="CN51" s="300" t="str">
        <f t="shared" si="92"/>
        <v/>
      </c>
      <c r="CO51" s="300" t="str">
        <f t="shared" si="93"/>
        <v/>
      </c>
      <c r="CP51" s="300" t="str">
        <f t="shared" si="94"/>
        <v/>
      </c>
      <c r="CQ51" s="300" t="str">
        <f t="shared" si="95"/>
        <v/>
      </c>
      <c r="CR51" s="300" t="str">
        <f t="shared" si="96"/>
        <v/>
      </c>
      <c r="CS51" s="300" t="str">
        <f t="shared" si="97"/>
        <v/>
      </c>
      <c r="CT51" s="300" t="str">
        <f t="shared" si="98"/>
        <v/>
      </c>
      <c r="CU51" s="300" t="str">
        <f t="shared" si="99"/>
        <v/>
      </c>
      <c r="CV51" s="300" t="str">
        <f t="shared" si="100"/>
        <v/>
      </c>
      <c r="CW51" s="300" t="str">
        <f t="shared" si="101"/>
        <v/>
      </c>
      <c r="CX51" s="300" t="str">
        <f t="shared" si="102"/>
        <v/>
      </c>
      <c r="CY51" s="300" t="str">
        <f t="shared" si="103"/>
        <v/>
      </c>
      <c r="CZ51" s="300" t="str">
        <f t="shared" si="104"/>
        <v/>
      </c>
      <c r="DA51" s="300" t="str">
        <f t="shared" si="105"/>
        <v/>
      </c>
      <c r="DB51" s="300" t="str">
        <f t="shared" si="106"/>
        <v/>
      </c>
      <c r="DC51" s="300" t="str">
        <f t="shared" si="107"/>
        <v/>
      </c>
      <c r="DD51" s="300" t="str">
        <f t="shared" si="108"/>
        <v/>
      </c>
      <c r="DE51" s="300" t="str">
        <f t="shared" si="109"/>
        <v/>
      </c>
      <c r="DF51" s="300" t="str">
        <f t="shared" si="110"/>
        <v/>
      </c>
      <c r="DG51" s="300" t="str">
        <f t="shared" si="111"/>
        <v/>
      </c>
      <c r="DH51" s="300" t="str">
        <f t="shared" si="112"/>
        <v/>
      </c>
      <c r="DI51" s="300" t="str">
        <f t="shared" si="113"/>
        <v/>
      </c>
      <c r="DJ51" s="300" t="str">
        <f t="shared" si="114"/>
        <v/>
      </c>
      <c r="DK51" s="300" t="str">
        <f t="shared" si="115"/>
        <v/>
      </c>
      <c r="DL51" s="300" t="str">
        <f t="shared" si="116"/>
        <v/>
      </c>
      <c r="DM51" s="300" t="str">
        <f t="shared" si="117"/>
        <v/>
      </c>
      <c r="DN51" s="300" t="str">
        <f t="shared" si="118"/>
        <v/>
      </c>
      <c r="DO51" s="300" t="str">
        <f t="shared" si="119"/>
        <v/>
      </c>
      <c r="DP51" s="300" t="str">
        <f t="shared" si="120"/>
        <v/>
      </c>
      <c r="DQ51" s="300">
        <f t="shared" si="121"/>
        <v>0.28350000000000003</v>
      </c>
      <c r="DR51" s="300">
        <f t="shared" si="122"/>
        <v>0.28079999999999999</v>
      </c>
      <c r="DS51" s="300" t="str">
        <f t="shared" si="123"/>
        <v/>
      </c>
      <c r="DT51" s="300" t="str">
        <f t="shared" si="124"/>
        <v/>
      </c>
      <c r="DU51" s="300" t="str">
        <f t="shared" si="125"/>
        <v/>
      </c>
      <c r="DV51" s="300" t="str">
        <f t="shared" si="126"/>
        <v/>
      </c>
      <c r="DW51" s="300" t="str">
        <f t="shared" si="127"/>
        <v/>
      </c>
      <c r="DX51" s="300" t="str">
        <f t="shared" si="128"/>
        <v/>
      </c>
      <c r="DY51" s="300" t="str">
        <f t="shared" si="129"/>
        <v/>
      </c>
      <c r="DZ51" s="300" t="str">
        <f t="shared" si="130"/>
        <v/>
      </c>
      <c r="EA51" s="300" t="str">
        <f t="shared" si="131"/>
        <v/>
      </c>
      <c r="EB51" s="300" t="str">
        <f t="shared" si="132"/>
        <v/>
      </c>
      <c r="EC51" s="300" t="str">
        <f t="shared" si="133"/>
        <v/>
      </c>
      <c r="ED51" s="300" t="str">
        <f t="shared" si="134"/>
        <v/>
      </c>
      <c r="EE51" s="300" t="str">
        <f t="shared" si="135"/>
        <v/>
      </c>
      <c r="EF51" s="300" t="str">
        <f t="shared" si="136"/>
        <v/>
      </c>
      <c r="EG51" s="300" t="str">
        <f t="shared" si="137"/>
        <v/>
      </c>
      <c r="EH51" s="300" t="str">
        <f t="shared" si="138"/>
        <v/>
      </c>
      <c r="EI51" s="300" t="str">
        <f t="shared" si="139"/>
        <v/>
      </c>
      <c r="EJ51" s="300" t="str">
        <f t="shared" si="140"/>
        <v/>
      </c>
      <c r="EK51" s="300" t="str">
        <f t="shared" si="141"/>
        <v/>
      </c>
      <c r="EL51" s="300" t="str">
        <f t="shared" si="142"/>
        <v/>
      </c>
      <c r="EM51" s="300" t="str">
        <f t="shared" si="143"/>
        <v/>
      </c>
      <c r="EN51" s="300" t="str">
        <f t="shared" si="144"/>
        <v/>
      </c>
      <c r="EO51" s="300" t="str">
        <f t="shared" si="145"/>
        <v/>
      </c>
      <c r="EP51" s="300" t="str">
        <f t="shared" si="146"/>
        <v/>
      </c>
      <c r="EQ51" s="300" t="str">
        <f t="shared" si="147"/>
        <v/>
      </c>
      <c r="ER51" s="300" t="str">
        <f t="shared" si="148"/>
        <v/>
      </c>
      <c r="ES51" s="300" t="str">
        <f t="shared" si="149"/>
        <v/>
      </c>
      <c r="ET51" s="300" t="str">
        <f t="shared" si="150"/>
        <v/>
      </c>
      <c r="EU51" s="300" t="str">
        <f t="shared" si="151"/>
        <v/>
      </c>
      <c r="EV51" s="300" t="str">
        <f t="shared" si="152"/>
        <v/>
      </c>
      <c r="EW51" s="300" t="str">
        <f t="shared" si="153"/>
        <v/>
      </c>
      <c r="EX51" s="300" t="str">
        <f t="shared" si="154"/>
        <v/>
      </c>
      <c r="EY51" s="300" t="str">
        <f t="shared" si="155"/>
        <v/>
      </c>
      <c r="EZ51" s="300" t="str">
        <f t="shared" si="156"/>
        <v/>
      </c>
      <c r="FA51" s="299">
        <f t="shared" si="157"/>
        <v>0.28000000000000003</v>
      </c>
      <c r="FB51" s="299">
        <f>ROUND(FA51*(1+[5]Inflación!$G$50),2)</f>
        <v>0.28000000000000003</v>
      </c>
      <c r="FC51" s="298">
        <f t="shared" si="158"/>
        <v>3.7037037037036979E-2</v>
      </c>
    </row>
    <row r="52" spans="2:159" ht="21" customHeight="1">
      <c r="B52" s="309">
        <f t="shared" si="159"/>
        <v>47</v>
      </c>
      <c r="C52" s="316" t="s">
        <v>1009</v>
      </c>
      <c r="D52" s="302"/>
      <c r="E52" s="311" t="s">
        <v>12</v>
      </c>
      <c r="F52" s="314">
        <v>2.0549999999999997</v>
      </c>
      <c r="G52" s="304"/>
      <c r="H52" s="302"/>
      <c r="I52" s="302"/>
      <c r="J52" s="301" t="str">
        <f>'[5]Precios de contratos anteriores'!AV56</f>
        <v xml:space="preserve"> </v>
      </c>
      <c r="K52" s="301" t="str">
        <f>'[5]Precios de contratos anteriores'!AW56</f>
        <v xml:space="preserve"> </v>
      </c>
      <c r="L52" s="301">
        <f>'[5]Precios de contratos anteriores'!AX56</f>
        <v>2.3988019999999999</v>
      </c>
      <c r="M52" s="301" t="str">
        <f>'[5]Precios de contratos anteriores'!AY56</f>
        <v xml:space="preserve"> </v>
      </c>
      <c r="N52" s="302"/>
      <c r="O52" s="302"/>
      <c r="P52" s="302"/>
      <c r="Q52" s="302" t="str">
        <f>'[5]Precios de contratos anteriores'!AZ56</f>
        <v xml:space="preserve"> </v>
      </c>
      <c r="R52" s="302" t="str">
        <f>'[5]Precios de contratos anteriores'!BA56</f>
        <v xml:space="preserve"> </v>
      </c>
      <c r="S52" s="302" t="str">
        <f>'[5]Precios de contratos anteriores'!BB56</f>
        <v xml:space="preserve"> </v>
      </c>
      <c r="T52" s="302"/>
      <c r="U52" s="302"/>
      <c r="V52" s="302"/>
      <c r="W52" s="302"/>
      <c r="X52" s="302"/>
      <c r="Y52" s="302"/>
      <c r="Z52" s="302"/>
      <c r="AA52" s="302"/>
      <c r="AB52" s="302"/>
      <c r="AC52" s="302"/>
      <c r="AD52" s="302"/>
      <c r="AE52" s="302"/>
      <c r="AF52" s="302"/>
      <c r="AG52" s="302"/>
      <c r="AH52" s="302"/>
      <c r="AI52" s="302" t="str">
        <f>'[5]Precios de contratos anteriores'!BI56</f>
        <v xml:space="preserve"> </v>
      </c>
      <c r="AJ52" s="302"/>
      <c r="AK52" s="302"/>
      <c r="AL52" s="313">
        <v>5.16</v>
      </c>
      <c r="AM52" s="313">
        <v>5.36</v>
      </c>
      <c r="AN52" s="313">
        <v>6.71</v>
      </c>
      <c r="AO52" s="302"/>
      <c r="AP52" s="302"/>
      <c r="AQ52" s="302" t="str">
        <f>'[5]Precios de contratos anteriores'!BO56</f>
        <v xml:space="preserve"> </v>
      </c>
      <c r="AR52" s="303">
        <v>2.1577499999999996</v>
      </c>
      <c r="AS52" s="303">
        <v>2.1371999999999995</v>
      </c>
      <c r="AT52" s="303">
        <v>3.51</v>
      </c>
      <c r="AU52" s="302" t="str">
        <f>'[5]Precios de contratos anteriores'!BP56</f>
        <v xml:space="preserve"> </v>
      </c>
      <c r="AV52" s="302" t="str">
        <f>'[5]Precios de contratos anteriores'!BQ56</f>
        <v xml:space="preserve"> </v>
      </c>
      <c r="AW52" s="302" t="str">
        <f>'[5]Precios de contratos anteriores'!BR56</f>
        <v xml:space="preserve"> </v>
      </c>
      <c r="AX52" s="303"/>
      <c r="AY52" s="303"/>
      <c r="AZ52" s="303"/>
      <c r="BA52" s="303" t="str">
        <f>'[5]Precios de contratos anteriores'!BS56</f>
        <v xml:space="preserve"> </v>
      </c>
      <c r="BB52" s="303" t="str">
        <f>'[5]Precios de contratos anteriores'!BT56</f>
        <v xml:space="preserve"> </v>
      </c>
      <c r="BC52" s="302"/>
      <c r="BD52" s="302"/>
      <c r="BE52" s="302"/>
      <c r="BF52" s="302"/>
      <c r="BG52" s="302"/>
      <c r="BH52" s="302"/>
      <c r="BI52" s="302"/>
      <c r="BJ52" s="302"/>
      <c r="BK52" s="302"/>
      <c r="BL52" s="302"/>
      <c r="BM52" s="302"/>
      <c r="BN52" s="302"/>
      <c r="BO52" s="302"/>
      <c r="BP52" s="302"/>
      <c r="BQ52" s="302"/>
      <c r="BR52" s="302"/>
      <c r="BS52" s="302" t="str">
        <f>'[5]Precios de contratos anteriores'!CB56</f>
        <v xml:space="preserve"> </v>
      </c>
      <c r="BT52" s="302" t="str">
        <f>'[5]Precios de contratos anteriores'!CC56</f>
        <v xml:space="preserve"> </v>
      </c>
      <c r="BU52" s="302" t="str">
        <f>'[5]Precios de contratos anteriores'!CD56</f>
        <v xml:space="preserve"> </v>
      </c>
      <c r="BV52" s="302"/>
      <c r="BW52" s="302"/>
      <c r="BX52" s="302"/>
      <c r="BY52" s="301" t="str">
        <f>'[5]Precios de contratos anteriores'!CE56</f>
        <v xml:space="preserve"> </v>
      </c>
      <c r="BZ52" s="301" t="str">
        <f>'[5]Precios de contratos anteriores'!CF56</f>
        <v xml:space="preserve"> </v>
      </c>
      <c r="CA52" s="301" t="str">
        <f>'[5]Precios de contratos anteriores'!CG56</f>
        <v xml:space="preserve"> </v>
      </c>
      <c r="CB52" s="301">
        <f t="shared" si="80"/>
        <v>3.6860939999999998</v>
      </c>
      <c r="CC52" s="301">
        <f t="shared" si="81"/>
        <v>1.820591470728127</v>
      </c>
      <c r="CD52" s="301">
        <f t="shared" si="82"/>
        <v>1.8655025292718728</v>
      </c>
      <c r="CE52" s="301">
        <f t="shared" si="83"/>
        <v>5.5066854707281268</v>
      </c>
      <c r="CF52" s="301">
        <f t="shared" si="84"/>
        <v>2.2605</v>
      </c>
      <c r="CG52" s="300" t="str">
        <f t="shared" si="85"/>
        <v/>
      </c>
      <c r="CH52" s="300" t="str">
        <f t="shared" si="86"/>
        <v/>
      </c>
      <c r="CI52" s="300" t="str">
        <f t="shared" si="87"/>
        <v/>
      </c>
      <c r="CJ52" s="300" t="str">
        <f t="shared" si="88"/>
        <v/>
      </c>
      <c r="CK52" s="300" t="str">
        <f t="shared" si="89"/>
        <v/>
      </c>
      <c r="CL52" s="300" t="str">
        <f t="shared" si="90"/>
        <v/>
      </c>
      <c r="CM52" s="300" t="str">
        <f t="shared" si="91"/>
        <v/>
      </c>
      <c r="CN52" s="300" t="str">
        <f t="shared" si="92"/>
        <v/>
      </c>
      <c r="CO52" s="300" t="str">
        <f t="shared" si="93"/>
        <v/>
      </c>
      <c r="CP52" s="300" t="str">
        <f t="shared" si="94"/>
        <v/>
      </c>
      <c r="CQ52" s="300" t="str">
        <f t="shared" si="95"/>
        <v/>
      </c>
      <c r="CR52" s="300" t="str">
        <f t="shared" si="96"/>
        <v/>
      </c>
      <c r="CS52" s="300" t="str">
        <f t="shared" si="97"/>
        <v/>
      </c>
      <c r="CT52" s="300" t="str">
        <f t="shared" si="98"/>
        <v/>
      </c>
      <c r="CU52" s="300" t="str">
        <f t="shared" si="99"/>
        <v/>
      </c>
      <c r="CV52" s="300" t="str">
        <f t="shared" si="100"/>
        <v/>
      </c>
      <c r="CW52" s="300" t="str">
        <f t="shared" si="101"/>
        <v/>
      </c>
      <c r="CX52" s="300" t="str">
        <f t="shared" si="102"/>
        <v/>
      </c>
      <c r="CY52" s="300" t="str">
        <f t="shared" si="103"/>
        <v/>
      </c>
      <c r="CZ52" s="300" t="str">
        <f t="shared" si="104"/>
        <v/>
      </c>
      <c r="DA52" s="300" t="str">
        <f t="shared" si="105"/>
        <v/>
      </c>
      <c r="DB52" s="300" t="str">
        <f t="shared" si="106"/>
        <v/>
      </c>
      <c r="DC52" s="300" t="str">
        <f t="shared" si="107"/>
        <v/>
      </c>
      <c r="DD52" s="300" t="str">
        <f t="shared" si="108"/>
        <v/>
      </c>
      <c r="DE52" s="300" t="str">
        <f t="shared" si="109"/>
        <v/>
      </c>
      <c r="DF52" s="300" t="str">
        <f t="shared" si="110"/>
        <v/>
      </c>
      <c r="DG52" s="300" t="str">
        <f t="shared" si="111"/>
        <v/>
      </c>
      <c r="DH52" s="300" t="str">
        <f t="shared" si="112"/>
        <v/>
      </c>
      <c r="DI52" s="300" t="str">
        <f t="shared" si="113"/>
        <v/>
      </c>
      <c r="DJ52" s="300" t="str">
        <f t="shared" si="114"/>
        <v/>
      </c>
      <c r="DK52" s="300" t="str">
        <f t="shared" si="115"/>
        <v/>
      </c>
      <c r="DL52" s="300" t="str">
        <f t="shared" si="116"/>
        <v/>
      </c>
      <c r="DM52" s="300" t="str">
        <f t="shared" si="117"/>
        <v/>
      </c>
      <c r="DN52" s="300" t="str">
        <f t="shared" si="118"/>
        <v/>
      </c>
      <c r="DO52" s="300" t="str">
        <f t="shared" si="119"/>
        <v/>
      </c>
      <c r="DP52" s="300" t="str">
        <f t="shared" si="120"/>
        <v/>
      </c>
      <c r="DQ52" s="300">
        <f t="shared" si="121"/>
        <v>2.1577499999999996</v>
      </c>
      <c r="DR52" s="300">
        <f t="shared" si="122"/>
        <v>2.1371999999999995</v>
      </c>
      <c r="DS52" s="300" t="str">
        <f t="shared" si="123"/>
        <v/>
      </c>
      <c r="DT52" s="300" t="str">
        <f t="shared" si="124"/>
        <v/>
      </c>
      <c r="DU52" s="300" t="str">
        <f t="shared" si="125"/>
        <v/>
      </c>
      <c r="DV52" s="300" t="str">
        <f t="shared" si="126"/>
        <v/>
      </c>
      <c r="DW52" s="300" t="str">
        <f t="shared" si="127"/>
        <v/>
      </c>
      <c r="DX52" s="300" t="str">
        <f t="shared" si="128"/>
        <v/>
      </c>
      <c r="DY52" s="300" t="str">
        <f t="shared" si="129"/>
        <v/>
      </c>
      <c r="DZ52" s="300" t="str">
        <f t="shared" si="130"/>
        <v/>
      </c>
      <c r="EA52" s="300" t="str">
        <f t="shared" si="131"/>
        <v/>
      </c>
      <c r="EB52" s="300" t="str">
        <f t="shared" si="132"/>
        <v/>
      </c>
      <c r="EC52" s="300" t="str">
        <f t="shared" si="133"/>
        <v/>
      </c>
      <c r="ED52" s="300" t="str">
        <f t="shared" si="134"/>
        <v/>
      </c>
      <c r="EE52" s="300" t="str">
        <f t="shared" si="135"/>
        <v/>
      </c>
      <c r="EF52" s="300" t="str">
        <f t="shared" si="136"/>
        <v/>
      </c>
      <c r="EG52" s="300" t="str">
        <f t="shared" si="137"/>
        <v/>
      </c>
      <c r="EH52" s="300" t="str">
        <f t="shared" si="138"/>
        <v/>
      </c>
      <c r="EI52" s="300" t="str">
        <f t="shared" si="139"/>
        <v/>
      </c>
      <c r="EJ52" s="300" t="str">
        <f t="shared" si="140"/>
        <v/>
      </c>
      <c r="EK52" s="300" t="str">
        <f t="shared" si="141"/>
        <v/>
      </c>
      <c r="EL52" s="300" t="str">
        <f t="shared" si="142"/>
        <v/>
      </c>
      <c r="EM52" s="300" t="str">
        <f t="shared" si="143"/>
        <v/>
      </c>
      <c r="EN52" s="300" t="str">
        <f t="shared" si="144"/>
        <v/>
      </c>
      <c r="EO52" s="300" t="str">
        <f t="shared" si="145"/>
        <v/>
      </c>
      <c r="EP52" s="300" t="str">
        <f t="shared" si="146"/>
        <v/>
      </c>
      <c r="EQ52" s="300" t="str">
        <f t="shared" si="147"/>
        <v/>
      </c>
      <c r="ER52" s="300" t="str">
        <f t="shared" si="148"/>
        <v/>
      </c>
      <c r="ES52" s="300" t="str">
        <f t="shared" si="149"/>
        <v/>
      </c>
      <c r="ET52" s="300" t="str">
        <f t="shared" si="150"/>
        <v/>
      </c>
      <c r="EU52" s="300" t="str">
        <f t="shared" si="151"/>
        <v/>
      </c>
      <c r="EV52" s="300" t="str">
        <f t="shared" si="152"/>
        <v/>
      </c>
      <c r="EW52" s="300" t="str">
        <f t="shared" si="153"/>
        <v/>
      </c>
      <c r="EX52" s="300" t="str">
        <f t="shared" si="154"/>
        <v/>
      </c>
      <c r="EY52" s="300" t="str">
        <f t="shared" si="155"/>
        <v/>
      </c>
      <c r="EZ52" s="300" t="str">
        <f t="shared" si="156"/>
        <v/>
      </c>
      <c r="FA52" s="299">
        <f t="shared" si="157"/>
        <v>2.15</v>
      </c>
      <c r="FB52" s="299">
        <f>ROUND(FA52*(1+[5]Inflación!$G$50),2)</f>
        <v>2.1800000000000002</v>
      </c>
      <c r="FC52" s="298">
        <f t="shared" si="158"/>
        <v>4.6228710462287159E-2</v>
      </c>
    </row>
    <row r="53" spans="2:159" ht="21" customHeight="1">
      <c r="B53" s="309">
        <f t="shared" si="159"/>
        <v>48</v>
      </c>
      <c r="C53" s="315" t="s">
        <v>1008</v>
      </c>
      <c r="D53" s="302" t="s">
        <v>931</v>
      </c>
      <c r="E53" s="311" t="s">
        <v>12</v>
      </c>
      <c r="F53" s="314">
        <v>4.1499999999999995E-2</v>
      </c>
      <c r="G53" s="304"/>
      <c r="H53" s="302"/>
      <c r="I53" s="302"/>
      <c r="J53" s="301" t="str">
        <f>'[5]Precios de contratos anteriores'!AV57</f>
        <v xml:space="preserve"> </v>
      </c>
      <c r="K53" s="301" t="str">
        <f>'[5]Precios de contratos anteriores'!AW57</f>
        <v xml:space="preserve"> </v>
      </c>
      <c r="L53" s="301" t="str">
        <f>'[5]Precios de contratos anteriores'!AX57</f>
        <v xml:space="preserve"> </v>
      </c>
      <c r="M53" s="301" t="str">
        <f>'[5]Precios de contratos anteriores'!AY57</f>
        <v xml:space="preserve"> </v>
      </c>
      <c r="N53" s="302"/>
      <c r="O53" s="302"/>
      <c r="P53" s="302"/>
      <c r="Q53" s="302" t="str">
        <f>'[5]Precios de contratos anteriores'!AZ57</f>
        <v xml:space="preserve"> </v>
      </c>
      <c r="R53" s="302" t="str">
        <f>'[5]Precios de contratos anteriores'!BA57</f>
        <v xml:space="preserve"> </v>
      </c>
      <c r="S53" s="302" t="str">
        <f>'[5]Precios de contratos anteriores'!BB57</f>
        <v xml:space="preserve"> </v>
      </c>
      <c r="T53" s="302"/>
      <c r="U53" s="302"/>
      <c r="V53" s="302"/>
      <c r="W53" s="303"/>
      <c r="X53" s="302"/>
      <c r="Y53" s="302"/>
      <c r="Z53" s="302"/>
      <c r="AA53" s="302"/>
      <c r="AB53" s="302"/>
      <c r="AC53" s="303"/>
      <c r="AD53" s="302"/>
      <c r="AE53" s="302"/>
      <c r="AF53" s="302"/>
      <c r="AG53" s="302"/>
      <c r="AH53" s="302"/>
      <c r="AI53" s="302" t="str">
        <f>'[5]Precios de contratos anteriores'!BI57</f>
        <v xml:space="preserve"> </v>
      </c>
      <c r="AJ53" s="302"/>
      <c r="AK53" s="302"/>
      <c r="AL53" s="313">
        <v>0.03</v>
      </c>
      <c r="AM53" s="313">
        <v>0.05</v>
      </c>
      <c r="AN53" s="313">
        <v>0.04</v>
      </c>
      <c r="AO53" s="303"/>
      <c r="AP53" s="302"/>
      <c r="AQ53" s="302" t="str">
        <f>'[5]Precios de contratos anteriores'!BO57</f>
        <v xml:space="preserve"> </v>
      </c>
      <c r="AR53" s="303">
        <v>4.3574999999999996E-2</v>
      </c>
      <c r="AS53" s="303">
        <v>4.3159999999999997E-2</v>
      </c>
      <c r="AT53" s="303">
        <v>0.7</v>
      </c>
      <c r="AU53" s="302" t="str">
        <f>'[5]Precios de contratos anteriores'!BP57</f>
        <v xml:space="preserve"> </v>
      </c>
      <c r="AV53" s="302" t="str">
        <f>'[5]Precios de contratos anteriores'!BQ57</f>
        <v xml:space="preserve"> </v>
      </c>
      <c r="AW53" s="302" t="str">
        <f>'[5]Precios de contratos anteriores'!BR57</f>
        <v xml:space="preserve"> </v>
      </c>
      <c r="AX53" s="303"/>
      <c r="AY53" s="303"/>
      <c r="AZ53" s="303"/>
      <c r="BA53" s="303" t="str">
        <f>'[5]Precios de contratos anteriores'!BS57</f>
        <v xml:space="preserve"> </v>
      </c>
      <c r="BB53" s="303" t="str">
        <f>'[5]Precios de contratos anteriores'!BT57</f>
        <v xml:space="preserve"> </v>
      </c>
      <c r="BC53" s="302"/>
      <c r="BD53" s="302"/>
      <c r="BE53" s="302"/>
      <c r="BF53" s="302"/>
      <c r="BG53" s="303"/>
      <c r="BH53" s="302"/>
      <c r="BI53" s="302"/>
      <c r="BJ53" s="302"/>
      <c r="BK53" s="302"/>
      <c r="BL53" s="302"/>
      <c r="BM53" s="303"/>
      <c r="BN53" s="302"/>
      <c r="BO53" s="302"/>
      <c r="BP53" s="302"/>
      <c r="BQ53" s="302"/>
      <c r="BR53" s="302"/>
      <c r="BS53" s="302" t="str">
        <f>'[5]Precios de contratos anteriores'!CB57</f>
        <v xml:space="preserve"> </v>
      </c>
      <c r="BT53" s="302" t="str">
        <f>'[5]Precios de contratos anteriores'!CC57</f>
        <v xml:space="preserve"> </v>
      </c>
      <c r="BU53" s="302" t="str">
        <f>'[5]Precios de contratos anteriores'!CD57</f>
        <v xml:space="preserve"> </v>
      </c>
      <c r="BV53" s="302"/>
      <c r="BW53" s="302"/>
      <c r="BX53" s="302"/>
      <c r="BY53" s="301" t="str">
        <f>'[5]Precios de contratos anteriores'!CE57</f>
        <v xml:space="preserve"> </v>
      </c>
      <c r="BZ53" s="301" t="str">
        <f>'[5]Precios de contratos anteriores'!CF57</f>
        <v xml:space="preserve"> </v>
      </c>
      <c r="CA53" s="301" t="str">
        <f>'[5]Precios de contratos anteriores'!CG57</f>
        <v xml:space="preserve"> </v>
      </c>
      <c r="CB53" s="301">
        <f t="shared" si="80"/>
        <v>0.13546214285714284</v>
      </c>
      <c r="CC53" s="301">
        <f t="shared" si="81"/>
        <v>0.24900932753374824</v>
      </c>
      <c r="CD53" s="301">
        <f t="shared" si="82"/>
        <v>-0.11354718467660541</v>
      </c>
      <c r="CE53" s="301">
        <f t="shared" si="83"/>
        <v>0.38447147039089108</v>
      </c>
      <c r="CF53" s="301">
        <f t="shared" si="84"/>
        <v>4.5649999999999996E-2</v>
      </c>
      <c r="CG53" s="300" t="str">
        <f t="shared" si="85"/>
        <v/>
      </c>
      <c r="CH53" s="300" t="str">
        <f t="shared" si="86"/>
        <v/>
      </c>
      <c r="CI53" s="300" t="str">
        <f t="shared" si="87"/>
        <v/>
      </c>
      <c r="CJ53" s="300" t="str">
        <f t="shared" si="88"/>
        <v/>
      </c>
      <c r="CK53" s="300" t="str">
        <f t="shared" si="89"/>
        <v/>
      </c>
      <c r="CL53" s="300" t="str">
        <f t="shared" si="90"/>
        <v/>
      </c>
      <c r="CM53" s="300" t="str">
        <f t="shared" si="91"/>
        <v/>
      </c>
      <c r="CN53" s="300" t="str">
        <f t="shared" si="92"/>
        <v/>
      </c>
      <c r="CO53" s="300" t="str">
        <f t="shared" si="93"/>
        <v/>
      </c>
      <c r="CP53" s="300" t="str">
        <f t="shared" si="94"/>
        <v/>
      </c>
      <c r="CQ53" s="300" t="str">
        <f t="shared" si="95"/>
        <v/>
      </c>
      <c r="CR53" s="300" t="str">
        <f t="shared" si="96"/>
        <v/>
      </c>
      <c r="CS53" s="300" t="str">
        <f t="shared" si="97"/>
        <v/>
      </c>
      <c r="CT53" s="300" t="str">
        <f t="shared" si="98"/>
        <v/>
      </c>
      <c r="CU53" s="300" t="str">
        <f t="shared" si="99"/>
        <v/>
      </c>
      <c r="CV53" s="300" t="str">
        <f t="shared" si="100"/>
        <v/>
      </c>
      <c r="CW53" s="300" t="str">
        <f t="shared" si="101"/>
        <v/>
      </c>
      <c r="CX53" s="300" t="str">
        <f t="shared" si="102"/>
        <v/>
      </c>
      <c r="CY53" s="300" t="str">
        <f t="shared" si="103"/>
        <v/>
      </c>
      <c r="CZ53" s="300" t="str">
        <f t="shared" si="104"/>
        <v/>
      </c>
      <c r="DA53" s="300" t="str">
        <f t="shared" si="105"/>
        <v/>
      </c>
      <c r="DB53" s="300" t="str">
        <f t="shared" si="106"/>
        <v/>
      </c>
      <c r="DC53" s="300" t="str">
        <f t="shared" si="107"/>
        <v/>
      </c>
      <c r="DD53" s="300" t="str">
        <f t="shared" si="108"/>
        <v/>
      </c>
      <c r="DE53" s="300" t="str">
        <f t="shared" si="109"/>
        <v/>
      </c>
      <c r="DF53" s="300" t="str">
        <f t="shared" si="110"/>
        <v/>
      </c>
      <c r="DG53" s="300" t="str">
        <f t="shared" si="111"/>
        <v/>
      </c>
      <c r="DH53" s="300" t="str">
        <f t="shared" si="112"/>
        <v/>
      </c>
      <c r="DI53" s="300" t="str">
        <f t="shared" si="113"/>
        <v/>
      </c>
      <c r="DJ53" s="300" t="str">
        <f t="shared" si="114"/>
        <v/>
      </c>
      <c r="DK53" s="300">
        <f t="shared" si="115"/>
        <v>0.03</v>
      </c>
      <c r="DL53" s="300" t="str">
        <f t="shared" si="116"/>
        <v/>
      </c>
      <c r="DM53" s="300">
        <f t="shared" si="117"/>
        <v>0.04</v>
      </c>
      <c r="DN53" s="300" t="str">
        <f t="shared" si="118"/>
        <v/>
      </c>
      <c r="DO53" s="300" t="str">
        <f t="shared" si="119"/>
        <v/>
      </c>
      <c r="DP53" s="300" t="str">
        <f t="shared" si="120"/>
        <v/>
      </c>
      <c r="DQ53" s="300">
        <f t="shared" si="121"/>
        <v>4.3574999999999996E-2</v>
      </c>
      <c r="DR53" s="300">
        <f t="shared" si="122"/>
        <v>4.3159999999999997E-2</v>
      </c>
      <c r="DS53" s="300" t="str">
        <f t="shared" si="123"/>
        <v/>
      </c>
      <c r="DT53" s="300" t="str">
        <f t="shared" si="124"/>
        <v/>
      </c>
      <c r="DU53" s="300" t="str">
        <f t="shared" si="125"/>
        <v/>
      </c>
      <c r="DV53" s="300" t="str">
        <f t="shared" si="126"/>
        <v/>
      </c>
      <c r="DW53" s="300" t="str">
        <f t="shared" si="127"/>
        <v/>
      </c>
      <c r="DX53" s="300" t="str">
        <f t="shared" si="128"/>
        <v/>
      </c>
      <c r="DY53" s="300" t="str">
        <f t="shared" si="129"/>
        <v/>
      </c>
      <c r="DZ53" s="300" t="str">
        <f t="shared" si="130"/>
        <v/>
      </c>
      <c r="EA53" s="300" t="str">
        <f t="shared" si="131"/>
        <v/>
      </c>
      <c r="EB53" s="300" t="str">
        <f t="shared" si="132"/>
        <v/>
      </c>
      <c r="EC53" s="300" t="str">
        <f t="shared" si="133"/>
        <v/>
      </c>
      <c r="ED53" s="300" t="str">
        <f t="shared" si="134"/>
        <v/>
      </c>
      <c r="EE53" s="300" t="str">
        <f t="shared" si="135"/>
        <v/>
      </c>
      <c r="EF53" s="300" t="str">
        <f t="shared" si="136"/>
        <v/>
      </c>
      <c r="EG53" s="300" t="str">
        <f t="shared" si="137"/>
        <v/>
      </c>
      <c r="EH53" s="300" t="str">
        <f t="shared" si="138"/>
        <v/>
      </c>
      <c r="EI53" s="300" t="str">
        <f t="shared" si="139"/>
        <v/>
      </c>
      <c r="EJ53" s="300" t="str">
        <f t="shared" si="140"/>
        <v/>
      </c>
      <c r="EK53" s="300" t="str">
        <f t="shared" si="141"/>
        <v/>
      </c>
      <c r="EL53" s="300" t="str">
        <f t="shared" si="142"/>
        <v/>
      </c>
      <c r="EM53" s="300" t="str">
        <f t="shared" si="143"/>
        <v/>
      </c>
      <c r="EN53" s="300" t="str">
        <f t="shared" si="144"/>
        <v/>
      </c>
      <c r="EO53" s="300" t="str">
        <f t="shared" si="145"/>
        <v/>
      </c>
      <c r="EP53" s="300" t="str">
        <f t="shared" si="146"/>
        <v/>
      </c>
      <c r="EQ53" s="300" t="str">
        <f t="shared" si="147"/>
        <v/>
      </c>
      <c r="ER53" s="300" t="str">
        <f t="shared" si="148"/>
        <v/>
      </c>
      <c r="ES53" s="300" t="str">
        <f t="shared" si="149"/>
        <v/>
      </c>
      <c r="ET53" s="300" t="str">
        <f t="shared" si="150"/>
        <v/>
      </c>
      <c r="EU53" s="300" t="str">
        <f t="shared" si="151"/>
        <v/>
      </c>
      <c r="EV53" s="300" t="str">
        <f t="shared" si="152"/>
        <v/>
      </c>
      <c r="EW53" s="300" t="str">
        <f t="shared" si="153"/>
        <v/>
      </c>
      <c r="EX53" s="300" t="str">
        <f t="shared" si="154"/>
        <v/>
      </c>
      <c r="EY53" s="300" t="str">
        <f t="shared" si="155"/>
        <v/>
      </c>
      <c r="EZ53" s="300" t="str">
        <f t="shared" si="156"/>
        <v/>
      </c>
      <c r="FA53" s="299">
        <f t="shared" si="157"/>
        <v>0.04</v>
      </c>
      <c r="FB53" s="299">
        <f>ROUND(FA53*(1+[5]Inflación!$G$50),2)</f>
        <v>0.04</v>
      </c>
      <c r="FC53" s="298">
        <f t="shared" si="158"/>
        <v>-3.6144578313252906E-2</v>
      </c>
    </row>
    <row r="54" spans="2:159" ht="21" customHeight="1">
      <c r="B54" s="309">
        <f t="shared" si="159"/>
        <v>49</v>
      </c>
      <c r="C54" s="315" t="s">
        <v>1007</v>
      </c>
      <c r="D54" s="302" t="s">
        <v>931</v>
      </c>
      <c r="E54" s="311" t="s">
        <v>12</v>
      </c>
      <c r="F54" s="318">
        <v>0.04</v>
      </c>
      <c r="G54" s="304"/>
      <c r="H54" s="302"/>
      <c r="I54" s="302"/>
      <c r="J54" s="301" t="str">
        <f>'[5]Precios de contratos anteriores'!AV58</f>
        <v xml:space="preserve"> </v>
      </c>
      <c r="K54" s="301" t="str">
        <f>'[5]Precios de contratos anteriores'!AW58</f>
        <v xml:space="preserve"> </v>
      </c>
      <c r="L54" s="301" t="str">
        <f>'[5]Precios de contratos anteriores'!AX58</f>
        <v xml:space="preserve"> </v>
      </c>
      <c r="M54" s="301" t="str">
        <f>'[5]Precios de contratos anteriores'!AY58</f>
        <v xml:space="preserve"> </v>
      </c>
      <c r="N54" s="302"/>
      <c r="O54" s="302"/>
      <c r="P54" s="302"/>
      <c r="Q54" s="302" t="str">
        <f>'[5]Precios de contratos anteriores'!AZ58</f>
        <v xml:space="preserve"> </v>
      </c>
      <c r="R54" s="302" t="str">
        <f>'[5]Precios de contratos anteriores'!BA58</f>
        <v xml:space="preserve"> </v>
      </c>
      <c r="S54" s="302" t="str">
        <f>'[5]Precios de contratos anteriores'!BB58</f>
        <v xml:space="preserve"> </v>
      </c>
      <c r="T54" s="302"/>
      <c r="U54" s="302"/>
      <c r="V54" s="302"/>
      <c r="W54" s="303"/>
      <c r="X54" s="302"/>
      <c r="Y54" s="302"/>
      <c r="Z54" s="302"/>
      <c r="AA54" s="302"/>
      <c r="AB54" s="302"/>
      <c r="AC54" s="303"/>
      <c r="AD54" s="302"/>
      <c r="AE54" s="302"/>
      <c r="AF54" s="302"/>
      <c r="AG54" s="302"/>
      <c r="AH54" s="302"/>
      <c r="AI54" s="302" t="str">
        <f>'[5]Precios de contratos anteriores'!BI58</f>
        <v xml:space="preserve"> </v>
      </c>
      <c r="AJ54" s="302"/>
      <c r="AK54" s="302"/>
      <c r="AL54" s="313">
        <v>0.02</v>
      </c>
      <c r="AM54" s="313">
        <v>0.05</v>
      </c>
      <c r="AN54" s="313">
        <v>0.03</v>
      </c>
      <c r="AO54" s="303"/>
      <c r="AP54" s="302"/>
      <c r="AQ54" s="302" t="str">
        <f>'[5]Precios de contratos anteriores'!BO58</f>
        <v xml:space="preserve"> </v>
      </c>
      <c r="AR54" s="303">
        <v>4.2000000000000003E-2</v>
      </c>
      <c r="AS54" s="303">
        <v>4.1599999999999998E-2</v>
      </c>
      <c r="AT54" s="303">
        <v>0.05</v>
      </c>
      <c r="AU54" s="302" t="str">
        <f>'[5]Precios de contratos anteriores'!BP58</f>
        <v xml:space="preserve"> </v>
      </c>
      <c r="AV54" s="302" t="str">
        <f>'[5]Precios de contratos anteriores'!BQ58</f>
        <v xml:space="preserve"> </v>
      </c>
      <c r="AW54" s="302" t="str">
        <f>'[5]Precios de contratos anteriores'!BR58</f>
        <v xml:space="preserve"> </v>
      </c>
      <c r="AX54" s="303"/>
      <c r="AY54" s="303"/>
      <c r="AZ54" s="303"/>
      <c r="BA54" s="303" t="str">
        <f>'[5]Precios de contratos anteriores'!BS58</f>
        <v xml:space="preserve"> </v>
      </c>
      <c r="BB54" s="303" t="str">
        <f>'[5]Precios de contratos anteriores'!BT58</f>
        <v xml:space="preserve"> </v>
      </c>
      <c r="BC54" s="302"/>
      <c r="BD54" s="302"/>
      <c r="BE54" s="302"/>
      <c r="BF54" s="302"/>
      <c r="BG54" s="303"/>
      <c r="BH54" s="302"/>
      <c r="BI54" s="302"/>
      <c r="BJ54" s="302"/>
      <c r="BK54" s="302"/>
      <c r="BL54" s="302"/>
      <c r="BM54" s="303"/>
      <c r="BN54" s="302"/>
      <c r="BO54" s="302"/>
      <c r="BP54" s="302"/>
      <c r="BQ54" s="302"/>
      <c r="BR54" s="302"/>
      <c r="BS54" s="302" t="str">
        <f>'[5]Precios de contratos anteriores'!CB58</f>
        <v xml:space="preserve"> </v>
      </c>
      <c r="BT54" s="302" t="str">
        <f>'[5]Precios de contratos anteriores'!CC58</f>
        <v xml:space="preserve"> </v>
      </c>
      <c r="BU54" s="302" t="str">
        <f>'[5]Precios de contratos anteriores'!CD58</f>
        <v xml:space="preserve"> </v>
      </c>
      <c r="BV54" s="302"/>
      <c r="BW54" s="302"/>
      <c r="BX54" s="302"/>
      <c r="BY54" s="301" t="str">
        <f>'[5]Precios de contratos anteriores'!CE58</f>
        <v xml:space="preserve"> </v>
      </c>
      <c r="BZ54" s="301" t="str">
        <f>'[5]Precios de contratos anteriores'!CF58</f>
        <v xml:space="preserve"> </v>
      </c>
      <c r="CA54" s="301" t="str">
        <f>'[5]Precios de contratos anteriores'!CG58</f>
        <v xml:space="preserve"> </v>
      </c>
      <c r="CB54" s="301">
        <f t="shared" si="80"/>
        <v>3.9085714285714286E-2</v>
      </c>
      <c r="CC54" s="301">
        <f t="shared" si="81"/>
        <v>1.0806699861880211E-2</v>
      </c>
      <c r="CD54" s="301">
        <f t="shared" si="82"/>
        <v>2.8279014423834077E-2</v>
      </c>
      <c r="CE54" s="301">
        <f t="shared" si="83"/>
        <v>4.9892414147594495E-2</v>
      </c>
      <c r="CF54" s="301">
        <f t="shared" si="84"/>
        <v>4.4000000000000004E-2</v>
      </c>
      <c r="CG54" s="300" t="str">
        <f t="shared" si="85"/>
        <v/>
      </c>
      <c r="CH54" s="300" t="str">
        <f t="shared" si="86"/>
        <v/>
      </c>
      <c r="CI54" s="300" t="str">
        <f t="shared" si="87"/>
        <v/>
      </c>
      <c r="CJ54" s="300" t="str">
        <f t="shared" si="88"/>
        <v/>
      </c>
      <c r="CK54" s="300" t="str">
        <f t="shared" si="89"/>
        <v/>
      </c>
      <c r="CL54" s="300" t="str">
        <f t="shared" si="90"/>
        <v/>
      </c>
      <c r="CM54" s="300" t="str">
        <f t="shared" si="91"/>
        <v/>
      </c>
      <c r="CN54" s="300" t="str">
        <f t="shared" si="92"/>
        <v/>
      </c>
      <c r="CO54" s="300" t="str">
        <f t="shared" si="93"/>
        <v/>
      </c>
      <c r="CP54" s="300" t="str">
        <f t="shared" si="94"/>
        <v/>
      </c>
      <c r="CQ54" s="300" t="str">
        <f t="shared" si="95"/>
        <v/>
      </c>
      <c r="CR54" s="300" t="str">
        <f t="shared" si="96"/>
        <v/>
      </c>
      <c r="CS54" s="300" t="str">
        <f t="shared" si="97"/>
        <v/>
      </c>
      <c r="CT54" s="300" t="str">
        <f t="shared" si="98"/>
        <v/>
      </c>
      <c r="CU54" s="300" t="str">
        <f t="shared" si="99"/>
        <v/>
      </c>
      <c r="CV54" s="300" t="str">
        <f t="shared" si="100"/>
        <v/>
      </c>
      <c r="CW54" s="300" t="str">
        <f t="shared" si="101"/>
        <v/>
      </c>
      <c r="CX54" s="300" t="str">
        <f t="shared" si="102"/>
        <v/>
      </c>
      <c r="CY54" s="300" t="str">
        <f t="shared" si="103"/>
        <v/>
      </c>
      <c r="CZ54" s="300" t="str">
        <f t="shared" si="104"/>
        <v/>
      </c>
      <c r="DA54" s="300" t="str">
        <f t="shared" si="105"/>
        <v/>
      </c>
      <c r="DB54" s="300" t="str">
        <f t="shared" si="106"/>
        <v/>
      </c>
      <c r="DC54" s="300" t="str">
        <f t="shared" si="107"/>
        <v/>
      </c>
      <c r="DD54" s="300" t="str">
        <f t="shared" si="108"/>
        <v/>
      </c>
      <c r="DE54" s="300" t="str">
        <f t="shared" si="109"/>
        <v/>
      </c>
      <c r="DF54" s="300" t="str">
        <f t="shared" si="110"/>
        <v/>
      </c>
      <c r="DG54" s="300" t="str">
        <f t="shared" si="111"/>
        <v/>
      </c>
      <c r="DH54" s="300" t="str">
        <f t="shared" si="112"/>
        <v/>
      </c>
      <c r="DI54" s="300" t="str">
        <f t="shared" si="113"/>
        <v/>
      </c>
      <c r="DJ54" s="300" t="str">
        <f t="shared" si="114"/>
        <v/>
      </c>
      <c r="DK54" s="300" t="str">
        <f t="shared" si="115"/>
        <v/>
      </c>
      <c r="DL54" s="300" t="str">
        <f t="shared" si="116"/>
        <v/>
      </c>
      <c r="DM54" s="300">
        <f t="shared" si="117"/>
        <v>0.03</v>
      </c>
      <c r="DN54" s="300" t="str">
        <f t="shared" si="118"/>
        <v/>
      </c>
      <c r="DO54" s="300" t="str">
        <f t="shared" si="119"/>
        <v/>
      </c>
      <c r="DP54" s="300" t="str">
        <f t="shared" si="120"/>
        <v/>
      </c>
      <c r="DQ54" s="300">
        <f t="shared" si="121"/>
        <v>4.2000000000000003E-2</v>
      </c>
      <c r="DR54" s="300">
        <f t="shared" si="122"/>
        <v>4.1599999999999998E-2</v>
      </c>
      <c r="DS54" s="300" t="str">
        <f t="shared" si="123"/>
        <v/>
      </c>
      <c r="DT54" s="300" t="str">
        <f t="shared" si="124"/>
        <v/>
      </c>
      <c r="DU54" s="300" t="str">
        <f t="shared" si="125"/>
        <v/>
      </c>
      <c r="DV54" s="300" t="str">
        <f t="shared" si="126"/>
        <v/>
      </c>
      <c r="DW54" s="300" t="str">
        <f t="shared" si="127"/>
        <v/>
      </c>
      <c r="DX54" s="300" t="str">
        <f t="shared" si="128"/>
        <v/>
      </c>
      <c r="DY54" s="300" t="str">
        <f t="shared" si="129"/>
        <v/>
      </c>
      <c r="DZ54" s="300" t="str">
        <f t="shared" si="130"/>
        <v/>
      </c>
      <c r="EA54" s="300" t="str">
        <f t="shared" si="131"/>
        <v/>
      </c>
      <c r="EB54" s="300" t="str">
        <f t="shared" si="132"/>
        <v/>
      </c>
      <c r="EC54" s="300" t="str">
        <f t="shared" si="133"/>
        <v/>
      </c>
      <c r="ED54" s="300" t="str">
        <f t="shared" si="134"/>
        <v/>
      </c>
      <c r="EE54" s="300" t="str">
        <f t="shared" si="135"/>
        <v/>
      </c>
      <c r="EF54" s="300" t="str">
        <f t="shared" si="136"/>
        <v/>
      </c>
      <c r="EG54" s="300" t="str">
        <f t="shared" si="137"/>
        <v/>
      </c>
      <c r="EH54" s="300" t="str">
        <f t="shared" si="138"/>
        <v/>
      </c>
      <c r="EI54" s="300" t="str">
        <f t="shared" si="139"/>
        <v/>
      </c>
      <c r="EJ54" s="300" t="str">
        <f t="shared" si="140"/>
        <v/>
      </c>
      <c r="EK54" s="300" t="str">
        <f t="shared" si="141"/>
        <v/>
      </c>
      <c r="EL54" s="300" t="str">
        <f t="shared" si="142"/>
        <v/>
      </c>
      <c r="EM54" s="300" t="str">
        <f t="shared" si="143"/>
        <v/>
      </c>
      <c r="EN54" s="300" t="str">
        <f t="shared" si="144"/>
        <v/>
      </c>
      <c r="EO54" s="300" t="str">
        <f t="shared" si="145"/>
        <v/>
      </c>
      <c r="EP54" s="300" t="str">
        <f t="shared" si="146"/>
        <v/>
      </c>
      <c r="EQ54" s="300" t="str">
        <f t="shared" si="147"/>
        <v/>
      </c>
      <c r="ER54" s="300" t="str">
        <f t="shared" si="148"/>
        <v/>
      </c>
      <c r="ES54" s="300" t="str">
        <f t="shared" si="149"/>
        <v/>
      </c>
      <c r="ET54" s="300" t="str">
        <f t="shared" si="150"/>
        <v/>
      </c>
      <c r="EU54" s="300" t="str">
        <f t="shared" si="151"/>
        <v/>
      </c>
      <c r="EV54" s="300" t="str">
        <f t="shared" si="152"/>
        <v/>
      </c>
      <c r="EW54" s="300" t="str">
        <f t="shared" si="153"/>
        <v/>
      </c>
      <c r="EX54" s="300" t="str">
        <f t="shared" si="154"/>
        <v/>
      </c>
      <c r="EY54" s="300" t="str">
        <f t="shared" si="155"/>
        <v/>
      </c>
      <c r="EZ54" s="300" t="str">
        <f t="shared" si="156"/>
        <v/>
      </c>
      <c r="FA54" s="299">
        <f t="shared" si="157"/>
        <v>0.04</v>
      </c>
      <c r="FB54" s="299">
        <f>ROUND(FA54*(1+[5]Inflación!$G$50),2)</f>
        <v>0.04</v>
      </c>
      <c r="FC54" s="298">
        <f t="shared" si="158"/>
        <v>0</v>
      </c>
    </row>
    <row r="55" spans="2:159" s="364" customFormat="1" ht="21" customHeight="1">
      <c r="B55" s="352">
        <f t="shared" si="159"/>
        <v>50</v>
      </c>
      <c r="C55" s="353" t="s">
        <v>153</v>
      </c>
      <c r="D55" s="354" t="s">
        <v>931</v>
      </c>
      <c r="E55" s="355" t="s">
        <v>129</v>
      </c>
      <c r="F55" s="356">
        <v>1.5907499999999999</v>
      </c>
      <c r="G55" s="365">
        <v>1.41</v>
      </c>
      <c r="H55" s="354"/>
      <c r="I55" s="354"/>
      <c r="J55" s="358" t="str">
        <f>'[5]Precios de contratos anteriores'!AV59</f>
        <v xml:space="preserve"> </v>
      </c>
      <c r="K55" s="358" t="str">
        <f>'[5]Precios de contratos anteriores'!AW59</f>
        <v xml:space="preserve"> </v>
      </c>
      <c r="L55" s="358" t="str">
        <f>'[5]Precios de contratos anteriores'!AX59</f>
        <v xml:space="preserve"> </v>
      </c>
      <c r="M55" s="358" t="str">
        <f>'[5]Precios de contratos anteriores'!AY59</f>
        <v xml:space="preserve"> </v>
      </c>
      <c r="N55" s="354"/>
      <c r="O55" s="354"/>
      <c r="P55" s="354"/>
      <c r="Q55" s="354" t="str">
        <f>'[5]Precios de contratos anteriores'!AZ59</f>
        <v xml:space="preserve"> </v>
      </c>
      <c r="R55" s="354" t="str">
        <f>'[5]Precios de contratos anteriores'!BA59</f>
        <v xml:space="preserve"> </v>
      </c>
      <c r="S55" s="354" t="str">
        <f>'[5]Precios de contratos anteriores'!BB59</f>
        <v xml:space="preserve"> </v>
      </c>
      <c r="T55" s="354"/>
      <c r="U55" s="354"/>
      <c r="V55" s="354"/>
      <c r="W55" s="354"/>
      <c r="X55" s="354"/>
      <c r="Y55" s="354"/>
      <c r="Z55" s="354"/>
      <c r="AA55" s="354"/>
      <c r="AB55" s="354"/>
      <c r="AC55" s="354"/>
      <c r="AD55" s="354"/>
      <c r="AE55" s="354"/>
      <c r="AF55" s="354"/>
      <c r="AG55" s="354"/>
      <c r="AH55" s="354"/>
      <c r="AI55" s="354" t="str">
        <f>'[5]Precios de contratos anteriores'!BI59</f>
        <v xml:space="preserve"> </v>
      </c>
      <c r="AJ55" s="354"/>
      <c r="AK55" s="354"/>
      <c r="AL55" s="359">
        <v>1.79</v>
      </c>
      <c r="AM55" s="359">
        <v>1.84</v>
      </c>
      <c r="AN55" s="359">
        <v>2.33</v>
      </c>
      <c r="AO55" s="354"/>
      <c r="AP55" s="354"/>
      <c r="AQ55" s="354" t="str">
        <f>'[5]Precios de contratos anteriores'!BO59</f>
        <v xml:space="preserve"> </v>
      </c>
      <c r="AR55" s="360">
        <v>1.6702874999999999</v>
      </c>
      <c r="AS55" s="360">
        <v>1.65438</v>
      </c>
      <c r="AT55" s="360">
        <v>1.64</v>
      </c>
      <c r="AU55" s="354" t="str">
        <f>'[5]Precios de contratos anteriores'!BP59</f>
        <v xml:space="preserve"> </v>
      </c>
      <c r="AV55" s="354" t="str">
        <f>'[5]Precios de contratos anteriores'!BQ59</f>
        <v xml:space="preserve"> </v>
      </c>
      <c r="AW55" s="354" t="str">
        <f>'[5]Precios de contratos anteriores'!BR59</f>
        <v xml:space="preserve"> </v>
      </c>
      <c r="AX55" s="360">
        <v>1.49</v>
      </c>
      <c r="AY55" s="360">
        <v>1.45</v>
      </c>
      <c r="AZ55" s="360"/>
      <c r="BA55" s="360">
        <f>'[5]Precios de contratos anteriores'!BS59</f>
        <v>1.5043934000000001</v>
      </c>
      <c r="BB55" s="360">
        <f>'[5]Precios de contratos anteriores'!BT59</f>
        <v>1.4183399999999997</v>
      </c>
      <c r="BC55" s="354"/>
      <c r="BD55" s="354"/>
      <c r="BE55" s="354"/>
      <c r="BF55" s="354"/>
      <c r="BG55" s="354"/>
      <c r="BH55" s="354"/>
      <c r="BI55" s="354"/>
      <c r="BJ55" s="354"/>
      <c r="BK55" s="354"/>
      <c r="BL55" s="354"/>
      <c r="BM55" s="354"/>
      <c r="BN55" s="354"/>
      <c r="BO55" s="354"/>
      <c r="BP55" s="354"/>
      <c r="BQ55" s="354"/>
      <c r="BR55" s="354"/>
      <c r="BS55" s="354" t="str">
        <f>'[5]Precios de contratos anteriores'!CB59</f>
        <v xml:space="preserve"> </v>
      </c>
      <c r="BT55" s="354" t="str">
        <f>'[5]Precios de contratos anteriores'!CC59</f>
        <v xml:space="preserve"> </v>
      </c>
      <c r="BU55" s="354" t="str">
        <f>'[5]Precios de contratos anteriores'!CD59</f>
        <v xml:space="preserve"> </v>
      </c>
      <c r="BV55" s="354"/>
      <c r="BW55" s="354">
        <v>1.3238000000000001</v>
      </c>
      <c r="BX55" s="354"/>
      <c r="BY55" s="358" t="str">
        <f>'[5]Precios de contratos anteriores'!CE59</f>
        <v xml:space="preserve"> </v>
      </c>
      <c r="BZ55" s="358" t="str">
        <f>'[5]Precios de contratos anteriores'!CF59</f>
        <v xml:space="preserve"> </v>
      </c>
      <c r="CA55" s="358" t="str">
        <f>'[5]Precios de contratos anteriores'!CG59</f>
        <v xml:space="preserve"> </v>
      </c>
      <c r="CB55" s="358">
        <f t="shared" si="80"/>
        <v>1.6239962230769234</v>
      </c>
      <c r="CC55" s="358">
        <f t="shared" si="81"/>
        <v>0.26105951647953507</v>
      </c>
      <c r="CD55" s="358">
        <f t="shared" si="82"/>
        <v>1.3629367065973883</v>
      </c>
      <c r="CE55" s="358">
        <f t="shared" si="83"/>
        <v>1.8850557395564584</v>
      </c>
      <c r="CF55" s="358">
        <f t="shared" si="84"/>
        <v>1.749825</v>
      </c>
      <c r="CG55" s="361" t="str">
        <f t="shared" si="85"/>
        <v/>
      </c>
      <c r="CH55" s="361" t="str">
        <f t="shared" si="86"/>
        <v/>
      </c>
      <c r="CI55" s="361" t="str">
        <f t="shared" si="87"/>
        <v/>
      </c>
      <c r="CJ55" s="361" t="str">
        <f t="shared" si="88"/>
        <v/>
      </c>
      <c r="CK55" s="361" t="str">
        <f t="shared" si="89"/>
        <v/>
      </c>
      <c r="CL55" s="361" t="str">
        <f t="shared" si="90"/>
        <v/>
      </c>
      <c r="CM55" s="361" t="str">
        <f t="shared" si="91"/>
        <v/>
      </c>
      <c r="CN55" s="361" t="str">
        <f t="shared" si="92"/>
        <v/>
      </c>
      <c r="CO55" s="361" t="str">
        <f t="shared" si="93"/>
        <v/>
      </c>
      <c r="CP55" s="361" t="str">
        <f t="shared" si="94"/>
        <v/>
      </c>
      <c r="CQ55" s="361" t="str">
        <f t="shared" si="95"/>
        <v/>
      </c>
      <c r="CR55" s="361" t="str">
        <f t="shared" si="96"/>
        <v/>
      </c>
      <c r="CS55" s="361" t="str">
        <f t="shared" si="97"/>
        <v/>
      </c>
      <c r="CT55" s="361" t="str">
        <f t="shared" si="98"/>
        <v/>
      </c>
      <c r="CU55" s="361" t="str">
        <f t="shared" si="99"/>
        <v/>
      </c>
      <c r="CV55" s="361" t="str">
        <f t="shared" si="100"/>
        <v/>
      </c>
      <c r="CW55" s="361" t="str">
        <f t="shared" si="101"/>
        <v/>
      </c>
      <c r="CX55" s="361" t="str">
        <f t="shared" si="102"/>
        <v/>
      </c>
      <c r="CY55" s="361" t="str">
        <f t="shared" si="103"/>
        <v/>
      </c>
      <c r="CZ55" s="361" t="str">
        <f t="shared" si="104"/>
        <v/>
      </c>
      <c r="DA55" s="361" t="str">
        <f t="shared" si="105"/>
        <v/>
      </c>
      <c r="DB55" s="361" t="str">
        <f t="shared" si="106"/>
        <v/>
      </c>
      <c r="DC55" s="361" t="str">
        <f t="shared" si="107"/>
        <v/>
      </c>
      <c r="DD55" s="361" t="str">
        <f t="shared" si="108"/>
        <v/>
      </c>
      <c r="DE55" s="361" t="str">
        <f t="shared" si="109"/>
        <v/>
      </c>
      <c r="DF55" s="361" t="str">
        <f t="shared" si="110"/>
        <v/>
      </c>
      <c r="DG55" s="361" t="str">
        <f t="shared" si="111"/>
        <v/>
      </c>
      <c r="DH55" s="361" t="str">
        <f t="shared" si="112"/>
        <v/>
      </c>
      <c r="DI55" s="361" t="str">
        <f t="shared" si="113"/>
        <v/>
      </c>
      <c r="DJ55" s="361" t="str">
        <f t="shared" si="114"/>
        <v/>
      </c>
      <c r="DK55" s="361" t="str">
        <f t="shared" si="115"/>
        <v/>
      </c>
      <c r="DL55" s="361" t="str">
        <f t="shared" si="116"/>
        <v/>
      </c>
      <c r="DM55" s="361" t="str">
        <f t="shared" si="117"/>
        <v/>
      </c>
      <c r="DN55" s="361" t="str">
        <f t="shared" si="118"/>
        <v/>
      </c>
      <c r="DO55" s="361" t="str">
        <f t="shared" si="119"/>
        <v/>
      </c>
      <c r="DP55" s="361" t="str">
        <f t="shared" si="120"/>
        <v/>
      </c>
      <c r="DQ55" s="361">
        <f t="shared" si="121"/>
        <v>1.6702874999999999</v>
      </c>
      <c r="DR55" s="361">
        <f t="shared" si="122"/>
        <v>1.65438</v>
      </c>
      <c r="DS55" s="361">
        <f t="shared" si="123"/>
        <v>1.64</v>
      </c>
      <c r="DT55" s="361" t="str">
        <f t="shared" si="124"/>
        <v/>
      </c>
      <c r="DU55" s="361" t="str">
        <f t="shared" si="125"/>
        <v/>
      </c>
      <c r="DV55" s="361" t="str">
        <f t="shared" si="126"/>
        <v/>
      </c>
      <c r="DW55" s="361">
        <f t="shared" si="127"/>
        <v>1.49</v>
      </c>
      <c r="DX55" s="361">
        <f t="shared" si="128"/>
        <v>1.45</v>
      </c>
      <c r="DY55" s="361" t="str">
        <f t="shared" si="129"/>
        <v/>
      </c>
      <c r="DZ55" s="361">
        <f t="shared" si="130"/>
        <v>1.5043934000000001</v>
      </c>
      <c r="EA55" s="361">
        <f t="shared" si="131"/>
        <v>1.4183399999999997</v>
      </c>
      <c r="EB55" s="361" t="str">
        <f t="shared" si="132"/>
        <v/>
      </c>
      <c r="EC55" s="361" t="str">
        <f t="shared" si="133"/>
        <v/>
      </c>
      <c r="ED55" s="361" t="str">
        <f t="shared" si="134"/>
        <v/>
      </c>
      <c r="EE55" s="361" t="str">
        <f t="shared" si="135"/>
        <v/>
      </c>
      <c r="EF55" s="361" t="str">
        <f t="shared" si="136"/>
        <v/>
      </c>
      <c r="EG55" s="361" t="str">
        <f t="shared" si="137"/>
        <v/>
      </c>
      <c r="EH55" s="361" t="str">
        <f t="shared" si="138"/>
        <v/>
      </c>
      <c r="EI55" s="361" t="str">
        <f t="shared" si="139"/>
        <v/>
      </c>
      <c r="EJ55" s="361" t="str">
        <f t="shared" si="140"/>
        <v/>
      </c>
      <c r="EK55" s="361" t="str">
        <f t="shared" si="141"/>
        <v/>
      </c>
      <c r="EL55" s="361" t="str">
        <f t="shared" si="142"/>
        <v/>
      </c>
      <c r="EM55" s="361" t="str">
        <f t="shared" si="143"/>
        <v/>
      </c>
      <c r="EN55" s="361" t="str">
        <f t="shared" si="144"/>
        <v/>
      </c>
      <c r="EO55" s="361" t="str">
        <f t="shared" si="145"/>
        <v/>
      </c>
      <c r="EP55" s="361" t="str">
        <f t="shared" si="146"/>
        <v/>
      </c>
      <c r="EQ55" s="361" t="str">
        <f t="shared" si="147"/>
        <v/>
      </c>
      <c r="ER55" s="361" t="str">
        <f t="shared" si="148"/>
        <v/>
      </c>
      <c r="ES55" s="361" t="str">
        <f t="shared" si="149"/>
        <v/>
      </c>
      <c r="ET55" s="361" t="str">
        <f t="shared" si="150"/>
        <v/>
      </c>
      <c r="EU55" s="361" t="str">
        <f t="shared" si="151"/>
        <v/>
      </c>
      <c r="EV55" s="361" t="str">
        <f t="shared" si="152"/>
        <v/>
      </c>
      <c r="EW55" s="361" t="str">
        <f t="shared" si="153"/>
        <v/>
      </c>
      <c r="EX55" s="361" t="str">
        <f t="shared" si="154"/>
        <v/>
      </c>
      <c r="EY55" s="361" t="str">
        <f t="shared" si="155"/>
        <v/>
      </c>
      <c r="EZ55" s="361" t="str">
        <f t="shared" si="156"/>
        <v/>
      </c>
      <c r="FA55" s="362">
        <f t="shared" si="157"/>
        <v>1.41</v>
      </c>
      <c r="FB55" s="362">
        <f>ROUND(FA55*(1+[5]Inflación!$G$50),2)</f>
        <v>1.43</v>
      </c>
      <c r="FC55" s="363">
        <f t="shared" si="158"/>
        <v>-0.11362564827911359</v>
      </c>
    </row>
    <row r="56" spans="2:159" ht="21" customHeight="1">
      <c r="B56" s="309">
        <f t="shared" si="159"/>
        <v>51</v>
      </c>
      <c r="C56" s="315" t="s">
        <v>1006</v>
      </c>
      <c r="D56" s="302" t="s">
        <v>931</v>
      </c>
      <c r="E56" s="311" t="s">
        <v>12</v>
      </c>
      <c r="F56" s="314">
        <v>23.134999999999998</v>
      </c>
      <c r="G56" s="310">
        <v>21.27</v>
      </c>
      <c r="H56" s="302"/>
      <c r="I56" s="302"/>
      <c r="J56" s="301" t="str">
        <f>'[5]Precios de contratos anteriores'!AV60</f>
        <v xml:space="preserve"> </v>
      </c>
      <c r="K56" s="301" t="str">
        <f>'[5]Precios de contratos anteriores'!AW60</f>
        <v xml:space="preserve"> </v>
      </c>
      <c r="L56" s="301" t="str">
        <f>'[5]Precios de contratos anteriores'!AX60</f>
        <v xml:space="preserve"> </v>
      </c>
      <c r="M56" s="301" t="str">
        <f>'[5]Precios de contratos anteriores'!AY60</f>
        <v xml:space="preserve"> </v>
      </c>
      <c r="N56" s="302"/>
      <c r="O56" s="302"/>
      <c r="P56" s="302"/>
      <c r="Q56" s="302" t="str">
        <f>'[5]Precios de contratos anteriores'!AZ60</f>
        <v xml:space="preserve"> </v>
      </c>
      <c r="R56" s="302" t="str">
        <f>'[5]Precios de contratos anteriores'!BA60</f>
        <v xml:space="preserve"> </v>
      </c>
      <c r="S56" s="302" t="str">
        <f>'[5]Precios de contratos anteriores'!BB60</f>
        <v xml:space="preserve"> </v>
      </c>
      <c r="T56" s="302"/>
      <c r="U56" s="302"/>
      <c r="V56" s="302"/>
      <c r="W56" s="302"/>
      <c r="X56" s="302"/>
      <c r="Y56" s="302"/>
      <c r="Z56" s="302"/>
      <c r="AA56" s="302"/>
      <c r="AB56" s="302"/>
      <c r="AC56" s="302"/>
      <c r="AD56" s="302"/>
      <c r="AE56" s="302"/>
      <c r="AF56" s="302"/>
      <c r="AG56" s="302"/>
      <c r="AH56" s="302"/>
      <c r="AI56" s="302" t="str">
        <f>'[5]Precios de contratos anteriores'!BI60</f>
        <v xml:space="preserve"> </v>
      </c>
      <c r="AJ56" s="302"/>
      <c r="AK56" s="302"/>
      <c r="AL56" s="313"/>
      <c r="AM56" s="313">
        <v>24.5</v>
      </c>
      <c r="AN56" s="313">
        <v>44.5</v>
      </c>
      <c r="AO56" s="302"/>
      <c r="AP56" s="302"/>
      <c r="AQ56" s="302" t="str">
        <f>'[5]Precios de contratos anteriores'!BO60</f>
        <v xml:space="preserve"> </v>
      </c>
      <c r="AR56" s="303">
        <v>24.291749999999997</v>
      </c>
      <c r="AS56" s="303">
        <v>24.060399999999998</v>
      </c>
      <c r="AT56" s="303">
        <v>25.5</v>
      </c>
      <c r="AU56" s="302" t="str">
        <f>'[5]Precios de contratos anteriores'!BP60</f>
        <v xml:space="preserve"> </v>
      </c>
      <c r="AV56" s="302" t="str">
        <f>'[5]Precios de contratos anteriores'!BQ60</f>
        <v xml:space="preserve"> </v>
      </c>
      <c r="AW56" s="302" t="str">
        <f>'[5]Precios de contratos anteriores'!BR60</f>
        <v xml:space="preserve"> </v>
      </c>
      <c r="AX56" s="303"/>
      <c r="AY56" s="303"/>
      <c r="AZ56" s="303">
        <v>17.100000000000001</v>
      </c>
      <c r="BA56" s="303" t="str">
        <f>'[5]Precios de contratos anteriores'!BS60</f>
        <v xml:space="preserve"> </v>
      </c>
      <c r="BB56" s="303" t="str">
        <f>'[5]Precios de contratos anteriores'!BT60</f>
        <v xml:space="preserve"> </v>
      </c>
      <c r="BC56" s="302"/>
      <c r="BD56" s="302"/>
      <c r="BE56" s="302"/>
      <c r="BF56" s="302"/>
      <c r="BG56" s="302"/>
      <c r="BH56" s="302"/>
      <c r="BI56" s="302"/>
      <c r="BJ56" s="302"/>
      <c r="BK56" s="302"/>
      <c r="BL56" s="302"/>
      <c r="BM56" s="302"/>
      <c r="BN56" s="302"/>
      <c r="BO56" s="302"/>
      <c r="BP56" s="302"/>
      <c r="BQ56" s="302"/>
      <c r="BR56" s="302"/>
      <c r="BS56" s="302" t="str">
        <f>'[5]Precios de contratos anteriores'!CB60</f>
        <v xml:space="preserve"> </v>
      </c>
      <c r="BT56" s="302" t="str">
        <f>'[5]Precios de contratos anteriores'!CC60</f>
        <v xml:space="preserve"> </v>
      </c>
      <c r="BU56" s="302" t="str">
        <f>'[5]Precios de contratos anteriores'!CD60</f>
        <v xml:space="preserve"> </v>
      </c>
      <c r="BV56" s="302"/>
      <c r="BW56" s="302"/>
      <c r="BX56" s="302"/>
      <c r="BY56" s="301" t="str">
        <f>'[5]Precios de contratos anteriores'!CE60</f>
        <v xml:space="preserve"> </v>
      </c>
      <c r="BZ56" s="301" t="str">
        <f>'[5]Precios de contratos anteriores'!CF60</f>
        <v xml:space="preserve"> </v>
      </c>
      <c r="CA56" s="301" t="str">
        <f>'[5]Precios de contratos anteriores'!CG60</f>
        <v xml:space="preserve"> </v>
      </c>
      <c r="CB56" s="301">
        <f t="shared" si="80"/>
        <v>25.544643749999999</v>
      </c>
      <c r="CC56" s="301">
        <f t="shared" si="81"/>
        <v>8.1025789254955125</v>
      </c>
      <c r="CD56" s="301">
        <f t="shared" si="82"/>
        <v>17.442064824504484</v>
      </c>
      <c r="CE56" s="301">
        <f t="shared" si="83"/>
        <v>33.647222675495513</v>
      </c>
      <c r="CF56" s="301">
        <f t="shared" si="84"/>
        <v>25.448499999999999</v>
      </c>
      <c r="CG56" s="300" t="str">
        <f t="shared" si="85"/>
        <v/>
      </c>
      <c r="CH56" s="300" t="str">
        <f t="shared" si="86"/>
        <v/>
      </c>
      <c r="CI56" s="300" t="str">
        <f t="shared" si="87"/>
        <v/>
      </c>
      <c r="CJ56" s="300" t="str">
        <f t="shared" si="88"/>
        <v/>
      </c>
      <c r="CK56" s="300" t="str">
        <f t="shared" si="89"/>
        <v/>
      </c>
      <c r="CL56" s="300" t="str">
        <f t="shared" si="90"/>
        <v/>
      </c>
      <c r="CM56" s="300" t="str">
        <f t="shared" si="91"/>
        <v/>
      </c>
      <c r="CN56" s="300" t="str">
        <f t="shared" si="92"/>
        <v/>
      </c>
      <c r="CO56" s="300" t="str">
        <f t="shared" si="93"/>
        <v/>
      </c>
      <c r="CP56" s="300" t="str">
        <f t="shared" si="94"/>
        <v/>
      </c>
      <c r="CQ56" s="300" t="str">
        <f t="shared" si="95"/>
        <v/>
      </c>
      <c r="CR56" s="300" t="str">
        <f t="shared" si="96"/>
        <v/>
      </c>
      <c r="CS56" s="300" t="str">
        <f t="shared" si="97"/>
        <v/>
      </c>
      <c r="CT56" s="300" t="str">
        <f t="shared" si="98"/>
        <v/>
      </c>
      <c r="CU56" s="300" t="str">
        <f t="shared" si="99"/>
        <v/>
      </c>
      <c r="CV56" s="300" t="str">
        <f t="shared" si="100"/>
        <v/>
      </c>
      <c r="CW56" s="300" t="str">
        <f t="shared" si="101"/>
        <v/>
      </c>
      <c r="CX56" s="300" t="str">
        <f t="shared" si="102"/>
        <v/>
      </c>
      <c r="CY56" s="300" t="str">
        <f t="shared" si="103"/>
        <v/>
      </c>
      <c r="CZ56" s="300" t="str">
        <f t="shared" si="104"/>
        <v/>
      </c>
      <c r="DA56" s="300" t="str">
        <f t="shared" si="105"/>
        <v/>
      </c>
      <c r="DB56" s="300" t="str">
        <f t="shared" si="106"/>
        <v/>
      </c>
      <c r="DC56" s="300" t="str">
        <f t="shared" si="107"/>
        <v/>
      </c>
      <c r="DD56" s="300" t="str">
        <f t="shared" si="108"/>
        <v/>
      </c>
      <c r="DE56" s="300" t="str">
        <f t="shared" si="109"/>
        <v/>
      </c>
      <c r="DF56" s="300" t="str">
        <f t="shared" si="110"/>
        <v/>
      </c>
      <c r="DG56" s="300" t="str">
        <f t="shared" si="111"/>
        <v/>
      </c>
      <c r="DH56" s="300" t="str">
        <f t="shared" si="112"/>
        <v/>
      </c>
      <c r="DI56" s="300" t="str">
        <f t="shared" si="113"/>
        <v/>
      </c>
      <c r="DJ56" s="300" t="str">
        <f t="shared" si="114"/>
        <v/>
      </c>
      <c r="DK56" s="300" t="str">
        <f t="shared" si="115"/>
        <v/>
      </c>
      <c r="DL56" s="300">
        <f t="shared" si="116"/>
        <v>24.5</v>
      </c>
      <c r="DM56" s="300" t="str">
        <f t="shared" si="117"/>
        <v/>
      </c>
      <c r="DN56" s="300" t="str">
        <f t="shared" si="118"/>
        <v/>
      </c>
      <c r="DO56" s="300" t="str">
        <f t="shared" si="119"/>
        <v/>
      </c>
      <c r="DP56" s="300" t="str">
        <f t="shared" si="120"/>
        <v/>
      </c>
      <c r="DQ56" s="300">
        <f t="shared" si="121"/>
        <v>24.291749999999997</v>
      </c>
      <c r="DR56" s="300">
        <f t="shared" si="122"/>
        <v>24.060399999999998</v>
      </c>
      <c r="DS56" s="300" t="str">
        <f t="shared" si="123"/>
        <v/>
      </c>
      <c r="DT56" s="300" t="str">
        <f t="shared" si="124"/>
        <v/>
      </c>
      <c r="DU56" s="300" t="str">
        <f t="shared" si="125"/>
        <v/>
      </c>
      <c r="DV56" s="300" t="str">
        <f t="shared" si="126"/>
        <v/>
      </c>
      <c r="DW56" s="300" t="str">
        <f t="shared" si="127"/>
        <v/>
      </c>
      <c r="DX56" s="300" t="str">
        <f t="shared" si="128"/>
        <v/>
      </c>
      <c r="DY56" s="300" t="str">
        <f t="shared" si="129"/>
        <v/>
      </c>
      <c r="DZ56" s="300" t="str">
        <f t="shared" si="130"/>
        <v/>
      </c>
      <c r="EA56" s="300" t="str">
        <f t="shared" si="131"/>
        <v/>
      </c>
      <c r="EB56" s="300" t="str">
        <f t="shared" si="132"/>
        <v/>
      </c>
      <c r="EC56" s="300" t="str">
        <f t="shared" si="133"/>
        <v/>
      </c>
      <c r="ED56" s="300" t="str">
        <f t="shared" si="134"/>
        <v/>
      </c>
      <c r="EE56" s="300" t="str">
        <f t="shared" si="135"/>
        <v/>
      </c>
      <c r="EF56" s="300" t="str">
        <f t="shared" si="136"/>
        <v/>
      </c>
      <c r="EG56" s="300" t="str">
        <f t="shared" si="137"/>
        <v/>
      </c>
      <c r="EH56" s="300" t="str">
        <f t="shared" si="138"/>
        <v/>
      </c>
      <c r="EI56" s="300" t="str">
        <f t="shared" si="139"/>
        <v/>
      </c>
      <c r="EJ56" s="300" t="str">
        <f t="shared" si="140"/>
        <v/>
      </c>
      <c r="EK56" s="300" t="str">
        <f t="shared" si="141"/>
        <v/>
      </c>
      <c r="EL56" s="300" t="str">
        <f t="shared" si="142"/>
        <v/>
      </c>
      <c r="EM56" s="300" t="str">
        <f t="shared" si="143"/>
        <v/>
      </c>
      <c r="EN56" s="300" t="str">
        <f t="shared" si="144"/>
        <v/>
      </c>
      <c r="EO56" s="300" t="str">
        <f t="shared" si="145"/>
        <v/>
      </c>
      <c r="EP56" s="300" t="str">
        <f t="shared" si="146"/>
        <v/>
      </c>
      <c r="EQ56" s="300" t="str">
        <f t="shared" si="147"/>
        <v/>
      </c>
      <c r="ER56" s="300" t="str">
        <f t="shared" si="148"/>
        <v/>
      </c>
      <c r="ES56" s="300" t="str">
        <f t="shared" si="149"/>
        <v/>
      </c>
      <c r="ET56" s="300" t="str">
        <f t="shared" si="150"/>
        <v/>
      </c>
      <c r="EU56" s="300" t="str">
        <f t="shared" si="151"/>
        <v/>
      </c>
      <c r="EV56" s="300" t="str">
        <f t="shared" si="152"/>
        <v/>
      </c>
      <c r="EW56" s="300" t="str">
        <f t="shared" si="153"/>
        <v/>
      </c>
      <c r="EX56" s="300" t="str">
        <f t="shared" si="154"/>
        <v/>
      </c>
      <c r="EY56" s="300" t="str">
        <f t="shared" si="155"/>
        <v/>
      </c>
      <c r="EZ56" s="300" t="str">
        <f t="shared" si="156"/>
        <v/>
      </c>
      <c r="FA56" s="299">
        <f t="shared" si="157"/>
        <v>21.27</v>
      </c>
      <c r="FB56" s="299">
        <f>ROUND(FA56*(1+[5]Inflación!$G$50),2)</f>
        <v>21.54</v>
      </c>
      <c r="FC56" s="298">
        <f t="shared" si="158"/>
        <v>-8.0613788631942906E-2</v>
      </c>
    </row>
    <row r="57" spans="2:159" s="364" customFormat="1" ht="21" customHeight="1">
      <c r="B57" s="352">
        <f t="shared" si="159"/>
        <v>52</v>
      </c>
      <c r="C57" s="353" t="s">
        <v>156</v>
      </c>
      <c r="D57" s="354" t="s">
        <v>931</v>
      </c>
      <c r="E57" s="355" t="s">
        <v>12</v>
      </c>
      <c r="F57" s="356">
        <v>2.1399999999999997</v>
      </c>
      <c r="G57" s="357"/>
      <c r="H57" s="354"/>
      <c r="I57" s="354"/>
      <c r="J57" s="358" t="str">
        <f>'[5]Precios de contratos anteriores'!AV61</f>
        <v xml:space="preserve"> </v>
      </c>
      <c r="K57" s="358" t="str">
        <f>'[5]Precios de contratos anteriores'!AW61</f>
        <v xml:space="preserve"> </v>
      </c>
      <c r="L57" s="358" t="str">
        <f>'[5]Precios de contratos anteriores'!AX61</f>
        <v xml:space="preserve"> </v>
      </c>
      <c r="M57" s="358">
        <f>'[5]Precios de contratos anteriores'!AY61</f>
        <v>2.028009</v>
      </c>
      <c r="N57" s="354"/>
      <c r="O57" s="354"/>
      <c r="P57" s="354"/>
      <c r="Q57" s="354" t="str">
        <f>'[5]Precios de contratos anteriores'!AZ61</f>
        <v xml:space="preserve"> </v>
      </c>
      <c r="R57" s="354" t="str">
        <f>'[5]Precios de contratos anteriores'!BA61</f>
        <v xml:space="preserve"> </v>
      </c>
      <c r="S57" s="354" t="str">
        <f>'[5]Precios de contratos anteriores'!BB61</f>
        <v xml:space="preserve"> </v>
      </c>
      <c r="T57" s="354"/>
      <c r="U57" s="354"/>
      <c r="V57" s="354"/>
      <c r="W57" s="360"/>
      <c r="X57" s="360"/>
      <c r="Y57" s="354"/>
      <c r="Z57" s="354"/>
      <c r="AA57" s="354"/>
      <c r="AB57" s="354"/>
      <c r="AC57" s="360"/>
      <c r="AD57" s="360"/>
      <c r="AE57" s="354"/>
      <c r="AF57" s="354"/>
      <c r="AG57" s="354"/>
      <c r="AH57" s="354"/>
      <c r="AI57" s="354" t="str">
        <f>'[5]Precios de contratos anteriores'!BI61</f>
        <v xml:space="preserve"> </v>
      </c>
      <c r="AJ57" s="360"/>
      <c r="AK57" s="354"/>
      <c r="AL57" s="359">
        <v>2.35</v>
      </c>
      <c r="AM57" s="359">
        <v>2.67</v>
      </c>
      <c r="AN57" s="359">
        <v>3.06</v>
      </c>
      <c r="AO57" s="360"/>
      <c r="AP57" s="360"/>
      <c r="AQ57" s="354">
        <f>'[5]Precios de contratos anteriores'!BO61</f>
        <v>2.028009</v>
      </c>
      <c r="AR57" s="360">
        <v>2.2469999999999999</v>
      </c>
      <c r="AS57" s="360">
        <v>2.2255999999999996</v>
      </c>
      <c r="AT57" s="360">
        <v>2.2799999999999998</v>
      </c>
      <c r="AU57" s="354" t="str">
        <f>'[5]Precios de contratos anteriores'!BP61</f>
        <v xml:space="preserve"> </v>
      </c>
      <c r="AV57" s="354" t="str">
        <f>'[5]Precios de contratos anteriores'!BQ61</f>
        <v xml:space="preserve"> </v>
      </c>
      <c r="AW57" s="354" t="str">
        <f>'[5]Precios de contratos anteriores'!BR61</f>
        <v xml:space="preserve"> </v>
      </c>
      <c r="AX57" s="360"/>
      <c r="AY57" s="360"/>
      <c r="AZ57" s="360">
        <v>4</v>
      </c>
      <c r="BA57" s="360">
        <f>'[5]Precios de contratos anteriores'!BS61</f>
        <v>3.3924575999999997</v>
      </c>
      <c r="BB57" s="360">
        <f>'[5]Precios de contratos anteriores'!BT61</f>
        <v>3.6471599999999995</v>
      </c>
      <c r="BC57" s="354"/>
      <c r="BD57" s="354"/>
      <c r="BE57" s="354"/>
      <c r="BF57" s="354"/>
      <c r="BG57" s="360"/>
      <c r="BH57" s="360"/>
      <c r="BI57" s="354"/>
      <c r="BJ57" s="354"/>
      <c r="BK57" s="354"/>
      <c r="BL57" s="354"/>
      <c r="BM57" s="360"/>
      <c r="BN57" s="360"/>
      <c r="BO57" s="354"/>
      <c r="BP57" s="354"/>
      <c r="BQ57" s="354"/>
      <c r="BR57" s="354"/>
      <c r="BS57" s="354">
        <f>'[5]Precios de contratos anteriores'!CB61</f>
        <v>2.5069859999999995</v>
      </c>
      <c r="BT57" s="354">
        <f>'[5]Precios de contratos anteriores'!CC61</f>
        <v>3.7095239999999996</v>
      </c>
      <c r="BU57" s="354" t="str">
        <f>'[5]Precios de contratos anteriores'!CD61</f>
        <v xml:space="preserve"> </v>
      </c>
      <c r="BV57" s="354"/>
      <c r="BW57" s="354"/>
      <c r="BX57" s="354"/>
      <c r="BY57" s="358" t="str">
        <f>'[5]Precios de contratos anteriores'!CE61</f>
        <v xml:space="preserve"> </v>
      </c>
      <c r="BZ57" s="358" t="str">
        <f>'[5]Precios de contratos anteriores'!CF61</f>
        <v xml:space="preserve"> </v>
      </c>
      <c r="CA57" s="358" t="str">
        <f>'[5]Precios de contratos anteriores'!CG61</f>
        <v xml:space="preserve"> </v>
      </c>
      <c r="CB57" s="358">
        <f t="shared" si="80"/>
        <v>2.734624685714286</v>
      </c>
      <c r="CC57" s="358">
        <f t="shared" si="81"/>
        <v>0.68962792132259298</v>
      </c>
      <c r="CD57" s="358">
        <f t="shared" si="82"/>
        <v>2.0449967643916929</v>
      </c>
      <c r="CE57" s="358">
        <f t="shared" si="83"/>
        <v>3.4242526070368791</v>
      </c>
      <c r="CF57" s="358">
        <f t="shared" si="84"/>
        <v>2.3539999999999996</v>
      </c>
      <c r="CG57" s="361" t="str">
        <f t="shared" si="85"/>
        <v/>
      </c>
      <c r="CH57" s="361" t="str">
        <f t="shared" si="86"/>
        <v/>
      </c>
      <c r="CI57" s="361" t="str">
        <f t="shared" si="87"/>
        <v/>
      </c>
      <c r="CJ57" s="361" t="str">
        <f t="shared" si="88"/>
        <v/>
      </c>
      <c r="CK57" s="361" t="str">
        <f t="shared" si="89"/>
        <v/>
      </c>
      <c r="CL57" s="361" t="str">
        <f t="shared" si="90"/>
        <v/>
      </c>
      <c r="CM57" s="361" t="str">
        <f t="shared" si="91"/>
        <v/>
      </c>
      <c r="CN57" s="361" t="str">
        <f t="shared" si="92"/>
        <v/>
      </c>
      <c r="CO57" s="361" t="str">
        <f t="shared" si="93"/>
        <v/>
      </c>
      <c r="CP57" s="361" t="str">
        <f t="shared" si="94"/>
        <v/>
      </c>
      <c r="CQ57" s="361" t="str">
        <f t="shared" si="95"/>
        <v/>
      </c>
      <c r="CR57" s="361" t="str">
        <f t="shared" si="96"/>
        <v/>
      </c>
      <c r="CS57" s="361" t="str">
        <f t="shared" si="97"/>
        <v/>
      </c>
      <c r="CT57" s="361" t="str">
        <f t="shared" si="98"/>
        <v/>
      </c>
      <c r="CU57" s="361" t="str">
        <f t="shared" si="99"/>
        <v/>
      </c>
      <c r="CV57" s="361" t="str">
        <f t="shared" si="100"/>
        <v/>
      </c>
      <c r="CW57" s="361" t="str">
        <f t="shared" si="101"/>
        <v/>
      </c>
      <c r="CX57" s="361" t="str">
        <f t="shared" si="102"/>
        <v/>
      </c>
      <c r="CY57" s="361" t="str">
        <f t="shared" si="103"/>
        <v/>
      </c>
      <c r="CZ57" s="361" t="str">
        <f t="shared" si="104"/>
        <v/>
      </c>
      <c r="DA57" s="361" t="str">
        <f t="shared" si="105"/>
        <v/>
      </c>
      <c r="DB57" s="361" t="str">
        <f t="shared" si="106"/>
        <v/>
      </c>
      <c r="DC57" s="361" t="str">
        <f t="shared" si="107"/>
        <v/>
      </c>
      <c r="DD57" s="361" t="str">
        <f t="shared" si="108"/>
        <v/>
      </c>
      <c r="DE57" s="361" t="str">
        <f t="shared" si="109"/>
        <v/>
      </c>
      <c r="DF57" s="361" t="str">
        <f t="shared" si="110"/>
        <v/>
      </c>
      <c r="DG57" s="361" t="str">
        <f t="shared" si="111"/>
        <v/>
      </c>
      <c r="DH57" s="361" t="str">
        <f t="shared" si="112"/>
        <v/>
      </c>
      <c r="DI57" s="361" t="str">
        <f t="shared" si="113"/>
        <v/>
      </c>
      <c r="DJ57" s="361" t="str">
        <f t="shared" si="114"/>
        <v/>
      </c>
      <c r="DK57" s="361">
        <f t="shared" si="115"/>
        <v>2.35</v>
      </c>
      <c r="DL57" s="361" t="str">
        <f t="shared" si="116"/>
        <v/>
      </c>
      <c r="DM57" s="361" t="str">
        <f t="shared" si="117"/>
        <v/>
      </c>
      <c r="DN57" s="361" t="str">
        <f t="shared" si="118"/>
        <v/>
      </c>
      <c r="DO57" s="361" t="str">
        <f t="shared" si="119"/>
        <v/>
      </c>
      <c r="DP57" s="361" t="str">
        <f t="shared" si="120"/>
        <v/>
      </c>
      <c r="DQ57" s="361">
        <f t="shared" si="121"/>
        <v>2.2469999999999999</v>
      </c>
      <c r="DR57" s="361">
        <f t="shared" si="122"/>
        <v>2.2255999999999996</v>
      </c>
      <c r="DS57" s="361">
        <f t="shared" si="123"/>
        <v>2.2799999999999998</v>
      </c>
      <c r="DT57" s="361" t="str">
        <f t="shared" si="124"/>
        <v/>
      </c>
      <c r="DU57" s="361" t="str">
        <f t="shared" si="125"/>
        <v/>
      </c>
      <c r="DV57" s="361" t="str">
        <f t="shared" si="126"/>
        <v/>
      </c>
      <c r="DW57" s="361" t="str">
        <f t="shared" si="127"/>
        <v/>
      </c>
      <c r="DX57" s="361" t="str">
        <f t="shared" si="128"/>
        <v/>
      </c>
      <c r="DY57" s="361" t="str">
        <f t="shared" si="129"/>
        <v/>
      </c>
      <c r="DZ57" s="361" t="str">
        <f t="shared" si="130"/>
        <v/>
      </c>
      <c r="EA57" s="361" t="str">
        <f t="shared" si="131"/>
        <v/>
      </c>
      <c r="EB57" s="361" t="str">
        <f t="shared" si="132"/>
        <v/>
      </c>
      <c r="EC57" s="361" t="str">
        <f t="shared" si="133"/>
        <v/>
      </c>
      <c r="ED57" s="361" t="str">
        <f t="shared" si="134"/>
        <v/>
      </c>
      <c r="EE57" s="361" t="str">
        <f t="shared" si="135"/>
        <v/>
      </c>
      <c r="EF57" s="361" t="str">
        <f t="shared" si="136"/>
        <v/>
      </c>
      <c r="EG57" s="361" t="str">
        <f t="shared" si="137"/>
        <v/>
      </c>
      <c r="EH57" s="361" t="str">
        <f t="shared" si="138"/>
        <v/>
      </c>
      <c r="EI57" s="361" t="str">
        <f t="shared" si="139"/>
        <v/>
      </c>
      <c r="EJ57" s="361" t="str">
        <f t="shared" si="140"/>
        <v/>
      </c>
      <c r="EK57" s="361" t="str">
        <f t="shared" si="141"/>
        <v/>
      </c>
      <c r="EL57" s="361" t="str">
        <f t="shared" si="142"/>
        <v/>
      </c>
      <c r="EM57" s="361" t="str">
        <f t="shared" si="143"/>
        <v/>
      </c>
      <c r="EN57" s="361" t="str">
        <f t="shared" si="144"/>
        <v/>
      </c>
      <c r="EO57" s="361" t="str">
        <f t="shared" si="145"/>
        <v/>
      </c>
      <c r="EP57" s="361" t="str">
        <f t="shared" si="146"/>
        <v/>
      </c>
      <c r="EQ57" s="361" t="str">
        <f t="shared" si="147"/>
        <v/>
      </c>
      <c r="ER57" s="361" t="str">
        <f t="shared" si="148"/>
        <v/>
      </c>
      <c r="ES57" s="361" t="str">
        <f t="shared" si="149"/>
        <v/>
      </c>
      <c r="ET57" s="361" t="str">
        <f t="shared" si="150"/>
        <v/>
      </c>
      <c r="EU57" s="361" t="str">
        <f t="shared" si="151"/>
        <v/>
      </c>
      <c r="EV57" s="361" t="str">
        <f t="shared" si="152"/>
        <v/>
      </c>
      <c r="EW57" s="361" t="str">
        <f t="shared" si="153"/>
        <v/>
      </c>
      <c r="EX57" s="361" t="str">
        <f t="shared" si="154"/>
        <v/>
      </c>
      <c r="EY57" s="361" t="str">
        <f t="shared" si="155"/>
        <v/>
      </c>
      <c r="EZ57" s="361" t="str">
        <f t="shared" si="156"/>
        <v/>
      </c>
      <c r="FA57" s="362">
        <f t="shared" si="157"/>
        <v>2.2799999999999998</v>
      </c>
      <c r="FB57" s="362">
        <f>ROUND(FA57*(1+[5]Inflación!$G$50),2)</f>
        <v>2.31</v>
      </c>
      <c r="FC57" s="363">
        <f t="shared" si="158"/>
        <v>6.542056074766367E-2</v>
      </c>
    </row>
    <row r="58" spans="2:159" s="364" customFormat="1" ht="21" customHeight="1">
      <c r="B58" s="352">
        <f t="shared" si="159"/>
        <v>53</v>
      </c>
      <c r="C58" s="353" t="s">
        <v>160</v>
      </c>
      <c r="D58" s="354" t="s">
        <v>931</v>
      </c>
      <c r="E58" s="355" t="s">
        <v>12</v>
      </c>
      <c r="F58" s="356">
        <v>0.67999999999999994</v>
      </c>
      <c r="G58" s="357"/>
      <c r="H58" s="354"/>
      <c r="I58" s="354"/>
      <c r="J58" s="358" t="str">
        <f>'[5]Precios de contratos anteriores'!AV62</f>
        <v xml:space="preserve"> </v>
      </c>
      <c r="K58" s="358">
        <f>'[5]Precios de contratos anteriores'!AW62</f>
        <v>1.72</v>
      </c>
      <c r="L58" s="358" t="str">
        <f>'[5]Precios de contratos anteriores'!AX62</f>
        <v xml:space="preserve"> </v>
      </c>
      <c r="M58" s="358" t="str">
        <f>'[5]Precios de contratos anteriores'!AY62</f>
        <v xml:space="preserve"> </v>
      </c>
      <c r="N58" s="354"/>
      <c r="O58" s="354"/>
      <c r="P58" s="354"/>
      <c r="Q58" s="354" t="str">
        <f>'[5]Precios de contratos anteriores'!AZ62</f>
        <v xml:space="preserve"> </v>
      </c>
      <c r="R58" s="354" t="str">
        <f>'[5]Precios de contratos anteriores'!BA62</f>
        <v xml:space="preserve"> </v>
      </c>
      <c r="S58" s="354" t="str">
        <f>'[5]Precios de contratos anteriores'!BB62</f>
        <v xml:space="preserve"> </v>
      </c>
      <c r="T58" s="354"/>
      <c r="U58" s="354"/>
      <c r="V58" s="354"/>
      <c r="W58" s="354"/>
      <c r="X58" s="354"/>
      <c r="Y58" s="354"/>
      <c r="Z58" s="354"/>
      <c r="AA58" s="354"/>
      <c r="AB58" s="354"/>
      <c r="AC58" s="354"/>
      <c r="AD58" s="354"/>
      <c r="AE58" s="354"/>
      <c r="AF58" s="354"/>
      <c r="AG58" s="354"/>
      <c r="AH58" s="354"/>
      <c r="AI58" s="354" t="str">
        <f>'[5]Precios de contratos anteriores'!BI62</f>
        <v xml:space="preserve"> </v>
      </c>
      <c r="AJ58" s="354"/>
      <c r="AK58" s="354"/>
      <c r="AL58" s="359">
        <v>0.65</v>
      </c>
      <c r="AM58" s="359">
        <v>0.75</v>
      </c>
      <c r="AN58" s="359">
        <v>0.85</v>
      </c>
      <c r="AO58" s="354"/>
      <c r="AP58" s="354"/>
      <c r="AQ58" s="354" t="str">
        <f>'[5]Precios de contratos anteriores'!BO62</f>
        <v xml:space="preserve"> </v>
      </c>
      <c r="AR58" s="360">
        <v>0.71399999999999997</v>
      </c>
      <c r="AS58" s="360">
        <v>0.70719999999999994</v>
      </c>
      <c r="AT58" s="360">
        <v>0.74</v>
      </c>
      <c r="AU58" s="354" t="str">
        <f>'[5]Precios de contratos anteriores'!BP62</f>
        <v xml:space="preserve"> </v>
      </c>
      <c r="AV58" s="354" t="str">
        <f>'[5]Precios de contratos anteriores'!BQ62</f>
        <v xml:space="preserve"> </v>
      </c>
      <c r="AW58" s="354" t="str">
        <f>'[5]Precios de contratos anteriores'!BR62</f>
        <v xml:space="preserve"> </v>
      </c>
      <c r="AX58" s="360"/>
      <c r="AY58" s="360"/>
      <c r="AZ58" s="360"/>
      <c r="BA58" s="360" t="str">
        <f>'[5]Precios de contratos anteriores'!BS62</f>
        <v xml:space="preserve"> </v>
      </c>
      <c r="BB58" s="360" t="str">
        <f>'[5]Precios de contratos anteriores'!BT62</f>
        <v xml:space="preserve"> </v>
      </c>
      <c r="BC58" s="354"/>
      <c r="BD58" s="354"/>
      <c r="BE58" s="354"/>
      <c r="BF58" s="354"/>
      <c r="BG58" s="354"/>
      <c r="BH58" s="354"/>
      <c r="BI58" s="354"/>
      <c r="BJ58" s="354"/>
      <c r="BK58" s="354"/>
      <c r="BL58" s="354"/>
      <c r="BM58" s="354"/>
      <c r="BN58" s="354"/>
      <c r="BO58" s="354"/>
      <c r="BP58" s="354"/>
      <c r="BQ58" s="354"/>
      <c r="BR58" s="354"/>
      <c r="BS58" s="354" t="str">
        <f>'[5]Precios de contratos anteriores'!CB62</f>
        <v xml:space="preserve"> </v>
      </c>
      <c r="BT58" s="354">
        <f>'[5]Precios de contratos anteriores'!CC62</f>
        <v>1.1312009999999999</v>
      </c>
      <c r="BU58" s="354" t="str">
        <f>'[5]Precios de contratos anteriores'!CD62</f>
        <v xml:space="preserve"> </v>
      </c>
      <c r="BV58" s="354"/>
      <c r="BW58" s="354"/>
      <c r="BX58" s="354"/>
      <c r="BY58" s="358">
        <f>'[5]Precios de contratos anteriores'!CE62</f>
        <v>0.73116000000000003</v>
      </c>
      <c r="BZ58" s="358" t="str">
        <f>'[5]Precios de contratos anteriores'!CF62</f>
        <v xml:space="preserve"> </v>
      </c>
      <c r="CA58" s="358" t="str">
        <f>'[5]Precios de contratos anteriores'!CG62</f>
        <v xml:space="preserve"> </v>
      </c>
      <c r="CB58" s="358">
        <f t="shared" si="80"/>
        <v>0.86735609999999996</v>
      </c>
      <c r="CC58" s="358">
        <f t="shared" si="81"/>
        <v>0.32947305503197072</v>
      </c>
      <c r="CD58" s="358">
        <f t="shared" si="82"/>
        <v>0.53788304496802919</v>
      </c>
      <c r="CE58" s="358">
        <f t="shared" si="83"/>
        <v>1.1968291550319707</v>
      </c>
      <c r="CF58" s="358">
        <f t="shared" si="84"/>
        <v>0.748</v>
      </c>
      <c r="CG58" s="361" t="str">
        <f t="shared" si="85"/>
        <v/>
      </c>
      <c r="CH58" s="361" t="str">
        <f t="shared" si="86"/>
        <v/>
      </c>
      <c r="CI58" s="361" t="str">
        <f t="shared" si="87"/>
        <v/>
      </c>
      <c r="CJ58" s="361" t="str">
        <f t="shared" si="88"/>
        <v/>
      </c>
      <c r="CK58" s="361" t="str">
        <f t="shared" si="89"/>
        <v/>
      </c>
      <c r="CL58" s="361" t="str">
        <f t="shared" si="90"/>
        <v/>
      </c>
      <c r="CM58" s="361" t="str">
        <f t="shared" si="91"/>
        <v/>
      </c>
      <c r="CN58" s="361" t="str">
        <f t="shared" si="92"/>
        <v/>
      </c>
      <c r="CO58" s="361" t="str">
        <f t="shared" si="93"/>
        <v/>
      </c>
      <c r="CP58" s="361" t="str">
        <f t="shared" si="94"/>
        <v/>
      </c>
      <c r="CQ58" s="361" t="str">
        <f t="shared" si="95"/>
        <v/>
      </c>
      <c r="CR58" s="361" t="str">
        <f t="shared" si="96"/>
        <v/>
      </c>
      <c r="CS58" s="361" t="str">
        <f t="shared" si="97"/>
        <v/>
      </c>
      <c r="CT58" s="361" t="str">
        <f t="shared" si="98"/>
        <v/>
      </c>
      <c r="CU58" s="361" t="str">
        <f t="shared" si="99"/>
        <v/>
      </c>
      <c r="CV58" s="361" t="str">
        <f t="shared" si="100"/>
        <v/>
      </c>
      <c r="CW58" s="361" t="str">
        <f t="shared" si="101"/>
        <v/>
      </c>
      <c r="CX58" s="361" t="str">
        <f t="shared" si="102"/>
        <v/>
      </c>
      <c r="CY58" s="361" t="str">
        <f t="shared" si="103"/>
        <v/>
      </c>
      <c r="CZ58" s="361" t="str">
        <f t="shared" si="104"/>
        <v/>
      </c>
      <c r="DA58" s="361" t="str">
        <f t="shared" si="105"/>
        <v/>
      </c>
      <c r="DB58" s="361" t="str">
        <f t="shared" si="106"/>
        <v/>
      </c>
      <c r="DC58" s="361" t="str">
        <f t="shared" si="107"/>
        <v/>
      </c>
      <c r="DD58" s="361" t="str">
        <f t="shared" si="108"/>
        <v/>
      </c>
      <c r="DE58" s="361" t="str">
        <f t="shared" si="109"/>
        <v/>
      </c>
      <c r="DF58" s="361" t="str">
        <f t="shared" si="110"/>
        <v/>
      </c>
      <c r="DG58" s="361" t="str">
        <f t="shared" si="111"/>
        <v/>
      </c>
      <c r="DH58" s="361" t="str">
        <f t="shared" si="112"/>
        <v/>
      </c>
      <c r="DI58" s="361" t="str">
        <f t="shared" si="113"/>
        <v/>
      </c>
      <c r="DJ58" s="361" t="str">
        <f t="shared" si="114"/>
        <v/>
      </c>
      <c r="DK58" s="361">
        <f t="shared" si="115"/>
        <v>0.65</v>
      </c>
      <c r="DL58" s="361" t="str">
        <f t="shared" si="116"/>
        <v/>
      </c>
      <c r="DM58" s="361" t="str">
        <f t="shared" si="117"/>
        <v/>
      </c>
      <c r="DN58" s="361" t="str">
        <f t="shared" si="118"/>
        <v/>
      </c>
      <c r="DO58" s="361" t="str">
        <f t="shared" si="119"/>
        <v/>
      </c>
      <c r="DP58" s="361" t="str">
        <f t="shared" si="120"/>
        <v/>
      </c>
      <c r="DQ58" s="361">
        <f t="shared" si="121"/>
        <v>0.71399999999999997</v>
      </c>
      <c r="DR58" s="361">
        <f t="shared" si="122"/>
        <v>0.70719999999999994</v>
      </c>
      <c r="DS58" s="361">
        <f t="shared" si="123"/>
        <v>0.74</v>
      </c>
      <c r="DT58" s="361" t="str">
        <f t="shared" si="124"/>
        <v/>
      </c>
      <c r="DU58" s="361" t="str">
        <f t="shared" si="125"/>
        <v/>
      </c>
      <c r="DV58" s="361" t="str">
        <f t="shared" si="126"/>
        <v/>
      </c>
      <c r="DW58" s="361" t="str">
        <f t="shared" si="127"/>
        <v/>
      </c>
      <c r="DX58" s="361" t="str">
        <f t="shared" si="128"/>
        <v/>
      </c>
      <c r="DY58" s="361" t="str">
        <f t="shared" si="129"/>
        <v/>
      </c>
      <c r="DZ58" s="361" t="str">
        <f t="shared" si="130"/>
        <v/>
      </c>
      <c r="EA58" s="361" t="str">
        <f t="shared" si="131"/>
        <v/>
      </c>
      <c r="EB58" s="361" t="str">
        <f t="shared" si="132"/>
        <v/>
      </c>
      <c r="EC58" s="361" t="str">
        <f t="shared" si="133"/>
        <v/>
      </c>
      <c r="ED58" s="361" t="str">
        <f t="shared" si="134"/>
        <v/>
      </c>
      <c r="EE58" s="361" t="str">
        <f t="shared" si="135"/>
        <v/>
      </c>
      <c r="EF58" s="361" t="str">
        <f t="shared" si="136"/>
        <v/>
      </c>
      <c r="EG58" s="361" t="str">
        <f t="shared" si="137"/>
        <v/>
      </c>
      <c r="EH58" s="361" t="str">
        <f t="shared" si="138"/>
        <v/>
      </c>
      <c r="EI58" s="361" t="str">
        <f t="shared" si="139"/>
        <v/>
      </c>
      <c r="EJ58" s="361" t="str">
        <f t="shared" si="140"/>
        <v/>
      </c>
      <c r="EK58" s="361" t="str">
        <f t="shared" si="141"/>
        <v/>
      </c>
      <c r="EL58" s="361" t="str">
        <f t="shared" si="142"/>
        <v/>
      </c>
      <c r="EM58" s="361" t="str">
        <f t="shared" si="143"/>
        <v/>
      </c>
      <c r="EN58" s="361" t="str">
        <f t="shared" si="144"/>
        <v/>
      </c>
      <c r="EO58" s="361" t="str">
        <f t="shared" si="145"/>
        <v/>
      </c>
      <c r="EP58" s="361" t="str">
        <f t="shared" si="146"/>
        <v/>
      </c>
      <c r="EQ58" s="361" t="str">
        <f t="shared" si="147"/>
        <v/>
      </c>
      <c r="ER58" s="361" t="str">
        <f t="shared" si="148"/>
        <v/>
      </c>
      <c r="ES58" s="361" t="str">
        <f t="shared" si="149"/>
        <v/>
      </c>
      <c r="ET58" s="361" t="str">
        <f t="shared" si="150"/>
        <v/>
      </c>
      <c r="EU58" s="361" t="str">
        <f t="shared" si="151"/>
        <v/>
      </c>
      <c r="EV58" s="361" t="str">
        <f t="shared" si="152"/>
        <v/>
      </c>
      <c r="EW58" s="361" t="str">
        <f t="shared" si="153"/>
        <v/>
      </c>
      <c r="EX58" s="361">
        <f t="shared" si="154"/>
        <v>0.73116000000000003</v>
      </c>
      <c r="EY58" s="361" t="str">
        <f t="shared" si="155"/>
        <v/>
      </c>
      <c r="EZ58" s="361" t="str">
        <f t="shared" si="156"/>
        <v/>
      </c>
      <c r="FA58" s="362">
        <f t="shared" si="157"/>
        <v>0.71</v>
      </c>
      <c r="FB58" s="362">
        <f>ROUND(FA58*(1+[5]Inflación!$G$50),2)</f>
        <v>0.72</v>
      </c>
      <c r="FC58" s="363">
        <f t="shared" si="158"/>
        <v>4.4117647058823595E-2</v>
      </c>
    </row>
    <row r="59" spans="2:159" s="364" customFormat="1" ht="21" customHeight="1">
      <c r="B59" s="352">
        <f t="shared" si="159"/>
        <v>54</v>
      </c>
      <c r="C59" s="353" t="s">
        <v>154</v>
      </c>
      <c r="D59" s="354" t="s">
        <v>931</v>
      </c>
      <c r="E59" s="355" t="s">
        <v>12</v>
      </c>
      <c r="F59" s="356">
        <v>17.64</v>
      </c>
      <c r="G59" s="357"/>
      <c r="H59" s="354"/>
      <c r="I59" s="354"/>
      <c r="J59" s="358" t="str">
        <f>'[5]Precios de contratos anteriores'!AV63</f>
        <v xml:space="preserve"> </v>
      </c>
      <c r="K59" s="358" t="str">
        <f>'[5]Precios de contratos anteriores'!AW63</f>
        <v xml:space="preserve"> </v>
      </c>
      <c r="L59" s="358" t="str">
        <f>'[5]Precios de contratos anteriores'!AX63</f>
        <v xml:space="preserve"> </v>
      </c>
      <c r="M59" s="358" t="str">
        <f>'[5]Precios de contratos anteriores'!AY63</f>
        <v xml:space="preserve"> </v>
      </c>
      <c r="N59" s="354"/>
      <c r="O59" s="354"/>
      <c r="P59" s="354"/>
      <c r="Q59" s="354" t="str">
        <f>'[5]Precios de contratos anteriores'!AZ63</f>
        <v xml:space="preserve"> </v>
      </c>
      <c r="R59" s="354" t="str">
        <f>'[5]Precios de contratos anteriores'!BA63</f>
        <v xml:space="preserve"> </v>
      </c>
      <c r="S59" s="354" t="str">
        <f>'[5]Precios de contratos anteriores'!BB63</f>
        <v xml:space="preserve"> </v>
      </c>
      <c r="T59" s="354"/>
      <c r="U59" s="354"/>
      <c r="V59" s="354"/>
      <c r="W59" s="354"/>
      <c r="X59" s="354"/>
      <c r="Y59" s="354"/>
      <c r="Z59" s="354"/>
      <c r="AA59" s="354"/>
      <c r="AB59" s="354"/>
      <c r="AC59" s="354"/>
      <c r="AD59" s="354"/>
      <c r="AE59" s="354"/>
      <c r="AF59" s="354"/>
      <c r="AG59" s="354"/>
      <c r="AH59" s="354"/>
      <c r="AI59" s="354" t="str">
        <f>'[5]Precios de contratos anteriores'!BI63</f>
        <v xml:space="preserve"> </v>
      </c>
      <c r="AJ59" s="354"/>
      <c r="AK59" s="354"/>
      <c r="AL59" s="359">
        <v>12.5</v>
      </c>
      <c r="AM59" s="359">
        <v>15</v>
      </c>
      <c r="AN59" s="359">
        <v>16.25</v>
      </c>
      <c r="AO59" s="354"/>
      <c r="AP59" s="354"/>
      <c r="AQ59" s="354" t="str">
        <f>'[5]Precios de contratos anteriores'!BO63</f>
        <v xml:space="preserve"> </v>
      </c>
      <c r="AR59" s="360">
        <v>18.522000000000002</v>
      </c>
      <c r="AS59" s="360">
        <v>18.345600000000001</v>
      </c>
      <c r="AT59" s="360">
        <v>19.38</v>
      </c>
      <c r="AU59" s="354" t="str">
        <f>'[5]Precios de contratos anteriores'!BP63</f>
        <v xml:space="preserve"> </v>
      </c>
      <c r="AV59" s="354" t="str">
        <f>'[5]Precios de contratos anteriores'!BQ63</f>
        <v xml:space="preserve"> </v>
      </c>
      <c r="AW59" s="354" t="str">
        <f>'[5]Precios de contratos anteriores'!BR63</f>
        <v xml:space="preserve"> </v>
      </c>
      <c r="AX59" s="360">
        <v>18.63</v>
      </c>
      <c r="AY59" s="360">
        <v>12</v>
      </c>
      <c r="AZ59" s="360"/>
      <c r="BA59" s="360">
        <f>'[5]Precios de contratos anteriores'!BS63</f>
        <v>18.809965800000001</v>
      </c>
      <c r="BB59" s="360" t="str">
        <f>'[5]Precios de contratos anteriores'!BT63</f>
        <v xml:space="preserve"> </v>
      </c>
      <c r="BC59" s="354"/>
      <c r="BD59" s="354"/>
      <c r="BE59" s="354"/>
      <c r="BF59" s="354"/>
      <c r="BG59" s="354"/>
      <c r="BH59" s="354"/>
      <c r="BI59" s="354"/>
      <c r="BJ59" s="354"/>
      <c r="BK59" s="354"/>
      <c r="BL59" s="354"/>
      <c r="BM59" s="354"/>
      <c r="BN59" s="354"/>
      <c r="BO59" s="354"/>
      <c r="BP59" s="354"/>
      <c r="BQ59" s="354"/>
      <c r="BR59" s="354"/>
      <c r="BS59" s="354" t="str">
        <f>'[5]Precios de contratos anteriores'!CB63</f>
        <v xml:space="preserve"> </v>
      </c>
      <c r="BT59" s="354" t="str">
        <f>'[5]Precios de contratos anteriores'!CC63</f>
        <v xml:space="preserve"> </v>
      </c>
      <c r="BU59" s="354" t="str">
        <f>'[5]Precios de contratos anteriores'!CD63</f>
        <v xml:space="preserve"> </v>
      </c>
      <c r="BV59" s="354"/>
      <c r="BW59" s="354"/>
      <c r="BX59" s="354"/>
      <c r="BY59" s="358" t="str">
        <f>'[5]Precios de contratos anteriores'!CE63</f>
        <v xml:space="preserve"> </v>
      </c>
      <c r="BZ59" s="358" t="str">
        <f>'[5]Precios de contratos anteriores'!CF63</f>
        <v xml:space="preserve"> </v>
      </c>
      <c r="CA59" s="358" t="str">
        <f>'[5]Precios de contratos anteriores'!CG63</f>
        <v xml:space="preserve"> </v>
      </c>
      <c r="CB59" s="358">
        <f t="shared" si="80"/>
        <v>16.707756580000002</v>
      </c>
      <c r="CC59" s="358">
        <f t="shared" si="81"/>
        <v>2.6893294784271666</v>
      </c>
      <c r="CD59" s="358">
        <f t="shared" si="82"/>
        <v>14.018427101572835</v>
      </c>
      <c r="CE59" s="358">
        <f t="shared" si="83"/>
        <v>19.397086058427167</v>
      </c>
      <c r="CF59" s="358">
        <f t="shared" si="84"/>
        <v>19.404000000000003</v>
      </c>
      <c r="CG59" s="361" t="str">
        <f t="shared" si="85"/>
        <v/>
      </c>
      <c r="CH59" s="361" t="str">
        <f t="shared" si="86"/>
        <v/>
      </c>
      <c r="CI59" s="361" t="str">
        <f t="shared" si="87"/>
        <v/>
      </c>
      <c r="CJ59" s="361" t="str">
        <f t="shared" si="88"/>
        <v/>
      </c>
      <c r="CK59" s="361" t="str">
        <f t="shared" si="89"/>
        <v/>
      </c>
      <c r="CL59" s="361" t="str">
        <f t="shared" si="90"/>
        <v/>
      </c>
      <c r="CM59" s="361" t="str">
        <f t="shared" si="91"/>
        <v/>
      </c>
      <c r="CN59" s="361" t="str">
        <f t="shared" si="92"/>
        <v/>
      </c>
      <c r="CO59" s="361" t="str">
        <f t="shared" si="93"/>
        <v/>
      </c>
      <c r="CP59" s="361" t="str">
        <f t="shared" si="94"/>
        <v/>
      </c>
      <c r="CQ59" s="361" t="str">
        <f t="shared" si="95"/>
        <v/>
      </c>
      <c r="CR59" s="361" t="str">
        <f t="shared" si="96"/>
        <v/>
      </c>
      <c r="CS59" s="361" t="str">
        <f t="shared" si="97"/>
        <v/>
      </c>
      <c r="CT59" s="361" t="str">
        <f t="shared" si="98"/>
        <v/>
      </c>
      <c r="CU59" s="361" t="str">
        <f t="shared" si="99"/>
        <v/>
      </c>
      <c r="CV59" s="361" t="str">
        <f t="shared" si="100"/>
        <v/>
      </c>
      <c r="CW59" s="361" t="str">
        <f t="shared" si="101"/>
        <v/>
      </c>
      <c r="CX59" s="361" t="str">
        <f t="shared" si="102"/>
        <v/>
      </c>
      <c r="CY59" s="361" t="str">
        <f t="shared" si="103"/>
        <v/>
      </c>
      <c r="CZ59" s="361" t="str">
        <f t="shared" si="104"/>
        <v/>
      </c>
      <c r="DA59" s="361" t="str">
        <f t="shared" si="105"/>
        <v/>
      </c>
      <c r="DB59" s="361" t="str">
        <f t="shared" si="106"/>
        <v/>
      </c>
      <c r="DC59" s="361" t="str">
        <f t="shared" si="107"/>
        <v/>
      </c>
      <c r="DD59" s="361" t="str">
        <f t="shared" si="108"/>
        <v/>
      </c>
      <c r="DE59" s="361" t="str">
        <f t="shared" si="109"/>
        <v/>
      </c>
      <c r="DF59" s="361" t="str">
        <f t="shared" si="110"/>
        <v/>
      </c>
      <c r="DG59" s="361" t="str">
        <f t="shared" si="111"/>
        <v/>
      </c>
      <c r="DH59" s="361" t="str">
        <f t="shared" si="112"/>
        <v/>
      </c>
      <c r="DI59" s="361" t="str">
        <f t="shared" si="113"/>
        <v/>
      </c>
      <c r="DJ59" s="361" t="str">
        <f t="shared" si="114"/>
        <v/>
      </c>
      <c r="DK59" s="361" t="str">
        <f t="shared" si="115"/>
        <v/>
      </c>
      <c r="DL59" s="361">
        <f t="shared" si="116"/>
        <v>15</v>
      </c>
      <c r="DM59" s="361">
        <f t="shared" si="117"/>
        <v>16.25</v>
      </c>
      <c r="DN59" s="361" t="str">
        <f t="shared" si="118"/>
        <v/>
      </c>
      <c r="DO59" s="361" t="str">
        <f t="shared" si="119"/>
        <v/>
      </c>
      <c r="DP59" s="361" t="str">
        <f t="shared" si="120"/>
        <v/>
      </c>
      <c r="DQ59" s="361">
        <f t="shared" si="121"/>
        <v>18.522000000000002</v>
      </c>
      <c r="DR59" s="361">
        <f t="shared" si="122"/>
        <v>18.345600000000001</v>
      </c>
      <c r="DS59" s="361">
        <f t="shared" si="123"/>
        <v>19.38</v>
      </c>
      <c r="DT59" s="361" t="str">
        <f t="shared" si="124"/>
        <v/>
      </c>
      <c r="DU59" s="361" t="str">
        <f t="shared" si="125"/>
        <v/>
      </c>
      <c r="DV59" s="361" t="str">
        <f t="shared" si="126"/>
        <v/>
      </c>
      <c r="DW59" s="361">
        <f t="shared" si="127"/>
        <v>18.63</v>
      </c>
      <c r="DX59" s="361" t="str">
        <f t="shared" si="128"/>
        <v/>
      </c>
      <c r="DY59" s="361" t="str">
        <f t="shared" si="129"/>
        <v/>
      </c>
      <c r="DZ59" s="361">
        <f t="shared" si="130"/>
        <v>18.809965800000001</v>
      </c>
      <c r="EA59" s="361" t="str">
        <f t="shared" si="131"/>
        <v/>
      </c>
      <c r="EB59" s="361" t="str">
        <f t="shared" si="132"/>
        <v/>
      </c>
      <c r="EC59" s="361" t="str">
        <f t="shared" si="133"/>
        <v/>
      </c>
      <c r="ED59" s="361" t="str">
        <f t="shared" si="134"/>
        <v/>
      </c>
      <c r="EE59" s="361" t="str">
        <f t="shared" si="135"/>
        <v/>
      </c>
      <c r="EF59" s="361" t="str">
        <f t="shared" si="136"/>
        <v/>
      </c>
      <c r="EG59" s="361" t="str">
        <f t="shared" si="137"/>
        <v/>
      </c>
      <c r="EH59" s="361" t="str">
        <f t="shared" si="138"/>
        <v/>
      </c>
      <c r="EI59" s="361" t="str">
        <f t="shared" si="139"/>
        <v/>
      </c>
      <c r="EJ59" s="361" t="str">
        <f t="shared" si="140"/>
        <v/>
      </c>
      <c r="EK59" s="361" t="str">
        <f t="shared" si="141"/>
        <v/>
      </c>
      <c r="EL59" s="361" t="str">
        <f t="shared" si="142"/>
        <v/>
      </c>
      <c r="EM59" s="361" t="str">
        <f t="shared" si="143"/>
        <v/>
      </c>
      <c r="EN59" s="361" t="str">
        <f t="shared" si="144"/>
        <v/>
      </c>
      <c r="EO59" s="361" t="str">
        <f t="shared" si="145"/>
        <v/>
      </c>
      <c r="EP59" s="361" t="str">
        <f t="shared" si="146"/>
        <v/>
      </c>
      <c r="EQ59" s="361" t="str">
        <f t="shared" si="147"/>
        <v/>
      </c>
      <c r="ER59" s="361" t="str">
        <f t="shared" si="148"/>
        <v/>
      </c>
      <c r="ES59" s="361" t="str">
        <f t="shared" si="149"/>
        <v/>
      </c>
      <c r="ET59" s="361" t="str">
        <f t="shared" si="150"/>
        <v/>
      </c>
      <c r="EU59" s="361" t="str">
        <f t="shared" si="151"/>
        <v/>
      </c>
      <c r="EV59" s="361" t="str">
        <f t="shared" si="152"/>
        <v/>
      </c>
      <c r="EW59" s="361" t="str">
        <f t="shared" si="153"/>
        <v/>
      </c>
      <c r="EX59" s="361" t="str">
        <f t="shared" si="154"/>
        <v/>
      </c>
      <c r="EY59" s="361" t="str">
        <f t="shared" si="155"/>
        <v/>
      </c>
      <c r="EZ59" s="361" t="str">
        <f t="shared" si="156"/>
        <v/>
      </c>
      <c r="FA59" s="362">
        <f t="shared" si="157"/>
        <v>17.97</v>
      </c>
      <c r="FB59" s="362">
        <f>ROUND(FA59*(1+[5]Inflación!$G$50),2)</f>
        <v>18.2</v>
      </c>
      <c r="FC59" s="363">
        <f t="shared" si="158"/>
        <v>1.8707482993197244E-2</v>
      </c>
    </row>
    <row r="60" spans="2:159" ht="21" customHeight="1">
      <c r="B60" s="309">
        <f t="shared" si="159"/>
        <v>55</v>
      </c>
      <c r="C60" s="316" t="s">
        <v>1005</v>
      </c>
      <c r="D60" s="302" t="s">
        <v>931</v>
      </c>
      <c r="E60" s="311" t="s">
        <v>12</v>
      </c>
      <c r="F60" s="314">
        <v>17.14</v>
      </c>
      <c r="G60" s="304"/>
      <c r="H60" s="302"/>
      <c r="I60" s="302"/>
      <c r="J60" s="301" t="str">
        <f>'[5]Precios de contratos anteriores'!AV64</f>
        <v xml:space="preserve"> </v>
      </c>
      <c r="K60" s="301" t="str">
        <f>'[5]Precios de contratos anteriores'!AW64</f>
        <v xml:space="preserve"> </v>
      </c>
      <c r="L60" s="301" t="str">
        <f>'[5]Precios de contratos anteriores'!AX64</f>
        <v xml:space="preserve"> </v>
      </c>
      <c r="M60" s="301" t="str">
        <f>'[5]Precios de contratos anteriores'!AY64</f>
        <v xml:space="preserve"> </v>
      </c>
      <c r="N60" s="302"/>
      <c r="O60" s="302"/>
      <c r="P60" s="302"/>
      <c r="Q60" s="302" t="str">
        <f>'[5]Precios de contratos anteriores'!AZ64</f>
        <v xml:space="preserve"> </v>
      </c>
      <c r="R60" s="302" t="str">
        <f>'[5]Precios de contratos anteriores'!BA64</f>
        <v xml:space="preserve"> </v>
      </c>
      <c r="S60" s="302" t="str">
        <f>'[5]Precios de contratos anteriores'!BB64</f>
        <v xml:space="preserve"> </v>
      </c>
      <c r="T60" s="302"/>
      <c r="U60" s="302"/>
      <c r="V60" s="302"/>
      <c r="W60" s="302"/>
      <c r="X60" s="302"/>
      <c r="Y60" s="302"/>
      <c r="Z60" s="302"/>
      <c r="AA60" s="302"/>
      <c r="AB60" s="302"/>
      <c r="AC60" s="302"/>
      <c r="AD60" s="302"/>
      <c r="AE60" s="302"/>
      <c r="AF60" s="302"/>
      <c r="AG60" s="302"/>
      <c r="AH60" s="302"/>
      <c r="AI60" s="302" t="str">
        <f>'[5]Precios de contratos anteriores'!BI64</f>
        <v xml:space="preserve"> </v>
      </c>
      <c r="AJ60" s="302"/>
      <c r="AK60" s="302"/>
      <c r="AL60" s="313">
        <v>12</v>
      </c>
      <c r="AM60" s="313">
        <v>13</v>
      </c>
      <c r="AN60" s="313">
        <v>15.6</v>
      </c>
      <c r="AO60" s="302"/>
      <c r="AP60" s="302"/>
      <c r="AQ60" s="302" t="str">
        <f>'[5]Precios de contratos anteriores'!BO64</f>
        <v xml:space="preserve"> </v>
      </c>
      <c r="AR60" s="303">
        <v>17.997</v>
      </c>
      <c r="AS60" s="303">
        <v>17.825600000000001</v>
      </c>
      <c r="AT60" s="303">
        <v>18.55</v>
      </c>
      <c r="AU60" s="302" t="str">
        <f>'[5]Precios de contratos anteriores'!BP64</f>
        <v xml:space="preserve"> </v>
      </c>
      <c r="AV60" s="302" t="str">
        <f>'[5]Precios de contratos anteriores'!BQ64</f>
        <v xml:space="preserve"> </v>
      </c>
      <c r="AW60" s="302" t="str">
        <f>'[5]Precios de contratos anteriores'!BR64</f>
        <v xml:space="preserve"> </v>
      </c>
      <c r="AX60" s="303"/>
      <c r="AY60" s="303"/>
      <c r="AZ60" s="303"/>
      <c r="BA60" s="303" t="str">
        <f>'[5]Precios de contratos anteriores'!BS64</f>
        <v xml:space="preserve"> </v>
      </c>
      <c r="BB60" s="303" t="str">
        <f>'[5]Precios de contratos anteriores'!BT64</f>
        <v xml:space="preserve"> </v>
      </c>
      <c r="BC60" s="302"/>
      <c r="BD60" s="302"/>
      <c r="BE60" s="302"/>
      <c r="BF60" s="302"/>
      <c r="BG60" s="302"/>
      <c r="BH60" s="302"/>
      <c r="BI60" s="302"/>
      <c r="BJ60" s="302"/>
      <c r="BK60" s="302"/>
      <c r="BL60" s="302"/>
      <c r="BM60" s="302"/>
      <c r="BN60" s="302"/>
      <c r="BO60" s="302"/>
      <c r="BP60" s="302"/>
      <c r="BQ60" s="302"/>
      <c r="BR60" s="302"/>
      <c r="BS60" s="302" t="str">
        <f>'[5]Precios de contratos anteriores'!CB64</f>
        <v xml:space="preserve"> </v>
      </c>
      <c r="BT60" s="302" t="str">
        <f>'[5]Precios de contratos anteriores'!CC64</f>
        <v xml:space="preserve"> </v>
      </c>
      <c r="BU60" s="302" t="str">
        <f>'[5]Precios de contratos anteriores'!CD64</f>
        <v xml:space="preserve"> </v>
      </c>
      <c r="BV60" s="302"/>
      <c r="BW60" s="302"/>
      <c r="BX60" s="302"/>
      <c r="BY60" s="301" t="str">
        <f>'[5]Precios de contratos anteriores'!CE64</f>
        <v xml:space="preserve"> </v>
      </c>
      <c r="BZ60" s="301" t="str">
        <f>'[5]Precios de contratos anteriores'!CF64</f>
        <v xml:space="preserve"> </v>
      </c>
      <c r="CA60" s="301" t="str">
        <f>'[5]Precios de contratos anteriores'!CG64</f>
        <v xml:space="preserve"> </v>
      </c>
      <c r="CB60" s="301">
        <f t="shared" si="80"/>
        <v>16.016085714285715</v>
      </c>
      <c r="CC60" s="301">
        <f t="shared" si="81"/>
        <v>2.5910458991358229</v>
      </c>
      <c r="CD60" s="301">
        <f t="shared" si="82"/>
        <v>13.425039815149892</v>
      </c>
      <c r="CE60" s="301">
        <f t="shared" si="83"/>
        <v>18.607131613421537</v>
      </c>
      <c r="CF60" s="301">
        <f t="shared" si="84"/>
        <v>18.854000000000003</v>
      </c>
      <c r="CG60" s="300" t="str">
        <f t="shared" si="85"/>
        <v/>
      </c>
      <c r="CH60" s="300" t="str">
        <f t="shared" si="86"/>
        <v/>
      </c>
      <c r="CI60" s="300" t="str">
        <f t="shared" si="87"/>
        <v/>
      </c>
      <c r="CJ60" s="300" t="str">
        <f t="shared" si="88"/>
        <v/>
      </c>
      <c r="CK60" s="300" t="str">
        <f t="shared" si="89"/>
        <v/>
      </c>
      <c r="CL60" s="300" t="str">
        <f t="shared" si="90"/>
        <v/>
      </c>
      <c r="CM60" s="300" t="str">
        <f t="shared" si="91"/>
        <v/>
      </c>
      <c r="CN60" s="300" t="str">
        <f t="shared" si="92"/>
        <v/>
      </c>
      <c r="CO60" s="300" t="str">
        <f t="shared" si="93"/>
        <v/>
      </c>
      <c r="CP60" s="300" t="str">
        <f t="shared" si="94"/>
        <v/>
      </c>
      <c r="CQ60" s="300" t="str">
        <f t="shared" si="95"/>
        <v/>
      </c>
      <c r="CR60" s="300" t="str">
        <f t="shared" si="96"/>
        <v/>
      </c>
      <c r="CS60" s="300" t="str">
        <f t="shared" si="97"/>
        <v/>
      </c>
      <c r="CT60" s="300" t="str">
        <f t="shared" si="98"/>
        <v/>
      </c>
      <c r="CU60" s="300" t="str">
        <f t="shared" si="99"/>
        <v/>
      </c>
      <c r="CV60" s="300" t="str">
        <f t="shared" si="100"/>
        <v/>
      </c>
      <c r="CW60" s="300" t="str">
        <f t="shared" si="101"/>
        <v/>
      </c>
      <c r="CX60" s="300" t="str">
        <f t="shared" si="102"/>
        <v/>
      </c>
      <c r="CY60" s="300" t="str">
        <f t="shared" si="103"/>
        <v/>
      </c>
      <c r="CZ60" s="300" t="str">
        <f t="shared" si="104"/>
        <v/>
      </c>
      <c r="DA60" s="300" t="str">
        <f t="shared" si="105"/>
        <v/>
      </c>
      <c r="DB60" s="300" t="str">
        <f t="shared" si="106"/>
        <v/>
      </c>
      <c r="DC60" s="300" t="str">
        <f t="shared" si="107"/>
        <v/>
      </c>
      <c r="DD60" s="300" t="str">
        <f t="shared" si="108"/>
        <v/>
      </c>
      <c r="DE60" s="300" t="str">
        <f t="shared" si="109"/>
        <v/>
      </c>
      <c r="DF60" s="300" t="str">
        <f t="shared" si="110"/>
        <v/>
      </c>
      <c r="DG60" s="300" t="str">
        <f t="shared" si="111"/>
        <v/>
      </c>
      <c r="DH60" s="300" t="str">
        <f t="shared" si="112"/>
        <v/>
      </c>
      <c r="DI60" s="300" t="str">
        <f t="shared" si="113"/>
        <v/>
      </c>
      <c r="DJ60" s="300" t="str">
        <f t="shared" si="114"/>
        <v/>
      </c>
      <c r="DK60" s="300" t="str">
        <f t="shared" si="115"/>
        <v/>
      </c>
      <c r="DL60" s="300" t="str">
        <f t="shared" si="116"/>
        <v/>
      </c>
      <c r="DM60" s="300">
        <f t="shared" si="117"/>
        <v>15.6</v>
      </c>
      <c r="DN60" s="300" t="str">
        <f t="shared" si="118"/>
        <v/>
      </c>
      <c r="DO60" s="300" t="str">
        <f t="shared" si="119"/>
        <v/>
      </c>
      <c r="DP60" s="300" t="str">
        <f t="shared" si="120"/>
        <v/>
      </c>
      <c r="DQ60" s="300">
        <f t="shared" si="121"/>
        <v>17.997</v>
      </c>
      <c r="DR60" s="300">
        <f t="shared" si="122"/>
        <v>17.825600000000001</v>
      </c>
      <c r="DS60" s="300">
        <f t="shared" si="123"/>
        <v>18.55</v>
      </c>
      <c r="DT60" s="300" t="str">
        <f t="shared" si="124"/>
        <v/>
      </c>
      <c r="DU60" s="300" t="str">
        <f t="shared" si="125"/>
        <v/>
      </c>
      <c r="DV60" s="300" t="str">
        <f t="shared" si="126"/>
        <v/>
      </c>
      <c r="DW60" s="300" t="str">
        <f t="shared" si="127"/>
        <v/>
      </c>
      <c r="DX60" s="300" t="str">
        <f t="shared" si="128"/>
        <v/>
      </c>
      <c r="DY60" s="300" t="str">
        <f t="shared" si="129"/>
        <v/>
      </c>
      <c r="DZ60" s="300" t="str">
        <f t="shared" si="130"/>
        <v/>
      </c>
      <c r="EA60" s="300" t="str">
        <f t="shared" si="131"/>
        <v/>
      </c>
      <c r="EB60" s="300" t="str">
        <f t="shared" si="132"/>
        <v/>
      </c>
      <c r="EC60" s="300" t="str">
        <f t="shared" si="133"/>
        <v/>
      </c>
      <c r="ED60" s="300" t="str">
        <f t="shared" si="134"/>
        <v/>
      </c>
      <c r="EE60" s="300" t="str">
        <f t="shared" si="135"/>
        <v/>
      </c>
      <c r="EF60" s="300" t="str">
        <f t="shared" si="136"/>
        <v/>
      </c>
      <c r="EG60" s="300" t="str">
        <f t="shared" si="137"/>
        <v/>
      </c>
      <c r="EH60" s="300" t="str">
        <f t="shared" si="138"/>
        <v/>
      </c>
      <c r="EI60" s="300" t="str">
        <f t="shared" si="139"/>
        <v/>
      </c>
      <c r="EJ60" s="300" t="str">
        <f t="shared" si="140"/>
        <v/>
      </c>
      <c r="EK60" s="300" t="str">
        <f t="shared" si="141"/>
        <v/>
      </c>
      <c r="EL60" s="300" t="str">
        <f t="shared" si="142"/>
        <v/>
      </c>
      <c r="EM60" s="300" t="str">
        <f t="shared" si="143"/>
        <v/>
      </c>
      <c r="EN60" s="300" t="str">
        <f t="shared" si="144"/>
        <v/>
      </c>
      <c r="EO60" s="300" t="str">
        <f t="shared" si="145"/>
        <v/>
      </c>
      <c r="EP60" s="300" t="str">
        <f t="shared" si="146"/>
        <v/>
      </c>
      <c r="EQ60" s="300" t="str">
        <f t="shared" si="147"/>
        <v/>
      </c>
      <c r="ER60" s="300" t="str">
        <f t="shared" si="148"/>
        <v/>
      </c>
      <c r="ES60" s="300" t="str">
        <f t="shared" si="149"/>
        <v/>
      </c>
      <c r="ET60" s="300" t="str">
        <f t="shared" si="150"/>
        <v/>
      </c>
      <c r="EU60" s="300" t="str">
        <f t="shared" si="151"/>
        <v/>
      </c>
      <c r="EV60" s="300" t="str">
        <f t="shared" si="152"/>
        <v/>
      </c>
      <c r="EW60" s="300" t="str">
        <f t="shared" si="153"/>
        <v/>
      </c>
      <c r="EX60" s="300" t="str">
        <f t="shared" si="154"/>
        <v/>
      </c>
      <c r="EY60" s="300" t="str">
        <f t="shared" si="155"/>
        <v/>
      </c>
      <c r="EZ60" s="300" t="str">
        <f t="shared" si="156"/>
        <v/>
      </c>
      <c r="FA60" s="299">
        <f t="shared" si="157"/>
        <v>17.57</v>
      </c>
      <c r="FB60" s="299">
        <f>ROUND(FA60*(1+[5]Inflación!$G$50),2)</f>
        <v>17.8</v>
      </c>
      <c r="FC60" s="298">
        <f t="shared" si="158"/>
        <v>2.5087514585764303E-2</v>
      </c>
    </row>
    <row r="61" spans="2:159" s="364" customFormat="1" ht="21" customHeight="1">
      <c r="B61" s="352">
        <f t="shared" si="159"/>
        <v>56</v>
      </c>
      <c r="C61" s="353" t="s">
        <v>158</v>
      </c>
      <c r="D61" s="354" t="s">
        <v>931</v>
      </c>
      <c r="E61" s="355" t="s">
        <v>12</v>
      </c>
      <c r="F61" s="356">
        <v>0.38</v>
      </c>
      <c r="G61" s="357"/>
      <c r="H61" s="354"/>
      <c r="I61" s="354"/>
      <c r="J61" s="358" t="str">
        <f>'[5]Precios de contratos anteriores'!AV65</f>
        <v xml:space="preserve"> </v>
      </c>
      <c r="K61" s="358" t="str">
        <f>'[5]Precios de contratos anteriores'!AW65</f>
        <v xml:space="preserve"> </v>
      </c>
      <c r="L61" s="358" t="str">
        <f>'[5]Precios de contratos anteriores'!AX65</f>
        <v xml:space="preserve"> </v>
      </c>
      <c r="M61" s="358" t="str">
        <f>'[5]Precios de contratos anteriores'!AY65</f>
        <v xml:space="preserve"> </v>
      </c>
      <c r="N61" s="354"/>
      <c r="O61" s="354"/>
      <c r="P61" s="354"/>
      <c r="Q61" s="354" t="str">
        <f>'[5]Precios de contratos anteriores'!AZ65</f>
        <v xml:space="preserve"> </v>
      </c>
      <c r="R61" s="354" t="str">
        <f>'[5]Precios de contratos anteriores'!BA65</f>
        <v xml:space="preserve"> </v>
      </c>
      <c r="S61" s="354" t="str">
        <f>'[5]Precios de contratos anteriores'!BB65</f>
        <v xml:space="preserve"> </v>
      </c>
      <c r="T61" s="354"/>
      <c r="U61" s="354"/>
      <c r="V61" s="354"/>
      <c r="W61" s="354"/>
      <c r="X61" s="354"/>
      <c r="Y61" s="354"/>
      <c r="Z61" s="354"/>
      <c r="AA61" s="354"/>
      <c r="AB61" s="354"/>
      <c r="AC61" s="354"/>
      <c r="AD61" s="354"/>
      <c r="AE61" s="354"/>
      <c r="AF61" s="354"/>
      <c r="AG61" s="354"/>
      <c r="AH61" s="354"/>
      <c r="AI61" s="354" t="str">
        <f>'[5]Precios de contratos anteriores'!BI65</f>
        <v xml:space="preserve"> </v>
      </c>
      <c r="AJ61" s="354"/>
      <c r="AK61" s="354"/>
      <c r="AL61" s="359">
        <v>0.4</v>
      </c>
      <c r="AM61" s="359">
        <v>0.6</v>
      </c>
      <c r="AN61" s="359">
        <v>0.52</v>
      </c>
      <c r="AO61" s="354"/>
      <c r="AP61" s="354"/>
      <c r="AQ61" s="354" t="str">
        <f>'[5]Precios de contratos anteriores'!BO65</f>
        <v xml:space="preserve"> </v>
      </c>
      <c r="AR61" s="360">
        <v>0.39900000000000002</v>
      </c>
      <c r="AS61" s="360">
        <v>0.3952</v>
      </c>
      <c r="AT61" s="360">
        <v>0.48</v>
      </c>
      <c r="AU61" s="354" t="str">
        <f>'[5]Precios de contratos anteriores'!BP65</f>
        <v xml:space="preserve"> </v>
      </c>
      <c r="AV61" s="354" t="str">
        <f>'[5]Precios de contratos anteriores'!BQ65</f>
        <v xml:space="preserve"> </v>
      </c>
      <c r="AW61" s="354" t="str">
        <f>'[5]Precios de contratos anteriores'!BR65</f>
        <v xml:space="preserve"> </v>
      </c>
      <c r="AX61" s="360"/>
      <c r="AY61" s="360"/>
      <c r="AZ61" s="360">
        <v>0.56000000000000005</v>
      </c>
      <c r="BA61" s="360" t="str">
        <f>'[5]Precios de contratos anteriores'!BS65</f>
        <v xml:space="preserve"> </v>
      </c>
      <c r="BB61" s="360" t="str">
        <f>'[5]Precios de contratos anteriores'!BT65</f>
        <v xml:space="preserve"> </v>
      </c>
      <c r="BC61" s="354"/>
      <c r="BD61" s="354"/>
      <c r="BE61" s="354"/>
      <c r="BF61" s="354"/>
      <c r="BG61" s="354"/>
      <c r="BH61" s="354"/>
      <c r="BI61" s="354"/>
      <c r="BJ61" s="354"/>
      <c r="BK61" s="354"/>
      <c r="BL61" s="354"/>
      <c r="BM61" s="354"/>
      <c r="BN61" s="354"/>
      <c r="BO61" s="354"/>
      <c r="BP61" s="354"/>
      <c r="BQ61" s="354"/>
      <c r="BR61" s="354"/>
      <c r="BS61" s="354" t="str">
        <f>'[5]Precios de contratos anteriores'!CB65</f>
        <v xml:space="preserve"> </v>
      </c>
      <c r="BT61" s="354" t="str">
        <f>'[5]Precios de contratos anteriores'!CC65</f>
        <v xml:space="preserve"> </v>
      </c>
      <c r="BU61" s="354" t="str">
        <f>'[5]Precios de contratos anteriores'!CD65</f>
        <v xml:space="preserve"> </v>
      </c>
      <c r="BV61" s="354"/>
      <c r="BW61" s="354"/>
      <c r="BX61" s="354"/>
      <c r="BY61" s="358">
        <f>'[5]Precios de contratos anteriores'!CE65</f>
        <v>0.47728500000000001</v>
      </c>
      <c r="BZ61" s="358" t="str">
        <f>'[5]Precios de contratos anteriores'!CF65</f>
        <v xml:space="preserve"> </v>
      </c>
      <c r="CA61" s="358" t="str">
        <f>'[5]Precios de contratos anteriores'!CG65</f>
        <v xml:space="preserve"> </v>
      </c>
      <c r="CB61" s="358">
        <f t="shared" si="80"/>
        <v>0.46794277777777776</v>
      </c>
      <c r="CC61" s="358">
        <f t="shared" si="81"/>
        <v>8.0039850820978337E-2</v>
      </c>
      <c r="CD61" s="358">
        <f t="shared" si="82"/>
        <v>0.3879029269567994</v>
      </c>
      <c r="CE61" s="358">
        <f t="shared" si="83"/>
        <v>0.54798262859875613</v>
      </c>
      <c r="CF61" s="358">
        <f t="shared" si="84"/>
        <v>0.41800000000000004</v>
      </c>
      <c r="CG61" s="361" t="str">
        <f t="shared" si="85"/>
        <v/>
      </c>
      <c r="CH61" s="361" t="str">
        <f t="shared" si="86"/>
        <v/>
      </c>
      <c r="CI61" s="361" t="str">
        <f t="shared" si="87"/>
        <v/>
      </c>
      <c r="CJ61" s="361" t="str">
        <f t="shared" si="88"/>
        <v/>
      </c>
      <c r="CK61" s="361" t="str">
        <f t="shared" si="89"/>
        <v/>
      </c>
      <c r="CL61" s="361" t="str">
        <f t="shared" si="90"/>
        <v/>
      </c>
      <c r="CM61" s="361" t="str">
        <f t="shared" si="91"/>
        <v/>
      </c>
      <c r="CN61" s="361" t="str">
        <f t="shared" si="92"/>
        <v/>
      </c>
      <c r="CO61" s="361" t="str">
        <f t="shared" si="93"/>
        <v/>
      </c>
      <c r="CP61" s="361" t="str">
        <f t="shared" si="94"/>
        <v/>
      </c>
      <c r="CQ61" s="361" t="str">
        <f t="shared" si="95"/>
        <v/>
      </c>
      <c r="CR61" s="361" t="str">
        <f t="shared" si="96"/>
        <v/>
      </c>
      <c r="CS61" s="361" t="str">
        <f t="shared" si="97"/>
        <v/>
      </c>
      <c r="CT61" s="361" t="str">
        <f t="shared" si="98"/>
        <v/>
      </c>
      <c r="CU61" s="361" t="str">
        <f t="shared" si="99"/>
        <v/>
      </c>
      <c r="CV61" s="361" t="str">
        <f t="shared" si="100"/>
        <v/>
      </c>
      <c r="CW61" s="361" t="str">
        <f t="shared" si="101"/>
        <v/>
      </c>
      <c r="CX61" s="361" t="str">
        <f t="shared" si="102"/>
        <v/>
      </c>
      <c r="CY61" s="361" t="str">
        <f t="shared" si="103"/>
        <v/>
      </c>
      <c r="CZ61" s="361" t="str">
        <f t="shared" si="104"/>
        <v/>
      </c>
      <c r="DA61" s="361" t="str">
        <f t="shared" si="105"/>
        <v/>
      </c>
      <c r="DB61" s="361" t="str">
        <f t="shared" si="106"/>
        <v/>
      </c>
      <c r="DC61" s="361" t="str">
        <f t="shared" si="107"/>
        <v/>
      </c>
      <c r="DD61" s="361" t="str">
        <f t="shared" si="108"/>
        <v/>
      </c>
      <c r="DE61" s="361" t="str">
        <f t="shared" si="109"/>
        <v/>
      </c>
      <c r="DF61" s="361" t="str">
        <f t="shared" si="110"/>
        <v/>
      </c>
      <c r="DG61" s="361" t="str">
        <f t="shared" si="111"/>
        <v/>
      </c>
      <c r="DH61" s="361" t="str">
        <f t="shared" si="112"/>
        <v/>
      </c>
      <c r="DI61" s="361" t="str">
        <f t="shared" si="113"/>
        <v/>
      </c>
      <c r="DJ61" s="361" t="str">
        <f t="shared" si="114"/>
        <v/>
      </c>
      <c r="DK61" s="361">
        <f t="shared" si="115"/>
        <v>0.4</v>
      </c>
      <c r="DL61" s="361" t="str">
        <f t="shared" si="116"/>
        <v/>
      </c>
      <c r="DM61" s="361" t="str">
        <f t="shared" si="117"/>
        <v/>
      </c>
      <c r="DN61" s="361" t="str">
        <f t="shared" si="118"/>
        <v/>
      </c>
      <c r="DO61" s="361" t="str">
        <f t="shared" si="119"/>
        <v/>
      </c>
      <c r="DP61" s="361" t="str">
        <f t="shared" si="120"/>
        <v/>
      </c>
      <c r="DQ61" s="361">
        <f t="shared" si="121"/>
        <v>0.39900000000000002</v>
      </c>
      <c r="DR61" s="361">
        <f t="shared" si="122"/>
        <v>0.3952</v>
      </c>
      <c r="DS61" s="361" t="str">
        <f t="shared" si="123"/>
        <v/>
      </c>
      <c r="DT61" s="361" t="str">
        <f t="shared" si="124"/>
        <v/>
      </c>
      <c r="DU61" s="361" t="str">
        <f t="shared" si="125"/>
        <v/>
      </c>
      <c r="DV61" s="361" t="str">
        <f t="shared" si="126"/>
        <v/>
      </c>
      <c r="DW61" s="361" t="str">
        <f t="shared" si="127"/>
        <v/>
      </c>
      <c r="DX61" s="361" t="str">
        <f t="shared" si="128"/>
        <v/>
      </c>
      <c r="DY61" s="361" t="str">
        <f t="shared" si="129"/>
        <v/>
      </c>
      <c r="DZ61" s="361" t="str">
        <f t="shared" si="130"/>
        <v/>
      </c>
      <c r="EA61" s="361" t="str">
        <f t="shared" si="131"/>
        <v/>
      </c>
      <c r="EB61" s="361" t="str">
        <f t="shared" si="132"/>
        <v/>
      </c>
      <c r="EC61" s="361" t="str">
        <f t="shared" si="133"/>
        <v/>
      </c>
      <c r="ED61" s="361" t="str">
        <f t="shared" si="134"/>
        <v/>
      </c>
      <c r="EE61" s="361" t="str">
        <f t="shared" si="135"/>
        <v/>
      </c>
      <c r="EF61" s="361" t="str">
        <f t="shared" si="136"/>
        <v/>
      </c>
      <c r="EG61" s="361" t="str">
        <f t="shared" si="137"/>
        <v/>
      </c>
      <c r="EH61" s="361" t="str">
        <f t="shared" si="138"/>
        <v/>
      </c>
      <c r="EI61" s="361" t="str">
        <f t="shared" si="139"/>
        <v/>
      </c>
      <c r="EJ61" s="361" t="str">
        <f t="shared" si="140"/>
        <v/>
      </c>
      <c r="EK61" s="361" t="str">
        <f t="shared" si="141"/>
        <v/>
      </c>
      <c r="EL61" s="361" t="str">
        <f t="shared" si="142"/>
        <v/>
      </c>
      <c r="EM61" s="361" t="str">
        <f t="shared" si="143"/>
        <v/>
      </c>
      <c r="EN61" s="361" t="str">
        <f t="shared" si="144"/>
        <v/>
      </c>
      <c r="EO61" s="361" t="str">
        <f t="shared" si="145"/>
        <v/>
      </c>
      <c r="EP61" s="361" t="str">
        <f t="shared" si="146"/>
        <v/>
      </c>
      <c r="EQ61" s="361" t="str">
        <f t="shared" si="147"/>
        <v/>
      </c>
      <c r="ER61" s="361" t="str">
        <f t="shared" si="148"/>
        <v/>
      </c>
      <c r="ES61" s="361" t="str">
        <f t="shared" si="149"/>
        <v/>
      </c>
      <c r="ET61" s="361" t="str">
        <f t="shared" si="150"/>
        <v/>
      </c>
      <c r="EU61" s="361" t="str">
        <f t="shared" si="151"/>
        <v/>
      </c>
      <c r="EV61" s="361" t="str">
        <f t="shared" si="152"/>
        <v/>
      </c>
      <c r="EW61" s="361" t="str">
        <f t="shared" si="153"/>
        <v/>
      </c>
      <c r="EX61" s="361" t="str">
        <f t="shared" si="154"/>
        <v/>
      </c>
      <c r="EY61" s="361" t="str">
        <f t="shared" si="155"/>
        <v/>
      </c>
      <c r="EZ61" s="361" t="str">
        <f t="shared" si="156"/>
        <v/>
      </c>
      <c r="FA61" s="362">
        <f t="shared" si="157"/>
        <v>0.4</v>
      </c>
      <c r="FB61" s="362">
        <f>ROUND(FA61*(1+[5]Inflación!$G$50),2)</f>
        <v>0.41</v>
      </c>
      <c r="FC61" s="363">
        <f t="shared" si="158"/>
        <v>5.2631578947368363E-2</v>
      </c>
    </row>
    <row r="62" spans="2:159" s="364" customFormat="1" ht="21" customHeight="1">
      <c r="B62" s="352">
        <f t="shared" si="159"/>
        <v>57</v>
      </c>
      <c r="C62" s="353" t="s">
        <v>157</v>
      </c>
      <c r="D62" s="354" t="s">
        <v>931</v>
      </c>
      <c r="E62" s="355" t="s">
        <v>12</v>
      </c>
      <c r="F62" s="356">
        <v>0.51</v>
      </c>
      <c r="G62" s="357"/>
      <c r="H62" s="354"/>
      <c r="I62" s="354"/>
      <c r="J62" s="358" t="str">
        <f>'[5]Precios de contratos anteriores'!AV66</f>
        <v xml:space="preserve"> </v>
      </c>
      <c r="K62" s="358" t="str">
        <f>'[5]Precios de contratos anteriores'!AW66</f>
        <v xml:space="preserve"> </v>
      </c>
      <c r="L62" s="358" t="str">
        <f>'[5]Precios de contratos anteriores'!AX66</f>
        <v xml:space="preserve"> </v>
      </c>
      <c r="M62" s="358" t="str">
        <f>'[5]Precios de contratos anteriores'!AY66</f>
        <v xml:space="preserve"> </v>
      </c>
      <c r="N62" s="354"/>
      <c r="O62" s="354"/>
      <c r="P62" s="354"/>
      <c r="Q62" s="354" t="str">
        <f>'[5]Precios de contratos anteriores'!AZ66</f>
        <v xml:space="preserve"> </v>
      </c>
      <c r="R62" s="354" t="str">
        <f>'[5]Precios de contratos anteriores'!BA66</f>
        <v xml:space="preserve"> </v>
      </c>
      <c r="S62" s="354" t="str">
        <f>'[5]Precios de contratos anteriores'!BB66</f>
        <v xml:space="preserve"> </v>
      </c>
      <c r="T62" s="354"/>
      <c r="U62" s="354"/>
      <c r="V62" s="354"/>
      <c r="W62" s="354"/>
      <c r="X62" s="354"/>
      <c r="Y62" s="354"/>
      <c r="Z62" s="354"/>
      <c r="AA62" s="354"/>
      <c r="AB62" s="354"/>
      <c r="AC62" s="354"/>
      <c r="AD62" s="354"/>
      <c r="AE62" s="354"/>
      <c r="AF62" s="354"/>
      <c r="AG62" s="354"/>
      <c r="AH62" s="354"/>
      <c r="AI62" s="354" t="str">
        <f>'[5]Precios de contratos anteriores'!BI66</f>
        <v xml:space="preserve"> </v>
      </c>
      <c r="AJ62" s="354"/>
      <c r="AK62" s="354"/>
      <c r="AL62" s="359">
        <v>0.4</v>
      </c>
      <c r="AM62" s="359">
        <v>0.6</v>
      </c>
      <c r="AN62" s="359">
        <v>0.52</v>
      </c>
      <c r="AO62" s="354"/>
      <c r="AP62" s="354"/>
      <c r="AQ62" s="354" t="str">
        <f>'[5]Precios de contratos anteriores'!BO66</f>
        <v xml:space="preserve"> </v>
      </c>
      <c r="AR62" s="360">
        <v>0.53549999999999998</v>
      </c>
      <c r="AS62" s="360">
        <v>0.53039999999999998</v>
      </c>
      <c r="AT62" s="360">
        <v>0.57999999999999996</v>
      </c>
      <c r="AU62" s="354" t="str">
        <f>'[5]Precios de contratos anteriores'!BP66</f>
        <v xml:space="preserve"> </v>
      </c>
      <c r="AV62" s="354" t="str">
        <f>'[5]Precios de contratos anteriores'!BQ66</f>
        <v xml:space="preserve"> </v>
      </c>
      <c r="AW62" s="354" t="str">
        <f>'[5]Precios de contratos anteriores'!BR66</f>
        <v xml:space="preserve"> </v>
      </c>
      <c r="AX62" s="360"/>
      <c r="AY62" s="360"/>
      <c r="AZ62" s="360">
        <v>1.04</v>
      </c>
      <c r="BA62" s="360" t="str">
        <f>'[5]Precios de contratos anteriores'!BS66</f>
        <v xml:space="preserve"> </v>
      </c>
      <c r="BB62" s="360" t="str">
        <f>'[5]Precios de contratos anteriores'!BT66</f>
        <v xml:space="preserve"> </v>
      </c>
      <c r="BC62" s="354"/>
      <c r="BD62" s="354"/>
      <c r="BE62" s="354"/>
      <c r="BF62" s="354"/>
      <c r="BG62" s="354"/>
      <c r="BH62" s="354"/>
      <c r="BI62" s="354"/>
      <c r="BJ62" s="354"/>
      <c r="BK62" s="354"/>
      <c r="BL62" s="354"/>
      <c r="BM62" s="354"/>
      <c r="BN62" s="354"/>
      <c r="BO62" s="354"/>
      <c r="BP62" s="354"/>
      <c r="BQ62" s="354"/>
      <c r="BR62" s="354"/>
      <c r="BS62" s="354" t="str">
        <f>'[5]Precios de contratos anteriores'!CB66</f>
        <v xml:space="preserve"> </v>
      </c>
      <c r="BT62" s="354" t="str">
        <f>'[5]Precios de contratos anteriores'!CC66</f>
        <v xml:space="preserve"> </v>
      </c>
      <c r="BU62" s="354" t="str">
        <f>'[5]Precios de contratos anteriores'!CD66</f>
        <v xml:space="preserve"> </v>
      </c>
      <c r="BV62" s="354"/>
      <c r="BW62" s="354"/>
      <c r="BX62" s="354"/>
      <c r="BY62" s="358" t="str">
        <f>'[5]Precios de contratos anteriores'!CE66</f>
        <v xml:space="preserve"> </v>
      </c>
      <c r="BZ62" s="358" t="str">
        <f>'[5]Precios de contratos anteriores'!CF66</f>
        <v xml:space="preserve"> </v>
      </c>
      <c r="CA62" s="358" t="str">
        <f>'[5]Precios de contratos anteriores'!CG66</f>
        <v xml:space="preserve"> </v>
      </c>
      <c r="CB62" s="358">
        <f t="shared" si="80"/>
        <v>0.58948750000000005</v>
      </c>
      <c r="CC62" s="358">
        <f t="shared" si="81"/>
        <v>0.19146812817579537</v>
      </c>
      <c r="CD62" s="358">
        <f t="shared" si="82"/>
        <v>0.39801937182420466</v>
      </c>
      <c r="CE62" s="358">
        <f t="shared" si="83"/>
        <v>0.78095562817579545</v>
      </c>
      <c r="CF62" s="358">
        <f t="shared" si="84"/>
        <v>0.56100000000000005</v>
      </c>
      <c r="CG62" s="361" t="str">
        <f t="shared" si="85"/>
        <v/>
      </c>
      <c r="CH62" s="361" t="str">
        <f t="shared" si="86"/>
        <v/>
      </c>
      <c r="CI62" s="361" t="str">
        <f t="shared" si="87"/>
        <v/>
      </c>
      <c r="CJ62" s="361" t="str">
        <f t="shared" si="88"/>
        <v/>
      </c>
      <c r="CK62" s="361" t="str">
        <f t="shared" si="89"/>
        <v/>
      </c>
      <c r="CL62" s="361" t="str">
        <f t="shared" si="90"/>
        <v/>
      </c>
      <c r="CM62" s="361" t="str">
        <f t="shared" si="91"/>
        <v/>
      </c>
      <c r="CN62" s="361" t="str">
        <f t="shared" si="92"/>
        <v/>
      </c>
      <c r="CO62" s="361" t="str">
        <f t="shared" si="93"/>
        <v/>
      </c>
      <c r="CP62" s="361" t="str">
        <f t="shared" si="94"/>
        <v/>
      </c>
      <c r="CQ62" s="361" t="str">
        <f t="shared" si="95"/>
        <v/>
      </c>
      <c r="CR62" s="361" t="str">
        <f t="shared" si="96"/>
        <v/>
      </c>
      <c r="CS62" s="361" t="str">
        <f t="shared" si="97"/>
        <v/>
      </c>
      <c r="CT62" s="361" t="str">
        <f t="shared" si="98"/>
        <v/>
      </c>
      <c r="CU62" s="361" t="str">
        <f t="shared" si="99"/>
        <v/>
      </c>
      <c r="CV62" s="361" t="str">
        <f t="shared" si="100"/>
        <v/>
      </c>
      <c r="CW62" s="361" t="str">
        <f t="shared" si="101"/>
        <v/>
      </c>
      <c r="CX62" s="361" t="str">
        <f t="shared" si="102"/>
        <v/>
      </c>
      <c r="CY62" s="361" t="str">
        <f t="shared" si="103"/>
        <v/>
      </c>
      <c r="CZ62" s="361" t="str">
        <f t="shared" si="104"/>
        <v/>
      </c>
      <c r="DA62" s="361" t="str">
        <f t="shared" si="105"/>
        <v/>
      </c>
      <c r="DB62" s="361" t="str">
        <f t="shared" si="106"/>
        <v/>
      </c>
      <c r="DC62" s="361" t="str">
        <f t="shared" si="107"/>
        <v/>
      </c>
      <c r="DD62" s="361" t="str">
        <f t="shared" si="108"/>
        <v/>
      </c>
      <c r="DE62" s="361" t="str">
        <f t="shared" si="109"/>
        <v/>
      </c>
      <c r="DF62" s="361" t="str">
        <f t="shared" si="110"/>
        <v/>
      </c>
      <c r="DG62" s="361" t="str">
        <f t="shared" si="111"/>
        <v/>
      </c>
      <c r="DH62" s="361" t="str">
        <f t="shared" si="112"/>
        <v/>
      </c>
      <c r="DI62" s="361" t="str">
        <f t="shared" si="113"/>
        <v/>
      </c>
      <c r="DJ62" s="361" t="str">
        <f t="shared" si="114"/>
        <v/>
      </c>
      <c r="DK62" s="361">
        <f t="shared" si="115"/>
        <v>0.4</v>
      </c>
      <c r="DL62" s="361" t="str">
        <f t="shared" si="116"/>
        <v/>
      </c>
      <c r="DM62" s="361">
        <f t="shared" si="117"/>
        <v>0.52</v>
      </c>
      <c r="DN62" s="361" t="str">
        <f t="shared" si="118"/>
        <v/>
      </c>
      <c r="DO62" s="361" t="str">
        <f t="shared" si="119"/>
        <v/>
      </c>
      <c r="DP62" s="361" t="str">
        <f t="shared" si="120"/>
        <v/>
      </c>
      <c r="DQ62" s="361">
        <f t="shared" si="121"/>
        <v>0.53549999999999998</v>
      </c>
      <c r="DR62" s="361">
        <f t="shared" si="122"/>
        <v>0.53039999999999998</v>
      </c>
      <c r="DS62" s="361" t="str">
        <f t="shared" si="123"/>
        <v/>
      </c>
      <c r="DT62" s="361" t="str">
        <f t="shared" si="124"/>
        <v/>
      </c>
      <c r="DU62" s="361" t="str">
        <f t="shared" si="125"/>
        <v/>
      </c>
      <c r="DV62" s="361" t="str">
        <f t="shared" si="126"/>
        <v/>
      </c>
      <c r="DW62" s="361" t="str">
        <f t="shared" si="127"/>
        <v/>
      </c>
      <c r="DX62" s="361" t="str">
        <f t="shared" si="128"/>
        <v/>
      </c>
      <c r="DY62" s="361" t="str">
        <f t="shared" si="129"/>
        <v/>
      </c>
      <c r="DZ62" s="361" t="str">
        <f t="shared" si="130"/>
        <v/>
      </c>
      <c r="EA62" s="361" t="str">
        <f t="shared" si="131"/>
        <v/>
      </c>
      <c r="EB62" s="361" t="str">
        <f t="shared" si="132"/>
        <v/>
      </c>
      <c r="EC62" s="361" t="str">
        <f t="shared" si="133"/>
        <v/>
      </c>
      <c r="ED62" s="361" t="str">
        <f t="shared" si="134"/>
        <v/>
      </c>
      <c r="EE62" s="361" t="str">
        <f t="shared" si="135"/>
        <v/>
      </c>
      <c r="EF62" s="361" t="str">
        <f t="shared" si="136"/>
        <v/>
      </c>
      <c r="EG62" s="361" t="str">
        <f t="shared" si="137"/>
        <v/>
      </c>
      <c r="EH62" s="361" t="str">
        <f t="shared" si="138"/>
        <v/>
      </c>
      <c r="EI62" s="361" t="str">
        <f t="shared" si="139"/>
        <v/>
      </c>
      <c r="EJ62" s="361" t="str">
        <f t="shared" si="140"/>
        <v/>
      </c>
      <c r="EK62" s="361" t="str">
        <f t="shared" si="141"/>
        <v/>
      </c>
      <c r="EL62" s="361" t="str">
        <f t="shared" si="142"/>
        <v/>
      </c>
      <c r="EM62" s="361" t="str">
        <f t="shared" si="143"/>
        <v/>
      </c>
      <c r="EN62" s="361" t="str">
        <f t="shared" si="144"/>
        <v/>
      </c>
      <c r="EO62" s="361" t="str">
        <f t="shared" si="145"/>
        <v/>
      </c>
      <c r="EP62" s="361" t="str">
        <f t="shared" si="146"/>
        <v/>
      </c>
      <c r="EQ62" s="361" t="str">
        <f t="shared" si="147"/>
        <v/>
      </c>
      <c r="ER62" s="361" t="str">
        <f t="shared" si="148"/>
        <v/>
      </c>
      <c r="ES62" s="361" t="str">
        <f t="shared" si="149"/>
        <v/>
      </c>
      <c r="ET62" s="361" t="str">
        <f t="shared" si="150"/>
        <v/>
      </c>
      <c r="EU62" s="361" t="str">
        <f t="shared" si="151"/>
        <v/>
      </c>
      <c r="EV62" s="361" t="str">
        <f t="shared" si="152"/>
        <v/>
      </c>
      <c r="EW62" s="361" t="str">
        <f t="shared" si="153"/>
        <v/>
      </c>
      <c r="EX62" s="361" t="str">
        <f t="shared" si="154"/>
        <v/>
      </c>
      <c r="EY62" s="361" t="str">
        <f t="shared" si="155"/>
        <v/>
      </c>
      <c r="EZ62" s="361" t="str">
        <f t="shared" si="156"/>
        <v/>
      </c>
      <c r="FA62" s="362">
        <f t="shared" si="157"/>
        <v>0.5</v>
      </c>
      <c r="FB62" s="362">
        <f>ROUND(FA62*(1+[5]Inflación!$G$50),2)</f>
        <v>0.51</v>
      </c>
      <c r="FC62" s="363">
        <f t="shared" si="158"/>
        <v>-1.9607843137254943E-2</v>
      </c>
    </row>
    <row r="63" spans="2:159" s="364" customFormat="1" ht="21" customHeight="1">
      <c r="B63" s="352">
        <f t="shared" si="159"/>
        <v>58</v>
      </c>
      <c r="C63" s="353" t="s">
        <v>141</v>
      </c>
      <c r="D63" s="354" t="s">
        <v>931</v>
      </c>
      <c r="E63" s="355" t="s">
        <v>12</v>
      </c>
      <c r="F63" s="356">
        <v>40.33</v>
      </c>
      <c r="G63" s="357"/>
      <c r="H63" s="354"/>
      <c r="I63" s="354"/>
      <c r="J63" s="358" t="str">
        <f>'[5]Precios de contratos anteriores'!AV67</f>
        <v xml:space="preserve"> </v>
      </c>
      <c r="K63" s="358" t="str">
        <f>'[5]Precios de contratos anteriores'!AW67</f>
        <v xml:space="preserve"> </v>
      </c>
      <c r="L63" s="358" t="str">
        <f>'[5]Precios de contratos anteriores'!AX67</f>
        <v xml:space="preserve"> </v>
      </c>
      <c r="M63" s="358" t="str">
        <f>'[5]Precios de contratos anteriores'!AY67</f>
        <v xml:space="preserve"> </v>
      </c>
      <c r="N63" s="354"/>
      <c r="O63" s="354"/>
      <c r="P63" s="354"/>
      <c r="Q63" s="354" t="str">
        <f>'[5]Precios de contratos anteriores'!AZ67</f>
        <v xml:space="preserve"> </v>
      </c>
      <c r="R63" s="354" t="str">
        <f>'[5]Precios de contratos anteriores'!BA67</f>
        <v xml:space="preserve"> </v>
      </c>
      <c r="S63" s="354" t="str">
        <f>'[5]Precios de contratos anteriores'!BB67</f>
        <v xml:space="preserve"> </v>
      </c>
      <c r="T63" s="354"/>
      <c r="U63" s="354"/>
      <c r="V63" s="354"/>
      <c r="W63" s="354"/>
      <c r="X63" s="354"/>
      <c r="Y63" s="354"/>
      <c r="Z63" s="354"/>
      <c r="AA63" s="354"/>
      <c r="AB63" s="354"/>
      <c r="AC63" s="354"/>
      <c r="AD63" s="354"/>
      <c r="AE63" s="354"/>
      <c r="AF63" s="354"/>
      <c r="AG63" s="354"/>
      <c r="AH63" s="354"/>
      <c r="AI63" s="354" t="str">
        <f>'[5]Precios de contratos anteriores'!BI67</f>
        <v xml:space="preserve"> </v>
      </c>
      <c r="AJ63" s="354"/>
      <c r="AK63" s="354"/>
      <c r="AL63" s="359">
        <v>29.5</v>
      </c>
      <c r="AM63" s="359">
        <v>32.5</v>
      </c>
      <c r="AN63" s="359">
        <v>38.35</v>
      </c>
      <c r="AO63" s="354"/>
      <c r="AP63" s="354"/>
      <c r="AQ63" s="354" t="str">
        <f>'[5]Precios de contratos anteriores'!BO67</f>
        <v xml:space="preserve"> </v>
      </c>
      <c r="AR63" s="360">
        <v>42.346499999999999</v>
      </c>
      <c r="AS63" s="360">
        <v>41.943199999999997</v>
      </c>
      <c r="AT63" s="360">
        <v>45.2</v>
      </c>
      <c r="AU63" s="354" t="str">
        <f>'[5]Precios de contratos anteriores'!BP67</f>
        <v xml:space="preserve"> </v>
      </c>
      <c r="AV63" s="354" t="str">
        <f>'[5]Precios de contratos anteriores'!BQ67</f>
        <v xml:space="preserve"> </v>
      </c>
      <c r="AW63" s="354" t="str">
        <f>'[5]Precios de contratos anteriores'!BR67</f>
        <v xml:space="preserve"> </v>
      </c>
      <c r="AX63" s="360"/>
      <c r="AY63" s="360"/>
      <c r="AZ63" s="360"/>
      <c r="BA63" s="360" t="str">
        <f>'[5]Precios de contratos anteriores'!BS67</f>
        <v xml:space="preserve"> </v>
      </c>
      <c r="BB63" s="360" t="str">
        <f>'[5]Precios de contratos anteriores'!BT67</f>
        <v xml:space="preserve"> </v>
      </c>
      <c r="BC63" s="354"/>
      <c r="BD63" s="354"/>
      <c r="BE63" s="354"/>
      <c r="BF63" s="354"/>
      <c r="BG63" s="354"/>
      <c r="BH63" s="354"/>
      <c r="BI63" s="354"/>
      <c r="BJ63" s="354"/>
      <c r="BK63" s="354"/>
      <c r="BL63" s="354"/>
      <c r="BM63" s="354"/>
      <c r="BN63" s="354"/>
      <c r="BO63" s="354"/>
      <c r="BP63" s="354"/>
      <c r="BQ63" s="354"/>
      <c r="BR63" s="354"/>
      <c r="BS63" s="354" t="str">
        <f>'[5]Precios de contratos anteriores'!CB67</f>
        <v xml:space="preserve"> </v>
      </c>
      <c r="BT63" s="354">
        <f>'[5]Precios de contratos anteriores'!CC67</f>
        <v>41.477370000000001</v>
      </c>
      <c r="BU63" s="354" t="str">
        <f>'[5]Precios de contratos anteriores'!CD67</f>
        <v xml:space="preserve"> </v>
      </c>
      <c r="BV63" s="354"/>
      <c r="BW63" s="354"/>
      <c r="BX63" s="354"/>
      <c r="BY63" s="358" t="str">
        <f>'[5]Precios de contratos anteriores'!CE67</f>
        <v xml:space="preserve"> </v>
      </c>
      <c r="BZ63" s="358" t="str">
        <f>'[5]Precios de contratos anteriores'!CF67</f>
        <v xml:space="preserve"> </v>
      </c>
      <c r="CA63" s="358" t="str">
        <f>'[5]Precios de contratos anteriores'!CG67</f>
        <v xml:space="preserve"> </v>
      </c>
      <c r="CB63" s="358">
        <f t="shared" si="80"/>
        <v>38.955883749999998</v>
      </c>
      <c r="CC63" s="358">
        <f t="shared" si="81"/>
        <v>5.3333811395611939</v>
      </c>
      <c r="CD63" s="358">
        <f t="shared" si="82"/>
        <v>33.622502610438801</v>
      </c>
      <c r="CE63" s="358">
        <f t="shared" si="83"/>
        <v>44.289264889561196</v>
      </c>
      <c r="CF63" s="358">
        <f t="shared" si="84"/>
        <v>44.363</v>
      </c>
      <c r="CG63" s="361" t="str">
        <f t="shared" si="85"/>
        <v/>
      </c>
      <c r="CH63" s="361" t="str">
        <f t="shared" si="86"/>
        <v/>
      </c>
      <c r="CI63" s="361" t="str">
        <f t="shared" si="87"/>
        <v/>
      </c>
      <c r="CJ63" s="361" t="str">
        <f t="shared" si="88"/>
        <v/>
      </c>
      <c r="CK63" s="361" t="str">
        <f t="shared" si="89"/>
        <v/>
      </c>
      <c r="CL63" s="361" t="str">
        <f t="shared" si="90"/>
        <v/>
      </c>
      <c r="CM63" s="361" t="str">
        <f t="shared" si="91"/>
        <v/>
      </c>
      <c r="CN63" s="361" t="str">
        <f t="shared" si="92"/>
        <v/>
      </c>
      <c r="CO63" s="361" t="str">
        <f t="shared" si="93"/>
        <v/>
      </c>
      <c r="CP63" s="361" t="str">
        <f t="shared" si="94"/>
        <v/>
      </c>
      <c r="CQ63" s="361" t="str">
        <f t="shared" si="95"/>
        <v/>
      </c>
      <c r="CR63" s="361" t="str">
        <f t="shared" si="96"/>
        <v/>
      </c>
      <c r="CS63" s="361" t="str">
        <f t="shared" si="97"/>
        <v/>
      </c>
      <c r="CT63" s="361" t="str">
        <f t="shared" si="98"/>
        <v/>
      </c>
      <c r="CU63" s="361" t="str">
        <f t="shared" si="99"/>
        <v/>
      </c>
      <c r="CV63" s="361" t="str">
        <f t="shared" si="100"/>
        <v/>
      </c>
      <c r="CW63" s="361" t="str">
        <f t="shared" si="101"/>
        <v/>
      </c>
      <c r="CX63" s="361" t="str">
        <f t="shared" si="102"/>
        <v/>
      </c>
      <c r="CY63" s="361" t="str">
        <f t="shared" si="103"/>
        <v/>
      </c>
      <c r="CZ63" s="361" t="str">
        <f t="shared" si="104"/>
        <v/>
      </c>
      <c r="DA63" s="361" t="str">
        <f t="shared" si="105"/>
        <v/>
      </c>
      <c r="DB63" s="361" t="str">
        <f t="shared" si="106"/>
        <v/>
      </c>
      <c r="DC63" s="361" t="str">
        <f t="shared" si="107"/>
        <v/>
      </c>
      <c r="DD63" s="361" t="str">
        <f t="shared" si="108"/>
        <v/>
      </c>
      <c r="DE63" s="361" t="str">
        <f t="shared" si="109"/>
        <v/>
      </c>
      <c r="DF63" s="361" t="str">
        <f t="shared" si="110"/>
        <v/>
      </c>
      <c r="DG63" s="361" t="str">
        <f t="shared" si="111"/>
        <v/>
      </c>
      <c r="DH63" s="361" t="str">
        <f t="shared" si="112"/>
        <v/>
      </c>
      <c r="DI63" s="361" t="str">
        <f t="shared" si="113"/>
        <v/>
      </c>
      <c r="DJ63" s="361" t="str">
        <f t="shared" si="114"/>
        <v/>
      </c>
      <c r="DK63" s="361" t="str">
        <f t="shared" si="115"/>
        <v/>
      </c>
      <c r="DL63" s="361" t="str">
        <f t="shared" si="116"/>
        <v/>
      </c>
      <c r="DM63" s="361">
        <f t="shared" si="117"/>
        <v>38.35</v>
      </c>
      <c r="DN63" s="361" t="str">
        <f t="shared" si="118"/>
        <v/>
      </c>
      <c r="DO63" s="361" t="str">
        <f t="shared" si="119"/>
        <v/>
      </c>
      <c r="DP63" s="361" t="str">
        <f t="shared" si="120"/>
        <v/>
      </c>
      <c r="DQ63" s="361">
        <f t="shared" si="121"/>
        <v>42.346499999999999</v>
      </c>
      <c r="DR63" s="361">
        <f t="shared" si="122"/>
        <v>41.943199999999997</v>
      </c>
      <c r="DS63" s="361" t="str">
        <f t="shared" si="123"/>
        <v/>
      </c>
      <c r="DT63" s="361" t="str">
        <f t="shared" si="124"/>
        <v/>
      </c>
      <c r="DU63" s="361" t="str">
        <f t="shared" si="125"/>
        <v/>
      </c>
      <c r="DV63" s="361" t="str">
        <f t="shared" si="126"/>
        <v/>
      </c>
      <c r="DW63" s="361" t="str">
        <f t="shared" si="127"/>
        <v/>
      </c>
      <c r="DX63" s="361" t="str">
        <f t="shared" si="128"/>
        <v/>
      </c>
      <c r="DY63" s="361" t="str">
        <f t="shared" si="129"/>
        <v/>
      </c>
      <c r="DZ63" s="361" t="str">
        <f t="shared" si="130"/>
        <v/>
      </c>
      <c r="EA63" s="361" t="str">
        <f t="shared" si="131"/>
        <v/>
      </c>
      <c r="EB63" s="361" t="str">
        <f t="shared" si="132"/>
        <v/>
      </c>
      <c r="EC63" s="361" t="str">
        <f t="shared" si="133"/>
        <v/>
      </c>
      <c r="ED63" s="361" t="str">
        <f t="shared" si="134"/>
        <v/>
      </c>
      <c r="EE63" s="361" t="str">
        <f t="shared" si="135"/>
        <v/>
      </c>
      <c r="EF63" s="361" t="str">
        <f t="shared" si="136"/>
        <v/>
      </c>
      <c r="EG63" s="361" t="str">
        <f t="shared" si="137"/>
        <v/>
      </c>
      <c r="EH63" s="361" t="str">
        <f t="shared" si="138"/>
        <v/>
      </c>
      <c r="EI63" s="361" t="str">
        <f t="shared" si="139"/>
        <v/>
      </c>
      <c r="EJ63" s="361" t="str">
        <f t="shared" si="140"/>
        <v/>
      </c>
      <c r="EK63" s="361" t="str">
        <f t="shared" si="141"/>
        <v/>
      </c>
      <c r="EL63" s="361" t="str">
        <f t="shared" si="142"/>
        <v/>
      </c>
      <c r="EM63" s="361" t="str">
        <f t="shared" si="143"/>
        <v/>
      </c>
      <c r="EN63" s="361" t="str">
        <f t="shared" si="144"/>
        <v/>
      </c>
      <c r="EO63" s="361" t="str">
        <f t="shared" si="145"/>
        <v/>
      </c>
      <c r="EP63" s="361" t="str">
        <f t="shared" si="146"/>
        <v/>
      </c>
      <c r="EQ63" s="361" t="str">
        <f t="shared" si="147"/>
        <v/>
      </c>
      <c r="ER63" s="361" t="str">
        <f t="shared" si="148"/>
        <v/>
      </c>
      <c r="ES63" s="361">
        <f t="shared" si="149"/>
        <v>41.477370000000001</v>
      </c>
      <c r="ET63" s="361" t="str">
        <f t="shared" si="150"/>
        <v/>
      </c>
      <c r="EU63" s="361" t="str">
        <f t="shared" si="151"/>
        <v/>
      </c>
      <c r="EV63" s="361" t="str">
        <f t="shared" si="152"/>
        <v/>
      </c>
      <c r="EW63" s="361" t="str">
        <f t="shared" si="153"/>
        <v/>
      </c>
      <c r="EX63" s="361" t="str">
        <f t="shared" si="154"/>
        <v/>
      </c>
      <c r="EY63" s="361" t="str">
        <f t="shared" si="155"/>
        <v/>
      </c>
      <c r="EZ63" s="361" t="str">
        <f t="shared" si="156"/>
        <v/>
      </c>
      <c r="FA63" s="362">
        <f t="shared" si="157"/>
        <v>41.09</v>
      </c>
      <c r="FB63" s="362">
        <f>ROUND(FA63*(1+[5]Inflación!$G$50),2)</f>
        <v>41.62</v>
      </c>
      <c r="FC63" s="363">
        <f t="shared" si="158"/>
        <v>1.8844532606000719E-2</v>
      </c>
    </row>
    <row r="64" spans="2:159" ht="21" customHeight="1">
      <c r="B64" s="309">
        <f t="shared" si="159"/>
        <v>59</v>
      </c>
      <c r="C64" s="315" t="s">
        <v>1004</v>
      </c>
      <c r="D64" s="302" t="s">
        <v>931</v>
      </c>
      <c r="E64" s="311" t="s">
        <v>12</v>
      </c>
      <c r="F64" s="314">
        <v>11</v>
      </c>
      <c r="G64" s="304"/>
      <c r="H64" s="302"/>
      <c r="I64" s="302"/>
      <c r="J64" s="301" t="str">
        <f>'[5]Precios de contratos anteriores'!AV68</f>
        <v xml:space="preserve"> </v>
      </c>
      <c r="K64" s="301" t="str">
        <f>'[5]Precios de contratos anteriores'!AW68</f>
        <v xml:space="preserve"> </v>
      </c>
      <c r="L64" s="301" t="str">
        <f>'[5]Precios de contratos anteriores'!AX68</f>
        <v xml:space="preserve"> </v>
      </c>
      <c r="M64" s="301" t="str">
        <f>'[5]Precios de contratos anteriores'!AY68</f>
        <v xml:space="preserve"> </v>
      </c>
      <c r="N64" s="302"/>
      <c r="O64" s="302"/>
      <c r="P64" s="302"/>
      <c r="Q64" s="302" t="str">
        <f>'[5]Precios de contratos anteriores'!AZ68</f>
        <v xml:space="preserve"> </v>
      </c>
      <c r="R64" s="302" t="str">
        <f>'[5]Precios de contratos anteriores'!BA68</f>
        <v xml:space="preserve"> </v>
      </c>
      <c r="S64" s="302" t="str">
        <f>'[5]Precios de contratos anteriores'!BB68</f>
        <v xml:space="preserve"> </v>
      </c>
      <c r="T64" s="302"/>
      <c r="U64" s="302"/>
      <c r="V64" s="302"/>
      <c r="W64" s="302"/>
      <c r="X64" s="302"/>
      <c r="Y64" s="302"/>
      <c r="Z64" s="302"/>
      <c r="AA64" s="302"/>
      <c r="AB64" s="302"/>
      <c r="AC64" s="302"/>
      <c r="AD64" s="302"/>
      <c r="AE64" s="302"/>
      <c r="AF64" s="302"/>
      <c r="AG64" s="302"/>
      <c r="AH64" s="302"/>
      <c r="AI64" s="302" t="str">
        <f>'[5]Precios de contratos anteriores'!BI68</f>
        <v xml:space="preserve"> </v>
      </c>
      <c r="AJ64" s="302"/>
      <c r="AK64" s="302"/>
      <c r="AL64" s="313">
        <v>14</v>
      </c>
      <c r="AM64" s="313">
        <v>15.5</v>
      </c>
      <c r="AN64" s="313">
        <v>18.2</v>
      </c>
      <c r="AO64" s="302"/>
      <c r="AP64" s="302"/>
      <c r="AQ64" s="302" t="str">
        <f>'[5]Precios de contratos anteriores'!BO68</f>
        <v xml:space="preserve"> </v>
      </c>
      <c r="AR64" s="303">
        <v>11.55</v>
      </c>
      <c r="AS64" s="303">
        <v>11.44</v>
      </c>
      <c r="AT64" s="303">
        <v>14.8</v>
      </c>
      <c r="AU64" s="302" t="str">
        <f>'[5]Precios de contratos anteriores'!BP68</f>
        <v xml:space="preserve"> </v>
      </c>
      <c r="AV64" s="302" t="str">
        <f>'[5]Precios de contratos anteriores'!BQ68</f>
        <v xml:space="preserve"> </v>
      </c>
      <c r="AW64" s="302" t="str">
        <f>'[5]Precios de contratos anteriores'!BR68</f>
        <v xml:space="preserve"> </v>
      </c>
      <c r="AX64" s="303">
        <v>9.16</v>
      </c>
      <c r="AY64" s="303">
        <v>8.5</v>
      </c>
      <c r="AZ64" s="303"/>
      <c r="BA64" s="303">
        <f>'[5]Precios de contratos anteriores'!BS68</f>
        <v>9.2484856000000004</v>
      </c>
      <c r="BB64" s="303">
        <f>'[5]Precios de contratos anteriores'!BT68</f>
        <v>10.130999999999998</v>
      </c>
      <c r="BC64" s="302"/>
      <c r="BD64" s="302"/>
      <c r="BE64" s="302"/>
      <c r="BF64" s="302"/>
      <c r="BG64" s="302"/>
      <c r="BH64" s="302"/>
      <c r="BI64" s="302"/>
      <c r="BJ64" s="302"/>
      <c r="BK64" s="302"/>
      <c r="BL64" s="302"/>
      <c r="BM64" s="302"/>
      <c r="BN64" s="302"/>
      <c r="BO64" s="302"/>
      <c r="BP64" s="302"/>
      <c r="BQ64" s="302"/>
      <c r="BR64" s="302"/>
      <c r="BS64" s="302">
        <f>'[5]Precios de contratos anteriores'!CB68</f>
        <v>11.057234999999999</v>
      </c>
      <c r="BT64" s="302" t="str">
        <f>'[5]Precios de contratos anteriores'!CC68</f>
        <v xml:space="preserve"> </v>
      </c>
      <c r="BU64" s="302" t="str">
        <f>'[5]Precios de contratos anteriores'!CD68</f>
        <v xml:space="preserve"> </v>
      </c>
      <c r="BV64" s="302"/>
      <c r="BW64" s="302"/>
      <c r="BX64" s="302"/>
      <c r="BY64" s="301" t="str">
        <f>'[5]Precios de contratos anteriores'!CE68</f>
        <v xml:space="preserve"> </v>
      </c>
      <c r="BZ64" s="301" t="str">
        <f>'[5]Precios de contratos anteriores'!CF68</f>
        <v xml:space="preserve"> </v>
      </c>
      <c r="CA64" s="301" t="str">
        <f>'[5]Precios de contratos anteriores'!CG68</f>
        <v xml:space="preserve"> </v>
      </c>
      <c r="CB64" s="301">
        <f t="shared" si="80"/>
        <v>12.048893383333331</v>
      </c>
      <c r="CC64" s="301">
        <f t="shared" si="81"/>
        <v>2.9585901369560133</v>
      </c>
      <c r="CD64" s="301">
        <f t="shared" si="82"/>
        <v>9.0903032463773172</v>
      </c>
      <c r="CE64" s="301">
        <f t="shared" si="83"/>
        <v>15.007483520289345</v>
      </c>
      <c r="CF64" s="301">
        <f t="shared" si="84"/>
        <v>12.100000000000001</v>
      </c>
      <c r="CG64" s="300" t="str">
        <f t="shared" si="85"/>
        <v/>
      </c>
      <c r="CH64" s="300" t="str">
        <f t="shared" si="86"/>
        <v/>
      </c>
      <c r="CI64" s="300" t="str">
        <f t="shared" si="87"/>
        <v/>
      </c>
      <c r="CJ64" s="300" t="str">
        <f t="shared" si="88"/>
        <v/>
      </c>
      <c r="CK64" s="300" t="str">
        <f t="shared" si="89"/>
        <v/>
      </c>
      <c r="CL64" s="300" t="str">
        <f t="shared" si="90"/>
        <v/>
      </c>
      <c r="CM64" s="300" t="str">
        <f t="shared" si="91"/>
        <v/>
      </c>
      <c r="CN64" s="300" t="str">
        <f t="shared" si="92"/>
        <v/>
      </c>
      <c r="CO64" s="300" t="str">
        <f t="shared" si="93"/>
        <v/>
      </c>
      <c r="CP64" s="300" t="str">
        <f t="shared" si="94"/>
        <v/>
      </c>
      <c r="CQ64" s="300" t="str">
        <f t="shared" si="95"/>
        <v/>
      </c>
      <c r="CR64" s="300" t="str">
        <f t="shared" si="96"/>
        <v/>
      </c>
      <c r="CS64" s="300" t="str">
        <f t="shared" si="97"/>
        <v/>
      </c>
      <c r="CT64" s="300" t="str">
        <f t="shared" si="98"/>
        <v/>
      </c>
      <c r="CU64" s="300" t="str">
        <f t="shared" si="99"/>
        <v/>
      </c>
      <c r="CV64" s="300" t="str">
        <f t="shared" si="100"/>
        <v/>
      </c>
      <c r="CW64" s="300" t="str">
        <f t="shared" si="101"/>
        <v/>
      </c>
      <c r="CX64" s="300" t="str">
        <f t="shared" si="102"/>
        <v/>
      </c>
      <c r="CY64" s="300" t="str">
        <f t="shared" si="103"/>
        <v/>
      </c>
      <c r="CZ64" s="300" t="str">
        <f t="shared" si="104"/>
        <v/>
      </c>
      <c r="DA64" s="300" t="str">
        <f t="shared" si="105"/>
        <v/>
      </c>
      <c r="DB64" s="300" t="str">
        <f t="shared" si="106"/>
        <v/>
      </c>
      <c r="DC64" s="300" t="str">
        <f t="shared" si="107"/>
        <v/>
      </c>
      <c r="DD64" s="300" t="str">
        <f t="shared" si="108"/>
        <v/>
      </c>
      <c r="DE64" s="300" t="str">
        <f t="shared" si="109"/>
        <v/>
      </c>
      <c r="DF64" s="300" t="str">
        <f t="shared" si="110"/>
        <v/>
      </c>
      <c r="DG64" s="300" t="str">
        <f t="shared" si="111"/>
        <v/>
      </c>
      <c r="DH64" s="300" t="str">
        <f t="shared" si="112"/>
        <v/>
      </c>
      <c r="DI64" s="300" t="str">
        <f t="shared" si="113"/>
        <v/>
      </c>
      <c r="DJ64" s="300" t="str">
        <f t="shared" si="114"/>
        <v/>
      </c>
      <c r="DK64" s="300" t="str">
        <f t="shared" si="115"/>
        <v/>
      </c>
      <c r="DL64" s="300" t="str">
        <f t="shared" si="116"/>
        <v/>
      </c>
      <c r="DM64" s="300" t="str">
        <f t="shared" si="117"/>
        <v/>
      </c>
      <c r="DN64" s="300" t="str">
        <f t="shared" si="118"/>
        <v/>
      </c>
      <c r="DO64" s="300" t="str">
        <f t="shared" si="119"/>
        <v/>
      </c>
      <c r="DP64" s="300" t="str">
        <f t="shared" si="120"/>
        <v/>
      </c>
      <c r="DQ64" s="300">
        <f t="shared" si="121"/>
        <v>11.55</v>
      </c>
      <c r="DR64" s="300">
        <f t="shared" si="122"/>
        <v>11.44</v>
      </c>
      <c r="DS64" s="300" t="str">
        <f t="shared" si="123"/>
        <v/>
      </c>
      <c r="DT64" s="300" t="str">
        <f t="shared" si="124"/>
        <v/>
      </c>
      <c r="DU64" s="300" t="str">
        <f t="shared" si="125"/>
        <v/>
      </c>
      <c r="DV64" s="300" t="str">
        <f t="shared" si="126"/>
        <v/>
      </c>
      <c r="DW64" s="300">
        <f t="shared" si="127"/>
        <v>9.16</v>
      </c>
      <c r="DX64" s="300" t="str">
        <f t="shared" si="128"/>
        <v/>
      </c>
      <c r="DY64" s="300" t="str">
        <f t="shared" si="129"/>
        <v/>
      </c>
      <c r="DZ64" s="300">
        <f t="shared" si="130"/>
        <v>9.2484856000000004</v>
      </c>
      <c r="EA64" s="300">
        <f t="shared" si="131"/>
        <v>10.130999999999998</v>
      </c>
      <c r="EB64" s="300" t="str">
        <f t="shared" si="132"/>
        <v/>
      </c>
      <c r="EC64" s="300" t="str">
        <f t="shared" si="133"/>
        <v/>
      </c>
      <c r="ED64" s="300" t="str">
        <f t="shared" si="134"/>
        <v/>
      </c>
      <c r="EE64" s="300" t="str">
        <f t="shared" si="135"/>
        <v/>
      </c>
      <c r="EF64" s="300" t="str">
        <f t="shared" si="136"/>
        <v/>
      </c>
      <c r="EG64" s="300" t="str">
        <f t="shared" si="137"/>
        <v/>
      </c>
      <c r="EH64" s="300" t="str">
        <f t="shared" si="138"/>
        <v/>
      </c>
      <c r="EI64" s="300" t="str">
        <f t="shared" si="139"/>
        <v/>
      </c>
      <c r="EJ64" s="300" t="str">
        <f t="shared" si="140"/>
        <v/>
      </c>
      <c r="EK64" s="300" t="str">
        <f t="shared" si="141"/>
        <v/>
      </c>
      <c r="EL64" s="300" t="str">
        <f t="shared" si="142"/>
        <v/>
      </c>
      <c r="EM64" s="300" t="str">
        <f t="shared" si="143"/>
        <v/>
      </c>
      <c r="EN64" s="300" t="str">
        <f t="shared" si="144"/>
        <v/>
      </c>
      <c r="EO64" s="300" t="str">
        <f t="shared" si="145"/>
        <v/>
      </c>
      <c r="EP64" s="300" t="str">
        <f t="shared" si="146"/>
        <v/>
      </c>
      <c r="EQ64" s="300" t="str">
        <f t="shared" si="147"/>
        <v/>
      </c>
      <c r="ER64" s="300">
        <f t="shared" si="148"/>
        <v>11.057234999999999</v>
      </c>
      <c r="ES64" s="300" t="str">
        <f t="shared" si="149"/>
        <v/>
      </c>
      <c r="ET64" s="300" t="str">
        <f t="shared" si="150"/>
        <v/>
      </c>
      <c r="EU64" s="300" t="str">
        <f t="shared" si="151"/>
        <v/>
      </c>
      <c r="EV64" s="300" t="str">
        <f t="shared" si="152"/>
        <v/>
      </c>
      <c r="EW64" s="300" t="str">
        <f t="shared" si="153"/>
        <v/>
      </c>
      <c r="EX64" s="300" t="str">
        <f t="shared" si="154"/>
        <v/>
      </c>
      <c r="EY64" s="300" t="str">
        <f t="shared" si="155"/>
        <v/>
      </c>
      <c r="EZ64" s="300" t="str">
        <f t="shared" si="156"/>
        <v/>
      </c>
      <c r="FA64" s="299">
        <f t="shared" si="157"/>
        <v>10.52</v>
      </c>
      <c r="FB64" s="299">
        <f>ROUND(FA64*(1+[5]Inflación!$G$50),2)</f>
        <v>10.66</v>
      </c>
      <c r="FC64" s="298">
        <f t="shared" si="158"/>
        <v>-4.3636363636363695E-2</v>
      </c>
    </row>
    <row r="65" spans="2:159" s="364" customFormat="1" ht="21" customHeight="1">
      <c r="B65" s="352">
        <f t="shared" si="159"/>
        <v>60</v>
      </c>
      <c r="C65" s="353" t="s">
        <v>1003</v>
      </c>
      <c r="D65" s="354" t="s">
        <v>931</v>
      </c>
      <c r="E65" s="355" t="s">
        <v>12</v>
      </c>
      <c r="F65" s="356">
        <v>0.51</v>
      </c>
      <c r="G65" s="357"/>
      <c r="H65" s="354"/>
      <c r="I65" s="354"/>
      <c r="J65" s="358" t="str">
        <f>'[5]Precios de contratos anteriores'!AV69</f>
        <v xml:space="preserve"> </v>
      </c>
      <c r="K65" s="358" t="str">
        <f>'[5]Precios de contratos anteriores'!AW69</f>
        <v xml:space="preserve"> </v>
      </c>
      <c r="L65" s="358" t="str">
        <f>'[5]Precios de contratos anteriores'!AX69</f>
        <v xml:space="preserve"> </v>
      </c>
      <c r="M65" s="358" t="str">
        <f>'[5]Precios de contratos anteriores'!AY69</f>
        <v xml:space="preserve"> </v>
      </c>
      <c r="N65" s="354"/>
      <c r="O65" s="354"/>
      <c r="P65" s="354"/>
      <c r="Q65" s="354" t="str">
        <f>'[5]Precios de contratos anteriores'!AZ69</f>
        <v xml:space="preserve"> </v>
      </c>
      <c r="R65" s="354" t="str">
        <f>'[5]Precios de contratos anteriores'!BA69</f>
        <v xml:space="preserve"> </v>
      </c>
      <c r="S65" s="354" t="str">
        <f>'[5]Precios de contratos anteriores'!BB69</f>
        <v xml:space="preserve"> </v>
      </c>
      <c r="T65" s="354"/>
      <c r="U65" s="354"/>
      <c r="V65" s="354"/>
      <c r="W65" s="354"/>
      <c r="X65" s="354"/>
      <c r="Y65" s="354"/>
      <c r="Z65" s="354"/>
      <c r="AA65" s="354"/>
      <c r="AB65" s="354"/>
      <c r="AC65" s="354"/>
      <c r="AD65" s="354"/>
      <c r="AE65" s="354"/>
      <c r="AF65" s="354"/>
      <c r="AG65" s="354"/>
      <c r="AH65" s="354"/>
      <c r="AI65" s="354" t="str">
        <f>'[5]Precios de contratos anteriores'!BI69</f>
        <v xml:space="preserve"> </v>
      </c>
      <c r="AJ65" s="354"/>
      <c r="AK65" s="354"/>
      <c r="AL65" s="359">
        <v>0.65</v>
      </c>
      <c r="AM65" s="359">
        <v>0.78</v>
      </c>
      <c r="AN65" s="359">
        <v>0.85</v>
      </c>
      <c r="AO65" s="354"/>
      <c r="AP65" s="354"/>
      <c r="AQ65" s="354" t="str">
        <f>'[5]Precios de contratos anteriores'!BO69</f>
        <v xml:space="preserve"> </v>
      </c>
      <c r="AR65" s="360">
        <v>0.53549999999999998</v>
      </c>
      <c r="AS65" s="360">
        <v>0.53039999999999998</v>
      </c>
      <c r="AT65" s="360">
        <v>0.62</v>
      </c>
      <c r="AU65" s="354" t="str">
        <f>'[5]Precios de contratos anteriores'!BP69</f>
        <v xml:space="preserve"> </v>
      </c>
      <c r="AV65" s="354" t="str">
        <f>'[5]Precios de contratos anteriores'!BQ69</f>
        <v xml:space="preserve"> </v>
      </c>
      <c r="AW65" s="354" t="str">
        <f>'[5]Precios de contratos anteriores'!BR69</f>
        <v xml:space="preserve"> </v>
      </c>
      <c r="AX65" s="360"/>
      <c r="AY65" s="360"/>
      <c r="AZ65" s="360"/>
      <c r="BA65" s="360" t="str">
        <f>'[5]Precios de contratos anteriores'!BS69</f>
        <v xml:space="preserve"> </v>
      </c>
      <c r="BB65" s="360" t="str">
        <f>'[5]Precios de contratos anteriores'!BT69</f>
        <v xml:space="preserve"> </v>
      </c>
      <c r="BC65" s="354"/>
      <c r="BD65" s="354"/>
      <c r="BE65" s="354"/>
      <c r="BF65" s="354"/>
      <c r="BG65" s="354"/>
      <c r="BH65" s="354"/>
      <c r="BI65" s="354"/>
      <c r="BJ65" s="354"/>
      <c r="BK65" s="354"/>
      <c r="BL65" s="354"/>
      <c r="BM65" s="354"/>
      <c r="BN65" s="354"/>
      <c r="BO65" s="354"/>
      <c r="BP65" s="354"/>
      <c r="BQ65" s="354"/>
      <c r="BR65" s="354"/>
      <c r="BS65" s="354" t="str">
        <f>'[5]Precios de contratos anteriores'!CB69</f>
        <v xml:space="preserve"> </v>
      </c>
      <c r="BT65" s="354" t="str">
        <f>'[5]Precios de contratos anteriores'!CC69</f>
        <v xml:space="preserve"> </v>
      </c>
      <c r="BU65" s="354" t="str">
        <f>'[5]Precios de contratos anteriores'!CD69</f>
        <v xml:space="preserve"> </v>
      </c>
      <c r="BV65" s="354"/>
      <c r="BW65" s="354"/>
      <c r="BX65" s="354"/>
      <c r="BY65" s="358">
        <f>'[5]Precios de contratos anteriores'!CE69</f>
        <v>0.61840192650000003</v>
      </c>
      <c r="BZ65" s="358" t="str">
        <f>'[5]Precios de contratos anteriores'!CF69</f>
        <v xml:space="preserve"> </v>
      </c>
      <c r="CA65" s="358" t="str">
        <f>'[5]Precios de contratos anteriores'!CG69</f>
        <v xml:space="preserve"> </v>
      </c>
      <c r="CB65" s="358">
        <f t="shared" si="80"/>
        <v>0.6367877408125</v>
      </c>
      <c r="CC65" s="358">
        <f t="shared" si="81"/>
        <v>0.12213361413176624</v>
      </c>
      <c r="CD65" s="358">
        <f t="shared" si="82"/>
        <v>0.51465412668073374</v>
      </c>
      <c r="CE65" s="358">
        <f t="shared" si="83"/>
        <v>0.75892135494426627</v>
      </c>
      <c r="CF65" s="358">
        <f t="shared" si="84"/>
        <v>0.56100000000000005</v>
      </c>
      <c r="CG65" s="361" t="str">
        <f t="shared" si="85"/>
        <v/>
      </c>
      <c r="CH65" s="361" t="str">
        <f t="shared" si="86"/>
        <v/>
      </c>
      <c r="CI65" s="361" t="str">
        <f t="shared" si="87"/>
        <v/>
      </c>
      <c r="CJ65" s="361" t="str">
        <f t="shared" si="88"/>
        <v/>
      </c>
      <c r="CK65" s="361" t="str">
        <f t="shared" si="89"/>
        <v/>
      </c>
      <c r="CL65" s="361" t="str">
        <f t="shared" si="90"/>
        <v/>
      </c>
      <c r="CM65" s="361" t="str">
        <f t="shared" si="91"/>
        <v/>
      </c>
      <c r="CN65" s="361" t="str">
        <f t="shared" si="92"/>
        <v/>
      </c>
      <c r="CO65" s="361" t="str">
        <f t="shared" si="93"/>
        <v/>
      </c>
      <c r="CP65" s="361" t="str">
        <f t="shared" si="94"/>
        <v/>
      </c>
      <c r="CQ65" s="361" t="str">
        <f t="shared" si="95"/>
        <v/>
      </c>
      <c r="CR65" s="361" t="str">
        <f t="shared" si="96"/>
        <v/>
      </c>
      <c r="CS65" s="361" t="str">
        <f t="shared" si="97"/>
        <v/>
      </c>
      <c r="CT65" s="361" t="str">
        <f t="shared" si="98"/>
        <v/>
      </c>
      <c r="CU65" s="361" t="str">
        <f t="shared" si="99"/>
        <v/>
      </c>
      <c r="CV65" s="361" t="str">
        <f t="shared" si="100"/>
        <v/>
      </c>
      <c r="CW65" s="361" t="str">
        <f t="shared" si="101"/>
        <v/>
      </c>
      <c r="CX65" s="361" t="str">
        <f t="shared" si="102"/>
        <v/>
      </c>
      <c r="CY65" s="361" t="str">
        <f t="shared" si="103"/>
        <v/>
      </c>
      <c r="CZ65" s="361" t="str">
        <f t="shared" si="104"/>
        <v/>
      </c>
      <c r="DA65" s="361" t="str">
        <f t="shared" si="105"/>
        <v/>
      </c>
      <c r="DB65" s="361" t="str">
        <f t="shared" si="106"/>
        <v/>
      </c>
      <c r="DC65" s="361" t="str">
        <f t="shared" si="107"/>
        <v/>
      </c>
      <c r="DD65" s="361" t="str">
        <f t="shared" si="108"/>
        <v/>
      </c>
      <c r="DE65" s="361" t="str">
        <f t="shared" si="109"/>
        <v/>
      </c>
      <c r="DF65" s="361" t="str">
        <f t="shared" si="110"/>
        <v/>
      </c>
      <c r="DG65" s="361" t="str">
        <f t="shared" si="111"/>
        <v/>
      </c>
      <c r="DH65" s="361" t="str">
        <f t="shared" si="112"/>
        <v/>
      </c>
      <c r="DI65" s="361" t="str">
        <f t="shared" si="113"/>
        <v/>
      </c>
      <c r="DJ65" s="361" t="str">
        <f t="shared" si="114"/>
        <v/>
      </c>
      <c r="DK65" s="361" t="str">
        <f t="shared" si="115"/>
        <v/>
      </c>
      <c r="DL65" s="361" t="str">
        <f t="shared" si="116"/>
        <v/>
      </c>
      <c r="DM65" s="361" t="str">
        <f t="shared" si="117"/>
        <v/>
      </c>
      <c r="DN65" s="361" t="str">
        <f t="shared" si="118"/>
        <v/>
      </c>
      <c r="DO65" s="361" t="str">
        <f t="shared" si="119"/>
        <v/>
      </c>
      <c r="DP65" s="361" t="str">
        <f t="shared" si="120"/>
        <v/>
      </c>
      <c r="DQ65" s="361">
        <f t="shared" si="121"/>
        <v>0.53549999999999998</v>
      </c>
      <c r="DR65" s="361">
        <f t="shared" si="122"/>
        <v>0.53039999999999998</v>
      </c>
      <c r="DS65" s="361" t="str">
        <f t="shared" si="123"/>
        <v/>
      </c>
      <c r="DT65" s="361" t="str">
        <f t="shared" si="124"/>
        <v/>
      </c>
      <c r="DU65" s="361" t="str">
        <f t="shared" si="125"/>
        <v/>
      </c>
      <c r="DV65" s="361" t="str">
        <f t="shared" si="126"/>
        <v/>
      </c>
      <c r="DW65" s="361" t="str">
        <f t="shared" si="127"/>
        <v/>
      </c>
      <c r="DX65" s="361" t="str">
        <f t="shared" si="128"/>
        <v/>
      </c>
      <c r="DY65" s="361" t="str">
        <f t="shared" si="129"/>
        <v/>
      </c>
      <c r="DZ65" s="361" t="str">
        <f t="shared" si="130"/>
        <v/>
      </c>
      <c r="EA65" s="361" t="str">
        <f t="shared" si="131"/>
        <v/>
      </c>
      <c r="EB65" s="361" t="str">
        <f t="shared" si="132"/>
        <v/>
      </c>
      <c r="EC65" s="361" t="str">
        <f t="shared" si="133"/>
        <v/>
      </c>
      <c r="ED65" s="361" t="str">
        <f t="shared" si="134"/>
        <v/>
      </c>
      <c r="EE65" s="361" t="str">
        <f t="shared" si="135"/>
        <v/>
      </c>
      <c r="EF65" s="361" t="str">
        <f t="shared" si="136"/>
        <v/>
      </c>
      <c r="EG65" s="361" t="str">
        <f t="shared" si="137"/>
        <v/>
      </c>
      <c r="EH65" s="361" t="str">
        <f t="shared" si="138"/>
        <v/>
      </c>
      <c r="EI65" s="361" t="str">
        <f t="shared" si="139"/>
        <v/>
      </c>
      <c r="EJ65" s="361" t="str">
        <f t="shared" si="140"/>
        <v/>
      </c>
      <c r="EK65" s="361" t="str">
        <f t="shared" si="141"/>
        <v/>
      </c>
      <c r="EL65" s="361" t="str">
        <f t="shared" si="142"/>
        <v/>
      </c>
      <c r="EM65" s="361" t="str">
        <f t="shared" si="143"/>
        <v/>
      </c>
      <c r="EN65" s="361" t="str">
        <f t="shared" si="144"/>
        <v/>
      </c>
      <c r="EO65" s="361" t="str">
        <f t="shared" si="145"/>
        <v/>
      </c>
      <c r="EP65" s="361" t="str">
        <f t="shared" si="146"/>
        <v/>
      </c>
      <c r="EQ65" s="361" t="str">
        <f t="shared" si="147"/>
        <v/>
      </c>
      <c r="ER65" s="361" t="str">
        <f t="shared" si="148"/>
        <v/>
      </c>
      <c r="ES65" s="361" t="str">
        <f t="shared" si="149"/>
        <v/>
      </c>
      <c r="ET65" s="361" t="str">
        <f t="shared" si="150"/>
        <v/>
      </c>
      <c r="EU65" s="361" t="str">
        <f t="shared" si="151"/>
        <v/>
      </c>
      <c r="EV65" s="361" t="str">
        <f t="shared" si="152"/>
        <v/>
      </c>
      <c r="EW65" s="361" t="str">
        <f t="shared" si="153"/>
        <v/>
      </c>
      <c r="EX65" s="361" t="str">
        <f t="shared" si="154"/>
        <v/>
      </c>
      <c r="EY65" s="361" t="str">
        <f t="shared" si="155"/>
        <v/>
      </c>
      <c r="EZ65" s="361" t="str">
        <f t="shared" si="156"/>
        <v/>
      </c>
      <c r="FA65" s="362">
        <f t="shared" si="157"/>
        <v>0.53</v>
      </c>
      <c r="FB65" s="362">
        <f>ROUND(FA65*(1+[5]Inflación!$G$50),2)</f>
        <v>0.54</v>
      </c>
      <c r="FC65" s="363">
        <f t="shared" si="158"/>
        <v>3.9215686274509887E-2</v>
      </c>
    </row>
    <row r="66" spans="2:159" s="364" customFormat="1" ht="21" customHeight="1">
      <c r="B66" s="352">
        <f t="shared" si="159"/>
        <v>61</v>
      </c>
      <c r="C66" s="353" t="s">
        <v>159</v>
      </c>
      <c r="D66" s="354" t="s">
        <v>931</v>
      </c>
      <c r="E66" s="355" t="s">
        <v>12</v>
      </c>
      <c r="F66" s="356">
        <v>1.2949999999999999</v>
      </c>
      <c r="G66" s="357"/>
      <c r="H66" s="354"/>
      <c r="I66" s="354"/>
      <c r="J66" s="358" t="str">
        <f>'[5]Precios de contratos anteriores'!AV70</f>
        <v xml:space="preserve"> </v>
      </c>
      <c r="K66" s="358">
        <f>'[5]Precios de contratos anteriores'!AW70</f>
        <v>1.0294123500000001</v>
      </c>
      <c r="L66" s="358" t="str">
        <f>'[5]Precios de contratos anteriores'!AX70</f>
        <v xml:space="preserve"> </v>
      </c>
      <c r="M66" s="358" t="str">
        <f>'[5]Precios de contratos anteriores'!AY70</f>
        <v xml:space="preserve"> </v>
      </c>
      <c r="N66" s="354"/>
      <c r="O66" s="354"/>
      <c r="P66" s="354"/>
      <c r="Q66" s="354" t="str">
        <f>'[5]Precios de contratos anteriores'!AZ70</f>
        <v xml:space="preserve"> </v>
      </c>
      <c r="R66" s="354" t="str">
        <f>'[5]Precios de contratos anteriores'!BA70</f>
        <v xml:space="preserve"> </v>
      </c>
      <c r="S66" s="354" t="str">
        <f>'[5]Precios de contratos anteriores'!BB70</f>
        <v xml:space="preserve"> </v>
      </c>
      <c r="T66" s="354"/>
      <c r="U66" s="354"/>
      <c r="V66" s="354"/>
      <c r="W66" s="360"/>
      <c r="X66" s="354"/>
      <c r="Y66" s="354"/>
      <c r="Z66" s="354"/>
      <c r="AA66" s="354"/>
      <c r="AB66" s="354"/>
      <c r="AC66" s="360"/>
      <c r="AD66" s="354"/>
      <c r="AE66" s="354"/>
      <c r="AF66" s="354"/>
      <c r="AG66" s="354"/>
      <c r="AH66" s="354"/>
      <c r="AI66" s="354" t="str">
        <f>'[5]Precios de contratos anteriores'!BI70</f>
        <v xml:space="preserve"> </v>
      </c>
      <c r="AJ66" s="354"/>
      <c r="AK66" s="354"/>
      <c r="AL66" s="359">
        <v>1.1499999999999999</v>
      </c>
      <c r="AM66" s="359">
        <v>1.25</v>
      </c>
      <c r="AN66" s="359">
        <v>1.5</v>
      </c>
      <c r="AO66" s="360"/>
      <c r="AP66" s="354"/>
      <c r="AQ66" s="354" t="str">
        <f>'[5]Precios de contratos anteriores'!BO70</f>
        <v xml:space="preserve"> </v>
      </c>
      <c r="AR66" s="360">
        <v>1.35975</v>
      </c>
      <c r="AS66" s="360">
        <v>1.3468</v>
      </c>
      <c r="AT66" s="360">
        <v>1.45</v>
      </c>
      <c r="AU66" s="354" t="str">
        <f>'[5]Precios de contratos anteriores'!BP70</f>
        <v xml:space="preserve"> </v>
      </c>
      <c r="AV66" s="354" t="str">
        <f>'[5]Precios de contratos anteriores'!BQ70</f>
        <v xml:space="preserve"> </v>
      </c>
      <c r="AW66" s="354" t="str">
        <f>'[5]Precios de contratos anteriores'!BR70</f>
        <v xml:space="preserve"> </v>
      </c>
      <c r="AX66" s="360"/>
      <c r="AY66" s="360"/>
      <c r="AZ66" s="360">
        <v>1.52</v>
      </c>
      <c r="BA66" s="360" t="str">
        <f>'[5]Precios de contratos anteriores'!BS70</f>
        <v xml:space="preserve"> </v>
      </c>
      <c r="BB66" s="360" t="str">
        <f>'[5]Precios de contratos anteriores'!BT70</f>
        <v xml:space="preserve"> </v>
      </c>
      <c r="BC66" s="354"/>
      <c r="BD66" s="354"/>
      <c r="BE66" s="354"/>
      <c r="BF66" s="354"/>
      <c r="BG66" s="360"/>
      <c r="BH66" s="354"/>
      <c r="BI66" s="354"/>
      <c r="BJ66" s="354"/>
      <c r="BK66" s="354"/>
      <c r="BL66" s="354"/>
      <c r="BM66" s="360"/>
      <c r="BN66" s="354"/>
      <c r="BO66" s="354"/>
      <c r="BP66" s="354"/>
      <c r="BQ66" s="354"/>
      <c r="BR66" s="354"/>
      <c r="BS66" s="354" t="str">
        <f>'[5]Precios de contratos anteriores'!CB70</f>
        <v xml:space="preserve"> </v>
      </c>
      <c r="BT66" s="354">
        <f>'[5]Precios de contratos anteriores'!CC70</f>
        <v>1.7018969999999998</v>
      </c>
      <c r="BU66" s="354" t="str">
        <f>'[5]Precios de contratos anteriores'!CD70</f>
        <v xml:space="preserve"> </v>
      </c>
      <c r="BV66" s="354"/>
      <c r="BW66" s="354"/>
      <c r="BX66" s="354"/>
      <c r="BY66" s="358">
        <f>'[5]Precios de contratos anteriores'!CE70</f>
        <v>1.5943350000000003</v>
      </c>
      <c r="BZ66" s="358" t="str">
        <f>'[5]Precios de contratos anteriores'!CF70</f>
        <v xml:space="preserve"> </v>
      </c>
      <c r="CA66" s="358" t="str">
        <f>'[5]Precios de contratos anteriores'!CG70</f>
        <v xml:space="preserve"> </v>
      </c>
      <c r="CB66" s="358">
        <f t="shared" si="80"/>
        <v>1.3815631227272727</v>
      </c>
      <c r="CC66" s="358">
        <f t="shared" si="81"/>
        <v>0.19745361399256703</v>
      </c>
      <c r="CD66" s="358">
        <f t="shared" si="82"/>
        <v>1.1841095087347056</v>
      </c>
      <c r="CE66" s="358">
        <f t="shared" si="83"/>
        <v>1.5790167367198398</v>
      </c>
      <c r="CF66" s="358">
        <f t="shared" si="84"/>
        <v>1.4245000000000001</v>
      </c>
      <c r="CG66" s="361" t="str">
        <f t="shared" si="85"/>
        <v/>
      </c>
      <c r="CH66" s="361" t="str">
        <f t="shared" si="86"/>
        <v/>
      </c>
      <c r="CI66" s="361" t="str">
        <f t="shared" si="87"/>
        <v/>
      </c>
      <c r="CJ66" s="361" t="str">
        <f t="shared" si="88"/>
        <v/>
      </c>
      <c r="CK66" s="361" t="str">
        <f t="shared" si="89"/>
        <v/>
      </c>
      <c r="CL66" s="361" t="str">
        <f t="shared" si="90"/>
        <v/>
      </c>
      <c r="CM66" s="361" t="str">
        <f t="shared" si="91"/>
        <v/>
      </c>
      <c r="CN66" s="361" t="str">
        <f t="shared" si="92"/>
        <v/>
      </c>
      <c r="CO66" s="361" t="str">
        <f t="shared" si="93"/>
        <v/>
      </c>
      <c r="CP66" s="361" t="str">
        <f t="shared" si="94"/>
        <v/>
      </c>
      <c r="CQ66" s="361" t="str">
        <f t="shared" si="95"/>
        <v/>
      </c>
      <c r="CR66" s="361" t="str">
        <f t="shared" si="96"/>
        <v/>
      </c>
      <c r="CS66" s="361" t="str">
        <f t="shared" si="97"/>
        <v/>
      </c>
      <c r="CT66" s="361" t="str">
        <f t="shared" si="98"/>
        <v/>
      </c>
      <c r="CU66" s="361" t="str">
        <f t="shared" si="99"/>
        <v/>
      </c>
      <c r="CV66" s="361" t="str">
        <f t="shared" si="100"/>
        <v/>
      </c>
      <c r="CW66" s="361" t="str">
        <f t="shared" si="101"/>
        <v/>
      </c>
      <c r="CX66" s="361" t="str">
        <f t="shared" si="102"/>
        <v/>
      </c>
      <c r="CY66" s="361" t="str">
        <f t="shared" si="103"/>
        <v/>
      </c>
      <c r="CZ66" s="361" t="str">
        <f t="shared" si="104"/>
        <v/>
      </c>
      <c r="DA66" s="361" t="str">
        <f t="shared" si="105"/>
        <v/>
      </c>
      <c r="DB66" s="361" t="str">
        <f t="shared" si="106"/>
        <v/>
      </c>
      <c r="DC66" s="361" t="str">
        <f t="shared" si="107"/>
        <v/>
      </c>
      <c r="DD66" s="361" t="str">
        <f t="shared" si="108"/>
        <v/>
      </c>
      <c r="DE66" s="361" t="str">
        <f t="shared" si="109"/>
        <v/>
      </c>
      <c r="DF66" s="361" t="str">
        <f t="shared" si="110"/>
        <v/>
      </c>
      <c r="DG66" s="361" t="str">
        <f t="shared" si="111"/>
        <v/>
      </c>
      <c r="DH66" s="361" t="str">
        <f t="shared" si="112"/>
        <v/>
      </c>
      <c r="DI66" s="361" t="str">
        <f t="shared" si="113"/>
        <v/>
      </c>
      <c r="DJ66" s="361" t="str">
        <f t="shared" si="114"/>
        <v/>
      </c>
      <c r="DK66" s="361" t="str">
        <f t="shared" si="115"/>
        <v/>
      </c>
      <c r="DL66" s="361">
        <f t="shared" si="116"/>
        <v>1.25</v>
      </c>
      <c r="DM66" s="361" t="str">
        <f t="shared" si="117"/>
        <v/>
      </c>
      <c r="DN66" s="361" t="str">
        <f t="shared" si="118"/>
        <v/>
      </c>
      <c r="DO66" s="361" t="str">
        <f t="shared" si="119"/>
        <v/>
      </c>
      <c r="DP66" s="361" t="str">
        <f t="shared" si="120"/>
        <v/>
      </c>
      <c r="DQ66" s="361">
        <f t="shared" si="121"/>
        <v>1.35975</v>
      </c>
      <c r="DR66" s="361">
        <f t="shared" si="122"/>
        <v>1.3468</v>
      </c>
      <c r="DS66" s="361" t="str">
        <f t="shared" si="123"/>
        <v/>
      </c>
      <c r="DT66" s="361" t="str">
        <f t="shared" si="124"/>
        <v/>
      </c>
      <c r="DU66" s="361" t="str">
        <f t="shared" si="125"/>
        <v/>
      </c>
      <c r="DV66" s="361" t="str">
        <f t="shared" si="126"/>
        <v/>
      </c>
      <c r="DW66" s="361" t="str">
        <f t="shared" si="127"/>
        <v/>
      </c>
      <c r="DX66" s="361" t="str">
        <f t="shared" si="128"/>
        <v/>
      </c>
      <c r="DY66" s="361" t="str">
        <f t="shared" si="129"/>
        <v/>
      </c>
      <c r="DZ66" s="361" t="str">
        <f t="shared" si="130"/>
        <v/>
      </c>
      <c r="EA66" s="361" t="str">
        <f t="shared" si="131"/>
        <v/>
      </c>
      <c r="EB66" s="361" t="str">
        <f t="shared" si="132"/>
        <v/>
      </c>
      <c r="EC66" s="361" t="str">
        <f t="shared" si="133"/>
        <v/>
      </c>
      <c r="ED66" s="361" t="str">
        <f t="shared" si="134"/>
        <v/>
      </c>
      <c r="EE66" s="361" t="str">
        <f t="shared" si="135"/>
        <v/>
      </c>
      <c r="EF66" s="361" t="str">
        <f t="shared" si="136"/>
        <v/>
      </c>
      <c r="EG66" s="361" t="str">
        <f t="shared" si="137"/>
        <v/>
      </c>
      <c r="EH66" s="361" t="str">
        <f t="shared" si="138"/>
        <v/>
      </c>
      <c r="EI66" s="361" t="str">
        <f t="shared" si="139"/>
        <v/>
      </c>
      <c r="EJ66" s="361" t="str">
        <f t="shared" si="140"/>
        <v/>
      </c>
      <c r="EK66" s="361" t="str">
        <f t="shared" si="141"/>
        <v/>
      </c>
      <c r="EL66" s="361" t="str">
        <f t="shared" si="142"/>
        <v/>
      </c>
      <c r="EM66" s="361" t="str">
        <f t="shared" si="143"/>
        <v/>
      </c>
      <c r="EN66" s="361" t="str">
        <f t="shared" si="144"/>
        <v/>
      </c>
      <c r="EO66" s="361" t="str">
        <f t="shared" si="145"/>
        <v/>
      </c>
      <c r="EP66" s="361" t="str">
        <f t="shared" si="146"/>
        <v/>
      </c>
      <c r="EQ66" s="361" t="str">
        <f t="shared" si="147"/>
        <v/>
      </c>
      <c r="ER66" s="361" t="str">
        <f t="shared" si="148"/>
        <v/>
      </c>
      <c r="ES66" s="361" t="str">
        <f t="shared" si="149"/>
        <v/>
      </c>
      <c r="ET66" s="361" t="str">
        <f t="shared" si="150"/>
        <v/>
      </c>
      <c r="EU66" s="361" t="str">
        <f t="shared" si="151"/>
        <v/>
      </c>
      <c r="EV66" s="361" t="str">
        <f t="shared" si="152"/>
        <v/>
      </c>
      <c r="EW66" s="361" t="str">
        <f t="shared" si="153"/>
        <v/>
      </c>
      <c r="EX66" s="361" t="str">
        <f t="shared" si="154"/>
        <v/>
      </c>
      <c r="EY66" s="361" t="str">
        <f t="shared" si="155"/>
        <v/>
      </c>
      <c r="EZ66" s="361" t="str">
        <f t="shared" si="156"/>
        <v/>
      </c>
      <c r="FA66" s="362">
        <f t="shared" si="157"/>
        <v>1.32</v>
      </c>
      <c r="FB66" s="362">
        <f>ROUND(FA66*(1+[5]Inflación!$G$50),2)</f>
        <v>1.34</v>
      </c>
      <c r="FC66" s="363">
        <f t="shared" si="158"/>
        <v>1.9305019305019488E-2</v>
      </c>
    </row>
    <row r="67" spans="2:159" s="364" customFormat="1" ht="21" customHeight="1">
      <c r="B67" s="352">
        <f t="shared" si="159"/>
        <v>62</v>
      </c>
      <c r="C67" s="353" t="s">
        <v>155</v>
      </c>
      <c r="D67" s="354" t="s">
        <v>931</v>
      </c>
      <c r="E67" s="355" t="s">
        <v>12</v>
      </c>
      <c r="F67" s="356">
        <v>2.23</v>
      </c>
      <c r="G67" s="357"/>
      <c r="H67" s="354"/>
      <c r="I67" s="354"/>
      <c r="J67" s="358" t="str">
        <f>'[5]Precios de contratos anteriores'!AV71</f>
        <v xml:space="preserve"> </v>
      </c>
      <c r="K67" s="358" t="str">
        <f>'[5]Precios de contratos anteriores'!AW71</f>
        <v xml:space="preserve"> </v>
      </c>
      <c r="L67" s="358" t="str">
        <f>'[5]Precios de contratos anteriores'!AX71</f>
        <v xml:space="preserve"> </v>
      </c>
      <c r="M67" s="358" t="str">
        <f>'[5]Precios de contratos anteriores'!AY71</f>
        <v xml:space="preserve"> </v>
      </c>
      <c r="N67" s="354"/>
      <c r="O67" s="354"/>
      <c r="P67" s="354"/>
      <c r="Q67" s="354" t="str">
        <f>'[5]Precios de contratos anteriores'!AZ71</f>
        <v xml:space="preserve"> </v>
      </c>
      <c r="R67" s="354" t="str">
        <f>'[5]Precios de contratos anteriores'!BA71</f>
        <v xml:space="preserve"> </v>
      </c>
      <c r="S67" s="354" t="str">
        <f>'[5]Precios de contratos anteriores'!BB71</f>
        <v xml:space="preserve"> </v>
      </c>
      <c r="T67" s="354"/>
      <c r="U67" s="354"/>
      <c r="V67" s="354"/>
      <c r="W67" s="354"/>
      <c r="X67" s="354"/>
      <c r="Y67" s="354"/>
      <c r="Z67" s="354"/>
      <c r="AA67" s="354"/>
      <c r="AB67" s="354"/>
      <c r="AC67" s="354"/>
      <c r="AD67" s="354"/>
      <c r="AE67" s="354"/>
      <c r="AF67" s="354"/>
      <c r="AG67" s="354"/>
      <c r="AH67" s="354"/>
      <c r="AI67" s="354" t="str">
        <f>'[5]Precios de contratos anteriores'!BI71</f>
        <v xml:space="preserve"> </v>
      </c>
      <c r="AJ67" s="354"/>
      <c r="AK67" s="354"/>
      <c r="AL67" s="359">
        <v>2.15</v>
      </c>
      <c r="AM67" s="359">
        <v>2.37</v>
      </c>
      <c r="AN67" s="359">
        <v>2.8</v>
      </c>
      <c r="AO67" s="354"/>
      <c r="AP67" s="354"/>
      <c r="AQ67" s="354" t="str">
        <f>'[5]Precios de contratos anteriores'!BO71</f>
        <v xml:space="preserve"> </v>
      </c>
      <c r="AR67" s="360">
        <v>2.3414999999999999</v>
      </c>
      <c r="AS67" s="360">
        <v>2.3191999999999999</v>
      </c>
      <c r="AT67" s="360">
        <v>2.2999999999999998</v>
      </c>
      <c r="AU67" s="354" t="str">
        <f>'[5]Precios de contratos anteriores'!BP71</f>
        <v xml:space="preserve"> </v>
      </c>
      <c r="AV67" s="354" t="str">
        <f>'[5]Precios de contratos anteriores'!BQ71</f>
        <v xml:space="preserve"> </v>
      </c>
      <c r="AW67" s="354" t="str">
        <f>'[5]Precios de contratos anteriores'!BR71</f>
        <v xml:space="preserve"> </v>
      </c>
      <c r="AX67" s="360"/>
      <c r="AY67" s="360"/>
      <c r="AZ67" s="360">
        <v>2.4900000000000002</v>
      </c>
      <c r="BA67" s="360" t="str">
        <f>'[5]Precios de contratos anteriores'!BS71</f>
        <v xml:space="preserve"> </v>
      </c>
      <c r="BB67" s="360" t="str">
        <f>'[5]Precios de contratos anteriores'!BT71</f>
        <v xml:space="preserve"> </v>
      </c>
      <c r="BC67" s="354"/>
      <c r="BD67" s="354"/>
      <c r="BE67" s="354"/>
      <c r="BF67" s="354"/>
      <c r="BG67" s="354"/>
      <c r="BH67" s="354"/>
      <c r="BI67" s="354"/>
      <c r="BJ67" s="354"/>
      <c r="BK67" s="354"/>
      <c r="BL67" s="354"/>
      <c r="BM67" s="354"/>
      <c r="BN67" s="354"/>
      <c r="BO67" s="354"/>
      <c r="BP67" s="354"/>
      <c r="BQ67" s="354"/>
      <c r="BR67" s="354"/>
      <c r="BS67" s="354" t="str">
        <f>'[5]Precios de contratos anteriores'!CB71</f>
        <v xml:space="preserve"> </v>
      </c>
      <c r="BT67" s="354" t="str">
        <f>'[5]Precios de contratos anteriores'!CC71</f>
        <v xml:space="preserve"> </v>
      </c>
      <c r="BU67" s="354" t="str">
        <f>'[5]Precios de contratos anteriores'!CD71</f>
        <v xml:space="preserve"> </v>
      </c>
      <c r="BV67" s="354"/>
      <c r="BW67" s="354"/>
      <c r="BX67" s="354"/>
      <c r="BY67" s="358">
        <f>'[5]Precios de contratos anteriores'!CE71</f>
        <v>4.1229300000000002</v>
      </c>
      <c r="BZ67" s="358" t="str">
        <f>'[5]Precios de contratos anteriores'!CF71</f>
        <v xml:space="preserve"> </v>
      </c>
      <c r="CA67" s="358" t="str">
        <f>'[5]Precios de contratos anteriores'!CG71</f>
        <v xml:space="preserve"> </v>
      </c>
      <c r="CB67" s="358">
        <f t="shared" si="80"/>
        <v>2.5692922222222223</v>
      </c>
      <c r="CC67" s="358">
        <f t="shared" si="81"/>
        <v>0.61144296201235615</v>
      </c>
      <c r="CD67" s="358">
        <f t="shared" si="82"/>
        <v>1.957849260209866</v>
      </c>
      <c r="CE67" s="358">
        <f t="shared" si="83"/>
        <v>3.1807351842345786</v>
      </c>
      <c r="CF67" s="358">
        <f t="shared" si="84"/>
        <v>2.4530000000000003</v>
      </c>
      <c r="CG67" s="361" t="str">
        <f t="shared" si="85"/>
        <v/>
      </c>
      <c r="CH67" s="361" t="str">
        <f t="shared" si="86"/>
        <v/>
      </c>
      <c r="CI67" s="361" t="str">
        <f t="shared" si="87"/>
        <v/>
      </c>
      <c r="CJ67" s="361" t="str">
        <f t="shared" si="88"/>
        <v/>
      </c>
      <c r="CK67" s="361" t="str">
        <f t="shared" si="89"/>
        <v/>
      </c>
      <c r="CL67" s="361" t="str">
        <f t="shared" si="90"/>
        <v/>
      </c>
      <c r="CM67" s="361" t="str">
        <f t="shared" si="91"/>
        <v/>
      </c>
      <c r="CN67" s="361" t="str">
        <f t="shared" si="92"/>
        <v/>
      </c>
      <c r="CO67" s="361" t="str">
        <f t="shared" si="93"/>
        <v/>
      </c>
      <c r="CP67" s="361" t="str">
        <f t="shared" si="94"/>
        <v/>
      </c>
      <c r="CQ67" s="361" t="str">
        <f t="shared" si="95"/>
        <v/>
      </c>
      <c r="CR67" s="361" t="str">
        <f t="shared" si="96"/>
        <v/>
      </c>
      <c r="CS67" s="361" t="str">
        <f t="shared" si="97"/>
        <v/>
      </c>
      <c r="CT67" s="361" t="str">
        <f t="shared" si="98"/>
        <v/>
      </c>
      <c r="CU67" s="361" t="str">
        <f t="shared" si="99"/>
        <v/>
      </c>
      <c r="CV67" s="361" t="str">
        <f t="shared" si="100"/>
        <v/>
      </c>
      <c r="CW67" s="361" t="str">
        <f t="shared" si="101"/>
        <v/>
      </c>
      <c r="CX67" s="361" t="str">
        <f t="shared" si="102"/>
        <v/>
      </c>
      <c r="CY67" s="361" t="str">
        <f t="shared" si="103"/>
        <v/>
      </c>
      <c r="CZ67" s="361" t="str">
        <f t="shared" si="104"/>
        <v/>
      </c>
      <c r="DA67" s="361" t="str">
        <f t="shared" si="105"/>
        <v/>
      </c>
      <c r="DB67" s="361" t="str">
        <f t="shared" si="106"/>
        <v/>
      </c>
      <c r="DC67" s="361" t="str">
        <f t="shared" si="107"/>
        <v/>
      </c>
      <c r="DD67" s="361" t="str">
        <f t="shared" si="108"/>
        <v/>
      </c>
      <c r="DE67" s="361" t="str">
        <f t="shared" si="109"/>
        <v/>
      </c>
      <c r="DF67" s="361" t="str">
        <f t="shared" si="110"/>
        <v/>
      </c>
      <c r="DG67" s="361" t="str">
        <f t="shared" si="111"/>
        <v/>
      </c>
      <c r="DH67" s="361" t="str">
        <f t="shared" si="112"/>
        <v/>
      </c>
      <c r="DI67" s="361" t="str">
        <f t="shared" si="113"/>
        <v/>
      </c>
      <c r="DJ67" s="361" t="str">
        <f t="shared" si="114"/>
        <v/>
      </c>
      <c r="DK67" s="361">
        <f t="shared" si="115"/>
        <v>2.15</v>
      </c>
      <c r="DL67" s="361">
        <f t="shared" si="116"/>
        <v>2.37</v>
      </c>
      <c r="DM67" s="361" t="str">
        <f t="shared" si="117"/>
        <v/>
      </c>
      <c r="DN67" s="361" t="str">
        <f t="shared" si="118"/>
        <v/>
      </c>
      <c r="DO67" s="361" t="str">
        <f t="shared" si="119"/>
        <v/>
      </c>
      <c r="DP67" s="361" t="str">
        <f t="shared" si="120"/>
        <v/>
      </c>
      <c r="DQ67" s="361">
        <f t="shared" si="121"/>
        <v>2.3414999999999999</v>
      </c>
      <c r="DR67" s="361">
        <f t="shared" si="122"/>
        <v>2.3191999999999999</v>
      </c>
      <c r="DS67" s="361">
        <f t="shared" si="123"/>
        <v>2.2999999999999998</v>
      </c>
      <c r="DT67" s="361" t="str">
        <f t="shared" si="124"/>
        <v/>
      </c>
      <c r="DU67" s="361" t="str">
        <f t="shared" si="125"/>
        <v/>
      </c>
      <c r="DV67" s="361" t="str">
        <f t="shared" si="126"/>
        <v/>
      </c>
      <c r="DW67" s="361" t="str">
        <f t="shared" si="127"/>
        <v/>
      </c>
      <c r="DX67" s="361" t="str">
        <f t="shared" si="128"/>
        <v/>
      </c>
      <c r="DY67" s="361" t="str">
        <f t="shared" si="129"/>
        <v/>
      </c>
      <c r="DZ67" s="361" t="str">
        <f t="shared" si="130"/>
        <v/>
      </c>
      <c r="EA67" s="361" t="str">
        <f t="shared" si="131"/>
        <v/>
      </c>
      <c r="EB67" s="361" t="str">
        <f t="shared" si="132"/>
        <v/>
      </c>
      <c r="EC67" s="361" t="str">
        <f t="shared" si="133"/>
        <v/>
      </c>
      <c r="ED67" s="361" t="str">
        <f t="shared" si="134"/>
        <v/>
      </c>
      <c r="EE67" s="361" t="str">
        <f t="shared" si="135"/>
        <v/>
      </c>
      <c r="EF67" s="361" t="str">
        <f t="shared" si="136"/>
        <v/>
      </c>
      <c r="EG67" s="361" t="str">
        <f t="shared" si="137"/>
        <v/>
      </c>
      <c r="EH67" s="361" t="str">
        <f t="shared" si="138"/>
        <v/>
      </c>
      <c r="EI67" s="361" t="str">
        <f t="shared" si="139"/>
        <v/>
      </c>
      <c r="EJ67" s="361" t="str">
        <f t="shared" si="140"/>
        <v/>
      </c>
      <c r="EK67" s="361" t="str">
        <f t="shared" si="141"/>
        <v/>
      </c>
      <c r="EL67" s="361" t="str">
        <f t="shared" si="142"/>
        <v/>
      </c>
      <c r="EM67" s="361" t="str">
        <f t="shared" si="143"/>
        <v/>
      </c>
      <c r="EN67" s="361" t="str">
        <f t="shared" si="144"/>
        <v/>
      </c>
      <c r="EO67" s="361" t="str">
        <f t="shared" si="145"/>
        <v/>
      </c>
      <c r="EP67" s="361" t="str">
        <f t="shared" si="146"/>
        <v/>
      </c>
      <c r="EQ67" s="361" t="str">
        <f t="shared" si="147"/>
        <v/>
      </c>
      <c r="ER67" s="361" t="str">
        <f t="shared" si="148"/>
        <v/>
      </c>
      <c r="ES67" s="361" t="str">
        <f t="shared" si="149"/>
        <v/>
      </c>
      <c r="ET67" s="361" t="str">
        <f t="shared" si="150"/>
        <v/>
      </c>
      <c r="EU67" s="361" t="str">
        <f t="shared" si="151"/>
        <v/>
      </c>
      <c r="EV67" s="361" t="str">
        <f t="shared" si="152"/>
        <v/>
      </c>
      <c r="EW67" s="361" t="str">
        <f t="shared" si="153"/>
        <v/>
      </c>
      <c r="EX67" s="361" t="str">
        <f t="shared" si="154"/>
        <v/>
      </c>
      <c r="EY67" s="361" t="str">
        <f t="shared" si="155"/>
        <v/>
      </c>
      <c r="EZ67" s="361" t="str">
        <f t="shared" si="156"/>
        <v/>
      </c>
      <c r="FA67" s="362">
        <f t="shared" si="157"/>
        <v>2.2999999999999998</v>
      </c>
      <c r="FB67" s="362">
        <f>ROUND(FA67*(1+[5]Inflación!$G$50),2)</f>
        <v>2.33</v>
      </c>
      <c r="FC67" s="363">
        <f t="shared" si="158"/>
        <v>3.1390134529147851E-2</v>
      </c>
    </row>
    <row r="68" spans="2:159" ht="21" customHeight="1">
      <c r="B68" s="309">
        <f t="shared" si="159"/>
        <v>63</v>
      </c>
      <c r="C68" s="315" t="s">
        <v>1002</v>
      </c>
      <c r="D68" s="302" t="s">
        <v>931</v>
      </c>
      <c r="E68" s="311" t="s">
        <v>12</v>
      </c>
      <c r="F68" s="314">
        <v>0.1</v>
      </c>
      <c r="G68" s="304"/>
      <c r="H68" s="302"/>
      <c r="I68" s="302"/>
      <c r="J68" s="301" t="str">
        <f>'[5]Precios de contratos anteriores'!AV72</f>
        <v xml:space="preserve"> </v>
      </c>
      <c r="K68" s="301" t="str">
        <f>'[5]Precios de contratos anteriores'!AW72</f>
        <v xml:space="preserve"> </v>
      </c>
      <c r="L68" s="301" t="str">
        <f>'[5]Precios de contratos anteriores'!AX72</f>
        <v xml:space="preserve"> </v>
      </c>
      <c r="M68" s="301" t="str">
        <f>'[5]Precios de contratos anteriores'!AY72</f>
        <v xml:space="preserve"> </v>
      </c>
      <c r="N68" s="302"/>
      <c r="O68" s="302"/>
      <c r="P68" s="302"/>
      <c r="Q68" s="302" t="str">
        <f>'[5]Precios de contratos anteriores'!AZ72</f>
        <v xml:space="preserve"> </v>
      </c>
      <c r="R68" s="302" t="str">
        <f>'[5]Precios de contratos anteriores'!BA72</f>
        <v xml:space="preserve"> </v>
      </c>
      <c r="S68" s="302" t="str">
        <f>'[5]Precios de contratos anteriores'!BB72</f>
        <v xml:space="preserve"> </v>
      </c>
      <c r="T68" s="302"/>
      <c r="U68" s="302"/>
      <c r="V68" s="302"/>
      <c r="W68" s="303"/>
      <c r="X68" s="302"/>
      <c r="Y68" s="302"/>
      <c r="Z68" s="302"/>
      <c r="AA68" s="302"/>
      <c r="AB68" s="302"/>
      <c r="AC68" s="303"/>
      <c r="AD68" s="302"/>
      <c r="AE68" s="302"/>
      <c r="AF68" s="302"/>
      <c r="AG68" s="302"/>
      <c r="AH68" s="302"/>
      <c r="AI68" s="302" t="str">
        <f>'[5]Precios de contratos anteriores'!BI72</f>
        <v xml:space="preserve"> </v>
      </c>
      <c r="AJ68" s="302"/>
      <c r="AK68" s="302"/>
      <c r="AL68" s="313">
        <v>0.19</v>
      </c>
      <c r="AM68" s="313">
        <v>0.2</v>
      </c>
      <c r="AN68" s="313">
        <v>0.25</v>
      </c>
      <c r="AO68" s="303"/>
      <c r="AP68" s="302"/>
      <c r="AQ68" s="302" t="str">
        <f>'[5]Precios de contratos anteriores'!BO72</f>
        <v xml:space="preserve"> </v>
      </c>
      <c r="AR68" s="303">
        <v>0.10500000000000001</v>
      </c>
      <c r="AS68" s="303">
        <v>0.10400000000000001</v>
      </c>
      <c r="AT68" s="303">
        <v>0.15</v>
      </c>
      <c r="AU68" s="302" t="str">
        <f>'[5]Precios de contratos anteriores'!BP72</f>
        <v xml:space="preserve"> </v>
      </c>
      <c r="AV68" s="302" t="str">
        <f>'[5]Precios de contratos anteriores'!BQ72</f>
        <v xml:space="preserve"> </v>
      </c>
      <c r="AW68" s="302" t="str">
        <f>'[5]Precios de contratos anteriores'!BR72</f>
        <v xml:space="preserve"> </v>
      </c>
      <c r="AX68" s="303"/>
      <c r="AY68" s="303"/>
      <c r="AZ68" s="303">
        <v>0.25</v>
      </c>
      <c r="BA68" s="303" t="str">
        <f>'[5]Precios de contratos anteriores'!BS72</f>
        <v xml:space="preserve"> </v>
      </c>
      <c r="BB68" s="303" t="str">
        <f>'[5]Precios de contratos anteriores'!BT72</f>
        <v xml:space="preserve"> </v>
      </c>
      <c r="BC68" s="302"/>
      <c r="BD68" s="302"/>
      <c r="BE68" s="302"/>
      <c r="BF68" s="302"/>
      <c r="BG68" s="303"/>
      <c r="BH68" s="302"/>
      <c r="BI68" s="302"/>
      <c r="BJ68" s="302"/>
      <c r="BK68" s="302"/>
      <c r="BL68" s="302"/>
      <c r="BM68" s="303"/>
      <c r="BN68" s="302"/>
      <c r="BO68" s="302"/>
      <c r="BP68" s="302"/>
      <c r="BQ68" s="302"/>
      <c r="BR68" s="302"/>
      <c r="BS68" s="302" t="str">
        <f>'[5]Precios de contratos anteriores'!CB72</f>
        <v xml:space="preserve"> </v>
      </c>
      <c r="BT68" s="302" t="str">
        <f>'[5]Precios de contratos anteriores'!CC72</f>
        <v xml:space="preserve"> </v>
      </c>
      <c r="BU68" s="302" t="str">
        <f>'[5]Precios de contratos anteriores'!CD72</f>
        <v xml:space="preserve"> </v>
      </c>
      <c r="BV68" s="302"/>
      <c r="BW68" s="302"/>
      <c r="BX68" s="302"/>
      <c r="BY68" s="301">
        <f>'[5]Precios de contratos anteriores'!CE72</f>
        <v>4.0416900000000006E-2</v>
      </c>
      <c r="BZ68" s="301" t="str">
        <f>'[5]Precios de contratos anteriores'!CF72</f>
        <v xml:space="preserve"> </v>
      </c>
      <c r="CA68" s="301" t="str">
        <f>'[5]Precios de contratos anteriores'!CG72</f>
        <v xml:space="preserve"> </v>
      </c>
      <c r="CB68" s="301">
        <f t="shared" si="80"/>
        <v>0.15437965555555555</v>
      </c>
      <c r="CC68" s="301">
        <f t="shared" si="81"/>
        <v>7.2952744431363084E-2</v>
      </c>
      <c r="CD68" s="301">
        <f t="shared" si="82"/>
        <v>8.1426911124192466E-2</v>
      </c>
      <c r="CE68" s="301">
        <f t="shared" si="83"/>
        <v>0.22733239998691862</v>
      </c>
      <c r="CF68" s="301">
        <f t="shared" si="84"/>
        <v>0.11000000000000001</v>
      </c>
      <c r="CG68" s="300" t="str">
        <f t="shared" si="85"/>
        <v/>
      </c>
      <c r="CH68" s="300" t="str">
        <f t="shared" si="86"/>
        <v/>
      </c>
      <c r="CI68" s="300" t="str">
        <f t="shared" si="87"/>
        <v/>
      </c>
      <c r="CJ68" s="300" t="str">
        <f t="shared" si="88"/>
        <v/>
      </c>
      <c r="CK68" s="300" t="str">
        <f t="shared" si="89"/>
        <v/>
      </c>
      <c r="CL68" s="300" t="str">
        <f t="shared" si="90"/>
        <v/>
      </c>
      <c r="CM68" s="300" t="str">
        <f t="shared" si="91"/>
        <v/>
      </c>
      <c r="CN68" s="300" t="str">
        <f t="shared" si="92"/>
        <v/>
      </c>
      <c r="CO68" s="300" t="str">
        <f t="shared" si="93"/>
        <v/>
      </c>
      <c r="CP68" s="300" t="str">
        <f t="shared" si="94"/>
        <v/>
      </c>
      <c r="CQ68" s="300" t="str">
        <f t="shared" si="95"/>
        <v/>
      </c>
      <c r="CR68" s="300" t="str">
        <f t="shared" si="96"/>
        <v/>
      </c>
      <c r="CS68" s="300" t="str">
        <f t="shared" si="97"/>
        <v/>
      </c>
      <c r="CT68" s="300" t="str">
        <f t="shared" si="98"/>
        <v/>
      </c>
      <c r="CU68" s="300" t="str">
        <f t="shared" si="99"/>
        <v/>
      </c>
      <c r="CV68" s="300" t="str">
        <f t="shared" si="100"/>
        <v/>
      </c>
      <c r="CW68" s="300" t="str">
        <f t="shared" si="101"/>
        <v/>
      </c>
      <c r="CX68" s="300" t="str">
        <f t="shared" si="102"/>
        <v/>
      </c>
      <c r="CY68" s="300" t="str">
        <f t="shared" si="103"/>
        <v/>
      </c>
      <c r="CZ68" s="300" t="str">
        <f t="shared" si="104"/>
        <v/>
      </c>
      <c r="DA68" s="300" t="str">
        <f t="shared" si="105"/>
        <v/>
      </c>
      <c r="DB68" s="300" t="str">
        <f t="shared" si="106"/>
        <v/>
      </c>
      <c r="DC68" s="300" t="str">
        <f t="shared" si="107"/>
        <v/>
      </c>
      <c r="DD68" s="300" t="str">
        <f t="shared" si="108"/>
        <v/>
      </c>
      <c r="DE68" s="300" t="str">
        <f t="shared" si="109"/>
        <v/>
      </c>
      <c r="DF68" s="300" t="str">
        <f t="shared" si="110"/>
        <v/>
      </c>
      <c r="DG68" s="300" t="str">
        <f t="shared" si="111"/>
        <v/>
      </c>
      <c r="DH68" s="300" t="str">
        <f t="shared" si="112"/>
        <v/>
      </c>
      <c r="DI68" s="300" t="str">
        <f t="shared" si="113"/>
        <v/>
      </c>
      <c r="DJ68" s="300" t="str">
        <f t="shared" si="114"/>
        <v/>
      </c>
      <c r="DK68" s="300" t="str">
        <f t="shared" si="115"/>
        <v/>
      </c>
      <c r="DL68" s="300" t="str">
        <f t="shared" si="116"/>
        <v/>
      </c>
      <c r="DM68" s="300" t="str">
        <f t="shared" si="117"/>
        <v/>
      </c>
      <c r="DN68" s="300" t="str">
        <f t="shared" si="118"/>
        <v/>
      </c>
      <c r="DO68" s="300" t="str">
        <f t="shared" si="119"/>
        <v/>
      </c>
      <c r="DP68" s="300" t="str">
        <f t="shared" si="120"/>
        <v/>
      </c>
      <c r="DQ68" s="300">
        <f t="shared" si="121"/>
        <v>0.10500000000000001</v>
      </c>
      <c r="DR68" s="300">
        <f t="shared" si="122"/>
        <v>0.10400000000000001</v>
      </c>
      <c r="DS68" s="300" t="str">
        <f t="shared" si="123"/>
        <v/>
      </c>
      <c r="DT68" s="300" t="str">
        <f t="shared" si="124"/>
        <v/>
      </c>
      <c r="DU68" s="300" t="str">
        <f t="shared" si="125"/>
        <v/>
      </c>
      <c r="DV68" s="300" t="str">
        <f t="shared" si="126"/>
        <v/>
      </c>
      <c r="DW68" s="300" t="str">
        <f t="shared" si="127"/>
        <v/>
      </c>
      <c r="DX68" s="300" t="str">
        <f t="shared" si="128"/>
        <v/>
      </c>
      <c r="DY68" s="300" t="str">
        <f t="shared" si="129"/>
        <v/>
      </c>
      <c r="DZ68" s="300" t="str">
        <f t="shared" si="130"/>
        <v/>
      </c>
      <c r="EA68" s="300" t="str">
        <f t="shared" si="131"/>
        <v/>
      </c>
      <c r="EB68" s="300" t="str">
        <f t="shared" si="132"/>
        <v/>
      </c>
      <c r="EC68" s="300" t="str">
        <f t="shared" si="133"/>
        <v/>
      </c>
      <c r="ED68" s="300" t="str">
        <f t="shared" si="134"/>
        <v/>
      </c>
      <c r="EE68" s="300" t="str">
        <f t="shared" si="135"/>
        <v/>
      </c>
      <c r="EF68" s="300" t="str">
        <f t="shared" si="136"/>
        <v/>
      </c>
      <c r="EG68" s="300" t="str">
        <f t="shared" si="137"/>
        <v/>
      </c>
      <c r="EH68" s="300" t="str">
        <f t="shared" si="138"/>
        <v/>
      </c>
      <c r="EI68" s="300" t="str">
        <f t="shared" si="139"/>
        <v/>
      </c>
      <c r="EJ68" s="300" t="str">
        <f t="shared" si="140"/>
        <v/>
      </c>
      <c r="EK68" s="300" t="str">
        <f t="shared" si="141"/>
        <v/>
      </c>
      <c r="EL68" s="300" t="str">
        <f t="shared" si="142"/>
        <v/>
      </c>
      <c r="EM68" s="300" t="str">
        <f t="shared" si="143"/>
        <v/>
      </c>
      <c r="EN68" s="300" t="str">
        <f t="shared" si="144"/>
        <v/>
      </c>
      <c r="EO68" s="300" t="str">
        <f t="shared" si="145"/>
        <v/>
      </c>
      <c r="EP68" s="300" t="str">
        <f t="shared" si="146"/>
        <v/>
      </c>
      <c r="EQ68" s="300" t="str">
        <f t="shared" si="147"/>
        <v/>
      </c>
      <c r="ER68" s="300" t="str">
        <f t="shared" si="148"/>
        <v/>
      </c>
      <c r="ES68" s="300" t="str">
        <f t="shared" si="149"/>
        <v/>
      </c>
      <c r="ET68" s="300" t="str">
        <f t="shared" si="150"/>
        <v/>
      </c>
      <c r="EU68" s="300" t="str">
        <f t="shared" si="151"/>
        <v/>
      </c>
      <c r="EV68" s="300" t="str">
        <f t="shared" si="152"/>
        <v/>
      </c>
      <c r="EW68" s="300" t="str">
        <f t="shared" si="153"/>
        <v/>
      </c>
      <c r="EX68" s="300" t="str">
        <f t="shared" si="154"/>
        <v/>
      </c>
      <c r="EY68" s="300" t="str">
        <f t="shared" si="155"/>
        <v/>
      </c>
      <c r="EZ68" s="300" t="str">
        <f t="shared" si="156"/>
        <v/>
      </c>
      <c r="FA68" s="299">
        <f t="shared" si="157"/>
        <v>0.1</v>
      </c>
      <c r="FB68" s="299">
        <f>ROUND(FA68*(1+[5]Inflación!$G$50),2)</f>
        <v>0.1</v>
      </c>
      <c r="FC68" s="298">
        <f t="shared" si="158"/>
        <v>0</v>
      </c>
    </row>
    <row r="69" spans="2:159" ht="21" customHeight="1">
      <c r="B69" s="309">
        <f t="shared" si="159"/>
        <v>64</v>
      </c>
      <c r="C69" s="316" t="s">
        <v>1001</v>
      </c>
      <c r="D69" s="302"/>
      <c r="E69" s="311" t="s">
        <v>996</v>
      </c>
      <c r="F69" s="317">
        <v>32.450000000000003</v>
      </c>
      <c r="G69" s="304"/>
      <c r="H69" s="302"/>
      <c r="I69" s="302"/>
      <c r="J69" s="301" t="str">
        <f>'[5]Precios de contratos anteriores'!AV73</f>
        <v xml:space="preserve"> </v>
      </c>
      <c r="K69" s="301" t="str">
        <f>'[5]Precios de contratos anteriores'!AW73</f>
        <v xml:space="preserve"> </v>
      </c>
      <c r="L69" s="301" t="str">
        <f>'[5]Precios de contratos anteriores'!AX73</f>
        <v xml:space="preserve"> </v>
      </c>
      <c r="M69" s="301" t="str">
        <f>'[5]Precios de contratos anteriores'!AY73</f>
        <v xml:space="preserve"> </v>
      </c>
      <c r="N69" s="302"/>
      <c r="O69" s="302"/>
      <c r="P69" s="302"/>
      <c r="Q69" s="302" t="str">
        <f>'[5]Precios de contratos anteriores'!AZ73</f>
        <v xml:space="preserve"> </v>
      </c>
      <c r="R69" s="302" t="str">
        <f>'[5]Precios de contratos anteriores'!BA73</f>
        <v xml:space="preserve"> </v>
      </c>
      <c r="S69" s="302" t="str">
        <f>'[5]Precios de contratos anteriores'!BB73</f>
        <v xml:space="preserve"> </v>
      </c>
      <c r="T69" s="302"/>
      <c r="U69" s="302"/>
      <c r="V69" s="302"/>
      <c r="W69" s="302"/>
      <c r="X69" s="302"/>
      <c r="Y69" s="302"/>
      <c r="Z69" s="302"/>
      <c r="AA69" s="302"/>
      <c r="AB69" s="302"/>
      <c r="AC69" s="302"/>
      <c r="AD69" s="302"/>
      <c r="AE69" s="302"/>
      <c r="AF69" s="302"/>
      <c r="AG69" s="302"/>
      <c r="AH69" s="302"/>
      <c r="AI69" s="302" t="str">
        <f>'[5]Precios de contratos anteriores'!BI73</f>
        <v xml:space="preserve"> </v>
      </c>
      <c r="AJ69" s="302"/>
      <c r="AK69" s="302"/>
      <c r="AL69" s="313">
        <v>13.5</v>
      </c>
      <c r="AM69" s="313">
        <v>19</v>
      </c>
      <c r="AN69" s="313">
        <v>17.55</v>
      </c>
      <c r="AO69" s="302"/>
      <c r="AP69" s="302"/>
      <c r="AQ69" s="302" t="str">
        <f>'[5]Precios de contratos anteriores'!BO73</f>
        <v xml:space="preserve"> </v>
      </c>
      <c r="AR69" s="303">
        <v>34.072500000000005</v>
      </c>
      <c r="AS69" s="303">
        <v>33.748000000000005</v>
      </c>
      <c r="AT69" s="303">
        <v>36.5</v>
      </c>
      <c r="AU69" s="302" t="str">
        <f>'[5]Precios de contratos anteriores'!BP73</f>
        <v xml:space="preserve"> </v>
      </c>
      <c r="AV69" s="302" t="str">
        <f>'[5]Precios de contratos anteriores'!BQ73</f>
        <v xml:space="preserve"> </v>
      </c>
      <c r="AW69" s="302" t="str">
        <f>'[5]Precios de contratos anteriores'!BR73</f>
        <v xml:space="preserve"> </v>
      </c>
      <c r="AX69" s="303"/>
      <c r="AY69" s="303"/>
      <c r="AZ69" s="303"/>
      <c r="BA69" s="303" t="str">
        <f>'[5]Precios de contratos anteriores'!BS73</f>
        <v xml:space="preserve"> </v>
      </c>
      <c r="BB69" s="303" t="str">
        <f>'[5]Precios de contratos anteriores'!BT73</f>
        <v xml:space="preserve"> </v>
      </c>
      <c r="BC69" s="302"/>
      <c r="BD69" s="302"/>
      <c r="BE69" s="302"/>
      <c r="BF69" s="302"/>
      <c r="BG69" s="302"/>
      <c r="BH69" s="302"/>
      <c r="BI69" s="302"/>
      <c r="BJ69" s="302"/>
      <c r="BK69" s="302"/>
      <c r="BL69" s="302"/>
      <c r="BM69" s="302"/>
      <c r="BN69" s="302"/>
      <c r="BO69" s="302"/>
      <c r="BP69" s="302"/>
      <c r="BQ69" s="302"/>
      <c r="BR69" s="302"/>
      <c r="BS69" s="302" t="str">
        <f>'[5]Precios de contratos anteriores'!CB73</f>
        <v xml:space="preserve"> </v>
      </c>
      <c r="BT69" s="302" t="str">
        <f>'[5]Precios de contratos anteriores'!CC73</f>
        <v xml:space="preserve"> </v>
      </c>
      <c r="BU69" s="302" t="str">
        <f>'[5]Precios de contratos anteriores'!CD73</f>
        <v xml:space="preserve"> </v>
      </c>
      <c r="BV69" s="302"/>
      <c r="BW69" s="302"/>
      <c r="BX69" s="302"/>
      <c r="BY69" s="301" t="str">
        <f>'[5]Precios de contratos anteriores'!CE73</f>
        <v xml:space="preserve"> </v>
      </c>
      <c r="BZ69" s="301" t="str">
        <f>'[5]Precios de contratos anteriores'!CF73</f>
        <v xml:space="preserve"> </v>
      </c>
      <c r="CA69" s="301" t="str">
        <f>'[5]Precios de contratos anteriores'!CG73</f>
        <v xml:space="preserve"> </v>
      </c>
      <c r="CB69" s="301">
        <f t="shared" si="80"/>
        <v>26.68864285714286</v>
      </c>
      <c r="CC69" s="301">
        <f t="shared" si="81"/>
        <v>9.5775967528145607</v>
      </c>
      <c r="CD69" s="301">
        <f t="shared" si="82"/>
        <v>17.111046104328299</v>
      </c>
      <c r="CE69" s="301">
        <f t="shared" si="83"/>
        <v>36.266239609957424</v>
      </c>
      <c r="CF69" s="301">
        <f t="shared" si="84"/>
        <v>35.695000000000007</v>
      </c>
      <c r="CG69" s="300" t="str">
        <f t="shared" si="85"/>
        <v/>
      </c>
      <c r="CH69" s="300" t="str">
        <f t="shared" si="86"/>
        <v/>
      </c>
      <c r="CI69" s="300" t="str">
        <f t="shared" si="87"/>
        <v/>
      </c>
      <c r="CJ69" s="300" t="str">
        <f t="shared" si="88"/>
        <v/>
      </c>
      <c r="CK69" s="300" t="str">
        <f t="shared" si="89"/>
        <v/>
      </c>
      <c r="CL69" s="300" t="str">
        <f t="shared" si="90"/>
        <v/>
      </c>
      <c r="CM69" s="300" t="str">
        <f t="shared" si="91"/>
        <v/>
      </c>
      <c r="CN69" s="300" t="str">
        <f t="shared" si="92"/>
        <v/>
      </c>
      <c r="CO69" s="300" t="str">
        <f t="shared" si="93"/>
        <v/>
      </c>
      <c r="CP69" s="300" t="str">
        <f t="shared" si="94"/>
        <v/>
      </c>
      <c r="CQ69" s="300" t="str">
        <f t="shared" si="95"/>
        <v/>
      </c>
      <c r="CR69" s="300" t="str">
        <f t="shared" si="96"/>
        <v/>
      </c>
      <c r="CS69" s="300" t="str">
        <f t="shared" si="97"/>
        <v/>
      </c>
      <c r="CT69" s="300" t="str">
        <f t="shared" si="98"/>
        <v/>
      </c>
      <c r="CU69" s="300" t="str">
        <f t="shared" si="99"/>
        <v/>
      </c>
      <c r="CV69" s="300" t="str">
        <f t="shared" si="100"/>
        <v/>
      </c>
      <c r="CW69" s="300" t="str">
        <f t="shared" si="101"/>
        <v/>
      </c>
      <c r="CX69" s="300" t="str">
        <f t="shared" si="102"/>
        <v/>
      </c>
      <c r="CY69" s="300" t="str">
        <f t="shared" si="103"/>
        <v/>
      </c>
      <c r="CZ69" s="300" t="str">
        <f t="shared" si="104"/>
        <v/>
      </c>
      <c r="DA69" s="300" t="str">
        <f t="shared" si="105"/>
        <v/>
      </c>
      <c r="DB69" s="300" t="str">
        <f t="shared" si="106"/>
        <v/>
      </c>
      <c r="DC69" s="300" t="str">
        <f t="shared" si="107"/>
        <v/>
      </c>
      <c r="DD69" s="300" t="str">
        <f t="shared" si="108"/>
        <v/>
      </c>
      <c r="DE69" s="300" t="str">
        <f t="shared" si="109"/>
        <v/>
      </c>
      <c r="DF69" s="300" t="str">
        <f t="shared" si="110"/>
        <v/>
      </c>
      <c r="DG69" s="300" t="str">
        <f t="shared" si="111"/>
        <v/>
      </c>
      <c r="DH69" s="300" t="str">
        <f t="shared" si="112"/>
        <v/>
      </c>
      <c r="DI69" s="300" t="str">
        <f t="shared" si="113"/>
        <v/>
      </c>
      <c r="DJ69" s="300" t="str">
        <f t="shared" si="114"/>
        <v/>
      </c>
      <c r="DK69" s="300" t="str">
        <f t="shared" si="115"/>
        <v/>
      </c>
      <c r="DL69" s="300">
        <f t="shared" si="116"/>
        <v>19</v>
      </c>
      <c r="DM69" s="300">
        <f t="shared" si="117"/>
        <v>17.55</v>
      </c>
      <c r="DN69" s="300" t="str">
        <f t="shared" si="118"/>
        <v/>
      </c>
      <c r="DO69" s="300" t="str">
        <f t="shared" si="119"/>
        <v/>
      </c>
      <c r="DP69" s="300" t="str">
        <f t="shared" si="120"/>
        <v/>
      </c>
      <c r="DQ69" s="300">
        <f t="shared" si="121"/>
        <v>34.072500000000005</v>
      </c>
      <c r="DR69" s="300">
        <f t="shared" si="122"/>
        <v>33.748000000000005</v>
      </c>
      <c r="DS69" s="300" t="str">
        <f t="shared" si="123"/>
        <v/>
      </c>
      <c r="DT69" s="300" t="str">
        <f t="shared" si="124"/>
        <v/>
      </c>
      <c r="DU69" s="300" t="str">
        <f t="shared" si="125"/>
        <v/>
      </c>
      <c r="DV69" s="300" t="str">
        <f t="shared" si="126"/>
        <v/>
      </c>
      <c r="DW69" s="300" t="str">
        <f t="shared" si="127"/>
        <v/>
      </c>
      <c r="DX69" s="300" t="str">
        <f t="shared" si="128"/>
        <v/>
      </c>
      <c r="DY69" s="300" t="str">
        <f t="shared" si="129"/>
        <v/>
      </c>
      <c r="DZ69" s="300" t="str">
        <f t="shared" si="130"/>
        <v/>
      </c>
      <c r="EA69" s="300" t="str">
        <f t="shared" si="131"/>
        <v/>
      </c>
      <c r="EB69" s="300" t="str">
        <f t="shared" si="132"/>
        <v/>
      </c>
      <c r="EC69" s="300" t="str">
        <f t="shared" si="133"/>
        <v/>
      </c>
      <c r="ED69" s="300" t="str">
        <f t="shared" si="134"/>
        <v/>
      </c>
      <c r="EE69" s="300" t="str">
        <f t="shared" si="135"/>
        <v/>
      </c>
      <c r="EF69" s="300" t="str">
        <f t="shared" si="136"/>
        <v/>
      </c>
      <c r="EG69" s="300" t="str">
        <f t="shared" si="137"/>
        <v/>
      </c>
      <c r="EH69" s="300" t="str">
        <f t="shared" si="138"/>
        <v/>
      </c>
      <c r="EI69" s="300" t="str">
        <f t="shared" si="139"/>
        <v/>
      </c>
      <c r="EJ69" s="300" t="str">
        <f t="shared" si="140"/>
        <v/>
      </c>
      <c r="EK69" s="300" t="str">
        <f t="shared" si="141"/>
        <v/>
      </c>
      <c r="EL69" s="300" t="str">
        <f t="shared" si="142"/>
        <v/>
      </c>
      <c r="EM69" s="300" t="str">
        <f t="shared" si="143"/>
        <v/>
      </c>
      <c r="EN69" s="300" t="str">
        <f t="shared" si="144"/>
        <v/>
      </c>
      <c r="EO69" s="300" t="str">
        <f t="shared" si="145"/>
        <v/>
      </c>
      <c r="EP69" s="300" t="str">
        <f t="shared" si="146"/>
        <v/>
      </c>
      <c r="EQ69" s="300" t="str">
        <f t="shared" si="147"/>
        <v/>
      </c>
      <c r="ER69" s="300" t="str">
        <f t="shared" si="148"/>
        <v/>
      </c>
      <c r="ES69" s="300" t="str">
        <f t="shared" si="149"/>
        <v/>
      </c>
      <c r="ET69" s="300" t="str">
        <f t="shared" si="150"/>
        <v/>
      </c>
      <c r="EU69" s="300" t="str">
        <f t="shared" si="151"/>
        <v/>
      </c>
      <c r="EV69" s="300" t="str">
        <f t="shared" si="152"/>
        <v/>
      </c>
      <c r="EW69" s="300" t="str">
        <f t="shared" si="153"/>
        <v/>
      </c>
      <c r="EX69" s="300" t="str">
        <f t="shared" si="154"/>
        <v/>
      </c>
      <c r="EY69" s="300" t="str">
        <f t="shared" si="155"/>
        <v/>
      </c>
      <c r="EZ69" s="300" t="str">
        <f t="shared" si="156"/>
        <v/>
      </c>
      <c r="FA69" s="299">
        <f t="shared" si="157"/>
        <v>28.45</v>
      </c>
      <c r="FB69" s="299">
        <f>ROUND(FA69*(1+[5]Inflación!$G$50),2)</f>
        <v>28.82</v>
      </c>
      <c r="FC69" s="298">
        <f t="shared" si="158"/>
        <v>-0.12326656394453017</v>
      </c>
    </row>
    <row r="70" spans="2:159" ht="21" customHeight="1">
      <c r="B70" s="309">
        <f t="shared" si="159"/>
        <v>65</v>
      </c>
      <c r="C70" s="316" t="s">
        <v>1000</v>
      </c>
      <c r="D70" s="302"/>
      <c r="E70" s="311" t="s">
        <v>996</v>
      </c>
      <c r="F70" s="317">
        <v>38.93</v>
      </c>
      <c r="G70" s="304"/>
      <c r="H70" s="302"/>
      <c r="I70" s="302"/>
      <c r="J70" s="301" t="str">
        <f>'[5]Precios de contratos anteriores'!AV74</f>
        <v xml:space="preserve"> </v>
      </c>
      <c r="K70" s="301" t="str">
        <f>'[5]Precios de contratos anteriores'!AW74</f>
        <v xml:space="preserve"> </v>
      </c>
      <c r="L70" s="301" t="str">
        <f>'[5]Precios de contratos anteriores'!AX74</f>
        <v xml:space="preserve"> </v>
      </c>
      <c r="M70" s="301" t="str">
        <f>'[5]Precios de contratos anteriores'!AY74</f>
        <v xml:space="preserve"> </v>
      </c>
      <c r="N70" s="302"/>
      <c r="O70" s="302"/>
      <c r="P70" s="302"/>
      <c r="Q70" s="302" t="str">
        <f>'[5]Precios de contratos anteriores'!AZ74</f>
        <v xml:space="preserve"> </v>
      </c>
      <c r="R70" s="302" t="str">
        <f>'[5]Precios de contratos anteriores'!BA74</f>
        <v xml:space="preserve"> </v>
      </c>
      <c r="S70" s="302" t="str">
        <f>'[5]Precios de contratos anteriores'!BB74</f>
        <v xml:space="preserve"> </v>
      </c>
      <c r="T70" s="302"/>
      <c r="U70" s="302"/>
      <c r="V70" s="302"/>
      <c r="W70" s="302"/>
      <c r="X70" s="302"/>
      <c r="Y70" s="302"/>
      <c r="Z70" s="302"/>
      <c r="AA70" s="302"/>
      <c r="AB70" s="302"/>
      <c r="AC70" s="302"/>
      <c r="AD70" s="302"/>
      <c r="AE70" s="302"/>
      <c r="AF70" s="302"/>
      <c r="AG70" s="302"/>
      <c r="AH70" s="302"/>
      <c r="AI70" s="302" t="str">
        <f>'[5]Precios de contratos anteriores'!BI74</f>
        <v xml:space="preserve"> </v>
      </c>
      <c r="AJ70" s="302"/>
      <c r="AK70" s="302"/>
      <c r="AL70" s="313">
        <v>13.5</v>
      </c>
      <c r="AM70" s="313">
        <v>19</v>
      </c>
      <c r="AN70" s="313">
        <v>17.55</v>
      </c>
      <c r="AO70" s="302"/>
      <c r="AP70" s="302"/>
      <c r="AQ70" s="302" t="str">
        <f>'[5]Precios de contratos anteriores'!BO74</f>
        <v xml:space="preserve"> </v>
      </c>
      <c r="AR70" s="303">
        <v>40.8765</v>
      </c>
      <c r="AS70" s="303">
        <v>40.487200000000001</v>
      </c>
      <c r="AT70" s="303">
        <v>50.54</v>
      </c>
      <c r="AU70" s="302" t="str">
        <f>'[5]Precios de contratos anteriores'!BP74</f>
        <v xml:space="preserve"> </v>
      </c>
      <c r="AV70" s="302" t="str">
        <f>'[5]Precios de contratos anteriores'!BQ74</f>
        <v xml:space="preserve"> </v>
      </c>
      <c r="AW70" s="302" t="str">
        <f>'[5]Precios de contratos anteriores'!BR74</f>
        <v xml:space="preserve"> </v>
      </c>
      <c r="AX70" s="303"/>
      <c r="AY70" s="303"/>
      <c r="AZ70" s="303"/>
      <c r="BA70" s="303" t="str">
        <f>'[5]Precios de contratos anteriores'!BS74</f>
        <v xml:space="preserve"> </v>
      </c>
      <c r="BB70" s="303" t="str">
        <f>'[5]Precios de contratos anteriores'!BT74</f>
        <v xml:space="preserve"> </v>
      </c>
      <c r="BC70" s="302"/>
      <c r="BD70" s="302"/>
      <c r="BE70" s="302"/>
      <c r="BF70" s="302"/>
      <c r="BG70" s="302"/>
      <c r="BH70" s="302"/>
      <c r="BI70" s="302"/>
      <c r="BJ70" s="302"/>
      <c r="BK70" s="302"/>
      <c r="BL70" s="302"/>
      <c r="BM70" s="302"/>
      <c r="BN70" s="302"/>
      <c r="BO70" s="302"/>
      <c r="BP70" s="302"/>
      <c r="BQ70" s="302"/>
      <c r="BR70" s="302"/>
      <c r="BS70" s="302" t="str">
        <f>'[5]Precios de contratos anteriores'!CB74</f>
        <v xml:space="preserve"> </v>
      </c>
      <c r="BT70" s="302" t="str">
        <f>'[5]Precios de contratos anteriores'!CC74</f>
        <v xml:space="preserve"> </v>
      </c>
      <c r="BU70" s="302" t="str">
        <f>'[5]Precios de contratos anteriores'!CD74</f>
        <v xml:space="preserve"> </v>
      </c>
      <c r="BV70" s="302"/>
      <c r="BW70" s="302"/>
      <c r="BX70" s="302"/>
      <c r="BY70" s="301" t="str">
        <f>'[5]Precios de contratos anteriores'!CE74</f>
        <v xml:space="preserve"> </v>
      </c>
      <c r="BZ70" s="301" t="str">
        <f>'[5]Precios de contratos anteriores'!CF74</f>
        <v xml:space="preserve"> </v>
      </c>
      <c r="CA70" s="301" t="str">
        <f>'[5]Precios de contratos anteriores'!CG74</f>
        <v xml:space="preserve"> </v>
      </c>
      <c r="CB70" s="301">
        <f t="shared" ref="CB70:CB101" si="160">IFERROR(AVERAGE(F70:CA70)," ")</f>
        <v>31.554814285714286</v>
      </c>
      <c r="CC70" s="301">
        <f t="shared" ref="CC70:CC101" si="161">IFERROR(_xlfn.STDEV.S(F70:CA70)," ")</f>
        <v>14.498542937415994</v>
      </c>
      <c r="CD70" s="301">
        <f t="shared" ref="CD70:CD100" si="162">IFERROR(CB70-CC70*$CD$2," ")</f>
        <v>17.056271348298292</v>
      </c>
      <c r="CE70" s="301">
        <f t="shared" ref="CE70:CE101" si="163">IFERROR(CB70+CC70*$CE$2," ")</f>
        <v>46.053357223130277</v>
      </c>
      <c r="CF70" s="301">
        <f t="shared" ref="CF70:CF101" si="164">IFERROR(F70*1.1," ")</f>
        <v>42.823</v>
      </c>
      <c r="CG70" s="300" t="str">
        <f t="shared" ref="CG70:CG101" si="165">IF(IF(H70&lt;$CF70,IF(H70&gt;$CD70,H70,""),"")=0,"",IF(H70&lt;$CF70,IF(H70&gt;$CD70,H70,""),""))</f>
        <v/>
      </c>
      <c r="CH70" s="300" t="str">
        <f t="shared" ref="CH70:CH101" si="166">IF(IF(I70&lt;$CF70,IF(I70&gt;$CD70,I70,""),"")=0,"",IF(I70&lt;$CF70,IF(I70&gt;$CD70,I70,""),""))</f>
        <v/>
      </c>
      <c r="CI70" s="300" t="str">
        <f t="shared" ref="CI70:CI101" si="167">IF(IF(J70&lt;$CF70,IF(J70&gt;$CD70,J70,""),"")=0,"",IF(J70&lt;$CF70,IF(J70&gt;$CD70,J70,""),""))</f>
        <v/>
      </c>
      <c r="CJ70" s="300" t="str">
        <f t="shared" ref="CJ70:CJ101" si="168">IF(IF(K70&lt;$CF70,IF(K70&gt;$CD70,K70,""),"")=0,"",IF(K70&lt;$CF70,IF(K70&gt;$CD70,K70,""),""))</f>
        <v/>
      </c>
      <c r="CK70" s="300" t="str">
        <f t="shared" ref="CK70:CK101" si="169">IF(IF(L70&lt;$CF70,IF(L70&gt;$CD70,L70,""),"")=0,"",IF(L70&lt;$CF70,IF(L70&gt;$CD70,L70,""),""))</f>
        <v/>
      </c>
      <c r="CL70" s="300" t="str">
        <f t="shared" ref="CL70:CL101" si="170">IF(IF(M70&lt;$CF70,IF(M70&gt;$CD70,M70,""),"")=0,"",IF(M70&lt;$CF70,IF(M70&gt;$CD70,M70,""),""))</f>
        <v/>
      </c>
      <c r="CM70" s="300" t="str">
        <f t="shared" ref="CM70:CM101" si="171">IF(IF(N70&lt;$CF70,IF(N70&gt;$CD70,N70,""),"")=0,"",IF(N70&lt;$CF70,IF(N70&gt;$CD70,N70,""),""))</f>
        <v/>
      </c>
      <c r="CN70" s="300" t="str">
        <f t="shared" ref="CN70:CN101" si="172">IF(IF(O70&lt;$CF70,IF(O70&gt;$CD70,O70,""),"")=0,"",IF(O70&lt;$CF70,IF(O70&gt;$CD70,O70,""),""))</f>
        <v/>
      </c>
      <c r="CO70" s="300" t="str">
        <f t="shared" ref="CO70:CO101" si="173">IF(IF(P70&lt;$CF70,IF(P70&gt;$CD70,P70,""),"")=0,"",IF(P70&lt;$CF70,IF(P70&gt;$CD70,P70,""),""))</f>
        <v/>
      </c>
      <c r="CP70" s="300" t="str">
        <f t="shared" ref="CP70:CP101" si="174">IF(IF(Q70&lt;$CF70,IF(Q70&gt;$CD70,Q70,""),"")=0,"",IF(Q70&lt;$CF70,IF(Q70&gt;$CD70,Q70,""),""))</f>
        <v/>
      </c>
      <c r="CQ70" s="300" t="str">
        <f t="shared" ref="CQ70:CQ101" si="175">IF(IF(R70&lt;$CF70,IF(R70&gt;$CD70,R70,""),"")=0,"",IF(R70&lt;$CF70,IF(R70&gt;$CD70,R70,""),""))</f>
        <v/>
      </c>
      <c r="CR70" s="300" t="str">
        <f t="shared" ref="CR70:CR101" si="176">IF(IF(S70&lt;$CF70,IF(S70&gt;$CD70,S70,""),"")=0,"",IF(S70&lt;$CF70,IF(S70&gt;$CD70,S70,""),""))</f>
        <v/>
      </c>
      <c r="CS70" s="300" t="str">
        <f t="shared" ref="CS70:CS101" si="177">IF(IF(T70&lt;$CF70,IF(T70&gt;$CD70,T70,""),"")=0,"",IF(T70&lt;$CF70,IF(T70&gt;$CD70,T70,""),""))</f>
        <v/>
      </c>
      <c r="CT70" s="300" t="str">
        <f t="shared" ref="CT70:CT101" si="178">IF(IF(U70&lt;$CF70,IF(U70&gt;$CD70,U70,""),"")=0,"",IF(U70&lt;$CF70,IF(U70&gt;$CD70,U70,""),""))</f>
        <v/>
      </c>
      <c r="CU70" s="300" t="str">
        <f t="shared" ref="CU70:CU101" si="179">IF(IF(V70&lt;$CF70,IF(V70&gt;$CD70,V70,""),"")=0,"",IF(V70&lt;$CF70,IF(V70&gt;$CD70,V70,""),""))</f>
        <v/>
      </c>
      <c r="CV70" s="300" t="str">
        <f t="shared" ref="CV70:CV101" si="180">IF(IF(W70&lt;$CF70,IF(W70&gt;$CD70,W70,""),"")=0,"",IF(W70&lt;$CF70,IF(W70&gt;$CD70,W70,""),""))</f>
        <v/>
      </c>
      <c r="CW70" s="300" t="str">
        <f t="shared" ref="CW70:CW101" si="181">IF(IF(X70&lt;$CF70,IF(X70&gt;$CD70,X70,""),"")=0,"",IF(X70&lt;$CF70,IF(X70&gt;$CD70,X70,""),""))</f>
        <v/>
      </c>
      <c r="CX70" s="300" t="str">
        <f t="shared" ref="CX70:CX101" si="182">IF(IF(Y70&lt;$CF70,IF(Y70&gt;$CD70,Y70,""),"")=0,"",IF(Y70&lt;$CF70,IF(Y70&gt;$CD70,Y70,""),""))</f>
        <v/>
      </c>
      <c r="CY70" s="300" t="str">
        <f t="shared" ref="CY70:CY101" si="183">IF(IF(Z70&lt;$CF70,IF(Z70&gt;$CD70,Z70,""),"")=0,"",IF(Z70&lt;$CF70,IF(Z70&gt;$CD70,Z70,""),""))</f>
        <v/>
      </c>
      <c r="CZ70" s="300" t="str">
        <f t="shared" ref="CZ70:CZ101" si="184">IF(IF(AA70&lt;$CF70,IF(AA70&gt;$CD70,AA70,""),"")=0,"",IF(AA70&lt;$CF70,IF(AA70&gt;$CD70,AA70,""),""))</f>
        <v/>
      </c>
      <c r="DA70" s="300" t="str">
        <f t="shared" ref="DA70:DA101" si="185">IF(IF(AB70&lt;$CF70,IF(AB70&gt;$CD70,AB70,""),"")=0,"",IF(AB70&lt;$CF70,IF(AB70&gt;$CD70,AB70,""),""))</f>
        <v/>
      </c>
      <c r="DB70" s="300" t="str">
        <f t="shared" ref="DB70:DB101" si="186">IF(IF(AC70&lt;$CF70,IF(AC70&gt;$CD70,AC70,""),"")=0,"",IF(AC70&lt;$CF70,IF(AC70&gt;$CD70,AC70,""),""))</f>
        <v/>
      </c>
      <c r="DC70" s="300" t="str">
        <f t="shared" ref="DC70:DC101" si="187">IF(IF(AD70&lt;$CF70,IF(AD70&gt;$CD70,AD70,""),"")=0,"",IF(AD70&lt;$CF70,IF(AD70&gt;$CD70,AD70,""),""))</f>
        <v/>
      </c>
      <c r="DD70" s="300" t="str">
        <f t="shared" ref="DD70:DD101" si="188">IF(IF(AE70&lt;$CF70,IF(AE70&gt;$CD70,AE70,""),"")=0,"",IF(AE70&lt;$CF70,IF(AE70&gt;$CD70,AE70,""),""))</f>
        <v/>
      </c>
      <c r="DE70" s="300" t="str">
        <f t="shared" ref="DE70:DE101" si="189">IF(IF(AF70&lt;$CF70,IF(AF70&gt;$CD70,AF70,""),"")=0,"",IF(AF70&lt;$CF70,IF(AF70&gt;$CD70,AF70,""),""))</f>
        <v/>
      </c>
      <c r="DF70" s="300" t="str">
        <f t="shared" ref="DF70:DF101" si="190">IF(IF(AG70&lt;$CF70,IF(AG70&gt;$CD70,AG70,""),"")=0,"",IF(AG70&lt;$CF70,IF(AG70&gt;$CD70,AG70,""),""))</f>
        <v/>
      </c>
      <c r="DG70" s="300" t="str">
        <f t="shared" ref="DG70:DG101" si="191">IF(IF(AH70&lt;$CF70,IF(AH70&gt;$CD70,AH70,""),"")=0,"",IF(AH70&lt;$CF70,IF(AH70&gt;$CD70,AH70,""),""))</f>
        <v/>
      </c>
      <c r="DH70" s="300" t="str">
        <f t="shared" ref="DH70:DH101" si="192">IF(IF(AI70&lt;$CF70,IF(AI70&gt;$CD70,AI70,""),"")=0,"",IF(AI70&lt;$CF70,IF(AI70&gt;$CD70,AI70,""),""))</f>
        <v/>
      </c>
      <c r="DI70" s="300" t="str">
        <f t="shared" ref="DI70:DI101" si="193">IF(IF(AJ70&lt;$CF70,IF(AJ70&gt;$CD70,AJ70,""),"")=0,"",IF(AJ70&lt;$CF70,IF(AJ70&gt;$CD70,AJ70,""),""))</f>
        <v/>
      </c>
      <c r="DJ70" s="300" t="str">
        <f t="shared" ref="DJ70:DJ101" si="194">IF(IF(AK70&lt;$CF70,IF(AK70&gt;$CD70,AK70,""),"")=0,"",IF(AK70&lt;$CF70,IF(AK70&gt;$CD70,AK70,""),""))</f>
        <v/>
      </c>
      <c r="DK70" s="300" t="str">
        <f t="shared" ref="DK70:DK101" si="195">IF(IF(AL70&lt;$CF70,IF(AL70&gt;$CD70,AL70,""),"")=0,"",IF(AL70&lt;$CF70,IF(AL70&gt;$CD70,AL70,""),""))</f>
        <v/>
      </c>
      <c r="DL70" s="300">
        <f t="shared" ref="DL70:DL101" si="196">IF(IF(AM70&lt;$CF70,IF(AM70&gt;$CD70,AM70,""),"")=0,"",IF(AM70&lt;$CF70,IF(AM70&gt;$CD70,AM70,""),""))</f>
        <v>19</v>
      </c>
      <c r="DM70" s="300">
        <f t="shared" ref="DM70:DM101" si="197">IF(IF(AN70&lt;$CF70,IF(AN70&gt;$CD70,AN70,""),"")=0,"",IF(AN70&lt;$CF70,IF(AN70&gt;$CD70,AN70,""),""))</f>
        <v>17.55</v>
      </c>
      <c r="DN70" s="300" t="str">
        <f t="shared" ref="DN70:DN101" si="198">IF(IF(AO70&lt;$CF70,IF(AO70&gt;$CD70,AO70,""),"")=0,"",IF(AO70&lt;$CF70,IF(AO70&gt;$CD70,AO70,""),""))</f>
        <v/>
      </c>
      <c r="DO70" s="300" t="str">
        <f t="shared" ref="DO70:DO101" si="199">IF(IF(AP70&lt;$CF70,IF(AP70&gt;$CD70,AP70,""),"")=0,"",IF(AP70&lt;$CF70,IF(AP70&gt;$CD70,AP70,""),""))</f>
        <v/>
      </c>
      <c r="DP70" s="300" t="str">
        <f t="shared" ref="DP70:DP101" si="200">IF(IF(AQ70&lt;$CF70,IF(AQ70&gt;$CD70,AQ70,""),"")=0,"",IF(AQ70&lt;$CF70,IF(AQ70&gt;$CD70,AQ70,""),""))</f>
        <v/>
      </c>
      <c r="DQ70" s="300">
        <f t="shared" ref="DQ70:DQ101" si="201">IF(IF(AR70&lt;$CF70,IF(AR70&gt;$CD70,AR70,""),"")=0,"",IF(AR70&lt;$CF70,IF(AR70&gt;$CD70,AR70,""),""))</f>
        <v>40.8765</v>
      </c>
      <c r="DR70" s="300">
        <f t="shared" ref="DR70:DR101" si="202">IF(IF(AS70&lt;$CF70,IF(AS70&gt;$CD70,AS70,""),"")=0,"",IF(AS70&lt;$CF70,IF(AS70&gt;$CD70,AS70,""),""))</f>
        <v>40.487200000000001</v>
      </c>
      <c r="DS70" s="300" t="str">
        <f t="shared" ref="DS70:DS101" si="203">IF(IF(AT70&lt;$CF70,IF(AT70&gt;$CD70,AT70,""),"")=0,"",IF(AT70&lt;$CF70,IF(AT70&gt;$CD70,AT70,""),""))</f>
        <v/>
      </c>
      <c r="DT70" s="300" t="str">
        <f t="shared" ref="DT70:DT101" si="204">IF(IF(AU70&lt;$CF70,IF(AU70&gt;$CD70,AU70,""),"")=0,"",IF(AU70&lt;$CF70,IF(AU70&gt;$CD70,AU70,""),""))</f>
        <v/>
      </c>
      <c r="DU70" s="300" t="str">
        <f t="shared" ref="DU70:DU101" si="205">IF(IF(AV70&lt;$CF70,IF(AV70&gt;$CD70,AV70,""),"")=0,"",IF(AV70&lt;$CF70,IF(AV70&gt;$CD70,AV70,""),""))</f>
        <v/>
      </c>
      <c r="DV70" s="300" t="str">
        <f t="shared" ref="DV70:DV101" si="206">IF(IF(AW70&lt;$CF70,IF(AW70&gt;$CD70,AW70,""),"")=0,"",IF(AW70&lt;$CF70,IF(AW70&gt;$CD70,AW70,""),""))</f>
        <v/>
      </c>
      <c r="DW70" s="300" t="str">
        <f t="shared" ref="DW70:DW101" si="207">IF(IF(AX70&lt;$CF70,IF(AX70&gt;$CD70,AX70,""),"")=0,"",IF(AX70&lt;$CF70,IF(AX70&gt;$CD70,AX70,""),""))</f>
        <v/>
      </c>
      <c r="DX70" s="300" t="str">
        <f t="shared" ref="DX70:DX101" si="208">IF(IF(AY70&lt;$CF70,IF(AY70&gt;$CD70,AY70,""),"")=0,"",IF(AY70&lt;$CF70,IF(AY70&gt;$CD70,AY70,""),""))</f>
        <v/>
      </c>
      <c r="DY70" s="300" t="str">
        <f t="shared" ref="DY70:DY101" si="209">IF(IF(AZ70&lt;$CF70,IF(AZ70&gt;$CD70,AZ70,""),"")=0,"",IF(AZ70&lt;$CF70,IF(AZ70&gt;$CD70,AZ70,""),""))</f>
        <v/>
      </c>
      <c r="DZ70" s="300" t="str">
        <f t="shared" ref="DZ70:DZ101" si="210">IF(IF(BA70&lt;$CF70,IF(BA70&gt;$CD70,BA70,""),"")=0,"",IF(BA70&lt;$CF70,IF(BA70&gt;$CD70,BA70,""),""))</f>
        <v/>
      </c>
      <c r="EA70" s="300" t="str">
        <f t="shared" ref="EA70:EA101" si="211">IF(IF(BB70&lt;$CF70,IF(BB70&gt;$CD70,BB70,""),"")=0,"",IF(BB70&lt;$CF70,IF(BB70&gt;$CD70,BB70,""),""))</f>
        <v/>
      </c>
      <c r="EB70" s="300" t="str">
        <f t="shared" ref="EB70:EB101" si="212">IF(IF(BC70&lt;$CF70,IF(BC70&gt;$CD70,BC70,""),"")=0,"",IF(BC70&lt;$CF70,IF(BC70&gt;$CD70,BC70,""),""))</f>
        <v/>
      </c>
      <c r="EC70" s="300" t="str">
        <f t="shared" ref="EC70:EC101" si="213">IF(IF(BD70&lt;$CF70,IF(BD70&gt;$CD70,BD70,""),"")=0,"",IF(BD70&lt;$CF70,IF(BD70&gt;$CD70,BD70,""),""))</f>
        <v/>
      </c>
      <c r="ED70" s="300" t="str">
        <f t="shared" ref="ED70:ED101" si="214">IF(IF(BE70&lt;$CF70,IF(BE70&gt;$CD70,BE70,""),"")=0,"",IF(BE70&lt;$CF70,IF(BE70&gt;$CD70,BE70,""),""))</f>
        <v/>
      </c>
      <c r="EE70" s="300" t="str">
        <f t="shared" ref="EE70:EE101" si="215">IF(IF(BF70&lt;$CF70,IF(BF70&gt;$CD70,BF70,""),"")=0,"",IF(BF70&lt;$CF70,IF(BF70&gt;$CD70,BF70,""),""))</f>
        <v/>
      </c>
      <c r="EF70" s="300" t="str">
        <f t="shared" ref="EF70:EF101" si="216">IF(IF(BG70&lt;$CF70,IF(BG70&gt;$CD70,BG70,""),"")=0,"",IF(BG70&lt;$CF70,IF(BG70&gt;$CD70,BG70,""),""))</f>
        <v/>
      </c>
      <c r="EG70" s="300" t="str">
        <f t="shared" ref="EG70:EG101" si="217">IF(IF(BH70&lt;$CF70,IF(BH70&gt;$CD70,BH70,""),"")=0,"",IF(BH70&lt;$CF70,IF(BH70&gt;$CD70,BH70,""),""))</f>
        <v/>
      </c>
      <c r="EH70" s="300" t="str">
        <f t="shared" ref="EH70:EH101" si="218">IF(IF(BI70&lt;$CF70,IF(BI70&gt;$CD70,BI70,""),"")=0,"",IF(BI70&lt;$CF70,IF(BI70&gt;$CD70,BI70,""),""))</f>
        <v/>
      </c>
      <c r="EI70" s="300" t="str">
        <f t="shared" ref="EI70:EI101" si="219">IF(IF(BJ70&lt;$CF70,IF(BJ70&gt;$CD70,BJ70,""),"")=0,"",IF(BJ70&lt;$CF70,IF(BJ70&gt;$CD70,BJ70,""),""))</f>
        <v/>
      </c>
      <c r="EJ70" s="300" t="str">
        <f t="shared" ref="EJ70:EJ101" si="220">IF(IF(BK70&lt;$CF70,IF(BK70&gt;$CD70,BK70,""),"")=0,"",IF(BK70&lt;$CF70,IF(BK70&gt;$CD70,BK70,""),""))</f>
        <v/>
      </c>
      <c r="EK70" s="300" t="str">
        <f t="shared" ref="EK70:EK101" si="221">IF(IF(BL70&lt;$CF70,IF(BL70&gt;$CD70,BL70,""),"")=0,"",IF(BL70&lt;$CF70,IF(BL70&gt;$CD70,BL70,""),""))</f>
        <v/>
      </c>
      <c r="EL70" s="300" t="str">
        <f t="shared" ref="EL70:EL101" si="222">IF(IF(BM70&lt;$CF70,IF(BM70&gt;$CD70,BM70,""),"")=0,"",IF(BM70&lt;$CF70,IF(BM70&gt;$CD70,BM70,""),""))</f>
        <v/>
      </c>
      <c r="EM70" s="300" t="str">
        <f t="shared" ref="EM70:EM101" si="223">IF(IF(BN70&lt;$CF70,IF(BN70&gt;$CD70,BN70,""),"")=0,"",IF(BN70&lt;$CF70,IF(BN70&gt;$CD70,BN70,""),""))</f>
        <v/>
      </c>
      <c r="EN70" s="300" t="str">
        <f t="shared" ref="EN70:EN101" si="224">IF(IF(BO70&lt;$CF70,IF(BO70&gt;$CD70,BO70,""),"")=0,"",IF(BO70&lt;$CF70,IF(BO70&gt;$CD70,BO70,""),""))</f>
        <v/>
      </c>
      <c r="EO70" s="300" t="str">
        <f t="shared" ref="EO70:EO101" si="225">IF(IF(BP70&lt;$CF70,IF(BP70&gt;$CD70,BP70,""),"")=0,"",IF(BP70&lt;$CF70,IF(BP70&gt;$CD70,BP70,""),""))</f>
        <v/>
      </c>
      <c r="EP70" s="300" t="str">
        <f t="shared" ref="EP70:EP101" si="226">IF(IF(BQ70&lt;$CF70,IF(BQ70&gt;$CD70,BQ70,""),"")=0,"",IF(BQ70&lt;$CF70,IF(BQ70&gt;$CD70,BQ70,""),""))</f>
        <v/>
      </c>
      <c r="EQ70" s="300" t="str">
        <f t="shared" ref="EQ70:EQ101" si="227">IF(IF(BR70&lt;$CF70,IF(BR70&gt;$CD70,BR70,""),"")=0,"",IF(BR70&lt;$CF70,IF(BR70&gt;$CD70,BR70,""),""))</f>
        <v/>
      </c>
      <c r="ER70" s="300" t="str">
        <f t="shared" ref="ER70:ER101" si="228">IF(IF(BS70&lt;$CF70,IF(BS70&gt;$CD70,BS70,""),"")=0,"",IF(BS70&lt;$CF70,IF(BS70&gt;$CD70,BS70,""),""))</f>
        <v/>
      </c>
      <c r="ES70" s="300" t="str">
        <f t="shared" ref="ES70:ES101" si="229">IF(IF(BT70&lt;$CF70,IF(BT70&gt;$CD70,BT70,""),"")=0,"",IF(BT70&lt;$CF70,IF(BT70&gt;$CD70,BT70,""),""))</f>
        <v/>
      </c>
      <c r="ET70" s="300" t="str">
        <f t="shared" ref="ET70:ET101" si="230">IF(IF(BU70&lt;$CF70,IF(BU70&gt;$CD70,BU70,""),"")=0,"",IF(BU70&lt;$CF70,IF(BU70&gt;$CD70,BU70,""),""))</f>
        <v/>
      </c>
      <c r="EU70" s="300" t="str">
        <f t="shared" ref="EU70:EU101" si="231">IF(IF(BV70&lt;$CF70,IF(BV70&gt;$CD70,BV70,""),"")=0,"",IF(BV70&lt;$CF70,IF(BV70&gt;$CD70,BV70,""),""))</f>
        <v/>
      </c>
      <c r="EV70" s="300" t="str">
        <f t="shared" ref="EV70:EV101" si="232">IF(IF(BW70&lt;$CF70,IF(BW70&gt;$CD70,BW70,""),"")=0,"",IF(BW70&lt;$CF70,IF(BW70&gt;$CD70,BW70,""),""))</f>
        <v/>
      </c>
      <c r="EW70" s="300" t="str">
        <f t="shared" ref="EW70:EW101" si="233">IF(IF(BX70&lt;$CF70,IF(BX70&gt;$CD70,BX70,""),"")=0,"",IF(BX70&lt;$CF70,IF(BX70&gt;$CD70,BX70,""),""))</f>
        <v/>
      </c>
      <c r="EX70" s="300" t="str">
        <f t="shared" ref="EX70:EX101" si="234">IF(IF(BY70&lt;$CF70,IF(BY70&gt;$CD70,BY70,""),"")=0,"",IF(BY70&lt;$CF70,IF(BY70&gt;$CD70,BY70,""),""))</f>
        <v/>
      </c>
      <c r="EY70" s="300" t="str">
        <f t="shared" ref="EY70:EY101" si="235">IF(IF(BZ70&lt;$CF70,IF(BZ70&gt;$CD70,BZ70,""),"")=0,"",IF(BZ70&lt;$CF70,IF(BZ70&gt;$CD70,BZ70,""),""))</f>
        <v/>
      </c>
      <c r="EZ70" s="300" t="str">
        <f t="shared" ref="EZ70:EZ101" si="236">IF(IF(CA70&lt;$CF70,IF(CA70&gt;$CD70,CA70,""),"")=0,"",IF(CA70&lt;$CF70,IF(CA70&gt;$CD70,CA70,""),""))</f>
        <v/>
      </c>
      <c r="FA70" s="299">
        <f t="shared" ref="FA70:FA101" si="237">ROUND(IFERROR(IF(G70&gt;0,G70,SUMSQ(CG70:EZ70)/SUM(CG70:EZ70)),F70),2)</f>
        <v>33.75</v>
      </c>
      <c r="FB70" s="299">
        <f>ROUND(FA70*(1+[5]Inflación!$G$50),2)</f>
        <v>34.18</v>
      </c>
      <c r="FC70" s="298">
        <f t="shared" ref="FC70:FC101" si="238">IFERROR(FA70/F70-1," ")</f>
        <v>-0.13305933727202668</v>
      </c>
    </row>
    <row r="71" spans="2:159" ht="21" customHeight="1">
      <c r="B71" s="309">
        <f t="shared" ref="B71:B102" si="239">B70+1</f>
        <v>66</v>
      </c>
      <c r="C71" s="316" t="s">
        <v>999</v>
      </c>
      <c r="D71" s="302"/>
      <c r="E71" s="311" t="s">
        <v>996</v>
      </c>
      <c r="F71" s="318">
        <v>45.43</v>
      </c>
      <c r="G71" s="304"/>
      <c r="H71" s="302"/>
      <c r="I71" s="302"/>
      <c r="J71" s="301" t="str">
        <f>'[5]Precios de contratos anteriores'!AV75</f>
        <v xml:space="preserve"> </v>
      </c>
      <c r="K71" s="301" t="str">
        <f>'[5]Precios de contratos anteriores'!AW75</f>
        <v xml:space="preserve"> </v>
      </c>
      <c r="L71" s="301" t="str">
        <f>'[5]Precios de contratos anteriores'!AX75</f>
        <v xml:space="preserve"> </v>
      </c>
      <c r="M71" s="301" t="str">
        <f>'[5]Precios de contratos anteriores'!AY75</f>
        <v xml:space="preserve"> </v>
      </c>
      <c r="N71" s="302"/>
      <c r="O71" s="302"/>
      <c r="P71" s="302"/>
      <c r="Q71" s="302" t="str">
        <f>'[5]Precios de contratos anteriores'!AZ75</f>
        <v xml:space="preserve"> </v>
      </c>
      <c r="R71" s="302" t="str">
        <f>'[5]Precios de contratos anteriores'!BA75</f>
        <v xml:space="preserve"> </v>
      </c>
      <c r="S71" s="302" t="str">
        <f>'[5]Precios de contratos anteriores'!BB75</f>
        <v xml:space="preserve"> </v>
      </c>
      <c r="T71" s="302"/>
      <c r="U71" s="302"/>
      <c r="V71" s="302"/>
      <c r="W71" s="302"/>
      <c r="X71" s="302"/>
      <c r="Y71" s="302"/>
      <c r="Z71" s="302"/>
      <c r="AA71" s="302"/>
      <c r="AB71" s="302"/>
      <c r="AC71" s="302"/>
      <c r="AD71" s="302"/>
      <c r="AE71" s="302"/>
      <c r="AF71" s="302"/>
      <c r="AG71" s="302"/>
      <c r="AH71" s="302"/>
      <c r="AI71" s="302" t="str">
        <f>'[5]Precios de contratos anteriores'!BI75</f>
        <v xml:space="preserve"> </v>
      </c>
      <c r="AJ71" s="302"/>
      <c r="AK71" s="302"/>
      <c r="AL71" s="313">
        <v>13.5</v>
      </c>
      <c r="AM71" s="313">
        <v>19</v>
      </c>
      <c r="AN71" s="313">
        <v>17.55</v>
      </c>
      <c r="AO71" s="302"/>
      <c r="AP71" s="302"/>
      <c r="AQ71" s="302" t="str">
        <f>'[5]Precios de contratos anteriores'!BO75</f>
        <v xml:space="preserve"> </v>
      </c>
      <c r="AR71" s="303">
        <v>47.701500000000003</v>
      </c>
      <c r="AS71" s="303">
        <v>47.247199999999999</v>
      </c>
      <c r="AT71" s="303">
        <v>51.1</v>
      </c>
      <c r="AU71" s="302" t="str">
        <f>'[5]Precios de contratos anteriores'!BP75</f>
        <v xml:space="preserve"> </v>
      </c>
      <c r="AV71" s="302" t="str">
        <f>'[5]Precios de contratos anteriores'!BQ75</f>
        <v xml:space="preserve"> </v>
      </c>
      <c r="AW71" s="302" t="str">
        <f>'[5]Precios de contratos anteriores'!BR75</f>
        <v xml:space="preserve"> </v>
      </c>
      <c r="AX71" s="303"/>
      <c r="AY71" s="303"/>
      <c r="AZ71" s="303"/>
      <c r="BA71" s="303" t="str">
        <f>'[5]Precios de contratos anteriores'!BS75</f>
        <v xml:space="preserve"> </v>
      </c>
      <c r="BB71" s="303" t="str">
        <f>'[5]Precios de contratos anteriores'!BT75</f>
        <v xml:space="preserve"> </v>
      </c>
      <c r="BC71" s="302"/>
      <c r="BD71" s="302"/>
      <c r="BE71" s="302"/>
      <c r="BF71" s="302"/>
      <c r="BG71" s="302"/>
      <c r="BH71" s="302"/>
      <c r="BI71" s="302"/>
      <c r="BJ71" s="302"/>
      <c r="BK71" s="302"/>
      <c r="BL71" s="302"/>
      <c r="BM71" s="302"/>
      <c r="BN71" s="302"/>
      <c r="BO71" s="302"/>
      <c r="BP71" s="302"/>
      <c r="BQ71" s="302"/>
      <c r="BR71" s="302"/>
      <c r="BS71" s="302" t="str">
        <f>'[5]Precios de contratos anteriores'!CB75</f>
        <v xml:space="preserve"> </v>
      </c>
      <c r="BT71" s="302" t="str">
        <f>'[5]Precios de contratos anteriores'!CC75</f>
        <v xml:space="preserve"> </v>
      </c>
      <c r="BU71" s="302" t="str">
        <f>'[5]Precios de contratos anteriores'!CD75</f>
        <v xml:space="preserve"> </v>
      </c>
      <c r="BV71" s="302"/>
      <c r="BW71" s="302"/>
      <c r="BX71" s="302"/>
      <c r="BY71" s="301" t="str">
        <f>'[5]Precios de contratos anteriores'!CE75</f>
        <v xml:space="preserve"> </v>
      </c>
      <c r="BZ71" s="301" t="str">
        <f>'[5]Precios de contratos anteriores'!CF75</f>
        <v xml:space="preserve"> </v>
      </c>
      <c r="CA71" s="301" t="str">
        <f>'[5]Precios de contratos anteriores'!CG75</f>
        <v xml:space="preserve"> </v>
      </c>
      <c r="CB71" s="301">
        <f t="shared" si="160"/>
        <v>34.504100000000001</v>
      </c>
      <c r="CC71" s="301">
        <f t="shared" si="161"/>
        <v>16.834230961644796</v>
      </c>
      <c r="CD71" s="301">
        <f t="shared" si="162"/>
        <v>17.669869038355206</v>
      </c>
      <c r="CE71" s="301">
        <f t="shared" si="163"/>
        <v>51.3383309616448</v>
      </c>
      <c r="CF71" s="301">
        <f t="shared" si="164"/>
        <v>49.973000000000006</v>
      </c>
      <c r="CG71" s="300" t="str">
        <f t="shared" si="165"/>
        <v/>
      </c>
      <c r="CH71" s="300" t="str">
        <f t="shared" si="166"/>
        <v/>
      </c>
      <c r="CI71" s="300" t="str">
        <f t="shared" si="167"/>
        <v/>
      </c>
      <c r="CJ71" s="300" t="str">
        <f t="shared" si="168"/>
        <v/>
      </c>
      <c r="CK71" s="300" t="str">
        <f t="shared" si="169"/>
        <v/>
      </c>
      <c r="CL71" s="300" t="str">
        <f t="shared" si="170"/>
        <v/>
      </c>
      <c r="CM71" s="300" t="str">
        <f t="shared" si="171"/>
        <v/>
      </c>
      <c r="CN71" s="300" t="str">
        <f t="shared" si="172"/>
        <v/>
      </c>
      <c r="CO71" s="300" t="str">
        <f t="shared" si="173"/>
        <v/>
      </c>
      <c r="CP71" s="300" t="str">
        <f t="shared" si="174"/>
        <v/>
      </c>
      <c r="CQ71" s="300" t="str">
        <f t="shared" si="175"/>
        <v/>
      </c>
      <c r="CR71" s="300" t="str">
        <f t="shared" si="176"/>
        <v/>
      </c>
      <c r="CS71" s="300" t="str">
        <f t="shared" si="177"/>
        <v/>
      </c>
      <c r="CT71" s="300" t="str">
        <f t="shared" si="178"/>
        <v/>
      </c>
      <c r="CU71" s="300" t="str">
        <f t="shared" si="179"/>
        <v/>
      </c>
      <c r="CV71" s="300" t="str">
        <f t="shared" si="180"/>
        <v/>
      </c>
      <c r="CW71" s="300" t="str">
        <f t="shared" si="181"/>
        <v/>
      </c>
      <c r="CX71" s="300" t="str">
        <f t="shared" si="182"/>
        <v/>
      </c>
      <c r="CY71" s="300" t="str">
        <f t="shared" si="183"/>
        <v/>
      </c>
      <c r="CZ71" s="300" t="str">
        <f t="shared" si="184"/>
        <v/>
      </c>
      <c r="DA71" s="300" t="str">
        <f t="shared" si="185"/>
        <v/>
      </c>
      <c r="DB71" s="300" t="str">
        <f t="shared" si="186"/>
        <v/>
      </c>
      <c r="DC71" s="300" t="str">
        <f t="shared" si="187"/>
        <v/>
      </c>
      <c r="DD71" s="300" t="str">
        <f t="shared" si="188"/>
        <v/>
      </c>
      <c r="DE71" s="300" t="str">
        <f t="shared" si="189"/>
        <v/>
      </c>
      <c r="DF71" s="300" t="str">
        <f t="shared" si="190"/>
        <v/>
      </c>
      <c r="DG71" s="300" t="str">
        <f t="shared" si="191"/>
        <v/>
      </c>
      <c r="DH71" s="300" t="str">
        <f t="shared" si="192"/>
        <v/>
      </c>
      <c r="DI71" s="300" t="str">
        <f t="shared" si="193"/>
        <v/>
      </c>
      <c r="DJ71" s="300" t="str">
        <f t="shared" si="194"/>
        <v/>
      </c>
      <c r="DK71" s="300" t="str">
        <f t="shared" si="195"/>
        <v/>
      </c>
      <c r="DL71" s="300">
        <f t="shared" si="196"/>
        <v>19</v>
      </c>
      <c r="DM71" s="300" t="str">
        <f t="shared" si="197"/>
        <v/>
      </c>
      <c r="DN71" s="300" t="str">
        <f t="shared" si="198"/>
        <v/>
      </c>
      <c r="DO71" s="300" t="str">
        <f t="shared" si="199"/>
        <v/>
      </c>
      <c r="DP71" s="300" t="str">
        <f t="shared" si="200"/>
        <v/>
      </c>
      <c r="DQ71" s="300">
        <f t="shared" si="201"/>
        <v>47.701500000000003</v>
      </c>
      <c r="DR71" s="300">
        <f t="shared" si="202"/>
        <v>47.247199999999999</v>
      </c>
      <c r="DS71" s="300" t="str">
        <f t="shared" si="203"/>
        <v/>
      </c>
      <c r="DT71" s="300" t="str">
        <f t="shared" si="204"/>
        <v/>
      </c>
      <c r="DU71" s="300" t="str">
        <f t="shared" si="205"/>
        <v/>
      </c>
      <c r="DV71" s="300" t="str">
        <f t="shared" si="206"/>
        <v/>
      </c>
      <c r="DW71" s="300" t="str">
        <f t="shared" si="207"/>
        <v/>
      </c>
      <c r="DX71" s="300" t="str">
        <f t="shared" si="208"/>
        <v/>
      </c>
      <c r="DY71" s="300" t="str">
        <f t="shared" si="209"/>
        <v/>
      </c>
      <c r="DZ71" s="300" t="str">
        <f t="shared" si="210"/>
        <v/>
      </c>
      <c r="EA71" s="300" t="str">
        <f t="shared" si="211"/>
        <v/>
      </c>
      <c r="EB71" s="300" t="str">
        <f t="shared" si="212"/>
        <v/>
      </c>
      <c r="EC71" s="300" t="str">
        <f t="shared" si="213"/>
        <v/>
      </c>
      <c r="ED71" s="300" t="str">
        <f t="shared" si="214"/>
        <v/>
      </c>
      <c r="EE71" s="300" t="str">
        <f t="shared" si="215"/>
        <v/>
      </c>
      <c r="EF71" s="300" t="str">
        <f t="shared" si="216"/>
        <v/>
      </c>
      <c r="EG71" s="300" t="str">
        <f t="shared" si="217"/>
        <v/>
      </c>
      <c r="EH71" s="300" t="str">
        <f t="shared" si="218"/>
        <v/>
      </c>
      <c r="EI71" s="300" t="str">
        <f t="shared" si="219"/>
        <v/>
      </c>
      <c r="EJ71" s="300" t="str">
        <f t="shared" si="220"/>
        <v/>
      </c>
      <c r="EK71" s="300" t="str">
        <f t="shared" si="221"/>
        <v/>
      </c>
      <c r="EL71" s="300" t="str">
        <f t="shared" si="222"/>
        <v/>
      </c>
      <c r="EM71" s="300" t="str">
        <f t="shared" si="223"/>
        <v/>
      </c>
      <c r="EN71" s="300" t="str">
        <f t="shared" si="224"/>
        <v/>
      </c>
      <c r="EO71" s="300" t="str">
        <f t="shared" si="225"/>
        <v/>
      </c>
      <c r="EP71" s="300" t="str">
        <f t="shared" si="226"/>
        <v/>
      </c>
      <c r="EQ71" s="300" t="str">
        <f t="shared" si="227"/>
        <v/>
      </c>
      <c r="ER71" s="300" t="str">
        <f t="shared" si="228"/>
        <v/>
      </c>
      <c r="ES71" s="300" t="str">
        <f t="shared" si="229"/>
        <v/>
      </c>
      <c r="ET71" s="300" t="str">
        <f t="shared" si="230"/>
        <v/>
      </c>
      <c r="EU71" s="300" t="str">
        <f t="shared" si="231"/>
        <v/>
      </c>
      <c r="EV71" s="300" t="str">
        <f t="shared" si="232"/>
        <v/>
      </c>
      <c r="EW71" s="300" t="str">
        <f t="shared" si="233"/>
        <v/>
      </c>
      <c r="EX71" s="300" t="str">
        <f t="shared" si="234"/>
        <v/>
      </c>
      <c r="EY71" s="300" t="str">
        <f t="shared" si="235"/>
        <v/>
      </c>
      <c r="EZ71" s="300" t="str">
        <f t="shared" si="236"/>
        <v/>
      </c>
      <c r="FA71" s="299">
        <f t="shared" si="237"/>
        <v>42.73</v>
      </c>
      <c r="FB71" s="299">
        <f>ROUND(FA71*(1+[5]Inflación!$G$50),2)</f>
        <v>43.28</v>
      </c>
      <c r="FC71" s="298">
        <f t="shared" si="238"/>
        <v>-5.943209333039845E-2</v>
      </c>
    </row>
    <row r="72" spans="2:159" ht="21" customHeight="1">
      <c r="B72" s="309">
        <f t="shared" si="239"/>
        <v>67</v>
      </c>
      <c r="C72" s="316" t="s">
        <v>998</v>
      </c>
      <c r="D72" s="302"/>
      <c r="E72" s="311" t="s">
        <v>996</v>
      </c>
      <c r="F72" s="314">
        <v>58.4</v>
      </c>
      <c r="G72" s="304"/>
      <c r="H72" s="302"/>
      <c r="I72" s="302"/>
      <c r="J72" s="301" t="str">
        <f>'[5]Precios de contratos anteriores'!AV76</f>
        <v xml:space="preserve"> </v>
      </c>
      <c r="K72" s="301" t="str">
        <f>'[5]Precios de contratos anteriores'!AW76</f>
        <v xml:space="preserve"> </v>
      </c>
      <c r="L72" s="301" t="str">
        <f>'[5]Precios de contratos anteriores'!AX76</f>
        <v xml:space="preserve"> </v>
      </c>
      <c r="M72" s="301" t="str">
        <f>'[5]Precios de contratos anteriores'!AY76</f>
        <v xml:space="preserve"> </v>
      </c>
      <c r="N72" s="302"/>
      <c r="O72" s="302"/>
      <c r="P72" s="302"/>
      <c r="Q72" s="302" t="str">
        <f>'[5]Precios de contratos anteriores'!AZ76</f>
        <v xml:space="preserve"> </v>
      </c>
      <c r="R72" s="302" t="str">
        <f>'[5]Precios de contratos anteriores'!BA76</f>
        <v xml:space="preserve"> </v>
      </c>
      <c r="S72" s="302" t="str">
        <f>'[5]Precios de contratos anteriores'!BB76</f>
        <v xml:space="preserve"> </v>
      </c>
      <c r="T72" s="302"/>
      <c r="U72" s="302"/>
      <c r="V72" s="302"/>
      <c r="W72" s="302"/>
      <c r="X72" s="302"/>
      <c r="Y72" s="302"/>
      <c r="Z72" s="302"/>
      <c r="AA72" s="302"/>
      <c r="AB72" s="302"/>
      <c r="AC72" s="302"/>
      <c r="AD72" s="302"/>
      <c r="AE72" s="302"/>
      <c r="AF72" s="302"/>
      <c r="AG72" s="302"/>
      <c r="AH72" s="302"/>
      <c r="AI72" s="302" t="str">
        <f>'[5]Precios de contratos anteriores'!BI76</f>
        <v xml:space="preserve"> </v>
      </c>
      <c r="AJ72" s="302"/>
      <c r="AK72" s="302"/>
      <c r="AL72" s="313">
        <v>13.5</v>
      </c>
      <c r="AM72" s="313">
        <v>19</v>
      </c>
      <c r="AN72" s="313">
        <v>17.55</v>
      </c>
      <c r="AO72" s="302"/>
      <c r="AP72" s="302"/>
      <c r="AQ72" s="302" t="str">
        <f>'[5]Precios de contratos anteriores'!BO76</f>
        <v xml:space="preserve"> </v>
      </c>
      <c r="AR72" s="303">
        <v>61.32</v>
      </c>
      <c r="AS72" s="303">
        <v>60.735999999999997</v>
      </c>
      <c r="AT72" s="303">
        <v>63.2</v>
      </c>
      <c r="AU72" s="302" t="str">
        <f>'[5]Precios de contratos anteriores'!BP76</f>
        <v xml:space="preserve"> </v>
      </c>
      <c r="AV72" s="302" t="str">
        <f>'[5]Precios de contratos anteriores'!BQ76</f>
        <v xml:space="preserve"> </v>
      </c>
      <c r="AW72" s="302" t="str">
        <f>'[5]Precios de contratos anteriores'!BR76</f>
        <v xml:space="preserve"> </v>
      </c>
      <c r="AX72" s="303"/>
      <c r="AY72" s="303"/>
      <c r="AZ72" s="303"/>
      <c r="BA72" s="303" t="str">
        <f>'[5]Precios de contratos anteriores'!BS76</f>
        <v xml:space="preserve"> </v>
      </c>
      <c r="BB72" s="303" t="str">
        <f>'[5]Precios de contratos anteriores'!BT76</f>
        <v xml:space="preserve"> </v>
      </c>
      <c r="BC72" s="302"/>
      <c r="BD72" s="302"/>
      <c r="BE72" s="302"/>
      <c r="BF72" s="302"/>
      <c r="BG72" s="302"/>
      <c r="BH72" s="302"/>
      <c r="BI72" s="302"/>
      <c r="BJ72" s="302"/>
      <c r="BK72" s="302"/>
      <c r="BL72" s="302"/>
      <c r="BM72" s="302"/>
      <c r="BN72" s="302"/>
      <c r="BO72" s="302"/>
      <c r="BP72" s="302"/>
      <c r="BQ72" s="302"/>
      <c r="BR72" s="302"/>
      <c r="BS72" s="302" t="str">
        <f>'[5]Precios de contratos anteriores'!CB76</f>
        <v xml:space="preserve"> </v>
      </c>
      <c r="BT72" s="302" t="str">
        <f>'[5]Precios de contratos anteriores'!CC76</f>
        <v xml:space="preserve"> </v>
      </c>
      <c r="BU72" s="302" t="str">
        <f>'[5]Precios de contratos anteriores'!CD76</f>
        <v xml:space="preserve"> </v>
      </c>
      <c r="BV72" s="302"/>
      <c r="BW72" s="302"/>
      <c r="BX72" s="302"/>
      <c r="BY72" s="301" t="str">
        <f>'[5]Precios de contratos anteriores'!CE76</f>
        <v xml:space="preserve"> </v>
      </c>
      <c r="BZ72" s="301" t="str">
        <f>'[5]Precios de contratos anteriores'!CF76</f>
        <v xml:space="preserve"> </v>
      </c>
      <c r="CA72" s="301" t="str">
        <f>'[5]Precios de contratos anteriores'!CG76</f>
        <v xml:space="preserve"> </v>
      </c>
      <c r="CB72" s="301">
        <f t="shared" si="160"/>
        <v>41.958000000000006</v>
      </c>
      <c r="CC72" s="301">
        <f t="shared" si="161"/>
        <v>23.740753456170392</v>
      </c>
      <c r="CD72" s="301">
        <f t="shared" si="162"/>
        <v>18.217246543829614</v>
      </c>
      <c r="CE72" s="301">
        <f t="shared" si="163"/>
        <v>65.698753456170394</v>
      </c>
      <c r="CF72" s="301">
        <f t="shared" si="164"/>
        <v>64.240000000000009</v>
      </c>
      <c r="CG72" s="300" t="str">
        <f t="shared" si="165"/>
        <v/>
      </c>
      <c r="CH72" s="300" t="str">
        <f t="shared" si="166"/>
        <v/>
      </c>
      <c r="CI72" s="300" t="str">
        <f t="shared" si="167"/>
        <v/>
      </c>
      <c r="CJ72" s="300" t="str">
        <f t="shared" si="168"/>
        <v/>
      </c>
      <c r="CK72" s="300" t="str">
        <f t="shared" si="169"/>
        <v/>
      </c>
      <c r="CL72" s="300" t="str">
        <f t="shared" si="170"/>
        <v/>
      </c>
      <c r="CM72" s="300" t="str">
        <f t="shared" si="171"/>
        <v/>
      </c>
      <c r="CN72" s="300" t="str">
        <f t="shared" si="172"/>
        <v/>
      </c>
      <c r="CO72" s="300" t="str">
        <f t="shared" si="173"/>
        <v/>
      </c>
      <c r="CP72" s="300" t="str">
        <f t="shared" si="174"/>
        <v/>
      </c>
      <c r="CQ72" s="300" t="str">
        <f t="shared" si="175"/>
        <v/>
      </c>
      <c r="CR72" s="300" t="str">
        <f t="shared" si="176"/>
        <v/>
      </c>
      <c r="CS72" s="300" t="str">
        <f t="shared" si="177"/>
        <v/>
      </c>
      <c r="CT72" s="300" t="str">
        <f t="shared" si="178"/>
        <v/>
      </c>
      <c r="CU72" s="300" t="str">
        <f t="shared" si="179"/>
        <v/>
      </c>
      <c r="CV72" s="300" t="str">
        <f t="shared" si="180"/>
        <v/>
      </c>
      <c r="CW72" s="300" t="str">
        <f t="shared" si="181"/>
        <v/>
      </c>
      <c r="CX72" s="300" t="str">
        <f t="shared" si="182"/>
        <v/>
      </c>
      <c r="CY72" s="300" t="str">
        <f t="shared" si="183"/>
        <v/>
      </c>
      <c r="CZ72" s="300" t="str">
        <f t="shared" si="184"/>
        <v/>
      </c>
      <c r="DA72" s="300" t="str">
        <f t="shared" si="185"/>
        <v/>
      </c>
      <c r="DB72" s="300" t="str">
        <f t="shared" si="186"/>
        <v/>
      </c>
      <c r="DC72" s="300" t="str">
        <f t="shared" si="187"/>
        <v/>
      </c>
      <c r="DD72" s="300" t="str">
        <f t="shared" si="188"/>
        <v/>
      </c>
      <c r="DE72" s="300" t="str">
        <f t="shared" si="189"/>
        <v/>
      </c>
      <c r="DF72" s="300" t="str">
        <f t="shared" si="190"/>
        <v/>
      </c>
      <c r="DG72" s="300" t="str">
        <f t="shared" si="191"/>
        <v/>
      </c>
      <c r="DH72" s="300" t="str">
        <f t="shared" si="192"/>
        <v/>
      </c>
      <c r="DI72" s="300" t="str">
        <f t="shared" si="193"/>
        <v/>
      </c>
      <c r="DJ72" s="300" t="str">
        <f t="shared" si="194"/>
        <v/>
      </c>
      <c r="DK72" s="300" t="str">
        <f t="shared" si="195"/>
        <v/>
      </c>
      <c r="DL72" s="300">
        <f t="shared" si="196"/>
        <v>19</v>
      </c>
      <c r="DM72" s="300" t="str">
        <f t="shared" si="197"/>
        <v/>
      </c>
      <c r="DN72" s="300" t="str">
        <f t="shared" si="198"/>
        <v/>
      </c>
      <c r="DO72" s="300" t="str">
        <f t="shared" si="199"/>
        <v/>
      </c>
      <c r="DP72" s="300" t="str">
        <f t="shared" si="200"/>
        <v/>
      </c>
      <c r="DQ72" s="300">
        <f t="shared" si="201"/>
        <v>61.32</v>
      </c>
      <c r="DR72" s="300">
        <f t="shared" si="202"/>
        <v>60.735999999999997</v>
      </c>
      <c r="DS72" s="300">
        <f t="shared" si="203"/>
        <v>63.2</v>
      </c>
      <c r="DT72" s="300" t="str">
        <f t="shared" si="204"/>
        <v/>
      </c>
      <c r="DU72" s="300" t="str">
        <f t="shared" si="205"/>
        <v/>
      </c>
      <c r="DV72" s="300" t="str">
        <f t="shared" si="206"/>
        <v/>
      </c>
      <c r="DW72" s="300" t="str">
        <f t="shared" si="207"/>
        <v/>
      </c>
      <c r="DX72" s="300" t="str">
        <f t="shared" si="208"/>
        <v/>
      </c>
      <c r="DY72" s="300" t="str">
        <f t="shared" si="209"/>
        <v/>
      </c>
      <c r="DZ72" s="300" t="str">
        <f t="shared" si="210"/>
        <v/>
      </c>
      <c r="EA72" s="300" t="str">
        <f t="shared" si="211"/>
        <v/>
      </c>
      <c r="EB72" s="300" t="str">
        <f t="shared" si="212"/>
        <v/>
      </c>
      <c r="EC72" s="300" t="str">
        <f t="shared" si="213"/>
        <v/>
      </c>
      <c r="ED72" s="300" t="str">
        <f t="shared" si="214"/>
        <v/>
      </c>
      <c r="EE72" s="300" t="str">
        <f t="shared" si="215"/>
        <v/>
      </c>
      <c r="EF72" s="300" t="str">
        <f t="shared" si="216"/>
        <v/>
      </c>
      <c r="EG72" s="300" t="str">
        <f t="shared" si="217"/>
        <v/>
      </c>
      <c r="EH72" s="300" t="str">
        <f t="shared" si="218"/>
        <v/>
      </c>
      <c r="EI72" s="300" t="str">
        <f t="shared" si="219"/>
        <v/>
      </c>
      <c r="EJ72" s="300" t="str">
        <f t="shared" si="220"/>
        <v/>
      </c>
      <c r="EK72" s="300" t="str">
        <f t="shared" si="221"/>
        <v/>
      </c>
      <c r="EL72" s="300" t="str">
        <f t="shared" si="222"/>
        <v/>
      </c>
      <c r="EM72" s="300" t="str">
        <f t="shared" si="223"/>
        <v/>
      </c>
      <c r="EN72" s="300" t="str">
        <f t="shared" si="224"/>
        <v/>
      </c>
      <c r="EO72" s="300" t="str">
        <f t="shared" si="225"/>
        <v/>
      </c>
      <c r="EP72" s="300" t="str">
        <f t="shared" si="226"/>
        <v/>
      </c>
      <c r="EQ72" s="300" t="str">
        <f t="shared" si="227"/>
        <v/>
      </c>
      <c r="ER72" s="300" t="str">
        <f t="shared" si="228"/>
        <v/>
      </c>
      <c r="ES72" s="300" t="str">
        <f t="shared" si="229"/>
        <v/>
      </c>
      <c r="ET72" s="300" t="str">
        <f t="shared" si="230"/>
        <v/>
      </c>
      <c r="EU72" s="300" t="str">
        <f t="shared" si="231"/>
        <v/>
      </c>
      <c r="EV72" s="300" t="str">
        <f t="shared" si="232"/>
        <v/>
      </c>
      <c r="EW72" s="300" t="str">
        <f t="shared" si="233"/>
        <v/>
      </c>
      <c r="EX72" s="300" t="str">
        <f t="shared" si="234"/>
        <v/>
      </c>
      <c r="EY72" s="300" t="str">
        <f t="shared" si="235"/>
        <v/>
      </c>
      <c r="EZ72" s="300" t="str">
        <f t="shared" si="236"/>
        <v/>
      </c>
      <c r="FA72" s="299">
        <f t="shared" si="237"/>
        <v>57.79</v>
      </c>
      <c r="FB72" s="299">
        <f>ROUND(FA72*(1+[5]Inflación!$G$50),2)</f>
        <v>58.53</v>
      </c>
      <c r="FC72" s="298">
        <f t="shared" si="238"/>
        <v>-1.0445205479452047E-2</v>
      </c>
    </row>
    <row r="73" spans="2:159" ht="21" customHeight="1">
      <c r="B73" s="309">
        <f t="shared" si="239"/>
        <v>68</v>
      </c>
      <c r="C73" s="316" t="s">
        <v>997</v>
      </c>
      <c r="D73" s="302"/>
      <c r="E73" s="311" t="s">
        <v>996</v>
      </c>
      <c r="F73" s="314">
        <v>71.38</v>
      </c>
      <c r="G73" s="304"/>
      <c r="H73" s="302"/>
      <c r="I73" s="302"/>
      <c r="J73" s="301" t="str">
        <f>'[5]Precios de contratos anteriores'!AV77</f>
        <v xml:space="preserve"> </v>
      </c>
      <c r="K73" s="301" t="str">
        <f>'[5]Precios de contratos anteriores'!AW77</f>
        <v xml:space="preserve"> </v>
      </c>
      <c r="L73" s="301" t="str">
        <f>'[5]Precios de contratos anteriores'!AX77</f>
        <v xml:space="preserve"> </v>
      </c>
      <c r="M73" s="301" t="str">
        <f>'[5]Precios de contratos anteriores'!AY77</f>
        <v xml:space="preserve"> </v>
      </c>
      <c r="N73" s="302"/>
      <c r="O73" s="302"/>
      <c r="P73" s="302"/>
      <c r="Q73" s="302" t="str">
        <f>'[5]Precios de contratos anteriores'!AZ77</f>
        <v xml:space="preserve"> </v>
      </c>
      <c r="R73" s="302" t="str">
        <f>'[5]Precios de contratos anteriores'!BA77</f>
        <v xml:space="preserve"> </v>
      </c>
      <c r="S73" s="302" t="str">
        <f>'[5]Precios de contratos anteriores'!BB77</f>
        <v xml:space="preserve"> </v>
      </c>
      <c r="T73" s="302"/>
      <c r="U73" s="302"/>
      <c r="V73" s="302"/>
      <c r="W73" s="302"/>
      <c r="X73" s="302"/>
      <c r="Y73" s="302"/>
      <c r="Z73" s="302"/>
      <c r="AA73" s="302"/>
      <c r="AB73" s="302"/>
      <c r="AC73" s="302"/>
      <c r="AD73" s="302"/>
      <c r="AE73" s="302"/>
      <c r="AF73" s="302"/>
      <c r="AG73" s="302"/>
      <c r="AH73" s="302"/>
      <c r="AI73" s="302" t="str">
        <f>'[5]Precios de contratos anteriores'!BI77</f>
        <v xml:space="preserve"> </v>
      </c>
      <c r="AJ73" s="302"/>
      <c r="AK73" s="302"/>
      <c r="AL73" s="313">
        <v>13.5</v>
      </c>
      <c r="AM73" s="313">
        <v>19</v>
      </c>
      <c r="AN73" s="313">
        <v>17.55</v>
      </c>
      <c r="AO73" s="302"/>
      <c r="AP73" s="302"/>
      <c r="AQ73" s="302" t="str">
        <f>'[5]Precios de contratos anteriores'!BO77</f>
        <v xml:space="preserve"> </v>
      </c>
      <c r="AR73" s="303">
        <v>74.948999999999998</v>
      </c>
      <c r="AS73" s="303">
        <v>74.235199999999992</v>
      </c>
      <c r="AT73" s="303">
        <v>76.58</v>
      </c>
      <c r="AU73" s="302" t="str">
        <f>'[5]Precios de contratos anteriores'!BP77</f>
        <v xml:space="preserve"> </v>
      </c>
      <c r="AV73" s="302" t="str">
        <f>'[5]Precios de contratos anteriores'!BQ77</f>
        <v xml:space="preserve"> </v>
      </c>
      <c r="AW73" s="302" t="str">
        <f>'[5]Precios de contratos anteriores'!BR77</f>
        <v xml:space="preserve"> </v>
      </c>
      <c r="AX73" s="303"/>
      <c r="AY73" s="303"/>
      <c r="AZ73" s="303"/>
      <c r="BA73" s="303" t="str">
        <f>'[5]Precios de contratos anteriores'!BS77</f>
        <v xml:space="preserve"> </v>
      </c>
      <c r="BB73" s="303" t="str">
        <f>'[5]Precios de contratos anteriores'!BT77</f>
        <v xml:space="preserve"> </v>
      </c>
      <c r="BC73" s="302"/>
      <c r="BD73" s="302"/>
      <c r="BE73" s="302"/>
      <c r="BF73" s="302"/>
      <c r="BG73" s="302"/>
      <c r="BH73" s="302"/>
      <c r="BI73" s="302"/>
      <c r="BJ73" s="302"/>
      <c r="BK73" s="302"/>
      <c r="BL73" s="302"/>
      <c r="BM73" s="302"/>
      <c r="BN73" s="302"/>
      <c r="BO73" s="302"/>
      <c r="BP73" s="302"/>
      <c r="BQ73" s="302"/>
      <c r="BR73" s="302"/>
      <c r="BS73" s="302" t="str">
        <f>'[5]Precios de contratos anteriores'!CB77</f>
        <v xml:space="preserve"> </v>
      </c>
      <c r="BT73" s="302" t="str">
        <f>'[5]Precios de contratos anteriores'!CC77</f>
        <v xml:space="preserve"> </v>
      </c>
      <c r="BU73" s="302" t="str">
        <f>'[5]Precios de contratos anteriores'!CD77</f>
        <v xml:space="preserve"> </v>
      </c>
      <c r="BV73" s="302"/>
      <c r="BW73" s="302"/>
      <c r="BX73" s="302"/>
      <c r="BY73" s="301" t="str">
        <f>'[5]Precios de contratos anteriores'!CE77</f>
        <v xml:space="preserve"> </v>
      </c>
      <c r="BZ73" s="301" t="str">
        <f>'[5]Precios de contratos anteriores'!CF77</f>
        <v xml:space="preserve"> </v>
      </c>
      <c r="CA73" s="301" t="str">
        <f>'[5]Precios de contratos anteriores'!CG77</f>
        <v xml:space="preserve"> </v>
      </c>
      <c r="CB73" s="301">
        <f t="shared" si="160"/>
        <v>49.599171428571424</v>
      </c>
      <c r="CC73" s="301">
        <f t="shared" si="161"/>
        <v>30.87211842216826</v>
      </c>
      <c r="CD73" s="301">
        <f t="shared" si="162"/>
        <v>18.727053006403164</v>
      </c>
      <c r="CE73" s="301">
        <f t="shared" si="163"/>
        <v>80.47128985073968</v>
      </c>
      <c r="CF73" s="301">
        <f t="shared" si="164"/>
        <v>78.518000000000001</v>
      </c>
      <c r="CG73" s="300" t="str">
        <f t="shared" si="165"/>
        <v/>
      </c>
      <c r="CH73" s="300" t="str">
        <f t="shared" si="166"/>
        <v/>
      </c>
      <c r="CI73" s="300" t="str">
        <f t="shared" si="167"/>
        <v/>
      </c>
      <c r="CJ73" s="300" t="str">
        <f t="shared" si="168"/>
        <v/>
      </c>
      <c r="CK73" s="300" t="str">
        <f t="shared" si="169"/>
        <v/>
      </c>
      <c r="CL73" s="300" t="str">
        <f t="shared" si="170"/>
        <v/>
      </c>
      <c r="CM73" s="300" t="str">
        <f t="shared" si="171"/>
        <v/>
      </c>
      <c r="CN73" s="300" t="str">
        <f t="shared" si="172"/>
        <v/>
      </c>
      <c r="CO73" s="300" t="str">
        <f t="shared" si="173"/>
        <v/>
      </c>
      <c r="CP73" s="300" t="str">
        <f t="shared" si="174"/>
        <v/>
      </c>
      <c r="CQ73" s="300" t="str">
        <f t="shared" si="175"/>
        <v/>
      </c>
      <c r="CR73" s="300" t="str">
        <f t="shared" si="176"/>
        <v/>
      </c>
      <c r="CS73" s="300" t="str">
        <f t="shared" si="177"/>
        <v/>
      </c>
      <c r="CT73" s="300" t="str">
        <f t="shared" si="178"/>
        <v/>
      </c>
      <c r="CU73" s="300" t="str">
        <f t="shared" si="179"/>
        <v/>
      </c>
      <c r="CV73" s="300" t="str">
        <f t="shared" si="180"/>
        <v/>
      </c>
      <c r="CW73" s="300" t="str">
        <f t="shared" si="181"/>
        <v/>
      </c>
      <c r="CX73" s="300" t="str">
        <f t="shared" si="182"/>
        <v/>
      </c>
      <c r="CY73" s="300" t="str">
        <f t="shared" si="183"/>
        <v/>
      </c>
      <c r="CZ73" s="300" t="str">
        <f t="shared" si="184"/>
        <v/>
      </c>
      <c r="DA73" s="300" t="str">
        <f t="shared" si="185"/>
        <v/>
      </c>
      <c r="DB73" s="300" t="str">
        <f t="shared" si="186"/>
        <v/>
      </c>
      <c r="DC73" s="300" t="str">
        <f t="shared" si="187"/>
        <v/>
      </c>
      <c r="DD73" s="300" t="str">
        <f t="shared" si="188"/>
        <v/>
      </c>
      <c r="DE73" s="300" t="str">
        <f t="shared" si="189"/>
        <v/>
      </c>
      <c r="DF73" s="300" t="str">
        <f t="shared" si="190"/>
        <v/>
      </c>
      <c r="DG73" s="300" t="str">
        <f t="shared" si="191"/>
        <v/>
      </c>
      <c r="DH73" s="300" t="str">
        <f t="shared" si="192"/>
        <v/>
      </c>
      <c r="DI73" s="300" t="str">
        <f t="shared" si="193"/>
        <v/>
      </c>
      <c r="DJ73" s="300" t="str">
        <f t="shared" si="194"/>
        <v/>
      </c>
      <c r="DK73" s="300" t="str">
        <f t="shared" si="195"/>
        <v/>
      </c>
      <c r="DL73" s="300">
        <f t="shared" si="196"/>
        <v>19</v>
      </c>
      <c r="DM73" s="300" t="str">
        <f t="shared" si="197"/>
        <v/>
      </c>
      <c r="DN73" s="300" t="str">
        <f t="shared" si="198"/>
        <v/>
      </c>
      <c r="DO73" s="300" t="str">
        <f t="shared" si="199"/>
        <v/>
      </c>
      <c r="DP73" s="300" t="str">
        <f t="shared" si="200"/>
        <v/>
      </c>
      <c r="DQ73" s="300">
        <f t="shared" si="201"/>
        <v>74.948999999999998</v>
      </c>
      <c r="DR73" s="300">
        <f t="shared" si="202"/>
        <v>74.235199999999992</v>
      </c>
      <c r="DS73" s="300">
        <f t="shared" si="203"/>
        <v>76.58</v>
      </c>
      <c r="DT73" s="300" t="str">
        <f t="shared" si="204"/>
        <v/>
      </c>
      <c r="DU73" s="300" t="str">
        <f t="shared" si="205"/>
        <v/>
      </c>
      <c r="DV73" s="300" t="str">
        <f t="shared" si="206"/>
        <v/>
      </c>
      <c r="DW73" s="300" t="str">
        <f t="shared" si="207"/>
        <v/>
      </c>
      <c r="DX73" s="300" t="str">
        <f t="shared" si="208"/>
        <v/>
      </c>
      <c r="DY73" s="300" t="str">
        <f t="shared" si="209"/>
        <v/>
      </c>
      <c r="DZ73" s="300" t="str">
        <f t="shared" si="210"/>
        <v/>
      </c>
      <c r="EA73" s="300" t="str">
        <f t="shared" si="211"/>
        <v/>
      </c>
      <c r="EB73" s="300" t="str">
        <f t="shared" si="212"/>
        <v/>
      </c>
      <c r="EC73" s="300" t="str">
        <f t="shared" si="213"/>
        <v/>
      </c>
      <c r="ED73" s="300" t="str">
        <f t="shared" si="214"/>
        <v/>
      </c>
      <c r="EE73" s="300" t="str">
        <f t="shared" si="215"/>
        <v/>
      </c>
      <c r="EF73" s="300" t="str">
        <f t="shared" si="216"/>
        <v/>
      </c>
      <c r="EG73" s="300" t="str">
        <f t="shared" si="217"/>
        <v/>
      </c>
      <c r="EH73" s="300" t="str">
        <f t="shared" si="218"/>
        <v/>
      </c>
      <c r="EI73" s="300" t="str">
        <f t="shared" si="219"/>
        <v/>
      </c>
      <c r="EJ73" s="300" t="str">
        <f t="shared" si="220"/>
        <v/>
      </c>
      <c r="EK73" s="300" t="str">
        <f t="shared" si="221"/>
        <v/>
      </c>
      <c r="EL73" s="300" t="str">
        <f t="shared" si="222"/>
        <v/>
      </c>
      <c r="EM73" s="300" t="str">
        <f t="shared" si="223"/>
        <v/>
      </c>
      <c r="EN73" s="300" t="str">
        <f t="shared" si="224"/>
        <v/>
      </c>
      <c r="EO73" s="300" t="str">
        <f t="shared" si="225"/>
        <v/>
      </c>
      <c r="EP73" s="300" t="str">
        <f t="shared" si="226"/>
        <v/>
      </c>
      <c r="EQ73" s="300" t="str">
        <f t="shared" si="227"/>
        <v/>
      </c>
      <c r="ER73" s="300" t="str">
        <f t="shared" si="228"/>
        <v/>
      </c>
      <c r="ES73" s="300" t="str">
        <f t="shared" si="229"/>
        <v/>
      </c>
      <c r="ET73" s="300" t="str">
        <f t="shared" si="230"/>
        <v/>
      </c>
      <c r="EU73" s="300" t="str">
        <f t="shared" si="231"/>
        <v/>
      </c>
      <c r="EV73" s="300" t="str">
        <f t="shared" si="232"/>
        <v/>
      </c>
      <c r="EW73" s="300" t="str">
        <f t="shared" si="233"/>
        <v/>
      </c>
      <c r="EX73" s="300" t="str">
        <f t="shared" si="234"/>
        <v/>
      </c>
      <c r="EY73" s="300" t="str">
        <f t="shared" si="235"/>
        <v/>
      </c>
      <c r="EZ73" s="300" t="str">
        <f t="shared" si="236"/>
        <v/>
      </c>
      <c r="FA73" s="299">
        <f t="shared" si="237"/>
        <v>70.900000000000006</v>
      </c>
      <c r="FB73" s="299">
        <f>ROUND(FA73*(1+[5]Inflación!$G$50),2)</f>
        <v>71.81</v>
      </c>
      <c r="FC73" s="298">
        <f t="shared" si="238"/>
        <v>-6.7245727094422669E-3</v>
      </c>
    </row>
    <row r="74" spans="2:159" ht="21" customHeight="1">
      <c r="B74" s="309">
        <f t="shared" si="239"/>
        <v>69</v>
      </c>
      <c r="C74" s="315" t="s">
        <v>995</v>
      </c>
      <c r="D74" s="302"/>
      <c r="E74" s="311" t="s">
        <v>12</v>
      </c>
      <c r="F74" s="314">
        <v>4.41</v>
      </c>
      <c r="G74" s="304"/>
      <c r="H74" s="302"/>
      <c r="I74" s="302"/>
      <c r="J74" s="301" t="str">
        <f>'[5]Precios de contratos anteriores'!AV78</f>
        <v xml:space="preserve"> </v>
      </c>
      <c r="K74" s="301" t="str">
        <f>'[5]Precios de contratos anteriores'!AW78</f>
        <v xml:space="preserve"> </v>
      </c>
      <c r="L74" s="301" t="str">
        <f>'[5]Precios de contratos anteriores'!AX78</f>
        <v xml:space="preserve"> </v>
      </c>
      <c r="M74" s="301" t="str">
        <f>'[5]Precios de contratos anteriores'!AY78</f>
        <v xml:space="preserve"> </v>
      </c>
      <c r="N74" s="302"/>
      <c r="O74" s="302"/>
      <c r="P74" s="302"/>
      <c r="Q74" s="302" t="str">
        <f>'[5]Precios de contratos anteriores'!AZ78</f>
        <v xml:space="preserve"> </v>
      </c>
      <c r="R74" s="302" t="str">
        <f>'[5]Precios de contratos anteriores'!BA78</f>
        <v xml:space="preserve"> </v>
      </c>
      <c r="S74" s="302" t="str">
        <f>'[5]Precios de contratos anteriores'!BB78</f>
        <v xml:space="preserve"> </v>
      </c>
      <c r="T74" s="302"/>
      <c r="U74" s="302"/>
      <c r="V74" s="302"/>
      <c r="W74" s="302"/>
      <c r="X74" s="302"/>
      <c r="Y74" s="302"/>
      <c r="Z74" s="302"/>
      <c r="AA74" s="302"/>
      <c r="AB74" s="302"/>
      <c r="AC74" s="302"/>
      <c r="AD74" s="302"/>
      <c r="AE74" s="302"/>
      <c r="AF74" s="302"/>
      <c r="AG74" s="302"/>
      <c r="AH74" s="302"/>
      <c r="AI74" s="302" t="str">
        <f>'[5]Precios de contratos anteriores'!BI78</f>
        <v xml:space="preserve"> </v>
      </c>
      <c r="AJ74" s="302"/>
      <c r="AK74" s="302"/>
      <c r="AL74" s="313">
        <v>5.25</v>
      </c>
      <c r="AM74" s="313">
        <v>5.37</v>
      </c>
      <c r="AN74" s="313">
        <v>6.83</v>
      </c>
      <c r="AO74" s="302"/>
      <c r="AP74" s="302"/>
      <c r="AQ74" s="302" t="str">
        <f>'[5]Precios de contratos anteriores'!BO78</f>
        <v xml:space="preserve"> </v>
      </c>
      <c r="AR74" s="303">
        <v>4.6305000000000005</v>
      </c>
      <c r="AS74" s="303">
        <v>4.5864000000000003</v>
      </c>
      <c r="AT74" s="303">
        <v>5.2</v>
      </c>
      <c r="AU74" s="302" t="str">
        <f>'[5]Precios de contratos anteriores'!BP78</f>
        <v xml:space="preserve"> </v>
      </c>
      <c r="AV74" s="302" t="str">
        <f>'[5]Precios de contratos anteriores'!BQ78</f>
        <v xml:space="preserve"> </v>
      </c>
      <c r="AW74" s="302" t="str">
        <f>'[5]Precios de contratos anteriores'!BR78</f>
        <v xml:space="preserve"> </v>
      </c>
      <c r="AX74" s="303"/>
      <c r="AY74" s="303"/>
      <c r="AZ74" s="303"/>
      <c r="BA74" s="303" t="str">
        <f>'[5]Precios de contratos anteriores'!BS78</f>
        <v xml:space="preserve"> </v>
      </c>
      <c r="BB74" s="303" t="str">
        <f>'[5]Precios de contratos anteriores'!BT78</f>
        <v xml:space="preserve"> </v>
      </c>
      <c r="BC74" s="302"/>
      <c r="BD74" s="302"/>
      <c r="BE74" s="302"/>
      <c r="BF74" s="302"/>
      <c r="BG74" s="302"/>
      <c r="BH74" s="302"/>
      <c r="BI74" s="302"/>
      <c r="BJ74" s="302"/>
      <c r="BK74" s="302"/>
      <c r="BL74" s="302"/>
      <c r="BM74" s="302"/>
      <c r="BN74" s="302"/>
      <c r="BO74" s="302"/>
      <c r="BP74" s="302"/>
      <c r="BQ74" s="302"/>
      <c r="BR74" s="302"/>
      <c r="BS74" s="302" t="str">
        <f>'[5]Precios de contratos anteriores'!CB78</f>
        <v xml:space="preserve"> </v>
      </c>
      <c r="BT74" s="302" t="str">
        <f>'[5]Precios de contratos anteriores'!CC78</f>
        <v xml:space="preserve"> </v>
      </c>
      <c r="BU74" s="302" t="str">
        <f>'[5]Precios de contratos anteriores'!CD78</f>
        <v xml:space="preserve"> </v>
      </c>
      <c r="BV74" s="302"/>
      <c r="BW74" s="302"/>
      <c r="BX74" s="302"/>
      <c r="BY74" s="301" t="str">
        <f>'[5]Precios de contratos anteriores'!CE78</f>
        <v xml:space="preserve"> </v>
      </c>
      <c r="BZ74" s="301" t="str">
        <f>'[5]Precios de contratos anteriores'!CF78</f>
        <v xml:space="preserve"> </v>
      </c>
      <c r="CA74" s="301" t="str">
        <f>'[5]Precios de contratos anteriores'!CG78</f>
        <v xml:space="preserve"> </v>
      </c>
      <c r="CB74" s="301">
        <f t="shared" si="160"/>
        <v>5.1824142857142865</v>
      </c>
      <c r="CC74" s="301">
        <f t="shared" si="161"/>
        <v>0.81762566909429446</v>
      </c>
      <c r="CD74" s="301">
        <f t="shared" si="162"/>
        <v>4.3647886166199923</v>
      </c>
      <c r="CE74" s="301">
        <f t="shared" si="163"/>
        <v>6.0000399548085808</v>
      </c>
      <c r="CF74" s="301">
        <f t="shared" si="164"/>
        <v>4.8510000000000009</v>
      </c>
      <c r="CG74" s="300" t="str">
        <f t="shared" si="165"/>
        <v/>
      </c>
      <c r="CH74" s="300" t="str">
        <f t="shared" si="166"/>
        <v/>
      </c>
      <c r="CI74" s="300" t="str">
        <f t="shared" si="167"/>
        <v/>
      </c>
      <c r="CJ74" s="300" t="str">
        <f t="shared" si="168"/>
        <v/>
      </c>
      <c r="CK74" s="300" t="str">
        <f t="shared" si="169"/>
        <v/>
      </c>
      <c r="CL74" s="300" t="str">
        <f t="shared" si="170"/>
        <v/>
      </c>
      <c r="CM74" s="300" t="str">
        <f t="shared" si="171"/>
        <v/>
      </c>
      <c r="CN74" s="300" t="str">
        <f t="shared" si="172"/>
        <v/>
      </c>
      <c r="CO74" s="300" t="str">
        <f t="shared" si="173"/>
        <v/>
      </c>
      <c r="CP74" s="300" t="str">
        <f t="shared" si="174"/>
        <v/>
      </c>
      <c r="CQ74" s="300" t="str">
        <f t="shared" si="175"/>
        <v/>
      </c>
      <c r="CR74" s="300" t="str">
        <f t="shared" si="176"/>
        <v/>
      </c>
      <c r="CS74" s="300" t="str">
        <f t="shared" si="177"/>
        <v/>
      </c>
      <c r="CT74" s="300" t="str">
        <f t="shared" si="178"/>
        <v/>
      </c>
      <c r="CU74" s="300" t="str">
        <f t="shared" si="179"/>
        <v/>
      </c>
      <c r="CV74" s="300" t="str">
        <f t="shared" si="180"/>
        <v/>
      </c>
      <c r="CW74" s="300" t="str">
        <f t="shared" si="181"/>
        <v/>
      </c>
      <c r="CX74" s="300" t="str">
        <f t="shared" si="182"/>
        <v/>
      </c>
      <c r="CY74" s="300" t="str">
        <f t="shared" si="183"/>
        <v/>
      </c>
      <c r="CZ74" s="300" t="str">
        <f t="shared" si="184"/>
        <v/>
      </c>
      <c r="DA74" s="300" t="str">
        <f t="shared" si="185"/>
        <v/>
      </c>
      <c r="DB74" s="300" t="str">
        <f t="shared" si="186"/>
        <v/>
      </c>
      <c r="DC74" s="300" t="str">
        <f t="shared" si="187"/>
        <v/>
      </c>
      <c r="DD74" s="300" t="str">
        <f t="shared" si="188"/>
        <v/>
      </c>
      <c r="DE74" s="300" t="str">
        <f t="shared" si="189"/>
        <v/>
      </c>
      <c r="DF74" s="300" t="str">
        <f t="shared" si="190"/>
        <v/>
      </c>
      <c r="DG74" s="300" t="str">
        <f t="shared" si="191"/>
        <v/>
      </c>
      <c r="DH74" s="300" t="str">
        <f t="shared" si="192"/>
        <v/>
      </c>
      <c r="DI74" s="300" t="str">
        <f t="shared" si="193"/>
        <v/>
      </c>
      <c r="DJ74" s="300" t="str">
        <f t="shared" si="194"/>
        <v/>
      </c>
      <c r="DK74" s="300" t="str">
        <f t="shared" si="195"/>
        <v/>
      </c>
      <c r="DL74" s="300" t="str">
        <f t="shared" si="196"/>
        <v/>
      </c>
      <c r="DM74" s="300" t="str">
        <f t="shared" si="197"/>
        <v/>
      </c>
      <c r="DN74" s="300" t="str">
        <f t="shared" si="198"/>
        <v/>
      </c>
      <c r="DO74" s="300" t="str">
        <f t="shared" si="199"/>
        <v/>
      </c>
      <c r="DP74" s="300" t="str">
        <f t="shared" si="200"/>
        <v/>
      </c>
      <c r="DQ74" s="300">
        <f t="shared" si="201"/>
        <v>4.6305000000000005</v>
      </c>
      <c r="DR74" s="300">
        <f t="shared" si="202"/>
        <v>4.5864000000000003</v>
      </c>
      <c r="DS74" s="300" t="str">
        <f t="shared" si="203"/>
        <v/>
      </c>
      <c r="DT74" s="300" t="str">
        <f t="shared" si="204"/>
        <v/>
      </c>
      <c r="DU74" s="300" t="str">
        <f t="shared" si="205"/>
        <v/>
      </c>
      <c r="DV74" s="300" t="str">
        <f t="shared" si="206"/>
        <v/>
      </c>
      <c r="DW74" s="300" t="str">
        <f t="shared" si="207"/>
        <v/>
      </c>
      <c r="DX74" s="300" t="str">
        <f t="shared" si="208"/>
        <v/>
      </c>
      <c r="DY74" s="300" t="str">
        <f t="shared" si="209"/>
        <v/>
      </c>
      <c r="DZ74" s="300" t="str">
        <f t="shared" si="210"/>
        <v/>
      </c>
      <c r="EA74" s="300" t="str">
        <f t="shared" si="211"/>
        <v/>
      </c>
      <c r="EB74" s="300" t="str">
        <f t="shared" si="212"/>
        <v/>
      </c>
      <c r="EC74" s="300" t="str">
        <f t="shared" si="213"/>
        <v/>
      </c>
      <c r="ED74" s="300" t="str">
        <f t="shared" si="214"/>
        <v/>
      </c>
      <c r="EE74" s="300" t="str">
        <f t="shared" si="215"/>
        <v/>
      </c>
      <c r="EF74" s="300" t="str">
        <f t="shared" si="216"/>
        <v/>
      </c>
      <c r="EG74" s="300" t="str">
        <f t="shared" si="217"/>
        <v/>
      </c>
      <c r="EH74" s="300" t="str">
        <f t="shared" si="218"/>
        <v/>
      </c>
      <c r="EI74" s="300" t="str">
        <f t="shared" si="219"/>
        <v/>
      </c>
      <c r="EJ74" s="300" t="str">
        <f t="shared" si="220"/>
        <v/>
      </c>
      <c r="EK74" s="300" t="str">
        <f t="shared" si="221"/>
        <v/>
      </c>
      <c r="EL74" s="300" t="str">
        <f t="shared" si="222"/>
        <v/>
      </c>
      <c r="EM74" s="300" t="str">
        <f t="shared" si="223"/>
        <v/>
      </c>
      <c r="EN74" s="300" t="str">
        <f t="shared" si="224"/>
        <v/>
      </c>
      <c r="EO74" s="300" t="str">
        <f t="shared" si="225"/>
        <v/>
      </c>
      <c r="EP74" s="300" t="str">
        <f t="shared" si="226"/>
        <v/>
      </c>
      <c r="EQ74" s="300" t="str">
        <f t="shared" si="227"/>
        <v/>
      </c>
      <c r="ER74" s="300" t="str">
        <f t="shared" si="228"/>
        <v/>
      </c>
      <c r="ES74" s="300" t="str">
        <f t="shared" si="229"/>
        <v/>
      </c>
      <c r="ET74" s="300" t="str">
        <f t="shared" si="230"/>
        <v/>
      </c>
      <c r="EU74" s="300" t="str">
        <f t="shared" si="231"/>
        <v/>
      </c>
      <c r="EV74" s="300" t="str">
        <f t="shared" si="232"/>
        <v/>
      </c>
      <c r="EW74" s="300" t="str">
        <f t="shared" si="233"/>
        <v/>
      </c>
      <c r="EX74" s="300" t="str">
        <f t="shared" si="234"/>
        <v/>
      </c>
      <c r="EY74" s="300" t="str">
        <f t="shared" si="235"/>
        <v/>
      </c>
      <c r="EZ74" s="300" t="str">
        <f t="shared" si="236"/>
        <v/>
      </c>
      <c r="FA74" s="299">
        <f t="shared" si="237"/>
        <v>4.6100000000000003</v>
      </c>
      <c r="FB74" s="299">
        <f>ROUND(FA74*(1+[5]Inflación!$G$50),2)</f>
        <v>4.67</v>
      </c>
      <c r="FC74" s="298">
        <f t="shared" si="238"/>
        <v>4.5351473922902619E-2</v>
      </c>
    </row>
    <row r="75" spans="2:159" ht="21" customHeight="1">
      <c r="B75" s="309">
        <f t="shared" si="239"/>
        <v>70</v>
      </c>
      <c r="C75" s="316" t="s">
        <v>994</v>
      </c>
      <c r="D75" s="302"/>
      <c r="E75" s="311" t="s">
        <v>12</v>
      </c>
      <c r="F75" s="314">
        <v>17.13</v>
      </c>
      <c r="G75" s="304"/>
      <c r="H75" s="302"/>
      <c r="I75" s="302"/>
      <c r="J75" s="301" t="str">
        <f>'[5]Precios de contratos anteriores'!AV79</f>
        <v xml:space="preserve"> </v>
      </c>
      <c r="K75" s="301" t="str">
        <f>'[5]Precios de contratos anteriores'!AW79</f>
        <v xml:space="preserve"> </v>
      </c>
      <c r="L75" s="301" t="str">
        <f>'[5]Precios de contratos anteriores'!AX79</f>
        <v xml:space="preserve"> </v>
      </c>
      <c r="M75" s="301" t="str">
        <f>'[5]Precios de contratos anteriores'!AY79</f>
        <v xml:space="preserve"> </v>
      </c>
      <c r="N75" s="302"/>
      <c r="O75" s="302"/>
      <c r="P75" s="302"/>
      <c r="Q75" s="302" t="str">
        <f>'[5]Precios de contratos anteriores'!AZ79</f>
        <v xml:space="preserve"> </v>
      </c>
      <c r="R75" s="302" t="str">
        <f>'[5]Precios de contratos anteriores'!BA79</f>
        <v xml:space="preserve"> </v>
      </c>
      <c r="S75" s="302" t="str">
        <f>'[5]Precios de contratos anteriores'!BB79</f>
        <v xml:space="preserve"> </v>
      </c>
      <c r="T75" s="302"/>
      <c r="U75" s="302"/>
      <c r="V75" s="302"/>
      <c r="W75" s="302"/>
      <c r="X75" s="302"/>
      <c r="Y75" s="302"/>
      <c r="Z75" s="302"/>
      <c r="AA75" s="302"/>
      <c r="AB75" s="302"/>
      <c r="AC75" s="302"/>
      <c r="AD75" s="302"/>
      <c r="AE75" s="302"/>
      <c r="AF75" s="302"/>
      <c r="AG75" s="302"/>
      <c r="AH75" s="302"/>
      <c r="AI75" s="302" t="str">
        <f>'[5]Precios de contratos anteriores'!BI79</f>
        <v xml:space="preserve"> </v>
      </c>
      <c r="AJ75" s="302"/>
      <c r="AK75" s="302"/>
      <c r="AL75" s="313">
        <v>12.5</v>
      </c>
      <c r="AM75" s="313">
        <v>15</v>
      </c>
      <c r="AN75" s="313">
        <v>16.25</v>
      </c>
      <c r="AO75" s="302"/>
      <c r="AP75" s="302"/>
      <c r="AQ75" s="302" t="str">
        <f>'[5]Precios de contratos anteriores'!BO79</f>
        <v xml:space="preserve"> </v>
      </c>
      <c r="AR75" s="303">
        <v>17.986499999999999</v>
      </c>
      <c r="AS75" s="303">
        <v>17.815199999999997</v>
      </c>
      <c r="AT75" s="303">
        <v>21.12</v>
      </c>
      <c r="AU75" s="302" t="str">
        <f>'[5]Precios de contratos anteriores'!BP79</f>
        <v xml:space="preserve"> </v>
      </c>
      <c r="AV75" s="302" t="str">
        <f>'[5]Precios de contratos anteriores'!BQ79</f>
        <v xml:space="preserve"> </v>
      </c>
      <c r="AW75" s="302">
        <f>'[5]Precios de contratos anteriores'!BR79</f>
        <v>13.875891000000001</v>
      </c>
      <c r="AX75" s="303"/>
      <c r="AY75" s="303"/>
      <c r="AZ75" s="303"/>
      <c r="BA75" s="303" t="str">
        <f>'[5]Precios de contratos anteriores'!BS79</f>
        <v xml:space="preserve"> </v>
      </c>
      <c r="BB75" s="303" t="str">
        <f>'[5]Precios de contratos anteriores'!BT79</f>
        <v xml:space="preserve"> </v>
      </c>
      <c r="BC75" s="302"/>
      <c r="BD75" s="302"/>
      <c r="BE75" s="302"/>
      <c r="BF75" s="302"/>
      <c r="BG75" s="302"/>
      <c r="BH75" s="302"/>
      <c r="BI75" s="302"/>
      <c r="BJ75" s="302"/>
      <c r="BK75" s="302"/>
      <c r="BL75" s="302"/>
      <c r="BM75" s="302"/>
      <c r="BN75" s="302"/>
      <c r="BO75" s="302"/>
      <c r="BP75" s="302"/>
      <c r="BQ75" s="302"/>
      <c r="BR75" s="302"/>
      <c r="BS75" s="302" t="str">
        <f>'[5]Precios de contratos anteriores'!CB79</f>
        <v xml:space="preserve"> </v>
      </c>
      <c r="BT75" s="302" t="str">
        <f>'[5]Precios de contratos anteriores'!CC79</f>
        <v xml:space="preserve"> </v>
      </c>
      <c r="BU75" s="302" t="str">
        <f>'[5]Precios de contratos anteriores'!CD79</f>
        <v xml:space="preserve"> </v>
      </c>
      <c r="BV75" s="302"/>
      <c r="BW75" s="302"/>
      <c r="BX75" s="302"/>
      <c r="BY75" s="301" t="str">
        <f>'[5]Precios de contratos anteriores'!CE79</f>
        <v xml:space="preserve"> </v>
      </c>
      <c r="BZ75" s="301" t="str">
        <f>'[5]Precios de contratos anteriores'!CF79</f>
        <v xml:space="preserve"> </v>
      </c>
      <c r="CA75" s="301" t="str">
        <f>'[5]Precios de contratos anteriores'!CG79</f>
        <v xml:space="preserve"> </v>
      </c>
      <c r="CB75" s="301">
        <f t="shared" si="160"/>
        <v>16.459698875000001</v>
      </c>
      <c r="CC75" s="301">
        <f t="shared" si="161"/>
        <v>2.695662862781897</v>
      </c>
      <c r="CD75" s="301">
        <f t="shared" si="162"/>
        <v>13.764036012218103</v>
      </c>
      <c r="CE75" s="301">
        <f t="shared" si="163"/>
        <v>19.155361737781899</v>
      </c>
      <c r="CF75" s="301">
        <f t="shared" si="164"/>
        <v>18.843</v>
      </c>
      <c r="CG75" s="300" t="str">
        <f t="shared" si="165"/>
        <v/>
      </c>
      <c r="CH75" s="300" t="str">
        <f t="shared" si="166"/>
        <v/>
      </c>
      <c r="CI75" s="300" t="str">
        <f t="shared" si="167"/>
        <v/>
      </c>
      <c r="CJ75" s="300" t="str">
        <f t="shared" si="168"/>
        <v/>
      </c>
      <c r="CK75" s="300" t="str">
        <f t="shared" si="169"/>
        <v/>
      </c>
      <c r="CL75" s="300" t="str">
        <f t="shared" si="170"/>
        <v/>
      </c>
      <c r="CM75" s="300" t="str">
        <f t="shared" si="171"/>
        <v/>
      </c>
      <c r="CN75" s="300" t="str">
        <f t="shared" si="172"/>
        <v/>
      </c>
      <c r="CO75" s="300" t="str">
        <f t="shared" si="173"/>
        <v/>
      </c>
      <c r="CP75" s="300" t="str">
        <f t="shared" si="174"/>
        <v/>
      </c>
      <c r="CQ75" s="300" t="str">
        <f t="shared" si="175"/>
        <v/>
      </c>
      <c r="CR75" s="300" t="str">
        <f t="shared" si="176"/>
        <v/>
      </c>
      <c r="CS75" s="300" t="str">
        <f t="shared" si="177"/>
        <v/>
      </c>
      <c r="CT75" s="300" t="str">
        <f t="shared" si="178"/>
        <v/>
      </c>
      <c r="CU75" s="300" t="str">
        <f t="shared" si="179"/>
        <v/>
      </c>
      <c r="CV75" s="300" t="str">
        <f t="shared" si="180"/>
        <v/>
      </c>
      <c r="CW75" s="300" t="str">
        <f t="shared" si="181"/>
        <v/>
      </c>
      <c r="CX75" s="300" t="str">
        <f t="shared" si="182"/>
        <v/>
      </c>
      <c r="CY75" s="300" t="str">
        <f t="shared" si="183"/>
        <v/>
      </c>
      <c r="CZ75" s="300" t="str">
        <f t="shared" si="184"/>
        <v/>
      </c>
      <c r="DA75" s="300" t="str">
        <f t="shared" si="185"/>
        <v/>
      </c>
      <c r="DB75" s="300" t="str">
        <f t="shared" si="186"/>
        <v/>
      </c>
      <c r="DC75" s="300" t="str">
        <f t="shared" si="187"/>
        <v/>
      </c>
      <c r="DD75" s="300" t="str">
        <f t="shared" si="188"/>
        <v/>
      </c>
      <c r="DE75" s="300" t="str">
        <f t="shared" si="189"/>
        <v/>
      </c>
      <c r="DF75" s="300" t="str">
        <f t="shared" si="190"/>
        <v/>
      </c>
      <c r="DG75" s="300" t="str">
        <f t="shared" si="191"/>
        <v/>
      </c>
      <c r="DH75" s="300" t="str">
        <f t="shared" si="192"/>
        <v/>
      </c>
      <c r="DI75" s="300" t="str">
        <f t="shared" si="193"/>
        <v/>
      </c>
      <c r="DJ75" s="300" t="str">
        <f t="shared" si="194"/>
        <v/>
      </c>
      <c r="DK75" s="300" t="str">
        <f t="shared" si="195"/>
        <v/>
      </c>
      <c r="DL75" s="300">
        <f t="shared" si="196"/>
        <v>15</v>
      </c>
      <c r="DM75" s="300">
        <f t="shared" si="197"/>
        <v>16.25</v>
      </c>
      <c r="DN75" s="300" t="str">
        <f t="shared" si="198"/>
        <v/>
      </c>
      <c r="DO75" s="300" t="str">
        <f t="shared" si="199"/>
        <v/>
      </c>
      <c r="DP75" s="300" t="str">
        <f t="shared" si="200"/>
        <v/>
      </c>
      <c r="DQ75" s="300">
        <f t="shared" si="201"/>
        <v>17.986499999999999</v>
      </c>
      <c r="DR75" s="300">
        <f t="shared" si="202"/>
        <v>17.815199999999997</v>
      </c>
      <c r="DS75" s="300" t="str">
        <f t="shared" si="203"/>
        <v/>
      </c>
      <c r="DT75" s="300" t="str">
        <f t="shared" si="204"/>
        <v/>
      </c>
      <c r="DU75" s="300" t="str">
        <f t="shared" si="205"/>
        <v/>
      </c>
      <c r="DV75" s="300">
        <f t="shared" si="206"/>
        <v>13.875891000000001</v>
      </c>
      <c r="DW75" s="300" t="str">
        <f t="shared" si="207"/>
        <v/>
      </c>
      <c r="DX75" s="300" t="str">
        <f t="shared" si="208"/>
        <v/>
      </c>
      <c r="DY75" s="300" t="str">
        <f t="shared" si="209"/>
        <v/>
      </c>
      <c r="DZ75" s="300" t="str">
        <f t="shared" si="210"/>
        <v/>
      </c>
      <c r="EA75" s="300" t="str">
        <f t="shared" si="211"/>
        <v/>
      </c>
      <c r="EB75" s="300" t="str">
        <f t="shared" si="212"/>
        <v/>
      </c>
      <c r="EC75" s="300" t="str">
        <f t="shared" si="213"/>
        <v/>
      </c>
      <c r="ED75" s="300" t="str">
        <f t="shared" si="214"/>
        <v/>
      </c>
      <c r="EE75" s="300" t="str">
        <f t="shared" si="215"/>
        <v/>
      </c>
      <c r="EF75" s="300" t="str">
        <f t="shared" si="216"/>
        <v/>
      </c>
      <c r="EG75" s="300" t="str">
        <f t="shared" si="217"/>
        <v/>
      </c>
      <c r="EH75" s="300" t="str">
        <f t="shared" si="218"/>
        <v/>
      </c>
      <c r="EI75" s="300" t="str">
        <f t="shared" si="219"/>
        <v/>
      </c>
      <c r="EJ75" s="300" t="str">
        <f t="shared" si="220"/>
        <v/>
      </c>
      <c r="EK75" s="300" t="str">
        <f t="shared" si="221"/>
        <v/>
      </c>
      <c r="EL75" s="300" t="str">
        <f t="shared" si="222"/>
        <v/>
      </c>
      <c r="EM75" s="300" t="str">
        <f t="shared" si="223"/>
        <v/>
      </c>
      <c r="EN75" s="300" t="str">
        <f t="shared" si="224"/>
        <v/>
      </c>
      <c r="EO75" s="300" t="str">
        <f t="shared" si="225"/>
        <v/>
      </c>
      <c r="EP75" s="300" t="str">
        <f t="shared" si="226"/>
        <v/>
      </c>
      <c r="EQ75" s="300" t="str">
        <f t="shared" si="227"/>
        <v/>
      </c>
      <c r="ER75" s="300" t="str">
        <f t="shared" si="228"/>
        <v/>
      </c>
      <c r="ES75" s="300" t="str">
        <f t="shared" si="229"/>
        <v/>
      </c>
      <c r="ET75" s="300" t="str">
        <f t="shared" si="230"/>
        <v/>
      </c>
      <c r="EU75" s="300" t="str">
        <f t="shared" si="231"/>
        <v/>
      </c>
      <c r="EV75" s="300" t="str">
        <f t="shared" si="232"/>
        <v/>
      </c>
      <c r="EW75" s="300" t="str">
        <f t="shared" si="233"/>
        <v/>
      </c>
      <c r="EX75" s="300" t="str">
        <f t="shared" si="234"/>
        <v/>
      </c>
      <c r="EY75" s="300" t="str">
        <f t="shared" si="235"/>
        <v/>
      </c>
      <c r="EZ75" s="300" t="str">
        <f t="shared" si="236"/>
        <v/>
      </c>
      <c r="FA75" s="299">
        <f t="shared" si="237"/>
        <v>16.34</v>
      </c>
      <c r="FB75" s="299">
        <f>ROUND(FA75*(1+[5]Inflación!$G$50),2)</f>
        <v>16.55</v>
      </c>
      <c r="FC75" s="298">
        <f t="shared" si="238"/>
        <v>-4.6117921774664339E-2</v>
      </c>
    </row>
    <row r="76" spans="2:159" ht="21" customHeight="1">
      <c r="B76" s="309">
        <f t="shared" si="239"/>
        <v>71</v>
      </c>
      <c r="C76" s="316" t="s">
        <v>993</v>
      </c>
      <c r="D76" s="302"/>
      <c r="E76" s="311" t="s">
        <v>12</v>
      </c>
      <c r="F76" s="314">
        <v>182.97</v>
      </c>
      <c r="G76" s="304"/>
      <c r="H76" s="302"/>
      <c r="I76" s="302"/>
      <c r="J76" s="301" t="str">
        <f>'[5]Precios de contratos anteriores'!AV80</f>
        <v xml:space="preserve"> </v>
      </c>
      <c r="K76" s="301" t="str">
        <f>'[5]Precios de contratos anteriores'!AW80</f>
        <v xml:space="preserve"> </v>
      </c>
      <c r="L76" s="301" t="str">
        <f>'[5]Precios de contratos anteriores'!AX80</f>
        <v xml:space="preserve"> </v>
      </c>
      <c r="M76" s="301" t="str">
        <f>'[5]Precios de contratos anteriores'!AY80</f>
        <v xml:space="preserve"> </v>
      </c>
      <c r="N76" s="302"/>
      <c r="O76" s="302"/>
      <c r="P76" s="302"/>
      <c r="Q76" s="302" t="str">
        <f>'[5]Precios de contratos anteriores'!AZ80</f>
        <v xml:space="preserve"> </v>
      </c>
      <c r="R76" s="302" t="str">
        <f>'[5]Precios de contratos anteriores'!BA80</f>
        <v xml:space="preserve"> </v>
      </c>
      <c r="S76" s="302" t="str">
        <f>'[5]Precios de contratos anteriores'!BB80</f>
        <v xml:space="preserve"> </v>
      </c>
      <c r="T76" s="302"/>
      <c r="U76" s="302"/>
      <c r="V76" s="302"/>
      <c r="W76" s="302"/>
      <c r="X76" s="302"/>
      <c r="Y76" s="302"/>
      <c r="Z76" s="302"/>
      <c r="AA76" s="302"/>
      <c r="AB76" s="302"/>
      <c r="AC76" s="302"/>
      <c r="AD76" s="302"/>
      <c r="AE76" s="302"/>
      <c r="AF76" s="302"/>
      <c r="AG76" s="302"/>
      <c r="AH76" s="302"/>
      <c r="AI76" s="302" t="str">
        <f>'[5]Precios de contratos anteriores'!BI80</f>
        <v xml:space="preserve"> </v>
      </c>
      <c r="AJ76" s="302"/>
      <c r="AK76" s="302"/>
      <c r="AL76" s="313">
        <v>185</v>
      </c>
      <c r="AM76" s="313">
        <v>189</v>
      </c>
      <c r="AN76" s="313">
        <v>240.5</v>
      </c>
      <c r="AO76" s="302"/>
      <c r="AP76" s="302"/>
      <c r="AQ76" s="302" t="str">
        <f>'[5]Precios de contratos anteriores'!BO80</f>
        <v xml:space="preserve"> </v>
      </c>
      <c r="AR76" s="303">
        <v>192.11850000000001</v>
      </c>
      <c r="AS76" s="303">
        <v>190.28880000000001</v>
      </c>
      <c r="AT76" s="303">
        <v>187.96</v>
      </c>
      <c r="AU76" s="302" t="str">
        <f>'[5]Precios de contratos anteriores'!BP80</f>
        <v xml:space="preserve"> </v>
      </c>
      <c r="AV76" s="302" t="str">
        <f>'[5]Precios de contratos anteriores'!BQ80</f>
        <v xml:space="preserve"> </v>
      </c>
      <c r="AW76" s="302" t="str">
        <f>'[5]Precios de contratos anteriores'!BR80</f>
        <v xml:space="preserve"> </v>
      </c>
      <c r="AX76" s="303"/>
      <c r="AY76" s="303"/>
      <c r="AZ76" s="303"/>
      <c r="BA76" s="303" t="str">
        <f>'[5]Precios de contratos anteriores'!BS80</f>
        <v xml:space="preserve"> </v>
      </c>
      <c r="BB76" s="303" t="str">
        <f>'[5]Precios de contratos anteriores'!BT80</f>
        <v xml:space="preserve"> </v>
      </c>
      <c r="BC76" s="302"/>
      <c r="BD76" s="302"/>
      <c r="BE76" s="302"/>
      <c r="BF76" s="302"/>
      <c r="BG76" s="302"/>
      <c r="BH76" s="302"/>
      <c r="BI76" s="302"/>
      <c r="BJ76" s="302"/>
      <c r="BK76" s="302"/>
      <c r="BL76" s="302"/>
      <c r="BM76" s="302"/>
      <c r="BN76" s="302"/>
      <c r="BO76" s="302"/>
      <c r="BP76" s="302"/>
      <c r="BQ76" s="302"/>
      <c r="BR76" s="302"/>
      <c r="BS76" s="302" t="str">
        <f>'[5]Precios de contratos anteriores'!CB80</f>
        <v xml:space="preserve"> </v>
      </c>
      <c r="BT76" s="302" t="str">
        <f>'[5]Precios de contratos anteriores'!CC80</f>
        <v xml:space="preserve"> </v>
      </c>
      <c r="BU76" s="302" t="str">
        <f>'[5]Precios de contratos anteriores'!CD80</f>
        <v xml:space="preserve"> </v>
      </c>
      <c r="BV76" s="302"/>
      <c r="BW76" s="302"/>
      <c r="BX76" s="302"/>
      <c r="BY76" s="301" t="str">
        <f>'[5]Precios de contratos anteriores'!CE80</f>
        <v xml:space="preserve"> </v>
      </c>
      <c r="BZ76" s="301" t="str">
        <f>'[5]Precios de contratos anteriores'!CF80</f>
        <v xml:space="preserve"> </v>
      </c>
      <c r="CA76" s="301" t="str">
        <f>'[5]Precios de contratos anteriores'!CG80</f>
        <v xml:space="preserve"> </v>
      </c>
      <c r="CB76" s="301">
        <f t="shared" si="160"/>
        <v>195.40532857142858</v>
      </c>
      <c r="CC76" s="301">
        <f t="shared" si="161"/>
        <v>20.124118651236568</v>
      </c>
      <c r="CD76" s="301">
        <f t="shared" si="162"/>
        <v>175.28120992019203</v>
      </c>
      <c r="CE76" s="301">
        <f t="shared" si="163"/>
        <v>215.52944722266514</v>
      </c>
      <c r="CF76" s="301">
        <f t="shared" si="164"/>
        <v>201.26700000000002</v>
      </c>
      <c r="CG76" s="300" t="str">
        <f t="shared" si="165"/>
        <v/>
      </c>
      <c r="CH76" s="300" t="str">
        <f t="shared" si="166"/>
        <v/>
      </c>
      <c r="CI76" s="300" t="str">
        <f t="shared" si="167"/>
        <v/>
      </c>
      <c r="CJ76" s="300" t="str">
        <f t="shared" si="168"/>
        <v/>
      </c>
      <c r="CK76" s="300" t="str">
        <f t="shared" si="169"/>
        <v/>
      </c>
      <c r="CL76" s="300" t="str">
        <f t="shared" si="170"/>
        <v/>
      </c>
      <c r="CM76" s="300" t="str">
        <f t="shared" si="171"/>
        <v/>
      </c>
      <c r="CN76" s="300" t="str">
        <f t="shared" si="172"/>
        <v/>
      </c>
      <c r="CO76" s="300" t="str">
        <f t="shared" si="173"/>
        <v/>
      </c>
      <c r="CP76" s="300" t="str">
        <f t="shared" si="174"/>
        <v/>
      </c>
      <c r="CQ76" s="300" t="str">
        <f t="shared" si="175"/>
        <v/>
      </c>
      <c r="CR76" s="300" t="str">
        <f t="shared" si="176"/>
        <v/>
      </c>
      <c r="CS76" s="300" t="str">
        <f t="shared" si="177"/>
        <v/>
      </c>
      <c r="CT76" s="300" t="str">
        <f t="shared" si="178"/>
        <v/>
      </c>
      <c r="CU76" s="300" t="str">
        <f t="shared" si="179"/>
        <v/>
      </c>
      <c r="CV76" s="300" t="str">
        <f t="shared" si="180"/>
        <v/>
      </c>
      <c r="CW76" s="300" t="str">
        <f t="shared" si="181"/>
        <v/>
      </c>
      <c r="CX76" s="300" t="str">
        <f t="shared" si="182"/>
        <v/>
      </c>
      <c r="CY76" s="300" t="str">
        <f t="shared" si="183"/>
        <v/>
      </c>
      <c r="CZ76" s="300" t="str">
        <f t="shared" si="184"/>
        <v/>
      </c>
      <c r="DA76" s="300" t="str">
        <f t="shared" si="185"/>
        <v/>
      </c>
      <c r="DB76" s="300" t="str">
        <f t="shared" si="186"/>
        <v/>
      </c>
      <c r="DC76" s="300" t="str">
        <f t="shared" si="187"/>
        <v/>
      </c>
      <c r="DD76" s="300" t="str">
        <f t="shared" si="188"/>
        <v/>
      </c>
      <c r="DE76" s="300" t="str">
        <f t="shared" si="189"/>
        <v/>
      </c>
      <c r="DF76" s="300" t="str">
        <f t="shared" si="190"/>
        <v/>
      </c>
      <c r="DG76" s="300" t="str">
        <f t="shared" si="191"/>
        <v/>
      </c>
      <c r="DH76" s="300" t="str">
        <f t="shared" si="192"/>
        <v/>
      </c>
      <c r="DI76" s="300" t="str">
        <f t="shared" si="193"/>
        <v/>
      </c>
      <c r="DJ76" s="300" t="str">
        <f t="shared" si="194"/>
        <v/>
      </c>
      <c r="DK76" s="300">
        <f t="shared" si="195"/>
        <v>185</v>
      </c>
      <c r="DL76" s="300">
        <f t="shared" si="196"/>
        <v>189</v>
      </c>
      <c r="DM76" s="300" t="str">
        <f t="shared" si="197"/>
        <v/>
      </c>
      <c r="DN76" s="300" t="str">
        <f t="shared" si="198"/>
        <v/>
      </c>
      <c r="DO76" s="300" t="str">
        <f t="shared" si="199"/>
        <v/>
      </c>
      <c r="DP76" s="300" t="str">
        <f t="shared" si="200"/>
        <v/>
      </c>
      <c r="DQ76" s="300">
        <f t="shared" si="201"/>
        <v>192.11850000000001</v>
      </c>
      <c r="DR76" s="300">
        <f t="shared" si="202"/>
        <v>190.28880000000001</v>
      </c>
      <c r="DS76" s="300">
        <f t="shared" si="203"/>
        <v>187.96</v>
      </c>
      <c r="DT76" s="300" t="str">
        <f t="shared" si="204"/>
        <v/>
      </c>
      <c r="DU76" s="300" t="str">
        <f t="shared" si="205"/>
        <v/>
      </c>
      <c r="DV76" s="300" t="str">
        <f t="shared" si="206"/>
        <v/>
      </c>
      <c r="DW76" s="300" t="str">
        <f t="shared" si="207"/>
        <v/>
      </c>
      <c r="DX76" s="300" t="str">
        <f t="shared" si="208"/>
        <v/>
      </c>
      <c r="DY76" s="300" t="str">
        <f t="shared" si="209"/>
        <v/>
      </c>
      <c r="DZ76" s="300" t="str">
        <f t="shared" si="210"/>
        <v/>
      </c>
      <c r="EA76" s="300" t="str">
        <f t="shared" si="211"/>
        <v/>
      </c>
      <c r="EB76" s="300" t="str">
        <f t="shared" si="212"/>
        <v/>
      </c>
      <c r="EC76" s="300" t="str">
        <f t="shared" si="213"/>
        <v/>
      </c>
      <c r="ED76" s="300" t="str">
        <f t="shared" si="214"/>
        <v/>
      </c>
      <c r="EE76" s="300" t="str">
        <f t="shared" si="215"/>
        <v/>
      </c>
      <c r="EF76" s="300" t="str">
        <f t="shared" si="216"/>
        <v/>
      </c>
      <c r="EG76" s="300" t="str">
        <f t="shared" si="217"/>
        <v/>
      </c>
      <c r="EH76" s="300" t="str">
        <f t="shared" si="218"/>
        <v/>
      </c>
      <c r="EI76" s="300" t="str">
        <f t="shared" si="219"/>
        <v/>
      </c>
      <c r="EJ76" s="300" t="str">
        <f t="shared" si="220"/>
        <v/>
      </c>
      <c r="EK76" s="300" t="str">
        <f t="shared" si="221"/>
        <v/>
      </c>
      <c r="EL76" s="300" t="str">
        <f t="shared" si="222"/>
        <v/>
      </c>
      <c r="EM76" s="300" t="str">
        <f t="shared" si="223"/>
        <v/>
      </c>
      <c r="EN76" s="300" t="str">
        <f t="shared" si="224"/>
        <v/>
      </c>
      <c r="EO76" s="300" t="str">
        <f t="shared" si="225"/>
        <v/>
      </c>
      <c r="EP76" s="300" t="str">
        <f t="shared" si="226"/>
        <v/>
      </c>
      <c r="EQ76" s="300" t="str">
        <f t="shared" si="227"/>
        <v/>
      </c>
      <c r="ER76" s="300" t="str">
        <f t="shared" si="228"/>
        <v/>
      </c>
      <c r="ES76" s="300" t="str">
        <f t="shared" si="229"/>
        <v/>
      </c>
      <c r="ET76" s="300" t="str">
        <f t="shared" si="230"/>
        <v/>
      </c>
      <c r="EU76" s="300" t="str">
        <f t="shared" si="231"/>
        <v/>
      </c>
      <c r="EV76" s="300" t="str">
        <f t="shared" si="232"/>
        <v/>
      </c>
      <c r="EW76" s="300" t="str">
        <f t="shared" si="233"/>
        <v/>
      </c>
      <c r="EX76" s="300" t="str">
        <f t="shared" si="234"/>
        <v/>
      </c>
      <c r="EY76" s="300" t="str">
        <f t="shared" si="235"/>
        <v/>
      </c>
      <c r="EZ76" s="300" t="str">
        <f t="shared" si="236"/>
        <v/>
      </c>
      <c r="FA76" s="299">
        <f t="shared" si="237"/>
        <v>188.9</v>
      </c>
      <c r="FB76" s="299">
        <f>ROUND(FA76*(1+[5]Inflación!$G$50),2)</f>
        <v>191.33</v>
      </c>
      <c r="FC76" s="298">
        <f t="shared" si="238"/>
        <v>3.2409684647756398E-2</v>
      </c>
    </row>
    <row r="77" spans="2:159" ht="21" customHeight="1">
      <c r="B77" s="309">
        <f t="shared" si="239"/>
        <v>72</v>
      </c>
      <c r="C77" s="316" t="s">
        <v>992</v>
      </c>
      <c r="D77" s="316"/>
      <c r="E77" s="311" t="s">
        <v>12</v>
      </c>
      <c r="F77" s="314">
        <v>130.18</v>
      </c>
      <c r="G77" s="304"/>
      <c r="H77" s="302"/>
      <c r="I77" s="302"/>
      <c r="J77" s="301" t="str">
        <f>'[5]Precios de contratos anteriores'!AV81</f>
        <v xml:space="preserve"> </v>
      </c>
      <c r="K77" s="301" t="str">
        <f>'[5]Precios de contratos anteriores'!AW81</f>
        <v xml:space="preserve"> </v>
      </c>
      <c r="L77" s="301" t="str">
        <f>'[5]Precios de contratos anteriores'!AX81</f>
        <v xml:space="preserve"> </v>
      </c>
      <c r="M77" s="301" t="str">
        <f>'[5]Precios de contratos anteriores'!AY81</f>
        <v xml:space="preserve"> </v>
      </c>
      <c r="N77" s="302"/>
      <c r="O77" s="302"/>
      <c r="P77" s="302"/>
      <c r="Q77" s="302" t="str">
        <f>'[5]Precios de contratos anteriores'!AZ81</f>
        <v xml:space="preserve"> </v>
      </c>
      <c r="R77" s="302" t="str">
        <f>'[5]Precios de contratos anteriores'!BA81</f>
        <v xml:space="preserve"> </v>
      </c>
      <c r="S77" s="302" t="str">
        <f>'[5]Precios de contratos anteriores'!BB81</f>
        <v xml:space="preserve"> </v>
      </c>
      <c r="T77" s="302"/>
      <c r="U77" s="302"/>
      <c r="V77" s="302"/>
      <c r="W77" s="302"/>
      <c r="X77" s="302"/>
      <c r="Y77" s="302"/>
      <c r="Z77" s="302"/>
      <c r="AA77" s="302"/>
      <c r="AB77" s="302"/>
      <c r="AC77" s="302"/>
      <c r="AD77" s="302"/>
      <c r="AE77" s="302"/>
      <c r="AF77" s="302"/>
      <c r="AG77" s="302"/>
      <c r="AH77" s="302"/>
      <c r="AI77" s="302" t="str">
        <f>'[5]Precios de contratos anteriores'!BI81</f>
        <v xml:space="preserve"> </v>
      </c>
      <c r="AJ77" s="302"/>
      <c r="AK77" s="302"/>
      <c r="AL77" s="313">
        <v>129</v>
      </c>
      <c r="AM77" s="313">
        <v>132</v>
      </c>
      <c r="AN77" s="313">
        <v>167.7</v>
      </c>
      <c r="AO77" s="302"/>
      <c r="AP77" s="302"/>
      <c r="AQ77" s="302" t="str">
        <f>'[5]Precios de contratos anteriores'!BO81</f>
        <v xml:space="preserve"> </v>
      </c>
      <c r="AR77" s="303">
        <v>136.68900000000002</v>
      </c>
      <c r="AS77" s="303">
        <v>135.38720000000001</v>
      </c>
      <c r="AT77" s="303">
        <v>144.15</v>
      </c>
      <c r="AU77" s="302" t="str">
        <f>'[5]Precios de contratos anteriores'!BP81</f>
        <v xml:space="preserve"> </v>
      </c>
      <c r="AV77" s="302" t="str">
        <f>'[5]Precios de contratos anteriores'!BQ81</f>
        <v xml:space="preserve"> </v>
      </c>
      <c r="AW77" s="302" t="str">
        <f>'[5]Precios de contratos anteriores'!BR81</f>
        <v xml:space="preserve"> </v>
      </c>
      <c r="AX77" s="303"/>
      <c r="AY77" s="303"/>
      <c r="AZ77" s="303"/>
      <c r="BA77" s="303" t="str">
        <f>'[5]Precios de contratos anteriores'!BS81</f>
        <v xml:space="preserve"> </v>
      </c>
      <c r="BB77" s="303" t="str">
        <f>'[5]Precios de contratos anteriores'!BT81</f>
        <v xml:space="preserve"> </v>
      </c>
      <c r="BC77" s="302"/>
      <c r="BD77" s="302"/>
      <c r="BE77" s="302"/>
      <c r="BF77" s="302"/>
      <c r="BG77" s="302"/>
      <c r="BH77" s="302"/>
      <c r="BI77" s="302"/>
      <c r="BJ77" s="302"/>
      <c r="BK77" s="302"/>
      <c r="BL77" s="302"/>
      <c r="BM77" s="302"/>
      <c r="BN77" s="302"/>
      <c r="BO77" s="302"/>
      <c r="BP77" s="302"/>
      <c r="BQ77" s="302"/>
      <c r="BR77" s="302"/>
      <c r="BS77" s="302" t="str">
        <f>'[5]Precios de contratos anteriores'!CB81</f>
        <v xml:space="preserve"> </v>
      </c>
      <c r="BT77" s="302" t="str">
        <f>'[5]Precios de contratos anteriores'!CC81</f>
        <v xml:space="preserve"> </v>
      </c>
      <c r="BU77" s="302" t="str">
        <f>'[5]Precios de contratos anteriores'!CD81</f>
        <v xml:space="preserve"> </v>
      </c>
      <c r="BV77" s="302"/>
      <c r="BW77" s="302"/>
      <c r="BX77" s="302"/>
      <c r="BY77" s="301" t="str">
        <f>'[5]Precios de contratos anteriores'!CE81</f>
        <v xml:space="preserve"> </v>
      </c>
      <c r="BZ77" s="301" t="str">
        <f>'[5]Precios de contratos anteriores'!CF81</f>
        <v xml:space="preserve"> </v>
      </c>
      <c r="CA77" s="301" t="str">
        <f>'[5]Precios de contratos anteriores'!CG81</f>
        <v xml:space="preserve"> </v>
      </c>
      <c r="CB77" s="301">
        <f t="shared" si="160"/>
        <v>139.3008857142857</v>
      </c>
      <c r="CC77" s="301">
        <f t="shared" si="161"/>
        <v>13.507801568899422</v>
      </c>
      <c r="CD77" s="301">
        <f t="shared" si="162"/>
        <v>125.79308414538627</v>
      </c>
      <c r="CE77" s="301">
        <f t="shared" si="163"/>
        <v>152.80868728318512</v>
      </c>
      <c r="CF77" s="301">
        <f t="shared" si="164"/>
        <v>143.19800000000001</v>
      </c>
      <c r="CG77" s="300" t="str">
        <f t="shared" si="165"/>
        <v/>
      </c>
      <c r="CH77" s="300" t="str">
        <f t="shared" si="166"/>
        <v/>
      </c>
      <c r="CI77" s="300" t="str">
        <f t="shared" si="167"/>
        <v/>
      </c>
      <c r="CJ77" s="300" t="str">
        <f t="shared" si="168"/>
        <v/>
      </c>
      <c r="CK77" s="300" t="str">
        <f t="shared" si="169"/>
        <v/>
      </c>
      <c r="CL77" s="300" t="str">
        <f t="shared" si="170"/>
        <v/>
      </c>
      <c r="CM77" s="300" t="str">
        <f t="shared" si="171"/>
        <v/>
      </c>
      <c r="CN77" s="300" t="str">
        <f t="shared" si="172"/>
        <v/>
      </c>
      <c r="CO77" s="300" t="str">
        <f t="shared" si="173"/>
        <v/>
      </c>
      <c r="CP77" s="300" t="str">
        <f t="shared" si="174"/>
        <v/>
      </c>
      <c r="CQ77" s="300" t="str">
        <f t="shared" si="175"/>
        <v/>
      </c>
      <c r="CR77" s="300" t="str">
        <f t="shared" si="176"/>
        <v/>
      </c>
      <c r="CS77" s="300" t="str">
        <f t="shared" si="177"/>
        <v/>
      </c>
      <c r="CT77" s="300" t="str">
        <f t="shared" si="178"/>
        <v/>
      </c>
      <c r="CU77" s="300" t="str">
        <f t="shared" si="179"/>
        <v/>
      </c>
      <c r="CV77" s="300" t="str">
        <f t="shared" si="180"/>
        <v/>
      </c>
      <c r="CW77" s="300" t="str">
        <f t="shared" si="181"/>
        <v/>
      </c>
      <c r="CX77" s="300" t="str">
        <f t="shared" si="182"/>
        <v/>
      </c>
      <c r="CY77" s="300" t="str">
        <f t="shared" si="183"/>
        <v/>
      </c>
      <c r="CZ77" s="300" t="str">
        <f t="shared" si="184"/>
        <v/>
      </c>
      <c r="DA77" s="300" t="str">
        <f t="shared" si="185"/>
        <v/>
      </c>
      <c r="DB77" s="300" t="str">
        <f t="shared" si="186"/>
        <v/>
      </c>
      <c r="DC77" s="300" t="str">
        <f t="shared" si="187"/>
        <v/>
      </c>
      <c r="DD77" s="300" t="str">
        <f t="shared" si="188"/>
        <v/>
      </c>
      <c r="DE77" s="300" t="str">
        <f t="shared" si="189"/>
        <v/>
      </c>
      <c r="DF77" s="300" t="str">
        <f t="shared" si="190"/>
        <v/>
      </c>
      <c r="DG77" s="300" t="str">
        <f t="shared" si="191"/>
        <v/>
      </c>
      <c r="DH77" s="300" t="str">
        <f t="shared" si="192"/>
        <v/>
      </c>
      <c r="DI77" s="300" t="str">
        <f t="shared" si="193"/>
        <v/>
      </c>
      <c r="DJ77" s="300" t="str">
        <f t="shared" si="194"/>
        <v/>
      </c>
      <c r="DK77" s="300">
        <f t="shared" si="195"/>
        <v>129</v>
      </c>
      <c r="DL77" s="300">
        <f t="shared" si="196"/>
        <v>132</v>
      </c>
      <c r="DM77" s="300" t="str">
        <f t="shared" si="197"/>
        <v/>
      </c>
      <c r="DN77" s="300" t="str">
        <f t="shared" si="198"/>
        <v/>
      </c>
      <c r="DO77" s="300" t="str">
        <f t="shared" si="199"/>
        <v/>
      </c>
      <c r="DP77" s="300" t="str">
        <f t="shared" si="200"/>
        <v/>
      </c>
      <c r="DQ77" s="300">
        <f t="shared" si="201"/>
        <v>136.68900000000002</v>
      </c>
      <c r="DR77" s="300">
        <f t="shared" si="202"/>
        <v>135.38720000000001</v>
      </c>
      <c r="DS77" s="300" t="str">
        <f t="shared" si="203"/>
        <v/>
      </c>
      <c r="DT77" s="300" t="str">
        <f t="shared" si="204"/>
        <v/>
      </c>
      <c r="DU77" s="300" t="str">
        <f t="shared" si="205"/>
        <v/>
      </c>
      <c r="DV77" s="300" t="str">
        <f t="shared" si="206"/>
        <v/>
      </c>
      <c r="DW77" s="300" t="str">
        <f t="shared" si="207"/>
        <v/>
      </c>
      <c r="DX77" s="300" t="str">
        <f t="shared" si="208"/>
        <v/>
      </c>
      <c r="DY77" s="300" t="str">
        <f t="shared" si="209"/>
        <v/>
      </c>
      <c r="DZ77" s="300" t="str">
        <f t="shared" si="210"/>
        <v/>
      </c>
      <c r="EA77" s="300" t="str">
        <f t="shared" si="211"/>
        <v/>
      </c>
      <c r="EB77" s="300" t="str">
        <f t="shared" si="212"/>
        <v/>
      </c>
      <c r="EC77" s="300" t="str">
        <f t="shared" si="213"/>
        <v/>
      </c>
      <c r="ED77" s="300" t="str">
        <f t="shared" si="214"/>
        <v/>
      </c>
      <c r="EE77" s="300" t="str">
        <f t="shared" si="215"/>
        <v/>
      </c>
      <c r="EF77" s="300" t="str">
        <f t="shared" si="216"/>
        <v/>
      </c>
      <c r="EG77" s="300" t="str">
        <f t="shared" si="217"/>
        <v/>
      </c>
      <c r="EH77" s="300" t="str">
        <f t="shared" si="218"/>
        <v/>
      </c>
      <c r="EI77" s="300" t="str">
        <f t="shared" si="219"/>
        <v/>
      </c>
      <c r="EJ77" s="300" t="str">
        <f t="shared" si="220"/>
        <v/>
      </c>
      <c r="EK77" s="300" t="str">
        <f t="shared" si="221"/>
        <v/>
      </c>
      <c r="EL77" s="300" t="str">
        <f t="shared" si="222"/>
        <v/>
      </c>
      <c r="EM77" s="300" t="str">
        <f t="shared" si="223"/>
        <v/>
      </c>
      <c r="EN77" s="300" t="str">
        <f t="shared" si="224"/>
        <v/>
      </c>
      <c r="EO77" s="300" t="str">
        <f t="shared" si="225"/>
        <v/>
      </c>
      <c r="EP77" s="300" t="str">
        <f t="shared" si="226"/>
        <v/>
      </c>
      <c r="EQ77" s="300" t="str">
        <f t="shared" si="227"/>
        <v/>
      </c>
      <c r="ER77" s="300" t="str">
        <f t="shared" si="228"/>
        <v/>
      </c>
      <c r="ES77" s="300" t="str">
        <f t="shared" si="229"/>
        <v/>
      </c>
      <c r="ET77" s="300" t="str">
        <f t="shared" si="230"/>
        <v/>
      </c>
      <c r="EU77" s="300" t="str">
        <f t="shared" si="231"/>
        <v/>
      </c>
      <c r="EV77" s="300" t="str">
        <f t="shared" si="232"/>
        <v/>
      </c>
      <c r="EW77" s="300" t="str">
        <f t="shared" si="233"/>
        <v/>
      </c>
      <c r="EX77" s="300" t="str">
        <f t="shared" si="234"/>
        <v/>
      </c>
      <c r="EY77" s="300" t="str">
        <f t="shared" si="235"/>
        <v/>
      </c>
      <c r="EZ77" s="300" t="str">
        <f t="shared" si="236"/>
        <v/>
      </c>
      <c r="FA77" s="299">
        <f t="shared" si="237"/>
        <v>133.34</v>
      </c>
      <c r="FB77" s="299">
        <f>ROUND(FA77*(1+[5]Inflación!$G$50),2)</f>
        <v>135.05000000000001</v>
      </c>
      <c r="FC77" s="298">
        <f t="shared" si="238"/>
        <v>2.4274082040251832E-2</v>
      </c>
    </row>
    <row r="78" spans="2:159" ht="21" customHeight="1">
      <c r="B78" s="309">
        <f t="shared" si="239"/>
        <v>73</v>
      </c>
      <c r="C78" s="315" t="s">
        <v>991</v>
      </c>
      <c r="D78" s="302" t="s">
        <v>931</v>
      </c>
      <c r="E78" s="311" t="s">
        <v>12</v>
      </c>
      <c r="F78" s="314">
        <v>34.78</v>
      </c>
      <c r="G78" s="304"/>
      <c r="H78" s="302"/>
      <c r="I78" s="302"/>
      <c r="J78" s="301" t="str">
        <f>'[5]Precios de contratos anteriores'!AV82</f>
        <v xml:space="preserve"> </v>
      </c>
      <c r="K78" s="301" t="str">
        <f>'[5]Precios de contratos anteriores'!AW82</f>
        <v xml:space="preserve"> </v>
      </c>
      <c r="L78" s="301" t="str">
        <f>'[5]Precios de contratos anteriores'!AX82</f>
        <v xml:space="preserve"> </v>
      </c>
      <c r="M78" s="301" t="str">
        <f>'[5]Precios de contratos anteriores'!AY82</f>
        <v xml:space="preserve"> </v>
      </c>
      <c r="N78" s="302"/>
      <c r="O78" s="302"/>
      <c r="P78" s="302"/>
      <c r="Q78" s="302" t="str">
        <f>'[5]Precios de contratos anteriores'!AZ82</f>
        <v xml:space="preserve"> </v>
      </c>
      <c r="R78" s="302" t="str">
        <f>'[5]Precios de contratos anteriores'!BA82</f>
        <v xml:space="preserve"> </v>
      </c>
      <c r="S78" s="302" t="str">
        <f>'[5]Precios de contratos anteriores'!BB82</f>
        <v xml:space="preserve"> </v>
      </c>
      <c r="T78" s="302"/>
      <c r="U78" s="302"/>
      <c r="V78" s="302"/>
      <c r="W78" s="302"/>
      <c r="X78" s="302"/>
      <c r="Y78" s="302"/>
      <c r="Z78" s="302"/>
      <c r="AA78" s="302"/>
      <c r="AB78" s="302"/>
      <c r="AC78" s="302"/>
      <c r="AD78" s="302"/>
      <c r="AE78" s="302"/>
      <c r="AF78" s="302"/>
      <c r="AG78" s="302"/>
      <c r="AH78" s="302"/>
      <c r="AI78" s="302" t="str">
        <f>'[5]Precios de contratos anteriores'!BI82</f>
        <v xml:space="preserve"> </v>
      </c>
      <c r="AJ78" s="302"/>
      <c r="AK78" s="302"/>
      <c r="AL78" s="313">
        <v>79</v>
      </c>
      <c r="AM78" s="313">
        <v>85</v>
      </c>
      <c r="AN78" s="313">
        <v>102.7</v>
      </c>
      <c r="AO78" s="302"/>
      <c r="AP78" s="302"/>
      <c r="AQ78" s="302" t="str">
        <f>'[5]Precios de contratos anteriores'!BO82</f>
        <v xml:space="preserve"> </v>
      </c>
      <c r="AR78" s="303">
        <v>36.518999999999998</v>
      </c>
      <c r="AS78" s="303">
        <v>36.171199999999999</v>
      </c>
      <c r="AT78" s="303">
        <v>45.99</v>
      </c>
      <c r="AU78" s="302" t="str">
        <f>'[5]Precios de contratos anteriores'!BP82</f>
        <v xml:space="preserve"> </v>
      </c>
      <c r="AV78" s="302" t="str">
        <f>'[5]Precios de contratos anteriores'!BQ82</f>
        <v xml:space="preserve"> </v>
      </c>
      <c r="AW78" s="302">
        <f>'[5]Precios de contratos anteriores'!BR82</f>
        <v>42.184328000000001</v>
      </c>
      <c r="AX78" s="303"/>
      <c r="AY78" s="303"/>
      <c r="AZ78" s="303"/>
      <c r="BA78" s="303" t="str">
        <f>'[5]Precios de contratos anteriores'!BS82</f>
        <v xml:space="preserve"> </v>
      </c>
      <c r="BB78" s="303" t="str">
        <f>'[5]Precios de contratos anteriores'!BT82</f>
        <v xml:space="preserve"> </v>
      </c>
      <c r="BC78" s="302"/>
      <c r="BD78" s="302"/>
      <c r="BE78" s="302"/>
      <c r="BF78" s="302"/>
      <c r="BG78" s="302"/>
      <c r="BH78" s="302"/>
      <c r="BI78" s="302"/>
      <c r="BJ78" s="302"/>
      <c r="BK78" s="302"/>
      <c r="BL78" s="302"/>
      <c r="BM78" s="302"/>
      <c r="BN78" s="302"/>
      <c r="BO78" s="302"/>
      <c r="BP78" s="302"/>
      <c r="BQ78" s="302"/>
      <c r="BR78" s="302"/>
      <c r="BS78" s="302" t="str">
        <f>'[5]Precios de contratos anteriores'!CB82</f>
        <v xml:space="preserve"> </v>
      </c>
      <c r="BT78" s="302" t="str">
        <f>'[5]Precios de contratos anteriores'!CC82</f>
        <v xml:space="preserve"> </v>
      </c>
      <c r="BU78" s="302" t="str">
        <f>'[5]Precios de contratos anteriores'!CD82</f>
        <v xml:space="preserve"> </v>
      </c>
      <c r="BV78" s="302"/>
      <c r="BW78" s="302"/>
      <c r="BX78" s="302"/>
      <c r="BY78" s="301" t="str">
        <f>'[5]Precios de contratos anteriores'!CE82</f>
        <v xml:space="preserve"> </v>
      </c>
      <c r="BZ78" s="301" t="str">
        <f>'[5]Precios de contratos anteriores'!CF82</f>
        <v xml:space="preserve"> </v>
      </c>
      <c r="CA78" s="301" t="str">
        <f>'[5]Precios de contratos anteriores'!CG82</f>
        <v xml:space="preserve"> </v>
      </c>
      <c r="CB78" s="301">
        <f t="shared" si="160"/>
        <v>57.793066000000003</v>
      </c>
      <c r="CC78" s="301">
        <f t="shared" si="161"/>
        <v>26.830742702591664</v>
      </c>
      <c r="CD78" s="301">
        <f t="shared" si="162"/>
        <v>30.962323297408339</v>
      </c>
      <c r="CE78" s="301">
        <f t="shared" si="163"/>
        <v>84.623808702591674</v>
      </c>
      <c r="CF78" s="301">
        <f t="shared" si="164"/>
        <v>38.258000000000003</v>
      </c>
      <c r="CG78" s="300" t="str">
        <f t="shared" si="165"/>
        <v/>
      </c>
      <c r="CH78" s="300" t="str">
        <f t="shared" si="166"/>
        <v/>
      </c>
      <c r="CI78" s="300" t="str">
        <f t="shared" si="167"/>
        <v/>
      </c>
      <c r="CJ78" s="300" t="str">
        <f t="shared" si="168"/>
        <v/>
      </c>
      <c r="CK78" s="300" t="str">
        <f t="shared" si="169"/>
        <v/>
      </c>
      <c r="CL78" s="300" t="str">
        <f t="shared" si="170"/>
        <v/>
      </c>
      <c r="CM78" s="300" t="str">
        <f t="shared" si="171"/>
        <v/>
      </c>
      <c r="CN78" s="300" t="str">
        <f t="shared" si="172"/>
        <v/>
      </c>
      <c r="CO78" s="300" t="str">
        <f t="shared" si="173"/>
        <v/>
      </c>
      <c r="CP78" s="300" t="str">
        <f t="shared" si="174"/>
        <v/>
      </c>
      <c r="CQ78" s="300" t="str">
        <f t="shared" si="175"/>
        <v/>
      </c>
      <c r="CR78" s="300" t="str">
        <f t="shared" si="176"/>
        <v/>
      </c>
      <c r="CS78" s="300" t="str">
        <f t="shared" si="177"/>
        <v/>
      </c>
      <c r="CT78" s="300" t="str">
        <f t="shared" si="178"/>
        <v/>
      </c>
      <c r="CU78" s="300" t="str">
        <f t="shared" si="179"/>
        <v/>
      </c>
      <c r="CV78" s="300" t="str">
        <f t="shared" si="180"/>
        <v/>
      </c>
      <c r="CW78" s="300" t="str">
        <f t="shared" si="181"/>
        <v/>
      </c>
      <c r="CX78" s="300" t="str">
        <f t="shared" si="182"/>
        <v/>
      </c>
      <c r="CY78" s="300" t="str">
        <f t="shared" si="183"/>
        <v/>
      </c>
      <c r="CZ78" s="300" t="str">
        <f t="shared" si="184"/>
        <v/>
      </c>
      <c r="DA78" s="300" t="str">
        <f t="shared" si="185"/>
        <v/>
      </c>
      <c r="DB78" s="300" t="str">
        <f t="shared" si="186"/>
        <v/>
      </c>
      <c r="DC78" s="300" t="str">
        <f t="shared" si="187"/>
        <v/>
      </c>
      <c r="DD78" s="300" t="str">
        <f t="shared" si="188"/>
        <v/>
      </c>
      <c r="DE78" s="300" t="str">
        <f t="shared" si="189"/>
        <v/>
      </c>
      <c r="DF78" s="300" t="str">
        <f t="shared" si="190"/>
        <v/>
      </c>
      <c r="DG78" s="300" t="str">
        <f t="shared" si="191"/>
        <v/>
      </c>
      <c r="DH78" s="300" t="str">
        <f t="shared" si="192"/>
        <v/>
      </c>
      <c r="DI78" s="300" t="str">
        <f t="shared" si="193"/>
        <v/>
      </c>
      <c r="DJ78" s="300" t="str">
        <f t="shared" si="194"/>
        <v/>
      </c>
      <c r="DK78" s="300" t="str">
        <f t="shared" si="195"/>
        <v/>
      </c>
      <c r="DL78" s="300" t="str">
        <f t="shared" si="196"/>
        <v/>
      </c>
      <c r="DM78" s="300" t="str">
        <f t="shared" si="197"/>
        <v/>
      </c>
      <c r="DN78" s="300" t="str">
        <f t="shared" si="198"/>
        <v/>
      </c>
      <c r="DO78" s="300" t="str">
        <f t="shared" si="199"/>
        <v/>
      </c>
      <c r="DP78" s="300" t="str">
        <f t="shared" si="200"/>
        <v/>
      </c>
      <c r="DQ78" s="300">
        <f t="shared" si="201"/>
        <v>36.518999999999998</v>
      </c>
      <c r="DR78" s="300">
        <f t="shared" si="202"/>
        <v>36.171199999999999</v>
      </c>
      <c r="DS78" s="300" t="str">
        <f t="shared" si="203"/>
        <v/>
      </c>
      <c r="DT78" s="300" t="str">
        <f t="shared" si="204"/>
        <v/>
      </c>
      <c r="DU78" s="300" t="str">
        <f t="shared" si="205"/>
        <v/>
      </c>
      <c r="DV78" s="300" t="str">
        <f t="shared" si="206"/>
        <v/>
      </c>
      <c r="DW78" s="300" t="str">
        <f t="shared" si="207"/>
        <v/>
      </c>
      <c r="DX78" s="300" t="str">
        <f t="shared" si="208"/>
        <v/>
      </c>
      <c r="DY78" s="300" t="str">
        <f t="shared" si="209"/>
        <v/>
      </c>
      <c r="DZ78" s="300" t="str">
        <f t="shared" si="210"/>
        <v/>
      </c>
      <c r="EA78" s="300" t="str">
        <f t="shared" si="211"/>
        <v/>
      </c>
      <c r="EB78" s="300" t="str">
        <f t="shared" si="212"/>
        <v/>
      </c>
      <c r="EC78" s="300" t="str">
        <f t="shared" si="213"/>
        <v/>
      </c>
      <c r="ED78" s="300" t="str">
        <f t="shared" si="214"/>
        <v/>
      </c>
      <c r="EE78" s="300" t="str">
        <f t="shared" si="215"/>
        <v/>
      </c>
      <c r="EF78" s="300" t="str">
        <f t="shared" si="216"/>
        <v/>
      </c>
      <c r="EG78" s="300" t="str">
        <f t="shared" si="217"/>
        <v/>
      </c>
      <c r="EH78" s="300" t="str">
        <f t="shared" si="218"/>
        <v/>
      </c>
      <c r="EI78" s="300" t="str">
        <f t="shared" si="219"/>
        <v/>
      </c>
      <c r="EJ78" s="300" t="str">
        <f t="shared" si="220"/>
        <v/>
      </c>
      <c r="EK78" s="300" t="str">
        <f t="shared" si="221"/>
        <v/>
      </c>
      <c r="EL78" s="300" t="str">
        <f t="shared" si="222"/>
        <v/>
      </c>
      <c r="EM78" s="300" t="str">
        <f t="shared" si="223"/>
        <v/>
      </c>
      <c r="EN78" s="300" t="str">
        <f t="shared" si="224"/>
        <v/>
      </c>
      <c r="EO78" s="300" t="str">
        <f t="shared" si="225"/>
        <v/>
      </c>
      <c r="EP78" s="300" t="str">
        <f t="shared" si="226"/>
        <v/>
      </c>
      <c r="EQ78" s="300" t="str">
        <f t="shared" si="227"/>
        <v/>
      </c>
      <c r="ER78" s="300" t="str">
        <f t="shared" si="228"/>
        <v/>
      </c>
      <c r="ES78" s="300" t="str">
        <f t="shared" si="229"/>
        <v/>
      </c>
      <c r="ET78" s="300" t="str">
        <f t="shared" si="230"/>
        <v/>
      </c>
      <c r="EU78" s="300" t="str">
        <f t="shared" si="231"/>
        <v/>
      </c>
      <c r="EV78" s="300" t="str">
        <f t="shared" si="232"/>
        <v/>
      </c>
      <c r="EW78" s="300" t="str">
        <f t="shared" si="233"/>
        <v/>
      </c>
      <c r="EX78" s="300" t="str">
        <f t="shared" si="234"/>
        <v/>
      </c>
      <c r="EY78" s="300" t="str">
        <f t="shared" si="235"/>
        <v/>
      </c>
      <c r="EZ78" s="300" t="str">
        <f t="shared" si="236"/>
        <v/>
      </c>
      <c r="FA78" s="299">
        <f t="shared" si="237"/>
        <v>36.35</v>
      </c>
      <c r="FB78" s="299">
        <f>ROUND(FA78*(1+[5]Inflación!$G$50),2)</f>
        <v>36.82</v>
      </c>
      <c r="FC78" s="298">
        <f t="shared" si="238"/>
        <v>4.5140885566417488E-2</v>
      </c>
    </row>
    <row r="79" spans="2:159" ht="21" customHeight="1">
      <c r="B79" s="309">
        <f t="shared" si="239"/>
        <v>74</v>
      </c>
      <c r="C79" s="315" t="s">
        <v>990</v>
      </c>
      <c r="D79" s="302" t="s">
        <v>931</v>
      </c>
      <c r="E79" s="311" t="s">
        <v>12</v>
      </c>
      <c r="F79" s="314">
        <v>143.43</v>
      </c>
      <c r="G79" s="304"/>
      <c r="H79" s="302"/>
      <c r="I79" s="302"/>
      <c r="J79" s="301" t="str">
        <f>'[5]Precios de contratos anteriores'!AV83</f>
        <v xml:space="preserve"> </v>
      </c>
      <c r="K79" s="301" t="str">
        <f>'[5]Precios de contratos anteriores'!AW83</f>
        <v xml:space="preserve"> </v>
      </c>
      <c r="L79" s="301" t="str">
        <f>'[5]Precios de contratos anteriores'!AX83</f>
        <v xml:space="preserve"> </v>
      </c>
      <c r="M79" s="301" t="str">
        <f>'[5]Precios de contratos anteriores'!AY83</f>
        <v xml:space="preserve"> </v>
      </c>
      <c r="N79" s="302"/>
      <c r="O79" s="302"/>
      <c r="P79" s="302"/>
      <c r="Q79" s="302" t="str">
        <f>'[5]Precios de contratos anteriores'!AZ83</f>
        <v xml:space="preserve"> </v>
      </c>
      <c r="R79" s="302" t="str">
        <f>'[5]Precios de contratos anteriores'!BA83</f>
        <v xml:space="preserve"> </v>
      </c>
      <c r="S79" s="302" t="str">
        <f>'[5]Precios de contratos anteriores'!BB83</f>
        <v xml:space="preserve"> </v>
      </c>
      <c r="T79" s="302"/>
      <c r="U79" s="302"/>
      <c r="V79" s="302"/>
      <c r="W79" s="320"/>
      <c r="X79" s="302"/>
      <c r="Y79" s="302"/>
      <c r="Z79" s="302"/>
      <c r="AA79" s="302"/>
      <c r="AB79" s="302"/>
      <c r="AC79" s="320"/>
      <c r="AD79" s="302"/>
      <c r="AE79" s="302"/>
      <c r="AF79" s="302"/>
      <c r="AG79" s="302"/>
      <c r="AH79" s="302"/>
      <c r="AI79" s="302" t="str">
        <f>'[5]Precios de contratos anteriores'!BI83</f>
        <v xml:space="preserve"> </v>
      </c>
      <c r="AJ79" s="302"/>
      <c r="AK79" s="302"/>
      <c r="AL79" s="313">
        <v>138</v>
      </c>
      <c r="AM79" s="313">
        <v>140</v>
      </c>
      <c r="AN79" s="313">
        <v>179.4</v>
      </c>
      <c r="AO79" s="320"/>
      <c r="AP79" s="302"/>
      <c r="AQ79" s="302" t="str">
        <f>'[5]Precios de contratos anteriores'!BO83</f>
        <v xml:space="preserve"> </v>
      </c>
      <c r="AR79" s="303">
        <v>150.60150000000002</v>
      </c>
      <c r="AS79" s="303">
        <v>149.16720000000001</v>
      </c>
      <c r="AT79" s="303">
        <v>165.56</v>
      </c>
      <c r="AU79" s="302" t="str">
        <f>'[5]Precios de contratos anteriores'!BP83</f>
        <v xml:space="preserve"> </v>
      </c>
      <c r="AV79" s="302" t="str">
        <f>'[5]Precios de contratos anteriores'!BQ83</f>
        <v xml:space="preserve"> </v>
      </c>
      <c r="AW79" s="302" t="str">
        <f>'[5]Precios de contratos anteriores'!BR83</f>
        <v xml:space="preserve"> </v>
      </c>
      <c r="AX79" s="303"/>
      <c r="AY79" s="303"/>
      <c r="AZ79" s="303"/>
      <c r="BA79" s="303" t="str">
        <f>'[5]Precios de contratos anteriores'!BS83</f>
        <v xml:space="preserve"> </v>
      </c>
      <c r="BB79" s="303" t="str">
        <f>'[5]Precios de contratos anteriores'!BT83</f>
        <v xml:space="preserve"> </v>
      </c>
      <c r="BC79" s="302"/>
      <c r="BD79" s="302"/>
      <c r="BE79" s="302"/>
      <c r="BF79" s="302"/>
      <c r="BG79" s="320"/>
      <c r="BH79" s="302"/>
      <c r="BI79" s="302"/>
      <c r="BJ79" s="302"/>
      <c r="BK79" s="302"/>
      <c r="BL79" s="302"/>
      <c r="BM79" s="320"/>
      <c r="BN79" s="302"/>
      <c r="BO79" s="302"/>
      <c r="BP79" s="302"/>
      <c r="BQ79" s="302"/>
      <c r="BR79" s="302"/>
      <c r="BS79" s="302" t="str">
        <f>'[5]Precios de contratos anteriores'!CB83</f>
        <v xml:space="preserve"> </v>
      </c>
      <c r="BT79" s="302" t="str">
        <f>'[5]Precios de contratos anteriores'!CC83</f>
        <v xml:space="preserve"> </v>
      </c>
      <c r="BU79" s="302" t="str">
        <f>'[5]Precios de contratos anteriores'!CD83</f>
        <v xml:space="preserve"> </v>
      </c>
      <c r="BV79" s="302"/>
      <c r="BW79" s="302"/>
      <c r="BX79" s="302"/>
      <c r="BY79" s="301" t="str">
        <f>'[5]Precios de contratos anteriores'!CE83</f>
        <v xml:space="preserve"> </v>
      </c>
      <c r="BZ79" s="301" t="str">
        <f>'[5]Precios de contratos anteriores'!CF83</f>
        <v xml:space="preserve"> </v>
      </c>
      <c r="CA79" s="301" t="str">
        <f>'[5]Precios de contratos anteriores'!CG83</f>
        <v xml:space="preserve"> </v>
      </c>
      <c r="CB79" s="301">
        <f t="shared" si="160"/>
        <v>152.30838571428572</v>
      </c>
      <c r="CC79" s="301">
        <f t="shared" si="161"/>
        <v>15.041018060892529</v>
      </c>
      <c r="CD79" s="301">
        <f t="shared" si="162"/>
        <v>137.26736765339319</v>
      </c>
      <c r="CE79" s="301">
        <f t="shared" si="163"/>
        <v>167.34940377517825</v>
      </c>
      <c r="CF79" s="301">
        <f t="shared" si="164"/>
        <v>157.77300000000002</v>
      </c>
      <c r="CG79" s="300" t="str">
        <f t="shared" si="165"/>
        <v/>
      </c>
      <c r="CH79" s="300" t="str">
        <f t="shared" si="166"/>
        <v/>
      </c>
      <c r="CI79" s="300" t="str">
        <f t="shared" si="167"/>
        <v/>
      </c>
      <c r="CJ79" s="300" t="str">
        <f t="shared" si="168"/>
        <v/>
      </c>
      <c r="CK79" s="300" t="str">
        <f t="shared" si="169"/>
        <v/>
      </c>
      <c r="CL79" s="300" t="str">
        <f t="shared" si="170"/>
        <v/>
      </c>
      <c r="CM79" s="300" t="str">
        <f t="shared" si="171"/>
        <v/>
      </c>
      <c r="CN79" s="300" t="str">
        <f t="shared" si="172"/>
        <v/>
      </c>
      <c r="CO79" s="300" t="str">
        <f t="shared" si="173"/>
        <v/>
      </c>
      <c r="CP79" s="300" t="str">
        <f t="shared" si="174"/>
        <v/>
      </c>
      <c r="CQ79" s="300" t="str">
        <f t="shared" si="175"/>
        <v/>
      </c>
      <c r="CR79" s="300" t="str">
        <f t="shared" si="176"/>
        <v/>
      </c>
      <c r="CS79" s="300" t="str">
        <f t="shared" si="177"/>
        <v/>
      </c>
      <c r="CT79" s="300" t="str">
        <f t="shared" si="178"/>
        <v/>
      </c>
      <c r="CU79" s="300" t="str">
        <f t="shared" si="179"/>
        <v/>
      </c>
      <c r="CV79" s="300" t="str">
        <f t="shared" si="180"/>
        <v/>
      </c>
      <c r="CW79" s="300" t="str">
        <f t="shared" si="181"/>
        <v/>
      </c>
      <c r="CX79" s="300" t="str">
        <f t="shared" si="182"/>
        <v/>
      </c>
      <c r="CY79" s="300" t="str">
        <f t="shared" si="183"/>
        <v/>
      </c>
      <c r="CZ79" s="300" t="str">
        <f t="shared" si="184"/>
        <v/>
      </c>
      <c r="DA79" s="300" t="str">
        <f t="shared" si="185"/>
        <v/>
      </c>
      <c r="DB79" s="300" t="str">
        <f t="shared" si="186"/>
        <v/>
      </c>
      <c r="DC79" s="300" t="str">
        <f t="shared" si="187"/>
        <v/>
      </c>
      <c r="DD79" s="300" t="str">
        <f t="shared" si="188"/>
        <v/>
      </c>
      <c r="DE79" s="300" t="str">
        <f t="shared" si="189"/>
        <v/>
      </c>
      <c r="DF79" s="300" t="str">
        <f t="shared" si="190"/>
        <v/>
      </c>
      <c r="DG79" s="300" t="str">
        <f t="shared" si="191"/>
        <v/>
      </c>
      <c r="DH79" s="300" t="str">
        <f t="shared" si="192"/>
        <v/>
      </c>
      <c r="DI79" s="300" t="str">
        <f t="shared" si="193"/>
        <v/>
      </c>
      <c r="DJ79" s="300" t="str">
        <f t="shared" si="194"/>
        <v/>
      </c>
      <c r="DK79" s="300">
        <f t="shared" si="195"/>
        <v>138</v>
      </c>
      <c r="DL79" s="300">
        <f t="shared" si="196"/>
        <v>140</v>
      </c>
      <c r="DM79" s="300" t="str">
        <f t="shared" si="197"/>
        <v/>
      </c>
      <c r="DN79" s="300" t="str">
        <f t="shared" si="198"/>
        <v/>
      </c>
      <c r="DO79" s="300" t="str">
        <f t="shared" si="199"/>
        <v/>
      </c>
      <c r="DP79" s="300" t="str">
        <f t="shared" si="200"/>
        <v/>
      </c>
      <c r="DQ79" s="300">
        <f t="shared" si="201"/>
        <v>150.60150000000002</v>
      </c>
      <c r="DR79" s="300">
        <f t="shared" si="202"/>
        <v>149.16720000000001</v>
      </c>
      <c r="DS79" s="300" t="str">
        <f t="shared" si="203"/>
        <v/>
      </c>
      <c r="DT79" s="300" t="str">
        <f t="shared" si="204"/>
        <v/>
      </c>
      <c r="DU79" s="300" t="str">
        <f t="shared" si="205"/>
        <v/>
      </c>
      <c r="DV79" s="300" t="str">
        <f t="shared" si="206"/>
        <v/>
      </c>
      <c r="DW79" s="300" t="str">
        <f t="shared" si="207"/>
        <v/>
      </c>
      <c r="DX79" s="300" t="str">
        <f t="shared" si="208"/>
        <v/>
      </c>
      <c r="DY79" s="300" t="str">
        <f t="shared" si="209"/>
        <v/>
      </c>
      <c r="DZ79" s="300" t="str">
        <f t="shared" si="210"/>
        <v/>
      </c>
      <c r="EA79" s="300" t="str">
        <f t="shared" si="211"/>
        <v/>
      </c>
      <c r="EB79" s="300" t="str">
        <f t="shared" si="212"/>
        <v/>
      </c>
      <c r="EC79" s="300" t="str">
        <f t="shared" si="213"/>
        <v/>
      </c>
      <c r="ED79" s="300" t="str">
        <f t="shared" si="214"/>
        <v/>
      </c>
      <c r="EE79" s="300" t="str">
        <f t="shared" si="215"/>
        <v/>
      </c>
      <c r="EF79" s="300" t="str">
        <f t="shared" si="216"/>
        <v/>
      </c>
      <c r="EG79" s="300" t="str">
        <f t="shared" si="217"/>
        <v/>
      </c>
      <c r="EH79" s="300" t="str">
        <f t="shared" si="218"/>
        <v/>
      </c>
      <c r="EI79" s="300" t="str">
        <f t="shared" si="219"/>
        <v/>
      </c>
      <c r="EJ79" s="300" t="str">
        <f t="shared" si="220"/>
        <v/>
      </c>
      <c r="EK79" s="300" t="str">
        <f t="shared" si="221"/>
        <v/>
      </c>
      <c r="EL79" s="300" t="str">
        <f t="shared" si="222"/>
        <v/>
      </c>
      <c r="EM79" s="300" t="str">
        <f t="shared" si="223"/>
        <v/>
      </c>
      <c r="EN79" s="300" t="str">
        <f t="shared" si="224"/>
        <v/>
      </c>
      <c r="EO79" s="300" t="str">
        <f t="shared" si="225"/>
        <v/>
      </c>
      <c r="EP79" s="300" t="str">
        <f t="shared" si="226"/>
        <v/>
      </c>
      <c r="EQ79" s="300" t="str">
        <f t="shared" si="227"/>
        <v/>
      </c>
      <c r="ER79" s="300" t="str">
        <f t="shared" si="228"/>
        <v/>
      </c>
      <c r="ES79" s="300" t="str">
        <f t="shared" si="229"/>
        <v/>
      </c>
      <c r="ET79" s="300" t="str">
        <f t="shared" si="230"/>
        <v/>
      </c>
      <c r="EU79" s="300" t="str">
        <f t="shared" si="231"/>
        <v/>
      </c>
      <c r="EV79" s="300" t="str">
        <f t="shared" si="232"/>
        <v/>
      </c>
      <c r="EW79" s="300" t="str">
        <f t="shared" si="233"/>
        <v/>
      </c>
      <c r="EX79" s="300" t="str">
        <f t="shared" si="234"/>
        <v/>
      </c>
      <c r="EY79" s="300" t="str">
        <f t="shared" si="235"/>
        <v/>
      </c>
      <c r="EZ79" s="300" t="str">
        <f t="shared" si="236"/>
        <v/>
      </c>
      <c r="FA79" s="299">
        <f t="shared" si="237"/>
        <v>144.65</v>
      </c>
      <c r="FB79" s="299">
        <f>ROUND(FA79*(1+[5]Inflación!$G$50),2)</f>
        <v>146.51</v>
      </c>
      <c r="FC79" s="298">
        <f t="shared" si="238"/>
        <v>8.505891375583996E-3</v>
      </c>
    </row>
    <row r="80" spans="2:159" ht="21" customHeight="1">
      <c r="B80" s="309">
        <f t="shared" si="239"/>
        <v>75</v>
      </c>
      <c r="C80" s="315" t="s">
        <v>989</v>
      </c>
      <c r="D80" s="315"/>
      <c r="E80" s="311" t="s">
        <v>12</v>
      </c>
      <c r="F80" s="314">
        <v>0.32</v>
      </c>
      <c r="G80" s="304"/>
      <c r="H80" s="302"/>
      <c r="I80" s="302"/>
      <c r="J80" s="301" t="str">
        <f>'[5]Precios de contratos anteriores'!AV84</f>
        <v xml:space="preserve"> </v>
      </c>
      <c r="K80" s="301" t="str">
        <f>'[5]Precios de contratos anteriores'!AW84</f>
        <v xml:space="preserve"> </v>
      </c>
      <c r="L80" s="301" t="str">
        <f>'[5]Precios de contratos anteriores'!AX84</f>
        <v xml:space="preserve"> </v>
      </c>
      <c r="M80" s="301" t="str">
        <f>'[5]Precios de contratos anteriores'!AY84</f>
        <v xml:space="preserve"> </v>
      </c>
      <c r="N80" s="302"/>
      <c r="O80" s="302"/>
      <c r="P80" s="302"/>
      <c r="Q80" s="302" t="str">
        <f>'[5]Precios de contratos anteriores'!AZ84</f>
        <v xml:space="preserve"> </v>
      </c>
      <c r="R80" s="302" t="str">
        <f>'[5]Precios de contratos anteriores'!BA84</f>
        <v xml:space="preserve"> </v>
      </c>
      <c r="S80" s="302" t="str">
        <f>'[5]Precios de contratos anteriores'!BB84</f>
        <v xml:space="preserve"> </v>
      </c>
      <c r="T80" s="302"/>
      <c r="U80" s="302"/>
      <c r="V80" s="302"/>
      <c r="W80" s="302"/>
      <c r="X80" s="302"/>
      <c r="Y80" s="302"/>
      <c r="Z80" s="302"/>
      <c r="AA80" s="302"/>
      <c r="AB80" s="302"/>
      <c r="AC80" s="302"/>
      <c r="AD80" s="302"/>
      <c r="AE80" s="302"/>
      <c r="AF80" s="302"/>
      <c r="AG80" s="302"/>
      <c r="AH80" s="302"/>
      <c r="AI80" s="302" t="str">
        <f>'[5]Precios de contratos anteriores'!BI84</f>
        <v xml:space="preserve"> </v>
      </c>
      <c r="AJ80" s="302"/>
      <c r="AK80" s="302"/>
      <c r="AL80" s="313">
        <v>0.28999999999999998</v>
      </c>
      <c r="AM80" s="313">
        <v>0.35</v>
      </c>
      <c r="AN80" s="313">
        <v>0.38</v>
      </c>
      <c r="AO80" s="302"/>
      <c r="AP80" s="302"/>
      <c r="AQ80" s="302" t="str">
        <f>'[5]Precios de contratos anteriores'!BO84</f>
        <v xml:space="preserve"> </v>
      </c>
      <c r="AR80" s="303">
        <v>0.33600000000000002</v>
      </c>
      <c r="AS80" s="303">
        <v>0.33279999999999998</v>
      </c>
      <c r="AT80" s="303">
        <v>0.98</v>
      </c>
      <c r="AU80" s="302" t="str">
        <f>'[5]Precios de contratos anteriores'!BP84</f>
        <v xml:space="preserve"> </v>
      </c>
      <c r="AV80" s="302" t="str">
        <f>'[5]Precios de contratos anteriores'!BQ84</f>
        <v xml:space="preserve"> </v>
      </c>
      <c r="AW80" s="302" t="str">
        <f>'[5]Precios de contratos anteriores'!BR84</f>
        <v xml:space="preserve"> </v>
      </c>
      <c r="AX80" s="303"/>
      <c r="AY80" s="303"/>
      <c r="AZ80" s="303"/>
      <c r="BA80" s="303" t="str">
        <f>'[5]Precios de contratos anteriores'!BS84</f>
        <v xml:space="preserve"> </v>
      </c>
      <c r="BB80" s="303" t="str">
        <f>'[5]Precios de contratos anteriores'!BT84</f>
        <v xml:space="preserve"> </v>
      </c>
      <c r="BC80" s="302"/>
      <c r="BD80" s="302"/>
      <c r="BE80" s="302"/>
      <c r="BF80" s="302"/>
      <c r="BG80" s="302"/>
      <c r="BH80" s="302"/>
      <c r="BI80" s="302"/>
      <c r="BJ80" s="302"/>
      <c r="BK80" s="302"/>
      <c r="BL80" s="302"/>
      <c r="BM80" s="302"/>
      <c r="BN80" s="302"/>
      <c r="BO80" s="302"/>
      <c r="BP80" s="302"/>
      <c r="BQ80" s="302"/>
      <c r="BR80" s="302"/>
      <c r="BS80" s="302" t="str">
        <f>'[5]Precios de contratos anteriores'!CB84</f>
        <v xml:space="preserve"> </v>
      </c>
      <c r="BT80" s="302" t="str">
        <f>'[5]Precios de contratos anteriores'!CC84</f>
        <v xml:space="preserve"> </v>
      </c>
      <c r="BU80" s="302" t="str">
        <f>'[5]Precios de contratos anteriores'!CD84</f>
        <v xml:space="preserve"> </v>
      </c>
      <c r="BV80" s="302"/>
      <c r="BW80" s="302"/>
      <c r="BX80" s="302"/>
      <c r="BY80" s="301" t="str">
        <f>'[5]Precios de contratos anteriores'!CE84</f>
        <v xml:space="preserve"> </v>
      </c>
      <c r="BZ80" s="301" t="str">
        <f>'[5]Precios de contratos anteriores'!CF84</f>
        <v xml:space="preserve"> </v>
      </c>
      <c r="CA80" s="301" t="str">
        <f>'[5]Precios de contratos anteriores'!CG84</f>
        <v xml:space="preserve"> </v>
      </c>
      <c r="CB80" s="301">
        <f t="shared" si="160"/>
        <v>0.42697142857142856</v>
      </c>
      <c r="CC80" s="301">
        <f t="shared" si="161"/>
        <v>0.245397512309353</v>
      </c>
      <c r="CD80" s="301">
        <f t="shared" si="162"/>
        <v>0.18157391626207556</v>
      </c>
      <c r="CE80" s="301">
        <f t="shared" si="163"/>
        <v>0.67236894088078158</v>
      </c>
      <c r="CF80" s="301">
        <f t="shared" si="164"/>
        <v>0.35200000000000004</v>
      </c>
      <c r="CG80" s="300" t="str">
        <f t="shared" si="165"/>
        <v/>
      </c>
      <c r="CH80" s="300" t="str">
        <f t="shared" si="166"/>
        <v/>
      </c>
      <c r="CI80" s="300" t="str">
        <f t="shared" si="167"/>
        <v/>
      </c>
      <c r="CJ80" s="300" t="str">
        <f t="shared" si="168"/>
        <v/>
      </c>
      <c r="CK80" s="300" t="str">
        <f t="shared" si="169"/>
        <v/>
      </c>
      <c r="CL80" s="300" t="str">
        <f t="shared" si="170"/>
        <v/>
      </c>
      <c r="CM80" s="300" t="str">
        <f t="shared" si="171"/>
        <v/>
      </c>
      <c r="CN80" s="300" t="str">
        <f t="shared" si="172"/>
        <v/>
      </c>
      <c r="CO80" s="300" t="str">
        <f t="shared" si="173"/>
        <v/>
      </c>
      <c r="CP80" s="300" t="str">
        <f t="shared" si="174"/>
        <v/>
      </c>
      <c r="CQ80" s="300" t="str">
        <f t="shared" si="175"/>
        <v/>
      </c>
      <c r="CR80" s="300" t="str">
        <f t="shared" si="176"/>
        <v/>
      </c>
      <c r="CS80" s="300" t="str">
        <f t="shared" si="177"/>
        <v/>
      </c>
      <c r="CT80" s="300" t="str">
        <f t="shared" si="178"/>
        <v/>
      </c>
      <c r="CU80" s="300" t="str">
        <f t="shared" si="179"/>
        <v/>
      </c>
      <c r="CV80" s="300" t="str">
        <f t="shared" si="180"/>
        <v/>
      </c>
      <c r="CW80" s="300" t="str">
        <f t="shared" si="181"/>
        <v/>
      </c>
      <c r="CX80" s="300" t="str">
        <f t="shared" si="182"/>
        <v/>
      </c>
      <c r="CY80" s="300" t="str">
        <f t="shared" si="183"/>
        <v/>
      </c>
      <c r="CZ80" s="300" t="str">
        <f t="shared" si="184"/>
        <v/>
      </c>
      <c r="DA80" s="300" t="str">
        <f t="shared" si="185"/>
        <v/>
      </c>
      <c r="DB80" s="300" t="str">
        <f t="shared" si="186"/>
        <v/>
      </c>
      <c r="DC80" s="300" t="str">
        <f t="shared" si="187"/>
        <v/>
      </c>
      <c r="DD80" s="300" t="str">
        <f t="shared" si="188"/>
        <v/>
      </c>
      <c r="DE80" s="300" t="str">
        <f t="shared" si="189"/>
        <v/>
      </c>
      <c r="DF80" s="300" t="str">
        <f t="shared" si="190"/>
        <v/>
      </c>
      <c r="DG80" s="300" t="str">
        <f t="shared" si="191"/>
        <v/>
      </c>
      <c r="DH80" s="300" t="str">
        <f t="shared" si="192"/>
        <v/>
      </c>
      <c r="DI80" s="300" t="str">
        <f t="shared" si="193"/>
        <v/>
      </c>
      <c r="DJ80" s="300" t="str">
        <f t="shared" si="194"/>
        <v/>
      </c>
      <c r="DK80" s="300">
        <f t="shared" si="195"/>
        <v>0.28999999999999998</v>
      </c>
      <c r="DL80" s="300">
        <f t="shared" si="196"/>
        <v>0.35</v>
      </c>
      <c r="DM80" s="300" t="str">
        <f t="shared" si="197"/>
        <v/>
      </c>
      <c r="DN80" s="300" t="str">
        <f t="shared" si="198"/>
        <v/>
      </c>
      <c r="DO80" s="300" t="str">
        <f t="shared" si="199"/>
        <v/>
      </c>
      <c r="DP80" s="300" t="str">
        <f t="shared" si="200"/>
        <v/>
      </c>
      <c r="DQ80" s="300">
        <f t="shared" si="201"/>
        <v>0.33600000000000002</v>
      </c>
      <c r="DR80" s="300">
        <f t="shared" si="202"/>
        <v>0.33279999999999998</v>
      </c>
      <c r="DS80" s="300" t="str">
        <f t="shared" si="203"/>
        <v/>
      </c>
      <c r="DT80" s="300" t="str">
        <f t="shared" si="204"/>
        <v/>
      </c>
      <c r="DU80" s="300" t="str">
        <f t="shared" si="205"/>
        <v/>
      </c>
      <c r="DV80" s="300" t="str">
        <f t="shared" si="206"/>
        <v/>
      </c>
      <c r="DW80" s="300" t="str">
        <f t="shared" si="207"/>
        <v/>
      </c>
      <c r="DX80" s="300" t="str">
        <f t="shared" si="208"/>
        <v/>
      </c>
      <c r="DY80" s="300" t="str">
        <f t="shared" si="209"/>
        <v/>
      </c>
      <c r="DZ80" s="300" t="str">
        <f t="shared" si="210"/>
        <v/>
      </c>
      <c r="EA80" s="300" t="str">
        <f t="shared" si="211"/>
        <v/>
      </c>
      <c r="EB80" s="300" t="str">
        <f t="shared" si="212"/>
        <v/>
      </c>
      <c r="EC80" s="300" t="str">
        <f t="shared" si="213"/>
        <v/>
      </c>
      <c r="ED80" s="300" t="str">
        <f t="shared" si="214"/>
        <v/>
      </c>
      <c r="EE80" s="300" t="str">
        <f t="shared" si="215"/>
        <v/>
      </c>
      <c r="EF80" s="300" t="str">
        <f t="shared" si="216"/>
        <v/>
      </c>
      <c r="EG80" s="300" t="str">
        <f t="shared" si="217"/>
        <v/>
      </c>
      <c r="EH80" s="300" t="str">
        <f t="shared" si="218"/>
        <v/>
      </c>
      <c r="EI80" s="300" t="str">
        <f t="shared" si="219"/>
        <v/>
      </c>
      <c r="EJ80" s="300" t="str">
        <f t="shared" si="220"/>
        <v/>
      </c>
      <c r="EK80" s="300" t="str">
        <f t="shared" si="221"/>
        <v/>
      </c>
      <c r="EL80" s="300" t="str">
        <f t="shared" si="222"/>
        <v/>
      </c>
      <c r="EM80" s="300" t="str">
        <f t="shared" si="223"/>
        <v/>
      </c>
      <c r="EN80" s="300" t="str">
        <f t="shared" si="224"/>
        <v/>
      </c>
      <c r="EO80" s="300" t="str">
        <f t="shared" si="225"/>
        <v/>
      </c>
      <c r="EP80" s="300" t="str">
        <f t="shared" si="226"/>
        <v/>
      </c>
      <c r="EQ80" s="300" t="str">
        <f t="shared" si="227"/>
        <v/>
      </c>
      <c r="ER80" s="300" t="str">
        <f t="shared" si="228"/>
        <v/>
      </c>
      <c r="ES80" s="300" t="str">
        <f t="shared" si="229"/>
        <v/>
      </c>
      <c r="ET80" s="300" t="str">
        <f t="shared" si="230"/>
        <v/>
      </c>
      <c r="EU80" s="300" t="str">
        <f t="shared" si="231"/>
        <v/>
      </c>
      <c r="EV80" s="300" t="str">
        <f t="shared" si="232"/>
        <v/>
      </c>
      <c r="EW80" s="300" t="str">
        <f t="shared" si="233"/>
        <v/>
      </c>
      <c r="EX80" s="300" t="str">
        <f t="shared" si="234"/>
        <v/>
      </c>
      <c r="EY80" s="300" t="str">
        <f t="shared" si="235"/>
        <v/>
      </c>
      <c r="EZ80" s="300" t="str">
        <f t="shared" si="236"/>
        <v/>
      </c>
      <c r="FA80" s="299">
        <f t="shared" si="237"/>
        <v>0.33</v>
      </c>
      <c r="FB80" s="299">
        <f>ROUND(FA80*(1+[5]Inflación!$G$50),2)</f>
        <v>0.33</v>
      </c>
      <c r="FC80" s="298">
        <f t="shared" si="238"/>
        <v>3.125E-2</v>
      </c>
    </row>
    <row r="81" spans="2:159" s="364" customFormat="1" ht="21" customHeight="1">
      <c r="B81" s="352">
        <f t="shared" si="239"/>
        <v>76</v>
      </c>
      <c r="C81" s="353" t="s">
        <v>152</v>
      </c>
      <c r="D81" s="354" t="s">
        <v>931</v>
      </c>
      <c r="E81" s="355" t="s">
        <v>129</v>
      </c>
      <c r="F81" s="356">
        <v>1.6888000000000001</v>
      </c>
      <c r="G81" s="365">
        <v>1.68</v>
      </c>
      <c r="H81" s="354"/>
      <c r="I81" s="354"/>
      <c r="J81" s="358" t="str">
        <f>'[5]Precios de contratos anteriores'!AV85</f>
        <v xml:space="preserve"> </v>
      </c>
      <c r="K81" s="358" t="str">
        <f>'[5]Precios de contratos anteriores'!AW85</f>
        <v xml:space="preserve"> </v>
      </c>
      <c r="L81" s="358" t="str">
        <f>'[5]Precios de contratos anteriores'!AX85</f>
        <v xml:space="preserve"> </v>
      </c>
      <c r="M81" s="358" t="str">
        <f>'[5]Precios de contratos anteriores'!AY85</f>
        <v xml:space="preserve"> </v>
      </c>
      <c r="N81" s="354"/>
      <c r="O81" s="354"/>
      <c r="P81" s="354"/>
      <c r="Q81" s="354" t="str">
        <f>'[5]Precios de contratos anteriores'!AZ85</f>
        <v xml:space="preserve"> </v>
      </c>
      <c r="R81" s="354" t="str">
        <f>'[5]Precios de contratos anteriores'!BA85</f>
        <v xml:space="preserve"> </v>
      </c>
      <c r="S81" s="354" t="str">
        <f>'[5]Precios de contratos anteriores'!BB85</f>
        <v xml:space="preserve"> </v>
      </c>
      <c r="T81" s="354"/>
      <c r="U81" s="354"/>
      <c r="V81" s="354"/>
      <c r="W81" s="354"/>
      <c r="X81" s="354"/>
      <c r="Y81" s="354"/>
      <c r="Z81" s="354"/>
      <c r="AA81" s="354"/>
      <c r="AB81" s="354"/>
      <c r="AC81" s="354"/>
      <c r="AD81" s="354"/>
      <c r="AE81" s="354"/>
      <c r="AF81" s="354"/>
      <c r="AG81" s="354"/>
      <c r="AH81" s="354"/>
      <c r="AI81" s="354" t="str">
        <f>'[5]Precios de contratos anteriores'!BI85</f>
        <v xml:space="preserve"> </v>
      </c>
      <c r="AJ81" s="354"/>
      <c r="AK81" s="354"/>
      <c r="AL81" s="359">
        <v>1.79</v>
      </c>
      <c r="AM81" s="359">
        <v>1.9</v>
      </c>
      <c r="AN81" s="359">
        <v>2.33</v>
      </c>
      <c r="AO81" s="354"/>
      <c r="AP81" s="354"/>
      <c r="AQ81" s="354" t="str">
        <f>'[5]Precios de contratos anteriores'!BO85</f>
        <v xml:space="preserve"> </v>
      </c>
      <c r="AR81" s="360">
        <v>1.7732400000000001</v>
      </c>
      <c r="AS81" s="360">
        <v>1.7563520000000001</v>
      </c>
      <c r="AT81" s="360">
        <v>1.76</v>
      </c>
      <c r="AU81" s="354" t="str">
        <f>'[5]Precios de contratos anteriores'!BP85</f>
        <v xml:space="preserve"> </v>
      </c>
      <c r="AV81" s="354" t="str">
        <f>'[5]Precios de contratos anteriores'!BQ85</f>
        <v xml:space="preserve"> </v>
      </c>
      <c r="AW81" s="354" t="str">
        <f>'[5]Precios de contratos anteriores'!BR85</f>
        <v xml:space="preserve"> </v>
      </c>
      <c r="AX81" s="360"/>
      <c r="AY81" s="360"/>
      <c r="AZ81" s="360">
        <v>1.54</v>
      </c>
      <c r="BA81" s="360" t="str">
        <f>'[5]Precios de contratos anteriores'!BS85</f>
        <v xml:space="preserve"> </v>
      </c>
      <c r="BB81" s="360">
        <f>'[5]Precios de contratos anteriores'!BT85</f>
        <v>2.2288199999999998</v>
      </c>
      <c r="BC81" s="354"/>
      <c r="BD81" s="354"/>
      <c r="BE81" s="354"/>
      <c r="BF81" s="354"/>
      <c r="BG81" s="354"/>
      <c r="BH81" s="354"/>
      <c r="BI81" s="354"/>
      <c r="BJ81" s="354"/>
      <c r="BK81" s="354"/>
      <c r="BL81" s="354"/>
      <c r="BM81" s="354"/>
      <c r="BN81" s="354"/>
      <c r="BO81" s="354"/>
      <c r="BP81" s="354"/>
      <c r="BQ81" s="354"/>
      <c r="BR81" s="354"/>
      <c r="BS81" s="354" t="str">
        <f>'[5]Precios de contratos anteriores'!CB85</f>
        <v xml:space="preserve"> </v>
      </c>
      <c r="BT81" s="354" t="str">
        <f>'[5]Precios de contratos anteriores'!CC85</f>
        <v xml:space="preserve"> </v>
      </c>
      <c r="BU81" s="354" t="str">
        <f>'[5]Precios de contratos anteriores'!CD85</f>
        <v xml:space="preserve"> </v>
      </c>
      <c r="BV81" s="354"/>
      <c r="BW81" s="354">
        <v>1.8152999999999999</v>
      </c>
      <c r="BX81" s="354"/>
      <c r="BY81" s="358" t="str">
        <f>'[5]Precios de contratos anteriores'!CE85</f>
        <v xml:space="preserve"> </v>
      </c>
      <c r="BZ81" s="358" t="str">
        <f>'[5]Precios de contratos anteriores'!CF85</f>
        <v xml:space="preserve"> </v>
      </c>
      <c r="CA81" s="358" t="str">
        <f>'[5]Precios de contratos anteriores'!CG85</f>
        <v xml:space="preserve"> </v>
      </c>
      <c r="CB81" s="358">
        <f t="shared" si="160"/>
        <v>1.8420465454545452</v>
      </c>
      <c r="CC81" s="358">
        <f t="shared" si="161"/>
        <v>0.23542734252264264</v>
      </c>
      <c r="CD81" s="358">
        <f t="shared" si="162"/>
        <v>1.6066192029319026</v>
      </c>
      <c r="CE81" s="358">
        <f t="shared" si="163"/>
        <v>2.0774738879771877</v>
      </c>
      <c r="CF81" s="358">
        <f t="shared" si="164"/>
        <v>1.8576800000000002</v>
      </c>
      <c r="CG81" s="361" t="str">
        <f t="shared" si="165"/>
        <v/>
      </c>
      <c r="CH81" s="361" t="str">
        <f t="shared" si="166"/>
        <v/>
      </c>
      <c r="CI81" s="361" t="str">
        <f t="shared" si="167"/>
        <v/>
      </c>
      <c r="CJ81" s="361" t="str">
        <f t="shared" si="168"/>
        <v/>
      </c>
      <c r="CK81" s="361" t="str">
        <f t="shared" si="169"/>
        <v/>
      </c>
      <c r="CL81" s="361" t="str">
        <f t="shared" si="170"/>
        <v/>
      </c>
      <c r="CM81" s="361" t="str">
        <f t="shared" si="171"/>
        <v/>
      </c>
      <c r="CN81" s="361" t="str">
        <f t="shared" si="172"/>
        <v/>
      </c>
      <c r="CO81" s="361" t="str">
        <f t="shared" si="173"/>
        <v/>
      </c>
      <c r="CP81" s="361" t="str">
        <f t="shared" si="174"/>
        <v/>
      </c>
      <c r="CQ81" s="361" t="str">
        <f t="shared" si="175"/>
        <v/>
      </c>
      <c r="CR81" s="361" t="str">
        <f t="shared" si="176"/>
        <v/>
      </c>
      <c r="CS81" s="361" t="str">
        <f t="shared" si="177"/>
        <v/>
      </c>
      <c r="CT81" s="361" t="str">
        <f t="shared" si="178"/>
        <v/>
      </c>
      <c r="CU81" s="361" t="str">
        <f t="shared" si="179"/>
        <v/>
      </c>
      <c r="CV81" s="361" t="str">
        <f t="shared" si="180"/>
        <v/>
      </c>
      <c r="CW81" s="361" t="str">
        <f t="shared" si="181"/>
        <v/>
      </c>
      <c r="CX81" s="361" t="str">
        <f t="shared" si="182"/>
        <v/>
      </c>
      <c r="CY81" s="361" t="str">
        <f t="shared" si="183"/>
        <v/>
      </c>
      <c r="CZ81" s="361" t="str">
        <f t="shared" si="184"/>
        <v/>
      </c>
      <c r="DA81" s="361" t="str">
        <f t="shared" si="185"/>
        <v/>
      </c>
      <c r="DB81" s="361" t="str">
        <f t="shared" si="186"/>
        <v/>
      </c>
      <c r="DC81" s="361" t="str">
        <f t="shared" si="187"/>
        <v/>
      </c>
      <c r="DD81" s="361" t="str">
        <f t="shared" si="188"/>
        <v/>
      </c>
      <c r="DE81" s="361" t="str">
        <f t="shared" si="189"/>
        <v/>
      </c>
      <c r="DF81" s="361" t="str">
        <f t="shared" si="190"/>
        <v/>
      </c>
      <c r="DG81" s="361" t="str">
        <f t="shared" si="191"/>
        <v/>
      </c>
      <c r="DH81" s="361" t="str">
        <f t="shared" si="192"/>
        <v/>
      </c>
      <c r="DI81" s="361" t="str">
        <f t="shared" si="193"/>
        <v/>
      </c>
      <c r="DJ81" s="361" t="str">
        <f t="shared" si="194"/>
        <v/>
      </c>
      <c r="DK81" s="361">
        <f t="shared" si="195"/>
        <v>1.79</v>
      </c>
      <c r="DL81" s="361" t="str">
        <f t="shared" si="196"/>
        <v/>
      </c>
      <c r="DM81" s="361" t="str">
        <f t="shared" si="197"/>
        <v/>
      </c>
      <c r="DN81" s="361" t="str">
        <f t="shared" si="198"/>
        <v/>
      </c>
      <c r="DO81" s="361" t="str">
        <f t="shared" si="199"/>
        <v/>
      </c>
      <c r="DP81" s="361" t="str">
        <f t="shared" si="200"/>
        <v/>
      </c>
      <c r="DQ81" s="361">
        <f t="shared" si="201"/>
        <v>1.7732400000000001</v>
      </c>
      <c r="DR81" s="361">
        <f t="shared" si="202"/>
        <v>1.7563520000000001</v>
      </c>
      <c r="DS81" s="361">
        <f t="shared" si="203"/>
        <v>1.76</v>
      </c>
      <c r="DT81" s="361" t="str">
        <f t="shared" si="204"/>
        <v/>
      </c>
      <c r="DU81" s="361" t="str">
        <f t="shared" si="205"/>
        <v/>
      </c>
      <c r="DV81" s="361" t="str">
        <f t="shared" si="206"/>
        <v/>
      </c>
      <c r="DW81" s="361" t="str">
        <f t="shared" si="207"/>
        <v/>
      </c>
      <c r="DX81" s="361" t="str">
        <f t="shared" si="208"/>
        <v/>
      </c>
      <c r="DY81" s="361" t="str">
        <f t="shared" si="209"/>
        <v/>
      </c>
      <c r="DZ81" s="361" t="str">
        <f t="shared" si="210"/>
        <v/>
      </c>
      <c r="EA81" s="361" t="str">
        <f t="shared" si="211"/>
        <v/>
      </c>
      <c r="EB81" s="361" t="str">
        <f t="shared" si="212"/>
        <v/>
      </c>
      <c r="EC81" s="361" t="str">
        <f t="shared" si="213"/>
        <v/>
      </c>
      <c r="ED81" s="361" t="str">
        <f t="shared" si="214"/>
        <v/>
      </c>
      <c r="EE81" s="361" t="str">
        <f t="shared" si="215"/>
        <v/>
      </c>
      <c r="EF81" s="361" t="str">
        <f t="shared" si="216"/>
        <v/>
      </c>
      <c r="EG81" s="361" t="str">
        <f t="shared" si="217"/>
        <v/>
      </c>
      <c r="EH81" s="361" t="str">
        <f t="shared" si="218"/>
        <v/>
      </c>
      <c r="EI81" s="361" t="str">
        <f t="shared" si="219"/>
        <v/>
      </c>
      <c r="EJ81" s="361" t="str">
        <f t="shared" si="220"/>
        <v/>
      </c>
      <c r="EK81" s="361" t="str">
        <f t="shared" si="221"/>
        <v/>
      </c>
      <c r="EL81" s="361" t="str">
        <f t="shared" si="222"/>
        <v/>
      </c>
      <c r="EM81" s="361" t="str">
        <f t="shared" si="223"/>
        <v/>
      </c>
      <c r="EN81" s="361" t="str">
        <f t="shared" si="224"/>
        <v/>
      </c>
      <c r="EO81" s="361" t="str">
        <f t="shared" si="225"/>
        <v/>
      </c>
      <c r="EP81" s="361" t="str">
        <f t="shared" si="226"/>
        <v/>
      </c>
      <c r="EQ81" s="361" t="str">
        <f t="shared" si="227"/>
        <v/>
      </c>
      <c r="ER81" s="361" t="str">
        <f t="shared" si="228"/>
        <v/>
      </c>
      <c r="ES81" s="361" t="str">
        <f t="shared" si="229"/>
        <v/>
      </c>
      <c r="ET81" s="361" t="str">
        <f t="shared" si="230"/>
        <v/>
      </c>
      <c r="EU81" s="361" t="str">
        <f t="shared" si="231"/>
        <v/>
      </c>
      <c r="EV81" s="361">
        <f t="shared" si="232"/>
        <v>1.8152999999999999</v>
      </c>
      <c r="EW81" s="361" t="str">
        <f t="shared" si="233"/>
        <v/>
      </c>
      <c r="EX81" s="361" t="str">
        <f t="shared" si="234"/>
        <v/>
      </c>
      <c r="EY81" s="361" t="str">
        <f t="shared" si="235"/>
        <v/>
      </c>
      <c r="EZ81" s="361" t="str">
        <f t="shared" si="236"/>
        <v/>
      </c>
      <c r="FA81" s="362">
        <f t="shared" si="237"/>
        <v>1.68</v>
      </c>
      <c r="FB81" s="362">
        <f>ROUND(FA81*(1+[5]Inflación!$G$50),2)</f>
        <v>1.7</v>
      </c>
      <c r="FC81" s="363">
        <f t="shared" si="238"/>
        <v>-5.2108005684510239E-3</v>
      </c>
    </row>
    <row r="82" spans="2:159" ht="21" customHeight="1">
      <c r="B82" s="309">
        <f t="shared" si="239"/>
        <v>77</v>
      </c>
      <c r="C82" s="316" t="s">
        <v>988</v>
      </c>
      <c r="D82" s="302" t="s">
        <v>931</v>
      </c>
      <c r="E82" s="311" t="s">
        <v>12</v>
      </c>
      <c r="F82" s="314">
        <v>27</v>
      </c>
      <c r="G82" s="304"/>
      <c r="H82" s="302"/>
      <c r="I82" s="302"/>
      <c r="J82" s="301" t="str">
        <f>'[5]Precios de contratos anteriores'!AV86</f>
        <v xml:space="preserve"> </v>
      </c>
      <c r="K82" s="301" t="str">
        <f>'[5]Precios de contratos anteriores'!AW86</f>
        <v xml:space="preserve"> </v>
      </c>
      <c r="L82" s="301" t="str">
        <f>'[5]Precios de contratos anteriores'!AX86</f>
        <v xml:space="preserve"> </v>
      </c>
      <c r="M82" s="301" t="str">
        <f>'[5]Precios de contratos anteriores'!AY86</f>
        <v xml:space="preserve"> </v>
      </c>
      <c r="N82" s="302"/>
      <c r="O82" s="302"/>
      <c r="P82" s="302"/>
      <c r="Q82" s="302" t="str">
        <f>'[5]Precios de contratos anteriores'!AZ86</f>
        <v xml:space="preserve"> </v>
      </c>
      <c r="R82" s="302" t="str">
        <f>'[5]Precios de contratos anteriores'!BA86</f>
        <v xml:space="preserve"> </v>
      </c>
      <c r="S82" s="302" t="str">
        <f>'[5]Precios de contratos anteriores'!BB86</f>
        <v xml:space="preserve"> </v>
      </c>
      <c r="T82" s="302"/>
      <c r="U82" s="302"/>
      <c r="V82" s="302"/>
      <c r="W82" s="302"/>
      <c r="X82" s="302"/>
      <c r="Y82" s="302"/>
      <c r="Z82" s="302"/>
      <c r="AA82" s="302"/>
      <c r="AB82" s="302"/>
      <c r="AC82" s="302"/>
      <c r="AD82" s="302"/>
      <c r="AE82" s="302"/>
      <c r="AF82" s="302"/>
      <c r="AG82" s="302"/>
      <c r="AH82" s="302"/>
      <c r="AI82" s="302" t="str">
        <f>'[5]Precios de contratos anteriores'!BI86</f>
        <v xml:space="preserve"> </v>
      </c>
      <c r="AJ82" s="302"/>
      <c r="AK82" s="302"/>
      <c r="AL82" s="313">
        <v>27.5</v>
      </c>
      <c r="AM82" s="313">
        <v>35.5</v>
      </c>
      <c r="AN82" s="313">
        <v>35.75</v>
      </c>
      <c r="AO82" s="302"/>
      <c r="AP82" s="302"/>
      <c r="AQ82" s="302" t="str">
        <f>'[5]Precios de contratos anteriores'!BO86</f>
        <v xml:space="preserve"> </v>
      </c>
      <c r="AR82" s="303">
        <v>28.35</v>
      </c>
      <c r="AS82" s="303">
        <v>28.08</v>
      </c>
      <c r="AT82" s="303">
        <v>33</v>
      </c>
      <c r="AU82" s="302" t="str">
        <f>'[5]Precios de contratos anteriores'!BP86</f>
        <v xml:space="preserve"> </v>
      </c>
      <c r="AV82" s="302" t="str">
        <f>'[5]Precios de contratos anteriores'!BQ86</f>
        <v xml:space="preserve"> </v>
      </c>
      <c r="AW82" s="302" t="str">
        <f>'[5]Precios de contratos anteriores'!BR86</f>
        <v xml:space="preserve"> </v>
      </c>
      <c r="AX82" s="303"/>
      <c r="AY82" s="303"/>
      <c r="AZ82" s="303"/>
      <c r="BA82" s="303" t="str">
        <f>'[5]Precios de contratos anteriores'!BS86</f>
        <v xml:space="preserve"> </v>
      </c>
      <c r="BB82" s="303" t="str">
        <f>'[5]Precios de contratos anteriores'!BT86</f>
        <v xml:space="preserve"> </v>
      </c>
      <c r="BC82" s="302"/>
      <c r="BD82" s="302"/>
      <c r="BE82" s="302"/>
      <c r="BF82" s="302"/>
      <c r="BG82" s="302"/>
      <c r="BH82" s="302"/>
      <c r="BI82" s="302"/>
      <c r="BJ82" s="302"/>
      <c r="BK82" s="302"/>
      <c r="BL82" s="302"/>
      <c r="BM82" s="302"/>
      <c r="BN82" s="302"/>
      <c r="BO82" s="302"/>
      <c r="BP82" s="302"/>
      <c r="BQ82" s="302"/>
      <c r="BR82" s="302"/>
      <c r="BS82" s="302" t="str">
        <f>'[5]Precios de contratos anteriores'!CB86</f>
        <v xml:space="preserve"> </v>
      </c>
      <c r="BT82" s="302" t="str">
        <f>'[5]Precios de contratos anteriores'!CC86</f>
        <v xml:space="preserve"> </v>
      </c>
      <c r="BU82" s="302" t="str">
        <f>'[5]Precios de contratos anteriores'!CD86</f>
        <v xml:space="preserve"> </v>
      </c>
      <c r="BV82" s="302"/>
      <c r="BW82" s="302"/>
      <c r="BX82" s="302"/>
      <c r="BY82" s="301" t="str">
        <f>'[5]Precios de contratos anteriores'!CE86</f>
        <v xml:space="preserve"> </v>
      </c>
      <c r="BZ82" s="301" t="str">
        <f>'[5]Precios de contratos anteriores'!CF86</f>
        <v xml:space="preserve"> </v>
      </c>
      <c r="CA82" s="301" t="str">
        <f>'[5]Precios de contratos anteriores'!CG86</f>
        <v xml:space="preserve"> </v>
      </c>
      <c r="CB82" s="301">
        <f t="shared" si="160"/>
        <v>30.740000000000002</v>
      </c>
      <c r="CC82" s="301">
        <f t="shared" si="161"/>
        <v>3.8759557961015352</v>
      </c>
      <c r="CD82" s="301">
        <f t="shared" si="162"/>
        <v>26.864044203898466</v>
      </c>
      <c r="CE82" s="301">
        <f t="shared" si="163"/>
        <v>34.615955796101538</v>
      </c>
      <c r="CF82" s="301">
        <f t="shared" si="164"/>
        <v>29.700000000000003</v>
      </c>
      <c r="CG82" s="300" t="str">
        <f t="shared" si="165"/>
        <v/>
      </c>
      <c r="CH82" s="300" t="str">
        <f t="shared" si="166"/>
        <v/>
      </c>
      <c r="CI82" s="300" t="str">
        <f t="shared" si="167"/>
        <v/>
      </c>
      <c r="CJ82" s="300" t="str">
        <f t="shared" si="168"/>
        <v/>
      </c>
      <c r="CK82" s="300" t="str">
        <f t="shared" si="169"/>
        <v/>
      </c>
      <c r="CL82" s="300" t="str">
        <f t="shared" si="170"/>
        <v/>
      </c>
      <c r="CM82" s="300" t="str">
        <f t="shared" si="171"/>
        <v/>
      </c>
      <c r="CN82" s="300" t="str">
        <f t="shared" si="172"/>
        <v/>
      </c>
      <c r="CO82" s="300" t="str">
        <f t="shared" si="173"/>
        <v/>
      </c>
      <c r="CP82" s="300" t="str">
        <f t="shared" si="174"/>
        <v/>
      </c>
      <c r="CQ82" s="300" t="str">
        <f t="shared" si="175"/>
        <v/>
      </c>
      <c r="CR82" s="300" t="str">
        <f t="shared" si="176"/>
        <v/>
      </c>
      <c r="CS82" s="300" t="str">
        <f t="shared" si="177"/>
        <v/>
      </c>
      <c r="CT82" s="300" t="str">
        <f t="shared" si="178"/>
        <v/>
      </c>
      <c r="CU82" s="300" t="str">
        <f t="shared" si="179"/>
        <v/>
      </c>
      <c r="CV82" s="300" t="str">
        <f t="shared" si="180"/>
        <v/>
      </c>
      <c r="CW82" s="300" t="str">
        <f t="shared" si="181"/>
        <v/>
      </c>
      <c r="CX82" s="300" t="str">
        <f t="shared" si="182"/>
        <v/>
      </c>
      <c r="CY82" s="300" t="str">
        <f t="shared" si="183"/>
        <v/>
      </c>
      <c r="CZ82" s="300" t="str">
        <f t="shared" si="184"/>
        <v/>
      </c>
      <c r="DA82" s="300" t="str">
        <f t="shared" si="185"/>
        <v/>
      </c>
      <c r="DB82" s="300" t="str">
        <f t="shared" si="186"/>
        <v/>
      </c>
      <c r="DC82" s="300" t="str">
        <f t="shared" si="187"/>
        <v/>
      </c>
      <c r="DD82" s="300" t="str">
        <f t="shared" si="188"/>
        <v/>
      </c>
      <c r="DE82" s="300" t="str">
        <f t="shared" si="189"/>
        <v/>
      </c>
      <c r="DF82" s="300" t="str">
        <f t="shared" si="190"/>
        <v/>
      </c>
      <c r="DG82" s="300" t="str">
        <f t="shared" si="191"/>
        <v/>
      </c>
      <c r="DH82" s="300" t="str">
        <f t="shared" si="192"/>
        <v/>
      </c>
      <c r="DI82" s="300" t="str">
        <f t="shared" si="193"/>
        <v/>
      </c>
      <c r="DJ82" s="300" t="str">
        <f t="shared" si="194"/>
        <v/>
      </c>
      <c r="DK82" s="300">
        <f t="shared" si="195"/>
        <v>27.5</v>
      </c>
      <c r="DL82" s="300" t="str">
        <f t="shared" si="196"/>
        <v/>
      </c>
      <c r="DM82" s="300" t="str">
        <f t="shared" si="197"/>
        <v/>
      </c>
      <c r="DN82" s="300" t="str">
        <f t="shared" si="198"/>
        <v/>
      </c>
      <c r="DO82" s="300" t="str">
        <f t="shared" si="199"/>
        <v/>
      </c>
      <c r="DP82" s="300" t="str">
        <f t="shared" si="200"/>
        <v/>
      </c>
      <c r="DQ82" s="300">
        <f t="shared" si="201"/>
        <v>28.35</v>
      </c>
      <c r="DR82" s="300">
        <f t="shared" si="202"/>
        <v>28.08</v>
      </c>
      <c r="DS82" s="300" t="str">
        <f t="shared" si="203"/>
        <v/>
      </c>
      <c r="DT82" s="300" t="str">
        <f t="shared" si="204"/>
        <v/>
      </c>
      <c r="DU82" s="300" t="str">
        <f t="shared" si="205"/>
        <v/>
      </c>
      <c r="DV82" s="300" t="str">
        <f t="shared" si="206"/>
        <v/>
      </c>
      <c r="DW82" s="300" t="str">
        <f t="shared" si="207"/>
        <v/>
      </c>
      <c r="DX82" s="300" t="str">
        <f t="shared" si="208"/>
        <v/>
      </c>
      <c r="DY82" s="300" t="str">
        <f t="shared" si="209"/>
        <v/>
      </c>
      <c r="DZ82" s="300" t="str">
        <f t="shared" si="210"/>
        <v/>
      </c>
      <c r="EA82" s="300" t="str">
        <f t="shared" si="211"/>
        <v/>
      </c>
      <c r="EB82" s="300" t="str">
        <f t="shared" si="212"/>
        <v/>
      </c>
      <c r="EC82" s="300" t="str">
        <f t="shared" si="213"/>
        <v/>
      </c>
      <c r="ED82" s="300" t="str">
        <f t="shared" si="214"/>
        <v/>
      </c>
      <c r="EE82" s="300" t="str">
        <f t="shared" si="215"/>
        <v/>
      </c>
      <c r="EF82" s="300" t="str">
        <f t="shared" si="216"/>
        <v/>
      </c>
      <c r="EG82" s="300" t="str">
        <f t="shared" si="217"/>
        <v/>
      </c>
      <c r="EH82" s="300" t="str">
        <f t="shared" si="218"/>
        <v/>
      </c>
      <c r="EI82" s="300" t="str">
        <f t="shared" si="219"/>
        <v/>
      </c>
      <c r="EJ82" s="300" t="str">
        <f t="shared" si="220"/>
        <v/>
      </c>
      <c r="EK82" s="300" t="str">
        <f t="shared" si="221"/>
        <v/>
      </c>
      <c r="EL82" s="300" t="str">
        <f t="shared" si="222"/>
        <v/>
      </c>
      <c r="EM82" s="300" t="str">
        <f t="shared" si="223"/>
        <v/>
      </c>
      <c r="EN82" s="300" t="str">
        <f t="shared" si="224"/>
        <v/>
      </c>
      <c r="EO82" s="300" t="str">
        <f t="shared" si="225"/>
        <v/>
      </c>
      <c r="EP82" s="300" t="str">
        <f t="shared" si="226"/>
        <v/>
      </c>
      <c r="EQ82" s="300" t="str">
        <f t="shared" si="227"/>
        <v/>
      </c>
      <c r="ER82" s="300" t="str">
        <f t="shared" si="228"/>
        <v/>
      </c>
      <c r="ES82" s="300" t="str">
        <f t="shared" si="229"/>
        <v/>
      </c>
      <c r="ET82" s="300" t="str">
        <f t="shared" si="230"/>
        <v/>
      </c>
      <c r="EU82" s="300" t="str">
        <f t="shared" si="231"/>
        <v/>
      </c>
      <c r="EV82" s="300" t="str">
        <f t="shared" si="232"/>
        <v/>
      </c>
      <c r="EW82" s="300" t="str">
        <f t="shared" si="233"/>
        <v/>
      </c>
      <c r="EX82" s="300" t="str">
        <f t="shared" si="234"/>
        <v/>
      </c>
      <c r="EY82" s="300" t="str">
        <f t="shared" si="235"/>
        <v/>
      </c>
      <c r="EZ82" s="300" t="str">
        <f t="shared" si="236"/>
        <v/>
      </c>
      <c r="FA82" s="299">
        <f t="shared" si="237"/>
        <v>27.98</v>
      </c>
      <c r="FB82" s="299">
        <f>ROUND(FA82*(1+[5]Inflación!$G$50),2)</f>
        <v>28.34</v>
      </c>
      <c r="FC82" s="298">
        <f t="shared" si="238"/>
        <v>3.6296296296296271E-2</v>
      </c>
    </row>
    <row r="83" spans="2:159" s="364" customFormat="1" ht="21" customHeight="1">
      <c r="B83" s="352">
        <f t="shared" si="239"/>
        <v>78</v>
      </c>
      <c r="C83" s="353" t="s">
        <v>234</v>
      </c>
      <c r="D83" s="354" t="s">
        <v>931</v>
      </c>
      <c r="E83" s="355" t="s">
        <v>12</v>
      </c>
      <c r="F83" s="356">
        <v>67.760000000000005</v>
      </c>
      <c r="G83" s="357"/>
      <c r="H83" s="354"/>
      <c r="I83" s="354"/>
      <c r="J83" s="358" t="str">
        <f>'[5]Precios de contratos anteriores'!AV87</f>
        <v xml:space="preserve"> </v>
      </c>
      <c r="K83" s="358" t="str">
        <f>'[5]Precios de contratos anteriores'!AW87</f>
        <v xml:space="preserve"> </v>
      </c>
      <c r="L83" s="358" t="str">
        <f>'[5]Precios de contratos anteriores'!AX87</f>
        <v xml:space="preserve"> </v>
      </c>
      <c r="M83" s="358" t="str">
        <f>'[5]Precios de contratos anteriores'!AY87</f>
        <v xml:space="preserve"> </v>
      </c>
      <c r="N83" s="354"/>
      <c r="O83" s="354"/>
      <c r="P83" s="354"/>
      <c r="Q83" s="354" t="str">
        <f>'[5]Precios de contratos anteriores'!AZ87</f>
        <v xml:space="preserve"> </v>
      </c>
      <c r="R83" s="354" t="str">
        <f>'[5]Precios de contratos anteriores'!BA87</f>
        <v xml:space="preserve"> </v>
      </c>
      <c r="S83" s="354" t="str">
        <f>'[5]Precios de contratos anteriores'!BB87</f>
        <v xml:space="preserve"> </v>
      </c>
      <c r="T83" s="354"/>
      <c r="U83" s="354"/>
      <c r="V83" s="354"/>
      <c r="W83" s="354"/>
      <c r="X83" s="354"/>
      <c r="Y83" s="354"/>
      <c r="Z83" s="354"/>
      <c r="AA83" s="354"/>
      <c r="AB83" s="354"/>
      <c r="AC83" s="354"/>
      <c r="AD83" s="354"/>
      <c r="AE83" s="354"/>
      <c r="AF83" s="354"/>
      <c r="AG83" s="354"/>
      <c r="AH83" s="354"/>
      <c r="AI83" s="354" t="str">
        <f>'[5]Precios de contratos anteriores'!BI87</f>
        <v xml:space="preserve"> </v>
      </c>
      <c r="AJ83" s="354"/>
      <c r="AK83" s="354"/>
      <c r="AL83" s="359">
        <v>65</v>
      </c>
      <c r="AM83" s="359">
        <v>75</v>
      </c>
      <c r="AN83" s="359">
        <v>84.5</v>
      </c>
      <c r="AO83" s="354"/>
      <c r="AP83" s="354"/>
      <c r="AQ83" s="354" t="str">
        <f>'[5]Precios de contratos anteriores'!BO87</f>
        <v xml:space="preserve"> </v>
      </c>
      <c r="AR83" s="360">
        <v>71.14800000000001</v>
      </c>
      <c r="AS83" s="360">
        <v>70.470400000000012</v>
      </c>
      <c r="AT83" s="360">
        <v>78</v>
      </c>
      <c r="AU83" s="354">
        <f>'[5]Precios de contratos anteriores'!BP87</f>
        <v>33.889771999999994</v>
      </c>
      <c r="AV83" s="354" t="str">
        <f>'[5]Precios de contratos anteriores'!BQ87</f>
        <v xml:space="preserve"> </v>
      </c>
      <c r="AW83" s="354" t="str">
        <f>'[5]Precios de contratos anteriores'!BR87</f>
        <v xml:space="preserve"> </v>
      </c>
      <c r="AX83" s="360"/>
      <c r="AY83" s="360"/>
      <c r="AZ83" s="360"/>
      <c r="BA83" s="360" t="str">
        <f>'[5]Precios de contratos anteriores'!BS87</f>
        <v xml:space="preserve"> </v>
      </c>
      <c r="BB83" s="360" t="str">
        <f>'[5]Precios de contratos anteriores'!BT87</f>
        <v xml:space="preserve"> </v>
      </c>
      <c r="BC83" s="354"/>
      <c r="BD83" s="354"/>
      <c r="BE83" s="354"/>
      <c r="BF83" s="354"/>
      <c r="BG83" s="354"/>
      <c r="BH83" s="354"/>
      <c r="BI83" s="354"/>
      <c r="BJ83" s="354"/>
      <c r="BK83" s="354"/>
      <c r="BL83" s="354"/>
      <c r="BM83" s="354"/>
      <c r="BN83" s="354"/>
      <c r="BO83" s="354"/>
      <c r="BP83" s="354"/>
      <c r="BQ83" s="354"/>
      <c r="BR83" s="354"/>
      <c r="BS83" s="354" t="str">
        <f>'[5]Precios de contratos anteriores'!CB87</f>
        <v xml:space="preserve"> </v>
      </c>
      <c r="BT83" s="354" t="str">
        <f>'[5]Precios de contratos anteriores'!CC87</f>
        <v xml:space="preserve"> </v>
      </c>
      <c r="BU83" s="354" t="str">
        <f>'[5]Precios de contratos anteriores'!CD87</f>
        <v xml:space="preserve"> </v>
      </c>
      <c r="BV83" s="354"/>
      <c r="BW83" s="354"/>
      <c r="BX83" s="354"/>
      <c r="BY83" s="358" t="str">
        <f>'[5]Precios de contratos anteriores'!CE87</f>
        <v xml:space="preserve"> </v>
      </c>
      <c r="BZ83" s="358" t="str">
        <f>'[5]Precios de contratos anteriores'!CF87</f>
        <v xml:space="preserve"> </v>
      </c>
      <c r="CA83" s="358" t="str">
        <f>'[5]Precios de contratos anteriores'!CG87</f>
        <v xml:space="preserve"> </v>
      </c>
      <c r="CB83" s="358">
        <f t="shared" si="160"/>
        <v>68.221021500000006</v>
      </c>
      <c r="CC83" s="358">
        <f t="shared" si="161"/>
        <v>15.163100089852938</v>
      </c>
      <c r="CD83" s="358">
        <f t="shared" si="162"/>
        <v>53.057921410147067</v>
      </c>
      <c r="CE83" s="358">
        <f t="shared" si="163"/>
        <v>83.384121589852938</v>
      </c>
      <c r="CF83" s="358">
        <f t="shared" si="164"/>
        <v>74.536000000000016</v>
      </c>
      <c r="CG83" s="361" t="str">
        <f t="shared" si="165"/>
        <v/>
      </c>
      <c r="CH83" s="361" t="str">
        <f t="shared" si="166"/>
        <v/>
      </c>
      <c r="CI83" s="361" t="str">
        <f t="shared" si="167"/>
        <v/>
      </c>
      <c r="CJ83" s="361" t="str">
        <f t="shared" si="168"/>
        <v/>
      </c>
      <c r="CK83" s="361" t="str">
        <f t="shared" si="169"/>
        <v/>
      </c>
      <c r="CL83" s="361" t="str">
        <f t="shared" si="170"/>
        <v/>
      </c>
      <c r="CM83" s="361" t="str">
        <f t="shared" si="171"/>
        <v/>
      </c>
      <c r="CN83" s="361" t="str">
        <f t="shared" si="172"/>
        <v/>
      </c>
      <c r="CO83" s="361" t="str">
        <f t="shared" si="173"/>
        <v/>
      </c>
      <c r="CP83" s="361" t="str">
        <f t="shared" si="174"/>
        <v/>
      </c>
      <c r="CQ83" s="361" t="str">
        <f t="shared" si="175"/>
        <v/>
      </c>
      <c r="CR83" s="361" t="str">
        <f t="shared" si="176"/>
        <v/>
      </c>
      <c r="CS83" s="361" t="str">
        <f t="shared" si="177"/>
        <v/>
      </c>
      <c r="CT83" s="361" t="str">
        <f t="shared" si="178"/>
        <v/>
      </c>
      <c r="CU83" s="361" t="str">
        <f t="shared" si="179"/>
        <v/>
      </c>
      <c r="CV83" s="361" t="str">
        <f t="shared" si="180"/>
        <v/>
      </c>
      <c r="CW83" s="361" t="str">
        <f t="shared" si="181"/>
        <v/>
      </c>
      <c r="CX83" s="361" t="str">
        <f t="shared" si="182"/>
        <v/>
      </c>
      <c r="CY83" s="361" t="str">
        <f t="shared" si="183"/>
        <v/>
      </c>
      <c r="CZ83" s="361" t="str">
        <f t="shared" si="184"/>
        <v/>
      </c>
      <c r="DA83" s="361" t="str">
        <f t="shared" si="185"/>
        <v/>
      </c>
      <c r="DB83" s="361" t="str">
        <f t="shared" si="186"/>
        <v/>
      </c>
      <c r="DC83" s="361" t="str">
        <f t="shared" si="187"/>
        <v/>
      </c>
      <c r="DD83" s="361" t="str">
        <f t="shared" si="188"/>
        <v/>
      </c>
      <c r="DE83" s="361" t="str">
        <f t="shared" si="189"/>
        <v/>
      </c>
      <c r="DF83" s="361" t="str">
        <f t="shared" si="190"/>
        <v/>
      </c>
      <c r="DG83" s="361" t="str">
        <f t="shared" si="191"/>
        <v/>
      </c>
      <c r="DH83" s="361" t="str">
        <f t="shared" si="192"/>
        <v/>
      </c>
      <c r="DI83" s="361" t="str">
        <f t="shared" si="193"/>
        <v/>
      </c>
      <c r="DJ83" s="361" t="str">
        <f t="shared" si="194"/>
        <v/>
      </c>
      <c r="DK83" s="361">
        <f t="shared" si="195"/>
        <v>65</v>
      </c>
      <c r="DL83" s="361" t="str">
        <f t="shared" si="196"/>
        <v/>
      </c>
      <c r="DM83" s="361" t="str">
        <f t="shared" si="197"/>
        <v/>
      </c>
      <c r="DN83" s="361" t="str">
        <f t="shared" si="198"/>
        <v/>
      </c>
      <c r="DO83" s="361" t="str">
        <f t="shared" si="199"/>
        <v/>
      </c>
      <c r="DP83" s="361" t="str">
        <f t="shared" si="200"/>
        <v/>
      </c>
      <c r="DQ83" s="361">
        <f t="shared" si="201"/>
        <v>71.14800000000001</v>
      </c>
      <c r="DR83" s="361">
        <f t="shared" si="202"/>
        <v>70.470400000000012</v>
      </c>
      <c r="DS83" s="361" t="str">
        <f t="shared" si="203"/>
        <v/>
      </c>
      <c r="DT83" s="361" t="str">
        <f t="shared" si="204"/>
        <v/>
      </c>
      <c r="DU83" s="361" t="str">
        <f t="shared" si="205"/>
        <v/>
      </c>
      <c r="DV83" s="361" t="str">
        <f t="shared" si="206"/>
        <v/>
      </c>
      <c r="DW83" s="361" t="str">
        <f t="shared" si="207"/>
        <v/>
      </c>
      <c r="DX83" s="361" t="str">
        <f t="shared" si="208"/>
        <v/>
      </c>
      <c r="DY83" s="361" t="str">
        <f t="shared" si="209"/>
        <v/>
      </c>
      <c r="DZ83" s="361" t="str">
        <f t="shared" si="210"/>
        <v/>
      </c>
      <c r="EA83" s="361" t="str">
        <f t="shared" si="211"/>
        <v/>
      </c>
      <c r="EB83" s="361" t="str">
        <f t="shared" si="212"/>
        <v/>
      </c>
      <c r="EC83" s="361" t="str">
        <f t="shared" si="213"/>
        <v/>
      </c>
      <c r="ED83" s="361" t="str">
        <f t="shared" si="214"/>
        <v/>
      </c>
      <c r="EE83" s="361" t="str">
        <f t="shared" si="215"/>
        <v/>
      </c>
      <c r="EF83" s="361" t="str">
        <f t="shared" si="216"/>
        <v/>
      </c>
      <c r="EG83" s="361" t="str">
        <f t="shared" si="217"/>
        <v/>
      </c>
      <c r="EH83" s="361" t="str">
        <f t="shared" si="218"/>
        <v/>
      </c>
      <c r="EI83" s="361" t="str">
        <f t="shared" si="219"/>
        <v/>
      </c>
      <c r="EJ83" s="361" t="str">
        <f t="shared" si="220"/>
        <v/>
      </c>
      <c r="EK83" s="361" t="str">
        <f t="shared" si="221"/>
        <v/>
      </c>
      <c r="EL83" s="361" t="str">
        <f t="shared" si="222"/>
        <v/>
      </c>
      <c r="EM83" s="361" t="str">
        <f t="shared" si="223"/>
        <v/>
      </c>
      <c r="EN83" s="361" t="str">
        <f t="shared" si="224"/>
        <v/>
      </c>
      <c r="EO83" s="361" t="str">
        <f t="shared" si="225"/>
        <v/>
      </c>
      <c r="EP83" s="361" t="str">
        <f t="shared" si="226"/>
        <v/>
      </c>
      <c r="EQ83" s="361" t="str">
        <f t="shared" si="227"/>
        <v/>
      </c>
      <c r="ER83" s="361" t="str">
        <f t="shared" si="228"/>
        <v/>
      </c>
      <c r="ES83" s="361" t="str">
        <f t="shared" si="229"/>
        <v/>
      </c>
      <c r="ET83" s="361" t="str">
        <f t="shared" si="230"/>
        <v/>
      </c>
      <c r="EU83" s="361" t="str">
        <f t="shared" si="231"/>
        <v/>
      </c>
      <c r="EV83" s="361" t="str">
        <f t="shared" si="232"/>
        <v/>
      </c>
      <c r="EW83" s="361" t="str">
        <f t="shared" si="233"/>
        <v/>
      </c>
      <c r="EX83" s="361" t="str">
        <f t="shared" si="234"/>
        <v/>
      </c>
      <c r="EY83" s="361" t="str">
        <f t="shared" si="235"/>
        <v/>
      </c>
      <c r="EZ83" s="361" t="str">
        <f t="shared" si="236"/>
        <v/>
      </c>
      <c r="FA83" s="362">
        <f t="shared" si="237"/>
        <v>68.98</v>
      </c>
      <c r="FB83" s="362">
        <f>ROUND(FA83*(1+[5]Inflación!$G$50),2)</f>
        <v>69.87</v>
      </c>
      <c r="FC83" s="363">
        <f t="shared" si="238"/>
        <v>1.8004722550177155E-2</v>
      </c>
    </row>
    <row r="84" spans="2:159" ht="21" customHeight="1">
      <c r="B84" s="309">
        <f t="shared" si="239"/>
        <v>79</v>
      </c>
      <c r="C84" s="315" t="s">
        <v>987</v>
      </c>
      <c r="D84" s="302" t="s">
        <v>931</v>
      </c>
      <c r="E84" s="311" t="s">
        <v>12</v>
      </c>
      <c r="F84" s="314">
        <v>13.530000000000001</v>
      </c>
      <c r="G84" s="310">
        <v>12.06</v>
      </c>
      <c r="H84" s="302"/>
      <c r="I84" s="302"/>
      <c r="J84" s="301" t="str">
        <f>'[5]Precios de contratos anteriores'!AV88</f>
        <v xml:space="preserve"> </v>
      </c>
      <c r="K84" s="301" t="str">
        <f>'[5]Precios de contratos anteriores'!AW88</f>
        <v xml:space="preserve"> </v>
      </c>
      <c r="L84" s="301" t="str">
        <f>'[5]Precios de contratos anteriores'!AX88</f>
        <v xml:space="preserve"> </v>
      </c>
      <c r="M84" s="301" t="str">
        <f>'[5]Precios de contratos anteriores'!AY88</f>
        <v xml:space="preserve"> </v>
      </c>
      <c r="N84" s="302"/>
      <c r="O84" s="302"/>
      <c r="P84" s="302"/>
      <c r="Q84" s="302" t="str">
        <f>'[5]Precios de contratos anteriores'!AZ88</f>
        <v xml:space="preserve"> </v>
      </c>
      <c r="R84" s="302" t="str">
        <f>'[5]Precios de contratos anteriores'!BA88</f>
        <v xml:space="preserve"> </v>
      </c>
      <c r="S84" s="302" t="str">
        <f>'[5]Precios de contratos anteriores'!BB88</f>
        <v xml:space="preserve"> </v>
      </c>
      <c r="T84" s="302"/>
      <c r="U84" s="302"/>
      <c r="V84" s="302"/>
      <c r="W84" s="302"/>
      <c r="X84" s="302"/>
      <c r="Y84" s="302"/>
      <c r="Z84" s="302"/>
      <c r="AA84" s="302"/>
      <c r="AB84" s="302"/>
      <c r="AC84" s="302"/>
      <c r="AD84" s="302"/>
      <c r="AE84" s="302"/>
      <c r="AF84" s="302"/>
      <c r="AG84" s="302"/>
      <c r="AH84" s="302"/>
      <c r="AI84" s="302" t="str">
        <f>'[5]Precios de contratos anteriores'!BI88</f>
        <v xml:space="preserve"> </v>
      </c>
      <c r="AJ84" s="302"/>
      <c r="AK84" s="302"/>
      <c r="AL84" s="313">
        <v>15.5</v>
      </c>
      <c r="AM84" s="313">
        <v>25.5</v>
      </c>
      <c r="AN84" s="313">
        <v>20.149999999999999</v>
      </c>
      <c r="AO84" s="302"/>
      <c r="AP84" s="302"/>
      <c r="AQ84" s="302" t="str">
        <f>'[5]Precios de contratos anteriores'!BO88</f>
        <v xml:space="preserve"> </v>
      </c>
      <c r="AR84" s="303">
        <v>14.206500000000002</v>
      </c>
      <c r="AS84" s="303">
        <v>14.071200000000001</v>
      </c>
      <c r="AT84" s="303">
        <v>15.4</v>
      </c>
      <c r="AU84" s="302" t="str">
        <f>'[5]Precios de contratos anteriores'!BP88</f>
        <v xml:space="preserve"> </v>
      </c>
      <c r="AV84" s="302" t="str">
        <f>'[5]Precios de contratos anteriores'!BQ88</f>
        <v xml:space="preserve"> </v>
      </c>
      <c r="AW84" s="302" t="str">
        <f>'[5]Precios de contratos anteriores'!BR88</f>
        <v xml:space="preserve"> </v>
      </c>
      <c r="AX84" s="303"/>
      <c r="AY84" s="303"/>
      <c r="AZ84" s="303"/>
      <c r="BA84" s="303">
        <f>'[5]Precios de contratos anteriores'!BS88</f>
        <v>16.2656226</v>
      </c>
      <c r="BB84" s="303" t="str">
        <f>'[5]Precios de contratos anteriores'!BT88</f>
        <v xml:space="preserve"> </v>
      </c>
      <c r="BC84" s="302"/>
      <c r="BD84" s="302"/>
      <c r="BE84" s="302"/>
      <c r="BF84" s="302"/>
      <c r="BG84" s="302"/>
      <c r="BH84" s="302"/>
      <c r="BI84" s="302"/>
      <c r="BJ84" s="302"/>
      <c r="BK84" s="302"/>
      <c r="BL84" s="302"/>
      <c r="BM84" s="302"/>
      <c r="BN84" s="302"/>
      <c r="BO84" s="302"/>
      <c r="BP84" s="302"/>
      <c r="BQ84" s="302"/>
      <c r="BR84" s="302"/>
      <c r="BS84" s="302" t="str">
        <f>'[5]Precios de contratos anteriores'!CB88</f>
        <v xml:space="preserve"> </v>
      </c>
      <c r="BT84" s="302" t="str">
        <f>'[5]Precios de contratos anteriores'!CC88</f>
        <v xml:space="preserve"> </v>
      </c>
      <c r="BU84" s="302" t="str">
        <f>'[5]Precios de contratos anteriores'!CD88</f>
        <v xml:space="preserve"> </v>
      </c>
      <c r="BV84" s="302"/>
      <c r="BW84" s="302"/>
      <c r="BX84" s="302"/>
      <c r="BY84" s="301" t="str">
        <f>'[5]Precios de contratos anteriores'!CE88</f>
        <v xml:space="preserve"> </v>
      </c>
      <c r="BZ84" s="301" t="str">
        <f>'[5]Precios de contratos anteriores'!CF88</f>
        <v xml:space="preserve"> </v>
      </c>
      <c r="CA84" s="301" t="str">
        <f>'[5]Precios de contratos anteriores'!CG88</f>
        <v xml:space="preserve"> </v>
      </c>
      <c r="CB84" s="301">
        <f t="shared" si="160"/>
        <v>16.298146955555559</v>
      </c>
      <c r="CC84" s="301">
        <f t="shared" si="161"/>
        <v>4.1218085016116799</v>
      </c>
      <c r="CD84" s="301">
        <f t="shared" si="162"/>
        <v>12.176338453943879</v>
      </c>
      <c r="CE84" s="301">
        <f t="shared" si="163"/>
        <v>20.419955457167241</v>
      </c>
      <c r="CF84" s="301">
        <f t="shared" si="164"/>
        <v>14.883000000000003</v>
      </c>
      <c r="CG84" s="300" t="str">
        <f t="shared" si="165"/>
        <v/>
      </c>
      <c r="CH84" s="300" t="str">
        <f t="shared" si="166"/>
        <v/>
      </c>
      <c r="CI84" s="300" t="str">
        <f t="shared" si="167"/>
        <v/>
      </c>
      <c r="CJ84" s="300" t="str">
        <f t="shared" si="168"/>
        <v/>
      </c>
      <c r="CK84" s="300" t="str">
        <f t="shared" si="169"/>
        <v/>
      </c>
      <c r="CL84" s="300" t="str">
        <f t="shared" si="170"/>
        <v/>
      </c>
      <c r="CM84" s="300" t="str">
        <f t="shared" si="171"/>
        <v/>
      </c>
      <c r="CN84" s="300" t="str">
        <f t="shared" si="172"/>
        <v/>
      </c>
      <c r="CO84" s="300" t="str">
        <f t="shared" si="173"/>
        <v/>
      </c>
      <c r="CP84" s="300" t="str">
        <f t="shared" si="174"/>
        <v/>
      </c>
      <c r="CQ84" s="300" t="str">
        <f t="shared" si="175"/>
        <v/>
      </c>
      <c r="CR84" s="300" t="str">
        <f t="shared" si="176"/>
        <v/>
      </c>
      <c r="CS84" s="300" t="str">
        <f t="shared" si="177"/>
        <v/>
      </c>
      <c r="CT84" s="300" t="str">
        <f t="shared" si="178"/>
        <v/>
      </c>
      <c r="CU84" s="300" t="str">
        <f t="shared" si="179"/>
        <v/>
      </c>
      <c r="CV84" s="300" t="str">
        <f t="shared" si="180"/>
        <v/>
      </c>
      <c r="CW84" s="300" t="str">
        <f t="shared" si="181"/>
        <v/>
      </c>
      <c r="CX84" s="300" t="str">
        <f t="shared" si="182"/>
        <v/>
      </c>
      <c r="CY84" s="300" t="str">
        <f t="shared" si="183"/>
        <v/>
      </c>
      <c r="CZ84" s="300" t="str">
        <f t="shared" si="184"/>
        <v/>
      </c>
      <c r="DA84" s="300" t="str">
        <f t="shared" si="185"/>
        <v/>
      </c>
      <c r="DB84" s="300" t="str">
        <f t="shared" si="186"/>
        <v/>
      </c>
      <c r="DC84" s="300" t="str">
        <f t="shared" si="187"/>
        <v/>
      </c>
      <c r="DD84" s="300" t="str">
        <f t="shared" si="188"/>
        <v/>
      </c>
      <c r="DE84" s="300" t="str">
        <f t="shared" si="189"/>
        <v/>
      </c>
      <c r="DF84" s="300" t="str">
        <f t="shared" si="190"/>
        <v/>
      </c>
      <c r="DG84" s="300" t="str">
        <f t="shared" si="191"/>
        <v/>
      </c>
      <c r="DH84" s="300" t="str">
        <f t="shared" si="192"/>
        <v/>
      </c>
      <c r="DI84" s="300" t="str">
        <f t="shared" si="193"/>
        <v/>
      </c>
      <c r="DJ84" s="300" t="str">
        <f t="shared" si="194"/>
        <v/>
      </c>
      <c r="DK84" s="300" t="str">
        <f t="shared" si="195"/>
        <v/>
      </c>
      <c r="DL84" s="300" t="str">
        <f t="shared" si="196"/>
        <v/>
      </c>
      <c r="DM84" s="300" t="str">
        <f t="shared" si="197"/>
        <v/>
      </c>
      <c r="DN84" s="300" t="str">
        <f t="shared" si="198"/>
        <v/>
      </c>
      <c r="DO84" s="300" t="str">
        <f t="shared" si="199"/>
        <v/>
      </c>
      <c r="DP84" s="300" t="str">
        <f t="shared" si="200"/>
        <v/>
      </c>
      <c r="DQ84" s="300">
        <f t="shared" si="201"/>
        <v>14.206500000000002</v>
      </c>
      <c r="DR84" s="300">
        <f t="shared" si="202"/>
        <v>14.071200000000001</v>
      </c>
      <c r="DS84" s="300" t="str">
        <f t="shared" si="203"/>
        <v/>
      </c>
      <c r="DT84" s="300" t="str">
        <f t="shared" si="204"/>
        <v/>
      </c>
      <c r="DU84" s="300" t="str">
        <f t="shared" si="205"/>
        <v/>
      </c>
      <c r="DV84" s="300" t="str">
        <f t="shared" si="206"/>
        <v/>
      </c>
      <c r="DW84" s="300" t="str">
        <f t="shared" si="207"/>
        <v/>
      </c>
      <c r="DX84" s="300" t="str">
        <f t="shared" si="208"/>
        <v/>
      </c>
      <c r="DY84" s="300" t="str">
        <f t="shared" si="209"/>
        <v/>
      </c>
      <c r="DZ84" s="300" t="str">
        <f t="shared" si="210"/>
        <v/>
      </c>
      <c r="EA84" s="300" t="str">
        <f t="shared" si="211"/>
        <v/>
      </c>
      <c r="EB84" s="300" t="str">
        <f t="shared" si="212"/>
        <v/>
      </c>
      <c r="EC84" s="300" t="str">
        <f t="shared" si="213"/>
        <v/>
      </c>
      <c r="ED84" s="300" t="str">
        <f t="shared" si="214"/>
        <v/>
      </c>
      <c r="EE84" s="300" t="str">
        <f t="shared" si="215"/>
        <v/>
      </c>
      <c r="EF84" s="300" t="str">
        <f t="shared" si="216"/>
        <v/>
      </c>
      <c r="EG84" s="300" t="str">
        <f t="shared" si="217"/>
        <v/>
      </c>
      <c r="EH84" s="300" t="str">
        <f t="shared" si="218"/>
        <v/>
      </c>
      <c r="EI84" s="300" t="str">
        <f t="shared" si="219"/>
        <v/>
      </c>
      <c r="EJ84" s="300" t="str">
        <f t="shared" si="220"/>
        <v/>
      </c>
      <c r="EK84" s="300" t="str">
        <f t="shared" si="221"/>
        <v/>
      </c>
      <c r="EL84" s="300" t="str">
        <f t="shared" si="222"/>
        <v/>
      </c>
      <c r="EM84" s="300" t="str">
        <f t="shared" si="223"/>
        <v/>
      </c>
      <c r="EN84" s="300" t="str">
        <f t="shared" si="224"/>
        <v/>
      </c>
      <c r="EO84" s="300" t="str">
        <f t="shared" si="225"/>
        <v/>
      </c>
      <c r="EP84" s="300" t="str">
        <f t="shared" si="226"/>
        <v/>
      </c>
      <c r="EQ84" s="300" t="str">
        <f t="shared" si="227"/>
        <v/>
      </c>
      <c r="ER84" s="300" t="str">
        <f t="shared" si="228"/>
        <v/>
      </c>
      <c r="ES84" s="300" t="str">
        <f t="shared" si="229"/>
        <v/>
      </c>
      <c r="ET84" s="300" t="str">
        <f t="shared" si="230"/>
        <v/>
      </c>
      <c r="EU84" s="300" t="str">
        <f t="shared" si="231"/>
        <v/>
      </c>
      <c r="EV84" s="300" t="str">
        <f t="shared" si="232"/>
        <v/>
      </c>
      <c r="EW84" s="300" t="str">
        <f t="shared" si="233"/>
        <v/>
      </c>
      <c r="EX84" s="300" t="str">
        <f t="shared" si="234"/>
        <v/>
      </c>
      <c r="EY84" s="300" t="str">
        <f t="shared" si="235"/>
        <v/>
      </c>
      <c r="EZ84" s="300" t="str">
        <f t="shared" si="236"/>
        <v/>
      </c>
      <c r="FA84" s="299">
        <f t="shared" si="237"/>
        <v>12.06</v>
      </c>
      <c r="FB84" s="299">
        <f>ROUND(FA84*(1+[5]Inflación!$G$50),2)</f>
        <v>12.21</v>
      </c>
      <c r="FC84" s="298">
        <f t="shared" si="238"/>
        <v>-0.10864745011086474</v>
      </c>
    </row>
    <row r="85" spans="2:159" s="364" customFormat="1" ht="21" customHeight="1">
      <c r="B85" s="352">
        <f t="shared" si="239"/>
        <v>80</v>
      </c>
      <c r="C85" s="353" t="s">
        <v>151</v>
      </c>
      <c r="D85" s="354" t="s">
        <v>931</v>
      </c>
      <c r="E85" s="355" t="s">
        <v>12</v>
      </c>
      <c r="F85" s="356">
        <v>21.27</v>
      </c>
      <c r="G85" s="357"/>
      <c r="H85" s="354"/>
      <c r="I85" s="354"/>
      <c r="J85" s="358" t="str">
        <f>'[5]Precios de contratos anteriores'!AV89</f>
        <v xml:space="preserve"> </v>
      </c>
      <c r="K85" s="358" t="str">
        <f>'[5]Precios de contratos anteriores'!AW89</f>
        <v xml:space="preserve"> </v>
      </c>
      <c r="L85" s="358" t="str">
        <f>'[5]Precios de contratos anteriores'!AX89</f>
        <v xml:space="preserve"> </v>
      </c>
      <c r="M85" s="358" t="str">
        <f>'[5]Precios de contratos anteriores'!AY89</f>
        <v xml:space="preserve"> </v>
      </c>
      <c r="N85" s="354"/>
      <c r="O85" s="354"/>
      <c r="P85" s="354"/>
      <c r="Q85" s="354" t="str">
        <f>'[5]Precios de contratos anteriores'!AZ89</f>
        <v xml:space="preserve"> </v>
      </c>
      <c r="R85" s="354" t="str">
        <f>'[5]Precios de contratos anteriores'!BA89</f>
        <v xml:space="preserve"> </v>
      </c>
      <c r="S85" s="354" t="str">
        <f>'[5]Precios de contratos anteriores'!BB89</f>
        <v xml:space="preserve"> </v>
      </c>
      <c r="T85" s="354"/>
      <c r="U85" s="354"/>
      <c r="V85" s="354"/>
      <c r="W85" s="354"/>
      <c r="X85" s="354"/>
      <c r="Y85" s="354"/>
      <c r="Z85" s="354"/>
      <c r="AA85" s="354"/>
      <c r="AB85" s="354"/>
      <c r="AC85" s="354"/>
      <c r="AD85" s="354"/>
      <c r="AE85" s="354"/>
      <c r="AF85" s="354"/>
      <c r="AG85" s="354"/>
      <c r="AH85" s="354"/>
      <c r="AI85" s="354" t="str">
        <f>'[5]Precios de contratos anteriores'!BI89</f>
        <v xml:space="preserve"> </v>
      </c>
      <c r="AJ85" s="354"/>
      <c r="AK85" s="354"/>
      <c r="AL85" s="359">
        <v>22</v>
      </c>
      <c r="AM85" s="359">
        <v>32</v>
      </c>
      <c r="AN85" s="359">
        <v>28.6</v>
      </c>
      <c r="AO85" s="354"/>
      <c r="AP85" s="354"/>
      <c r="AQ85" s="354" t="str">
        <f>'[5]Precios de contratos anteriores'!BO89</f>
        <v xml:space="preserve"> </v>
      </c>
      <c r="AR85" s="360">
        <v>22.333500000000001</v>
      </c>
      <c r="AS85" s="360">
        <v>22.120799999999999</v>
      </c>
      <c r="AT85" s="360">
        <v>25</v>
      </c>
      <c r="AU85" s="354" t="str">
        <f>'[5]Precios de contratos anteriores'!BP89</f>
        <v xml:space="preserve"> </v>
      </c>
      <c r="AV85" s="354" t="str">
        <f>'[5]Precios de contratos anteriores'!BQ89</f>
        <v xml:space="preserve"> </v>
      </c>
      <c r="AW85" s="354" t="str">
        <f>'[5]Precios de contratos anteriores'!BR89</f>
        <v xml:space="preserve"> </v>
      </c>
      <c r="AX85" s="360"/>
      <c r="AY85" s="360"/>
      <c r="AZ85" s="360"/>
      <c r="BA85" s="360" t="str">
        <f>'[5]Precios de contratos anteriores'!BS89</f>
        <v xml:space="preserve"> </v>
      </c>
      <c r="BB85" s="360" t="str">
        <f>'[5]Precios de contratos anteriores'!BT89</f>
        <v xml:space="preserve"> </v>
      </c>
      <c r="BC85" s="354"/>
      <c r="BD85" s="354"/>
      <c r="BE85" s="354"/>
      <c r="BF85" s="354"/>
      <c r="BG85" s="354"/>
      <c r="BH85" s="354"/>
      <c r="BI85" s="354"/>
      <c r="BJ85" s="354"/>
      <c r="BK85" s="354"/>
      <c r="BL85" s="354"/>
      <c r="BM85" s="354"/>
      <c r="BN85" s="354"/>
      <c r="BO85" s="354"/>
      <c r="BP85" s="354"/>
      <c r="BQ85" s="354"/>
      <c r="BR85" s="354"/>
      <c r="BS85" s="354" t="str">
        <f>'[5]Precios de contratos anteriores'!CB89</f>
        <v xml:space="preserve"> </v>
      </c>
      <c r="BT85" s="354" t="str">
        <f>'[5]Precios de contratos anteriores'!CC89</f>
        <v xml:space="preserve"> </v>
      </c>
      <c r="BU85" s="354" t="str">
        <f>'[5]Precios de contratos anteriores'!CD89</f>
        <v xml:space="preserve"> </v>
      </c>
      <c r="BV85" s="354"/>
      <c r="BW85" s="354"/>
      <c r="BX85" s="354"/>
      <c r="BY85" s="358" t="str">
        <f>'[5]Precios de contratos anteriores'!CE89</f>
        <v xml:space="preserve"> </v>
      </c>
      <c r="BZ85" s="358" t="str">
        <f>'[5]Precios de contratos anteriores'!CF89</f>
        <v xml:space="preserve"> </v>
      </c>
      <c r="CA85" s="358" t="str">
        <f>'[5]Precios de contratos anteriores'!CG89</f>
        <v xml:space="preserve"> </v>
      </c>
      <c r="CB85" s="358">
        <f t="shared" si="160"/>
        <v>24.760614285714286</v>
      </c>
      <c r="CC85" s="358">
        <f t="shared" si="161"/>
        <v>4.0798647087162756</v>
      </c>
      <c r="CD85" s="358">
        <f t="shared" si="162"/>
        <v>20.680749576998011</v>
      </c>
      <c r="CE85" s="358">
        <f t="shared" si="163"/>
        <v>28.840478994430562</v>
      </c>
      <c r="CF85" s="358">
        <f t="shared" si="164"/>
        <v>23.397000000000002</v>
      </c>
      <c r="CG85" s="361" t="str">
        <f t="shared" si="165"/>
        <v/>
      </c>
      <c r="CH85" s="361" t="str">
        <f t="shared" si="166"/>
        <v/>
      </c>
      <c r="CI85" s="361" t="str">
        <f t="shared" si="167"/>
        <v/>
      </c>
      <c r="CJ85" s="361" t="str">
        <f t="shared" si="168"/>
        <v/>
      </c>
      <c r="CK85" s="361" t="str">
        <f t="shared" si="169"/>
        <v/>
      </c>
      <c r="CL85" s="361" t="str">
        <f t="shared" si="170"/>
        <v/>
      </c>
      <c r="CM85" s="361" t="str">
        <f t="shared" si="171"/>
        <v/>
      </c>
      <c r="CN85" s="361" t="str">
        <f t="shared" si="172"/>
        <v/>
      </c>
      <c r="CO85" s="361" t="str">
        <f t="shared" si="173"/>
        <v/>
      </c>
      <c r="CP85" s="361" t="str">
        <f t="shared" si="174"/>
        <v/>
      </c>
      <c r="CQ85" s="361" t="str">
        <f t="shared" si="175"/>
        <v/>
      </c>
      <c r="CR85" s="361" t="str">
        <f t="shared" si="176"/>
        <v/>
      </c>
      <c r="CS85" s="361" t="str">
        <f t="shared" si="177"/>
        <v/>
      </c>
      <c r="CT85" s="361" t="str">
        <f t="shared" si="178"/>
        <v/>
      </c>
      <c r="CU85" s="361" t="str">
        <f t="shared" si="179"/>
        <v/>
      </c>
      <c r="CV85" s="361" t="str">
        <f t="shared" si="180"/>
        <v/>
      </c>
      <c r="CW85" s="361" t="str">
        <f t="shared" si="181"/>
        <v/>
      </c>
      <c r="CX85" s="361" t="str">
        <f t="shared" si="182"/>
        <v/>
      </c>
      <c r="CY85" s="361" t="str">
        <f t="shared" si="183"/>
        <v/>
      </c>
      <c r="CZ85" s="361" t="str">
        <f t="shared" si="184"/>
        <v/>
      </c>
      <c r="DA85" s="361" t="str">
        <f t="shared" si="185"/>
        <v/>
      </c>
      <c r="DB85" s="361" t="str">
        <f t="shared" si="186"/>
        <v/>
      </c>
      <c r="DC85" s="361" t="str">
        <f t="shared" si="187"/>
        <v/>
      </c>
      <c r="DD85" s="361" t="str">
        <f t="shared" si="188"/>
        <v/>
      </c>
      <c r="DE85" s="361" t="str">
        <f t="shared" si="189"/>
        <v/>
      </c>
      <c r="DF85" s="361" t="str">
        <f t="shared" si="190"/>
        <v/>
      </c>
      <c r="DG85" s="361" t="str">
        <f t="shared" si="191"/>
        <v/>
      </c>
      <c r="DH85" s="361" t="str">
        <f t="shared" si="192"/>
        <v/>
      </c>
      <c r="DI85" s="361" t="str">
        <f t="shared" si="193"/>
        <v/>
      </c>
      <c r="DJ85" s="361" t="str">
        <f t="shared" si="194"/>
        <v/>
      </c>
      <c r="DK85" s="361">
        <f t="shared" si="195"/>
        <v>22</v>
      </c>
      <c r="DL85" s="361" t="str">
        <f t="shared" si="196"/>
        <v/>
      </c>
      <c r="DM85" s="361" t="str">
        <f t="shared" si="197"/>
        <v/>
      </c>
      <c r="DN85" s="361" t="str">
        <f t="shared" si="198"/>
        <v/>
      </c>
      <c r="DO85" s="361" t="str">
        <f t="shared" si="199"/>
        <v/>
      </c>
      <c r="DP85" s="361" t="str">
        <f t="shared" si="200"/>
        <v/>
      </c>
      <c r="DQ85" s="361">
        <f t="shared" si="201"/>
        <v>22.333500000000001</v>
      </c>
      <c r="DR85" s="361">
        <f t="shared" si="202"/>
        <v>22.120799999999999</v>
      </c>
      <c r="DS85" s="361" t="str">
        <f t="shared" si="203"/>
        <v/>
      </c>
      <c r="DT85" s="361" t="str">
        <f t="shared" si="204"/>
        <v/>
      </c>
      <c r="DU85" s="361" t="str">
        <f t="shared" si="205"/>
        <v/>
      </c>
      <c r="DV85" s="361" t="str">
        <f t="shared" si="206"/>
        <v/>
      </c>
      <c r="DW85" s="361" t="str">
        <f t="shared" si="207"/>
        <v/>
      </c>
      <c r="DX85" s="361" t="str">
        <f t="shared" si="208"/>
        <v/>
      </c>
      <c r="DY85" s="361" t="str">
        <f t="shared" si="209"/>
        <v/>
      </c>
      <c r="DZ85" s="361" t="str">
        <f t="shared" si="210"/>
        <v/>
      </c>
      <c r="EA85" s="361" t="str">
        <f t="shared" si="211"/>
        <v/>
      </c>
      <c r="EB85" s="361" t="str">
        <f t="shared" si="212"/>
        <v/>
      </c>
      <c r="EC85" s="361" t="str">
        <f t="shared" si="213"/>
        <v/>
      </c>
      <c r="ED85" s="361" t="str">
        <f t="shared" si="214"/>
        <v/>
      </c>
      <c r="EE85" s="361" t="str">
        <f t="shared" si="215"/>
        <v/>
      </c>
      <c r="EF85" s="361" t="str">
        <f t="shared" si="216"/>
        <v/>
      </c>
      <c r="EG85" s="361" t="str">
        <f t="shared" si="217"/>
        <v/>
      </c>
      <c r="EH85" s="361" t="str">
        <f t="shared" si="218"/>
        <v/>
      </c>
      <c r="EI85" s="361" t="str">
        <f t="shared" si="219"/>
        <v/>
      </c>
      <c r="EJ85" s="361" t="str">
        <f t="shared" si="220"/>
        <v/>
      </c>
      <c r="EK85" s="361" t="str">
        <f t="shared" si="221"/>
        <v/>
      </c>
      <c r="EL85" s="361" t="str">
        <f t="shared" si="222"/>
        <v/>
      </c>
      <c r="EM85" s="361" t="str">
        <f t="shared" si="223"/>
        <v/>
      </c>
      <c r="EN85" s="361" t="str">
        <f t="shared" si="224"/>
        <v/>
      </c>
      <c r="EO85" s="361" t="str">
        <f t="shared" si="225"/>
        <v/>
      </c>
      <c r="EP85" s="361" t="str">
        <f t="shared" si="226"/>
        <v/>
      </c>
      <c r="EQ85" s="361" t="str">
        <f t="shared" si="227"/>
        <v/>
      </c>
      <c r="ER85" s="361" t="str">
        <f t="shared" si="228"/>
        <v/>
      </c>
      <c r="ES85" s="361" t="str">
        <f t="shared" si="229"/>
        <v/>
      </c>
      <c r="ET85" s="361" t="str">
        <f t="shared" si="230"/>
        <v/>
      </c>
      <c r="EU85" s="361" t="str">
        <f t="shared" si="231"/>
        <v/>
      </c>
      <c r="EV85" s="361" t="str">
        <f t="shared" si="232"/>
        <v/>
      </c>
      <c r="EW85" s="361" t="str">
        <f t="shared" si="233"/>
        <v/>
      </c>
      <c r="EX85" s="361" t="str">
        <f t="shared" si="234"/>
        <v/>
      </c>
      <c r="EY85" s="361" t="str">
        <f t="shared" si="235"/>
        <v/>
      </c>
      <c r="EZ85" s="361" t="str">
        <f t="shared" si="236"/>
        <v/>
      </c>
      <c r="FA85" s="362">
        <f t="shared" si="237"/>
        <v>22.15</v>
      </c>
      <c r="FB85" s="362">
        <f>ROUND(FA85*(1+[5]Inflación!$G$50),2)</f>
        <v>22.43</v>
      </c>
      <c r="FC85" s="363">
        <f t="shared" si="238"/>
        <v>4.1372825575928474E-2</v>
      </c>
    </row>
    <row r="86" spans="2:159" ht="21" customHeight="1">
      <c r="B86" s="309">
        <f t="shared" si="239"/>
        <v>81</v>
      </c>
      <c r="C86" s="319" t="s">
        <v>986</v>
      </c>
      <c r="D86" s="302" t="s">
        <v>931</v>
      </c>
      <c r="E86" s="311" t="s">
        <v>12</v>
      </c>
      <c r="F86" s="314">
        <v>23.73</v>
      </c>
      <c r="G86" s="304"/>
      <c r="H86" s="302"/>
      <c r="I86" s="302"/>
      <c r="J86" s="301" t="str">
        <f>'[5]Precios de contratos anteriores'!AV90</f>
        <v xml:space="preserve"> </v>
      </c>
      <c r="K86" s="301" t="str">
        <f>'[5]Precios de contratos anteriores'!AW90</f>
        <v xml:space="preserve"> </v>
      </c>
      <c r="L86" s="301" t="str">
        <f>'[5]Precios de contratos anteriores'!AX90</f>
        <v xml:space="preserve"> </v>
      </c>
      <c r="M86" s="301" t="str">
        <f>'[5]Precios de contratos anteriores'!AY90</f>
        <v xml:space="preserve"> </v>
      </c>
      <c r="N86" s="302"/>
      <c r="O86" s="302"/>
      <c r="P86" s="302"/>
      <c r="Q86" s="302" t="str">
        <f>'[5]Precios de contratos anteriores'!AZ90</f>
        <v xml:space="preserve"> </v>
      </c>
      <c r="R86" s="302" t="str">
        <f>'[5]Precios de contratos anteriores'!BA90</f>
        <v xml:space="preserve"> </v>
      </c>
      <c r="S86" s="302" t="str">
        <f>'[5]Precios de contratos anteriores'!BB90</f>
        <v xml:space="preserve"> </v>
      </c>
      <c r="T86" s="302"/>
      <c r="U86" s="302"/>
      <c r="V86" s="302"/>
      <c r="W86" s="302"/>
      <c r="X86" s="302"/>
      <c r="Y86" s="302"/>
      <c r="Z86" s="302"/>
      <c r="AA86" s="302"/>
      <c r="AB86" s="302"/>
      <c r="AC86" s="302"/>
      <c r="AD86" s="302"/>
      <c r="AE86" s="302"/>
      <c r="AF86" s="302"/>
      <c r="AG86" s="302"/>
      <c r="AH86" s="302"/>
      <c r="AI86" s="302" t="str">
        <f>'[5]Precios de contratos anteriores'!BI90</f>
        <v xml:space="preserve"> </v>
      </c>
      <c r="AJ86" s="302"/>
      <c r="AK86" s="302"/>
      <c r="AL86" s="313">
        <v>24.5</v>
      </c>
      <c r="AM86" s="313">
        <v>44.5</v>
      </c>
      <c r="AN86" s="313">
        <v>31.85</v>
      </c>
      <c r="AO86" s="302"/>
      <c r="AP86" s="302"/>
      <c r="AQ86" s="302" t="str">
        <f>'[5]Precios de contratos anteriores'!BO90</f>
        <v xml:space="preserve"> </v>
      </c>
      <c r="AR86" s="303">
        <v>24.916499999999999</v>
      </c>
      <c r="AS86" s="303">
        <v>24.679200000000002</v>
      </c>
      <c r="AT86" s="303">
        <v>33.15</v>
      </c>
      <c r="AU86" s="302" t="str">
        <f>'[5]Precios de contratos anteriores'!BP90</f>
        <v xml:space="preserve"> </v>
      </c>
      <c r="AV86" s="302" t="str">
        <f>'[5]Precios de contratos anteriores'!BQ90</f>
        <v xml:space="preserve"> </v>
      </c>
      <c r="AW86" s="302" t="str">
        <f>'[5]Precios de contratos anteriores'!BR90</f>
        <v xml:space="preserve"> </v>
      </c>
      <c r="AX86" s="303"/>
      <c r="AY86" s="303"/>
      <c r="AZ86" s="303"/>
      <c r="BA86" s="303" t="str">
        <f>'[5]Precios de contratos anteriores'!BS90</f>
        <v xml:space="preserve"> </v>
      </c>
      <c r="BB86" s="303" t="str">
        <f>'[5]Precios de contratos anteriores'!BT90</f>
        <v xml:space="preserve"> </v>
      </c>
      <c r="BC86" s="302"/>
      <c r="BD86" s="302"/>
      <c r="BE86" s="302"/>
      <c r="BF86" s="302"/>
      <c r="BG86" s="302"/>
      <c r="BH86" s="302"/>
      <c r="BI86" s="302"/>
      <c r="BJ86" s="302"/>
      <c r="BK86" s="302"/>
      <c r="BL86" s="302"/>
      <c r="BM86" s="302"/>
      <c r="BN86" s="302"/>
      <c r="BO86" s="302"/>
      <c r="BP86" s="302"/>
      <c r="BQ86" s="302"/>
      <c r="BR86" s="302"/>
      <c r="BS86" s="302" t="str">
        <f>'[5]Precios de contratos anteriores'!CB90</f>
        <v xml:space="preserve"> </v>
      </c>
      <c r="BT86" s="302" t="str">
        <f>'[5]Precios de contratos anteriores'!CC90</f>
        <v xml:space="preserve"> </v>
      </c>
      <c r="BU86" s="302" t="str">
        <f>'[5]Precios de contratos anteriores'!CD90</f>
        <v xml:space="preserve"> </v>
      </c>
      <c r="BV86" s="302"/>
      <c r="BW86" s="302"/>
      <c r="BX86" s="302"/>
      <c r="BY86" s="301" t="str">
        <f>'[5]Precios de contratos anteriores'!CE90</f>
        <v xml:space="preserve"> </v>
      </c>
      <c r="BZ86" s="301" t="str">
        <f>'[5]Precios de contratos anteriores'!CF90</f>
        <v xml:space="preserve"> </v>
      </c>
      <c r="CA86" s="301" t="str">
        <f>'[5]Precios de contratos anteriores'!CG90</f>
        <v xml:space="preserve"> </v>
      </c>
      <c r="CB86" s="301">
        <f t="shared" si="160"/>
        <v>29.617957142857147</v>
      </c>
      <c r="CC86" s="301">
        <f t="shared" si="161"/>
        <v>7.5970288893876319</v>
      </c>
      <c r="CD86" s="301">
        <f t="shared" si="162"/>
        <v>22.020928253469513</v>
      </c>
      <c r="CE86" s="301">
        <f t="shared" si="163"/>
        <v>37.214986032244781</v>
      </c>
      <c r="CF86" s="301">
        <f t="shared" si="164"/>
        <v>26.103000000000002</v>
      </c>
      <c r="CG86" s="300" t="str">
        <f t="shared" si="165"/>
        <v/>
      </c>
      <c r="CH86" s="300" t="str">
        <f t="shared" si="166"/>
        <v/>
      </c>
      <c r="CI86" s="300" t="str">
        <f t="shared" si="167"/>
        <v/>
      </c>
      <c r="CJ86" s="300" t="str">
        <f t="shared" si="168"/>
        <v/>
      </c>
      <c r="CK86" s="300" t="str">
        <f t="shared" si="169"/>
        <v/>
      </c>
      <c r="CL86" s="300" t="str">
        <f t="shared" si="170"/>
        <v/>
      </c>
      <c r="CM86" s="300" t="str">
        <f t="shared" si="171"/>
        <v/>
      </c>
      <c r="CN86" s="300" t="str">
        <f t="shared" si="172"/>
        <v/>
      </c>
      <c r="CO86" s="300" t="str">
        <f t="shared" si="173"/>
        <v/>
      </c>
      <c r="CP86" s="300" t="str">
        <f t="shared" si="174"/>
        <v/>
      </c>
      <c r="CQ86" s="300" t="str">
        <f t="shared" si="175"/>
        <v/>
      </c>
      <c r="CR86" s="300" t="str">
        <f t="shared" si="176"/>
        <v/>
      </c>
      <c r="CS86" s="300" t="str">
        <f t="shared" si="177"/>
        <v/>
      </c>
      <c r="CT86" s="300" t="str">
        <f t="shared" si="178"/>
        <v/>
      </c>
      <c r="CU86" s="300" t="str">
        <f t="shared" si="179"/>
        <v/>
      </c>
      <c r="CV86" s="300" t="str">
        <f t="shared" si="180"/>
        <v/>
      </c>
      <c r="CW86" s="300" t="str">
        <f t="shared" si="181"/>
        <v/>
      </c>
      <c r="CX86" s="300" t="str">
        <f t="shared" si="182"/>
        <v/>
      </c>
      <c r="CY86" s="300" t="str">
        <f t="shared" si="183"/>
        <v/>
      </c>
      <c r="CZ86" s="300" t="str">
        <f t="shared" si="184"/>
        <v/>
      </c>
      <c r="DA86" s="300" t="str">
        <f t="shared" si="185"/>
        <v/>
      </c>
      <c r="DB86" s="300" t="str">
        <f t="shared" si="186"/>
        <v/>
      </c>
      <c r="DC86" s="300" t="str">
        <f t="shared" si="187"/>
        <v/>
      </c>
      <c r="DD86" s="300" t="str">
        <f t="shared" si="188"/>
        <v/>
      </c>
      <c r="DE86" s="300" t="str">
        <f t="shared" si="189"/>
        <v/>
      </c>
      <c r="DF86" s="300" t="str">
        <f t="shared" si="190"/>
        <v/>
      </c>
      <c r="DG86" s="300" t="str">
        <f t="shared" si="191"/>
        <v/>
      </c>
      <c r="DH86" s="300" t="str">
        <f t="shared" si="192"/>
        <v/>
      </c>
      <c r="DI86" s="300" t="str">
        <f t="shared" si="193"/>
        <v/>
      </c>
      <c r="DJ86" s="300" t="str">
        <f t="shared" si="194"/>
        <v/>
      </c>
      <c r="DK86" s="300">
        <f t="shared" si="195"/>
        <v>24.5</v>
      </c>
      <c r="DL86" s="300" t="str">
        <f t="shared" si="196"/>
        <v/>
      </c>
      <c r="DM86" s="300" t="str">
        <f t="shared" si="197"/>
        <v/>
      </c>
      <c r="DN86" s="300" t="str">
        <f t="shared" si="198"/>
        <v/>
      </c>
      <c r="DO86" s="300" t="str">
        <f t="shared" si="199"/>
        <v/>
      </c>
      <c r="DP86" s="300" t="str">
        <f t="shared" si="200"/>
        <v/>
      </c>
      <c r="DQ86" s="300">
        <f t="shared" si="201"/>
        <v>24.916499999999999</v>
      </c>
      <c r="DR86" s="300">
        <f t="shared" si="202"/>
        <v>24.679200000000002</v>
      </c>
      <c r="DS86" s="300" t="str">
        <f t="shared" si="203"/>
        <v/>
      </c>
      <c r="DT86" s="300" t="str">
        <f t="shared" si="204"/>
        <v/>
      </c>
      <c r="DU86" s="300" t="str">
        <f t="shared" si="205"/>
        <v/>
      </c>
      <c r="DV86" s="300" t="str">
        <f t="shared" si="206"/>
        <v/>
      </c>
      <c r="DW86" s="300" t="str">
        <f t="shared" si="207"/>
        <v/>
      </c>
      <c r="DX86" s="300" t="str">
        <f t="shared" si="208"/>
        <v/>
      </c>
      <c r="DY86" s="300" t="str">
        <f t="shared" si="209"/>
        <v/>
      </c>
      <c r="DZ86" s="300" t="str">
        <f t="shared" si="210"/>
        <v/>
      </c>
      <c r="EA86" s="300" t="str">
        <f t="shared" si="211"/>
        <v/>
      </c>
      <c r="EB86" s="300" t="str">
        <f t="shared" si="212"/>
        <v/>
      </c>
      <c r="EC86" s="300" t="str">
        <f t="shared" si="213"/>
        <v/>
      </c>
      <c r="ED86" s="300" t="str">
        <f t="shared" si="214"/>
        <v/>
      </c>
      <c r="EE86" s="300" t="str">
        <f t="shared" si="215"/>
        <v/>
      </c>
      <c r="EF86" s="300" t="str">
        <f t="shared" si="216"/>
        <v/>
      </c>
      <c r="EG86" s="300" t="str">
        <f t="shared" si="217"/>
        <v/>
      </c>
      <c r="EH86" s="300" t="str">
        <f t="shared" si="218"/>
        <v/>
      </c>
      <c r="EI86" s="300" t="str">
        <f t="shared" si="219"/>
        <v/>
      </c>
      <c r="EJ86" s="300" t="str">
        <f t="shared" si="220"/>
        <v/>
      </c>
      <c r="EK86" s="300" t="str">
        <f t="shared" si="221"/>
        <v/>
      </c>
      <c r="EL86" s="300" t="str">
        <f t="shared" si="222"/>
        <v/>
      </c>
      <c r="EM86" s="300" t="str">
        <f t="shared" si="223"/>
        <v/>
      </c>
      <c r="EN86" s="300" t="str">
        <f t="shared" si="224"/>
        <v/>
      </c>
      <c r="EO86" s="300" t="str">
        <f t="shared" si="225"/>
        <v/>
      </c>
      <c r="EP86" s="300" t="str">
        <f t="shared" si="226"/>
        <v/>
      </c>
      <c r="EQ86" s="300" t="str">
        <f t="shared" si="227"/>
        <v/>
      </c>
      <c r="ER86" s="300" t="str">
        <f t="shared" si="228"/>
        <v/>
      </c>
      <c r="ES86" s="300" t="str">
        <f t="shared" si="229"/>
        <v/>
      </c>
      <c r="ET86" s="300" t="str">
        <f t="shared" si="230"/>
        <v/>
      </c>
      <c r="EU86" s="300" t="str">
        <f t="shared" si="231"/>
        <v/>
      </c>
      <c r="EV86" s="300" t="str">
        <f t="shared" si="232"/>
        <v/>
      </c>
      <c r="EW86" s="300" t="str">
        <f t="shared" si="233"/>
        <v/>
      </c>
      <c r="EX86" s="300" t="str">
        <f t="shared" si="234"/>
        <v/>
      </c>
      <c r="EY86" s="300" t="str">
        <f t="shared" si="235"/>
        <v/>
      </c>
      <c r="EZ86" s="300" t="str">
        <f t="shared" si="236"/>
        <v/>
      </c>
      <c r="FA86" s="299">
        <f t="shared" si="237"/>
        <v>24.7</v>
      </c>
      <c r="FB86" s="299">
        <f>ROUND(FA86*(1+[5]Inflación!$G$50),2)</f>
        <v>25.02</v>
      </c>
      <c r="FC86" s="298">
        <f t="shared" si="238"/>
        <v>4.0876527602191182E-2</v>
      </c>
    </row>
    <row r="87" spans="2:159" ht="21" customHeight="1">
      <c r="B87" s="309">
        <f t="shared" si="239"/>
        <v>82</v>
      </c>
      <c r="C87" s="315" t="s">
        <v>985</v>
      </c>
      <c r="D87" s="302"/>
      <c r="E87" s="311" t="s">
        <v>12</v>
      </c>
      <c r="F87" s="314">
        <v>36.15</v>
      </c>
      <c r="G87" s="304"/>
      <c r="H87" s="302"/>
      <c r="I87" s="302"/>
      <c r="J87" s="301" t="str">
        <f>'[5]Precios de contratos anteriores'!AV91</f>
        <v xml:space="preserve"> </v>
      </c>
      <c r="K87" s="301" t="str">
        <f>'[5]Precios de contratos anteriores'!AW91</f>
        <v xml:space="preserve"> </v>
      </c>
      <c r="L87" s="301" t="str">
        <f>'[5]Precios de contratos anteriores'!AX91</f>
        <v xml:space="preserve"> </v>
      </c>
      <c r="M87" s="301" t="str">
        <f>'[5]Precios de contratos anteriores'!AY91</f>
        <v xml:space="preserve"> </v>
      </c>
      <c r="N87" s="302"/>
      <c r="O87" s="302"/>
      <c r="P87" s="302"/>
      <c r="Q87" s="302" t="str">
        <f>'[5]Precios de contratos anteriores'!AZ91</f>
        <v xml:space="preserve"> </v>
      </c>
      <c r="R87" s="302" t="str">
        <f>'[5]Precios de contratos anteriores'!BA91</f>
        <v xml:space="preserve"> </v>
      </c>
      <c r="S87" s="302" t="str">
        <f>'[5]Precios de contratos anteriores'!BB91</f>
        <v xml:space="preserve"> </v>
      </c>
      <c r="T87" s="302"/>
      <c r="U87" s="302"/>
      <c r="V87" s="302"/>
      <c r="W87" s="302"/>
      <c r="X87" s="302"/>
      <c r="Y87" s="302"/>
      <c r="Z87" s="302"/>
      <c r="AA87" s="302"/>
      <c r="AB87" s="302"/>
      <c r="AC87" s="302"/>
      <c r="AD87" s="302"/>
      <c r="AE87" s="302"/>
      <c r="AF87" s="302"/>
      <c r="AG87" s="302"/>
      <c r="AH87" s="302"/>
      <c r="AI87" s="302" t="str">
        <f>'[5]Precios de contratos anteriores'!BI91</f>
        <v xml:space="preserve"> </v>
      </c>
      <c r="AJ87" s="302"/>
      <c r="AK87" s="302"/>
      <c r="AL87" s="313">
        <v>27</v>
      </c>
      <c r="AM87" s="313">
        <v>28</v>
      </c>
      <c r="AN87" s="313">
        <v>35.1</v>
      </c>
      <c r="AO87" s="302"/>
      <c r="AP87" s="302"/>
      <c r="AQ87" s="302" t="str">
        <f>'[5]Precios de contratos anteriores'!BO91</f>
        <v xml:space="preserve"> </v>
      </c>
      <c r="AR87" s="303">
        <v>37.957499999999996</v>
      </c>
      <c r="AS87" s="303">
        <v>37.595999999999997</v>
      </c>
      <c r="AT87" s="303">
        <v>43</v>
      </c>
      <c r="AU87" s="302" t="str">
        <f>'[5]Precios de contratos anteriores'!BP91</f>
        <v xml:space="preserve"> </v>
      </c>
      <c r="AV87" s="302" t="str">
        <f>'[5]Precios de contratos anteriores'!BQ91</f>
        <v xml:space="preserve"> </v>
      </c>
      <c r="AW87" s="302" t="str">
        <f>'[5]Precios de contratos anteriores'!BR91</f>
        <v xml:space="preserve"> </v>
      </c>
      <c r="AX87" s="303"/>
      <c r="AY87" s="303"/>
      <c r="AZ87" s="303"/>
      <c r="BA87" s="303" t="str">
        <f>'[5]Precios de contratos anteriores'!BS91</f>
        <v xml:space="preserve"> </v>
      </c>
      <c r="BB87" s="303" t="str">
        <f>'[5]Precios de contratos anteriores'!BT91</f>
        <v xml:space="preserve"> </v>
      </c>
      <c r="BC87" s="302"/>
      <c r="BD87" s="302"/>
      <c r="BE87" s="302"/>
      <c r="BF87" s="302"/>
      <c r="BG87" s="302"/>
      <c r="BH87" s="302"/>
      <c r="BI87" s="302"/>
      <c r="BJ87" s="302"/>
      <c r="BK87" s="302"/>
      <c r="BL87" s="302"/>
      <c r="BM87" s="302"/>
      <c r="BN87" s="302"/>
      <c r="BO87" s="302"/>
      <c r="BP87" s="302"/>
      <c r="BQ87" s="302"/>
      <c r="BR87" s="302"/>
      <c r="BS87" s="302" t="str">
        <f>'[5]Precios de contratos anteriores'!CB91</f>
        <v xml:space="preserve"> </v>
      </c>
      <c r="BT87" s="302" t="str">
        <f>'[5]Precios de contratos anteriores'!CC91</f>
        <v xml:space="preserve"> </v>
      </c>
      <c r="BU87" s="302" t="str">
        <f>'[5]Precios de contratos anteriores'!CD91</f>
        <v xml:space="preserve"> </v>
      </c>
      <c r="BV87" s="302"/>
      <c r="BW87" s="302"/>
      <c r="BX87" s="302"/>
      <c r="BY87" s="301" t="str">
        <f>'[5]Precios de contratos anteriores'!CE91</f>
        <v xml:space="preserve"> </v>
      </c>
      <c r="BZ87" s="301" t="str">
        <f>'[5]Precios de contratos anteriores'!CF91</f>
        <v xml:space="preserve"> </v>
      </c>
      <c r="CA87" s="301" t="str">
        <f>'[5]Precios de contratos anteriores'!CG91</f>
        <v xml:space="preserve"> </v>
      </c>
      <c r="CB87" s="301">
        <f t="shared" si="160"/>
        <v>34.97192857142857</v>
      </c>
      <c r="CC87" s="301">
        <f t="shared" si="161"/>
        <v>5.6834995999279405</v>
      </c>
      <c r="CD87" s="301">
        <f t="shared" si="162"/>
        <v>29.288428971500629</v>
      </c>
      <c r="CE87" s="301">
        <f t="shared" si="163"/>
        <v>40.655428171356512</v>
      </c>
      <c r="CF87" s="301">
        <f t="shared" si="164"/>
        <v>39.765000000000001</v>
      </c>
      <c r="CG87" s="300" t="str">
        <f t="shared" si="165"/>
        <v/>
      </c>
      <c r="CH87" s="300" t="str">
        <f t="shared" si="166"/>
        <v/>
      </c>
      <c r="CI87" s="300" t="str">
        <f t="shared" si="167"/>
        <v/>
      </c>
      <c r="CJ87" s="300" t="str">
        <f t="shared" si="168"/>
        <v/>
      </c>
      <c r="CK87" s="300" t="str">
        <f t="shared" si="169"/>
        <v/>
      </c>
      <c r="CL87" s="300" t="str">
        <f t="shared" si="170"/>
        <v/>
      </c>
      <c r="CM87" s="300" t="str">
        <f t="shared" si="171"/>
        <v/>
      </c>
      <c r="CN87" s="300" t="str">
        <f t="shared" si="172"/>
        <v/>
      </c>
      <c r="CO87" s="300" t="str">
        <f t="shared" si="173"/>
        <v/>
      </c>
      <c r="CP87" s="300" t="str">
        <f t="shared" si="174"/>
        <v/>
      </c>
      <c r="CQ87" s="300" t="str">
        <f t="shared" si="175"/>
        <v/>
      </c>
      <c r="CR87" s="300" t="str">
        <f t="shared" si="176"/>
        <v/>
      </c>
      <c r="CS87" s="300" t="str">
        <f t="shared" si="177"/>
        <v/>
      </c>
      <c r="CT87" s="300" t="str">
        <f t="shared" si="178"/>
        <v/>
      </c>
      <c r="CU87" s="300" t="str">
        <f t="shared" si="179"/>
        <v/>
      </c>
      <c r="CV87" s="300" t="str">
        <f t="shared" si="180"/>
        <v/>
      </c>
      <c r="CW87" s="300" t="str">
        <f t="shared" si="181"/>
        <v/>
      </c>
      <c r="CX87" s="300" t="str">
        <f t="shared" si="182"/>
        <v/>
      </c>
      <c r="CY87" s="300" t="str">
        <f t="shared" si="183"/>
        <v/>
      </c>
      <c r="CZ87" s="300" t="str">
        <f t="shared" si="184"/>
        <v/>
      </c>
      <c r="DA87" s="300" t="str">
        <f t="shared" si="185"/>
        <v/>
      </c>
      <c r="DB87" s="300" t="str">
        <f t="shared" si="186"/>
        <v/>
      </c>
      <c r="DC87" s="300" t="str">
        <f t="shared" si="187"/>
        <v/>
      </c>
      <c r="DD87" s="300" t="str">
        <f t="shared" si="188"/>
        <v/>
      </c>
      <c r="DE87" s="300" t="str">
        <f t="shared" si="189"/>
        <v/>
      </c>
      <c r="DF87" s="300" t="str">
        <f t="shared" si="190"/>
        <v/>
      </c>
      <c r="DG87" s="300" t="str">
        <f t="shared" si="191"/>
        <v/>
      </c>
      <c r="DH87" s="300" t="str">
        <f t="shared" si="192"/>
        <v/>
      </c>
      <c r="DI87" s="300" t="str">
        <f t="shared" si="193"/>
        <v/>
      </c>
      <c r="DJ87" s="300" t="str">
        <f t="shared" si="194"/>
        <v/>
      </c>
      <c r="DK87" s="300" t="str">
        <f t="shared" si="195"/>
        <v/>
      </c>
      <c r="DL87" s="300" t="str">
        <f t="shared" si="196"/>
        <v/>
      </c>
      <c r="DM87" s="300">
        <f t="shared" si="197"/>
        <v>35.1</v>
      </c>
      <c r="DN87" s="300" t="str">
        <f t="shared" si="198"/>
        <v/>
      </c>
      <c r="DO87" s="300" t="str">
        <f t="shared" si="199"/>
        <v/>
      </c>
      <c r="DP87" s="300" t="str">
        <f t="shared" si="200"/>
        <v/>
      </c>
      <c r="DQ87" s="300">
        <f t="shared" si="201"/>
        <v>37.957499999999996</v>
      </c>
      <c r="DR87" s="300">
        <f t="shared" si="202"/>
        <v>37.595999999999997</v>
      </c>
      <c r="DS87" s="300" t="str">
        <f t="shared" si="203"/>
        <v/>
      </c>
      <c r="DT87" s="300" t="str">
        <f t="shared" si="204"/>
        <v/>
      </c>
      <c r="DU87" s="300" t="str">
        <f t="shared" si="205"/>
        <v/>
      </c>
      <c r="DV87" s="300" t="str">
        <f t="shared" si="206"/>
        <v/>
      </c>
      <c r="DW87" s="300" t="str">
        <f t="shared" si="207"/>
        <v/>
      </c>
      <c r="DX87" s="300" t="str">
        <f t="shared" si="208"/>
        <v/>
      </c>
      <c r="DY87" s="300" t="str">
        <f t="shared" si="209"/>
        <v/>
      </c>
      <c r="DZ87" s="300" t="str">
        <f t="shared" si="210"/>
        <v/>
      </c>
      <c r="EA87" s="300" t="str">
        <f t="shared" si="211"/>
        <v/>
      </c>
      <c r="EB87" s="300" t="str">
        <f t="shared" si="212"/>
        <v/>
      </c>
      <c r="EC87" s="300" t="str">
        <f t="shared" si="213"/>
        <v/>
      </c>
      <c r="ED87" s="300" t="str">
        <f t="shared" si="214"/>
        <v/>
      </c>
      <c r="EE87" s="300" t="str">
        <f t="shared" si="215"/>
        <v/>
      </c>
      <c r="EF87" s="300" t="str">
        <f t="shared" si="216"/>
        <v/>
      </c>
      <c r="EG87" s="300" t="str">
        <f t="shared" si="217"/>
        <v/>
      </c>
      <c r="EH87" s="300" t="str">
        <f t="shared" si="218"/>
        <v/>
      </c>
      <c r="EI87" s="300" t="str">
        <f t="shared" si="219"/>
        <v/>
      </c>
      <c r="EJ87" s="300" t="str">
        <f t="shared" si="220"/>
        <v/>
      </c>
      <c r="EK87" s="300" t="str">
        <f t="shared" si="221"/>
        <v/>
      </c>
      <c r="EL87" s="300" t="str">
        <f t="shared" si="222"/>
        <v/>
      </c>
      <c r="EM87" s="300" t="str">
        <f t="shared" si="223"/>
        <v/>
      </c>
      <c r="EN87" s="300" t="str">
        <f t="shared" si="224"/>
        <v/>
      </c>
      <c r="EO87" s="300" t="str">
        <f t="shared" si="225"/>
        <v/>
      </c>
      <c r="EP87" s="300" t="str">
        <f t="shared" si="226"/>
        <v/>
      </c>
      <c r="EQ87" s="300" t="str">
        <f t="shared" si="227"/>
        <v/>
      </c>
      <c r="ER87" s="300" t="str">
        <f t="shared" si="228"/>
        <v/>
      </c>
      <c r="ES87" s="300" t="str">
        <f t="shared" si="229"/>
        <v/>
      </c>
      <c r="ET87" s="300" t="str">
        <f t="shared" si="230"/>
        <v/>
      </c>
      <c r="EU87" s="300" t="str">
        <f t="shared" si="231"/>
        <v/>
      </c>
      <c r="EV87" s="300" t="str">
        <f t="shared" si="232"/>
        <v/>
      </c>
      <c r="EW87" s="300" t="str">
        <f t="shared" si="233"/>
        <v/>
      </c>
      <c r="EX87" s="300" t="str">
        <f t="shared" si="234"/>
        <v/>
      </c>
      <c r="EY87" s="300" t="str">
        <f t="shared" si="235"/>
        <v/>
      </c>
      <c r="EZ87" s="300" t="str">
        <f t="shared" si="236"/>
        <v/>
      </c>
      <c r="FA87" s="299">
        <f t="shared" si="237"/>
        <v>36.93</v>
      </c>
      <c r="FB87" s="299">
        <f>ROUND(FA87*(1+[5]Inflación!$G$50),2)</f>
        <v>37.4</v>
      </c>
      <c r="FC87" s="298">
        <f t="shared" si="238"/>
        <v>2.1576763485477102E-2</v>
      </c>
    </row>
    <row r="88" spans="2:159" ht="21" customHeight="1">
      <c r="B88" s="309">
        <f t="shared" si="239"/>
        <v>83</v>
      </c>
      <c r="C88" s="315" t="s">
        <v>984</v>
      </c>
      <c r="D88" s="302"/>
      <c r="E88" s="311" t="s">
        <v>12</v>
      </c>
      <c r="F88" s="314">
        <v>0.56000000000000005</v>
      </c>
      <c r="G88" s="304"/>
      <c r="H88" s="302"/>
      <c r="I88" s="302"/>
      <c r="J88" s="301" t="str">
        <f>'[5]Precios de contratos anteriores'!AV92</f>
        <v xml:space="preserve"> </v>
      </c>
      <c r="K88" s="301" t="str">
        <f>'[5]Precios de contratos anteriores'!AW92</f>
        <v xml:space="preserve"> </v>
      </c>
      <c r="L88" s="301" t="str">
        <f>'[5]Precios de contratos anteriores'!AX92</f>
        <v xml:space="preserve"> </v>
      </c>
      <c r="M88" s="301" t="str">
        <f>'[5]Precios de contratos anteriores'!AY92</f>
        <v xml:space="preserve"> </v>
      </c>
      <c r="N88" s="302"/>
      <c r="O88" s="302"/>
      <c r="P88" s="302"/>
      <c r="Q88" s="302" t="str">
        <f>'[5]Precios de contratos anteriores'!AZ92</f>
        <v xml:space="preserve"> </v>
      </c>
      <c r="R88" s="302" t="str">
        <f>'[5]Precios de contratos anteriores'!BA92</f>
        <v xml:space="preserve"> </v>
      </c>
      <c r="S88" s="302" t="str">
        <f>'[5]Precios de contratos anteriores'!BB92</f>
        <v xml:space="preserve"> </v>
      </c>
      <c r="T88" s="302"/>
      <c r="U88" s="302"/>
      <c r="V88" s="302"/>
      <c r="W88" s="302"/>
      <c r="X88" s="302"/>
      <c r="Y88" s="302"/>
      <c r="Z88" s="302"/>
      <c r="AA88" s="302"/>
      <c r="AB88" s="302"/>
      <c r="AC88" s="302"/>
      <c r="AD88" s="302"/>
      <c r="AE88" s="302"/>
      <c r="AF88" s="302"/>
      <c r="AG88" s="302"/>
      <c r="AH88" s="302"/>
      <c r="AI88" s="302" t="str">
        <f>'[5]Precios de contratos anteriores'!BI92</f>
        <v xml:space="preserve"> </v>
      </c>
      <c r="AJ88" s="302"/>
      <c r="AK88" s="302"/>
      <c r="AL88" s="313">
        <v>0.69</v>
      </c>
      <c r="AM88" s="313">
        <v>0.78</v>
      </c>
      <c r="AN88" s="313">
        <v>0.9</v>
      </c>
      <c r="AO88" s="302"/>
      <c r="AP88" s="302"/>
      <c r="AQ88" s="302" t="str">
        <f>'[5]Precios de contratos anteriores'!BO92</f>
        <v xml:space="preserve"> </v>
      </c>
      <c r="AR88" s="303">
        <v>0.58800000000000008</v>
      </c>
      <c r="AS88" s="303">
        <v>0.58240000000000003</v>
      </c>
      <c r="AT88" s="303">
        <v>0.66</v>
      </c>
      <c r="AU88" s="302" t="str">
        <f>'[5]Precios de contratos anteriores'!BP92</f>
        <v xml:space="preserve"> </v>
      </c>
      <c r="AV88" s="302" t="str">
        <f>'[5]Precios de contratos anteriores'!BQ92</f>
        <v xml:space="preserve"> </v>
      </c>
      <c r="AW88" s="302" t="str">
        <f>'[5]Precios de contratos anteriores'!BR92</f>
        <v xml:space="preserve"> </v>
      </c>
      <c r="AX88" s="303"/>
      <c r="AY88" s="303"/>
      <c r="AZ88" s="303"/>
      <c r="BA88" s="303" t="str">
        <f>'[5]Precios de contratos anteriores'!BS92</f>
        <v xml:space="preserve"> </v>
      </c>
      <c r="BB88" s="303" t="str">
        <f>'[5]Precios de contratos anteriores'!BT92</f>
        <v xml:space="preserve"> </v>
      </c>
      <c r="BC88" s="302"/>
      <c r="BD88" s="302"/>
      <c r="BE88" s="302"/>
      <c r="BF88" s="302"/>
      <c r="BG88" s="302"/>
      <c r="BH88" s="302"/>
      <c r="BI88" s="302"/>
      <c r="BJ88" s="302"/>
      <c r="BK88" s="302"/>
      <c r="BL88" s="302"/>
      <c r="BM88" s="302"/>
      <c r="BN88" s="302"/>
      <c r="BO88" s="302"/>
      <c r="BP88" s="302"/>
      <c r="BQ88" s="302"/>
      <c r="BR88" s="302"/>
      <c r="BS88" s="302" t="str">
        <f>'[5]Precios de contratos anteriores'!CB92</f>
        <v xml:space="preserve"> </v>
      </c>
      <c r="BT88" s="302" t="str">
        <f>'[5]Precios de contratos anteriores'!CC92</f>
        <v xml:space="preserve"> </v>
      </c>
      <c r="BU88" s="302" t="str">
        <f>'[5]Precios de contratos anteriores'!CD92</f>
        <v xml:space="preserve"> </v>
      </c>
      <c r="BV88" s="302"/>
      <c r="BW88" s="302"/>
      <c r="BX88" s="302"/>
      <c r="BY88" s="301" t="str">
        <f>'[5]Precios de contratos anteriores'!CE92</f>
        <v xml:space="preserve"> </v>
      </c>
      <c r="BZ88" s="301" t="str">
        <f>'[5]Precios de contratos anteriores'!CF92</f>
        <v xml:space="preserve"> </v>
      </c>
      <c r="CA88" s="301" t="str">
        <f>'[5]Precios de contratos anteriores'!CG92</f>
        <v xml:space="preserve"> </v>
      </c>
      <c r="CB88" s="301">
        <f t="shared" si="160"/>
        <v>0.68005714285714292</v>
      </c>
      <c r="CC88" s="301">
        <f t="shared" si="161"/>
        <v>0.12334892050794788</v>
      </c>
      <c r="CD88" s="301">
        <f t="shared" si="162"/>
        <v>0.55670822234919504</v>
      </c>
      <c r="CE88" s="301">
        <f t="shared" si="163"/>
        <v>0.80340606336509079</v>
      </c>
      <c r="CF88" s="301">
        <f t="shared" si="164"/>
        <v>0.6160000000000001</v>
      </c>
      <c r="CG88" s="300" t="str">
        <f t="shared" si="165"/>
        <v/>
      </c>
      <c r="CH88" s="300" t="str">
        <f t="shared" si="166"/>
        <v/>
      </c>
      <c r="CI88" s="300" t="str">
        <f t="shared" si="167"/>
        <v/>
      </c>
      <c r="CJ88" s="300" t="str">
        <f t="shared" si="168"/>
        <v/>
      </c>
      <c r="CK88" s="300" t="str">
        <f t="shared" si="169"/>
        <v/>
      </c>
      <c r="CL88" s="300" t="str">
        <f t="shared" si="170"/>
        <v/>
      </c>
      <c r="CM88" s="300" t="str">
        <f t="shared" si="171"/>
        <v/>
      </c>
      <c r="CN88" s="300" t="str">
        <f t="shared" si="172"/>
        <v/>
      </c>
      <c r="CO88" s="300" t="str">
        <f t="shared" si="173"/>
        <v/>
      </c>
      <c r="CP88" s="300" t="str">
        <f t="shared" si="174"/>
        <v/>
      </c>
      <c r="CQ88" s="300" t="str">
        <f t="shared" si="175"/>
        <v/>
      </c>
      <c r="CR88" s="300" t="str">
        <f t="shared" si="176"/>
        <v/>
      </c>
      <c r="CS88" s="300" t="str">
        <f t="shared" si="177"/>
        <v/>
      </c>
      <c r="CT88" s="300" t="str">
        <f t="shared" si="178"/>
        <v/>
      </c>
      <c r="CU88" s="300" t="str">
        <f t="shared" si="179"/>
        <v/>
      </c>
      <c r="CV88" s="300" t="str">
        <f t="shared" si="180"/>
        <v/>
      </c>
      <c r="CW88" s="300" t="str">
        <f t="shared" si="181"/>
        <v/>
      </c>
      <c r="CX88" s="300" t="str">
        <f t="shared" si="182"/>
        <v/>
      </c>
      <c r="CY88" s="300" t="str">
        <f t="shared" si="183"/>
        <v/>
      </c>
      <c r="CZ88" s="300" t="str">
        <f t="shared" si="184"/>
        <v/>
      </c>
      <c r="DA88" s="300" t="str">
        <f t="shared" si="185"/>
        <v/>
      </c>
      <c r="DB88" s="300" t="str">
        <f t="shared" si="186"/>
        <v/>
      </c>
      <c r="DC88" s="300" t="str">
        <f t="shared" si="187"/>
        <v/>
      </c>
      <c r="DD88" s="300" t="str">
        <f t="shared" si="188"/>
        <v/>
      </c>
      <c r="DE88" s="300" t="str">
        <f t="shared" si="189"/>
        <v/>
      </c>
      <c r="DF88" s="300" t="str">
        <f t="shared" si="190"/>
        <v/>
      </c>
      <c r="DG88" s="300" t="str">
        <f t="shared" si="191"/>
        <v/>
      </c>
      <c r="DH88" s="300" t="str">
        <f t="shared" si="192"/>
        <v/>
      </c>
      <c r="DI88" s="300" t="str">
        <f t="shared" si="193"/>
        <v/>
      </c>
      <c r="DJ88" s="300" t="str">
        <f t="shared" si="194"/>
        <v/>
      </c>
      <c r="DK88" s="300" t="str">
        <f t="shared" si="195"/>
        <v/>
      </c>
      <c r="DL88" s="300" t="str">
        <f t="shared" si="196"/>
        <v/>
      </c>
      <c r="DM88" s="300" t="str">
        <f t="shared" si="197"/>
        <v/>
      </c>
      <c r="DN88" s="300" t="str">
        <f t="shared" si="198"/>
        <v/>
      </c>
      <c r="DO88" s="300" t="str">
        <f t="shared" si="199"/>
        <v/>
      </c>
      <c r="DP88" s="300" t="str">
        <f t="shared" si="200"/>
        <v/>
      </c>
      <c r="DQ88" s="300">
        <f t="shared" si="201"/>
        <v>0.58800000000000008</v>
      </c>
      <c r="DR88" s="300">
        <f t="shared" si="202"/>
        <v>0.58240000000000003</v>
      </c>
      <c r="DS88" s="300" t="str">
        <f t="shared" si="203"/>
        <v/>
      </c>
      <c r="DT88" s="300" t="str">
        <f t="shared" si="204"/>
        <v/>
      </c>
      <c r="DU88" s="300" t="str">
        <f t="shared" si="205"/>
        <v/>
      </c>
      <c r="DV88" s="300" t="str">
        <f t="shared" si="206"/>
        <v/>
      </c>
      <c r="DW88" s="300" t="str">
        <f t="shared" si="207"/>
        <v/>
      </c>
      <c r="DX88" s="300" t="str">
        <f t="shared" si="208"/>
        <v/>
      </c>
      <c r="DY88" s="300" t="str">
        <f t="shared" si="209"/>
        <v/>
      </c>
      <c r="DZ88" s="300" t="str">
        <f t="shared" si="210"/>
        <v/>
      </c>
      <c r="EA88" s="300" t="str">
        <f t="shared" si="211"/>
        <v/>
      </c>
      <c r="EB88" s="300" t="str">
        <f t="shared" si="212"/>
        <v/>
      </c>
      <c r="EC88" s="300" t="str">
        <f t="shared" si="213"/>
        <v/>
      </c>
      <c r="ED88" s="300" t="str">
        <f t="shared" si="214"/>
        <v/>
      </c>
      <c r="EE88" s="300" t="str">
        <f t="shared" si="215"/>
        <v/>
      </c>
      <c r="EF88" s="300" t="str">
        <f t="shared" si="216"/>
        <v/>
      </c>
      <c r="EG88" s="300" t="str">
        <f t="shared" si="217"/>
        <v/>
      </c>
      <c r="EH88" s="300" t="str">
        <f t="shared" si="218"/>
        <v/>
      </c>
      <c r="EI88" s="300" t="str">
        <f t="shared" si="219"/>
        <v/>
      </c>
      <c r="EJ88" s="300" t="str">
        <f t="shared" si="220"/>
        <v/>
      </c>
      <c r="EK88" s="300" t="str">
        <f t="shared" si="221"/>
        <v/>
      </c>
      <c r="EL88" s="300" t="str">
        <f t="shared" si="222"/>
        <v/>
      </c>
      <c r="EM88" s="300" t="str">
        <f t="shared" si="223"/>
        <v/>
      </c>
      <c r="EN88" s="300" t="str">
        <f t="shared" si="224"/>
        <v/>
      </c>
      <c r="EO88" s="300" t="str">
        <f t="shared" si="225"/>
        <v/>
      </c>
      <c r="EP88" s="300" t="str">
        <f t="shared" si="226"/>
        <v/>
      </c>
      <c r="EQ88" s="300" t="str">
        <f t="shared" si="227"/>
        <v/>
      </c>
      <c r="ER88" s="300" t="str">
        <f t="shared" si="228"/>
        <v/>
      </c>
      <c r="ES88" s="300" t="str">
        <f t="shared" si="229"/>
        <v/>
      </c>
      <c r="ET88" s="300" t="str">
        <f t="shared" si="230"/>
        <v/>
      </c>
      <c r="EU88" s="300" t="str">
        <f t="shared" si="231"/>
        <v/>
      </c>
      <c r="EV88" s="300" t="str">
        <f t="shared" si="232"/>
        <v/>
      </c>
      <c r="EW88" s="300" t="str">
        <f t="shared" si="233"/>
        <v/>
      </c>
      <c r="EX88" s="300" t="str">
        <f t="shared" si="234"/>
        <v/>
      </c>
      <c r="EY88" s="300" t="str">
        <f t="shared" si="235"/>
        <v/>
      </c>
      <c r="EZ88" s="300" t="str">
        <f t="shared" si="236"/>
        <v/>
      </c>
      <c r="FA88" s="299">
        <f t="shared" si="237"/>
        <v>0.59</v>
      </c>
      <c r="FB88" s="299">
        <f>ROUND(FA88*(1+[5]Inflación!$G$50),2)</f>
        <v>0.6</v>
      </c>
      <c r="FC88" s="298">
        <f t="shared" si="238"/>
        <v>5.3571428571428381E-2</v>
      </c>
    </row>
    <row r="89" spans="2:159" ht="21" customHeight="1">
      <c r="B89" s="309">
        <f t="shared" si="239"/>
        <v>84</v>
      </c>
      <c r="C89" s="315" t="s">
        <v>983</v>
      </c>
      <c r="D89" s="302"/>
      <c r="E89" s="311" t="s">
        <v>12</v>
      </c>
      <c r="F89" s="314">
        <v>1.76</v>
      </c>
      <c r="G89" s="304"/>
      <c r="H89" s="302"/>
      <c r="I89" s="302"/>
      <c r="J89" s="301" t="str">
        <f>'[5]Precios de contratos anteriores'!AV93</f>
        <v xml:space="preserve"> </v>
      </c>
      <c r="K89" s="301" t="str">
        <f>'[5]Precios de contratos anteriores'!AW93</f>
        <v xml:space="preserve"> </v>
      </c>
      <c r="L89" s="301" t="str">
        <f>'[5]Precios de contratos anteriores'!AX93</f>
        <v xml:space="preserve"> </v>
      </c>
      <c r="M89" s="301" t="str">
        <f>'[5]Precios de contratos anteriores'!AY93</f>
        <v xml:space="preserve"> </v>
      </c>
      <c r="N89" s="302"/>
      <c r="O89" s="302"/>
      <c r="P89" s="302"/>
      <c r="Q89" s="302" t="str">
        <f>'[5]Precios de contratos anteriores'!AZ93</f>
        <v xml:space="preserve"> </v>
      </c>
      <c r="R89" s="302" t="str">
        <f>'[5]Precios de contratos anteriores'!BA93</f>
        <v xml:space="preserve"> </v>
      </c>
      <c r="S89" s="302" t="str">
        <f>'[5]Precios de contratos anteriores'!BB93</f>
        <v xml:space="preserve"> </v>
      </c>
      <c r="T89" s="302"/>
      <c r="U89" s="302"/>
      <c r="V89" s="302"/>
      <c r="W89" s="302"/>
      <c r="X89" s="302"/>
      <c r="Y89" s="302"/>
      <c r="Z89" s="302"/>
      <c r="AA89" s="302"/>
      <c r="AB89" s="302"/>
      <c r="AC89" s="302"/>
      <c r="AD89" s="302"/>
      <c r="AE89" s="302"/>
      <c r="AF89" s="302"/>
      <c r="AG89" s="302"/>
      <c r="AH89" s="302"/>
      <c r="AI89" s="302" t="str">
        <f>'[5]Precios de contratos anteriores'!BI93</f>
        <v xml:space="preserve"> </v>
      </c>
      <c r="AJ89" s="302"/>
      <c r="AK89" s="302"/>
      <c r="AL89" s="313">
        <v>1.8</v>
      </c>
      <c r="AM89" s="313">
        <v>1.99</v>
      </c>
      <c r="AN89" s="313">
        <v>2.34</v>
      </c>
      <c r="AO89" s="302"/>
      <c r="AP89" s="302"/>
      <c r="AQ89" s="302" t="str">
        <f>'[5]Precios de contratos anteriores'!BO93</f>
        <v xml:space="preserve"> </v>
      </c>
      <c r="AR89" s="303">
        <v>1.8480000000000001</v>
      </c>
      <c r="AS89" s="303">
        <v>1.8304</v>
      </c>
      <c r="AT89" s="303">
        <v>1.84</v>
      </c>
      <c r="AU89" s="302" t="str">
        <f>'[5]Precios de contratos anteriores'!BP93</f>
        <v xml:space="preserve"> </v>
      </c>
      <c r="AV89" s="302" t="str">
        <f>'[5]Precios de contratos anteriores'!BQ93</f>
        <v xml:space="preserve"> </v>
      </c>
      <c r="AW89" s="302" t="str">
        <f>'[5]Precios de contratos anteriores'!BR93</f>
        <v xml:space="preserve"> </v>
      </c>
      <c r="AX89" s="303"/>
      <c r="AY89" s="303"/>
      <c r="AZ89" s="303"/>
      <c r="BA89" s="303" t="str">
        <f>'[5]Precios de contratos anteriores'!BS93</f>
        <v xml:space="preserve"> </v>
      </c>
      <c r="BB89" s="303" t="str">
        <f>'[5]Precios de contratos anteriores'!BT93</f>
        <v xml:space="preserve"> </v>
      </c>
      <c r="BC89" s="302"/>
      <c r="BD89" s="302"/>
      <c r="BE89" s="302"/>
      <c r="BF89" s="302"/>
      <c r="BG89" s="302"/>
      <c r="BH89" s="302"/>
      <c r="BI89" s="302"/>
      <c r="BJ89" s="302"/>
      <c r="BK89" s="302"/>
      <c r="BL89" s="302"/>
      <c r="BM89" s="302"/>
      <c r="BN89" s="302"/>
      <c r="BO89" s="302"/>
      <c r="BP89" s="302"/>
      <c r="BQ89" s="302"/>
      <c r="BR89" s="302"/>
      <c r="BS89" s="302" t="str">
        <f>'[5]Precios de contratos anteriores'!CB93</f>
        <v xml:space="preserve"> </v>
      </c>
      <c r="BT89" s="302" t="str">
        <f>'[5]Precios de contratos anteriores'!CC93</f>
        <v xml:space="preserve"> </v>
      </c>
      <c r="BU89" s="302" t="str">
        <f>'[5]Precios de contratos anteriores'!CD93</f>
        <v xml:space="preserve"> </v>
      </c>
      <c r="BV89" s="302"/>
      <c r="BW89" s="302"/>
      <c r="BX89" s="302"/>
      <c r="BY89" s="301" t="str">
        <f>'[5]Precios de contratos anteriores'!CE93</f>
        <v xml:space="preserve"> </v>
      </c>
      <c r="BZ89" s="301" t="str">
        <f>'[5]Precios de contratos anteriores'!CF93</f>
        <v xml:space="preserve"> </v>
      </c>
      <c r="CA89" s="301" t="str">
        <f>'[5]Precios de contratos anteriores'!CG93</f>
        <v xml:space="preserve"> </v>
      </c>
      <c r="CB89" s="301">
        <f t="shared" si="160"/>
        <v>1.9154857142857142</v>
      </c>
      <c r="CC89" s="301">
        <f t="shared" si="161"/>
        <v>0.20032037197592109</v>
      </c>
      <c r="CD89" s="301">
        <f t="shared" si="162"/>
        <v>1.7151653423097932</v>
      </c>
      <c r="CE89" s="301">
        <f t="shared" si="163"/>
        <v>2.1158060862616352</v>
      </c>
      <c r="CF89" s="301">
        <f t="shared" si="164"/>
        <v>1.9360000000000002</v>
      </c>
      <c r="CG89" s="300" t="str">
        <f t="shared" si="165"/>
        <v/>
      </c>
      <c r="CH89" s="300" t="str">
        <f t="shared" si="166"/>
        <v/>
      </c>
      <c r="CI89" s="300" t="str">
        <f t="shared" si="167"/>
        <v/>
      </c>
      <c r="CJ89" s="300" t="str">
        <f t="shared" si="168"/>
        <v/>
      </c>
      <c r="CK89" s="300" t="str">
        <f t="shared" si="169"/>
        <v/>
      </c>
      <c r="CL89" s="300" t="str">
        <f t="shared" si="170"/>
        <v/>
      </c>
      <c r="CM89" s="300" t="str">
        <f t="shared" si="171"/>
        <v/>
      </c>
      <c r="CN89" s="300" t="str">
        <f t="shared" si="172"/>
        <v/>
      </c>
      <c r="CO89" s="300" t="str">
        <f t="shared" si="173"/>
        <v/>
      </c>
      <c r="CP89" s="300" t="str">
        <f t="shared" si="174"/>
        <v/>
      </c>
      <c r="CQ89" s="300" t="str">
        <f t="shared" si="175"/>
        <v/>
      </c>
      <c r="CR89" s="300" t="str">
        <f t="shared" si="176"/>
        <v/>
      </c>
      <c r="CS89" s="300" t="str">
        <f t="shared" si="177"/>
        <v/>
      </c>
      <c r="CT89" s="300" t="str">
        <f t="shared" si="178"/>
        <v/>
      </c>
      <c r="CU89" s="300" t="str">
        <f t="shared" si="179"/>
        <v/>
      </c>
      <c r="CV89" s="300" t="str">
        <f t="shared" si="180"/>
        <v/>
      </c>
      <c r="CW89" s="300" t="str">
        <f t="shared" si="181"/>
        <v/>
      </c>
      <c r="CX89" s="300" t="str">
        <f t="shared" si="182"/>
        <v/>
      </c>
      <c r="CY89" s="300" t="str">
        <f t="shared" si="183"/>
        <v/>
      </c>
      <c r="CZ89" s="300" t="str">
        <f t="shared" si="184"/>
        <v/>
      </c>
      <c r="DA89" s="300" t="str">
        <f t="shared" si="185"/>
        <v/>
      </c>
      <c r="DB89" s="300" t="str">
        <f t="shared" si="186"/>
        <v/>
      </c>
      <c r="DC89" s="300" t="str">
        <f t="shared" si="187"/>
        <v/>
      </c>
      <c r="DD89" s="300" t="str">
        <f t="shared" si="188"/>
        <v/>
      </c>
      <c r="DE89" s="300" t="str">
        <f t="shared" si="189"/>
        <v/>
      </c>
      <c r="DF89" s="300" t="str">
        <f t="shared" si="190"/>
        <v/>
      </c>
      <c r="DG89" s="300" t="str">
        <f t="shared" si="191"/>
        <v/>
      </c>
      <c r="DH89" s="300" t="str">
        <f t="shared" si="192"/>
        <v/>
      </c>
      <c r="DI89" s="300" t="str">
        <f t="shared" si="193"/>
        <v/>
      </c>
      <c r="DJ89" s="300" t="str">
        <f t="shared" si="194"/>
        <v/>
      </c>
      <c r="DK89" s="300">
        <f t="shared" si="195"/>
        <v>1.8</v>
      </c>
      <c r="DL89" s="300" t="str">
        <f t="shared" si="196"/>
        <v/>
      </c>
      <c r="DM89" s="300" t="str">
        <f t="shared" si="197"/>
        <v/>
      </c>
      <c r="DN89" s="300" t="str">
        <f t="shared" si="198"/>
        <v/>
      </c>
      <c r="DO89" s="300" t="str">
        <f t="shared" si="199"/>
        <v/>
      </c>
      <c r="DP89" s="300" t="str">
        <f t="shared" si="200"/>
        <v/>
      </c>
      <c r="DQ89" s="300">
        <f t="shared" si="201"/>
        <v>1.8480000000000001</v>
      </c>
      <c r="DR89" s="300">
        <f t="shared" si="202"/>
        <v>1.8304</v>
      </c>
      <c r="DS89" s="300">
        <f t="shared" si="203"/>
        <v>1.84</v>
      </c>
      <c r="DT89" s="300" t="str">
        <f t="shared" si="204"/>
        <v/>
      </c>
      <c r="DU89" s="300" t="str">
        <f t="shared" si="205"/>
        <v/>
      </c>
      <c r="DV89" s="300" t="str">
        <f t="shared" si="206"/>
        <v/>
      </c>
      <c r="DW89" s="300" t="str">
        <f t="shared" si="207"/>
        <v/>
      </c>
      <c r="DX89" s="300" t="str">
        <f t="shared" si="208"/>
        <v/>
      </c>
      <c r="DY89" s="300" t="str">
        <f t="shared" si="209"/>
        <v/>
      </c>
      <c r="DZ89" s="300" t="str">
        <f t="shared" si="210"/>
        <v/>
      </c>
      <c r="EA89" s="300" t="str">
        <f t="shared" si="211"/>
        <v/>
      </c>
      <c r="EB89" s="300" t="str">
        <f t="shared" si="212"/>
        <v/>
      </c>
      <c r="EC89" s="300" t="str">
        <f t="shared" si="213"/>
        <v/>
      </c>
      <c r="ED89" s="300" t="str">
        <f t="shared" si="214"/>
        <v/>
      </c>
      <c r="EE89" s="300" t="str">
        <f t="shared" si="215"/>
        <v/>
      </c>
      <c r="EF89" s="300" t="str">
        <f t="shared" si="216"/>
        <v/>
      </c>
      <c r="EG89" s="300" t="str">
        <f t="shared" si="217"/>
        <v/>
      </c>
      <c r="EH89" s="300" t="str">
        <f t="shared" si="218"/>
        <v/>
      </c>
      <c r="EI89" s="300" t="str">
        <f t="shared" si="219"/>
        <v/>
      </c>
      <c r="EJ89" s="300" t="str">
        <f t="shared" si="220"/>
        <v/>
      </c>
      <c r="EK89" s="300" t="str">
        <f t="shared" si="221"/>
        <v/>
      </c>
      <c r="EL89" s="300" t="str">
        <f t="shared" si="222"/>
        <v/>
      </c>
      <c r="EM89" s="300" t="str">
        <f t="shared" si="223"/>
        <v/>
      </c>
      <c r="EN89" s="300" t="str">
        <f t="shared" si="224"/>
        <v/>
      </c>
      <c r="EO89" s="300" t="str">
        <f t="shared" si="225"/>
        <v/>
      </c>
      <c r="EP89" s="300" t="str">
        <f t="shared" si="226"/>
        <v/>
      </c>
      <c r="EQ89" s="300" t="str">
        <f t="shared" si="227"/>
        <v/>
      </c>
      <c r="ER89" s="300" t="str">
        <f t="shared" si="228"/>
        <v/>
      </c>
      <c r="ES89" s="300" t="str">
        <f t="shared" si="229"/>
        <v/>
      </c>
      <c r="ET89" s="300" t="str">
        <f t="shared" si="230"/>
        <v/>
      </c>
      <c r="EU89" s="300" t="str">
        <f t="shared" si="231"/>
        <v/>
      </c>
      <c r="EV89" s="300" t="str">
        <f t="shared" si="232"/>
        <v/>
      </c>
      <c r="EW89" s="300" t="str">
        <f t="shared" si="233"/>
        <v/>
      </c>
      <c r="EX89" s="300" t="str">
        <f t="shared" si="234"/>
        <v/>
      </c>
      <c r="EY89" s="300" t="str">
        <f t="shared" si="235"/>
        <v/>
      </c>
      <c r="EZ89" s="300" t="str">
        <f t="shared" si="236"/>
        <v/>
      </c>
      <c r="FA89" s="299">
        <f t="shared" si="237"/>
        <v>1.83</v>
      </c>
      <c r="FB89" s="299">
        <f>ROUND(FA89*(1+[5]Inflación!$G$50),2)</f>
        <v>1.85</v>
      </c>
      <c r="FC89" s="298">
        <f t="shared" si="238"/>
        <v>3.9772727272727293E-2</v>
      </c>
    </row>
    <row r="90" spans="2:159" ht="21" customHeight="1">
      <c r="B90" s="309">
        <f t="shared" si="239"/>
        <v>85</v>
      </c>
      <c r="C90" s="316" t="s">
        <v>982</v>
      </c>
      <c r="D90" s="302"/>
      <c r="E90" s="311" t="s">
        <v>12</v>
      </c>
      <c r="F90" s="314">
        <v>2.0099999999999998</v>
      </c>
      <c r="G90" s="304"/>
      <c r="H90" s="302"/>
      <c r="I90" s="302"/>
      <c r="J90" s="301" t="str">
        <f>'[5]Precios de contratos anteriores'!AV94</f>
        <v xml:space="preserve"> </v>
      </c>
      <c r="K90" s="301" t="str">
        <f>'[5]Precios de contratos anteriores'!AW94</f>
        <v xml:space="preserve"> </v>
      </c>
      <c r="L90" s="301" t="str">
        <f>'[5]Precios de contratos anteriores'!AX94</f>
        <v xml:space="preserve"> </v>
      </c>
      <c r="M90" s="301" t="str">
        <f>'[5]Precios de contratos anteriores'!AY94</f>
        <v xml:space="preserve"> </v>
      </c>
      <c r="N90" s="302"/>
      <c r="O90" s="302"/>
      <c r="P90" s="302"/>
      <c r="Q90" s="302" t="str">
        <f>'[5]Precios de contratos anteriores'!AZ94</f>
        <v xml:space="preserve"> </v>
      </c>
      <c r="R90" s="302" t="str">
        <f>'[5]Precios de contratos anteriores'!BA94</f>
        <v xml:space="preserve"> </v>
      </c>
      <c r="S90" s="302" t="str">
        <f>'[5]Precios de contratos anteriores'!BB94</f>
        <v xml:space="preserve"> </v>
      </c>
      <c r="T90" s="302"/>
      <c r="U90" s="302"/>
      <c r="V90" s="302"/>
      <c r="W90" s="302"/>
      <c r="X90" s="302"/>
      <c r="Y90" s="302"/>
      <c r="Z90" s="302"/>
      <c r="AA90" s="302"/>
      <c r="AB90" s="302"/>
      <c r="AC90" s="302"/>
      <c r="AD90" s="302"/>
      <c r="AE90" s="302"/>
      <c r="AF90" s="302"/>
      <c r="AG90" s="302"/>
      <c r="AH90" s="302"/>
      <c r="AI90" s="302" t="str">
        <f>'[5]Precios de contratos anteriores'!BI94</f>
        <v xml:space="preserve"> </v>
      </c>
      <c r="AJ90" s="302"/>
      <c r="AK90" s="302"/>
      <c r="AL90" s="313"/>
      <c r="AM90" s="313"/>
      <c r="AN90" s="313"/>
      <c r="AO90" s="302"/>
      <c r="AP90" s="302"/>
      <c r="AQ90" s="302" t="str">
        <f>'[5]Precios de contratos anteriores'!BO94</f>
        <v xml:space="preserve"> </v>
      </c>
      <c r="AR90" s="303">
        <v>2.1104999999999996</v>
      </c>
      <c r="AS90" s="303">
        <v>2.0903999999999998</v>
      </c>
      <c r="AT90" s="303">
        <v>2.5499999999999998</v>
      </c>
      <c r="AU90" s="302" t="str">
        <f>'[5]Precios de contratos anteriores'!BP94</f>
        <v xml:space="preserve"> </v>
      </c>
      <c r="AV90" s="302" t="str">
        <f>'[5]Precios de contratos anteriores'!BQ94</f>
        <v xml:space="preserve"> </v>
      </c>
      <c r="AW90" s="302" t="str">
        <f>'[5]Precios de contratos anteriores'!BR94</f>
        <v xml:space="preserve"> </v>
      </c>
      <c r="AX90" s="303"/>
      <c r="AY90" s="303"/>
      <c r="AZ90" s="303"/>
      <c r="BA90" s="303" t="str">
        <f>'[5]Precios de contratos anteriores'!BS94</f>
        <v xml:space="preserve"> </v>
      </c>
      <c r="BB90" s="303" t="str">
        <f>'[5]Precios de contratos anteriores'!BT94</f>
        <v xml:space="preserve"> </v>
      </c>
      <c r="BC90" s="302"/>
      <c r="BD90" s="302"/>
      <c r="BE90" s="302"/>
      <c r="BF90" s="302"/>
      <c r="BG90" s="302"/>
      <c r="BH90" s="302"/>
      <c r="BI90" s="302"/>
      <c r="BJ90" s="302"/>
      <c r="BK90" s="302"/>
      <c r="BL90" s="302"/>
      <c r="BM90" s="302"/>
      <c r="BN90" s="302"/>
      <c r="BO90" s="302"/>
      <c r="BP90" s="302"/>
      <c r="BQ90" s="302"/>
      <c r="BR90" s="302"/>
      <c r="BS90" s="302" t="str">
        <f>'[5]Precios de contratos anteriores'!CB94</f>
        <v xml:space="preserve"> </v>
      </c>
      <c r="BT90" s="302" t="str">
        <f>'[5]Precios de contratos anteriores'!CC94</f>
        <v xml:space="preserve"> </v>
      </c>
      <c r="BU90" s="302" t="str">
        <f>'[5]Precios de contratos anteriores'!CD94</f>
        <v xml:space="preserve"> </v>
      </c>
      <c r="BV90" s="302"/>
      <c r="BW90" s="302"/>
      <c r="BX90" s="302"/>
      <c r="BY90" s="301" t="str">
        <f>'[5]Precios de contratos anteriores'!CE94</f>
        <v xml:space="preserve"> </v>
      </c>
      <c r="BZ90" s="301" t="str">
        <f>'[5]Precios de contratos anteriores'!CF94</f>
        <v xml:space="preserve"> </v>
      </c>
      <c r="CA90" s="301" t="str">
        <f>'[5]Precios de contratos anteriores'!CG94</f>
        <v xml:space="preserve"> </v>
      </c>
      <c r="CB90" s="301">
        <f t="shared" si="160"/>
        <v>2.1902249999999999</v>
      </c>
      <c r="CC90" s="301">
        <f t="shared" si="161"/>
        <v>0.24374864615008637</v>
      </c>
      <c r="CD90" s="301">
        <f t="shared" si="162"/>
        <v>1.9464763538499135</v>
      </c>
      <c r="CE90" s="301">
        <f t="shared" si="163"/>
        <v>2.4339736461500863</v>
      </c>
      <c r="CF90" s="301">
        <f t="shared" si="164"/>
        <v>2.2109999999999999</v>
      </c>
      <c r="CG90" s="300" t="str">
        <f t="shared" si="165"/>
        <v/>
      </c>
      <c r="CH90" s="300" t="str">
        <f t="shared" si="166"/>
        <v/>
      </c>
      <c r="CI90" s="300" t="str">
        <f t="shared" si="167"/>
        <v/>
      </c>
      <c r="CJ90" s="300" t="str">
        <f t="shared" si="168"/>
        <v/>
      </c>
      <c r="CK90" s="300" t="str">
        <f t="shared" si="169"/>
        <v/>
      </c>
      <c r="CL90" s="300" t="str">
        <f t="shared" si="170"/>
        <v/>
      </c>
      <c r="CM90" s="300" t="str">
        <f t="shared" si="171"/>
        <v/>
      </c>
      <c r="CN90" s="300" t="str">
        <f t="shared" si="172"/>
        <v/>
      </c>
      <c r="CO90" s="300" t="str">
        <f t="shared" si="173"/>
        <v/>
      </c>
      <c r="CP90" s="300" t="str">
        <f t="shared" si="174"/>
        <v/>
      </c>
      <c r="CQ90" s="300" t="str">
        <f t="shared" si="175"/>
        <v/>
      </c>
      <c r="CR90" s="300" t="str">
        <f t="shared" si="176"/>
        <v/>
      </c>
      <c r="CS90" s="300" t="str">
        <f t="shared" si="177"/>
        <v/>
      </c>
      <c r="CT90" s="300" t="str">
        <f t="shared" si="178"/>
        <v/>
      </c>
      <c r="CU90" s="300" t="str">
        <f t="shared" si="179"/>
        <v/>
      </c>
      <c r="CV90" s="300" t="str">
        <f t="shared" si="180"/>
        <v/>
      </c>
      <c r="CW90" s="300" t="str">
        <f t="shared" si="181"/>
        <v/>
      </c>
      <c r="CX90" s="300" t="str">
        <f t="shared" si="182"/>
        <v/>
      </c>
      <c r="CY90" s="300" t="str">
        <f t="shared" si="183"/>
        <v/>
      </c>
      <c r="CZ90" s="300" t="str">
        <f t="shared" si="184"/>
        <v/>
      </c>
      <c r="DA90" s="300" t="str">
        <f t="shared" si="185"/>
        <v/>
      </c>
      <c r="DB90" s="300" t="str">
        <f t="shared" si="186"/>
        <v/>
      </c>
      <c r="DC90" s="300" t="str">
        <f t="shared" si="187"/>
        <v/>
      </c>
      <c r="DD90" s="300" t="str">
        <f t="shared" si="188"/>
        <v/>
      </c>
      <c r="DE90" s="300" t="str">
        <f t="shared" si="189"/>
        <v/>
      </c>
      <c r="DF90" s="300" t="str">
        <f t="shared" si="190"/>
        <v/>
      </c>
      <c r="DG90" s="300" t="str">
        <f t="shared" si="191"/>
        <v/>
      </c>
      <c r="DH90" s="300" t="str">
        <f t="shared" si="192"/>
        <v/>
      </c>
      <c r="DI90" s="300" t="str">
        <f t="shared" si="193"/>
        <v/>
      </c>
      <c r="DJ90" s="300" t="str">
        <f t="shared" si="194"/>
        <v/>
      </c>
      <c r="DK90" s="300" t="str">
        <f t="shared" si="195"/>
        <v/>
      </c>
      <c r="DL90" s="300" t="str">
        <f t="shared" si="196"/>
        <v/>
      </c>
      <c r="DM90" s="300" t="str">
        <f t="shared" si="197"/>
        <v/>
      </c>
      <c r="DN90" s="300" t="str">
        <f t="shared" si="198"/>
        <v/>
      </c>
      <c r="DO90" s="300" t="str">
        <f t="shared" si="199"/>
        <v/>
      </c>
      <c r="DP90" s="300" t="str">
        <f t="shared" si="200"/>
        <v/>
      </c>
      <c r="DQ90" s="300">
        <f t="shared" si="201"/>
        <v>2.1104999999999996</v>
      </c>
      <c r="DR90" s="300">
        <f t="shared" si="202"/>
        <v>2.0903999999999998</v>
      </c>
      <c r="DS90" s="300" t="str">
        <f t="shared" si="203"/>
        <v/>
      </c>
      <c r="DT90" s="300" t="str">
        <f t="shared" si="204"/>
        <v/>
      </c>
      <c r="DU90" s="300" t="str">
        <f t="shared" si="205"/>
        <v/>
      </c>
      <c r="DV90" s="300" t="str">
        <f t="shared" si="206"/>
        <v/>
      </c>
      <c r="DW90" s="300" t="str">
        <f t="shared" si="207"/>
        <v/>
      </c>
      <c r="DX90" s="300" t="str">
        <f t="shared" si="208"/>
        <v/>
      </c>
      <c r="DY90" s="300" t="str">
        <f t="shared" si="209"/>
        <v/>
      </c>
      <c r="DZ90" s="300" t="str">
        <f t="shared" si="210"/>
        <v/>
      </c>
      <c r="EA90" s="300" t="str">
        <f t="shared" si="211"/>
        <v/>
      </c>
      <c r="EB90" s="300" t="str">
        <f t="shared" si="212"/>
        <v/>
      </c>
      <c r="EC90" s="300" t="str">
        <f t="shared" si="213"/>
        <v/>
      </c>
      <c r="ED90" s="300" t="str">
        <f t="shared" si="214"/>
        <v/>
      </c>
      <c r="EE90" s="300" t="str">
        <f t="shared" si="215"/>
        <v/>
      </c>
      <c r="EF90" s="300" t="str">
        <f t="shared" si="216"/>
        <v/>
      </c>
      <c r="EG90" s="300" t="str">
        <f t="shared" si="217"/>
        <v/>
      </c>
      <c r="EH90" s="300" t="str">
        <f t="shared" si="218"/>
        <v/>
      </c>
      <c r="EI90" s="300" t="str">
        <f t="shared" si="219"/>
        <v/>
      </c>
      <c r="EJ90" s="300" t="str">
        <f t="shared" si="220"/>
        <v/>
      </c>
      <c r="EK90" s="300" t="str">
        <f t="shared" si="221"/>
        <v/>
      </c>
      <c r="EL90" s="300" t="str">
        <f t="shared" si="222"/>
        <v/>
      </c>
      <c r="EM90" s="300" t="str">
        <f t="shared" si="223"/>
        <v/>
      </c>
      <c r="EN90" s="300" t="str">
        <f t="shared" si="224"/>
        <v/>
      </c>
      <c r="EO90" s="300" t="str">
        <f t="shared" si="225"/>
        <v/>
      </c>
      <c r="EP90" s="300" t="str">
        <f t="shared" si="226"/>
        <v/>
      </c>
      <c r="EQ90" s="300" t="str">
        <f t="shared" si="227"/>
        <v/>
      </c>
      <c r="ER90" s="300" t="str">
        <f t="shared" si="228"/>
        <v/>
      </c>
      <c r="ES90" s="300" t="str">
        <f t="shared" si="229"/>
        <v/>
      </c>
      <c r="ET90" s="300" t="str">
        <f t="shared" si="230"/>
        <v/>
      </c>
      <c r="EU90" s="300" t="str">
        <f t="shared" si="231"/>
        <v/>
      </c>
      <c r="EV90" s="300" t="str">
        <f t="shared" si="232"/>
        <v/>
      </c>
      <c r="EW90" s="300" t="str">
        <f t="shared" si="233"/>
        <v/>
      </c>
      <c r="EX90" s="300" t="str">
        <f t="shared" si="234"/>
        <v/>
      </c>
      <c r="EY90" s="300" t="str">
        <f t="shared" si="235"/>
        <v/>
      </c>
      <c r="EZ90" s="300" t="str">
        <f t="shared" si="236"/>
        <v/>
      </c>
      <c r="FA90" s="299">
        <f t="shared" si="237"/>
        <v>2.1</v>
      </c>
      <c r="FB90" s="299">
        <f>ROUND(FA90*(1+[5]Inflación!$G$50),2)</f>
        <v>2.13</v>
      </c>
      <c r="FC90" s="298">
        <f t="shared" si="238"/>
        <v>4.4776119402985204E-2</v>
      </c>
    </row>
    <row r="91" spans="2:159" ht="21" customHeight="1">
      <c r="B91" s="309">
        <f t="shared" si="239"/>
        <v>86</v>
      </c>
      <c r="C91" s="316" t="s">
        <v>981</v>
      </c>
      <c r="D91" s="302"/>
      <c r="E91" s="311" t="s">
        <v>12</v>
      </c>
      <c r="F91" s="314">
        <v>2.46</v>
      </c>
      <c r="G91" s="304"/>
      <c r="H91" s="302"/>
      <c r="I91" s="302"/>
      <c r="J91" s="301" t="str">
        <f>'[5]Precios de contratos anteriores'!AV95</f>
        <v xml:space="preserve"> </v>
      </c>
      <c r="K91" s="301" t="str">
        <f>'[5]Precios de contratos anteriores'!AW95</f>
        <v xml:space="preserve"> </v>
      </c>
      <c r="L91" s="301" t="str">
        <f>'[5]Precios de contratos anteriores'!AX95</f>
        <v xml:space="preserve"> </v>
      </c>
      <c r="M91" s="301" t="str">
        <f>'[5]Precios de contratos anteriores'!AY95</f>
        <v xml:space="preserve"> </v>
      </c>
      <c r="N91" s="302"/>
      <c r="O91" s="302"/>
      <c r="P91" s="302"/>
      <c r="Q91" s="302" t="str">
        <f>'[5]Precios de contratos anteriores'!AZ95</f>
        <v xml:space="preserve"> </v>
      </c>
      <c r="R91" s="302" t="str">
        <f>'[5]Precios de contratos anteriores'!BA95</f>
        <v xml:space="preserve"> </v>
      </c>
      <c r="S91" s="302" t="str">
        <f>'[5]Precios de contratos anteriores'!BB95</f>
        <v xml:space="preserve"> </v>
      </c>
      <c r="T91" s="302"/>
      <c r="U91" s="302"/>
      <c r="V91" s="302"/>
      <c r="W91" s="302"/>
      <c r="X91" s="302"/>
      <c r="Y91" s="302"/>
      <c r="Z91" s="302"/>
      <c r="AA91" s="302"/>
      <c r="AB91" s="302"/>
      <c r="AC91" s="302"/>
      <c r="AD91" s="302"/>
      <c r="AE91" s="302"/>
      <c r="AF91" s="302"/>
      <c r="AG91" s="302"/>
      <c r="AH91" s="302"/>
      <c r="AI91" s="302" t="str">
        <f>'[5]Precios de contratos anteriores'!BI95</f>
        <v xml:space="preserve"> </v>
      </c>
      <c r="AJ91" s="302"/>
      <c r="AK91" s="302"/>
      <c r="AL91" s="313"/>
      <c r="AM91" s="313"/>
      <c r="AN91" s="313"/>
      <c r="AO91" s="302"/>
      <c r="AP91" s="302"/>
      <c r="AQ91" s="302" t="str">
        <f>'[5]Precios de contratos anteriores'!BO95</f>
        <v xml:space="preserve"> </v>
      </c>
      <c r="AR91" s="303">
        <v>2.5830000000000002</v>
      </c>
      <c r="AS91" s="303">
        <v>2.5583999999999998</v>
      </c>
      <c r="AT91" s="303">
        <v>2.78</v>
      </c>
      <c r="AU91" s="302" t="str">
        <f>'[5]Precios de contratos anteriores'!BP95</f>
        <v xml:space="preserve"> </v>
      </c>
      <c r="AV91" s="302" t="str">
        <f>'[5]Precios de contratos anteriores'!BQ95</f>
        <v xml:space="preserve"> </v>
      </c>
      <c r="AW91" s="302" t="str">
        <f>'[5]Precios de contratos anteriores'!BR95</f>
        <v xml:space="preserve"> </v>
      </c>
      <c r="AX91" s="303"/>
      <c r="AY91" s="303"/>
      <c r="AZ91" s="303"/>
      <c r="BA91" s="303" t="str">
        <f>'[5]Precios de contratos anteriores'!BS95</f>
        <v xml:space="preserve"> </v>
      </c>
      <c r="BB91" s="303" t="str">
        <f>'[5]Precios de contratos anteriores'!BT95</f>
        <v xml:space="preserve"> </v>
      </c>
      <c r="BC91" s="302"/>
      <c r="BD91" s="302"/>
      <c r="BE91" s="302"/>
      <c r="BF91" s="302"/>
      <c r="BG91" s="302"/>
      <c r="BH91" s="302"/>
      <c r="BI91" s="302"/>
      <c r="BJ91" s="302"/>
      <c r="BK91" s="302"/>
      <c r="BL91" s="302"/>
      <c r="BM91" s="302"/>
      <c r="BN91" s="302"/>
      <c r="BO91" s="302"/>
      <c r="BP91" s="302"/>
      <c r="BQ91" s="302"/>
      <c r="BR91" s="302"/>
      <c r="BS91" s="302" t="str">
        <f>'[5]Precios de contratos anteriores'!CB95</f>
        <v xml:space="preserve"> </v>
      </c>
      <c r="BT91" s="302" t="str">
        <f>'[5]Precios de contratos anteriores'!CC95</f>
        <v xml:space="preserve"> </v>
      </c>
      <c r="BU91" s="302" t="str">
        <f>'[5]Precios de contratos anteriores'!CD95</f>
        <v xml:space="preserve"> </v>
      </c>
      <c r="BV91" s="302"/>
      <c r="BW91" s="302"/>
      <c r="BX91" s="302"/>
      <c r="BY91" s="301" t="str">
        <f>'[5]Precios de contratos anteriores'!CE95</f>
        <v xml:space="preserve"> </v>
      </c>
      <c r="BZ91" s="301" t="str">
        <f>'[5]Precios de contratos anteriores'!CF95</f>
        <v xml:space="preserve"> </v>
      </c>
      <c r="CA91" s="301" t="str">
        <f>'[5]Precios de contratos anteriores'!CG95</f>
        <v xml:space="preserve"> </v>
      </c>
      <c r="CB91" s="301">
        <f t="shared" si="160"/>
        <v>2.5953499999999998</v>
      </c>
      <c r="CC91" s="301">
        <f t="shared" si="161"/>
        <v>0.13408090840981046</v>
      </c>
      <c r="CD91" s="301">
        <f t="shared" si="162"/>
        <v>2.4612690915901894</v>
      </c>
      <c r="CE91" s="301">
        <f t="shared" si="163"/>
        <v>2.7294309084098103</v>
      </c>
      <c r="CF91" s="301">
        <f t="shared" si="164"/>
        <v>2.706</v>
      </c>
      <c r="CG91" s="300" t="str">
        <f t="shared" si="165"/>
        <v/>
      </c>
      <c r="CH91" s="300" t="str">
        <f t="shared" si="166"/>
        <v/>
      </c>
      <c r="CI91" s="300" t="str">
        <f t="shared" si="167"/>
        <v/>
      </c>
      <c r="CJ91" s="300" t="str">
        <f t="shared" si="168"/>
        <v/>
      </c>
      <c r="CK91" s="300" t="str">
        <f t="shared" si="169"/>
        <v/>
      </c>
      <c r="CL91" s="300" t="str">
        <f t="shared" si="170"/>
        <v/>
      </c>
      <c r="CM91" s="300" t="str">
        <f t="shared" si="171"/>
        <v/>
      </c>
      <c r="CN91" s="300" t="str">
        <f t="shared" si="172"/>
        <v/>
      </c>
      <c r="CO91" s="300" t="str">
        <f t="shared" si="173"/>
        <v/>
      </c>
      <c r="CP91" s="300" t="str">
        <f t="shared" si="174"/>
        <v/>
      </c>
      <c r="CQ91" s="300" t="str">
        <f t="shared" si="175"/>
        <v/>
      </c>
      <c r="CR91" s="300" t="str">
        <f t="shared" si="176"/>
        <v/>
      </c>
      <c r="CS91" s="300" t="str">
        <f t="shared" si="177"/>
        <v/>
      </c>
      <c r="CT91" s="300" t="str">
        <f t="shared" si="178"/>
        <v/>
      </c>
      <c r="CU91" s="300" t="str">
        <f t="shared" si="179"/>
        <v/>
      </c>
      <c r="CV91" s="300" t="str">
        <f t="shared" si="180"/>
        <v/>
      </c>
      <c r="CW91" s="300" t="str">
        <f t="shared" si="181"/>
        <v/>
      </c>
      <c r="CX91" s="300" t="str">
        <f t="shared" si="182"/>
        <v/>
      </c>
      <c r="CY91" s="300" t="str">
        <f t="shared" si="183"/>
        <v/>
      </c>
      <c r="CZ91" s="300" t="str">
        <f t="shared" si="184"/>
        <v/>
      </c>
      <c r="DA91" s="300" t="str">
        <f t="shared" si="185"/>
        <v/>
      </c>
      <c r="DB91" s="300" t="str">
        <f t="shared" si="186"/>
        <v/>
      </c>
      <c r="DC91" s="300" t="str">
        <f t="shared" si="187"/>
        <v/>
      </c>
      <c r="DD91" s="300" t="str">
        <f t="shared" si="188"/>
        <v/>
      </c>
      <c r="DE91" s="300" t="str">
        <f t="shared" si="189"/>
        <v/>
      </c>
      <c r="DF91" s="300" t="str">
        <f t="shared" si="190"/>
        <v/>
      </c>
      <c r="DG91" s="300" t="str">
        <f t="shared" si="191"/>
        <v/>
      </c>
      <c r="DH91" s="300" t="str">
        <f t="shared" si="192"/>
        <v/>
      </c>
      <c r="DI91" s="300" t="str">
        <f t="shared" si="193"/>
        <v/>
      </c>
      <c r="DJ91" s="300" t="str">
        <f t="shared" si="194"/>
        <v/>
      </c>
      <c r="DK91" s="300" t="str">
        <f t="shared" si="195"/>
        <v/>
      </c>
      <c r="DL91" s="300" t="str">
        <f t="shared" si="196"/>
        <v/>
      </c>
      <c r="DM91" s="300" t="str">
        <f t="shared" si="197"/>
        <v/>
      </c>
      <c r="DN91" s="300" t="str">
        <f t="shared" si="198"/>
        <v/>
      </c>
      <c r="DO91" s="300" t="str">
        <f t="shared" si="199"/>
        <v/>
      </c>
      <c r="DP91" s="300" t="str">
        <f t="shared" si="200"/>
        <v/>
      </c>
      <c r="DQ91" s="300">
        <f t="shared" si="201"/>
        <v>2.5830000000000002</v>
      </c>
      <c r="DR91" s="300">
        <f t="shared" si="202"/>
        <v>2.5583999999999998</v>
      </c>
      <c r="DS91" s="300" t="str">
        <f t="shared" si="203"/>
        <v/>
      </c>
      <c r="DT91" s="300" t="str">
        <f t="shared" si="204"/>
        <v/>
      </c>
      <c r="DU91" s="300" t="str">
        <f t="shared" si="205"/>
        <v/>
      </c>
      <c r="DV91" s="300" t="str">
        <f t="shared" si="206"/>
        <v/>
      </c>
      <c r="DW91" s="300" t="str">
        <f t="shared" si="207"/>
        <v/>
      </c>
      <c r="DX91" s="300" t="str">
        <f t="shared" si="208"/>
        <v/>
      </c>
      <c r="DY91" s="300" t="str">
        <f t="shared" si="209"/>
        <v/>
      </c>
      <c r="DZ91" s="300" t="str">
        <f t="shared" si="210"/>
        <v/>
      </c>
      <c r="EA91" s="300" t="str">
        <f t="shared" si="211"/>
        <v/>
      </c>
      <c r="EB91" s="300" t="str">
        <f t="shared" si="212"/>
        <v/>
      </c>
      <c r="EC91" s="300" t="str">
        <f t="shared" si="213"/>
        <v/>
      </c>
      <c r="ED91" s="300" t="str">
        <f t="shared" si="214"/>
        <v/>
      </c>
      <c r="EE91" s="300" t="str">
        <f t="shared" si="215"/>
        <v/>
      </c>
      <c r="EF91" s="300" t="str">
        <f t="shared" si="216"/>
        <v/>
      </c>
      <c r="EG91" s="300" t="str">
        <f t="shared" si="217"/>
        <v/>
      </c>
      <c r="EH91" s="300" t="str">
        <f t="shared" si="218"/>
        <v/>
      </c>
      <c r="EI91" s="300" t="str">
        <f t="shared" si="219"/>
        <v/>
      </c>
      <c r="EJ91" s="300" t="str">
        <f t="shared" si="220"/>
        <v/>
      </c>
      <c r="EK91" s="300" t="str">
        <f t="shared" si="221"/>
        <v/>
      </c>
      <c r="EL91" s="300" t="str">
        <f t="shared" si="222"/>
        <v/>
      </c>
      <c r="EM91" s="300" t="str">
        <f t="shared" si="223"/>
        <v/>
      </c>
      <c r="EN91" s="300" t="str">
        <f t="shared" si="224"/>
        <v/>
      </c>
      <c r="EO91" s="300" t="str">
        <f t="shared" si="225"/>
        <v/>
      </c>
      <c r="EP91" s="300" t="str">
        <f t="shared" si="226"/>
        <v/>
      </c>
      <c r="EQ91" s="300" t="str">
        <f t="shared" si="227"/>
        <v/>
      </c>
      <c r="ER91" s="300" t="str">
        <f t="shared" si="228"/>
        <v/>
      </c>
      <c r="ES91" s="300" t="str">
        <f t="shared" si="229"/>
        <v/>
      </c>
      <c r="ET91" s="300" t="str">
        <f t="shared" si="230"/>
        <v/>
      </c>
      <c r="EU91" s="300" t="str">
        <f t="shared" si="231"/>
        <v/>
      </c>
      <c r="EV91" s="300" t="str">
        <f t="shared" si="232"/>
        <v/>
      </c>
      <c r="EW91" s="300" t="str">
        <f t="shared" si="233"/>
        <v/>
      </c>
      <c r="EX91" s="300" t="str">
        <f t="shared" si="234"/>
        <v/>
      </c>
      <c r="EY91" s="300" t="str">
        <f t="shared" si="235"/>
        <v/>
      </c>
      <c r="EZ91" s="300" t="str">
        <f t="shared" si="236"/>
        <v/>
      </c>
      <c r="FA91" s="299">
        <f t="shared" si="237"/>
        <v>2.57</v>
      </c>
      <c r="FB91" s="299">
        <f>ROUND(FA91*(1+[5]Inflación!$G$50),2)</f>
        <v>2.6</v>
      </c>
      <c r="FC91" s="298">
        <f t="shared" si="238"/>
        <v>4.471544715447151E-2</v>
      </c>
    </row>
    <row r="92" spans="2:159" s="364" customFormat="1" ht="21" customHeight="1">
      <c r="B92" s="352">
        <f t="shared" si="239"/>
        <v>87</v>
      </c>
      <c r="C92" s="353" t="s">
        <v>145</v>
      </c>
      <c r="D92" s="354" t="s">
        <v>931</v>
      </c>
      <c r="E92" s="355" t="s">
        <v>12</v>
      </c>
      <c r="F92" s="356">
        <v>0.28000000000000003</v>
      </c>
      <c r="G92" s="357"/>
      <c r="H92" s="354"/>
      <c r="I92" s="354"/>
      <c r="J92" s="358" t="str">
        <f>'[5]Precios de contratos anteriores'!AV96</f>
        <v xml:space="preserve"> </v>
      </c>
      <c r="K92" s="358" t="str">
        <f>'[5]Precios de contratos anteriores'!AW96</f>
        <v xml:space="preserve"> </v>
      </c>
      <c r="L92" s="358" t="str">
        <f>'[5]Precios de contratos anteriores'!AX96</f>
        <v xml:space="preserve"> </v>
      </c>
      <c r="M92" s="358" t="str">
        <f>'[5]Precios de contratos anteriores'!AY96</f>
        <v xml:space="preserve"> </v>
      </c>
      <c r="N92" s="354"/>
      <c r="O92" s="354"/>
      <c r="P92" s="354"/>
      <c r="Q92" s="354" t="str">
        <f>'[5]Precios de contratos anteriores'!AZ96</f>
        <v xml:space="preserve"> </v>
      </c>
      <c r="R92" s="354" t="str">
        <f>'[5]Precios de contratos anteriores'!BA96</f>
        <v xml:space="preserve"> </v>
      </c>
      <c r="S92" s="354" t="str">
        <f>'[5]Precios de contratos anteriores'!BB96</f>
        <v xml:space="preserve"> </v>
      </c>
      <c r="T92" s="354"/>
      <c r="U92" s="354"/>
      <c r="V92" s="354"/>
      <c r="W92" s="354"/>
      <c r="X92" s="354"/>
      <c r="Y92" s="354"/>
      <c r="Z92" s="354"/>
      <c r="AA92" s="354"/>
      <c r="AB92" s="354"/>
      <c r="AC92" s="354"/>
      <c r="AD92" s="354"/>
      <c r="AE92" s="354"/>
      <c r="AF92" s="354"/>
      <c r="AG92" s="354"/>
      <c r="AH92" s="354"/>
      <c r="AI92" s="354" t="str">
        <f>'[5]Precios de contratos anteriores'!BI96</f>
        <v xml:space="preserve"> </v>
      </c>
      <c r="AJ92" s="354"/>
      <c r="AK92" s="354"/>
      <c r="AL92" s="359"/>
      <c r="AM92" s="359"/>
      <c r="AN92" s="359"/>
      <c r="AO92" s="354"/>
      <c r="AP92" s="354"/>
      <c r="AQ92" s="354" t="str">
        <f>'[5]Precios de contratos anteriores'!BO96</f>
        <v xml:space="preserve"> </v>
      </c>
      <c r="AR92" s="360">
        <v>0.29400000000000004</v>
      </c>
      <c r="AS92" s="360">
        <v>0.29120000000000001</v>
      </c>
      <c r="AT92" s="360">
        <v>0.32</v>
      </c>
      <c r="AU92" s="354" t="str">
        <f>'[5]Precios de contratos anteriores'!BP96</f>
        <v xml:space="preserve"> </v>
      </c>
      <c r="AV92" s="354" t="str">
        <f>'[5]Precios de contratos anteriores'!BQ96</f>
        <v xml:space="preserve"> </v>
      </c>
      <c r="AW92" s="354" t="str">
        <f>'[5]Precios de contratos anteriores'!BR96</f>
        <v xml:space="preserve"> </v>
      </c>
      <c r="AX92" s="360"/>
      <c r="AY92" s="360"/>
      <c r="AZ92" s="360"/>
      <c r="BA92" s="360" t="str">
        <f>'[5]Precios de contratos anteriores'!BS96</f>
        <v xml:space="preserve"> </v>
      </c>
      <c r="BB92" s="360" t="str">
        <f>'[5]Precios de contratos anteriores'!BT96</f>
        <v xml:space="preserve"> </v>
      </c>
      <c r="BC92" s="354"/>
      <c r="BD92" s="354"/>
      <c r="BE92" s="354"/>
      <c r="BF92" s="354"/>
      <c r="BG92" s="354"/>
      <c r="BH92" s="354"/>
      <c r="BI92" s="354"/>
      <c r="BJ92" s="354"/>
      <c r="BK92" s="354"/>
      <c r="BL92" s="354"/>
      <c r="BM92" s="354"/>
      <c r="BN92" s="354"/>
      <c r="BO92" s="354"/>
      <c r="BP92" s="354"/>
      <c r="BQ92" s="354"/>
      <c r="BR92" s="354"/>
      <c r="BS92" s="354" t="str">
        <f>'[5]Precios de contratos anteriores'!CB96</f>
        <v xml:space="preserve"> </v>
      </c>
      <c r="BT92" s="354" t="str">
        <f>'[5]Precios de contratos anteriores'!CC96</f>
        <v xml:space="preserve"> </v>
      </c>
      <c r="BU92" s="354" t="str">
        <f>'[5]Precios de contratos anteriores'!CD96</f>
        <v xml:space="preserve"> </v>
      </c>
      <c r="BV92" s="354"/>
      <c r="BW92" s="354"/>
      <c r="BX92" s="354"/>
      <c r="BY92" s="358" t="str">
        <f>'[5]Precios de contratos anteriores'!CE96</f>
        <v xml:space="preserve"> </v>
      </c>
      <c r="BZ92" s="358" t="str">
        <f>'[5]Precios de contratos anteriores'!CF96</f>
        <v xml:space="preserve"> </v>
      </c>
      <c r="CA92" s="358" t="str">
        <f>'[5]Precios de contratos anteriores'!CG96</f>
        <v xml:space="preserve"> </v>
      </c>
      <c r="CB92" s="358">
        <f t="shared" si="160"/>
        <v>0.29630000000000001</v>
      </c>
      <c r="CC92" s="358">
        <f t="shared" si="161"/>
        <v>1.6918234738490488E-2</v>
      </c>
      <c r="CD92" s="358">
        <f t="shared" si="162"/>
        <v>0.27938176526150954</v>
      </c>
      <c r="CE92" s="358">
        <f t="shared" si="163"/>
        <v>0.31321823473849048</v>
      </c>
      <c r="CF92" s="358">
        <f t="shared" si="164"/>
        <v>0.30800000000000005</v>
      </c>
      <c r="CG92" s="361" t="str">
        <f t="shared" si="165"/>
        <v/>
      </c>
      <c r="CH92" s="361" t="str">
        <f t="shared" si="166"/>
        <v/>
      </c>
      <c r="CI92" s="361" t="str">
        <f t="shared" si="167"/>
        <v/>
      </c>
      <c r="CJ92" s="361" t="str">
        <f t="shared" si="168"/>
        <v/>
      </c>
      <c r="CK92" s="361" t="str">
        <f t="shared" si="169"/>
        <v/>
      </c>
      <c r="CL92" s="361" t="str">
        <f t="shared" si="170"/>
        <v/>
      </c>
      <c r="CM92" s="361" t="str">
        <f t="shared" si="171"/>
        <v/>
      </c>
      <c r="CN92" s="361" t="str">
        <f t="shared" si="172"/>
        <v/>
      </c>
      <c r="CO92" s="361" t="str">
        <f t="shared" si="173"/>
        <v/>
      </c>
      <c r="CP92" s="361" t="str">
        <f t="shared" si="174"/>
        <v/>
      </c>
      <c r="CQ92" s="361" t="str">
        <f t="shared" si="175"/>
        <v/>
      </c>
      <c r="CR92" s="361" t="str">
        <f t="shared" si="176"/>
        <v/>
      </c>
      <c r="CS92" s="361" t="str">
        <f t="shared" si="177"/>
        <v/>
      </c>
      <c r="CT92" s="361" t="str">
        <f t="shared" si="178"/>
        <v/>
      </c>
      <c r="CU92" s="361" t="str">
        <f t="shared" si="179"/>
        <v/>
      </c>
      <c r="CV92" s="361" t="str">
        <f t="shared" si="180"/>
        <v/>
      </c>
      <c r="CW92" s="361" t="str">
        <f t="shared" si="181"/>
        <v/>
      </c>
      <c r="CX92" s="361" t="str">
        <f t="shared" si="182"/>
        <v/>
      </c>
      <c r="CY92" s="361" t="str">
        <f t="shared" si="183"/>
        <v/>
      </c>
      <c r="CZ92" s="361" t="str">
        <f t="shared" si="184"/>
        <v/>
      </c>
      <c r="DA92" s="361" t="str">
        <f t="shared" si="185"/>
        <v/>
      </c>
      <c r="DB92" s="361" t="str">
        <f t="shared" si="186"/>
        <v/>
      </c>
      <c r="DC92" s="361" t="str">
        <f t="shared" si="187"/>
        <v/>
      </c>
      <c r="DD92" s="361" t="str">
        <f t="shared" si="188"/>
        <v/>
      </c>
      <c r="DE92" s="361" t="str">
        <f t="shared" si="189"/>
        <v/>
      </c>
      <c r="DF92" s="361" t="str">
        <f t="shared" si="190"/>
        <v/>
      </c>
      <c r="DG92" s="361" t="str">
        <f t="shared" si="191"/>
        <v/>
      </c>
      <c r="DH92" s="361" t="str">
        <f t="shared" si="192"/>
        <v/>
      </c>
      <c r="DI92" s="361" t="str">
        <f t="shared" si="193"/>
        <v/>
      </c>
      <c r="DJ92" s="361" t="str">
        <f t="shared" si="194"/>
        <v/>
      </c>
      <c r="DK92" s="361" t="str">
        <f t="shared" si="195"/>
        <v/>
      </c>
      <c r="DL92" s="361" t="str">
        <f t="shared" si="196"/>
        <v/>
      </c>
      <c r="DM92" s="361" t="str">
        <f t="shared" si="197"/>
        <v/>
      </c>
      <c r="DN92" s="361" t="str">
        <f t="shared" si="198"/>
        <v/>
      </c>
      <c r="DO92" s="361" t="str">
        <f t="shared" si="199"/>
        <v/>
      </c>
      <c r="DP92" s="361" t="str">
        <f t="shared" si="200"/>
        <v/>
      </c>
      <c r="DQ92" s="361">
        <f t="shared" si="201"/>
        <v>0.29400000000000004</v>
      </c>
      <c r="DR92" s="361">
        <f t="shared" si="202"/>
        <v>0.29120000000000001</v>
      </c>
      <c r="DS92" s="361" t="str">
        <f t="shared" si="203"/>
        <v/>
      </c>
      <c r="DT92" s="361" t="str">
        <f t="shared" si="204"/>
        <v/>
      </c>
      <c r="DU92" s="361" t="str">
        <f t="shared" si="205"/>
        <v/>
      </c>
      <c r="DV92" s="361" t="str">
        <f t="shared" si="206"/>
        <v/>
      </c>
      <c r="DW92" s="361" t="str">
        <f t="shared" si="207"/>
        <v/>
      </c>
      <c r="DX92" s="361" t="str">
        <f t="shared" si="208"/>
        <v/>
      </c>
      <c r="DY92" s="361" t="str">
        <f t="shared" si="209"/>
        <v/>
      </c>
      <c r="DZ92" s="361" t="str">
        <f t="shared" si="210"/>
        <v/>
      </c>
      <c r="EA92" s="361" t="str">
        <f t="shared" si="211"/>
        <v/>
      </c>
      <c r="EB92" s="361" t="str">
        <f t="shared" si="212"/>
        <v/>
      </c>
      <c r="EC92" s="361" t="str">
        <f t="shared" si="213"/>
        <v/>
      </c>
      <c r="ED92" s="361" t="str">
        <f t="shared" si="214"/>
        <v/>
      </c>
      <c r="EE92" s="361" t="str">
        <f t="shared" si="215"/>
        <v/>
      </c>
      <c r="EF92" s="361" t="str">
        <f t="shared" si="216"/>
        <v/>
      </c>
      <c r="EG92" s="361" t="str">
        <f t="shared" si="217"/>
        <v/>
      </c>
      <c r="EH92" s="361" t="str">
        <f t="shared" si="218"/>
        <v/>
      </c>
      <c r="EI92" s="361" t="str">
        <f t="shared" si="219"/>
        <v/>
      </c>
      <c r="EJ92" s="361" t="str">
        <f t="shared" si="220"/>
        <v/>
      </c>
      <c r="EK92" s="361" t="str">
        <f t="shared" si="221"/>
        <v/>
      </c>
      <c r="EL92" s="361" t="str">
        <f t="shared" si="222"/>
        <v/>
      </c>
      <c r="EM92" s="361" t="str">
        <f t="shared" si="223"/>
        <v/>
      </c>
      <c r="EN92" s="361" t="str">
        <f t="shared" si="224"/>
        <v/>
      </c>
      <c r="EO92" s="361" t="str">
        <f t="shared" si="225"/>
        <v/>
      </c>
      <c r="EP92" s="361" t="str">
        <f t="shared" si="226"/>
        <v/>
      </c>
      <c r="EQ92" s="361" t="str">
        <f t="shared" si="227"/>
        <v/>
      </c>
      <c r="ER92" s="361" t="str">
        <f t="shared" si="228"/>
        <v/>
      </c>
      <c r="ES92" s="361" t="str">
        <f t="shared" si="229"/>
        <v/>
      </c>
      <c r="ET92" s="361" t="str">
        <f t="shared" si="230"/>
        <v/>
      </c>
      <c r="EU92" s="361" t="str">
        <f t="shared" si="231"/>
        <v/>
      </c>
      <c r="EV92" s="361" t="str">
        <f t="shared" si="232"/>
        <v/>
      </c>
      <c r="EW92" s="361" t="str">
        <f t="shared" si="233"/>
        <v/>
      </c>
      <c r="EX92" s="361" t="str">
        <f t="shared" si="234"/>
        <v/>
      </c>
      <c r="EY92" s="361" t="str">
        <f t="shared" si="235"/>
        <v/>
      </c>
      <c r="EZ92" s="361" t="str">
        <f t="shared" si="236"/>
        <v/>
      </c>
      <c r="FA92" s="362">
        <f t="shared" si="237"/>
        <v>0.28999999999999998</v>
      </c>
      <c r="FB92" s="362">
        <f>ROUND(FA92*(1+[5]Inflación!$G$50),2)</f>
        <v>0.28999999999999998</v>
      </c>
      <c r="FC92" s="363">
        <f t="shared" si="238"/>
        <v>3.5714285714285587E-2</v>
      </c>
    </row>
    <row r="93" spans="2:159" ht="21" customHeight="1">
      <c r="B93" s="309">
        <f t="shared" si="239"/>
        <v>88</v>
      </c>
      <c r="C93" s="315" t="s">
        <v>980</v>
      </c>
      <c r="D93" s="302" t="s">
        <v>931</v>
      </c>
      <c r="E93" s="311" t="s">
        <v>129</v>
      </c>
      <c r="F93" s="314">
        <v>2.42</v>
      </c>
      <c r="G93" s="310">
        <v>3.62</v>
      </c>
      <c r="H93" s="302"/>
      <c r="I93" s="302"/>
      <c r="J93" s="301" t="str">
        <f>'[5]Precios de contratos anteriores'!AV97</f>
        <v xml:space="preserve"> </v>
      </c>
      <c r="K93" s="301" t="str">
        <f>'[5]Precios de contratos anteriores'!AW97</f>
        <v xml:space="preserve"> </v>
      </c>
      <c r="L93" s="301" t="str">
        <f>'[5]Precios de contratos anteriores'!AX97</f>
        <v xml:space="preserve"> </v>
      </c>
      <c r="M93" s="301" t="str">
        <f>'[5]Precios de contratos anteriores'!AY97</f>
        <v xml:space="preserve"> </v>
      </c>
      <c r="N93" s="302"/>
      <c r="O93" s="302"/>
      <c r="P93" s="302"/>
      <c r="Q93" s="302" t="str">
        <f>'[5]Precios de contratos anteriores'!AZ97</f>
        <v xml:space="preserve"> </v>
      </c>
      <c r="R93" s="302" t="str">
        <f>'[5]Precios de contratos anteriores'!BA97</f>
        <v xml:space="preserve"> </v>
      </c>
      <c r="S93" s="302" t="str">
        <f>'[5]Precios de contratos anteriores'!BB97</f>
        <v xml:space="preserve"> </v>
      </c>
      <c r="T93" s="302"/>
      <c r="U93" s="302"/>
      <c r="V93" s="302"/>
      <c r="W93" s="302"/>
      <c r="X93" s="302"/>
      <c r="Y93" s="302"/>
      <c r="Z93" s="302"/>
      <c r="AA93" s="302"/>
      <c r="AB93" s="302"/>
      <c r="AC93" s="302"/>
      <c r="AD93" s="302"/>
      <c r="AE93" s="302"/>
      <c r="AF93" s="302"/>
      <c r="AG93" s="302"/>
      <c r="AH93" s="302"/>
      <c r="AI93" s="302" t="str">
        <f>'[5]Precios de contratos anteriores'!BI97</f>
        <v xml:space="preserve"> </v>
      </c>
      <c r="AJ93" s="302"/>
      <c r="AK93" s="302"/>
      <c r="AL93" s="313">
        <v>2.4900000000000002</v>
      </c>
      <c r="AM93" s="313">
        <v>2.58</v>
      </c>
      <c r="AN93" s="313">
        <v>3.24</v>
      </c>
      <c r="AO93" s="302"/>
      <c r="AP93" s="302"/>
      <c r="AQ93" s="302" t="str">
        <f>'[5]Precios de contratos anteriores'!BO97</f>
        <v xml:space="preserve"> </v>
      </c>
      <c r="AR93" s="303">
        <v>2.5409999999999999</v>
      </c>
      <c r="AS93" s="303">
        <v>2.5167999999999999</v>
      </c>
      <c r="AT93" s="303">
        <v>3.1</v>
      </c>
      <c r="AU93" s="302" t="str">
        <f>'[5]Precios de contratos anteriores'!BP97</f>
        <v xml:space="preserve"> </v>
      </c>
      <c r="AV93" s="302" t="str">
        <f>'[5]Precios de contratos anteriores'!BQ97</f>
        <v xml:space="preserve"> </v>
      </c>
      <c r="AW93" s="302" t="str">
        <f>'[5]Precios de contratos anteriores'!BR97</f>
        <v xml:space="preserve"> </v>
      </c>
      <c r="AX93" s="303"/>
      <c r="AY93" s="303"/>
      <c r="AZ93" s="303"/>
      <c r="BA93" s="303" t="str">
        <f>'[5]Precios de contratos anteriores'!BS97</f>
        <v xml:space="preserve"> </v>
      </c>
      <c r="BB93" s="303" t="str">
        <f>'[5]Precios de contratos anteriores'!BT97</f>
        <v xml:space="preserve"> </v>
      </c>
      <c r="BC93" s="302"/>
      <c r="BD93" s="302"/>
      <c r="BE93" s="302"/>
      <c r="BF93" s="302"/>
      <c r="BG93" s="302"/>
      <c r="BH93" s="302"/>
      <c r="BI93" s="302"/>
      <c r="BJ93" s="302"/>
      <c r="BK93" s="302"/>
      <c r="BL93" s="302"/>
      <c r="BM93" s="302"/>
      <c r="BN93" s="302"/>
      <c r="BO93" s="302"/>
      <c r="BP93" s="302"/>
      <c r="BQ93" s="302"/>
      <c r="BR93" s="302"/>
      <c r="BS93" s="302" t="str">
        <f>'[5]Precios de contratos anteriores'!CB97</f>
        <v xml:space="preserve"> </v>
      </c>
      <c r="BT93" s="302" t="str">
        <f>'[5]Precios de contratos anteriores'!CC97</f>
        <v xml:space="preserve"> </v>
      </c>
      <c r="BU93" s="302" t="str">
        <f>'[5]Precios de contratos anteriores'!CD97</f>
        <v xml:space="preserve"> </v>
      </c>
      <c r="BV93" s="302"/>
      <c r="BW93" s="302"/>
      <c r="BX93" s="302"/>
      <c r="BY93" s="301" t="str">
        <f>'[5]Precios de contratos anteriores'!CE97</f>
        <v xml:space="preserve"> </v>
      </c>
      <c r="BZ93" s="301" t="str">
        <f>'[5]Precios de contratos anteriores'!CF97</f>
        <v xml:space="preserve"> </v>
      </c>
      <c r="CA93" s="301" t="str">
        <f>'[5]Precios de contratos anteriores'!CG97</f>
        <v xml:space="preserve"> </v>
      </c>
      <c r="CB93" s="301">
        <f t="shared" si="160"/>
        <v>2.8134750000000004</v>
      </c>
      <c r="CC93" s="301">
        <f t="shared" si="161"/>
        <v>0.44573064175575655</v>
      </c>
      <c r="CD93" s="301">
        <f t="shared" si="162"/>
        <v>2.3677443582442437</v>
      </c>
      <c r="CE93" s="301">
        <f t="shared" si="163"/>
        <v>3.2592056417557571</v>
      </c>
      <c r="CF93" s="301">
        <f t="shared" si="164"/>
        <v>2.6619999999999999</v>
      </c>
      <c r="CG93" s="300" t="str">
        <f t="shared" si="165"/>
        <v/>
      </c>
      <c r="CH93" s="300" t="str">
        <f t="shared" si="166"/>
        <v/>
      </c>
      <c r="CI93" s="300" t="str">
        <f t="shared" si="167"/>
        <v/>
      </c>
      <c r="CJ93" s="300" t="str">
        <f t="shared" si="168"/>
        <v/>
      </c>
      <c r="CK93" s="300" t="str">
        <f t="shared" si="169"/>
        <v/>
      </c>
      <c r="CL93" s="300" t="str">
        <f t="shared" si="170"/>
        <v/>
      </c>
      <c r="CM93" s="300" t="str">
        <f t="shared" si="171"/>
        <v/>
      </c>
      <c r="CN93" s="300" t="str">
        <f t="shared" si="172"/>
        <v/>
      </c>
      <c r="CO93" s="300" t="str">
        <f t="shared" si="173"/>
        <v/>
      </c>
      <c r="CP93" s="300" t="str">
        <f t="shared" si="174"/>
        <v/>
      </c>
      <c r="CQ93" s="300" t="str">
        <f t="shared" si="175"/>
        <v/>
      </c>
      <c r="CR93" s="300" t="str">
        <f t="shared" si="176"/>
        <v/>
      </c>
      <c r="CS93" s="300" t="str">
        <f t="shared" si="177"/>
        <v/>
      </c>
      <c r="CT93" s="300" t="str">
        <f t="shared" si="178"/>
        <v/>
      </c>
      <c r="CU93" s="300" t="str">
        <f t="shared" si="179"/>
        <v/>
      </c>
      <c r="CV93" s="300" t="str">
        <f t="shared" si="180"/>
        <v/>
      </c>
      <c r="CW93" s="300" t="str">
        <f t="shared" si="181"/>
        <v/>
      </c>
      <c r="CX93" s="300" t="str">
        <f t="shared" si="182"/>
        <v/>
      </c>
      <c r="CY93" s="300" t="str">
        <f t="shared" si="183"/>
        <v/>
      </c>
      <c r="CZ93" s="300" t="str">
        <f t="shared" si="184"/>
        <v/>
      </c>
      <c r="DA93" s="300" t="str">
        <f t="shared" si="185"/>
        <v/>
      </c>
      <c r="DB93" s="300" t="str">
        <f t="shared" si="186"/>
        <v/>
      </c>
      <c r="DC93" s="300" t="str">
        <f t="shared" si="187"/>
        <v/>
      </c>
      <c r="DD93" s="300" t="str">
        <f t="shared" si="188"/>
        <v/>
      </c>
      <c r="DE93" s="300" t="str">
        <f t="shared" si="189"/>
        <v/>
      </c>
      <c r="DF93" s="300" t="str">
        <f t="shared" si="190"/>
        <v/>
      </c>
      <c r="DG93" s="300" t="str">
        <f t="shared" si="191"/>
        <v/>
      </c>
      <c r="DH93" s="300" t="str">
        <f t="shared" si="192"/>
        <v/>
      </c>
      <c r="DI93" s="300" t="str">
        <f t="shared" si="193"/>
        <v/>
      </c>
      <c r="DJ93" s="300" t="str">
        <f t="shared" si="194"/>
        <v/>
      </c>
      <c r="DK93" s="300">
        <f t="shared" si="195"/>
        <v>2.4900000000000002</v>
      </c>
      <c r="DL93" s="300">
        <f t="shared" si="196"/>
        <v>2.58</v>
      </c>
      <c r="DM93" s="300" t="str">
        <f t="shared" si="197"/>
        <v/>
      </c>
      <c r="DN93" s="300" t="str">
        <f t="shared" si="198"/>
        <v/>
      </c>
      <c r="DO93" s="300" t="str">
        <f t="shared" si="199"/>
        <v/>
      </c>
      <c r="DP93" s="300" t="str">
        <f t="shared" si="200"/>
        <v/>
      </c>
      <c r="DQ93" s="300">
        <f t="shared" si="201"/>
        <v>2.5409999999999999</v>
      </c>
      <c r="DR93" s="300">
        <f t="shared" si="202"/>
        <v>2.5167999999999999</v>
      </c>
      <c r="DS93" s="300" t="str">
        <f t="shared" si="203"/>
        <v/>
      </c>
      <c r="DT93" s="300" t="str">
        <f t="shared" si="204"/>
        <v/>
      </c>
      <c r="DU93" s="300" t="str">
        <f t="shared" si="205"/>
        <v/>
      </c>
      <c r="DV93" s="300" t="str">
        <f t="shared" si="206"/>
        <v/>
      </c>
      <c r="DW93" s="300" t="str">
        <f t="shared" si="207"/>
        <v/>
      </c>
      <c r="DX93" s="300" t="str">
        <f t="shared" si="208"/>
        <v/>
      </c>
      <c r="DY93" s="300" t="str">
        <f t="shared" si="209"/>
        <v/>
      </c>
      <c r="DZ93" s="300" t="str">
        <f t="shared" si="210"/>
        <v/>
      </c>
      <c r="EA93" s="300" t="str">
        <f t="shared" si="211"/>
        <v/>
      </c>
      <c r="EB93" s="300" t="str">
        <f t="shared" si="212"/>
        <v/>
      </c>
      <c r="EC93" s="300" t="str">
        <f t="shared" si="213"/>
        <v/>
      </c>
      <c r="ED93" s="300" t="str">
        <f t="shared" si="214"/>
        <v/>
      </c>
      <c r="EE93" s="300" t="str">
        <f t="shared" si="215"/>
        <v/>
      </c>
      <c r="EF93" s="300" t="str">
        <f t="shared" si="216"/>
        <v/>
      </c>
      <c r="EG93" s="300" t="str">
        <f t="shared" si="217"/>
        <v/>
      </c>
      <c r="EH93" s="300" t="str">
        <f t="shared" si="218"/>
        <v/>
      </c>
      <c r="EI93" s="300" t="str">
        <f t="shared" si="219"/>
        <v/>
      </c>
      <c r="EJ93" s="300" t="str">
        <f t="shared" si="220"/>
        <v/>
      </c>
      <c r="EK93" s="300" t="str">
        <f t="shared" si="221"/>
        <v/>
      </c>
      <c r="EL93" s="300" t="str">
        <f t="shared" si="222"/>
        <v/>
      </c>
      <c r="EM93" s="300" t="str">
        <f t="shared" si="223"/>
        <v/>
      </c>
      <c r="EN93" s="300" t="str">
        <f t="shared" si="224"/>
        <v/>
      </c>
      <c r="EO93" s="300" t="str">
        <f t="shared" si="225"/>
        <v/>
      </c>
      <c r="EP93" s="300" t="str">
        <f t="shared" si="226"/>
        <v/>
      </c>
      <c r="EQ93" s="300" t="str">
        <f t="shared" si="227"/>
        <v/>
      </c>
      <c r="ER93" s="300" t="str">
        <f t="shared" si="228"/>
        <v/>
      </c>
      <c r="ES93" s="300" t="str">
        <f t="shared" si="229"/>
        <v/>
      </c>
      <c r="ET93" s="300" t="str">
        <f t="shared" si="230"/>
        <v/>
      </c>
      <c r="EU93" s="300" t="str">
        <f t="shared" si="231"/>
        <v/>
      </c>
      <c r="EV93" s="300" t="str">
        <f t="shared" si="232"/>
        <v/>
      </c>
      <c r="EW93" s="300" t="str">
        <f t="shared" si="233"/>
        <v/>
      </c>
      <c r="EX93" s="300" t="str">
        <f t="shared" si="234"/>
        <v/>
      </c>
      <c r="EY93" s="300" t="str">
        <f t="shared" si="235"/>
        <v/>
      </c>
      <c r="EZ93" s="300" t="str">
        <f t="shared" si="236"/>
        <v/>
      </c>
      <c r="FA93" s="299">
        <f t="shared" si="237"/>
        <v>3.62</v>
      </c>
      <c r="FB93" s="299">
        <f>ROUND(FA93*(1+[5]Inflación!$G$50),2)</f>
        <v>3.67</v>
      </c>
      <c r="FC93" s="298">
        <f t="shared" si="238"/>
        <v>0.49586776859504145</v>
      </c>
    </row>
    <row r="94" spans="2:159" ht="21" customHeight="1">
      <c r="B94" s="309">
        <f t="shared" si="239"/>
        <v>89</v>
      </c>
      <c r="C94" s="315" t="s">
        <v>979</v>
      </c>
      <c r="D94" s="302" t="s">
        <v>931</v>
      </c>
      <c r="E94" s="311" t="s">
        <v>129</v>
      </c>
      <c r="F94" s="314">
        <v>1.61</v>
      </c>
      <c r="G94" s="310">
        <v>2.37</v>
      </c>
      <c r="H94" s="302"/>
      <c r="I94" s="302"/>
      <c r="J94" s="301" t="str">
        <f>'[5]Precios de contratos anteriores'!AV98</f>
        <v xml:space="preserve"> </v>
      </c>
      <c r="K94" s="301" t="str">
        <f>'[5]Precios de contratos anteriores'!AW98</f>
        <v xml:space="preserve"> </v>
      </c>
      <c r="L94" s="301" t="str">
        <f>'[5]Precios de contratos anteriores'!AX98</f>
        <v xml:space="preserve"> </v>
      </c>
      <c r="M94" s="301" t="str">
        <f>'[5]Precios de contratos anteriores'!AY98</f>
        <v xml:space="preserve"> </v>
      </c>
      <c r="N94" s="302"/>
      <c r="O94" s="302"/>
      <c r="P94" s="302"/>
      <c r="Q94" s="302" t="str">
        <f>'[5]Precios de contratos anteriores'!AZ98</f>
        <v xml:space="preserve"> </v>
      </c>
      <c r="R94" s="302" t="str">
        <f>'[5]Precios de contratos anteriores'!BA98</f>
        <v xml:space="preserve"> </v>
      </c>
      <c r="S94" s="302" t="str">
        <f>'[5]Precios de contratos anteriores'!BB98</f>
        <v xml:space="preserve"> </v>
      </c>
      <c r="T94" s="302"/>
      <c r="U94" s="302"/>
      <c r="V94" s="302"/>
      <c r="W94" s="302"/>
      <c r="X94" s="302"/>
      <c r="Y94" s="302"/>
      <c r="Z94" s="302"/>
      <c r="AA94" s="302"/>
      <c r="AB94" s="302"/>
      <c r="AC94" s="302"/>
      <c r="AD94" s="302"/>
      <c r="AE94" s="302"/>
      <c r="AF94" s="302"/>
      <c r="AG94" s="302"/>
      <c r="AH94" s="302"/>
      <c r="AI94" s="302" t="str">
        <f>'[5]Precios de contratos anteriores'!BI98</f>
        <v xml:space="preserve"> </v>
      </c>
      <c r="AJ94" s="302"/>
      <c r="AK94" s="302"/>
      <c r="AL94" s="313">
        <v>1.65</v>
      </c>
      <c r="AM94" s="313">
        <v>1.69</v>
      </c>
      <c r="AN94" s="313">
        <v>2.15</v>
      </c>
      <c r="AO94" s="302"/>
      <c r="AP94" s="302"/>
      <c r="AQ94" s="302" t="str">
        <f>'[5]Precios de contratos anteriores'!BO98</f>
        <v xml:space="preserve"> </v>
      </c>
      <c r="AR94" s="303">
        <v>1.6905000000000001</v>
      </c>
      <c r="AS94" s="303">
        <v>1.6744000000000001</v>
      </c>
      <c r="AT94" s="303">
        <v>1.98</v>
      </c>
      <c r="AU94" s="302" t="str">
        <f>'[5]Precios de contratos anteriores'!BP98</f>
        <v xml:space="preserve"> </v>
      </c>
      <c r="AV94" s="302" t="str">
        <f>'[5]Precios de contratos anteriores'!BQ98</f>
        <v xml:space="preserve"> </v>
      </c>
      <c r="AW94" s="302" t="str">
        <f>'[5]Precios de contratos anteriores'!BR98</f>
        <v xml:space="preserve"> </v>
      </c>
      <c r="AX94" s="303"/>
      <c r="AY94" s="303"/>
      <c r="AZ94" s="303"/>
      <c r="BA94" s="303" t="str">
        <f>'[5]Precios de contratos anteriores'!BS98</f>
        <v xml:space="preserve"> </v>
      </c>
      <c r="BB94" s="303" t="str">
        <f>'[5]Precios de contratos anteriores'!BT98</f>
        <v xml:space="preserve"> </v>
      </c>
      <c r="BC94" s="302"/>
      <c r="BD94" s="302"/>
      <c r="BE94" s="302"/>
      <c r="BF94" s="302"/>
      <c r="BG94" s="302"/>
      <c r="BH94" s="302"/>
      <c r="BI94" s="302"/>
      <c r="BJ94" s="302"/>
      <c r="BK94" s="302"/>
      <c r="BL94" s="302"/>
      <c r="BM94" s="302"/>
      <c r="BN94" s="302"/>
      <c r="BO94" s="302"/>
      <c r="BP94" s="302"/>
      <c r="BQ94" s="302"/>
      <c r="BR94" s="302"/>
      <c r="BS94" s="302" t="str">
        <f>'[5]Precios de contratos anteriores'!CB98</f>
        <v xml:space="preserve"> </v>
      </c>
      <c r="BT94" s="302" t="str">
        <f>'[5]Precios de contratos anteriores'!CC98</f>
        <v xml:space="preserve"> </v>
      </c>
      <c r="BU94" s="302" t="str">
        <f>'[5]Precios de contratos anteriores'!CD98</f>
        <v xml:space="preserve"> </v>
      </c>
      <c r="BV94" s="302"/>
      <c r="BW94" s="302"/>
      <c r="BX94" s="302"/>
      <c r="BY94" s="301" t="str">
        <f>'[5]Precios de contratos anteriores'!CE98</f>
        <v xml:space="preserve"> </v>
      </c>
      <c r="BZ94" s="301" t="str">
        <f>'[5]Precios de contratos anteriores'!CF98</f>
        <v xml:space="preserve"> </v>
      </c>
      <c r="CA94" s="301" t="str">
        <f>'[5]Precios de contratos anteriores'!CG98</f>
        <v xml:space="preserve"> </v>
      </c>
      <c r="CB94" s="301">
        <f t="shared" si="160"/>
        <v>1.8518625000000002</v>
      </c>
      <c r="CC94" s="301">
        <f t="shared" si="161"/>
        <v>0.28202022692150419</v>
      </c>
      <c r="CD94" s="301">
        <f t="shared" si="162"/>
        <v>1.569842273078496</v>
      </c>
      <c r="CE94" s="301">
        <f t="shared" si="163"/>
        <v>2.1338827269215042</v>
      </c>
      <c r="CF94" s="301">
        <f t="shared" si="164"/>
        <v>1.7710000000000004</v>
      </c>
      <c r="CG94" s="300" t="str">
        <f t="shared" si="165"/>
        <v/>
      </c>
      <c r="CH94" s="300" t="str">
        <f t="shared" si="166"/>
        <v/>
      </c>
      <c r="CI94" s="300" t="str">
        <f t="shared" si="167"/>
        <v/>
      </c>
      <c r="CJ94" s="300" t="str">
        <f t="shared" si="168"/>
        <v/>
      </c>
      <c r="CK94" s="300" t="str">
        <f t="shared" si="169"/>
        <v/>
      </c>
      <c r="CL94" s="300" t="str">
        <f t="shared" si="170"/>
        <v/>
      </c>
      <c r="CM94" s="300" t="str">
        <f t="shared" si="171"/>
        <v/>
      </c>
      <c r="CN94" s="300" t="str">
        <f t="shared" si="172"/>
        <v/>
      </c>
      <c r="CO94" s="300" t="str">
        <f t="shared" si="173"/>
        <v/>
      </c>
      <c r="CP94" s="300" t="str">
        <f t="shared" si="174"/>
        <v/>
      </c>
      <c r="CQ94" s="300" t="str">
        <f t="shared" si="175"/>
        <v/>
      </c>
      <c r="CR94" s="300" t="str">
        <f t="shared" si="176"/>
        <v/>
      </c>
      <c r="CS94" s="300" t="str">
        <f t="shared" si="177"/>
        <v/>
      </c>
      <c r="CT94" s="300" t="str">
        <f t="shared" si="178"/>
        <v/>
      </c>
      <c r="CU94" s="300" t="str">
        <f t="shared" si="179"/>
        <v/>
      </c>
      <c r="CV94" s="300" t="str">
        <f t="shared" si="180"/>
        <v/>
      </c>
      <c r="CW94" s="300" t="str">
        <f t="shared" si="181"/>
        <v/>
      </c>
      <c r="CX94" s="300" t="str">
        <f t="shared" si="182"/>
        <v/>
      </c>
      <c r="CY94" s="300" t="str">
        <f t="shared" si="183"/>
        <v/>
      </c>
      <c r="CZ94" s="300" t="str">
        <f t="shared" si="184"/>
        <v/>
      </c>
      <c r="DA94" s="300" t="str">
        <f t="shared" si="185"/>
        <v/>
      </c>
      <c r="DB94" s="300" t="str">
        <f t="shared" si="186"/>
        <v/>
      </c>
      <c r="DC94" s="300" t="str">
        <f t="shared" si="187"/>
        <v/>
      </c>
      <c r="DD94" s="300" t="str">
        <f t="shared" si="188"/>
        <v/>
      </c>
      <c r="DE94" s="300" t="str">
        <f t="shared" si="189"/>
        <v/>
      </c>
      <c r="DF94" s="300" t="str">
        <f t="shared" si="190"/>
        <v/>
      </c>
      <c r="DG94" s="300" t="str">
        <f t="shared" si="191"/>
        <v/>
      </c>
      <c r="DH94" s="300" t="str">
        <f t="shared" si="192"/>
        <v/>
      </c>
      <c r="DI94" s="300" t="str">
        <f t="shared" si="193"/>
        <v/>
      </c>
      <c r="DJ94" s="300" t="str">
        <f t="shared" si="194"/>
        <v/>
      </c>
      <c r="DK94" s="300">
        <f t="shared" si="195"/>
        <v>1.65</v>
      </c>
      <c r="DL94" s="300">
        <f t="shared" si="196"/>
        <v>1.69</v>
      </c>
      <c r="DM94" s="300" t="str">
        <f t="shared" si="197"/>
        <v/>
      </c>
      <c r="DN94" s="300" t="str">
        <f t="shared" si="198"/>
        <v/>
      </c>
      <c r="DO94" s="300" t="str">
        <f t="shared" si="199"/>
        <v/>
      </c>
      <c r="DP94" s="300" t="str">
        <f t="shared" si="200"/>
        <v/>
      </c>
      <c r="DQ94" s="300">
        <f t="shared" si="201"/>
        <v>1.6905000000000001</v>
      </c>
      <c r="DR94" s="300">
        <f t="shared" si="202"/>
        <v>1.6744000000000001</v>
      </c>
      <c r="DS94" s="300" t="str">
        <f t="shared" si="203"/>
        <v/>
      </c>
      <c r="DT94" s="300" t="str">
        <f t="shared" si="204"/>
        <v/>
      </c>
      <c r="DU94" s="300" t="str">
        <f t="shared" si="205"/>
        <v/>
      </c>
      <c r="DV94" s="300" t="str">
        <f t="shared" si="206"/>
        <v/>
      </c>
      <c r="DW94" s="300" t="str">
        <f t="shared" si="207"/>
        <v/>
      </c>
      <c r="DX94" s="300" t="str">
        <f t="shared" si="208"/>
        <v/>
      </c>
      <c r="DY94" s="300" t="str">
        <f t="shared" si="209"/>
        <v/>
      </c>
      <c r="DZ94" s="300" t="str">
        <f t="shared" si="210"/>
        <v/>
      </c>
      <c r="EA94" s="300" t="str">
        <f t="shared" si="211"/>
        <v/>
      </c>
      <c r="EB94" s="300" t="str">
        <f t="shared" si="212"/>
        <v/>
      </c>
      <c r="EC94" s="300" t="str">
        <f t="shared" si="213"/>
        <v/>
      </c>
      <c r="ED94" s="300" t="str">
        <f t="shared" si="214"/>
        <v/>
      </c>
      <c r="EE94" s="300" t="str">
        <f t="shared" si="215"/>
        <v/>
      </c>
      <c r="EF94" s="300" t="str">
        <f t="shared" si="216"/>
        <v/>
      </c>
      <c r="EG94" s="300" t="str">
        <f t="shared" si="217"/>
        <v/>
      </c>
      <c r="EH94" s="300" t="str">
        <f t="shared" si="218"/>
        <v/>
      </c>
      <c r="EI94" s="300" t="str">
        <f t="shared" si="219"/>
        <v/>
      </c>
      <c r="EJ94" s="300" t="str">
        <f t="shared" si="220"/>
        <v/>
      </c>
      <c r="EK94" s="300" t="str">
        <f t="shared" si="221"/>
        <v/>
      </c>
      <c r="EL94" s="300" t="str">
        <f t="shared" si="222"/>
        <v/>
      </c>
      <c r="EM94" s="300" t="str">
        <f t="shared" si="223"/>
        <v/>
      </c>
      <c r="EN94" s="300" t="str">
        <f t="shared" si="224"/>
        <v/>
      </c>
      <c r="EO94" s="300" t="str">
        <f t="shared" si="225"/>
        <v/>
      </c>
      <c r="EP94" s="300" t="str">
        <f t="shared" si="226"/>
        <v/>
      </c>
      <c r="EQ94" s="300" t="str">
        <f t="shared" si="227"/>
        <v/>
      </c>
      <c r="ER94" s="300" t="str">
        <f t="shared" si="228"/>
        <v/>
      </c>
      <c r="ES94" s="300" t="str">
        <f t="shared" si="229"/>
        <v/>
      </c>
      <c r="ET94" s="300" t="str">
        <f t="shared" si="230"/>
        <v/>
      </c>
      <c r="EU94" s="300" t="str">
        <f t="shared" si="231"/>
        <v/>
      </c>
      <c r="EV94" s="300" t="str">
        <f t="shared" si="232"/>
        <v/>
      </c>
      <c r="EW94" s="300" t="str">
        <f t="shared" si="233"/>
        <v/>
      </c>
      <c r="EX94" s="300" t="str">
        <f t="shared" si="234"/>
        <v/>
      </c>
      <c r="EY94" s="300" t="str">
        <f t="shared" si="235"/>
        <v/>
      </c>
      <c r="EZ94" s="300" t="str">
        <f t="shared" si="236"/>
        <v/>
      </c>
      <c r="FA94" s="299">
        <f t="shared" si="237"/>
        <v>2.37</v>
      </c>
      <c r="FB94" s="299">
        <f>ROUND(FA94*(1+[5]Inflación!$G$50),2)</f>
        <v>2.4</v>
      </c>
      <c r="FC94" s="298">
        <f t="shared" si="238"/>
        <v>0.47204968944099379</v>
      </c>
    </row>
    <row r="95" spans="2:159" ht="21" customHeight="1">
      <c r="B95" s="309">
        <f t="shared" si="239"/>
        <v>90</v>
      </c>
      <c r="C95" s="315" t="s">
        <v>978</v>
      </c>
      <c r="D95" s="302" t="s">
        <v>931</v>
      </c>
      <c r="E95" s="311" t="s">
        <v>129</v>
      </c>
      <c r="F95" s="314">
        <v>2.89</v>
      </c>
      <c r="G95" s="310">
        <v>4.34</v>
      </c>
      <c r="H95" s="302"/>
      <c r="I95" s="302"/>
      <c r="J95" s="301" t="str">
        <f>'[5]Precios de contratos anteriores'!AV99</f>
        <v xml:space="preserve"> </v>
      </c>
      <c r="K95" s="301" t="str">
        <f>'[5]Precios de contratos anteriores'!AW99</f>
        <v xml:space="preserve"> </v>
      </c>
      <c r="L95" s="301" t="str">
        <f>'[5]Precios de contratos anteriores'!AX99</f>
        <v xml:space="preserve"> </v>
      </c>
      <c r="M95" s="301" t="str">
        <f>'[5]Precios de contratos anteriores'!AY99</f>
        <v xml:space="preserve"> </v>
      </c>
      <c r="N95" s="302"/>
      <c r="O95" s="302"/>
      <c r="P95" s="302"/>
      <c r="Q95" s="302" t="str">
        <f>'[5]Precios de contratos anteriores'!AZ99</f>
        <v xml:space="preserve"> </v>
      </c>
      <c r="R95" s="302" t="str">
        <f>'[5]Precios de contratos anteriores'!BA99</f>
        <v xml:space="preserve"> </v>
      </c>
      <c r="S95" s="302" t="str">
        <f>'[5]Precios de contratos anteriores'!BB99</f>
        <v xml:space="preserve"> </v>
      </c>
      <c r="T95" s="302"/>
      <c r="U95" s="302"/>
      <c r="V95" s="302"/>
      <c r="W95" s="302"/>
      <c r="X95" s="302"/>
      <c r="Y95" s="302"/>
      <c r="Z95" s="302"/>
      <c r="AA95" s="302"/>
      <c r="AB95" s="302"/>
      <c r="AC95" s="302"/>
      <c r="AD95" s="302"/>
      <c r="AE95" s="302"/>
      <c r="AF95" s="302"/>
      <c r="AG95" s="302"/>
      <c r="AH95" s="302"/>
      <c r="AI95" s="302" t="str">
        <f>'[5]Precios de contratos anteriores'!BI99</f>
        <v xml:space="preserve"> </v>
      </c>
      <c r="AJ95" s="302"/>
      <c r="AK95" s="302"/>
      <c r="AL95" s="313">
        <v>2.98</v>
      </c>
      <c r="AM95" s="313">
        <v>3.78</v>
      </c>
      <c r="AN95" s="313">
        <v>3.87</v>
      </c>
      <c r="AO95" s="302"/>
      <c r="AP95" s="302"/>
      <c r="AQ95" s="302" t="str">
        <f>'[5]Precios de contratos anteriores'!BO99</f>
        <v xml:space="preserve"> </v>
      </c>
      <c r="AR95" s="303">
        <v>3.0345</v>
      </c>
      <c r="AS95" s="303">
        <v>3.0056000000000003</v>
      </c>
      <c r="AT95" s="303">
        <v>3.4</v>
      </c>
      <c r="AU95" s="302" t="str">
        <f>'[5]Precios de contratos anteriores'!BP99</f>
        <v xml:space="preserve"> </v>
      </c>
      <c r="AV95" s="302" t="str">
        <f>'[5]Precios de contratos anteriores'!BQ99</f>
        <v xml:space="preserve"> </v>
      </c>
      <c r="AW95" s="302" t="str">
        <f>'[5]Precios de contratos anteriores'!BR99</f>
        <v xml:space="preserve"> </v>
      </c>
      <c r="AX95" s="303"/>
      <c r="AY95" s="303"/>
      <c r="AZ95" s="303"/>
      <c r="BA95" s="303" t="str">
        <f>'[5]Precios de contratos anteriores'!BS99</f>
        <v xml:space="preserve"> </v>
      </c>
      <c r="BB95" s="303" t="str">
        <f>'[5]Precios de contratos anteriores'!BT99</f>
        <v xml:space="preserve"> </v>
      </c>
      <c r="BC95" s="302"/>
      <c r="BD95" s="302"/>
      <c r="BE95" s="302"/>
      <c r="BF95" s="302"/>
      <c r="BG95" s="302"/>
      <c r="BH95" s="302"/>
      <c r="BI95" s="302"/>
      <c r="BJ95" s="302"/>
      <c r="BK95" s="302"/>
      <c r="BL95" s="302"/>
      <c r="BM95" s="302"/>
      <c r="BN95" s="302"/>
      <c r="BO95" s="302"/>
      <c r="BP95" s="302"/>
      <c r="BQ95" s="302"/>
      <c r="BR95" s="302"/>
      <c r="BS95" s="302" t="str">
        <f>'[5]Precios de contratos anteriores'!CB99</f>
        <v xml:space="preserve"> </v>
      </c>
      <c r="BT95" s="302" t="str">
        <f>'[5]Precios de contratos anteriores'!CC99</f>
        <v xml:space="preserve"> </v>
      </c>
      <c r="BU95" s="302" t="str">
        <f>'[5]Precios de contratos anteriores'!CD99</f>
        <v xml:space="preserve"> </v>
      </c>
      <c r="BV95" s="302"/>
      <c r="BW95" s="302"/>
      <c r="BX95" s="302"/>
      <c r="BY95" s="301" t="str">
        <f>'[5]Precios de contratos anteriores'!CE99</f>
        <v xml:space="preserve"> </v>
      </c>
      <c r="BZ95" s="301" t="str">
        <f>'[5]Precios de contratos anteriores'!CF99</f>
        <v xml:space="preserve"> </v>
      </c>
      <c r="CA95" s="301" t="str">
        <f>'[5]Precios de contratos anteriores'!CG99</f>
        <v xml:space="preserve"> </v>
      </c>
      <c r="CB95" s="301">
        <f t="shared" si="160"/>
        <v>3.4125125000000001</v>
      </c>
      <c r="CC95" s="301">
        <f t="shared" si="161"/>
        <v>0.53094109287861879</v>
      </c>
      <c r="CD95" s="301">
        <f t="shared" si="162"/>
        <v>2.8815714071213812</v>
      </c>
      <c r="CE95" s="301">
        <f t="shared" si="163"/>
        <v>3.943453592878619</v>
      </c>
      <c r="CF95" s="301">
        <f t="shared" si="164"/>
        <v>3.1790000000000003</v>
      </c>
      <c r="CG95" s="300" t="str">
        <f t="shared" si="165"/>
        <v/>
      </c>
      <c r="CH95" s="300" t="str">
        <f t="shared" si="166"/>
        <v/>
      </c>
      <c r="CI95" s="300" t="str">
        <f t="shared" si="167"/>
        <v/>
      </c>
      <c r="CJ95" s="300" t="str">
        <f t="shared" si="168"/>
        <v/>
      </c>
      <c r="CK95" s="300" t="str">
        <f t="shared" si="169"/>
        <v/>
      </c>
      <c r="CL95" s="300" t="str">
        <f t="shared" si="170"/>
        <v/>
      </c>
      <c r="CM95" s="300" t="str">
        <f t="shared" si="171"/>
        <v/>
      </c>
      <c r="CN95" s="300" t="str">
        <f t="shared" si="172"/>
        <v/>
      </c>
      <c r="CO95" s="300" t="str">
        <f t="shared" si="173"/>
        <v/>
      </c>
      <c r="CP95" s="300" t="str">
        <f t="shared" si="174"/>
        <v/>
      </c>
      <c r="CQ95" s="300" t="str">
        <f t="shared" si="175"/>
        <v/>
      </c>
      <c r="CR95" s="300" t="str">
        <f t="shared" si="176"/>
        <v/>
      </c>
      <c r="CS95" s="300" t="str">
        <f t="shared" si="177"/>
        <v/>
      </c>
      <c r="CT95" s="300" t="str">
        <f t="shared" si="178"/>
        <v/>
      </c>
      <c r="CU95" s="300" t="str">
        <f t="shared" si="179"/>
        <v/>
      </c>
      <c r="CV95" s="300" t="str">
        <f t="shared" si="180"/>
        <v/>
      </c>
      <c r="CW95" s="300" t="str">
        <f t="shared" si="181"/>
        <v/>
      </c>
      <c r="CX95" s="300" t="str">
        <f t="shared" si="182"/>
        <v/>
      </c>
      <c r="CY95" s="300" t="str">
        <f t="shared" si="183"/>
        <v/>
      </c>
      <c r="CZ95" s="300" t="str">
        <f t="shared" si="184"/>
        <v/>
      </c>
      <c r="DA95" s="300" t="str">
        <f t="shared" si="185"/>
        <v/>
      </c>
      <c r="DB95" s="300" t="str">
        <f t="shared" si="186"/>
        <v/>
      </c>
      <c r="DC95" s="300" t="str">
        <f t="shared" si="187"/>
        <v/>
      </c>
      <c r="DD95" s="300" t="str">
        <f t="shared" si="188"/>
        <v/>
      </c>
      <c r="DE95" s="300" t="str">
        <f t="shared" si="189"/>
        <v/>
      </c>
      <c r="DF95" s="300" t="str">
        <f t="shared" si="190"/>
        <v/>
      </c>
      <c r="DG95" s="300" t="str">
        <f t="shared" si="191"/>
        <v/>
      </c>
      <c r="DH95" s="300" t="str">
        <f t="shared" si="192"/>
        <v/>
      </c>
      <c r="DI95" s="300" t="str">
        <f t="shared" si="193"/>
        <v/>
      </c>
      <c r="DJ95" s="300" t="str">
        <f t="shared" si="194"/>
        <v/>
      </c>
      <c r="DK95" s="300">
        <f t="shared" si="195"/>
        <v>2.98</v>
      </c>
      <c r="DL95" s="300" t="str">
        <f t="shared" si="196"/>
        <v/>
      </c>
      <c r="DM95" s="300" t="str">
        <f t="shared" si="197"/>
        <v/>
      </c>
      <c r="DN95" s="300" t="str">
        <f t="shared" si="198"/>
        <v/>
      </c>
      <c r="DO95" s="300" t="str">
        <f t="shared" si="199"/>
        <v/>
      </c>
      <c r="DP95" s="300" t="str">
        <f t="shared" si="200"/>
        <v/>
      </c>
      <c r="DQ95" s="300">
        <f t="shared" si="201"/>
        <v>3.0345</v>
      </c>
      <c r="DR95" s="300">
        <f t="shared" si="202"/>
        <v>3.0056000000000003</v>
      </c>
      <c r="DS95" s="300" t="str">
        <f t="shared" si="203"/>
        <v/>
      </c>
      <c r="DT95" s="300" t="str">
        <f t="shared" si="204"/>
        <v/>
      </c>
      <c r="DU95" s="300" t="str">
        <f t="shared" si="205"/>
        <v/>
      </c>
      <c r="DV95" s="300" t="str">
        <f t="shared" si="206"/>
        <v/>
      </c>
      <c r="DW95" s="300" t="str">
        <f t="shared" si="207"/>
        <v/>
      </c>
      <c r="DX95" s="300" t="str">
        <f t="shared" si="208"/>
        <v/>
      </c>
      <c r="DY95" s="300" t="str">
        <f t="shared" si="209"/>
        <v/>
      </c>
      <c r="DZ95" s="300" t="str">
        <f t="shared" si="210"/>
        <v/>
      </c>
      <c r="EA95" s="300" t="str">
        <f t="shared" si="211"/>
        <v/>
      </c>
      <c r="EB95" s="300" t="str">
        <f t="shared" si="212"/>
        <v/>
      </c>
      <c r="EC95" s="300" t="str">
        <f t="shared" si="213"/>
        <v/>
      </c>
      <c r="ED95" s="300" t="str">
        <f t="shared" si="214"/>
        <v/>
      </c>
      <c r="EE95" s="300" t="str">
        <f t="shared" si="215"/>
        <v/>
      </c>
      <c r="EF95" s="300" t="str">
        <f t="shared" si="216"/>
        <v/>
      </c>
      <c r="EG95" s="300" t="str">
        <f t="shared" si="217"/>
        <v/>
      </c>
      <c r="EH95" s="300" t="str">
        <f t="shared" si="218"/>
        <v/>
      </c>
      <c r="EI95" s="300" t="str">
        <f t="shared" si="219"/>
        <v/>
      </c>
      <c r="EJ95" s="300" t="str">
        <f t="shared" si="220"/>
        <v/>
      </c>
      <c r="EK95" s="300" t="str">
        <f t="shared" si="221"/>
        <v/>
      </c>
      <c r="EL95" s="300" t="str">
        <f t="shared" si="222"/>
        <v/>
      </c>
      <c r="EM95" s="300" t="str">
        <f t="shared" si="223"/>
        <v/>
      </c>
      <c r="EN95" s="300" t="str">
        <f t="shared" si="224"/>
        <v/>
      </c>
      <c r="EO95" s="300" t="str">
        <f t="shared" si="225"/>
        <v/>
      </c>
      <c r="EP95" s="300" t="str">
        <f t="shared" si="226"/>
        <v/>
      </c>
      <c r="EQ95" s="300" t="str">
        <f t="shared" si="227"/>
        <v/>
      </c>
      <c r="ER95" s="300" t="str">
        <f t="shared" si="228"/>
        <v/>
      </c>
      <c r="ES95" s="300" t="str">
        <f t="shared" si="229"/>
        <v/>
      </c>
      <c r="ET95" s="300" t="str">
        <f t="shared" si="230"/>
        <v/>
      </c>
      <c r="EU95" s="300" t="str">
        <f t="shared" si="231"/>
        <v/>
      </c>
      <c r="EV95" s="300" t="str">
        <f t="shared" si="232"/>
        <v/>
      </c>
      <c r="EW95" s="300" t="str">
        <f t="shared" si="233"/>
        <v/>
      </c>
      <c r="EX95" s="300" t="str">
        <f t="shared" si="234"/>
        <v/>
      </c>
      <c r="EY95" s="300" t="str">
        <f t="shared" si="235"/>
        <v/>
      </c>
      <c r="EZ95" s="300" t="str">
        <f t="shared" si="236"/>
        <v/>
      </c>
      <c r="FA95" s="299">
        <f t="shared" si="237"/>
        <v>4.34</v>
      </c>
      <c r="FB95" s="299">
        <f>ROUND(FA95*(1+[5]Inflación!$G$50),2)</f>
        <v>4.4000000000000004</v>
      </c>
      <c r="FC95" s="298">
        <f t="shared" si="238"/>
        <v>0.50173010380622829</v>
      </c>
    </row>
    <row r="96" spans="2:159" ht="21" customHeight="1">
      <c r="B96" s="309">
        <f t="shared" si="239"/>
        <v>91</v>
      </c>
      <c r="C96" s="315" t="s">
        <v>977</v>
      </c>
      <c r="D96" s="302" t="s">
        <v>931</v>
      </c>
      <c r="E96" s="311" t="s">
        <v>129</v>
      </c>
      <c r="F96" s="314">
        <v>3.86</v>
      </c>
      <c r="G96" s="310">
        <v>5.7949000000000002</v>
      </c>
      <c r="H96" s="302"/>
      <c r="I96" s="302"/>
      <c r="J96" s="301" t="str">
        <f>'[5]Precios de contratos anteriores'!AV100</f>
        <v xml:space="preserve"> </v>
      </c>
      <c r="K96" s="301" t="str">
        <f>'[5]Precios de contratos anteriores'!AW100</f>
        <v xml:space="preserve"> </v>
      </c>
      <c r="L96" s="301" t="str">
        <f>'[5]Precios de contratos anteriores'!AX100</f>
        <v xml:space="preserve"> </v>
      </c>
      <c r="M96" s="301" t="str">
        <f>'[5]Precios de contratos anteriores'!AY100</f>
        <v xml:space="preserve"> </v>
      </c>
      <c r="N96" s="302"/>
      <c r="O96" s="302"/>
      <c r="P96" s="302"/>
      <c r="Q96" s="302" t="str">
        <f>'[5]Precios de contratos anteriores'!AZ100</f>
        <v xml:space="preserve"> </v>
      </c>
      <c r="R96" s="302" t="str">
        <f>'[5]Precios de contratos anteriores'!BA100</f>
        <v xml:space="preserve"> </v>
      </c>
      <c r="S96" s="302" t="str">
        <f>'[5]Precios de contratos anteriores'!BB100</f>
        <v xml:space="preserve"> </v>
      </c>
      <c r="T96" s="302"/>
      <c r="U96" s="302"/>
      <c r="V96" s="302"/>
      <c r="W96" s="302"/>
      <c r="X96" s="302"/>
      <c r="Y96" s="302"/>
      <c r="Z96" s="302"/>
      <c r="AA96" s="302"/>
      <c r="AB96" s="302"/>
      <c r="AC96" s="302"/>
      <c r="AD96" s="302"/>
      <c r="AE96" s="302"/>
      <c r="AF96" s="302"/>
      <c r="AG96" s="302"/>
      <c r="AH96" s="302"/>
      <c r="AI96" s="302" t="str">
        <f>'[5]Precios de contratos anteriores'!BI100</f>
        <v xml:space="preserve"> </v>
      </c>
      <c r="AJ96" s="302"/>
      <c r="AK96" s="302"/>
      <c r="AL96" s="313">
        <v>3.97</v>
      </c>
      <c r="AM96" s="313">
        <v>4.1500000000000004</v>
      </c>
      <c r="AN96" s="313">
        <v>5.16</v>
      </c>
      <c r="AO96" s="302"/>
      <c r="AP96" s="302"/>
      <c r="AQ96" s="302" t="str">
        <f>'[5]Precios de contratos anteriores'!BO100</f>
        <v xml:space="preserve"> </v>
      </c>
      <c r="AR96" s="303">
        <v>4.0529999999999999</v>
      </c>
      <c r="AS96" s="303">
        <v>4.0144000000000002</v>
      </c>
      <c r="AT96" s="303">
        <v>4.0999999999999996</v>
      </c>
      <c r="AU96" s="302" t="str">
        <f>'[5]Precios de contratos anteriores'!BP100</f>
        <v xml:space="preserve"> </v>
      </c>
      <c r="AV96" s="302" t="str">
        <f>'[5]Precios de contratos anteriores'!BQ100</f>
        <v xml:space="preserve"> </v>
      </c>
      <c r="AW96" s="302" t="str">
        <f>'[5]Precios de contratos anteriores'!BR100</f>
        <v xml:space="preserve"> </v>
      </c>
      <c r="AX96" s="303"/>
      <c r="AY96" s="303"/>
      <c r="AZ96" s="303"/>
      <c r="BA96" s="303" t="str">
        <f>'[5]Precios de contratos anteriores'!BS100</f>
        <v xml:space="preserve"> </v>
      </c>
      <c r="BB96" s="303" t="str">
        <f>'[5]Precios de contratos anteriores'!BT100</f>
        <v xml:space="preserve"> </v>
      </c>
      <c r="BC96" s="302"/>
      <c r="BD96" s="302"/>
      <c r="BE96" s="302"/>
      <c r="BF96" s="302"/>
      <c r="BG96" s="302"/>
      <c r="BH96" s="302"/>
      <c r="BI96" s="302"/>
      <c r="BJ96" s="302"/>
      <c r="BK96" s="302"/>
      <c r="BL96" s="302"/>
      <c r="BM96" s="302"/>
      <c r="BN96" s="302"/>
      <c r="BO96" s="302"/>
      <c r="BP96" s="302"/>
      <c r="BQ96" s="302"/>
      <c r="BR96" s="302"/>
      <c r="BS96" s="302" t="str">
        <f>'[5]Precios de contratos anteriores'!CB100</f>
        <v xml:space="preserve"> </v>
      </c>
      <c r="BT96" s="302" t="str">
        <f>'[5]Precios de contratos anteriores'!CC100</f>
        <v xml:space="preserve"> </v>
      </c>
      <c r="BU96" s="302">
        <f>'[5]Precios de contratos anteriores'!CD100</f>
        <v>2.3291729999999999</v>
      </c>
      <c r="BV96" s="302"/>
      <c r="BW96" s="302"/>
      <c r="BX96" s="302"/>
      <c r="BY96" s="301" t="str">
        <f>'[5]Precios de contratos anteriores'!CE100</f>
        <v xml:space="preserve"> </v>
      </c>
      <c r="BZ96" s="301" t="str">
        <f>'[5]Precios de contratos anteriores'!CF100</f>
        <v xml:space="preserve"> </v>
      </c>
      <c r="CA96" s="301" t="str">
        <f>'[5]Precios de contratos anteriores'!CG100</f>
        <v xml:space="preserve"> </v>
      </c>
      <c r="CB96" s="301">
        <f t="shared" si="160"/>
        <v>4.1590525555555562</v>
      </c>
      <c r="CC96" s="301">
        <f t="shared" si="161"/>
        <v>0.94784398736489273</v>
      </c>
      <c r="CD96" s="301">
        <f t="shared" si="162"/>
        <v>3.2112085681906635</v>
      </c>
      <c r="CE96" s="301">
        <f t="shared" si="163"/>
        <v>5.1068965429204489</v>
      </c>
      <c r="CF96" s="301">
        <f t="shared" si="164"/>
        <v>4.2460000000000004</v>
      </c>
      <c r="CG96" s="300" t="str">
        <f t="shared" si="165"/>
        <v/>
      </c>
      <c r="CH96" s="300" t="str">
        <f t="shared" si="166"/>
        <v/>
      </c>
      <c r="CI96" s="300" t="str">
        <f t="shared" si="167"/>
        <v/>
      </c>
      <c r="CJ96" s="300" t="str">
        <f t="shared" si="168"/>
        <v/>
      </c>
      <c r="CK96" s="300" t="str">
        <f t="shared" si="169"/>
        <v/>
      </c>
      <c r="CL96" s="300" t="str">
        <f t="shared" si="170"/>
        <v/>
      </c>
      <c r="CM96" s="300" t="str">
        <f t="shared" si="171"/>
        <v/>
      </c>
      <c r="CN96" s="300" t="str">
        <f t="shared" si="172"/>
        <v/>
      </c>
      <c r="CO96" s="300" t="str">
        <f t="shared" si="173"/>
        <v/>
      </c>
      <c r="CP96" s="300" t="str">
        <f t="shared" si="174"/>
        <v/>
      </c>
      <c r="CQ96" s="300" t="str">
        <f t="shared" si="175"/>
        <v/>
      </c>
      <c r="CR96" s="300" t="str">
        <f t="shared" si="176"/>
        <v/>
      </c>
      <c r="CS96" s="300" t="str">
        <f t="shared" si="177"/>
        <v/>
      </c>
      <c r="CT96" s="300" t="str">
        <f t="shared" si="178"/>
        <v/>
      </c>
      <c r="CU96" s="300" t="str">
        <f t="shared" si="179"/>
        <v/>
      </c>
      <c r="CV96" s="300" t="str">
        <f t="shared" si="180"/>
        <v/>
      </c>
      <c r="CW96" s="300" t="str">
        <f t="shared" si="181"/>
        <v/>
      </c>
      <c r="CX96" s="300" t="str">
        <f t="shared" si="182"/>
        <v/>
      </c>
      <c r="CY96" s="300" t="str">
        <f t="shared" si="183"/>
        <v/>
      </c>
      <c r="CZ96" s="300" t="str">
        <f t="shared" si="184"/>
        <v/>
      </c>
      <c r="DA96" s="300" t="str">
        <f t="shared" si="185"/>
        <v/>
      </c>
      <c r="DB96" s="300" t="str">
        <f t="shared" si="186"/>
        <v/>
      </c>
      <c r="DC96" s="300" t="str">
        <f t="shared" si="187"/>
        <v/>
      </c>
      <c r="DD96" s="300" t="str">
        <f t="shared" si="188"/>
        <v/>
      </c>
      <c r="DE96" s="300" t="str">
        <f t="shared" si="189"/>
        <v/>
      </c>
      <c r="DF96" s="300" t="str">
        <f t="shared" si="190"/>
        <v/>
      </c>
      <c r="DG96" s="300" t="str">
        <f t="shared" si="191"/>
        <v/>
      </c>
      <c r="DH96" s="300" t="str">
        <f t="shared" si="192"/>
        <v/>
      </c>
      <c r="DI96" s="300" t="str">
        <f t="shared" si="193"/>
        <v/>
      </c>
      <c r="DJ96" s="300" t="str">
        <f t="shared" si="194"/>
        <v/>
      </c>
      <c r="DK96" s="300">
        <f t="shared" si="195"/>
        <v>3.97</v>
      </c>
      <c r="DL96" s="300">
        <f t="shared" si="196"/>
        <v>4.1500000000000004</v>
      </c>
      <c r="DM96" s="300" t="str">
        <f t="shared" si="197"/>
        <v/>
      </c>
      <c r="DN96" s="300" t="str">
        <f t="shared" si="198"/>
        <v/>
      </c>
      <c r="DO96" s="300" t="str">
        <f t="shared" si="199"/>
        <v/>
      </c>
      <c r="DP96" s="300" t="str">
        <f t="shared" si="200"/>
        <v/>
      </c>
      <c r="DQ96" s="300">
        <f t="shared" si="201"/>
        <v>4.0529999999999999</v>
      </c>
      <c r="DR96" s="300">
        <f t="shared" si="202"/>
        <v>4.0144000000000002</v>
      </c>
      <c r="DS96" s="300">
        <f t="shared" si="203"/>
        <v>4.0999999999999996</v>
      </c>
      <c r="DT96" s="300" t="str">
        <f t="shared" si="204"/>
        <v/>
      </c>
      <c r="DU96" s="300" t="str">
        <f t="shared" si="205"/>
        <v/>
      </c>
      <c r="DV96" s="300" t="str">
        <f t="shared" si="206"/>
        <v/>
      </c>
      <c r="DW96" s="300" t="str">
        <f t="shared" si="207"/>
        <v/>
      </c>
      <c r="DX96" s="300" t="str">
        <f t="shared" si="208"/>
        <v/>
      </c>
      <c r="DY96" s="300" t="str">
        <f t="shared" si="209"/>
        <v/>
      </c>
      <c r="DZ96" s="300" t="str">
        <f t="shared" si="210"/>
        <v/>
      </c>
      <c r="EA96" s="300" t="str">
        <f t="shared" si="211"/>
        <v/>
      </c>
      <c r="EB96" s="300" t="str">
        <f t="shared" si="212"/>
        <v/>
      </c>
      <c r="EC96" s="300" t="str">
        <f t="shared" si="213"/>
        <v/>
      </c>
      <c r="ED96" s="300" t="str">
        <f t="shared" si="214"/>
        <v/>
      </c>
      <c r="EE96" s="300" t="str">
        <f t="shared" si="215"/>
        <v/>
      </c>
      <c r="EF96" s="300" t="str">
        <f t="shared" si="216"/>
        <v/>
      </c>
      <c r="EG96" s="300" t="str">
        <f t="shared" si="217"/>
        <v/>
      </c>
      <c r="EH96" s="300" t="str">
        <f t="shared" si="218"/>
        <v/>
      </c>
      <c r="EI96" s="300" t="str">
        <f t="shared" si="219"/>
        <v/>
      </c>
      <c r="EJ96" s="300" t="str">
        <f t="shared" si="220"/>
        <v/>
      </c>
      <c r="EK96" s="300" t="str">
        <f t="shared" si="221"/>
        <v/>
      </c>
      <c r="EL96" s="300" t="str">
        <f t="shared" si="222"/>
        <v/>
      </c>
      <c r="EM96" s="300" t="str">
        <f t="shared" si="223"/>
        <v/>
      </c>
      <c r="EN96" s="300" t="str">
        <f t="shared" si="224"/>
        <v/>
      </c>
      <c r="EO96" s="300" t="str">
        <f t="shared" si="225"/>
        <v/>
      </c>
      <c r="EP96" s="300" t="str">
        <f t="shared" si="226"/>
        <v/>
      </c>
      <c r="EQ96" s="300" t="str">
        <f t="shared" si="227"/>
        <v/>
      </c>
      <c r="ER96" s="300" t="str">
        <f t="shared" si="228"/>
        <v/>
      </c>
      <c r="ES96" s="300" t="str">
        <f t="shared" si="229"/>
        <v/>
      </c>
      <c r="ET96" s="300" t="str">
        <f t="shared" si="230"/>
        <v/>
      </c>
      <c r="EU96" s="300" t="str">
        <f t="shared" si="231"/>
        <v/>
      </c>
      <c r="EV96" s="300" t="str">
        <f t="shared" si="232"/>
        <v/>
      </c>
      <c r="EW96" s="300" t="str">
        <f t="shared" si="233"/>
        <v/>
      </c>
      <c r="EX96" s="300" t="str">
        <f t="shared" si="234"/>
        <v/>
      </c>
      <c r="EY96" s="300" t="str">
        <f t="shared" si="235"/>
        <v/>
      </c>
      <c r="EZ96" s="300" t="str">
        <f t="shared" si="236"/>
        <v/>
      </c>
      <c r="FA96" s="299">
        <f t="shared" si="237"/>
        <v>5.79</v>
      </c>
      <c r="FB96" s="299">
        <f>ROUND(FA96*(1+[5]Inflación!$G$50),2)</f>
        <v>5.86</v>
      </c>
      <c r="FC96" s="298">
        <f t="shared" si="238"/>
        <v>0.5</v>
      </c>
    </row>
    <row r="97" spans="2:159" ht="21" customHeight="1">
      <c r="B97" s="309">
        <f t="shared" si="239"/>
        <v>92</v>
      </c>
      <c r="C97" s="315" t="s">
        <v>976</v>
      </c>
      <c r="D97" s="315"/>
      <c r="E97" s="311" t="s">
        <v>129</v>
      </c>
      <c r="F97" s="314">
        <v>2.58</v>
      </c>
      <c r="G97" s="304"/>
      <c r="H97" s="302"/>
      <c r="I97" s="302"/>
      <c r="J97" s="301" t="str">
        <f>'[5]Precios de contratos anteriores'!AV101</f>
        <v xml:space="preserve"> </v>
      </c>
      <c r="K97" s="301" t="str">
        <f>'[5]Precios de contratos anteriores'!AW101</f>
        <v xml:space="preserve"> </v>
      </c>
      <c r="L97" s="301" t="str">
        <f>'[5]Precios de contratos anteriores'!AX101</f>
        <v xml:space="preserve"> </v>
      </c>
      <c r="M97" s="301" t="str">
        <f>'[5]Precios de contratos anteriores'!AY101</f>
        <v xml:space="preserve"> </v>
      </c>
      <c r="N97" s="302"/>
      <c r="O97" s="302"/>
      <c r="P97" s="302"/>
      <c r="Q97" s="302" t="str">
        <f>'[5]Precios de contratos anteriores'!AZ101</f>
        <v xml:space="preserve"> </v>
      </c>
      <c r="R97" s="302" t="str">
        <f>'[5]Precios de contratos anteriores'!BA101</f>
        <v xml:space="preserve"> </v>
      </c>
      <c r="S97" s="302" t="str">
        <f>'[5]Precios de contratos anteriores'!BB101</f>
        <v xml:space="preserve"> </v>
      </c>
      <c r="T97" s="302"/>
      <c r="U97" s="302"/>
      <c r="V97" s="302"/>
      <c r="W97" s="302"/>
      <c r="X97" s="302"/>
      <c r="Y97" s="302"/>
      <c r="Z97" s="302"/>
      <c r="AA97" s="302"/>
      <c r="AB97" s="302"/>
      <c r="AC97" s="302"/>
      <c r="AD97" s="302"/>
      <c r="AE97" s="302"/>
      <c r="AF97" s="302"/>
      <c r="AG97" s="302"/>
      <c r="AH97" s="302"/>
      <c r="AI97" s="302" t="str">
        <f>'[5]Precios de contratos anteriores'!BI101</f>
        <v xml:space="preserve"> </v>
      </c>
      <c r="AJ97" s="302"/>
      <c r="AK97" s="302"/>
      <c r="AL97" s="313">
        <v>2.54</v>
      </c>
      <c r="AM97" s="313">
        <v>2.67</v>
      </c>
      <c r="AN97" s="313">
        <v>3.3</v>
      </c>
      <c r="AO97" s="302"/>
      <c r="AP97" s="302"/>
      <c r="AQ97" s="302" t="str">
        <f>'[5]Precios de contratos anteriores'!BO101</f>
        <v xml:space="preserve"> </v>
      </c>
      <c r="AR97" s="303">
        <v>2.7090000000000001</v>
      </c>
      <c r="AS97" s="303">
        <v>2.6832000000000003</v>
      </c>
      <c r="AT97" s="303">
        <v>2.78</v>
      </c>
      <c r="AU97" s="302" t="str">
        <f>'[5]Precios de contratos anteriores'!BP101</f>
        <v xml:space="preserve"> </v>
      </c>
      <c r="AV97" s="302" t="str">
        <f>'[5]Precios de contratos anteriores'!BQ101</f>
        <v xml:space="preserve"> </v>
      </c>
      <c r="AW97" s="302" t="str">
        <f>'[5]Precios de contratos anteriores'!BR101</f>
        <v xml:space="preserve"> </v>
      </c>
      <c r="AX97" s="303"/>
      <c r="AY97" s="303"/>
      <c r="AZ97" s="303"/>
      <c r="BA97" s="303" t="str">
        <f>'[5]Precios de contratos anteriores'!BS101</f>
        <v xml:space="preserve"> </v>
      </c>
      <c r="BB97" s="303" t="str">
        <f>'[5]Precios de contratos anteriores'!BT101</f>
        <v xml:space="preserve"> </v>
      </c>
      <c r="BC97" s="302"/>
      <c r="BD97" s="302"/>
      <c r="BE97" s="302"/>
      <c r="BF97" s="302"/>
      <c r="BG97" s="302"/>
      <c r="BH97" s="302"/>
      <c r="BI97" s="302"/>
      <c r="BJ97" s="302"/>
      <c r="BK97" s="302"/>
      <c r="BL97" s="302"/>
      <c r="BM97" s="302"/>
      <c r="BN97" s="302"/>
      <c r="BO97" s="302"/>
      <c r="BP97" s="302"/>
      <c r="BQ97" s="302"/>
      <c r="BR97" s="302"/>
      <c r="BS97" s="302" t="str">
        <f>'[5]Precios de contratos anteriores'!CB101</f>
        <v xml:space="preserve"> </v>
      </c>
      <c r="BT97" s="302" t="str">
        <f>'[5]Precios de contratos anteriores'!CC101</f>
        <v xml:space="preserve"> </v>
      </c>
      <c r="BU97" s="302" t="str">
        <f>'[5]Precios de contratos anteriores'!CD101</f>
        <v xml:space="preserve"> </v>
      </c>
      <c r="BV97" s="302"/>
      <c r="BW97" s="302"/>
      <c r="BX97" s="302"/>
      <c r="BY97" s="301" t="str">
        <f>'[5]Precios de contratos anteriores'!CE101</f>
        <v xml:space="preserve"> </v>
      </c>
      <c r="BZ97" s="301" t="str">
        <f>'[5]Precios de contratos anteriores'!CF101</f>
        <v xml:space="preserve"> </v>
      </c>
      <c r="CA97" s="301" t="str">
        <f>'[5]Precios de contratos anteriores'!CG101</f>
        <v xml:space="preserve"> </v>
      </c>
      <c r="CB97" s="301">
        <f t="shared" si="160"/>
        <v>2.7517428571428573</v>
      </c>
      <c r="CC97" s="301">
        <f t="shared" si="161"/>
        <v>0.25459836905174682</v>
      </c>
      <c r="CD97" s="301">
        <f t="shared" si="162"/>
        <v>2.4971444880911102</v>
      </c>
      <c r="CE97" s="301">
        <f t="shared" si="163"/>
        <v>3.0063412261946043</v>
      </c>
      <c r="CF97" s="301">
        <f t="shared" si="164"/>
        <v>2.8380000000000005</v>
      </c>
      <c r="CG97" s="300" t="str">
        <f t="shared" si="165"/>
        <v/>
      </c>
      <c r="CH97" s="300" t="str">
        <f t="shared" si="166"/>
        <v/>
      </c>
      <c r="CI97" s="300" t="str">
        <f t="shared" si="167"/>
        <v/>
      </c>
      <c r="CJ97" s="300" t="str">
        <f t="shared" si="168"/>
        <v/>
      </c>
      <c r="CK97" s="300" t="str">
        <f t="shared" si="169"/>
        <v/>
      </c>
      <c r="CL97" s="300" t="str">
        <f t="shared" si="170"/>
        <v/>
      </c>
      <c r="CM97" s="300" t="str">
        <f t="shared" si="171"/>
        <v/>
      </c>
      <c r="CN97" s="300" t="str">
        <f t="shared" si="172"/>
        <v/>
      </c>
      <c r="CO97" s="300" t="str">
        <f t="shared" si="173"/>
        <v/>
      </c>
      <c r="CP97" s="300" t="str">
        <f t="shared" si="174"/>
        <v/>
      </c>
      <c r="CQ97" s="300" t="str">
        <f t="shared" si="175"/>
        <v/>
      </c>
      <c r="CR97" s="300" t="str">
        <f t="shared" si="176"/>
        <v/>
      </c>
      <c r="CS97" s="300" t="str">
        <f t="shared" si="177"/>
        <v/>
      </c>
      <c r="CT97" s="300" t="str">
        <f t="shared" si="178"/>
        <v/>
      </c>
      <c r="CU97" s="300" t="str">
        <f t="shared" si="179"/>
        <v/>
      </c>
      <c r="CV97" s="300" t="str">
        <f t="shared" si="180"/>
        <v/>
      </c>
      <c r="CW97" s="300" t="str">
        <f t="shared" si="181"/>
        <v/>
      </c>
      <c r="CX97" s="300" t="str">
        <f t="shared" si="182"/>
        <v/>
      </c>
      <c r="CY97" s="300" t="str">
        <f t="shared" si="183"/>
        <v/>
      </c>
      <c r="CZ97" s="300" t="str">
        <f t="shared" si="184"/>
        <v/>
      </c>
      <c r="DA97" s="300" t="str">
        <f t="shared" si="185"/>
        <v/>
      </c>
      <c r="DB97" s="300" t="str">
        <f t="shared" si="186"/>
        <v/>
      </c>
      <c r="DC97" s="300" t="str">
        <f t="shared" si="187"/>
        <v/>
      </c>
      <c r="DD97" s="300" t="str">
        <f t="shared" si="188"/>
        <v/>
      </c>
      <c r="DE97" s="300" t="str">
        <f t="shared" si="189"/>
        <v/>
      </c>
      <c r="DF97" s="300" t="str">
        <f t="shared" si="190"/>
        <v/>
      </c>
      <c r="DG97" s="300" t="str">
        <f t="shared" si="191"/>
        <v/>
      </c>
      <c r="DH97" s="300" t="str">
        <f t="shared" si="192"/>
        <v/>
      </c>
      <c r="DI97" s="300" t="str">
        <f t="shared" si="193"/>
        <v/>
      </c>
      <c r="DJ97" s="300" t="str">
        <f t="shared" si="194"/>
        <v/>
      </c>
      <c r="DK97" s="300">
        <f t="shared" si="195"/>
        <v>2.54</v>
      </c>
      <c r="DL97" s="300">
        <f t="shared" si="196"/>
        <v>2.67</v>
      </c>
      <c r="DM97" s="300" t="str">
        <f t="shared" si="197"/>
        <v/>
      </c>
      <c r="DN97" s="300" t="str">
        <f t="shared" si="198"/>
        <v/>
      </c>
      <c r="DO97" s="300" t="str">
        <f t="shared" si="199"/>
        <v/>
      </c>
      <c r="DP97" s="300" t="str">
        <f t="shared" si="200"/>
        <v/>
      </c>
      <c r="DQ97" s="300">
        <f t="shared" si="201"/>
        <v>2.7090000000000001</v>
      </c>
      <c r="DR97" s="300">
        <f t="shared" si="202"/>
        <v>2.6832000000000003</v>
      </c>
      <c r="DS97" s="300">
        <f t="shared" si="203"/>
        <v>2.78</v>
      </c>
      <c r="DT97" s="300" t="str">
        <f t="shared" si="204"/>
        <v/>
      </c>
      <c r="DU97" s="300" t="str">
        <f t="shared" si="205"/>
        <v/>
      </c>
      <c r="DV97" s="300" t="str">
        <f t="shared" si="206"/>
        <v/>
      </c>
      <c r="DW97" s="300" t="str">
        <f t="shared" si="207"/>
        <v/>
      </c>
      <c r="DX97" s="300" t="str">
        <f t="shared" si="208"/>
        <v/>
      </c>
      <c r="DY97" s="300" t="str">
        <f t="shared" si="209"/>
        <v/>
      </c>
      <c r="DZ97" s="300" t="str">
        <f t="shared" si="210"/>
        <v/>
      </c>
      <c r="EA97" s="300" t="str">
        <f t="shared" si="211"/>
        <v/>
      </c>
      <c r="EB97" s="300" t="str">
        <f t="shared" si="212"/>
        <v/>
      </c>
      <c r="EC97" s="300" t="str">
        <f t="shared" si="213"/>
        <v/>
      </c>
      <c r="ED97" s="300" t="str">
        <f t="shared" si="214"/>
        <v/>
      </c>
      <c r="EE97" s="300" t="str">
        <f t="shared" si="215"/>
        <v/>
      </c>
      <c r="EF97" s="300" t="str">
        <f t="shared" si="216"/>
        <v/>
      </c>
      <c r="EG97" s="300" t="str">
        <f t="shared" si="217"/>
        <v/>
      </c>
      <c r="EH97" s="300" t="str">
        <f t="shared" si="218"/>
        <v/>
      </c>
      <c r="EI97" s="300" t="str">
        <f t="shared" si="219"/>
        <v/>
      </c>
      <c r="EJ97" s="300" t="str">
        <f t="shared" si="220"/>
        <v/>
      </c>
      <c r="EK97" s="300" t="str">
        <f t="shared" si="221"/>
        <v/>
      </c>
      <c r="EL97" s="300" t="str">
        <f t="shared" si="222"/>
        <v/>
      </c>
      <c r="EM97" s="300" t="str">
        <f t="shared" si="223"/>
        <v/>
      </c>
      <c r="EN97" s="300" t="str">
        <f t="shared" si="224"/>
        <v/>
      </c>
      <c r="EO97" s="300" t="str">
        <f t="shared" si="225"/>
        <v/>
      </c>
      <c r="EP97" s="300" t="str">
        <f t="shared" si="226"/>
        <v/>
      </c>
      <c r="EQ97" s="300" t="str">
        <f t="shared" si="227"/>
        <v/>
      </c>
      <c r="ER97" s="300" t="str">
        <f t="shared" si="228"/>
        <v/>
      </c>
      <c r="ES97" s="300" t="str">
        <f t="shared" si="229"/>
        <v/>
      </c>
      <c r="ET97" s="300" t="str">
        <f t="shared" si="230"/>
        <v/>
      </c>
      <c r="EU97" s="300" t="str">
        <f t="shared" si="231"/>
        <v/>
      </c>
      <c r="EV97" s="300" t="str">
        <f t="shared" si="232"/>
        <v/>
      </c>
      <c r="EW97" s="300" t="str">
        <f t="shared" si="233"/>
        <v/>
      </c>
      <c r="EX97" s="300" t="str">
        <f t="shared" si="234"/>
        <v/>
      </c>
      <c r="EY97" s="300" t="str">
        <f t="shared" si="235"/>
        <v/>
      </c>
      <c r="EZ97" s="300" t="str">
        <f t="shared" si="236"/>
        <v/>
      </c>
      <c r="FA97" s="299">
        <f t="shared" si="237"/>
        <v>2.68</v>
      </c>
      <c r="FB97" s="299">
        <f>ROUND(FA97*(1+[5]Inflación!$G$50),2)</f>
        <v>2.71</v>
      </c>
      <c r="FC97" s="298">
        <f t="shared" si="238"/>
        <v>3.8759689922480689E-2</v>
      </c>
    </row>
    <row r="98" spans="2:159" ht="21" customHeight="1">
      <c r="B98" s="309">
        <f t="shared" si="239"/>
        <v>93</v>
      </c>
      <c r="C98" s="315" t="s">
        <v>975</v>
      </c>
      <c r="D98" s="315"/>
      <c r="E98" s="311" t="s">
        <v>12</v>
      </c>
      <c r="F98" s="318">
        <v>10</v>
      </c>
      <c r="G98" s="304"/>
      <c r="H98" s="302"/>
      <c r="I98" s="302"/>
      <c r="J98" s="301" t="str">
        <f>'[5]Precios de contratos anteriores'!AV102</f>
        <v xml:space="preserve"> </v>
      </c>
      <c r="K98" s="301" t="str">
        <f>'[5]Precios de contratos anteriores'!AW102</f>
        <v xml:space="preserve"> </v>
      </c>
      <c r="L98" s="301" t="str">
        <f>'[5]Precios de contratos anteriores'!AX102</f>
        <v xml:space="preserve"> </v>
      </c>
      <c r="M98" s="301" t="str">
        <f>'[5]Precios de contratos anteriores'!AY102</f>
        <v xml:space="preserve"> </v>
      </c>
      <c r="N98" s="302"/>
      <c r="O98" s="302"/>
      <c r="P98" s="302"/>
      <c r="Q98" s="302" t="str">
        <f>'[5]Precios de contratos anteriores'!AZ102</f>
        <v xml:space="preserve"> </v>
      </c>
      <c r="R98" s="302" t="str">
        <f>'[5]Precios de contratos anteriores'!BA102</f>
        <v xml:space="preserve"> </v>
      </c>
      <c r="S98" s="302" t="str">
        <f>'[5]Precios de contratos anteriores'!BB102</f>
        <v xml:space="preserve"> </v>
      </c>
      <c r="T98" s="302"/>
      <c r="U98" s="302"/>
      <c r="V98" s="302"/>
      <c r="W98" s="302"/>
      <c r="X98" s="302"/>
      <c r="Y98" s="302"/>
      <c r="Z98" s="302"/>
      <c r="AA98" s="302"/>
      <c r="AB98" s="302"/>
      <c r="AC98" s="302"/>
      <c r="AD98" s="302"/>
      <c r="AE98" s="302"/>
      <c r="AF98" s="302"/>
      <c r="AG98" s="302"/>
      <c r="AH98" s="302"/>
      <c r="AI98" s="302" t="str">
        <f>'[5]Precios de contratos anteriores'!BI102</f>
        <v xml:space="preserve"> </v>
      </c>
      <c r="AJ98" s="302"/>
      <c r="AK98" s="302"/>
      <c r="AL98" s="313">
        <v>5.8</v>
      </c>
      <c r="AM98" s="313">
        <v>5.99</v>
      </c>
      <c r="AN98" s="313">
        <v>7.54</v>
      </c>
      <c r="AO98" s="302"/>
      <c r="AP98" s="302"/>
      <c r="AQ98" s="302" t="str">
        <f>'[5]Precios de contratos anteriores'!BO102</f>
        <v xml:space="preserve"> </v>
      </c>
      <c r="AR98" s="303">
        <v>10.5</v>
      </c>
      <c r="AS98" s="303">
        <v>10.4</v>
      </c>
      <c r="AT98" s="303">
        <v>14.52</v>
      </c>
      <c r="AU98" s="302" t="str">
        <f>'[5]Precios de contratos anteriores'!BP102</f>
        <v xml:space="preserve"> </v>
      </c>
      <c r="AV98" s="302" t="str">
        <f>'[5]Precios de contratos anteriores'!BQ102</f>
        <v xml:space="preserve"> </v>
      </c>
      <c r="AW98" s="302" t="str">
        <f>'[5]Precios de contratos anteriores'!BR102</f>
        <v xml:space="preserve"> </v>
      </c>
      <c r="AX98" s="303"/>
      <c r="AY98" s="303"/>
      <c r="AZ98" s="303"/>
      <c r="BA98" s="303" t="str">
        <f>'[5]Precios de contratos anteriores'!BS102</f>
        <v xml:space="preserve"> </v>
      </c>
      <c r="BB98" s="303" t="str">
        <f>'[5]Precios de contratos anteriores'!BT102</f>
        <v xml:space="preserve"> </v>
      </c>
      <c r="BC98" s="302"/>
      <c r="BD98" s="302"/>
      <c r="BE98" s="302"/>
      <c r="BF98" s="302"/>
      <c r="BG98" s="302"/>
      <c r="BH98" s="302"/>
      <c r="BI98" s="302"/>
      <c r="BJ98" s="302"/>
      <c r="BK98" s="302"/>
      <c r="BL98" s="302"/>
      <c r="BM98" s="302"/>
      <c r="BN98" s="302"/>
      <c r="BO98" s="302"/>
      <c r="BP98" s="302"/>
      <c r="BQ98" s="302"/>
      <c r="BR98" s="302"/>
      <c r="BS98" s="302" t="str">
        <f>'[5]Precios de contratos anteriores'!CB102</f>
        <v xml:space="preserve"> </v>
      </c>
      <c r="BT98" s="302" t="str">
        <f>'[5]Precios de contratos anteriores'!CC102</f>
        <v xml:space="preserve"> </v>
      </c>
      <c r="BU98" s="302" t="str">
        <f>'[5]Precios de contratos anteriores'!CD102</f>
        <v xml:space="preserve"> </v>
      </c>
      <c r="BV98" s="302"/>
      <c r="BW98" s="302"/>
      <c r="BX98" s="302"/>
      <c r="BY98" s="301" t="str">
        <f>'[5]Precios de contratos anteriores'!CE102</f>
        <v xml:space="preserve"> </v>
      </c>
      <c r="BZ98" s="301" t="str">
        <f>'[5]Precios de contratos anteriores'!CF102</f>
        <v xml:space="preserve"> </v>
      </c>
      <c r="CA98" s="301" t="str">
        <f>'[5]Precios de contratos anteriores'!CG102</f>
        <v xml:space="preserve"> </v>
      </c>
      <c r="CB98" s="301">
        <f t="shared" si="160"/>
        <v>9.25</v>
      </c>
      <c r="CC98" s="301">
        <f t="shared" si="161"/>
        <v>3.073396600939533</v>
      </c>
      <c r="CD98" s="301">
        <f t="shared" si="162"/>
        <v>6.1766033990604665</v>
      </c>
      <c r="CE98" s="301">
        <f t="shared" si="163"/>
        <v>12.323396600939533</v>
      </c>
      <c r="CF98" s="301">
        <f t="shared" si="164"/>
        <v>11</v>
      </c>
      <c r="CG98" s="300" t="str">
        <f t="shared" si="165"/>
        <v/>
      </c>
      <c r="CH98" s="300" t="str">
        <f t="shared" si="166"/>
        <v/>
      </c>
      <c r="CI98" s="300" t="str">
        <f t="shared" si="167"/>
        <v/>
      </c>
      <c r="CJ98" s="300" t="str">
        <f t="shared" si="168"/>
        <v/>
      </c>
      <c r="CK98" s="300" t="str">
        <f t="shared" si="169"/>
        <v/>
      </c>
      <c r="CL98" s="300" t="str">
        <f t="shared" si="170"/>
        <v/>
      </c>
      <c r="CM98" s="300" t="str">
        <f t="shared" si="171"/>
        <v/>
      </c>
      <c r="CN98" s="300" t="str">
        <f t="shared" si="172"/>
        <v/>
      </c>
      <c r="CO98" s="300" t="str">
        <f t="shared" si="173"/>
        <v/>
      </c>
      <c r="CP98" s="300" t="str">
        <f t="shared" si="174"/>
        <v/>
      </c>
      <c r="CQ98" s="300" t="str">
        <f t="shared" si="175"/>
        <v/>
      </c>
      <c r="CR98" s="300" t="str">
        <f t="shared" si="176"/>
        <v/>
      </c>
      <c r="CS98" s="300" t="str">
        <f t="shared" si="177"/>
        <v/>
      </c>
      <c r="CT98" s="300" t="str">
        <f t="shared" si="178"/>
        <v/>
      </c>
      <c r="CU98" s="300" t="str">
        <f t="shared" si="179"/>
        <v/>
      </c>
      <c r="CV98" s="300" t="str">
        <f t="shared" si="180"/>
        <v/>
      </c>
      <c r="CW98" s="300" t="str">
        <f t="shared" si="181"/>
        <v/>
      </c>
      <c r="CX98" s="300" t="str">
        <f t="shared" si="182"/>
        <v/>
      </c>
      <c r="CY98" s="300" t="str">
        <f t="shared" si="183"/>
        <v/>
      </c>
      <c r="CZ98" s="300" t="str">
        <f t="shared" si="184"/>
        <v/>
      </c>
      <c r="DA98" s="300" t="str">
        <f t="shared" si="185"/>
        <v/>
      </c>
      <c r="DB98" s="300" t="str">
        <f t="shared" si="186"/>
        <v/>
      </c>
      <c r="DC98" s="300" t="str">
        <f t="shared" si="187"/>
        <v/>
      </c>
      <c r="DD98" s="300" t="str">
        <f t="shared" si="188"/>
        <v/>
      </c>
      <c r="DE98" s="300" t="str">
        <f t="shared" si="189"/>
        <v/>
      </c>
      <c r="DF98" s="300" t="str">
        <f t="shared" si="190"/>
        <v/>
      </c>
      <c r="DG98" s="300" t="str">
        <f t="shared" si="191"/>
        <v/>
      </c>
      <c r="DH98" s="300" t="str">
        <f t="shared" si="192"/>
        <v/>
      </c>
      <c r="DI98" s="300" t="str">
        <f t="shared" si="193"/>
        <v/>
      </c>
      <c r="DJ98" s="300" t="str">
        <f t="shared" si="194"/>
        <v/>
      </c>
      <c r="DK98" s="300" t="str">
        <f t="shared" si="195"/>
        <v/>
      </c>
      <c r="DL98" s="300" t="str">
        <f t="shared" si="196"/>
        <v/>
      </c>
      <c r="DM98" s="300">
        <f t="shared" si="197"/>
        <v>7.54</v>
      </c>
      <c r="DN98" s="300" t="str">
        <f t="shared" si="198"/>
        <v/>
      </c>
      <c r="DO98" s="300" t="str">
        <f t="shared" si="199"/>
        <v/>
      </c>
      <c r="DP98" s="300" t="str">
        <f t="shared" si="200"/>
        <v/>
      </c>
      <c r="DQ98" s="300">
        <f t="shared" si="201"/>
        <v>10.5</v>
      </c>
      <c r="DR98" s="300">
        <f t="shared" si="202"/>
        <v>10.4</v>
      </c>
      <c r="DS98" s="300" t="str">
        <f t="shared" si="203"/>
        <v/>
      </c>
      <c r="DT98" s="300" t="str">
        <f t="shared" si="204"/>
        <v/>
      </c>
      <c r="DU98" s="300" t="str">
        <f t="shared" si="205"/>
        <v/>
      </c>
      <c r="DV98" s="300" t="str">
        <f t="shared" si="206"/>
        <v/>
      </c>
      <c r="DW98" s="300" t="str">
        <f t="shared" si="207"/>
        <v/>
      </c>
      <c r="DX98" s="300" t="str">
        <f t="shared" si="208"/>
        <v/>
      </c>
      <c r="DY98" s="300" t="str">
        <f t="shared" si="209"/>
        <v/>
      </c>
      <c r="DZ98" s="300" t="str">
        <f t="shared" si="210"/>
        <v/>
      </c>
      <c r="EA98" s="300" t="str">
        <f t="shared" si="211"/>
        <v/>
      </c>
      <c r="EB98" s="300" t="str">
        <f t="shared" si="212"/>
        <v/>
      </c>
      <c r="EC98" s="300" t="str">
        <f t="shared" si="213"/>
        <v/>
      </c>
      <c r="ED98" s="300" t="str">
        <f t="shared" si="214"/>
        <v/>
      </c>
      <c r="EE98" s="300" t="str">
        <f t="shared" si="215"/>
        <v/>
      </c>
      <c r="EF98" s="300" t="str">
        <f t="shared" si="216"/>
        <v/>
      </c>
      <c r="EG98" s="300" t="str">
        <f t="shared" si="217"/>
        <v/>
      </c>
      <c r="EH98" s="300" t="str">
        <f t="shared" si="218"/>
        <v/>
      </c>
      <c r="EI98" s="300" t="str">
        <f t="shared" si="219"/>
        <v/>
      </c>
      <c r="EJ98" s="300" t="str">
        <f t="shared" si="220"/>
        <v/>
      </c>
      <c r="EK98" s="300" t="str">
        <f t="shared" si="221"/>
        <v/>
      </c>
      <c r="EL98" s="300" t="str">
        <f t="shared" si="222"/>
        <v/>
      </c>
      <c r="EM98" s="300" t="str">
        <f t="shared" si="223"/>
        <v/>
      </c>
      <c r="EN98" s="300" t="str">
        <f t="shared" si="224"/>
        <v/>
      </c>
      <c r="EO98" s="300" t="str">
        <f t="shared" si="225"/>
        <v/>
      </c>
      <c r="EP98" s="300" t="str">
        <f t="shared" si="226"/>
        <v/>
      </c>
      <c r="EQ98" s="300" t="str">
        <f t="shared" si="227"/>
        <v/>
      </c>
      <c r="ER98" s="300" t="str">
        <f t="shared" si="228"/>
        <v/>
      </c>
      <c r="ES98" s="300" t="str">
        <f t="shared" si="229"/>
        <v/>
      </c>
      <c r="ET98" s="300" t="str">
        <f t="shared" si="230"/>
        <v/>
      </c>
      <c r="EU98" s="300" t="str">
        <f t="shared" si="231"/>
        <v/>
      </c>
      <c r="EV98" s="300" t="str">
        <f t="shared" si="232"/>
        <v/>
      </c>
      <c r="EW98" s="300" t="str">
        <f t="shared" si="233"/>
        <v/>
      </c>
      <c r="EX98" s="300" t="str">
        <f t="shared" si="234"/>
        <v/>
      </c>
      <c r="EY98" s="300" t="str">
        <f t="shared" si="235"/>
        <v/>
      </c>
      <c r="EZ98" s="300" t="str">
        <f t="shared" si="236"/>
        <v/>
      </c>
      <c r="FA98" s="299">
        <f t="shared" si="237"/>
        <v>9.68</v>
      </c>
      <c r="FB98" s="299">
        <f>ROUND(FA98*(1+[5]Inflación!$G$50),2)</f>
        <v>9.8000000000000007</v>
      </c>
      <c r="FC98" s="298">
        <f t="shared" si="238"/>
        <v>-3.2000000000000028E-2</v>
      </c>
    </row>
    <row r="99" spans="2:159" ht="21" customHeight="1">
      <c r="B99" s="309">
        <f t="shared" si="239"/>
        <v>94</v>
      </c>
      <c r="C99" s="316" t="s">
        <v>974</v>
      </c>
      <c r="D99" s="316"/>
      <c r="E99" s="311" t="s">
        <v>12</v>
      </c>
      <c r="F99" s="314">
        <v>2700</v>
      </c>
      <c r="G99" s="304"/>
      <c r="H99" s="302"/>
      <c r="I99" s="302"/>
      <c r="J99" s="301" t="str">
        <f>'[5]Precios de contratos anteriores'!AV103</f>
        <v xml:space="preserve"> </v>
      </c>
      <c r="K99" s="301" t="str">
        <f>'[5]Precios de contratos anteriores'!AW103</f>
        <v xml:space="preserve"> </v>
      </c>
      <c r="L99" s="301" t="str">
        <f>'[5]Precios de contratos anteriores'!AX103</f>
        <v xml:space="preserve"> </v>
      </c>
      <c r="M99" s="301" t="str">
        <f>'[5]Precios de contratos anteriores'!AY103</f>
        <v xml:space="preserve"> </v>
      </c>
      <c r="N99" s="302"/>
      <c r="O99" s="302"/>
      <c r="P99" s="302"/>
      <c r="Q99" s="302" t="str">
        <f>'[5]Precios de contratos anteriores'!AZ103</f>
        <v xml:space="preserve"> </v>
      </c>
      <c r="R99" s="302" t="str">
        <f>'[5]Precios de contratos anteriores'!BA103</f>
        <v xml:space="preserve"> </v>
      </c>
      <c r="S99" s="302" t="str">
        <f>'[5]Precios de contratos anteriores'!BB103</f>
        <v xml:space="preserve"> </v>
      </c>
      <c r="T99" s="302"/>
      <c r="U99" s="302"/>
      <c r="V99" s="302"/>
      <c r="W99" s="302"/>
      <c r="X99" s="302"/>
      <c r="Y99" s="302"/>
      <c r="Z99" s="302"/>
      <c r="AA99" s="302"/>
      <c r="AB99" s="302"/>
      <c r="AC99" s="302"/>
      <c r="AD99" s="302"/>
      <c r="AE99" s="302"/>
      <c r="AF99" s="302"/>
      <c r="AG99" s="302"/>
      <c r="AH99" s="302"/>
      <c r="AI99" s="302" t="str">
        <f>'[5]Precios de contratos anteriores'!BI103</f>
        <v xml:space="preserve"> </v>
      </c>
      <c r="AJ99" s="302"/>
      <c r="AK99" s="302"/>
      <c r="AL99" s="313">
        <v>3300</v>
      </c>
      <c r="AM99" s="313">
        <v>3500</v>
      </c>
      <c r="AN99" s="313">
        <v>4290</v>
      </c>
      <c r="AO99" s="302"/>
      <c r="AP99" s="302"/>
      <c r="AQ99" s="302" t="str">
        <f>'[5]Precios de contratos anteriores'!BO103</f>
        <v xml:space="preserve"> </v>
      </c>
      <c r="AR99" s="303">
        <v>2835</v>
      </c>
      <c r="AS99" s="303">
        <v>2808</v>
      </c>
      <c r="AT99" s="303">
        <v>2.8450000000000002</v>
      </c>
      <c r="AU99" s="302" t="str">
        <f>'[5]Precios de contratos anteriores'!BP103</f>
        <v xml:space="preserve"> </v>
      </c>
      <c r="AV99" s="302" t="str">
        <f>'[5]Precios de contratos anteriores'!BQ103</f>
        <v xml:space="preserve"> </v>
      </c>
      <c r="AW99" s="302" t="str">
        <f>'[5]Precios de contratos anteriores'!BR103</f>
        <v xml:space="preserve"> </v>
      </c>
      <c r="AX99" s="303"/>
      <c r="AY99" s="303"/>
      <c r="AZ99" s="303"/>
      <c r="BA99" s="303" t="str">
        <f>'[5]Precios de contratos anteriores'!BS103</f>
        <v xml:space="preserve"> </v>
      </c>
      <c r="BB99" s="303" t="str">
        <f>'[5]Precios de contratos anteriores'!BT103</f>
        <v xml:space="preserve"> </v>
      </c>
      <c r="BC99" s="302"/>
      <c r="BD99" s="302"/>
      <c r="BE99" s="302"/>
      <c r="BF99" s="302"/>
      <c r="BG99" s="302"/>
      <c r="BH99" s="302"/>
      <c r="BI99" s="302"/>
      <c r="BJ99" s="302"/>
      <c r="BK99" s="302"/>
      <c r="BL99" s="302"/>
      <c r="BM99" s="302"/>
      <c r="BN99" s="302"/>
      <c r="BO99" s="302"/>
      <c r="BP99" s="302"/>
      <c r="BQ99" s="302"/>
      <c r="BR99" s="302"/>
      <c r="BS99" s="302" t="str">
        <f>'[5]Precios de contratos anteriores'!CB103</f>
        <v xml:space="preserve"> </v>
      </c>
      <c r="BT99" s="302" t="str">
        <f>'[5]Precios de contratos anteriores'!CC103</f>
        <v xml:space="preserve"> </v>
      </c>
      <c r="BU99" s="302" t="str">
        <f>'[5]Precios de contratos anteriores'!CD103</f>
        <v xml:space="preserve"> </v>
      </c>
      <c r="BV99" s="302"/>
      <c r="BW99" s="302"/>
      <c r="BX99" s="302"/>
      <c r="BY99" s="301" t="str">
        <f>'[5]Precios de contratos anteriores'!CE103</f>
        <v xml:space="preserve"> </v>
      </c>
      <c r="BZ99" s="301" t="str">
        <f>'[5]Precios de contratos anteriores'!CF103</f>
        <v xml:space="preserve"> </v>
      </c>
      <c r="CA99" s="301" t="str">
        <f>'[5]Precios de contratos anteriores'!CG103</f>
        <v xml:space="preserve"> </v>
      </c>
      <c r="CB99" s="301">
        <f t="shared" si="160"/>
        <v>2776.5492857142858</v>
      </c>
      <c r="CC99" s="301">
        <f t="shared" si="161"/>
        <v>1341.1199015512759</v>
      </c>
      <c r="CD99" s="301">
        <f t="shared" si="162"/>
        <v>1435.4293841630099</v>
      </c>
      <c r="CE99" s="301">
        <f t="shared" si="163"/>
        <v>4117.669187265562</v>
      </c>
      <c r="CF99" s="301">
        <f t="shared" si="164"/>
        <v>2970.0000000000005</v>
      </c>
      <c r="CG99" s="300" t="str">
        <f t="shared" si="165"/>
        <v/>
      </c>
      <c r="CH99" s="300" t="str">
        <f t="shared" si="166"/>
        <v/>
      </c>
      <c r="CI99" s="300" t="str">
        <f t="shared" si="167"/>
        <v/>
      </c>
      <c r="CJ99" s="300" t="str">
        <f t="shared" si="168"/>
        <v/>
      </c>
      <c r="CK99" s="300" t="str">
        <f t="shared" si="169"/>
        <v/>
      </c>
      <c r="CL99" s="300" t="str">
        <f t="shared" si="170"/>
        <v/>
      </c>
      <c r="CM99" s="300" t="str">
        <f t="shared" si="171"/>
        <v/>
      </c>
      <c r="CN99" s="300" t="str">
        <f t="shared" si="172"/>
        <v/>
      </c>
      <c r="CO99" s="300" t="str">
        <f t="shared" si="173"/>
        <v/>
      </c>
      <c r="CP99" s="300" t="str">
        <f t="shared" si="174"/>
        <v/>
      </c>
      <c r="CQ99" s="300" t="str">
        <f t="shared" si="175"/>
        <v/>
      </c>
      <c r="CR99" s="300" t="str">
        <f t="shared" si="176"/>
        <v/>
      </c>
      <c r="CS99" s="300" t="str">
        <f t="shared" si="177"/>
        <v/>
      </c>
      <c r="CT99" s="300" t="str">
        <f t="shared" si="178"/>
        <v/>
      </c>
      <c r="CU99" s="300" t="str">
        <f t="shared" si="179"/>
        <v/>
      </c>
      <c r="CV99" s="300" t="str">
        <f t="shared" si="180"/>
        <v/>
      </c>
      <c r="CW99" s="300" t="str">
        <f t="shared" si="181"/>
        <v/>
      </c>
      <c r="CX99" s="300" t="str">
        <f t="shared" si="182"/>
        <v/>
      </c>
      <c r="CY99" s="300" t="str">
        <f t="shared" si="183"/>
        <v/>
      </c>
      <c r="CZ99" s="300" t="str">
        <f t="shared" si="184"/>
        <v/>
      </c>
      <c r="DA99" s="300" t="str">
        <f t="shared" si="185"/>
        <v/>
      </c>
      <c r="DB99" s="300" t="str">
        <f t="shared" si="186"/>
        <v/>
      </c>
      <c r="DC99" s="300" t="str">
        <f t="shared" si="187"/>
        <v/>
      </c>
      <c r="DD99" s="300" t="str">
        <f t="shared" si="188"/>
        <v/>
      </c>
      <c r="DE99" s="300" t="str">
        <f t="shared" si="189"/>
        <v/>
      </c>
      <c r="DF99" s="300" t="str">
        <f t="shared" si="190"/>
        <v/>
      </c>
      <c r="DG99" s="300" t="str">
        <f t="shared" si="191"/>
        <v/>
      </c>
      <c r="DH99" s="300" t="str">
        <f t="shared" si="192"/>
        <v/>
      </c>
      <c r="DI99" s="300" t="str">
        <f t="shared" si="193"/>
        <v/>
      </c>
      <c r="DJ99" s="300" t="str">
        <f t="shared" si="194"/>
        <v/>
      </c>
      <c r="DK99" s="300" t="str">
        <f t="shared" si="195"/>
        <v/>
      </c>
      <c r="DL99" s="300" t="str">
        <f t="shared" si="196"/>
        <v/>
      </c>
      <c r="DM99" s="300" t="str">
        <f t="shared" si="197"/>
        <v/>
      </c>
      <c r="DN99" s="300" t="str">
        <f t="shared" si="198"/>
        <v/>
      </c>
      <c r="DO99" s="300" t="str">
        <f t="shared" si="199"/>
        <v/>
      </c>
      <c r="DP99" s="300" t="str">
        <f t="shared" si="200"/>
        <v/>
      </c>
      <c r="DQ99" s="300">
        <f t="shared" si="201"/>
        <v>2835</v>
      </c>
      <c r="DR99" s="300">
        <f t="shared" si="202"/>
        <v>2808</v>
      </c>
      <c r="DS99" s="300" t="str">
        <f t="shared" si="203"/>
        <v/>
      </c>
      <c r="DT99" s="300" t="str">
        <f t="shared" si="204"/>
        <v/>
      </c>
      <c r="DU99" s="300" t="str">
        <f t="shared" si="205"/>
        <v/>
      </c>
      <c r="DV99" s="300" t="str">
        <f t="shared" si="206"/>
        <v/>
      </c>
      <c r="DW99" s="300" t="str">
        <f t="shared" si="207"/>
        <v/>
      </c>
      <c r="DX99" s="300" t="str">
        <f t="shared" si="208"/>
        <v/>
      </c>
      <c r="DY99" s="300" t="str">
        <f t="shared" si="209"/>
        <v/>
      </c>
      <c r="DZ99" s="300" t="str">
        <f t="shared" si="210"/>
        <v/>
      </c>
      <c r="EA99" s="300" t="str">
        <f t="shared" si="211"/>
        <v/>
      </c>
      <c r="EB99" s="300" t="str">
        <f t="shared" si="212"/>
        <v/>
      </c>
      <c r="EC99" s="300" t="str">
        <f t="shared" si="213"/>
        <v/>
      </c>
      <c r="ED99" s="300" t="str">
        <f t="shared" si="214"/>
        <v/>
      </c>
      <c r="EE99" s="300" t="str">
        <f t="shared" si="215"/>
        <v/>
      </c>
      <c r="EF99" s="300" t="str">
        <f t="shared" si="216"/>
        <v/>
      </c>
      <c r="EG99" s="300" t="str">
        <f t="shared" si="217"/>
        <v/>
      </c>
      <c r="EH99" s="300" t="str">
        <f t="shared" si="218"/>
        <v/>
      </c>
      <c r="EI99" s="300" t="str">
        <f t="shared" si="219"/>
        <v/>
      </c>
      <c r="EJ99" s="300" t="str">
        <f t="shared" si="220"/>
        <v/>
      </c>
      <c r="EK99" s="300" t="str">
        <f t="shared" si="221"/>
        <v/>
      </c>
      <c r="EL99" s="300" t="str">
        <f t="shared" si="222"/>
        <v/>
      </c>
      <c r="EM99" s="300" t="str">
        <f t="shared" si="223"/>
        <v/>
      </c>
      <c r="EN99" s="300" t="str">
        <f t="shared" si="224"/>
        <v/>
      </c>
      <c r="EO99" s="300" t="str">
        <f t="shared" si="225"/>
        <v/>
      </c>
      <c r="EP99" s="300" t="str">
        <f t="shared" si="226"/>
        <v/>
      </c>
      <c r="EQ99" s="300" t="str">
        <f t="shared" si="227"/>
        <v/>
      </c>
      <c r="ER99" s="300" t="str">
        <f t="shared" si="228"/>
        <v/>
      </c>
      <c r="ES99" s="300" t="str">
        <f t="shared" si="229"/>
        <v/>
      </c>
      <c r="ET99" s="300" t="str">
        <f t="shared" si="230"/>
        <v/>
      </c>
      <c r="EU99" s="300" t="str">
        <f t="shared" si="231"/>
        <v/>
      </c>
      <c r="EV99" s="300" t="str">
        <f t="shared" si="232"/>
        <v/>
      </c>
      <c r="EW99" s="300" t="str">
        <f t="shared" si="233"/>
        <v/>
      </c>
      <c r="EX99" s="300" t="str">
        <f t="shared" si="234"/>
        <v/>
      </c>
      <c r="EY99" s="300" t="str">
        <f t="shared" si="235"/>
        <v/>
      </c>
      <c r="EZ99" s="300" t="str">
        <f t="shared" si="236"/>
        <v/>
      </c>
      <c r="FA99" s="299">
        <f t="shared" si="237"/>
        <v>2821.56</v>
      </c>
      <c r="FB99" s="299">
        <f>ROUND(FA99*(1+[5]Inflación!$G$50),2)</f>
        <v>2857.81</v>
      </c>
      <c r="FC99" s="298">
        <f t="shared" si="238"/>
        <v>4.5022222222222297E-2</v>
      </c>
    </row>
    <row r="100" spans="2:159" ht="21" customHeight="1">
      <c r="B100" s="309">
        <f t="shared" si="239"/>
        <v>95</v>
      </c>
      <c r="C100" s="316" t="s">
        <v>973</v>
      </c>
      <c r="D100" s="316"/>
      <c r="E100" s="311" t="s">
        <v>12</v>
      </c>
      <c r="F100" s="314">
        <v>4800</v>
      </c>
      <c r="G100" s="304"/>
      <c r="H100" s="302"/>
      <c r="I100" s="302"/>
      <c r="J100" s="301" t="str">
        <f>'[5]Precios de contratos anteriores'!AV104</f>
        <v xml:space="preserve"> </v>
      </c>
      <c r="K100" s="301" t="str">
        <f>'[5]Precios de contratos anteriores'!AW104</f>
        <v xml:space="preserve"> </v>
      </c>
      <c r="L100" s="301" t="str">
        <f>'[5]Precios de contratos anteriores'!AX104</f>
        <v xml:space="preserve"> </v>
      </c>
      <c r="M100" s="301" t="str">
        <f>'[5]Precios de contratos anteriores'!AY104</f>
        <v xml:space="preserve"> </v>
      </c>
      <c r="N100" s="302"/>
      <c r="O100" s="302"/>
      <c r="P100" s="302"/>
      <c r="Q100" s="302" t="str">
        <f>'[5]Precios de contratos anteriores'!AZ104</f>
        <v xml:space="preserve"> </v>
      </c>
      <c r="R100" s="302" t="str">
        <f>'[5]Precios de contratos anteriores'!BA104</f>
        <v xml:space="preserve"> </v>
      </c>
      <c r="S100" s="302" t="str">
        <f>'[5]Precios de contratos anteriores'!BB104</f>
        <v xml:space="preserve"> </v>
      </c>
      <c r="T100" s="302"/>
      <c r="U100" s="302"/>
      <c r="V100" s="302"/>
      <c r="W100" s="302"/>
      <c r="X100" s="302"/>
      <c r="Y100" s="302"/>
      <c r="Z100" s="302"/>
      <c r="AA100" s="302"/>
      <c r="AB100" s="302"/>
      <c r="AC100" s="302"/>
      <c r="AD100" s="302"/>
      <c r="AE100" s="302"/>
      <c r="AF100" s="302"/>
      <c r="AG100" s="302"/>
      <c r="AH100" s="302"/>
      <c r="AI100" s="302" t="str">
        <f>'[5]Precios de contratos anteriores'!BI104</f>
        <v xml:space="preserve"> </v>
      </c>
      <c r="AJ100" s="302"/>
      <c r="AK100" s="302"/>
      <c r="AL100" s="313">
        <v>5800</v>
      </c>
      <c r="AM100" s="313">
        <v>5990</v>
      </c>
      <c r="AN100" s="313">
        <v>7540</v>
      </c>
      <c r="AO100" s="302"/>
      <c r="AP100" s="302"/>
      <c r="AQ100" s="302" t="str">
        <f>'[5]Precios de contratos anteriores'!BO104</f>
        <v xml:space="preserve"> </v>
      </c>
      <c r="AR100" s="303">
        <v>5040</v>
      </c>
      <c r="AS100" s="303">
        <v>4992</v>
      </c>
      <c r="AT100" s="303">
        <v>5.3</v>
      </c>
      <c r="AU100" s="302" t="str">
        <f>'[5]Precios de contratos anteriores'!BP104</f>
        <v xml:space="preserve"> </v>
      </c>
      <c r="AV100" s="302" t="str">
        <f>'[5]Precios de contratos anteriores'!BQ104</f>
        <v xml:space="preserve"> </v>
      </c>
      <c r="AW100" s="302" t="str">
        <f>'[5]Precios de contratos anteriores'!BR104</f>
        <v xml:space="preserve"> </v>
      </c>
      <c r="AX100" s="303"/>
      <c r="AY100" s="303"/>
      <c r="AZ100" s="303"/>
      <c r="BA100" s="303" t="str">
        <f>'[5]Precios de contratos anteriores'!BS104</f>
        <v xml:space="preserve"> </v>
      </c>
      <c r="BB100" s="303" t="str">
        <f>'[5]Precios de contratos anteriores'!BT104</f>
        <v xml:space="preserve"> </v>
      </c>
      <c r="BC100" s="302"/>
      <c r="BD100" s="302"/>
      <c r="BE100" s="302"/>
      <c r="BF100" s="302"/>
      <c r="BG100" s="302"/>
      <c r="BH100" s="302"/>
      <c r="BI100" s="302"/>
      <c r="BJ100" s="302"/>
      <c r="BK100" s="302"/>
      <c r="BL100" s="302"/>
      <c r="BM100" s="302"/>
      <c r="BN100" s="302"/>
      <c r="BO100" s="302"/>
      <c r="BP100" s="302"/>
      <c r="BQ100" s="302"/>
      <c r="BR100" s="302"/>
      <c r="BS100" s="302" t="str">
        <f>'[5]Precios de contratos anteriores'!CB104</f>
        <v xml:space="preserve"> </v>
      </c>
      <c r="BT100" s="302" t="str">
        <f>'[5]Precios de contratos anteriores'!CC104</f>
        <v xml:space="preserve"> </v>
      </c>
      <c r="BU100" s="302" t="str">
        <f>'[5]Precios de contratos anteriores'!CD104</f>
        <v xml:space="preserve"> </v>
      </c>
      <c r="BV100" s="302"/>
      <c r="BW100" s="302"/>
      <c r="BX100" s="302"/>
      <c r="BY100" s="301" t="str">
        <f>'[5]Precios de contratos anteriores'!CE104</f>
        <v xml:space="preserve"> </v>
      </c>
      <c r="BZ100" s="301" t="str">
        <f>'[5]Precios de contratos anteriores'!CF104</f>
        <v xml:space="preserve"> </v>
      </c>
      <c r="CA100" s="301" t="str">
        <f>'[5]Precios de contratos anteriores'!CG104</f>
        <v xml:space="preserve"> </v>
      </c>
      <c r="CB100" s="301">
        <f t="shared" si="160"/>
        <v>4881.0428571428574</v>
      </c>
      <c r="CC100" s="301">
        <f t="shared" si="161"/>
        <v>2343.8336288064061</v>
      </c>
      <c r="CD100" s="301">
        <f t="shared" si="162"/>
        <v>2537.2092283364514</v>
      </c>
      <c r="CE100" s="301">
        <f t="shared" si="163"/>
        <v>7224.876485949264</v>
      </c>
      <c r="CF100" s="301">
        <f t="shared" si="164"/>
        <v>5280</v>
      </c>
      <c r="CG100" s="300" t="str">
        <f t="shared" si="165"/>
        <v/>
      </c>
      <c r="CH100" s="300" t="str">
        <f t="shared" si="166"/>
        <v/>
      </c>
      <c r="CI100" s="300" t="str">
        <f t="shared" si="167"/>
        <v/>
      </c>
      <c r="CJ100" s="300" t="str">
        <f t="shared" si="168"/>
        <v/>
      </c>
      <c r="CK100" s="300" t="str">
        <f t="shared" si="169"/>
        <v/>
      </c>
      <c r="CL100" s="300" t="str">
        <f t="shared" si="170"/>
        <v/>
      </c>
      <c r="CM100" s="300" t="str">
        <f t="shared" si="171"/>
        <v/>
      </c>
      <c r="CN100" s="300" t="str">
        <f t="shared" si="172"/>
        <v/>
      </c>
      <c r="CO100" s="300" t="str">
        <f t="shared" si="173"/>
        <v/>
      </c>
      <c r="CP100" s="300" t="str">
        <f t="shared" si="174"/>
        <v/>
      </c>
      <c r="CQ100" s="300" t="str">
        <f t="shared" si="175"/>
        <v/>
      </c>
      <c r="CR100" s="300" t="str">
        <f t="shared" si="176"/>
        <v/>
      </c>
      <c r="CS100" s="300" t="str">
        <f t="shared" si="177"/>
        <v/>
      </c>
      <c r="CT100" s="300" t="str">
        <f t="shared" si="178"/>
        <v/>
      </c>
      <c r="CU100" s="300" t="str">
        <f t="shared" si="179"/>
        <v/>
      </c>
      <c r="CV100" s="300" t="str">
        <f t="shared" si="180"/>
        <v/>
      </c>
      <c r="CW100" s="300" t="str">
        <f t="shared" si="181"/>
        <v/>
      </c>
      <c r="CX100" s="300" t="str">
        <f t="shared" si="182"/>
        <v/>
      </c>
      <c r="CY100" s="300" t="str">
        <f t="shared" si="183"/>
        <v/>
      </c>
      <c r="CZ100" s="300" t="str">
        <f t="shared" si="184"/>
        <v/>
      </c>
      <c r="DA100" s="300" t="str">
        <f t="shared" si="185"/>
        <v/>
      </c>
      <c r="DB100" s="300" t="str">
        <f t="shared" si="186"/>
        <v/>
      </c>
      <c r="DC100" s="300" t="str">
        <f t="shared" si="187"/>
        <v/>
      </c>
      <c r="DD100" s="300" t="str">
        <f t="shared" si="188"/>
        <v/>
      </c>
      <c r="DE100" s="300" t="str">
        <f t="shared" si="189"/>
        <v/>
      </c>
      <c r="DF100" s="300" t="str">
        <f t="shared" si="190"/>
        <v/>
      </c>
      <c r="DG100" s="300" t="str">
        <f t="shared" si="191"/>
        <v/>
      </c>
      <c r="DH100" s="300" t="str">
        <f t="shared" si="192"/>
        <v/>
      </c>
      <c r="DI100" s="300" t="str">
        <f t="shared" si="193"/>
        <v/>
      </c>
      <c r="DJ100" s="300" t="str">
        <f t="shared" si="194"/>
        <v/>
      </c>
      <c r="DK100" s="300" t="str">
        <f t="shared" si="195"/>
        <v/>
      </c>
      <c r="DL100" s="300" t="str">
        <f t="shared" si="196"/>
        <v/>
      </c>
      <c r="DM100" s="300" t="str">
        <f t="shared" si="197"/>
        <v/>
      </c>
      <c r="DN100" s="300" t="str">
        <f t="shared" si="198"/>
        <v/>
      </c>
      <c r="DO100" s="300" t="str">
        <f t="shared" si="199"/>
        <v/>
      </c>
      <c r="DP100" s="300" t="str">
        <f t="shared" si="200"/>
        <v/>
      </c>
      <c r="DQ100" s="300">
        <f t="shared" si="201"/>
        <v>5040</v>
      </c>
      <c r="DR100" s="300">
        <f t="shared" si="202"/>
        <v>4992</v>
      </c>
      <c r="DS100" s="300" t="str">
        <f t="shared" si="203"/>
        <v/>
      </c>
      <c r="DT100" s="300" t="str">
        <f t="shared" si="204"/>
        <v/>
      </c>
      <c r="DU100" s="300" t="str">
        <f t="shared" si="205"/>
        <v/>
      </c>
      <c r="DV100" s="300" t="str">
        <f t="shared" si="206"/>
        <v/>
      </c>
      <c r="DW100" s="300" t="str">
        <f t="shared" si="207"/>
        <v/>
      </c>
      <c r="DX100" s="300" t="str">
        <f t="shared" si="208"/>
        <v/>
      </c>
      <c r="DY100" s="300" t="str">
        <f t="shared" si="209"/>
        <v/>
      </c>
      <c r="DZ100" s="300" t="str">
        <f t="shared" si="210"/>
        <v/>
      </c>
      <c r="EA100" s="300" t="str">
        <f t="shared" si="211"/>
        <v/>
      </c>
      <c r="EB100" s="300" t="str">
        <f t="shared" si="212"/>
        <v/>
      </c>
      <c r="EC100" s="300" t="str">
        <f t="shared" si="213"/>
        <v/>
      </c>
      <c r="ED100" s="300" t="str">
        <f t="shared" si="214"/>
        <v/>
      </c>
      <c r="EE100" s="300" t="str">
        <f t="shared" si="215"/>
        <v/>
      </c>
      <c r="EF100" s="300" t="str">
        <f t="shared" si="216"/>
        <v/>
      </c>
      <c r="EG100" s="300" t="str">
        <f t="shared" si="217"/>
        <v/>
      </c>
      <c r="EH100" s="300" t="str">
        <f t="shared" si="218"/>
        <v/>
      </c>
      <c r="EI100" s="300" t="str">
        <f t="shared" si="219"/>
        <v/>
      </c>
      <c r="EJ100" s="300" t="str">
        <f t="shared" si="220"/>
        <v/>
      </c>
      <c r="EK100" s="300" t="str">
        <f t="shared" si="221"/>
        <v/>
      </c>
      <c r="EL100" s="300" t="str">
        <f t="shared" si="222"/>
        <v/>
      </c>
      <c r="EM100" s="300" t="str">
        <f t="shared" si="223"/>
        <v/>
      </c>
      <c r="EN100" s="300" t="str">
        <f t="shared" si="224"/>
        <v/>
      </c>
      <c r="EO100" s="300" t="str">
        <f t="shared" si="225"/>
        <v/>
      </c>
      <c r="EP100" s="300" t="str">
        <f t="shared" si="226"/>
        <v/>
      </c>
      <c r="EQ100" s="300" t="str">
        <f t="shared" si="227"/>
        <v/>
      </c>
      <c r="ER100" s="300" t="str">
        <f t="shared" si="228"/>
        <v/>
      </c>
      <c r="ES100" s="300" t="str">
        <f t="shared" si="229"/>
        <v/>
      </c>
      <c r="ET100" s="300" t="str">
        <f t="shared" si="230"/>
        <v/>
      </c>
      <c r="EU100" s="300" t="str">
        <f t="shared" si="231"/>
        <v/>
      </c>
      <c r="EV100" s="300" t="str">
        <f t="shared" si="232"/>
        <v/>
      </c>
      <c r="EW100" s="300" t="str">
        <f t="shared" si="233"/>
        <v/>
      </c>
      <c r="EX100" s="300" t="str">
        <f t="shared" si="234"/>
        <v/>
      </c>
      <c r="EY100" s="300" t="str">
        <f t="shared" si="235"/>
        <v/>
      </c>
      <c r="EZ100" s="300" t="str">
        <f t="shared" si="236"/>
        <v/>
      </c>
      <c r="FA100" s="299">
        <f t="shared" si="237"/>
        <v>5016.1099999999997</v>
      </c>
      <c r="FB100" s="299">
        <f>ROUND(FA100*(1+[5]Inflación!$G$50),2)</f>
        <v>5080.5600000000004</v>
      </c>
      <c r="FC100" s="298">
        <f t="shared" si="238"/>
        <v>4.502291666666669E-2</v>
      </c>
    </row>
    <row r="101" spans="2:159" s="364" customFormat="1" ht="21" customHeight="1">
      <c r="B101" s="352">
        <f t="shared" si="239"/>
        <v>96</v>
      </c>
      <c r="C101" s="353" t="s">
        <v>142</v>
      </c>
      <c r="D101" s="354" t="s">
        <v>931</v>
      </c>
      <c r="E101" s="355" t="s">
        <v>12</v>
      </c>
      <c r="F101" s="366">
        <v>0.17</v>
      </c>
      <c r="G101" s="357"/>
      <c r="H101" s="354"/>
      <c r="I101" s="354"/>
      <c r="J101" s="358" t="str">
        <f>'[5]Precios de contratos anteriores'!AV105</f>
        <v xml:space="preserve"> </v>
      </c>
      <c r="K101" s="358" t="str">
        <f>'[5]Precios de contratos anteriores'!AW105</f>
        <v xml:space="preserve"> </v>
      </c>
      <c r="L101" s="358" t="str">
        <f>'[5]Precios de contratos anteriores'!AX105</f>
        <v xml:space="preserve"> </v>
      </c>
      <c r="M101" s="358" t="str">
        <f>'[5]Precios de contratos anteriores'!AY105</f>
        <v xml:space="preserve"> </v>
      </c>
      <c r="N101" s="354"/>
      <c r="O101" s="354"/>
      <c r="P101" s="354"/>
      <c r="Q101" s="354" t="str">
        <f>'[5]Precios de contratos anteriores'!AZ105</f>
        <v xml:space="preserve"> </v>
      </c>
      <c r="R101" s="354" t="str">
        <f>'[5]Precios de contratos anteriores'!BA105</f>
        <v xml:space="preserve"> </v>
      </c>
      <c r="S101" s="354" t="str">
        <f>'[5]Precios de contratos anteriores'!BB105</f>
        <v xml:space="preserve"> </v>
      </c>
      <c r="T101" s="354"/>
      <c r="U101" s="354"/>
      <c r="V101" s="354"/>
      <c r="W101" s="354"/>
      <c r="X101" s="354"/>
      <c r="Y101" s="354"/>
      <c r="Z101" s="354"/>
      <c r="AA101" s="354"/>
      <c r="AB101" s="354"/>
      <c r="AC101" s="354"/>
      <c r="AD101" s="354"/>
      <c r="AE101" s="354"/>
      <c r="AF101" s="354"/>
      <c r="AG101" s="354"/>
      <c r="AH101" s="354"/>
      <c r="AI101" s="354" t="str">
        <f>'[5]Precios de contratos anteriores'!BI105</f>
        <v xml:space="preserve"> </v>
      </c>
      <c r="AJ101" s="354"/>
      <c r="AK101" s="354"/>
      <c r="AL101" s="359">
        <v>0.1</v>
      </c>
      <c r="AM101" s="359">
        <v>0.18</v>
      </c>
      <c r="AN101" s="359">
        <v>0.13</v>
      </c>
      <c r="AO101" s="354"/>
      <c r="AP101" s="354"/>
      <c r="AQ101" s="354" t="str">
        <f>'[5]Precios de contratos anteriores'!BO105</f>
        <v xml:space="preserve"> </v>
      </c>
      <c r="AR101" s="360">
        <v>0.17850000000000002</v>
      </c>
      <c r="AS101" s="360">
        <v>0.17680000000000001</v>
      </c>
      <c r="AT101" s="360">
        <v>0.32</v>
      </c>
      <c r="AU101" s="354" t="str">
        <f>'[5]Precios de contratos anteriores'!BP105</f>
        <v xml:space="preserve"> </v>
      </c>
      <c r="AV101" s="354" t="str">
        <f>'[5]Precios de contratos anteriores'!BQ105</f>
        <v xml:space="preserve"> </v>
      </c>
      <c r="AW101" s="354" t="str">
        <f>'[5]Precios de contratos anteriores'!BR105</f>
        <v xml:space="preserve"> </v>
      </c>
      <c r="AX101" s="360">
        <v>0.06</v>
      </c>
      <c r="AY101" s="360">
        <v>0.05</v>
      </c>
      <c r="AZ101" s="360">
        <v>0.06</v>
      </c>
      <c r="BA101" s="360" t="str">
        <f>'[5]Precios de contratos anteriores'!BS105</f>
        <v xml:space="preserve"> </v>
      </c>
      <c r="BB101" s="360" t="str">
        <f>'[5]Precios de contratos anteriores'!BT105</f>
        <v xml:space="preserve"> </v>
      </c>
      <c r="BC101" s="354"/>
      <c r="BD101" s="354"/>
      <c r="BE101" s="354"/>
      <c r="BF101" s="354"/>
      <c r="BG101" s="354"/>
      <c r="BH101" s="354"/>
      <c r="BI101" s="354"/>
      <c r="BJ101" s="354"/>
      <c r="BK101" s="354"/>
      <c r="BL101" s="354"/>
      <c r="BM101" s="354"/>
      <c r="BN101" s="354"/>
      <c r="BO101" s="354"/>
      <c r="BP101" s="354"/>
      <c r="BQ101" s="354"/>
      <c r="BR101" s="354"/>
      <c r="BS101" s="354" t="str">
        <f>'[5]Precios de contratos anteriores'!CB105</f>
        <v xml:space="preserve"> </v>
      </c>
      <c r="BT101" s="354" t="str">
        <f>'[5]Precios de contratos anteriores'!CC105</f>
        <v xml:space="preserve"> </v>
      </c>
      <c r="BU101" s="354" t="str">
        <f>'[5]Precios de contratos anteriores'!CD105</f>
        <v xml:space="preserve"> </v>
      </c>
      <c r="BV101" s="354"/>
      <c r="BW101" s="354"/>
      <c r="BX101" s="354"/>
      <c r="BY101" s="358" t="str">
        <f>'[5]Precios de contratos anteriores'!CE105</f>
        <v xml:space="preserve"> </v>
      </c>
      <c r="BZ101" s="358" t="str">
        <f>'[5]Precios de contratos anteriores'!CF105</f>
        <v xml:space="preserve"> </v>
      </c>
      <c r="CA101" s="358" t="str">
        <f>'[5]Precios de contratos anteriores'!CG105</f>
        <v xml:space="preserve"> </v>
      </c>
      <c r="CB101" s="358">
        <f t="shared" si="160"/>
        <v>0.14253000000000002</v>
      </c>
      <c r="CC101" s="358">
        <f t="shared" si="161"/>
        <v>8.1834847915379719E-2</v>
      </c>
      <c r="CD101" s="358">
        <f>IFERROR(CB101-CC101*0.25," ")</f>
        <v>0.12207128802115509</v>
      </c>
      <c r="CE101" s="358">
        <f t="shared" si="163"/>
        <v>0.22436484791537975</v>
      </c>
      <c r="CF101" s="358">
        <f t="shared" si="164"/>
        <v>0.18700000000000003</v>
      </c>
      <c r="CG101" s="361" t="str">
        <f t="shared" si="165"/>
        <v/>
      </c>
      <c r="CH101" s="361" t="str">
        <f t="shared" si="166"/>
        <v/>
      </c>
      <c r="CI101" s="361" t="str">
        <f t="shared" si="167"/>
        <v/>
      </c>
      <c r="CJ101" s="361" t="str">
        <f t="shared" si="168"/>
        <v/>
      </c>
      <c r="CK101" s="361" t="str">
        <f t="shared" si="169"/>
        <v/>
      </c>
      <c r="CL101" s="361" t="str">
        <f t="shared" si="170"/>
        <v/>
      </c>
      <c r="CM101" s="361" t="str">
        <f t="shared" si="171"/>
        <v/>
      </c>
      <c r="CN101" s="361" t="str">
        <f t="shared" si="172"/>
        <v/>
      </c>
      <c r="CO101" s="361" t="str">
        <f t="shared" si="173"/>
        <v/>
      </c>
      <c r="CP101" s="361" t="str">
        <f t="shared" si="174"/>
        <v/>
      </c>
      <c r="CQ101" s="361" t="str">
        <f t="shared" si="175"/>
        <v/>
      </c>
      <c r="CR101" s="361" t="str">
        <f t="shared" si="176"/>
        <v/>
      </c>
      <c r="CS101" s="361" t="str">
        <f t="shared" si="177"/>
        <v/>
      </c>
      <c r="CT101" s="361" t="str">
        <f t="shared" si="178"/>
        <v/>
      </c>
      <c r="CU101" s="361" t="str">
        <f t="shared" si="179"/>
        <v/>
      </c>
      <c r="CV101" s="361" t="str">
        <f t="shared" si="180"/>
        <v/>
      </c>
      <c r="CW101" s="361" t="str">
        <f t="shared" si="181"/>
        <v/>
      </c>
      <c r="CX101" s="361" t="str">
        <f t="shared" si="182"/>
        <v/>
      </c>
      <c r="CY101" s="361" t="str">
        <f t="shared" si="183"/>
        <v/>
      </c>
      <c r="CZ101" s="361" t="str">
        <f t="shared" si="184"/>
        <v/>
      </c>
      <c r="DA101" s="361" t="str">
        <f t="shared" si="185"/>
        <v/>
      </c>
      <c r="DB101" s="361" t="str">
        <f t="shared" si="186"/>
        <v/>
      </c>
      <c r="DC101" s="361" t="str">
        <f t="shared" si="187"/>
        <v/>
      </c>
      <c r="DD101" s="361" t="str">
        <f t="shared" si="188"/>
        <v/>
      </c>
      <c r="DE101" s="361" t="str">
        <f t="shared" si="189"/>
        <v/>
      </c>
      <c r="DF101" s="361" t="str">
        <f t="shared" si="190"/>
        <v/>
      </c>
      <c r="DG101" s="361" t="str">
        <f t="shared" si="191"/>
        <v/>
      </c>
      <c r="DH101" s="361" t="str">
        <f t="shared" si="192"/>
        <v/>
      </c>
      <c r="DI101" s="361" t="str">
        <f t="shared" si="193"/>
        <v/>
      </c>
      <c r="DJ101" s="361" t="str">
        <f t="shared" si="194"/>
        <v/>
      </c>
      <c r="DK101" s="361" t="str">
        <f t="shared" si="195"/>
        <v/>
      </c>
      <c r="DL101" s="361">
        <f t="shared" si="196"/>
        <v>0.18</v>
      </c>
      <c r="DM101" s="361">
        <f t="shared" si="197"/>
        <v>0.13</v>
      </c>
      <c r="DN101" s="361" t="str">
        <f t="shared" si="198"/>
        <v/>
      </c>
      <c r="DO101" s="361" t="str">
        <f t="shared" si="199"/>
        <v/>
      </c>
      <c r="DP101" s="361" t="str">
        <f t="shared" si="200"/>
        <v/>
      </c>
      <c r="DQ101" s="361">
        <f t="shared" si="201"/>
        <v>0.17850000000000002</v>
      </c>
      <c r="DR101" s="361">
        <f t="shared" si="202"/>
        <v>0.17680000000000001</v>
      </c>
      <c r="DS101" s="361" t="str">
        <f t="shared" si="203"/>
        <v/>
      </c>
      <c r="DT101" s="361" t="str">
        <f t="shared" si="204"/>
        <v/>
      </c>
      <c r="DU101" s="361" t="str">
        <f t="shared" si="205"/>
        <v/>
      </c>
      <c r="DV101" s="361" t="str">
        <f t="shared" si="206"/>
        <v/>
      </c>
      <c r="DW101" s="361" t="str">
        <f t="shared" si="207"/>
        <v/>
      </c>
      <c r="DX101" s="361" t="str">
        <f t="shared" si="208"/>
        <v/>
      </c>
      <c r="DY101" s="361" t="str">
        <f t="shared" si="209"/>
        <v/>
      </c>
      <c r="DZ101" s="361" t="str">
        <f t="shared" si="210"/>
        <v/>
      </c>
      <c r="EA101" s="361" t="str">
        <f t="shared" si="211"/>
        <v/>
      </c>
      <c r="EB101" s="361" t="str">
        <f t="shared" si="212"/>
        <v/>
      </c>
      <c r="EC101" s="361" t="str">
        <f t="shared" si="213"/>
        <v/>
      </c>
      <c r="ED101" s="361" t="str">
        <f t="shared" si="214"/>
        <v/>
      </c>
      <c r="EE101" s="361" t="str">
        <f t="shared" si="215"/>
        <v/>
      </c>
      <c r="EF101" s="361" t="str">
        <f t="shared" si="216"/>
        <v/>
      </c>
      <c r="EG101" s="361" t="str">
        <f t="shared" si="217"/>
        <v/>
      </c>
      <c r="EH101" s="361" t="str">
        <f t="shared" si="218"/>
        <v/>
      </c>
      <c r="EI101" s="361" t="str">
        <f t="shared" si="219"/>
        <v/>
      </c>
      <c r="EJ101" s="361" t="str">
        <f t="shared" si="220"/>
        <v/>
      </c>
      <c r="EK101" s="361" t="str">
        <f t="shared" si="221"/>
        <v/>
      </c>
      <c r="EL101" s="361" t="str">
        <f t="shared" si="222"/>
        <v/>
      </c>
      <c r="EM101" s="361" t="str">
        <f t="shared" si="223"/>
        <v/>
      </c>
      <c r="EN101" s="361" t="str">
        <f t="shared" si="224"/>
        <v/>
      </c>
      <c r="EO101" s="361" t="str">
        <f t="shared" si="225"/>
        <v/>
      </c>
      <c r="EP101" s="361" t="str">
        <f t="shared" si="226"/>
        <v/>
      </c>
      <c r="EQ101" s="361" t="str">
        <f t="shared" si="227"/>
        <v/>
      </c>
      <c r="ER101" s="361" t="str">
        <f t="shared" si="228"/>
        <v/>
      </c>
      <c r="ES101" s="361" t="str">
        <f t="shared" si="229"/>
        <v/>
      </c>
      <c r="ET101" s="361" t="str">
        <f t="shared" si="230"/>
        <v/>
      </c>
      <c r="EU101" s="361" t="str">
        <f t="shared" si="231"/>
        <v/>
      </c>
      <c r="EV101" s="361" t="str">
        <f t="shared" si="232"/>
        <v/>
      </c>
      <c r="EW101" s="361" t="str">
        <f t="shared" si="233"/>
        <v/>
      </c>
      <c r="EX101" s="361" t="str">
        <f t="shared" si="234"/>
        <v/>
      </c>
      <c r="EY101" s="361" t="str">
        <f t="shared" si="235"/>
        <v/>
      </c>
      <c r="EZ101" s="361" t="str">
        <f t="shared" si="236"/>
        <v/>
      </c>
      <c r="FA101" s="362">
        <f t="shared" si="237"/>
        <v>0.17</v>
      </c>
      <c r="FB101" s="362">
        <f>ROUND(FA101*(1+[5]Inflación!$G$50),2)</f>
        <v>0.17</v>
      </c>
      <c r="FC101" s="363">
        <f t="shared" si="238"/>
        <v>0</v>
      </c>
    </row>
    <row r="102" spans="2:159" ht="21" customHeight="1">
      <c r="B102" s="309">
        <f t="shared" si="239"/>
        <v>97</v>
      </c>
      <c r="C102" s="315" t="s">
        <v>972</v>
      </c>
      <c r="D102" s="302" t="s">
        <v>931</v>
      </c>
      <c r="E102" s="311" t="s">
        <v>12</v>
      </c>
      <c r="F102" s="314">
        <v>2.74</v>
      </c>
      <c r="G102" s="304"/>
      <c r="H102" s="302"/>
      <c r="I102" s="302"/>
      <c r="J102" s="301" t="str">
        <f>'[5]Precios de contratos anteriores'!AV106</f>
        <v xml:space="preserve"> </v>
      </c>
      <c r="K102" s="301" t="str">
        <f>'[5]Precios de contratos anteriores'!AW106</f>
        <v xml:space="preserve"> </v>
      </c>
      <c r="L102" s="301" t="str">
        <f>'[5]Precios de contratos anteriores'!AX106</f>
        <v xml:space="preserve"> </v>
      </c>
      <c r="M102" s="301" t="str">
        <f>'[5]Precios de contratos anteriores'!AY106</f>
        <v xml:space="preserve"> </v>
      </c>
      <c r="N102" s="302"/>
      <c r="O102" s="302"/>
      <c r="P102" s="302"/>
      <c r="Q102" s="302" t="str">
        <f>'[5]Precios de contratos anteriores'!AZ106</f>
        <v xml:space="preserve"> </v>
      </c>
      <c r="R102" s="302" t="str">
        <f>'[5]Precios de contratos anteriores'!BA106</f>
        <v xml:space="preserve"> </v>
      </c>
      <c r="S102" s="302" t="str">
        <f>'[5]Precios de contratos anteriores'!BB106</f>
        <v xml:space="preserve"> </v>
      </c>
      <c r="T102" s="302"/>
      <c r="U102" s="302"/>
      <c r="V102" s="302"/>
      <c r="W102" s="302"/>
      <c r="X102" s="302"/>
      <c r="Y102" s="302"/>
      <c r="Z102" s="302"/>
      <c r="AA102" s="302"/>
      <c r="AB102" s="302"/>
      <c r="AC102" s="302"/>
      <c r="AD102" s="302"/>
      <c r="AE102" s="302"/>
      <c r="AF102" s="302"/>
      <c r="AG102" s="302"/>
      <c r="AH102" s="302"/>
      <c r="AI102" s="302" t="str">
        <f>'[5]Precios de contratos anteriores'!BI106</f>
        <v xml:space="preserve"> </v>
      </c>
      <c r="AJ102" s="302"/>
      <c r="AK102" s="302"/>
      <c r="AL102" s="313">
        <v>0.35</v>
      </c>
      <c r="AM102" s="313">
        <v>0.47</v>
      </c>
      <c r="AN102" s="313">
        <v>0.46</v>
      </c>
      <c r="AO102" s="302"/>
      <c r="AP102" s="302"/>
      <c r="AQ102" s="302" t="str">
        <f>'[5]Precios de contratos anteriores'!BO106</f>
        <v xml:space="preserve"> </v>
      </c>
      <c r="AR102" s="303">
        <v>2.8770000000000002</v>
      </c>
      <c r="AS102" s="303">
        <v>2.8496000000000001</v>
      </c>
      <c r="AT102" s="303">
        <v>2.86</v>
      </c>
      <c r="AU102" s="302" t="str">
        <f>'[5]Precios de contratos anteriores'!BP106</f>
        <v xml:space="preserve"> </v>
      </c>
      <c r="AV102" s="302" t="str">
        <f>'[5]Precios de contratos anteriores'!BQ106</f>
        <v xml:space="preserve"> </v>
      </c>
      <c r="AW102" s="302" t="str">
        <f>'[5]Precios de contratos anteriores'!BR106</f>
        <v xml:space="preserve"> </v>
      </c>
      <c r="AX102" s="303"/>
      <c r="AY102" s="303"/>
      <c r="AZ102" s="303"/>
      <c r="BA102" s="303" t="str">
        <f>'[5]Precios de contratos anteriores'!BS106</f>
        <v xml:space="preserve"> </v>
      </c>
      <c r="BB102" s="303" t="str">
        <f>'[5]Precios de contratos anteriores'!BT106</f>
        <v xml:space="preserve"> </v>
      </c>
      <c r="BC102" s="302"/>
      <c r="BD102" s="302"/>
      <c r="BE102" s="302"/>
      <c r="BF102" s="302"/>
      <c r="BG102" s="302"/>
      <c r="BH102" s="302"/>
      <c r="BI102" s="302"/>
      <c r="BJ102" s="302"/>
      <c r="BK102" s="302"/>
      <c r="BL102" s="302"/>
      <c r="BM102" s="302"/>
      <c r="BN102" s="302"/>
      <c r="BO102" s="302"/>
      <c r="BP102" s="302"/>
      <c r="BQ102" s="302"/>
      <c r="BR102" s="302"/>
      <c r="BS102" s="302" t="str">
        <f>'[5]Precios de contratos anteriores'!CB106</f>
        <v xml:space="preserve"> </v>
      </c>
      <c r="BT102" s="302" t="str">
        <f>'[5]Precios de contratos anteriores'!CC106</f>
        <v xml:space="preserve"> </v>
      </c>
      <c r="BU102" s="302" t="str">
        <f>'[5]Precios de contratos anteriores'!CD106</f>
        <v xml:space="preserve"> </v>
      </c>
      <c r="BV102" s="302"/>
      <c r="BW102" s="302"/>
      <c r="BX102" s="302"/>
      <c r="BY102" s="301" t="str">
        <f>'[5]Precios de contratos anteriores'!CE106</f>
        <v xml:space="preserve"> </v>
      </c>
      <c r="BZ102" s="301" t="str">
        <f>'[5]Precios de contratos anteriores'!CF106</f>
        <v xml:space="preserve"> </v>
      </c>
      <c r="CA102" s="301" t="str">
        <f>'[5]Precios de contratos anteriores'!CG106</f>
        <v xml:space="preserve"> </v>
      </c>
      <c r="CB102" s="301">
        <f t="shared" ref="CB102:CB133" si="240">IFERROR(AVERAGE(F102:CA102)," ")</f>
        <v>1.8009428571428572</v>
      </c>
      <c r="CC102" s="301">
        <f t="shared" ref="CC102:CC133" si="241">IFERROR(_xlfn.STDEV.S(F102:CA102)," ")</f>
        <v>1.2868425788950033</v>
      </c>
      <c r="CD102" s="301">
        <f t="shared" ref="CD102:CD119" si="242">IFERROR(CB102-CC102*$CD$2," ")</f>
        <v>0.51410027824785387</v>
      </c>
      <c r="CE102" s="301">
        <f t="shared" ref="CE102:CE133" si="243">IFERROR(CB102+CC102*$CE$2," ")</f>
        <v>3.0877854360378603</v>
      </c>
      <c r="CF102" s="301">
        <f t="shared" ref="CF102:CF133" si="244">IFERROR(F102*1.1," ")</f>
        <v>3.0140000000000007</v>
      </c>
      <c r="CG102" s="300" t="str">
        <f t="shared" ref="CG102:CG133" si="245">IF(IF(H102&lt;$CF102,IF(H102&gt;$CD102,H102,""),"")=0,"",IF(H102&lt;$CF102,IF(H102&gt;$CD102,H102,""),""))</f>
        <v/>
      </c>
      <c r="CH102" s="300" t="str">
        <f t="shared" ref="CH102:CH133" si="246">IF(IF(I102&lt;$CF102,IF(I102&gt;$CD102,I102,""),"")=0,"",IF(I102&lt;$CF102,IF(I102&gt;$CD102,I102,""),""))</f>
        <v/>
      </c>
      <c r="CI102" s="300" t="str">
        <f t="shared" ref="CI102:CI133" si="247">IF(IF(J102&lt;$CF102,IF(J102&gt;$CD102,J102,""),"")=0,"",IF(J102&lt;$CF102,IF(J102&gt;$CD102,J102,""),""))</f>
        <v/>
      </c>
      <c r="CJ102" s="300" t="str">
        <f t="shared" ref="CJ102:CJ133" si="248">IF(IF(K102&lt;$CF102,IF(K102&gt;$CD102,K102,""),"")=0,"",IF(K102&lt;$CF102,IF(K102&gt;$CD102,K102,""),""))</f>
        <v/>
      </c>
      <c r="CK102" s="300" t="str">
        <f t="shared" ref="CK102:CK133" si="249">IF(IF(L102&lt;$CF102,IF(L102&gt;$CD102,L102,""),"")=0,"",IF(L102&lt;$CF102,IF(L102&gt;$CD102,L102,""),""))</f>
        <v/>
      </c>
      <c r="CL102" s="300" t="str">
        <f t="shared" ref="CL102:CL133" si="250">IF(IF(M102&lt;$CF102,IF(M102&gt;$CD102,M102,""),"")=0,"",IF(M102&lt;$CF102,IF(M102&gt;$CD102,M102,""),""))</f>
        <v/>
      </c>
      <c r="CM102" s="300" t="str">
        <f t="shared" ref="CM102:CM133" si="251">IF(IF(N102&lt;$CF102,IF(N102&gt;$CD102,N102,""),"")=0,"",IF(N102&lt;$CF102,IF(N102&gt;$CD102,N102,""),""))</f>
        <v/>
      </c>
      <c r="CN102" s="300" t="str">
        <f t="shared" ref="CN102:CN133" si="252">IF(IF(O102&lt;$CF102,IF(O102&gt;$CD102,O102,""),"")=0,"",IF(O102&lt;$CF102,IF(O102&gt;$CD102,O102,""),""))</f>
        <v/>
      </c>
      <c r="CO102" s="300" t="str">
        <f t="shared" ref="CO102:CO133" si="253">IF(IF(P102&lt;$CF102,IF(P102&gt;$CD102,P102,""),"")=0,"",IF(P102&lt;$CF102,IF(P102&gt;$CD102,P102,""),""))</f>
        <v/>
      </c>
      <c r="CP102" s="300" t="str">
        <f t="shared" ref="CP102:CP133" si="254">IF(IF(Q102&lt;$CF102,IF(Q102&gt;$CD102,Q102,""),"")=0,"",IF(Q102&lt;$CF102,IF(Q102&gt;$CD102,Q102,""),""))</f>
        <v/>
      </c>
      <c r="CQ102" s="300" t="str">
        <f t="shared" ref="CQ102:CQ133" si="255">IF(IF(R102&lt;$CF102,IF(R102&gt;$CD102,R102,""),"")=0,"",IF(R102&lt;$CF102,IF(R102&gt;$CD102,R102,""),""))</f>
        <v/>
      </c>
      <c r="CR102" s="300" t="str">
        <f t="shared" ref="CR102:CR133" si="256">IF(IF(S102&lt;$CF102,IF(S102&gt;$CD102,S102,""),"")=0,"",IF(S102&lt;$CF102,IF(S102&gt;$CD102,S102,""),""))</f>
        <v/>
      </c>
      <c r="CS102" s="300" t="str">
        <f t="shared" ref="CS102:CS133" si="257">IF(IF(T102&lt;$CF102,IF(T102&gt;$CD102,T102,""),"")=0,"",IF(T102&lt;$CF102,IF(T102&gt;$CD102,T102,""),""))</f>
        <v/>
      </c>
      <c r="CT102" s="300" t="str">
        <f t="shared" ref="CT102:CT133" si="258">IF(IF(U102&lt;$CF102,IF(U102&gt;$CD102,U102,""),"")=0,"",IF(U102&lt;$CF102,IF(U102&gt;$CD102,U102,""),""))</f>
        <v/>
      </c>
      <c r="CU102" s="300" t="str">
        <f t="shared" ref="CU102:CU133" si="259">IF(IF(V102&lt;$CF102,IF(V102&gt;$CD102,V102,""),"")=0,"",IF(V102&lt;$CF102,IF(V102&gt;$CD102,V102,""),""))</f>
        <v/>
      </c>
      <c r="CV102" s="300" t="str">
        <f t="shared" ref="CV102:CV133" si="260">IF(IF(W102&lt;$CF102,IF(W102&gt;$CD102,W102,""),"")=0,"",IF(W102&lt;$CF102,IF(W102&gt;$CD102,W102,""),""))</f>
        <v/>
      </c>
      <c r="CW102" s="300" t="str">
        <f t="shared" ref="CW102:CW133" si="261">IF(IF(X102&lt;$CF102,IF(X102&gt;$CD102,X102,""),"")=0,"",IF(X102&lt;$CF102,IF(X102&gt;$CD102,X102,""),""))</f>
        <v/>
      </c>
      <c r="CX102" s="300" t="str">
        <f t="shared" ref="CX102:CX133" si="262">IF(IF(Y102&lt;$CF102,IF(Y102&gt;$CD102,Y102,""),"")=0,"",IF(Y102&lt;$CF102,IF(Y102&gt;$CD102,Y102,""),""))</f>
        <v/>
      </c>
      <c r="CY102" s="300" t="str">
        <f t="shared" ref="CY102:CY133" si="263">IF(IF(Z102&lt;$CF102,IF(Z102&gt;$CD102,Z102,""),"")=0,"",IF(Z102&lt;$CF102,IF(Z102&gt;$CD102,Z102,""),""))</f>
        <v/>
      </c>
      <c r="CZ102" s="300" t="str">
        <f t="shared" ref="CZ102:CZ133" si="264">IF(IF(AA102&lt;$CF102,IF(AA102&gt;$CD102,AA102,""),"")=0,"",IF(AA102&lt;$CF102,IF(AA102&gt;$CD102,AA102,""),""))</f>
        <v/>
      </c>
      <c r="DA102" s="300" t="str">
        <f t="shared" ref="DA102:DA133" si="265">IF(IF(AB102&lt;$CF102,IF(AB102&gt;$CD102,AB102,""),"")=0,"",IF(AB102&lt;$CF102,IF(AB102&gt;$CD102,AB102,""),""))</f>
        <v/>
      </c>
      <c r="DB102" s="300" t="str">
        <f t="shared" ref="DB102:DB133" si="266">IF(IF(AC102&lt;$CF102,IF(AC102&gt;$CD102,AC102,""),"")=0,"",IF(AC102&lt;$CF102,IF(AC102&gt;$CD102,AC102,""),""))</f>
        <v/>
      </c>
      <c r="DC102" s="300" t="str">
        <f t="shared" ref="DC102:DC133" si="267">IF(IF(AD102&lt;$CF102,IF(AD102&gt;$CD102,AD102,""),"")=0,"",IF(AD102&lt;$CF102,IF(AD102&gt;$CD102,AD102,""),""))</f>
        <v/>
      </c>
      <c r="DD102" s="300" t="str">
        <f t="shared" ref="DD102:DD133" si="268">IF(IF(AE102&lt;$CF102,IF(AE102&gt;$CD102,AE102,""),"")=0,"",IF(AE102&lt;$CF102,IF(AE102&gt;$CD102,AE102,""),""))</f>
        <v/>
      </c>
      <c r="DE102" s="300" t="str">
        <f t="shared" ref="DE102:DE133" si="269">IF(IF(AF102&lt;$CF102,IF(AF102&gt;$CD102,AF102,""),"")=0,"",IF(AF102&lt;$CF102,IF(AF102&gt;$CD102,AF102,""),""))</f>
        <v/>
      </c>
      <c r="DF102" s="300" t="str">
        <f t="shared" ref="DF102:DF133" si="270">IF(IF(AG102&lt;$CF102,IF(AG102&gt;$CD102,AG102,""),"")=0,"",IF(AG102&lt;$CF102,IF(AG102&gt;$CD102,AG102,""),""))</f>
        <v/>
      </c>
      <c r="DG102" s="300" t="str">
        <f t="shared" ref="DG102:DG133" si="271">IF(IF(AH102&lt;$CF102,IF(AH102&gt;$CD102,AH102,""),"")=0,"",IF(AH102&lt;$CF102,IF(AH102&gt;$CD102,AH102,""),""))</f>
        <v/>
      </c>
      <c r="DH102" s="300" t="str">
        <f t="shared" ref="DH102:DH133" si="272">IF(IF(AI102&lt;$CF102,IF(AI102&gt;$CD102,AI102,""),"")=0,"",IF(AI102&lt;$CF102,IF(AI102&gt;$CD102,AI102,""),""))</f>
        <v/>
      </c>
      <c r="DI102" s="300" t="str">
        <f t="shared" ref="DI102:DI133" si="273">IF(IF(AJ102&lt;$CF102,IF(AJ102&gt;$CD102,AJ102,""),"")=0,"",IF(AJ102&lt;$CF102,IF(AJ102&gt;$CD102,AJ102,""),""))</f>
        <v/>
      </c>
      <c r="DJ102" s="300" t="str">
        <f t="shared" ref="DJ102:DJ133" si="274">IF(IF(AK102&lt;$CF102,IF(AK102&gt;$CD102,AK102,""),"")=0,"",IF(AK102&lt;$CF102,IF(AK102&gt;$CD102,AK102,""),""))</f>
        <v/>
      </c>
      <c r="DK102" s="300" t="str">
        <f t="shared" ref="DK102:DK133" si="275">IF(IF(AL102&lt;$CF102,IF(AL102&gt;$CD102,AL102,""),"")=0,"",IF(AL102&lt;$CF102,IF(AL102&gt;$CD102,AL102,""),""))</f>
        <v/>
      </c>
      <c r="DL102" s="300" t="str">
        <f t="shared" ref="DL102:DL133" si="276">IF(IF(AM102&lt;$CF102,IF(AM102&gt;$CD102,AM102,""),"")=0,"",IF(AM102&lt;$CF102,IF(AM102&gt;$CD102,AM102,""),""))</f>
        <v/>
      </c>
      <c r="DM102" s="300" t="str">
        <f t="shared" ref="DM102:DM133" si="277">IF(IF(AN102&lt;$CF102,IF(AN102&gt;$CD102,AN102,""),"")=0,"",IF(AN102&lt;$CF102,IF(AN102&gt;$CD102,AN102,""),""))</f>
        <v/>
      </c>
      <c r="DN102" s="300" t="str">
        <f t="shared" ref="DN102:DN133" si="278">IF(IF(AO102&lt;$CF102,IF(AO102&gt;$CD102,AO102,""),"")=0,"",IF(AO102&lt;$CF102,IF(AO102&gt;$CD102,AO102,""),""))</f>
        <v/>
      </c>
      <c r="DO102" s="300" t="str">
        <f t="shared" ref="DO102:DO133" si="279">IF(IF(AP102&lt;$CF102,IF(AP102&gt;$CD102,AP102,""),"")=0,"",IF(AP102&lt;$CF102,IF(AP102&gt;$CD102,AP102,""),""))</f>
        <v/>
      </c>
      <c r="DP102" s="300" t="str">
        <f t="shared" ref="DP102:DP133" si="280">IF(IF(AQ102&lt;$CF102,IF(AQ102&gt;$CD102,AQ102,""),"")=0,"",IF(AQ102&lt;$CF102,IF(AQ102&gt;$CD102,AQ102,""),""))</f>
        <v/>
      </c>
      <c r="DQ102" s="300">
        <f t="shared" ref="DQ102:DQ133" si="281">IF(IF(AR102&lt;$CF102,IF(AR102&gt;$CD102,AR102,""),"")=0,"",IF(AR102&lt;$CF102,IF(AR102&gt;$CD102,AR102,""),""))</f>
        <v>2.8770000000000002</v>
      </c>
      <c r="DR102" s="300">
        <f t="shared" ref="DR102:DR133" si="282">IF(IF(AS102&lt;$CF102,IF(AS102&gt;$CD102,AS102,""),"")=0,"",IF(AS102&lt;$CF102,IF(AS102&gt;$CD102,AS102,""),""))</f>
        <v>2.8496000000000001</v>
      </c>
      <c r="DS102" s="300">
        <f t="shared" ref="DS102:DS133" si="283">IF(IF(AT102&lt;$CF102,IF(AT102&gt;$CD102,AT102,""),"")=0,"",IF(AT102&lt;$CF102,IF(AT102&gt;$CD102,AT102,""),""))</f>
        <v>2.86</v>
      </c>
      <c r="DT102" s="300" t="str">
        <f t="shared" ref="DT102:DT133" si="284">IF(IF(AU102&lt;$CF102,IF(AU102&gt;$CD102,AU102,""),"")=0,"",IF(AU102&lt;$CF102,IF(AU102&gt;$CD102,AU102,""),""))</f>
        <v/>
      </c>
      <c r="DU102" s="300" t="str">
        <f t="shared" ref="DU102:DU133" si="285">IF(IF(AV102&lt;$CF102,IF(AV102&gt;$CD102,AV102,""),"")=0,"",IF(AV102&lt;$CF102,IF(AV102&gt;$CD102,AV102,""),""))</f>
        <v/>
      </c>
      <c r="DV102" s="300" t="str">
        <f t="shared" ref="DV102:DV133" si="286">IF(IF(AW102&lt;$CF102,IF(AW102&gt;$CD102,AW102,""),"")=0,"",IF(AW102&lt;$CF102,IF(AW102&gt;$CD102,AW102,""),""))</f>
        <v/>
      </c>
      <c r="DW102" s="300" t="str">
        <f t="shared" ref="DW102:DW133" si="287">IF(IF(AX102&lt;$CF102,IF(AX102&gt;$CD102,AX102,""),"")=0,"",IF(AX102&lt;$CF102,IF(AX102&gt;$CD102,AX102,""),""))</f>
        <v/>
      </c>
      <c r="DX102" s="300" t="str">
        <f t="shared" ref="DX102:DX133" si="288">IF(IF(AY102&lt;$CF102,IF(AY102&gt;$CD102,AY102,""),"")=0,"",IF(AY102&lt;$CF102,IF(AY102&gt;$CD102,AY102,""),""))</f>
        <v/>
      </c>
      <c r="DY102" s="300" t="str">
        <f t="shared" ref="DY102:DY133" si="289">IF(IF(AZ102&lt;$CF102,IF(AZ102&gt;$CD102,AZ102,""),"")=0,"",IF(AZ102&lt;$CF102,IF(AZ102&gt;$CD102,AZ102,""),""))</f>
        <v/>
      </c>
      <c r="DZ102" s="300" t="str">
        <f t="shared" ref="DZ102:DZ133" si="290">IF(IF(BA102&lt;$CF102,IF(BA102&gt;$CD102,BA102,""),"")=0,"",IF(BA102&lt;$CF102,IF(BA102&gt;$CD102,BA102,""),""))</f>
        <v/>
      </c>
      <c r="EA102" s="300" t="str">
        <f t="shared" ref="EA102:EA133" si="291">IF(IF(BB102&lt;$CF102,IF(BB102&gt;$CD102,BB102,""),"")=0,"",IF(BB102&lt;$CF102,IF(BB102&gt;$CD102,BB102,""),""))</f>
        <v/>
      </c>
      <c r="EB102" s="300" t="str">
        <f t="shared" ref="EB102:EB133" si="292">IF(IF(BC102&lt;$CF102,IF(BC102&gt;$CD102,BC102,""),"")=0,"",IF(BC102&lt;$CF102,IF(BC102&gt;$CD102,BC102,""),""))</f>
        <v/>
      </c>
      <c r="EC102" s="300" t="str">
        <f t="shared" ref="EC102:EC133" si="293">IF(IF(BD102&lt;$CF102,IF(BD102&gt;$CD102,BD102,""),"")=0,"",IF(BD102&lt;$CF102,IF(BD102&gt;$CD102,BD102,""),""))</f>
        <v/>
      </c>
      <c r="ED102" s="300" t="str">
        <f t="shared" ref="ED102:ED133" si="294">IF(IF(BE102&lt;$CF102,IF(BE102&gt;$CD102,BE102,""),"")=0,"",IF(BE102&lt;$CF102,IF(BE102&gt;$CD102,BE102,""),""))</f>
        <v/>
      </c>
      <c r="EE102" s="300" t="str">
        <f t="shared" ref="EE102:EE133" si="295">IF(IF(BF102&lt;$CF102,IF(BF102&gt;$CD102,BF102,""),"")=0,"",IF(BF102&lt;$CF102,IF(BF102&gt;$CD102,BF102,""),""))</f>
        <v/>
      </c>
      <c r="EF102" s="300" t="str">
        <f t="shared" ref="EF102:EF133" si="296">IF(IF(BG102&lt;$CF102,IF(BG102&gt;$CD102,BG102,""),"")=0,"",IF(BG102&lt;$CF102,IF(BG102&gt;$CD102,BG102,""),""))</f>
        <v/>
      </c>
      <c r="EG102" s="300" t="str">
        <f t="shared" ref="EG102:EG133" si="297">IF(IF(BH102&lt;$CF102,IF(BH102&gt;$CD102,BH102,""),"")=0,"",IF(BH102&lt;$CF102,IF(BH102&gt;$CD102,BH102,""),""))</f>
        <v/>
      </c>
      <c r="EH102" s="300" t="str">
        <f t="shared" ref="EH102:EH133" si="298">IF(IF(BI102&lt;$CF102,IF(BI102&gt;$CD102,BI102,""),"")=0,"",IF(BI102&lt;$CF102,IF(BI102&gt;$CD102,BI102,""),""))</f>
        <v/>
      </c>
      <c r="EI102" s="300" t="str">
        <f t="shared" ref="EI102:EI133" si="299">IF(IF(BJ102&lt;$CF102,IF(BJ102&gt;$CD102,BJ102,""),"")=0,"",IF(BJ102&lt;$CF102,IF(BJ102&gt;$CD102,BJ102,""),""))</f>
        <v/>
      </c>
      <c r="EJ102" s="300" t="str">
        <f t="shared" ref="EJ102:EJ133" si="300">IF(IF(BK102&lt;$CF102,IF(BK102&gt;$CD102,BK102,""),"")=0,"",IF(BK102&lt;$CF102,IF(BK102&gt;$CD102,BK102,""),""))</f>
        <v/>
      </c>
      <c r="EK102" s="300" t="str">
        <f t="shared" ref="EK102:EK133" si="301">IF(IF(BL102&lt;$CF102,IF(BL102&gt;$CD102,BL102,""),"")=0,"",IF(BL102&lt;$CF102,IF(BL102&gt;$CD102,BL102,""),""))</f>
        <v/>
      </c>
      <c r="EL102" s="300" t="str">
        <f t="shared" ref="EL102:EL133" si="302">IF(IF(BM102&lt;$CF102,IF(BM102&gt;$CD102,BM102,""),"")=0,"",IF(BM102&lt;$CF102,IF(BM102&gt;$CD102,BM102,""),""))</f>
        <v/>
      </c>
      <c r="EM102" s="300" t="str">
        <f t="shared" ref="EM102:EM133" si="303">IF(IF(BN102&lt;$CF102,IF(BN102&gt;$CD102,BN102,""),"")=0,"",IF(BN102&lt;$CF102,IF(BN102&gt;$CD102,BN102,""),""))</f>
        <v/>
      </c>
      <c r="EN102" s="300" t="str">
        <f t="shared" ref="EN102:EN133" si="304">IF(IF(BO102&lt;$CF102,IF(BO102&gt;$CD102,BO102,""),"")=0,"",IF(BO102&lt;$CF102,IF(BO102&gt;$CD102,BO102,""),""))</f>
        <v/>
      </c>
      <c r="EO102" s="300" t="str">
        <f t="shared" ref="EO102:EO133" si="305">IF(IF(BP102&lt;$CF102,IF(BP102&gt;$CD102,BP102,""),"")=0,"",IF(BP102&lt;$CF102,IF(BP102&gt;$CD102,BP102,""),""))</f>
        <v/>
      </c>
      <c r="EP102" s="300" t="str">
        <f t="shared" ref="EP102:EP133" si="306">IF(IF(BQ102&lt;$CF102,IF(BQ102&gt;$CD102,BQ102,""),"")=0,"",IF(BQ102&lt;$CF102,IF(BQ102&gt;$CD102,BQ102,""),""))</f>
        <v/>
      </c>
      <c r="EQ102" s="300" t="str">
        <f t="shared" ref="EQ102:EQ133" si="307">IF(IF(BR102&lt;$CF102,IF(BR102&gt;$CD102,BR102,""),"")=0,"",IF(BR102&lt;$CF102,IF(BR102&gt;$CD102,BR102,""),""))</f>
        <v/>
      </c>
      <c r="ER102" s="300" t="str">
        <f t="shared" ref="ER102:ER133" si="308">IF(IF(BS102&lt;$CF102,IF(BS102&gt;$CD102,BS102,""),"")=0,"",IF(BS102&lt;$CF102,IF(BS102&gt;$CD102,BS102,""),""))</f>
        <v/>
      </c>
      <c r="ES102" s="300" t="str">
        <f t="shared" ref="ES102:ES133" si="309">IF(IF(BT102&lt;$CF102,IF(BT102&gt;$CD102,BT102,""),"")=0,"",IF(BT102&lt;$CF102,IF(BT102&gt;$CD102,BT102,""),""))</f>
        <v/>
      </c>
      <c r="ET102" s="300" t="str">
        <f t="shared" ref="ET102:ET133" si="310">IF(IF(BU102&lt;$CF102,IF(BU102&gt;$CD102,BU102,""),"")=0,"",IF(BU102&lt;$CF102,IF(BU102&gt;$CD102,BU102,""),""))</f>
        <v/>
      </c>
      <c r="EU102" s="300" t="str">
        <f t="shared" ref="EU102:EU133" si="311">IF(IF(BV102&lt;$CF102,IF(BV102&gt;$CD102,BV102,""),"")=0,"",IF(BV102&lt;$CF102,IF(BV102&gt;$CD102,BV102,""),""))</f>
        <v/>
      </c>
      <c r="EV102" s="300" t="str">
        <f t="shared" ref="EV102:EV133" si="312">IF(IF(BW102&lt;$CF102,IF(BW102&gt;$CD102,BW102,""),"")=0,"",IF(BW102&lt;$CF102,IF(BW102&gt;$CD102,BW102,""),""))</f>
        <v/>
      </c>
      <c r="EW102" s="300" t="str">
        <f t="shared" ref="EW102:EW133" si="313">IF(IF(BX102&lt;$CF102,IF(BX102&gt;$CD102,BX102,""),"")=0,"",IF(BX102&lt;$CF102,IF(BX102&gt;$CD102,BX102,""),""))</f>
        <v/>
      </c>
      <c r="EX102" s="300" t="str">
        <f t="shared" ref="EX102:EX133" si="314">IF(IF(BY102&lt;$CF102,IF(BY102&gt;$CD102,BY102,""),"")=0,"",IF(BY102&lt;$CF102,IF(BY102&gt;$CD102,BY102,""),""))</f>
        <v/>
      </c>
      <c r="EY102" s="300" t="str">
        <f t="shared" ref="EY102:EY133" si="315">IF(IF(BZ102&lt;$CF102,IF(BZ102&gt;$CD102,BZ102,""),"")=0,"",IF(BZ102&lt;$CF102,IF(BZ102&gt;$CD102,BZ102,""),""))</f>
        <v/>
      </c>
      <c r="EZ102" s="300" t="str">
        <f t="shared" ref="EZ102:EZ133" si="316">IF(IF(CA102&lt;$CF102,IF(CA102&gt;$CD102,CA102,""),"")=0,"",IF(CA102&lt;$CF102,IF(CA102&gt;$CD102,CA102,""),""))</f>
        <v/>
      </c>
      <c r="FA102" s="299">
        <f t="shared" ref="FA102:FA133" si="317">ROUND(IFERROR(IF(G102&gt;0,G102,SUMSQ(CG102:EZ102)/SUM(CG102:EZ102)),F102),2)</f>
        <v>2.86</v>
      </c>
      <c r="FB102" s="299">
        <f>ROUND(FA102*(1+[5]Inflación!$G$50),2)</f>
        <v>2.9</v>
      </c>
      <c r="FC102" s="298">
        <f t="shared" ref="FC102:FC133" si="318">IFERROR(FA102/F102-1," ")</f>
        <v>4.3795620437956151E-2</v>
      </c>
    </row>
    <row r="103" spans="2:159" ht="21" customHeight="1">
      <c r="B103" s="309">
        <f t="shared" ref="B103:B134" si="319">B102+1</f>
        <v>98</v>
      </c>
      <c r="C103" s="316" t="s">
        <v>971</v>
      </c>
      <c r="D103" s="302" t="s">
        <v>931</v>
      </c>
      <c r="E103" s="311" t="s">
        <v>12</v>
      </c>
      <c r="F103" s="314">
        <v>1.68</v>
      </c>
      <c r="G103" s="304"/>
      <c r="H103" s="302"/>
      <c r="I103" s="302"/>
      <c r="J103" s="301" t="str">
        <f>'[5]Precios de contratos anteriores'!AV107</f>
        <v xml:space="preserve"> </v>
      </c>
      <c r="K103" s="301" t="str">
        <f>'[5]Precios de contratos anteriores'!AW107</f>
        <v xml:space="preserve"> </v>
      </c>
      <c r="L103" s="301" t="str">
        <f>'[5]Precios de contratos anteriores'!AX107</f>
        <v xml:space="preserve"> </v>
      </c>
      <c r="M103" s="301" t="str">
        <f>'[5]Precios de contratos anteriores'!AY107</f>
        <v xml:space="preserve"> </v>
      </c>
      <c r="N103" s="302"/>
      <c r="O103" s="302"/>
      <c r="P103" s="302"/>
      <c r="Q103" s="302" t="str">
        <f>'[5]Precios de contratos anteriores'!AZ107</f>
        <v xml:space="preserve"> </v>
      </c>
      <c r="R103" s="302" t="str">
        <f>'[5]Precios de contratos anteriores'!BA107</f>
        <v xml:space="preserve"> </v>
      </c>
      <c r="S103" s="302" t="str">
        <f>'[5]Precios de contratos anteriores'!BB107</f>
        <v xml:space="preserve"> </v>
      </c>
      <c r="T103" s="302"/>
      <c r="U103" s="302"/>
      <c r="V103" s="302"/>
      <c r="W103" s="303"/>
      <c r="X103" s="302"/>
      <c r="Y103" s="302"/>
      <c r="Z103" s="302"/>
      <c r="AA103" s="302"/>
      <c r="AB103" s="302"/>
      <c r="AC103" s="303"/>
      <c r="AD103" s="302"/>
      <c r="AE103" s="302"/>
      <c r="AF103" s="302"/>
      <c r="AG103" s="302"/>
      <c r="AH103" s="302"/>
      <c r="AI103" s="302" t="str">
        <f>'[5]Precios de contratos anteriores'!BI107</f>
        <v xml:space="preserve"> </v>
      </c>
      <c r="AJ103" s="302"/>
      <c r="AK103" s="302"/>
      <c r="AL103" s="313">
        <v>2.75</v>
      </c>
      <c r="AM103" s="313">
        <v>2.89</v>
      </c>
      <c r="AN103" s="313">
        <v>3.58</v>
      </c>
      <c r="AO103" s="303"/>
      <c r="AP103" s="302"/>
      <c r="AQ103" s="302" t="str">
        <f>'[5]Precios de contratos anteriores'!BO107</f>
        <v xml:space="preserve"> </v>
      </c>
      <c r="AR103" s="303">
        <v>1.764</v>
      </c>
      <c r="AS103" s="303">
        <v>1.7471999999999999</v>
      </c>
      <c r="AT103" s="303">
        <v>2.2000000000000002</v>
      </c>
      <c r="AU103" s="302" t="str">
        <f>'[5]Precios de contratos anteriores'!BP107</f>
        <v xml:space="preserve"> </v>
      </c>
      <c r="AV103" s="302" t="str">
        <f>'[5]Precios de contratos anteriores'!BQ107</f>
        <v xml:space="preserve"> </v>
      </c>
      <c r="AW103" s="302" t="str">
        <f>'[5]Precios de contratos anteriores'!BR107</f>
        <v xml:space="preserve"> </v>
      </c>
      <c r="AX103" s="303">
        <v>2.46</v>
      </c>
      <c r="AY103" s="303">
        <v>1.5</v>
      </c>
      <c r="AZ103" s="303"/>
      <c r="BA103" s="303">
        <f>'[5]Precios de contratos anteriores'!BS107</f>
        <v>2.4736670000000003</v>
      </c>
      <c r="BB103" s="303" t="str">
        <f>'[5]Precios de contratos anteriores'!BT107</f>
        <v xml:space="preserve"> </v>
      </c>
      <c r="BC103" s="302"/>
      <c r="BD103" s="302"/>
      <c r="BE103" s="302"/>
      <c r="BF103" s="302"/>
      <c r="BG103" s="303"/>
      <c r="BH103" s="302"/>
      <c r="BI103" s="302"/>
      <c r="BJ103" s="302"/>
      <c r="BK103" s="302"/>
      <c r="BL103" s="302"/>
      <c r="BM103" s="303"/>
      <c r="BN103" s="302"/>
      <c r="BO103" s="302"/>
      <c r="BP103" s="302"/>
      <c r="BQ103" s="302"/>
      <c r="BR103" s="302"/>
      <c r="BS103" s="302" t="str">
        <f>'[5]Precios de contratos anteriores'!CB107</f>
        <v xml:space="preserve"> </v>
      </c>
      <c r="BT103" s="302" t="str">
        <f>'[5]Precios de contratos anteriores'!CC107</f>
        <v xml:space="preserve"> </v>
      </c>
      <c r="BU103" s="302" t="str">
        <f>'[5]Precios de contratos anteriores'!CD107</f>
        <v xml:space="preserve"> </v>
      </c>
      <c r="BV103" s="302"/>
      <c r="BW103" s="302"/>
      <c r="BX103" s="302"/>
      <c r="BY103" s="301" t="str">
        <f>'[5]Precios de contratos anteriores'!CE107</f>
        <v xml:space="preserve"> </v>
      </c>
      <c r="BZ103" s="301" t="str">
        <f>'[5]Precios de contratos anteriores'!CF107</f>
        <v xml:space="preserve"> </v>
      </c>
      <c r="CA103" s="301" t="str">
        <f>'[5]Precios de contratos anteriores'!CG107</f>
        <v xml:space="preserve"> </v>
      </c>
      <c r="CB103" s="301">
        <f t="shared" si="240"/>
        <v>2.3044867</v>
      </c>
      <c r="CC103" s="301">
        <f t="shared" si="241"/>
        <v>0.65589995528790734</v>
      </c>
      <c r="CD103" s="301">
        <f t="shared" si="242"/>
        <v>1.6485867447120928</v>
      </c>
      <c r="CE103" s="301">
        <f t="shared" si="243"/>
        <v>2.9603866552879072</v>
      </c>
      <c r="CF103" s="301">
        <f t="shared" si="244"/>
        <v>1.8480000000000001</v>
      </c>
      <c r="CG103" s="300" t="str">
        <f t="shared" si="245"/>
        <v/>
      </c>
      <c r="CH103" s="300" t="str">
        <f t="shared" si="246"/>
        <v/>
      </c>
      <c r="CI103" s="300" t="str">
        <f t="shared" si="247"/>
        <v/>
      </c>
      <c r="CJ103" s="300" t="str">
        <f t="shared" si="248"/>
        <v/>
      </c>
      <c r="CK103" s="300" t="str">
        <f t="shared" si="249"/>
        <v/>
      </c>
      <c r="CL103" s="300" t="str">
        <f t="shared" si="250"/>
        <v/>
      </c>
      <c r="CM103" s="300" t="str">
        <f t="shared" si="251"/>
        <v/>
      </c>
      <c r="CN103" s="300" t="str">
        <f t="shared" si="252"/>
        <v/>
      </c>
      <c r="CO103" s="300" t="str">
        <f t="shared" si="253"/>
        <v/>
      </c>
      <c r="CP103" s="300" t="str">
        <f t="shared" si="254"/>
        <v/>
      </c>
      <c r="CQ103" s="300" t="str">
        <f t="shared" si="255"/>
        <v/>
      </c>
      <c r="CR103" s="300" t="str">
        <f t="shared" si="256"/>
        <v/>
      </c>
      <c r="CS103" s="300" t="str">
        <f t="shared" si="257"/>
        <v/>
      </c>
      <c r="CT103" s="300" t="str">
        <f t="shared" si="258"/>
        <v/>
      </c>
      <c r="CU103" s="300" t="str">
        <f t="shared" si="259"/>
        <v/>
      </c>
      <c r="CV103" s="300" t="str">
        <f t="shared" si="260"/>
        <v/>
      </c>
      <c r="CW103" s="300" t="str">
        <f t="shared" si="261"/>
        <v/>
      </c>
      <c r="CX103" s="300" t="str">
        <f t="shared" si="262"/>
        <v/>
      </c>
      <c r="CY103" s="300" t="str">
        <f t="shared" si="263"/>
        <v/>
      </c>
      <c r="CZ103" s="300" t="str">
        <f t="shared" si="264"/>
        <v/>
      </c>
      <c r="DA103" s="300" t="str">
        <f t="shared" si="265"/>
        <v/>
      </c>
      <c r="DB103" s="300" t="str">
        <f t="shared" si="266"/>
        <v/>
      </c>
      <c r="DC103" s="300" t="str">
        <f t="shared" si="267"/>
        <v/>
      </c>
      <c r="DD103" s="300" t="str">
        <f t="shared" si="268"/>
        <v/>
      </c>
      <c r="DE103" s="300" t="str">
        <f t="shared" si="269"/>
        <v/>
      </c>
      <c r="DF103" s="300" t="str">
        <f t="shared" si="270"/>
        <v/>
      </c>
      <c r="DG103" s="300" t="str">
        <f t="shared" si="271"/>
        <v/>
      </c>
      <c r="DH103" s="300" t="str">
        <f t="shared" si="272"/>
        <v/>
      </c>
      <c r="DI103" s="300" t="str">
        <f t="shared" si="273"/>
        <v/>
      </c>
      <c r="DJ103" s="300" t="str">
        <f t="shared" si="274"/>
        <v/>
      </c>
      <c r="DK103" s="300" t="str">
        <f t="shared" si="275"/>
        <v/>
      </c>
      <c r="DL103" s="300" t="str">
        <f t="shared" si="276"/>
        <v/>
      </c>
      <c r="DM103" s="300" t="str">
        <f t="shared" si="277"/>
        <v/>
      </c>
      <c r="DN103" s="300" t="str">
        <f t="shared" si="278"/>
        <v/>
      </c>
      <c r="DO103" s="300" t="str">
        <f t="shared" si="279"/>
        <v/>
      </c>
      <c r="DP103" s="300" t="str">
        <f t="shared" si="280"/>
        <v/>
      </c>
      <c r="DQ103" s="300">
        <f t="shared" si="281"/>
        <v>1.764</v>
      </c>
      <c r="DR103" s="300">
        <f t="shared" si="282"/>
        <v>1.7471999999999999</v>
      </c>
      <c r="DS103" s="300" t="str">
        <f t="shared" si="283"/>
        <v/>
      </c>
      <c r="DT103" s="300" t="str">
        <f t="shared" si="284"/>
        <v/>
      </c>
      <c r="DU103" s="300" t="str">
        <f t="shared" si="285"/>
        <v/>
      </c>
      <c r="DV103" s="300" t="str">
        <f t="shared" si="286"/>
        <v/>
      </c>
      <c r="DW103" s="300" t="str">
        <f t="shared" si="287"/>
        <v/>
      </c>
      <c r="DX103" s="300" t="str">
        <f t="shared" si="288"/>
        <v/>
      </c>
      <c r="DY103" s="300" t="str">
        <f t="shared" si="289"/>
        <v/>
      </c>
      <c r="DZ103" s="300" t="str">
        <f t="shared" si="290"/>
        <v/>
      </c>
      <c r="EA103" s="300" t="str">
        <f t="shared" si="291"/>
        <v/>
      </c>
      <c r="EB103" s="300" t="str">
        <f t="shared" si="292"/>
        <v/>
      </c>
      <c r="EC103" s="300" t="str">
        <f t="shared" si="293"/>
        <v/>
      </c>
      <c r="ED103" s="300" t="str">
        <f t="shared" si="294"/>
        <v/>
      </c>
      <c r="EE103" s="300" t="str">
        <f t="shared" si="295"/>
        <v/>
      </c>
      <c r="EF103" s="300" t="str">
        <f t="shared" si="296"/>
        <v/>
      </c>
      <c r="EG103" s="300" t="str">
        <f t="shared" si="297"/>
        <v/>
      </c>
      <c r="EH103" s="300" t="str">
        <f t="shared" si="298"/>
        <v/>
      </c>
      <c r="EI103" s="300" t="str">
        <f t="shared" si="299"/>
        <v/>
      </c>
      <c r="EJ103" s="300" t="str">
        <f t="shared" si="300"/>
        <v/>
      </c>
      <c r="EK103" s="300" t="str">
        <f t="shared" si="301"/>
        <v/>
      </c>
      <c r="EL103" s="300" t="str">
        <f t="shared" si="302"/>
        <v/>
      </c>
      <c r="EM103" s="300" t="str">
        <f t="shared" si="303"/>
        <v/>
      </c>
      <c r="EN103" s="300" t="str">
        <f t="shared" si="304"/>
        <v/>
      </c>
      <c r="EO103" s="300" t="str">
        <f t="shared" si="305"/>
        <v/>
      </c>
      <c r="EP103" s="300" t="str">
        <f t="shared" si="306"/>
        <v/>
      </c>
      <c r="EQ103" s="300" t="str">
        <f t="shared" si="307"/>
        <v/>
      </c>
      <c r="ER103" s="300" t="str">
        <f t="shared" si="308"/>
        <v/>
      </c>
      <c r="ES103" s="300" t="str">
        <f t="shared" si="309"/>
        <v/>
      </c>
      <c r="ET103" s="300" t="str">
        <f t="shared" si="310"/>
        <v/>
      </c>
      <c r="EU103" s="300" t="str">
        <f t="shared" si="311"/>
        <v/>
      </c>
      <c r="EV103" s="300" t="str">
        <f t="shared" si="312"/>
        <v/>
      </c>
      <c r="EW103" s="300" t="str">
        <f t="shared" si="313"/>
        <v/>
      </c>
      <c r="EX103" s="300" t="str">
        <f t="shared" si="314"/>
        <v/>
      </c>
      <c r="EY103" s="300" t="str">
        <f t="shared" si="315"/>
        <v/>
      </c>
      <c r="EZ103" s="300" t="str">
        <f t="shared" si="316"/>
        <v/>
      </c>
      <c r="FA103" s="299">
        <f t="shared" si="317"/>
        <v>1.76</v>
      </c>
      <c r="FB103" s="299">
        <f>ROUND(FA103*(1+[5]Inflación!$G$50),2)</f>
        <v>1.78</v>
      </c>
      <c r="FC103" s="298">
        <f t="shared" si="318"/>
        <v>4.7619047619047672E-2</v>
      </c>
    </row>
    <row r="104" spans="2:159" ht="21" customHeight="1">
      <c r="B104" s="309">
        <f t="shared" si="319"/>
        <v>99</v>
      </c>
      <c r="C104" s="315" t="s">
        <v>970</v>
      </c>
      <c r="D104" s="302" t="s">
        <v>931</v>
      </c>
      <c r="E104" s="311" t="s">
        <v>12</v>
      </c>
      <c r="F104" s="314">
        <v>7.68</v>
      </c>
      <c r="G104" s="304"/>
      <c r="H104" s="302"/>
      <c r="I104" s="302"/>
      <c r="J104" s="301" t="str">
        <f>'[5]Precios de contratos anteriores'!AV108</f>
        <v xml:space="preserve"> </v>
      </c>
      <c r="K104" s="301" t="str">
        <f>'[5]Precios de contratos anteriores'!AW108</f>
        <v xml:space="preserve"> </v>
      </c>
      <c r="L104" s="301" t="str">
        <f>'[5]Precios de contratos anteriores'!AX108</f>
        <v xml:space="preserve"> </v>
      </c>
      <c r="M104" s="301" t="str">
        <f>'[5]Precios de contratos anteriores'!AY108</f>
        <v xml:space="preserve"> </v>
      </c>
      <c r="N104" s="302"/>
      <c r="O104" s="302"/>
      <c r="P104" s="302"/>
      <c r="Q104" s="302" t="str">
        <f>'[5]Precios de contratos anteriores'!AZ108</f>
        <v xml:space="preserve"> </v>
      </c>
      <c r="R104" s="302" t="str">
        <f>'[5]Precios de contratos anteriores'!BA108</f>
        <v xml:space="preserve"> </v>
      </c>
      <c r="S104" s="302" t="str">
        <f>'[5]Precios de contratos anteriores'!BB108</f>
        <v xml:space="preserve"> </v>
      </c>
      <c r="T104" s="302"/>
      <c r="U104" s="302"/>
      <c r="V104" s="302"/>
      <c r="W104" s="302"/>
      <c r="X104" s="302"/>
      <c r="Y104" s="302"/>
      <c r="Z104" s="302"/>
      <c r="AA104" s="302"/>
      <c r="AB104" s="302"/>
      <c r="AC104" s="302"/>
      <c r="AD104" s="302"/>
      <c r="AE104" s="302"/>
      <c r="AF104" s="302"/>
      <c r="AG104" s="302"/>
      <c r="AH104" s="302"/>
      <c r="AI104" s="302" t="str">
        <f>'[5]Precios de contratos anteriores'!BI108</f>
        <v xml:space="preserve"> </v>
      </c>
      <c r="AJ104" s="302"/>
      <c r="AK104" s="302"/>
      <c r="AL104" s="313">
        <v>6.8</v>
      </c>
      <c r="AM104" s="313">
        <v>6.97</v>
      </c>
      <c r="AN104" s="313">
        <v>8.84</v>
      </c>
      <c r="AO104" s="302"/>
      <c r="AP104" s="302"/>
      <c r="AQ104" s="302" t="str">
        <f>'[5]Precios de contratos anteriores'!BO108</f>
        <v xml:space="preserve"> </v>
      </c>
      <c r="AR104" s="303">
        <v>8.0640000000000001</v>
      </c>
      <c r="AS104" s="303">
        <v>7.9871999999999996</v>
      </c>
      <c r="AT104" s="303">
        <v>8.1999999999999993</v>
      </c>
      <c r="AU104" s="302" t="str">
        <f>'[5]Precios de contratos anteriores'!BP108</f>
        <v xml:space="preserve"> </v>
      </c>
      <c r="AV104" s="302" t="str">
        <f>'[5]Precios de contratos anteriores'!BQ108</f>
        <v xml:space="preserve"> </v>
      </c>
      <c r="AW104" s="302" t="str">
        <f>'[5]Precios de contratos anteriores'!BR108</f>
        <v xml:space="preserve"> </v>
      </c>
      <c r="AX104" s="303"/>
      <c r="AY104" s="303"/>
      <c r="AZ104" s="303"/>
      <c r="BA104" s="303" t="str">
        <f>'[5]Precios de contratos anteriores'!BS108</f>
        <v xml:space="preserve"> </v>
      </c>
      <c r="BB104" s="303" t="str">
        <f>'[5]Precios de contratos anteriores'!BT108</f>
        <v xml:space="preserve"> </v>
      </c>
      <c r="BC104" s="302"/>
      <c r="BD104" s="302"/>
      <c r="BE104" s="302"/>
      <c r="BF104" s="302"/>
      <c r="BG104" s="302"/>
      <c r="BH104" s="302"/>
      <c r="BI104" s="302"/>
      <c r="BJ104" s="302"/>
      <c r="BK104" s="302"/>
      <c r="BL104" s="302"/>
      <c r="BM104" s="302"/>
      <c r="BN104" s="302"/>
      <c r="BO104" s="302"/>
      <c r="BP104" s="302"/>
      <c r="BQ104" s="302"/>
      <c r="BR104" s="302"/>
      <c r="BS104" s="302" t="str">
        <f>'[5]Precios de contratos anteriores'!CB108</f>
        <v xml:space="preserve"> </v>
      </c>
      <c r="BT104" s="302" t="str">
        <f>'[5]Precios de contratos anteriores'!CC108</f>
        <v xml:space="preserve"> </v>
      </c>
      <c r="BU104" s="302" t="str">
        <f>'[5]Precios de contratos anteriores'!CD108</f>
        <v xml:space="preserve"> </v>
      </c>
      <c r="BV104" s="302"/>
      <c r="BW104" s="302"/>
      <c r="BX104" s="302"/>
      <c r="BY104" s="301" t="str">
        <f>'[5]Precios de contratos anteriores'!CE108</f>
        <v xml:space="preserve"> </v>
      </c>
      <c r="BZ104" s="301" t="str">
        <f>'[5]Precios de contratos anteriores'!CF108</f>
        <v xml:space="preserve"> </v>
      </c>
      <c r="CA104" s="301" t="str">
        <f>'[5]Precios de contratos anteriores'!CG108</f>
        <v xml:space="preserve"> </v>
      </c>
      <c r="CB104" s="301">
        <f t="shared" si="240"/>
        <v>7.7916000000000007</v>
      </c>
      <c r="CC104" s="301">
        <f t="shared" si="241"/>
        <v>0.7128751550353446</v>
      </c>
      <c r="CD104" s="301">
        <f t="shared" si="242"/>
        <v>7.0787248449646558</v>
      </c>
      <c r="CE104" s="301">
        <f t="shared" si="243"/>
        <v>8.5044751550353457</v>
      </c>
      <c r="CF104" s="301">
        <f t="shared" si="244"/>
        <v>8.4480000000000004</v>
      </c>
      <c r="CG104" s="300" t="str">
        <f t="shared" si="245"/>
        <v/>
      </c>
      <c r="CH104" s="300" t="str">
        <f t="shared" si="246"/>
        <v/>
      </c>
      <c r="CI104" s="300" t="str">
        <f t="shared" si="247"/>
        <v/>
      </c>
      <c r="CJ104" s="300" t="str">
        <f t="shared" si="248"/>
        <v/>
      </c>
      <c r="CK104" s="300" t="str">
        <f t="shared" si="249"/>
        <v/>
      </c>
      <c r="CL104" s="300" t="str">
        <f t="shared" si="250"/>
        <v/>
      </c>
      <c r="CM104" s="300" t="str">
        <f t="shared" si="251"/>
        <v/>
      </c>
      <c r="CN104" s="300" t="str">
        <f t="shared" si="252"/>
        <v/>
      </c>
      <c r="CO104" s="300" t="str">
        <f t="shared" si="253"/>
        <v/>
      </c>
      <c r="CP104" s="300" t="str">
        <f t="shared" si="254"/>
        <v/>
      </c>
      <c r="CQ104" s="300" t="str">
        <f t="shared" si="255"/>
        <v/>
      </c>
      <c r="CR104" s="300" t="str">
        <f t="shared" si="256"/>
        <v/>
      </c>
      <c r="CS104" s="300" t="str">
        <f t="shared" si="257"/>
        <v/>
      </c>
      <c r="CT104" s="300" t="str">
        <f t="shared" si="258"/>
        <v/>
      </c>
      <c r="CU104" s="300" t="str">
        <f t="shared" si="259"/>
        <v/>
      </c>
      <c r="CV104" s="300" t="str">
        <f t="shared" si="260"/>
        <v/>
      </c>
      <c r="CW104" s="300" t="str">
        <f t="shared" si="261"/>
        <v/>
      </c>
      <c r="CX104" s="300" t="str">
        <f t="shared" si="262"/>
        <v/>
      </c>
      <c r="CY104" s="300" t="str">
        <f t="shared" si="263"/>
        <v/>
      </c>
      <c r="CZ104" s="300" t="str">
        <f t="shared" si="264"/>
        <v/>
      </c>
      <c r="DA104" s="300" t="str">
        <f t="shared" si="265"/>
        <v/>
      </c>
      <c r="DB104" s="300" t="str">
        <f t="shared" si="266"/>
        <v/>
      </c>
      <c r="DC104" s="300" t="str">
        <f t="shared" si="267"/>
        <v/>
      </c>
      <c r="DD104" s="300" t="str">
        <f t="shared" si="268"/>
        <v/>
      </c>
      <c r="DE104" s="300" t="str">
        <f t="shared" si="269"/>
        <v/>
      </c>
      <c r="DF104" s="300" t="str">
        <f t="shared" si="270"/>
        <v/>
      </c>
      <c r="DG104" s="300" t="str">
        <f t="shared" si="271"/>
        <v/>
      </c>
      <c r="DH104" s="300" t="str">
        <f t="shared" si="272"/>
        <v/>
      </c>
      <c r="DI104" s="300" t="str">
        <f t="shared" si="273"/>
        <v/>
      </c>
      <c r="DJ104" s="300" t="str">
        <f t="shared" si="274"/>
        <v/>
      </c>
      <c r="DK104" s="300" t="str">
        <f t="shared" si="275"/>
        <v/>
      </c>
      <c r="DL104" s="300" t="str">
        <f t="shared" si="276"/>
        <v/>
      </c>
      <c r="DM104" s="300" t="str">
        <f t="shared" si="277"/>
        <v/>
      </c>
      <c r="DN104" s="300" t="str">
        <f t="shared" si="278"/>
        <v/>
      </c>
      <c r="DO104" s="300" t="str">
        <f t="shared" si="279"/>
        <v/>
      </c>
      <c r="DP104" s="300" t="str">
        <f t="shared" si="280"/>
        <v/>
      </c>
      <c r="DQ104" s="300">
        <f t="shared" si="281"/>
        <v>8.0640000000000001</v>
      </c>
      <c r="DR104" s="300">
        <f t="shared" si="282"/>
        <v>7.9871999999999996</v>
      </c>
      <c r="DS104" s="300">
        <f t="shared" si="283"/>
        <v>8.1999999999999993</v>
      </c>
      <c r="DT104" s="300" t="str">
        <f t="shared" si="284"/>
        <v/>
      </c>
      <c r="DU104" s="300" t="str">
        <f t="shared" si="285"/>
        <v/>
      </c>
      <c r="DV104" s="300" t="str">
        <f t="shared" si="286"/>
        <v/>
      </c>
      <c r="DW104" s="300" t="str">
        <f t="shared" si="287"/>
        <v/>
      </c>
      <c r="DX104" s="300" t="str">
        <f t="shared" si="288"/>
        <v/>
      </c>
      <c r="DY104" s="300" t="str">
        <f t="shared" si="289"/>
        <v/>
      </c>
      <c r="DZ104" s="300" t="str">
        <f t="shared" si="290"/>
        <v/>
      </c>
      <c r="EA104" s="300" t="str">
        <f t="shared" si="291"/>
        <v/>
      </c>
      <c r="EB104" s="300" t="str">
        <f t="shared" si="292"/>
        <v/>
      </c>
      <c r="EC104" s="300" t="str">
        <f t="shared" si="293"/>
        <v/>
      </c>
      <c r="ED104" s="300" t="str">
        <f t="shared" si="294"/>
        <v/>
      </c>
      <c r="EE104" s="300" t="str">
        <f t="shared" si="295"/>
        <v/>
      </c>
      <c r="EF104" s="300" t="str">
        <f t="shared" si="296"/>
        <v/>
      </c>
      <c r="EG104" s="300" t="str">
        <f t="shared" si="297"/>
        <v/>
      </c>
      <c r="EH104" s="300" t="str">
        <f t="shared" si="298"/>
        <v/>
      </c>
      <c r="EI104" s="300" t="str">
        <f t="shared" si="299"/>
        <v/>
      </c>
      <c r="EJ104" s="300" t="str">
        <f t="shared" si="300"/>
        <v/>
      </c>
      <c r="EK104" s="300" t="str">
        <f t="shared" si="301"/>
        <v/>
      </c>
      <c r="EL104" s="300" t="str">
        <f t="shared" si="302"/>
        <v/>
      </c>
      <c r="EM104" s="300" t="str">
        <f t="shared" si="303"/>
        <v/>
      </c>
      <c r="EN104" s="300" t="str">
        <f t="shared" si="304"/>
        <v/>
      </c>
      <c r="EO104" s="300" t="str">
        <f t="shared" si="305"/>
        <v/>
      </c>
      <c r="EP104" s="300" t="str">
        <f t="shared" si="306"/>
        <v/>
      </c>
      <c r="EQ104" s="300" t="str">
        <f t="shared" si="307"/>
        <v/>
      </c>
      <c r="ER104" s="300" t="str">
        <f t="shared" si="308"/>
        <v/>
      </c>
      <c r="ES104" s="300" t="str">
        <f t="shared" si="309"/>
        <v/>
      </c>
      <c r="ET104" s="300" t="str">
        <f t="shared" si="310"/>
        <v/>
      </c>
      <c r="EU104" s="300" t="str">
        <f t="shared" si="311"/>
        <v/>
      </c>
      <c r="EV104" s="300" t="str">
        <f t="shared" si="312"/>
        <v/>
      </c>
      <c r="EW104" s="300" t="str">
        <f t="shared" si="313"/>
        <v/>
      </c>
      <c r="EX104" s="300" t="str">
        <f t="shared" si="314"/>
        <v/>
      </c>
      <c r="EY104" s="300" t="str">
        <f t="shared" si="315"/>
        <v/>
      </c>
      <c r="EZ104" s="300" t="str">
        <f t="shared" si="316"/>
        <v/>
      </c>
      <c r="FA104" s="299">
        <f t="shared" si="317"/>
        <v>8.08</v>
      </c>
      <c r="FB104" s="299">
        <f>ROUND(FA104*(1+[5]Inflación!$G$50),2)</f>
        <v>8.18</v>
      </c>
      <c r="FC104" s="298">
        <f t="shared" si="318"/>
        <v>5.2083333333333481E-2</v>
      </c>
    </row>
    <row r="105" spans="2:159" ht="21" customHeight="1">
      <c r="B105" s="309">
        <f t="shared" si="319"/>
        <v>100</v>
      </c>
      <c r="C105" s="353" t="s">
        <v>150</v>
      </c>
      <c r="D105" s="302" t="s">
        <v>931</v>
      </c>
      <c r="E105" s="311" t="s">
        <v>12</v>
      </c>
      <c r="F105" s="314">
        <v>7.68</v>
      </c>
      <c r="G105" s="304"/>
      <c r="H105" s="302"/>
      <c r="I105" s="302"/>
      <c r="J105" s="301" t="str">
        <f>'[5]Precios de contratos anteriores'!AV109</f>
        <v xml:space="preserve"> </v>
      </c>
      <c r="K105" s="301" t="str">
        <f>'[5]Precios de contratos anteriores'!AW109</f>
        <v xml:space="preserve"> </v>
      </c>
      <c r="L105" s="301" t="str">
        <f>'[5]Precios de contratos anteriores'!AX109</f>
        <v xml:space="preserve"> </v>
      </c>
      <c r="M105" s="301" t="str">
        <f>'[5]Precios de contratos anteriores'!AY109</f>
        <v xml:space="preserve"> </v>
      </c>
      <c r="N105" s="302"/>
      <c r="O105" s="302"/>
      <c r="P105" s="302"/>
      <c r="Q105" s="302" t="str">
        <f>'[5]Precios de contratos anteriores'!AZ109</f>
        <v xml:space="preserve"> </v>
      </c>
      <c r="R105" s="302" t="str">
        <f>'[5]Precios de contratos anteriores'!BA109</f>
        <v xml:space="preserve"> </v>
      </c>
      <c r="S105" s="302" t="str">
        <f>'[5]Precios de contratos anteriores'!BB109</f>
        <v xml:space="preserve"> </v>
      </c>
      <c r="T105" s="302"/>
      <c r="U105" s="302"/>
      <c r="V105" s="302"/>
      <c r="W105" s="302"/>
      <c r="X105" s="302"/>
      <c r="Y105" s="302"/>
      <c r="Z105" s="302"/>
      <c r="AA105" s="302"/>
      <c r="AB105" s="302"/>
      <c r="AC105" s="302"/>
      <c r="AD105" s="302"/>
      <c r="AE105" s="302"/>
      <c r="AF105" s="302"/>
      <c r="AG105" s="302"/>
      <c r="AH105" s="302"/>
      <c r="AI105" s="302" t="str">
        <f>'[5]Precios de contratos anteriores'!BI109</f>
        <v xml:space="preserve"> </v>
      </c>
      <c r="AJ105" s="302"/>
      <c r="AK105" s="302"/>
      <c r="AL105" s="313">
        <v>6.8</v>
      </c>
      <c r="AM105" s="313">
        <v>6.97</v>
      </c>
      <c r="AN105" s="313">
        <v>8.84</v>
      </c>
      <c r="AO105" s="302"/>
      <c r="AP105" s="302"/>
      <c r="AQ105" s="302" t="str">
        <f>'[5]Precios de contratos anteriores'!BO109</f>
        <v xml:space="preserve"> </v>
      </c>
      <c r="AR105" s="303">
        <v>8.0640000000000001</v>
      </c>
      <c r="AS105" s="303">
        <v>7.9871999999999996</v>
      </c>
      <c r="AT105" s="303">
        <v>8.1999999999999993</v>
      </c>
      <c r="AU105" s="302" t="str">
        <f>'[5]Precios de contratos anteriores'!BP109</f>
        <v xml:space="preserve"> </v>
      </c>
      <c r="AV105" s="302" t="str">
        <f>'[5]Precios de contratos anteriores'!BQ109</f>
        <v xml:space="preserve"> </v>
      </c>
      <c r="AW105" s="302" t="str">
        <f>'[5]Precios de contratos anteriores'!BR109</f>
        <v xml:space="preserve"> </v>
      </c>
      <c r="AX105" s="303"/>
      <c r="AY105" s="303"/>
      <c r="AZ105" s="303"/>
      <c r="BA105" s="303" t="str">
        <f>'[5]Precios de contratos anteriores'!BS109</f>
        <v xml:space="preserve"> </v>
      </c>
      <c r="BB105" s="303" t="str">
        <f>'[5]Precios de contratos anteriores'!BT109</f>
        <v xml:space="preserve"> </v>
      </c>
      <c r="BC105" s="302"/>
      <c r="BD105" s="302"/>
      <c r="BE105" s="302"/>
      <c r="BF105" s="302"/>
      <c r="BG105" s="302"/>
      <c r="BH105" s="302"/>
      <c r="BI105" s="302"/>
      <c r="BJ105" s="302"/>
      <c r="BK105" s="302"/>
      <c r="BL105" s="302"/>
      <c r="BM105" s="302"/>
      <c r="BN105" s="302"/>
      <c r="BO105" s="302"/>
      <c r="BP105" s="302"/>
      <c r="BQ105" s="302"/>
      <c r="BR105" s="302"/>
      <c r="BS105" s="302" t="str">
        <f>'[5]Precios de contratos anteriores'!CB109</f>
        <v xml:space="preserve"> </v>
      </c>
      <c r="BT105" s="302" t="str">
        <f>'[5]Precios de contratos anteriores'!CC109</f>
        <v xml:space="preserve"> </v>
      </c>
      <c r="BU105" s="302" t="str">
        <f>'[5]Precios de contratos anteriores'!CD109</f>
        <v xml:space="preserve"> </v>
      </c>
      <c r="BV105" s="302"/>
      <c r="BW105" s="302"/>
      <c r="BX105" s="302"/>
      <c r="BY105" s="301" t="str">
        <f>'[5]Precios de contratos anteriores'!CE109</f>
        <v xml:space="preserve"> </v>
      </c>
      <c r="BZ105" s="301" t="str">
        <f>'[5]Precios de contratos anteriores'!CF109</f>
        <v xml:space="preserve"> </v>
      </c>
      <c r="CA105" s="301" t="str">
        <f>'[5]Precios de contratos anteriores'!CG109</f>
        <v xml:space="preserve"> </v>
      </c>
      <c r="CB105" s="301">
        <f t="shared" si="240"/>
        <v>7.7916000000000007</v>
      </c>
      <c r="CC105" s="301">
        <f t="shared" si="241"/>
        <v>0.7128751550353446</v>
      </c>
      <c r="CD105" s="301">
        <f t="shared" si="242"/>
        <v>7.0787248449646558</v>
      </c>
      <c r="CE105" s="301">
        <f t="shared" si="243"/>
        <v>8.5044751550353457</v>
      </c>
      <c r="CF105" s="301">
        <f t="shared" si="244"/>
        <v>8.4480000000000004</v>
      </c>
      <c r="CG105" s="300" t="str">
        <f t="shared" si="245"/>
        <v/>
      </c>
      <c r="CH105" s="300" t="str">
        <f t="shared" si="246"/>
        <v/>
      </c>
      <c r="CI105" s="300" t="str">
        <f t="shared" si="247"/>
        <v/>
      </c>
      <c r="CJ105" s="300" t="str">
        <f t="shared" si="248"/>
        <v/>
      </c>
      <c r="CK105" s="300" t="str">
        <f t="shared" si="249"/>
        <v/>
      </c>
      <c r="CL105" s="300" t="str">
        <f t="shared" si="250"/>
        <v/>
      </c>
      <c r="CM105" s="300" t="str">
        <f t="shared" si="251"/>
        <v/>
      </c>
      <c r="CN105" s="300" t="str">
        <f t="shared" si="252"/>
        <v/>
      </c>
      <c r="CO105" s="300" t="str">
        <f t="shared" si="253"/>
        <v/>
      </c>
      <c r="CP105" s="300" t="str">
        <f t="shared" si="254"/>
        <v/>
      </c>
      <c r="CQ105" s="300" t="str">
        <f t="shared" si="255"/>
        <v/>
      </c>
      <c r="CR105" s="300" t="str">
        <f t="shared" si="256"/>
        <v/>
      </c>
      <c r="CS105" s="300" t="str">
        <f t="shared" si="257"/>
        <v/>
      </c>
      <c r="CT105" s="300" t="str">
        <f t="shared" si="258"/>
        <v/>
      </c>
      <c r="CU105" s="300" t="str">
        <f t="shared" si="259"/>
        <v/>
      </c>
      <c r="CV105" s="300" t="str">
        <f t="shared" si="260"/>
        <v/>
      </c>
      <c r="CW105" s="300" t="str">
        <f t="shared" si="261"/>
        <v/>
      </c>
      <c r="CX105" s="300" t="str">
        <f t="shared" si="262"/>
        <v/>
      </c>
      <c r="CY105" s="300" t="str">
        <f t="shared" si="263"/>
        <v/>
      </c>
      <c r="CZ105" s="300" t="str">
        <f t="shared" si="264"/>
        <v/>
      </c>
      <c r="DA105" s="300" t="str">
        <f t="shared" si="265"/>
        <v/>
      </c>
      <c r="DB105" s="300" t="str">
        <f t="shared" si="266"/>
        <v/>
      </c>
      <c r="DC105" s="300" t="str">
        <f t="shared" si="267"/>
        <v/>
      </c>
      <c r="DD105" s="300" t="str">
        <f t="shared" si="268"/>
        <v/>
      </c>
      <c r="DE105" s="300" t="str">
        <f t="shared" si="269"/>
        <v/>
      </c>
      <c r="DF105" s="300" t="str">
        <f t="shared" si="270"/>
        <v/>
      </c>
      <c r="DG105" s="300" t="str">
        <f t="shared" si="271"/>
        <v/>
      </c>
      <c r="DH105" s="300" t="str">
        <f t="shared" si="272"/>
        <v/>
      </c>
      <c r="DI105" s="300" t="str">
        <f t="shared" si="273"/>
        <v/>
      </c>
      <c r="DJ105" s="300" t="str">
        <f t="shared" si="274"/>
        <v/>
      </c>
      <c r="DK105" s="300" t="str">
        <f t="shared" si="275"/>
        <v/>
      </c>
      <c r="DL105" s="300" t="str">
        <f t="shared" si="276"/>
        <v/>
      </c>
      <c r="DM105" s="300" t="str">
        <f t="shared" si="277"/>
        <v/>
      </c>
      <c r="DN105" s="300" t="str">
        <f t="shared" si="278"/>
        <v/>
      </c>
      <c r="DO105" s="300" t="str">
        <f t="shared" si="279"/>
        <v/>
      </c>
      <c r="DP105" s="300" t="str">
        <f t="shared" si="280"/>
        <v/>
      </c>
      <c r="DQ105" s="300">
        <f t="shared" si="281"/>
        <v>8.0640000000000001</v>
      </c>
      <c r="DR105" s="300">
        <f t="shared" si="282"/>
        <v>7.9871999999999996</v>
      </c>
      <c r="DS105" s="300">
        <f t="shared" si="283"/>
        <v>8.1999999999999993</v>
      </c>
      <c r="DT105" s="300" t="str">
        <f t="shared" si="284"/>
        <v/>
      </c>
      <c r="DU105" s="300" t="str">
        <f t="shared" si="285"/>
        <v/>
      </c>
      <c r="DV105" s="300" t="str">
        <f t="shared" si="286"/>
        <v/>
      </c>
      <c r="DW105" s="300" t="str">
        <f t="shared" si="287"/>
        <v/>
      </c>
      <c r="DX105" s="300" t="str">
        <f t="shared" si="288"/>
        <v/>
      </c>
      <c r="DY105" s="300" t="str">
        <f t="shared" si="289"/>
        <v/>
      </c>
      <c r="DZ105" s="300" t="str">
        <f t="shared" si="290"/>
        <v/>
      </c>
      <c r="EA105" s="300" t="str">
        <f t="shared" si="291"/>
        <v/>
      </c>
      <c r="EB105" s="300" t="str">
        <f t="shared" si="292"/>
        <v/>
      </c>
      <c r="EC105" s="300" t="str">
        <f t="shared" si="293"/>
        <v/>
      </c>
      <c r="ED105" s="300" t="str">
        <f t="shared" si="294"/>
        <v/>
      </c>
      <c r="EE105" s="300" t="str">
        <f t="shared" si="295"/>
        <v/>
      </c>
      <c r="EF105" s="300" t="str">
        <f t="shared" si="296"/>
        <v/>
      </c>
      <c r="EG105" s="300" t="str">
        <f t="shared" si="297"/>
        <v/>
      </c>
      <c r="EH105" s="300" t="str">
        <f t="shared" si="298"/>
        <v/>
      </c>
      <c r="EI105" s="300" t="str">
        <f t="shared" si="299"/>
        <v/>
      </c>
      <c r="EJ105" s="300" t="str">
        <f t="shared" si="300"/>
        <v/>
      </c>
      <c r="EK105" s="300" t="str">
        <f t="shared" si="301"/>
        <v/>
      </c>
      <c r="EL105" s="300" t="str">
        <f t="shared" si="302"/>
        <v/>
      </c>
      <c r="EM105" s="300" t="str">
        <f t="shared" si="303"/>
        <v/>
      </c>
      <c r="EN105" s="300" t="str">
        <f t="shared" si="304"/>
        <v/>
      </c>
      <c r="EO105" s="300" t="str">
        <f t="shared" si="305"/>
        <v/>
      </c>
      <c r="EP105" s="300" t="str">
        <f t="shared" si="306"/>
        <v/>
      </c>
      <c r="EQ105" s="300" t="str">
        <f t="shared" si="307"/>
        <v/>
      </c>
      <c r="ER105" s="300" t="str">
        <f t="shared" si="308"/>
        <v/>
      </c>
      <c r="ES105" s="300" t="str">
        <f t="shared" si="309"/>
        <v/>
      </c>
      <c r="ET105" s="300" t="str">
        <f t="shared" si="310"/>
        <v/>
      </c>
      <c r="EU105" s="300" t="str">
        <f t="shared" si="311"/>
        <v/>
      </c>
      <c r="EV105" s="300" t="str">
        <f t="shared" si="312"/>
        <v/>
      </c>
      <c r="EW105" s="300" t="str">
        <f t="shared" si="313"/>
        <v/>
      </c>
      <c r="EX105" s="300" t="str">
        <f t="shared" si="314"/>
        <v/>
      </c>
      <c r="EY105" s="300" t="str">
        <f t="shared" si="315"/>
        <v/>
      </c>
      <c r="EZ105" s="300" t="str">
        <f t="shared" si="316"/>
        <v/>
      </c>
      <c r="FA105" s="299">
        <f t="shared" si="317"/>
        <v>8.08</v>
      </c>
      <c r="FB105" s="299">
        <f>ROUND(FA105*(1+[5]Inflación!$G$50),2)</f>
        <v>8.18</v>
      </c>
      <c r="FC105" s="298">
        <f t="shared" si="318"/>
        <v>5.2083333333333481E-2</v>
      </c>
    </row>
    <row r="106" spans="2:159" ht="21" customHeight="1">
      <c r="B106" s="309">
        <f t="shared" si="319"/>
        <v>101</v>
      </c>
      <c r="C106" s="315" t="s">
        <v>969</v>
      </c>
      <c r="D106" s="302" t="s">
        <v>931</v>
      </c>
      <c r="E106" s="311" t="s">
        <v>12</v>
      </c>
      <c r="F106" s="314">
        <v>49.5</v>
      </c>
      <c r="G106" s="304"/>
      <c r="H106" s="302"/>
      <c r="I106" s="302"/>
      <c r="J106" s="301" t="str">
        <f>'[5]Precios de contratos anteriores'!AV110</f>
        <v xml:space="preserve"> </v>
      </c>
      <c r="K106" s="301" t="str">
        <f>'[5]Precios de contratos anteriores'!AW110</f>
        <v xml:space="preserve"> </v>
      </c>
      <c r="L106" s="301" t="str">
        <f>'[5]Precios de contratos anteriores'!AX110</f>
        <v xml:space="preserve"> </v>
      </c>
      <c r="M106" s="301" t="str">
        <f>'[5]Precios de contratos anteriores'!AY110</f>
        <v xml:space="preserve"> </v>
      </c>
      <c r="N106" s="302"/>
      <c r="O106" s="302"/>
      <c r="P106" s="302"/>
      <c r="Q106" s="302" t="str">
        <f>'[5]Precios de contratos anteriores'!AZ110</f>
        <v xml:space="preserve"> </v>
      </c>
      <c r="R106" s="302" t="str">
        <f>'[5]Precios de contratos anteriores'!BA110</f>
        <v xml:space="preserve"> </v>
      </c>
      <c r="S106" s="302" t="str">
        <f>'[5]Precios de contratos anteriores'!BB110</f>
        <v xml:space="preserve"> </v>
      </c>
      <c r="T106" s="302"/>
      <c r="U106" s="302"/>
      <c r="V106" s="302"/>
      <c r="W106" s="302"/>
      <c r="X106" s="302"/>
      <c r="Y106" s="302"/>
      <c r="Z106" s="302"/>
      <c r="AA106" s="302"/>
      <c r="AB106" s="302"/>
      <c r="AC106" s="302"/>
      <c r="AD106" s="302"/>
      <c r="AE106" s="302"/>
      <c r="AF106" s="302"/>
      <c r="AG106" s="302"/>
      <c r="AH106" s="302"/>
      <c r="AI106" s="302" t="str">
        <f>'[5]Precios de contratos anteriores'!BI110</f>
        <v xml:space="preserve"> </v>
      </c>
      <c r="AJ106" s="302"/>
      <c r="AK106" s="302"/>
      <c r="AL106" s="313">
        <v>51.48</v>
      </c>
      <c r="AM106" s="313">
        <v>51.64</v>
      </c>
      <c r="AN106" s="313">
        <v>66.92</v>
      </c>
      <c r="AO106" s="302"/>
      <c r="AP106" s="302"/>
      <c r="AQ106" s="302" t="str">
        <f>'[5]Precios de contratos anteriores'!BO110</f>
        <v xml:space="preserve"> </v>
      </c>
      <c r="AR106" s="303">
        <v>51.975000000000001</v>
      </c>
      <c r="AS106" s="303">
        <v>51.48</v>
      </c>
      <c r="AT106" s="303">
        <v>52.45</v>
      </c>
      <c r="AU106" s="302" t="str">
        <f>'[5]Precios de contratos anteriores'!BP110</f>
        <v xml:space="preserve"> </v>
      </c>
      <c r="AV106" s="302" t="str">
        <f>'[5]Precios de contratos anteriores'!BQ110</f>
        <v xml:space="preserve"> </v>
      </c>
      <c r="AW106" s="302" t="str">
        <f>'[5]Precios de contratos anteriores'!BR110</f>
        <v xml:space="preserve"> </v>
      </c>
      <c r="AX106" s="303"/>
      <c r="AY106" s="303"/>
      <c r="AZ106" s="303"/>
      <c r="BA106" s="303" t="str">
        <f>'[5]Precios de contratos anteriores'!BS110</f>
        <v xml:space="preserve"> </v>
      </c>
      <c r="BB106" s="303" t="str">
        <f>'[5]Precios de contratos anteriores'!BT110</f>
        <v xml:space="preserve"> </v>
      </c>
      <c r="BC106" s="302"/>
      <c r="BD106" s="302"/>
      <c r="BE106" s="302"/>
      <c r="BF106" s="302"/>
      <c r="BG106" s="302"/>
      <c r="BH106" s="302"/>
      <c r="BI106" s="302"/>
      <c r="BJ106" s="302"/>
      <c r="BK106" s="302"/>
      <c r="BL106" s="302"/>
      <c r="BM106" s="302"/>
      <c r="BN106" s="302"/>
      <c r="BO106" s="302"/>
      <c r="BP106" s="302"/>
      <c r="BQ106" s="302"/>
      <c r="BR106" s="302"/>
      <c r="BS106" s="302" t="str">
        <f>'[5]Precios de contratos anteriores'!CB110</f>
        <v xml:space="preserve"> </v>
      </c>
      <c r="BT106" s="302" t="str">
        <f>'[5]Precios de contratos anteriores'!CC110</f>
        <v xml:space="preserve"> </v>
      </c>
      <c r="BU106" s="302" t="str">
        <f>'[5]Precios de contratos anteriores'!CD110</f>
        <v xml:space="preserve"> </v>
      </c>
      <c r="BV106" s="302"/>
      <c r="BW106" s="302"/>
      <c r="BX106" s="302"/>
      <c r="BY106" s="301" t="str">
        <f>'[5]Precios de contratos anteriores'!CE110</f>
        <v xml:space="preserve"> </v>
      </c>
      <c r="BZ106" s="301">
        <f>'[5]Precios de contratos anteriores'!CF110</f>
        <v>25.220249999999997</v>
      </c>
      <c r="CA106" s="301" t="str">
        <f>'[5]Precios de contratos anteriores'!CG110</f>
        <v xml:space="preserve"> </v>
      </c>
      <c r="CB106" s="301">
        <f t="shared" si="240"/>
        <v>50.083156250000009</v>
      </c>
      <c r="CC106" s="301">
        <f t="shared" si="241"/>
        <v>11.448584537382629</v>
      </c>
      <c r="CD106" s="301">
        <f t="shared" si="242"/>
        <v>38.63457171261738</v>
      </c>
      <c r="CE106" s="301">
        <f t="shared" si="243"/>
        <v>61.531740787382638</v>
      </c>
      <c r="CF106" s="301">
        <f t="shared" si="244"/>
        <v>54.45</v>
      </c>
      <c r="CG106" s="300" t="str">
        <f t="shared" si="245"/>
        <v/>
      </c>
      <c r="CH106" s="300" t="str">
        <f t="shared" si="246"/>
        <v/>
      </c>
      <c r="CI106" s="300" t="str">
        <f t="shared" si="247"/>
        <v/>
      </c>
      <c r="CJ106" s="300" t="str">
        <f t="shared" si="248"/>
        <v/>
      </c>
      <c r="CK106" s="300" t="str">
        <f t="shared" si="249"/>
        <v/>
      </c>
      <c r="CL106" s="300" t="str">
        <f t="shared" si="250"/>
        <v/>
      </c>
      <c r="CM106" s="300" t="str">
        <f t="shared" si="251"/>
        <v/>
      </c>
      <c r="CN106" s="300" t="str">
        <f t="shared" si="252"/>
        <v/>
      </c>
      <c r="CO106" s="300" t="str">
        <f t="shared" si="253"/>
        <v/>
      </c>
      <c r="CP106" s="300" t="str">
        <f t="shared" si="254"/>
        <v/>
      </c>
      <c r="CQ106" s="300" t="str">
        <f t="shared" si="255"/>
        <v/>
      </c>
      <c r="CR106" s="300" t="str">
        <f t="shared" si="256"/>
        <v/>
      </c>
      <c r="CS106" s="300" t="str">
        <f t="shared" si="257"/>
        <v/>
      </c>
      <c r="CT106" s="300" t="str">
        <f t="shared" si="258"/>
        <v/>
      </c>
      <c r="CU106" s="300" t="str">
        <f t="shared" si="259"/>
        <v/>
      </c>
      <c r="CV106" s="300" t="str">
        <f t="shared" si="260"/>
        <v/>
      </c>
      <c r="CW106" s="300" t="str">
        <f t="shared" si="261"/>
        <v/>
      </c>
      <c r="CX106" s="300" t="str">
        <f t="shared" si="262"/>
        <v/>
      </c>
      <c r="CY106" s="300" t="str">
        <f t="shared" si="263"/>
        <v/>
      </c>
      <c r="CZ106" s="300" t="str">
        <f t="shared" si="264"/>
        <v/>
      </c>
      <c r="DA106" s="300" t="str">
        <f t="shared" si="265"/>
        <v/>
      </c>
      <c r="DB106" s="300" t="str">
        <f t="shared" si="266"/>
        <v/>
      </c>
      <c r="DC106" s="300" t="str">
        <f t="shared" si="267"/>
        <v/>
      </c>
      <c r="DD106" s="300" t="str">
        <f t="shared" si="268"/>
        <v/>
      </c>
      <c r="DE106" s="300" t="str">
        <f t="shared" si="269"/>
        <v/>
      </c>
      <c r="DF106" s="300" t="str">
        <f t="shared" si="270"/>
        <v/>
      </c>
      <c r="DG106" s="300" t="str">
        <f t="shared" si="271"/>
        <v/>
      </c>
      <c r="DH106" s="300" t="str">
        <f t="shared" si="272"/>
        <v/>
      </c>
      <c r="DI106" s="300" t="str">
        <f t="shared" si="273"/>
        <v/>
      </c>
      <c r="DJ106" s="300" t="str">
        <f t="shared" si="274"/>
        <v/>
      </c>
      <c r="DK106" s="300">
        <f t="shared" si="275"/>
        <v>51.48</v>
      </c>
      <c r="DL106" s="300">
        <f t="shared" si="276"/>
        <v>51.64</v>
      </c>
      <c r="DM106" s="300" t="str">
        <f t="shared" si="277"/>
        <v/>
      </c>
      <c r="DN106" s="300" t="str">
        <f t="shared" si="278"/>
        <v/>
      </c>
      <c r="DO106" s="300" t="str">
        <f t="shared" si="279"/>
        <v/>
      </c>
      <c r="DP106" s="300" t="str">
        <f t="shared" si="280"/>
        <v/>
      </c>
      <c r="DQ106" s="300">
        <f t="shared" si="281"/>
        <v>51.975000000000001</v>
      </c>
      <c r="DR106" s="300">
        <f t="shared" si="282"/>
        <v>51.48</v>
      </c>
      <c r="DS106" s="300">
        <f t="shared" si="283"/>
        <v>52.45</v>
      </c>
      <c r="DT106" s="300" t="str">
        <f t="shared" si="284"/>
        <v/>
      </c>
      <c r="DU106" s="300" t="str">
        <f t="shared" si="285"/>
        <v/>
      </c>
      <c r="DV106" s="300" t="str">
        <f t="shared" si="286"/>
        <v/>
      </c>
      <c r="DW106" s="300" t="str">
        <f t="shared" si="287"/>
        <v/>
      </c>
      <c r="DX106" s="300" t="str">
        <f t="shared" si="288"/>
        <v/>
      </c>
      <c r="DY106" s="300" t="str">
        <f t="shared" si="289"/>
        <v/>
      </c>
      <c r="DZ106" s="300" t="str">
        <f t="shared" si="290"/>
        <v/>
      </c>
      <c r="EA106" s="300" t="str">
        <f t="shared" si="291"/>
        <v/>
      </c>
      <c r="EB106" s="300" t="str">
        <f t="shared" si="292"/>
        <v/>
      </c>
      <c r="EC106" s="300" t="str">
        <f t="shared" si="293"/>
        <v/>
      </c>
      <c r="ED106" s="300" t="str">
        <f t="shared" si="294"/>
        <v/>
      </c>
      <c r="EE106" s="300" t="str">
        <f t="shared" si="295"/>
        <v/>
      </c>
      <c r="EF106" s="300" t="str">
        <f t="shared" si="296"/>
        <v/>
      </c>
      <c r="EG106" s="300" t="str">
        <f t="shared" si="297"/>
        <v/>
      </c>
      <c r="EH106" s="300" t="str">
        <f t="shared" si="298"/>
        <v/>
      </c>
      <c r="EI106" s="300" t="str">
        <f t="shared" si="299"/>
        <v/>
      </c>
      <c r="EJ106" s="300" t="str">
        <f t="shared" si="300"/>
        <v/>
      </c>
      <c r="EK106" s="300" t="str">
        <f t="shared" si="301"/>
        <v/>
      </c>
      <c r="EL106" s="300" t="str">
        <f t="shared" si="302"/>
        <v/>
      </c>
      <c r="EM106" s="300" t="str">
        <f t="shared" si="303"/>
        <v/>
      </c>
      <c r="EN106" s="300" t="str">
        <f t="shared" si="304"/>
        <v/>
      </c>
      <c r="EO106" s="300" t="str">
        <f t="shared" si="305"/>
        <v/>
      </c>
      <c r="EP106" s="300" t="str">
        <f t="shared" si="306"/>
        <v/>
      </c>
      <c r="EQ106" s="300" t="str">
        <f t="shared" si="307"/>
        <v/>
      </c>
      <c r="ER106" s="300" t="str">
        <f t="shared" si="308"/>
        <v/>
      </c>
      <c r="ES106" s="300" t="str">
        <f t="shared" si="309"/>
        <v/>
      </c>
      <c r="ET106" s="300" t="str">
        <f t="shared" si="310"/>
        <v/>
      </c>
      <c r="EU106" s="300" t="str">
        <f t="shared" si="311"/>
        <v/>
      </c>
      <c r="EV106" s="300" t="str">
        <f t="shared" si="312"/>
        <v/>
      </c>
      <c r="EW106" s="300" t="str">
        <f t="shared" si="313"/>
        <v/>
      </c>
      <c r="EX106" s="300" t="str">
        <f t="shared" si="314"/>
        <v/>
      </c>
      <c r="EY106" s="300" t="str">
        <f t="shared" si="315"/>
        <v/>
      </c>
      <c r="EZ106" s="300" t="str">
        <f t="shared" si="316"/>
        <v/>
      </c>
      <c r="FA106" s="299">
        <f t="shared" si="317"/>
        <v>51.81</v>
      </c>
      <c r="FB106" s="299">
        <f>ROUND(FA106*(1+[5]Inflación!$G$50),2)</f>
        <v>52.48</v>
      </c>
      <c r="FC106" s="298">
        <f t="shared" si="318"/>
        <v>4.6666666666666634E-2</v>
      </c>
    </row>
    <row r="107" spans="2:159" ht="21" customHeight="1">
      <c r="B107" s="309">
        <f t="shared" si="319"/>
        <v>102</v>
      </c>
      <c r="C107" s="367" t="s">
        <v>968</v>
      </c>
      <c r="D107" s="302" t="s">
        <v>931</v>
      </c>
      <c r="E107" s="311" t="s">
        <v>12</v>
      </c>
      <c r="F107" s="314">
        <v>28</v>
      </c>
      <c r="G107" s="304"/>
      <c r="H107" s="302"/>
      <c r="I107" s="302"/>
      <c r="J107" s="301" t="str">
        <f>'[5]Precios de contratos anteriores'!AV111</f>
        <v xml:space="preserve"> </v>
      </c>
      <c r="K107" s="301" t="str">
        <f>'[5]Precios de contratos anteriores'!AW111</f>
        <v xml:space="preserve"> </v>
      </c>
      <c r="L107" s="301" t="str">
        <f>'[5]Precios de contratos anteriores'!AX111</f>
        <v xml:space="preserve"> </v>
      </c>
      <c r="M107" s="301" t="str">
        <f>'[5]Precios de contratos anteriores'!AY111</f>
        <v xml:space="preserve"> </v>
      </c>
      <c r="N107" s="302"/>
      <c r="O107" s="302"/>
      <c r="P107" s="302"/>
      <c r="Q107" s="302" t="str">
        <f>'[5]Precios de contratos anteriores'!AZ111</f>
        <v xml:space="preserve"> </v>
      </c>
      <c r="R107" s="302" t="str">
        <f>'[5]Precios de contratos anteriores'!BA111</f>
        <v xml:space="preserve"> </v>
      </c>
      <c r="S107" s="302" t="str">
        <f>'[5]Precios de contratos anteriores'!BB111</f>
        <v xml:space="preserve"> </v>
      </c>
      <c r="T107" s="302"/>
      <c r="U107" s="302"/>
      <c r="V107" s="302"/>
      <c r="W107" s="302"/>
      <c r="X107" s="302"/>
      <c r="Y107" s="302"/>
      <c r="Z107" s="302"/>
      <c r="AA107" s="302"/>
      <c r="AB107" s="302"/>
      <c r="AC107" s="302"/>
      <c r="AD107" s="302"/>
      <c r="AE107" s="302"/>
      <c r="AF107" s="302"/>
      <c r="AG107" s="302"/>
      <c r="AH107" s="302"/>
      <c r="AI107" s="302" t="str">
        <f>'[5]Precios de contratos anteriores'!BI111</f>
        <v xml:space="preserve"> </v>
      </c>
      <c r="AJ107" s="302"/>
      <c r="AK107" s="302"/>
      <c r="AL107" s="313">
        <v>29.12</v>
      </c>
      <c r="AM107" s="313">
        <v>29.54</v>
      </c>
      <c r="AN107" s="313">
        <v>37.86</v>
      </c>
      <c r="AO107" s="302"/>
      <c r="AP107" s="302"/>
      <c r="AQ107" s="302" t="str">
        <f>'[5]Precios de contratos anteriores'!BO111</f>
        <v xml:space="preserve"> </v>
      </c>
      <c r="AR107" s="303">
        <v>29.4</v>
      </c>
      <c r="AS107" s="303">
        <v>29.12</v>
      </c>
      <c r="AT107" s="303">
        <v>29.75</v>
      </c>
      <c r="AU107" s="302" t="str">
        <f>'[5]Precios de contratos anteriores'!BP111</f>
        <v xml:space="preserve"> </v>
      </c>
      <c r="AV107" s="302" t="str">
        <f>'[5]Precios de contratos anteriores'!BQ111</f>
        <v xml:space="preserve"> </v>
      </c>
      <c r="AW107" s="302" t="str">
        <f>'[5]Precios de contratos anteriores'!BR111</f>
        <v xml:space="preserve"> </v>
      </c>
      <c r="AX107" s="303"/>
      <c r="AY107" s="303"/>
      <c r="AZ107" s="303"/>
      <c r="BA107" s="303" t="str">
        <f>'[5]Precios de contratos anteriores'!BS111</f>
        <v xml:space="preserve"> </v>
      </c>
      <c r="BB107" s="303" t="str">
        <f>'[5]Precios de contratos anteriores'!BT111</f>
        <v xml:space="preserve"> </v>
      </c>
      <c r="BC107" s="302"/>
      <c r="BD107" s="302"/>
      <c r="BE107" s="302"/>
      <c r="BF107" s="302"/>
      <c r="BG107" s="302"/>
      <c r="BH107" s="302"/>
      <c r="BI107" s="302"/>
      <c r="BJ107" s="302"/>
      <c r="BK107" s="302"/>
      <c r="BL107" s="302"/>
      <c r="BM107" s="302"/>
      <c r="BN107" s="302"/>
      <c r="BO107" s="302"/>
      <c r="BP107" s="302"/>
      <c r="BQ107" s="302"/>
      <c r="BR107" s="302"/>
      <c r="BS107" s="302" t="str">
        <f>'[5]Precios de contratos anteriores'!CB111</f>
        <v xml:space="preserve"> </v>
      </c>
      <c r="BT107" s="302" t="str">
        <f>'[5]Precios de contratos anteriores'!CC111</f>
        <v xml:space="preserve"> </v>
      </c>
      <c r="BU107" s="302" t="str">
        <f>'[5]Precios de contratos anteriores'!CD111</f>
        <v xml:space="preserve"> </v>
      </c>
      <c r="BV107" s="302"/>
      <c r="BW107" s="302"/>
      <c r="BX107" s="302"/>
      <c r="BY107" s="301" t="str">
        <f>'[5]Precios de contratos anteriores'!CE111</f>
        <v xml:space="preserve"> </v>
      </c>
      <c r="BZ107" s="301" t="str">
        <f>'[5]Precios de contratos anteriores'!CF111</f>
        <v xml:space="preserve"> </v>
      </c>
      <c r="CA107" s="301" t="str">
        <f>'[5]Precios de contratos anteriores'!CG111</f>
        <v xml:space="preserve"> </v>
      </c>
      <c r="CB107" s="301">
        <f t="shared" si="240"/>
        <v>30.398571428571426</v>
      </c>
      <c r="CC107" s="301">
        <f t="shared" si="241"/>
        <v>3.3379256461233062</v>
      </c>
      <c r="CD107" s="301">
        <f t="shared" si="242"/>
        <v>27.06064578244812</v>
      </c>
      <c r="CE107" s="301">
        <f t="shared" si="243"/>
        <v>33.736497074694732</v>
      </c>
      <c r="CF107" s="301">
        <f t="shared" si="244"/>
        <v>30.800000000000004</v>
      </c>
      <c r="CG107" s="300" t="str">
        <f t="shared" si="245"/>
        <v/>
      </c>
      <c r="CH107" s="300" t="str">
        <f t="shared" si="246"/>
        <v/>
      </c>
      <c r="CI107" s="300" t="str">
        <f t="shared" si="247"/>
        <v/>
      </c>
      <c r="CJ107" s="300" t="str">
        <f t="shared" si="248"/>
        <v/>
      </c>
      <c r="CK107" s="300" t="str">
        <f t="shared" si="249"/>
        <v/>
      </c>
      <c r="CL107" s="300" t="str">
        <f t="shared" si="250"/>
        <v/>
      </c>
      <c r="CM107" s="300" t="str">
        <f t="shared" si="251"/>
        <v/>
      </c>
      <c r="CN107" s="300" t="str">
        <f t="shared" si="252"/>
        <v/>
      </c>
      <c r="CO107" s="300" t="str">
        <f t="shared" si="253"/>
        <v/>
      </c>
      <c r="CP107" s="300" t="str">
        <f t="shared" si="254"/>
        <v/>
      </c>
      <c r="CQ107" s="300" t="str">
        <f t="shared" si="255"/>
        <v/>
      </c>
      <c r="CR107" s="300" t="str">
        <f t="shared" si="256"/>
        <v/>
      </c>
      <c r="CS107" s="300" t="str">
        <f t="shared" si="257"/>
        <v/>
      </c>
      <c r="CT107" s="300" t="str">
        <f t="shared" si="258"/>
        <v/>
      </c>
      <c r="CU107" s="300" t="str">
        <f t="shared" si="259"/>
        <v/>
      </c>
      <c r="CV107" s="300" t="str">
        <f t="shared" si="260"/>
        <v/>
      </c>
      <c r="CW107" s="300" t="str">
        <f t="shared" si="261"/>
        <v/>
      </c>
      <c r="CX107" s="300" t="str">
        <f t="shared" si="262"/>
        <v/>
      </c>
      <c r="CY107" s="300" t="str">
        <f t="shared" si="263"/>
        <v/>
      </c>
      <c r="CZ107" s="300" t="str">
        <f t="shared" si="264"/>
        <v/>
      </c>
      <c r="DA107" s="300" t="str">
        <f t="shared" si="265"/>
        <v/>
      </c>
      <c r="DB107" s="300" t="str">
        <f t="shared" si="266"/>
        <v/>
      </c>
      <c r="DC107" s="300" t="str">
        <f t="shared" si="267"/>
        <v/>
      </c>
      <c r="DD107" s="300" t="str">
        <f t="shared" si="268"/>
        <v/>
      </c>
      <c r="DE107" s="300" t="str">
        <f t="shared" si="269"/>
        <v/>
      </c>
      <c r="DF107" s="300" t="str">
        <f t="shared" si="270"/>
        <v/>
      </c>
      <c r="DG107" s="300" t="str">
        <f t="shared" si="271"/>
        <v/>
      </c>
      <c r="DH107" s="300" t="str">
        <f t="shared" si="272"/>
        <v/>
      </c>
      <c r="DI107" s="300" t="str">
        <f t="shared" si="273"/>
        <v/>
      </c>
      <c r="DJ107" s="300" t="str">
        <f t="shared" si="274"/>
        <v/>
      </c>
      <c r="DK107" s="300">
        <f t="shared" si="275"/>
        <v>29.12</v>
      </c>
      <c r="DL107" s="300">
        <f t="shared" si="276"/>
        <v>29.54</v>
      </c>
      <c r="DM107" s="300" t="str">
        <f t="shared" si="277"/>
        <v/>
      </c>
      <c r="DN107" s="300" t="str">
        <f t="shared" si="278"/>
        <v/>
      </c>
      <c r="DO107" s="300" t="str">
        <f t="shared" si="279"/>
        <v/>
      </c>
      <c r="DP107" s="300" t="str">
        <f t="shared" si="280"/>
        <v/>
      </c>
      <c r="DQ107" s="300">
        <f t="shared" si="281"/>
        <v>29.4</v>
      </c>
      <c r="DR107" s="300">
        <f t="shared" si="282"/>
        <v>29.12</v>
      </c>
      <c r="DS107" s="300">
        <f t="shared" si="283"/>
        <v>29.75</v>
      </c>
      <c r="DT107" s="300" t="str">
        <f t="shared" si="284"/>
        <v/>
      </c>
      <c r="DU107" s="300" t="str">
        <f t="shared" si="285"/>
        <v/>
      </c>
      <c r="DV107" s="300" t="str">
        <f t="shared" si="286"/>
        <v/>
      </c>
      <c r="DW107" s="300" t="str">
        <f t="shared" si="287"/>
        <v/>
      </c>
      <c r="DX107" s="300" t="str">
        <f t="shared" si="288"/>
        <v/>
      </c>
      <c r="DY107" s="300" t="str">
        <f t="shared" si="289"/>
        <v/>
      </c>
      <c r="DZ107" s="300" t="str">
        <f t="shared" si="290"/>
        <v/>
      </c>
      <c r="EA107" s="300" t="str">
        <f t="shared" si="291"/>
        <v/>
      </c>
      <c r="EB107" s="300" t="str">
        <f t="shared" si="292"/>
        <v/>
      </c>
      <c r="EC107" s="300" t="str">
        <f t="shared" si="293"/>
        <v/>
      </c>
      <c r="ED107" s="300" t="str">
        <f t="shared" si="294"/>
        <v/>
      </c>
      <c r="EE107" s="300" t="str">
        <f t="shared" si="295"/>
        <v/>
      </c>
      <c r="EF107" s="300" t="str">
        <f t="shared" si="296"/>
        <v/>
      </c>
      <c r="EG107" s="300" t="str">
        <f t="shared" si="297"/>
        <v/>
      </c>
      <c r="EH107" s="300" t="str">
        <f t="shared" si="298"/>
        <v/>
      </c>
      <c r="EI107" s="300" t="str">
        <f t="shared" si="299"/>
        <v/>
      </c>
      <c r="EJ107" s="300" t="str">
        <f t="shared" si="300"/>
        <v/>
      </c>
      <c r="EK107" s="300" t="str">
        <f t="shared" si="301"/>
        <v/>
      </c>
      <c r="EL107" s="300" t="str">
        <f t="shared" si="302"/>
        <v/>
      </c>
      <c r="EM107" s="300" t="str">
        <f t="shared" si="303"/>
        <v/>
      </c>
      <c r="EN107" s="300" t="str">
        <f t="shared" si="304"/>
        <v/>
      </c>
      <c r="EO107" s="300" t="str">
        <f t="shared" si="305"/>
        <v/>
      </c>
      <c r="EP107" s="300" t="str">
        <f t="shared" si="306"/>
        <v/>
      </c>
      <c r="EQ107" s="300" t="str">
        <f t="shared" si="307"/>
        <v/>
      </c>
      <c r="ER107" s="300" t="str">
        <f t="shared" si="308"/>
        <v/>
      </c>
      <c r="ES107" s="300" t="str">
        <f t="shared" si="309"/>
        <v/>
      </c>
      <c r="ET107" s="300" t="str">
        <f t="shared" si="310"/>
        <v/>
      </c>
      <c r="EU107" s="300" t="str">
        <f t="shared" si="311"/>
        <v/>
      </c>
      <c r="EV107" s="300" t="str">
        <f t="shared" si="312"/>
        <v/>
      </c>
      <c r="EW107" s="300" t="str">
        <f t="shared" si="313"/>
        <v/>
      </c>
      <c r="EX107" s="300" t="str">
        <f t="shared" si="314"/>
        <v/>
      </c>
      <c r="EY107" s="300" t="str">
        <f t="shared" si="315"/>
        <v/>
      </c>
      <c r="EZ107" s="300" t="str">
        <f t="shared" si="316"/>
        <v/>
      </c>
      <c r="FA107" s="299">
        <f t="shared" si="317"/>
        <v>29.39</v>
      </c>
      <c r="FB107" s="299">
        <f>ROUND(FA107*(1+[5]Inflación!$G$50),2)</f>
        <v>29.77</v>
      </c>
      <c r="FC107" s="298">
        <f t="shared" si="318"/>
        <v>4.96428571428571E-2</v>
      </c>
    </row>
    <row r="108" spans="2:159" ht="21" customHeight="1">
      <c r="B108" s="309">
        <f t="shared" si="319"/>
        <v>103</v>
      </c>
      <c r="C108" s="315" t="s">
        <v>967</v>
      </c>
      <c r="D108" s="302" t="s">
        <v>931</v>
      </c>
      <c r="E108" s="311" t="s">
        <v>12</v>
      </c>
      <c r="F108" s="314">
        <v>28</v>
      </c>
      <c r="G108" s="304"/>
      <c r="H108" s="302"/>
      <c r="I108" s="302"/>
      <c r="J108" s="301" t="str">
        <f>'[5]Precios de contratos anteriores'!AV112</f>
        <v xml:space="preserve"> </v>
      </c>
      <c r="K108" s="301" t="str">
        <f>'[5]Precios de contratos anteriores'!AW112</f>
        <v xml:space="preserve"> </v>
      </c>
      <c r="L108" s="301" t="str">
        <f>'[5]Precios de contratos anteriores'!AX112</f>
        <v xml:space="preserve"> </v>
      </c>
      <c r="M108" s="301" t="str">
        <f>'[5]Precios de contratos anteriores'!AY112</f>
        <v xml:space="preserve"> </v>
      </c>
      <c r="N108" s="302"/>
      <c r="O108" s="302"/>
      <c r="P108" s="302"/>
      <c r="Q108" s="302" t="str">
        <f>'[5]Precios de contratos anteriores'!AZ112</f>
        <v xml:space="preserve"> </v>
      </c>
      <c r="R108" s="302" t="str">
        <f>'[5]Precios de contratos anteriores'!BA112</f>
        <v xml:space="preserve"> </v>
      </c>
      <c r="S108" s="302" t="str">
        <f>'[5]Precios de contratos anteriores'!BB112</f>
        <v xml:space="preserve"> </v>
      </c>
      <c r="T108" s="302"/>
      <c r="U108" s="302"/>
      <c r="V108" s="302"/>
      <c r="W108" s="302"/>
      <c r="X108" s="302"/>
      <c r="Y108" s="302"/>
      <c r="Z108" s="302"/>
      <c r="AA108" s="302"/>
      <c r="AB108" s="302"/>
      <c r="AC108" s="302"/>
      <c r="AD108" s="302"/>
      <c r="AE108" s="302"/>
      <c r="AF108" s="302"/>
      <c r="AG108" s="302"/>
      <c r="AH108" s="302"/>
      <c r="AI108" s="302" t="str">
        <f>'[5]Precios de contratos anteriores'!BI112</f>
        <v xml:space="preserve"> </v>
      </c>
      <c r="AJ108" s="302"/>
      <c r="AK108" s="302"/>
      <c r="AL108" s="313">
        <v>29.12</v>
      </c>
      <c r="AM108" s="313">
        <v>29.54</v>
      </c>
      <c r="AN108" s="313">
        <v>37.86</v>
      </c>
      <c r="AO108" s="302"/>
      <c r="AP108" s="302"/>
      <c r="AQ108" s="302" t="str">
        <f>'[5]Precios de contratos anteriores'!BO112</f>
        <v xml:space="preserve"> </v>
      </c>
      <c r="AR108" s="303">
        <v>29.4</v>
      </c>
      <c r="AS108" s="303">
        <v>29.12</v>
      </c>
      <c r="AT108" s="303">
        <v>30.59</v>
      </c>
      <c r="AU108" s="302" t="str">
        <f>'[5]Precios de contratos anteriores'!BP112</f>
        <v xml:space="preserve"> </v>
      </c>
      <c r="AV108" s="302" t="str">
        <f>'[5]Precios de contratos anteriores'!BQ112</f>
        <v xml:space="preserve"> </v>
      </c>
      <c r="AW108" s="302" t="str">
        <f>'[5]Precios de contratos anteriores'!BR112</f>
        <v xml:space="preserve"> </v>
      </c>
      <c r="AX108" s="303"/>
      <c r="AY108" s="303"/>
      <c r="AZ108" s="303"/>
      <c r="BA108" s="303" t="str">
        <f>'[5]Precios de contratos anteriores'!BS112</f>
        <v xml:space="preserve"> </v>
      </c>
      <c r="BB108" s="303" t="str">
        <f>'[5]Precios de contratos anteriores'!BT112</f>
        <v xml:space="preserve"> </v>
      </c>
      <c r="BC108" s="302"/>
      <c r="BD108" s="302"/>
      <c r="BE108" s="302"/>
      <c r="BF108" s="302"/>
      <c r="BG108" s="302"/>
      <c r="BH108" s="302"/>
      <c r="BI108" s="302"/>
      <c r="BJ108" s="302"/>
      <c r="BK108" s="302"/>
      <c r="BL108" s="302"/>
      <c r="BM108" s="302"/>
      <c r="BN108" s="302"/>
      <c r="BO108" s="302"/>
      <c r="BP108" s="302"/>
      <c r="BQ108" s="302"/>
      <c r="BR108" s="302"/>
      <c r="BS108" s="302" t="str">
        <f>'[5]Precios de contratos anteriores'!CB112</f>
        <v xml:space="preserve"> </v>
      </c>
      <c r="BT108" s="302" t="str">
        <f>'[5]Precios de contratos anteriores'!CC112</f>
        <v xml:space="preserve"> </v>
      </c>
      <c r="BU108" s="302" t="str">
        <f>'[5]Precios de contratos anteriores'!CD112</f>
        <v xml:space="preserve"> </v>
      </c>
      <c r="BV108" s="302"/>
      <c r="BW108" s="302"/>
      <c r="BX108" s="302"/>
      <c r="BY108" s="301" t="str">
        <f>'[5]Precios de contratos anteriores'!CE112</f>
        <v xml:space="preserve"> </v>
      </c>
      <c r="BZ108" s="301" t="str">
        <f>'[5]Precios de contratos anteriores'!CF112</f>
        <v xml:space="preserve"> </v>
      </c>
      <c r="CA108" s="301" t="str">
        <f>'[5]Precios de contratos anteriores'!CG112</f>
        <v xml:space="preserve"> </v>
      </c>
      <c r="CB108" s="301">
        <f t="shared" si="240"/>
        <v>30.518571428571427</v>
      </c>
      <c r="CC108" s="301">
        <f t="shared" si="241"/>
        <v>3.3258002975295526</v>
      </c>
      <c r="CD108" s="301">
        <f t="shared" si="242"/>
        <v>27.192771131041873</v>
      </c>
      <c r="CE108" s="301">
        <f t="shared" si="243"/>
        <v>33.844371726100981</v>
      </c>
      <c r="CF108" s="301">
        <f t="shared" si="244"/>
        <v>30.800000000000004</v>
      </c>
      <c r="CG108" s="300" t="str">
        <f t="shared" si="245"/>
        <v/>
      </c>
      <c r="CH108" s="300" t="str">
        <f t="shared" si="246"/>
        <v/>
      </c>
      <c r="CI108" s="300" t="str">
        <f t="shared" si="247"/>
        <v/>
      </c>
      <c r="CJ108" s="300" t="str">
        <f t="shared" si="248"/>
        <v/>
      </c>
      <c r="CK108" s="300" t="str">
        <f t="shared" si="249"/>
        <v/>
      </c>
      <c r="CL108" s="300" t="str">
        <f t="shared" si="250"/>
        <v/>
      </c>
      <c r="CM108" s="300" t="str">
        <f t="shared" si="251"/>
        <v/>
      </c>
      <c r="CN108" s="300" t="str">
        <f t="shared" si="252"/>
        <v/>
      </c>
      <c r="CO108" s="300" t="str">
        <f t="shared" si="253"/>
        <v/>
      </c>
      <c r="CP108" s="300" t="str">
        <f t="shared" si="254"/>
        <v/>
      </c>
      <c r="CQ108" s="300" t="str">
        <f t="shared" si="255"/>
        <v/>
      </c>
      <c r="CR108" s="300" t="str">
        <f t="shared" si="256"/>
        <v/>
      </c>
      <c r="CS108" s="300" t="str">
        <f t="shared" si="257"/>
        <v/>
      </c>
      <c r="CT108" s="300" t="str">
        <f t="shared" si="258"/>
        <v/>
      </c>
      <c r="CU108" s="300" t="str">
        <f t="shared" si="259"/>
        <v/>
      </c>
      <c r="CV108" s="300" t="str">
        <f t="shared" si="260"/>
        <v/>
      </c>
      <c r="CW108" s="300" t="str">
        <f t="shared" si="261"/>
        <v/>
      </c>
      <c r="CX108" s="300" t="str">
        <f t="shared" si="262"/>
        <v/>
      </c>
      <c r="CY108" s="300" t="str">
        <f t="shared" si="263"/>
        <v/>
      </c>
      <c r="CZ108" s="300" t="str">
        <f t="shared" si="264"/>
        <v/>
      </c>
      <c r="DA108" s="300" t="str">
        <f t="shared" si="265"/>
        <v/>
      </c>
      <c r="DB108" s="300" t="str">
        <f t="shared" si="266"/>
        <v/>
      </c>
      <c r="DC108" s="300" t="str">
        <f t="shared" si="267"/>
        <v/>
      </c>
      <c r="DD108" s="300" t="str">
        <f t="shared" si="268"/>
        <v/>
      </c>
      <c r="DE108" s="300" t="str">
        <f t="shared" si="269"/>
        <v/>
      </c>
      <c r="DF108" s="300" t="str">
        <f t="shared" si="270"/>
        <v/>
      </c>
      <c r="DG108" s="300" t="str">
        <f t="shared" si="271"/>
        <v/>
      </c>
      <c r="DH108" s="300" t="str">
        <f t="shared" si="272"/>
        <v/>
      </c>
      <c r="DI108" s="300" t="str">
        <f t="shared" si="273"/>
        <v/>
      </c>
      <c r="DJ108" s="300" t="str">
        <f t="shared" si="274"/>
        <v/>
      </c>
      <c r="DK108" s="300">
        <f t="shared" si="275"/>
        <v>29.12</v>
      </c>
      <c r="DL108" s="300">
        <f t="shared" si="276"/>
        <v>29.54</v>
      </c>
      <c r="DM108" s="300" t="str">
        <f t="shared" si="277"/>
        <v/>
      </c>
      <c r="DN108" s="300" t="str">
        <f t="shared" si="278"/>
        <v/>
      </c>
      <c r="DO108" s="300" t="str">
        <f t="shared" si="279"/>
        <v/>
      </c>
      <c r="DP108" s="300" t="str">
        <f t="shared" si="280"/>
        <v/>
      </c>
      <c r="DQ108" s="300">
        <f t="shared" si="281"/>
        <v>29.4</v>
      </c>
      <c r="DR108" s="300">
        <f t="shared" si="282"/>
        <v>29.12</v>
      </c>
      <c r="DS108" s="300">
        <f t="shared" si="283"/>
        <v>30.59</v>
      </c>
      <c r="DT108" s="300" t="str">
        <f t="shared" si="284"/>
        <v/>
      </c>
      <c r="DU108" s="300" t="str">
        <f t="shared" si="285"/>
        <v/>
      </c>
      <c r="DV108" s="300" t="str">
        <f t="shared" si="286"/>
        <v/>
      </c>
      <c r="DW108" s="300" t="str">
        <f t="shared" si="287"/>
        <v/>
      </c>
      <c r="DX108" s="300" t="str">
        <f t="shared" si="288"/>
        <v/>
      </c>
      <c r="DY108" s="300" t="str">
        <f t="shared" si="289"/>
        <v/>
      </c>
      <c r="DZ108" s="300" t="str">
        <f t="shared" si="290"/>
        <v/>
      </c>
      <c r="EA108" s="300" t="str">
        <f t="shared" si="291"/>
        <v/>
      </c>
      <c r="EB108" s="300" t="str">
        <f t="shared" si="292"/>
        <v/>
      </c>
      <c r="EC108" s="300" t="str">
        <f t="shared" si="293"/>
        <v/>
      </c>
      <c r="ED108" s="300" t="str">
        <f t="shared" si="294"/>
        <v/>
      </c>
      <c r="EE108" s="300" t="str">
        <f t="shared" si="295"/>
        <v/>
      </c>
      <c r="EF108" s="300" t="str">
        <f t="shared" si="296"/>
        <v/>
      </c>
      <c r="EG108" s="300" t="str">
        <f t="shared" si="297"/>
        <v/>
      </c>
      <c r="EH108" s="300" t="str">
        <f t="shared" si="298"/>
        <v/>
      </c>
      <c r="EI108" s="300" t="str">
        <f t="shared" si="299"/>
        <v/>
      </c>
      <c r="EJ108" s="300" t="str">
        <f t="shared" si="300"/>
        <v/>
      </c>
      <c r="EK108" s="300" t="str">
        <f t="shared" si="301"/>
        <v/>
      </c>
      <c r="EL108" s="300" t="str">
        <f t="shared" si="302"/>
        <v/>
      </c>
      <c r="EM108" s="300" t="str">
        <f t="shared" si="303"/>
        <v/>
      </c>
      <c r="EN108" s="300" t="str">
        <f t="shared" si="304"/>
        <v/>
      </c>
      <c r="EO108" s="300" t="str">
        <f t="shared" si="305"/>
        <v/>
      </c>
      <c r="EP108" s="300" t="str">
        <f t="shared" si="306"/>
        <v/>
      </c>
      <c r="EQ108" s="300" t="str">
        <f t="shared" si="307"/>
        <v/>
      </c>
      <c r="ER108" s="300" t="str">
        <f t="shared" si="308"/>
        <v/>
      </c>
      <c r="ES108" s="300" t="str">
        <f t="shared" si="309"/>
        <v/>
      </c>
      <c r="ET108" s="300" t="str">
        <f t="shared" si="310"/>
        <v/>
      </c>
      <c r="EU108" s="300" t="str">
        <f t="shared" si="311"/>
        <v/>
      </c>
      <c r="EV108" s="300" t="str">
        <f t="shared" si="312"/>
        <v/>
      </c>
      <c r="EW108" s="300" t="str">
        <f t="shared" si="313"/>
        <v/>
      </c>
      <c r="EX108" s="300" t="str">
        <f t="shared" si="314"/>
        <v/>
      </c>
      <c r="EY108" s="300" t="str">
        <f t="shared" si="315"/>
        <v/>
      </c>
      <c r="EZ108" s="300" t="str">
        <f t="shared" si="316"/>
        <v/>
      </c>
      <c r="FA108" s="299">
        <f t="shared" si="317"/>
        <v>29.56</v>
      </c>
      <c r="FB108" s="299">
        <f>ROUND(FA108*(1+[5]Inflación!$G$50),2)</f>
        <v>29.94</v>
      </c>
      <c r="FC108" s="298">
        <f t="shared" si="318"/>
        <v>5.5714285714285605E-2</v>
      </c>
    </row>
    <row r="109" spans="2:159" ht="21" customHeight="1">
      <c r="B109" s="309">
        <f t="shared" si="319"/>
        <v>104</v>
      </c>
      <c r="C109" s="315" t="s">
        <v>966</v>
      </c>
      <c r="D109" s="302" t="s">
        <v>931</v>
      </c>
      <c r="E109" s="311" t="s">
        <v>12</v>
      </c>
      <c r="F109" s="314">
        <v>572.5</v>
      </c>
      <c r="G109" s="304"/>
      <c r="H109" s="302"/>
      <c r="I109" s="302"/>
      <c r="J109" s="301" t="str">
        <f>'[5]Precios de contratos anteriores'!AV113</f>
        <v xml:space="preserve"> </v>
      </c>
      <c r="K109" s="301" t="str">
        <f>'[5]Precios de contratos anteriores'!AW113</f>
        <v xml:space="preserve"> </v>
      </c>
      <c r="L109" s="301" t="str">
        <f>'[5]Precios de contratos anteriores'!AX113</f>
        <v xml:space="preserve"> </v>
      </c>
      <c r="M109" s="301" t="str">
        <f>'[5]Precios de contratos anteriores'!AY113</f>
        <v xml:space="preserve"> </v>
      </c>
      <c r="N109" s="302"/>
      <c r="O109" s="302"/>
      <c r="P109" s="302"/>
      <c r="Q109" s="302" t="str">
        <f>'[5]Precios de contratos anteriores'!AZ113</f>
        <v xml:space="preserve"> </v>
      </c>
      <c r="R109" s="302" t="str">
        <f>'[5]Precios de contratos anteriores'!BA113</f>
        <v xml:space="preserve"> </v>
      </c>
      <c r="S109" s="302" t="str">
        <f>'[5]Precios de contratos anteriores'!BB113</f>
        <v xml:space="preserve"> </v>
      </c>
      <c r="T109" s="302"/>
      <c r="U109" s="302"/>
      <c r="V109" s="302"/>
      <c r="W109" s="302"/>
      <c r="X109" s="302"/>
      <c r="Y109" s="302"/>
      <c r="Z109" s="302"/>
      <c r="AA109" s="302"/>
      <c r="AB109" s="302"/>
      <c r="AC109" s="302"/>
      <c r="AD109" s="302"/>
      <c r="AE109" s="302"/>
      <c r="AF109" s="302"/>
      <c r="AG109" s="302"/>
      <c r="AH109" s="302"/>
      <c r="AI109" s="302" t="str">
        <f>'[5]Precios de contratos anteriores'!BI113</f>
        <v xml:space="preserve"> </v>
      </c>
      <c r="AJ109" s="302"/>
      <c r="AK109" s="302"/>
      <c r="AL109" s="313">
        <v>595.4</v>
      </c>
      <c r="AM109" s="313">
        <v>595.87</v>
      </c>
      <c r="AN109" s="313">
        <v>774.02</v>
      </c>
      <c r="AO109" s="302"/>
      <c r="AP109" s="302"/>
      <c r="AQ109" s="302" t="str">
        <f>'[5]Precios de contratos anteriores'!BO113</f>
        <v xml:space="preserve"> </v>
      </c>
      <c r="AR109" s="303">
        <v>601.125</v>
      </c>
      <c r="AS109" s="303">
        <v>595.4</v>
      </c>
      <c r="AT109" s="303">
        <v>572.5</v>
      </c>
      <c r="AU109" s="302" t="str">
        <f>'[5]Precios de contratos anteriores'!BP113</f>
        <v xml:space="preserve"> </v>
      </c>
      <c r="AV109" s="302" t="str">
        <f>'[5]Precios de contratos anteriores'!BQ113</f>
        <v xml:space="preserve"> </v>
      </c>
      <c r="AW109" s="302" t="str">
        <f>'[5]Precios de contratos anteriores'!BR113</f>
        <v xml:space="preserve"> </v>
      </c>
      <c r="AX109" s="303"/>
      <c r="AY109" s="303"/>
      <c r="AZ109" s="303"/>
      <c r="BA109" s="303" t="str">
        <f>'[5]Precios de contratos anteriores'!BS113</f>
        <v xml:space="preserve"> </v>
      </c>
      <c r="BB109" s="303" t="str">
        <f>'[5]Precios de contratos anteriores'!BT113</f>
        <v xml:space="preserve"> </v>
      </c>
      <c r="BC109" s="302"/>
      <c r="BD109" s="302"/>
      <c r="BE109" s="302"/>
      <c r="BF109" s="302"/>
      <c r="BG109" s="302"/>
      <c r="BH109" s="302"/>
      <c r="BI109" s="302"/>
      <c r="BJ109" s="302"/>
      <c r="BK109" s="302"/>
      <c r="BL109" s="302"/>
      <c r="BM109" s="302"/>
      <c r="BN109" s="302"/>
      <c r="BO109" s="302"/>
      <c r="BP109" s="302"/>
      <c r="BQ109" s="302"/>
      <c r="BR109" s="302"/>
      <c r="BS109" s="302" t="str">
        <f>'[5]Precios de contratos anteriores'!CB113</f>
        <v xml:space="preserve"> </v>
      </c>
      <c r="BT109" s="302" t="str">
        <f>'[5]Precios de contratos anteriores'!CC113</f>
        <v xml:space="preserve"> </v>
      </c>
      <c r="BU109" s="302" t="str">
        <f>'[5]Precios de contratos anteriores'!CD113</f>
        <v xml:space="preserve"> </v>
      </c>
      <c r="BV109" s="302"/>
      <c r="BW109" s="302"/>
      <c r="BX109" s="302"/>
      <c r="BY109" s="301" t="str">
        <f>'[5]Precios de contratos anteriores'!CE113</f>
        <v xml:space="preserve"> </v>
      </c>
      <c r="BZ109" s="301" t="str">
        <f>'[5]Precios de contratos anteriores'!CF113</f>
        <v xml:space="preserve"> </v>
      </c>
      <c r="CA109" s="301" t="str">
        <f>'[5]Precios de contratos anteriores'!CG113</f>
        <v xml:space="preserve"> </v>
      </c>
      <c r="CB109" s="301">
        <f t="shared" si="240"/>
        <v>615.25928571428574</v>
      </c>
      <c r="CC109" s="301">
        <f t="shared" si="241"/>
        <v>70.976736002518678</v>
      </c>
      <c r="CD109" s="301">
        <f t="shared" si="242"/>
        <v>544.28254971176705</v>
      </c>
      <c r="CE109" s="301">
        <f t="shared" si="243"/>
        <v>686.23602171680443</v>
      </c>
      <c r="CF109" s="301">
        <f t="shared" si="244"/>
        <v>629.75</v>
      </c>
      <c r="CG109" s="300" t="str">
        <f t="shared" si="245"/>
        <v/>
      </c>
      <c r="CH109" s="300" t="str">
        <f t="shared" si="246"/>
        <v/>
      </c>
      <c r="CI109" s="300" t="str">
        <f t="shared" si="247"/>
        <v/>
      </c>
      <c r="CJ109" s="300" t="str">
        <f t="shared" si="248"/>
        <v/>
      </c>
      <c r="CK109" s="300" t="str">
        <f t="shared" si="249"/>
        <v/>
      </c>
      <c r="CL109" s="300" t="str">
        <f t="shared" si="250"/>
        <v/>
      </c>
      <c r="CM109" s="300" t="str">
        <f t="shared" si="251"/>
        <v/>
      </c>
      <c r="CN109" s="300" t="str">
        <f t="shared" si="252"/>
        <v/>
      </c>
      <c r="CO109" s="300" t="str">
        <f t="shared" si="253"/>
        <v/>
      </c>
      <c r="CP109" s="300" t="str">
        <f t="shared" si="254"/>
        <v/>
      </c>
      <c r="CQ109" s="300" t="str">
        <f t="shared" si="255"/>
        <v/>
      </c>
      <c r="CR109" s="300" t="str">
        <f t="shared" si="256"/>
        <v/>
      </c>
      <c r="CS109" s="300" t="str">
        <f t="shared" si="257"/>
        <v/>
      </c>
      <c r="CT109" s="300" t="str">
        <f t="shared" si="258"/>
        <v/>
      </c>
      <c r="CU109" s="300" t="str">
        <f t="shared" si="259"/>
        <v/>
      </c>
      <c r="CV109" s="300" t="str">
        <f t="shared" si="260"/>
        <v/>
      </c>
      <c r="CW109" s="300" t="str">
        <f t="shared" si="261"/>
        <v/>
      </c>
      <c r="CX109" s="300" t="str">
        <f t="shared" si="262"/>
        <v/>
      </c>
      <c r="CY109" s="300" t="str">
        <f t="shared" si="263"/>
        <v/>
      </c>
      <c r="CZ109" s="300" t="str">
        <f t="shared" si="264"/>
        <v/>
      </c>
      <c r="DA109" s="300" t="str">
        <f t="shared" si="265"/>
        <v/>
      </c>
      <c r="DB109" s="300" t="str">
        <f t="shared" si="266"/>
        <v/>
      </c>
      <c r="DC109" s="300" t="str">
        <f t="shared" si="267"/>
        <v/>
      </c>
      <c r="DD109" s="300" t="str">
        <f t="shared" si="268"/>
        <v/>
      </c>
      <c r="DE109" s="300" t="str">
        <f t="shared" si="269"/>
        <v/>
      </c>
      <c r="DF109" s="300" t="str">
        <f t="shared" si="270"/>
        <v/>
      </c>
      <c r="DG109" s="300" t="str">
        <f t="shared" si="271"/>
        <v/>
      </c>
      <c r="DH109" s="300" t="str">
        <f t="shared" si="272"/>
        <v/>
      </c>
      <c r="DI109" s="300" t="str">
        <f t="shared" si="273"/>
        <v/>
      </c>
      <c r="DJ109" s="300" t="str">
        <f t="shared" si="274"/>
        <v/>
      </c>
      <c r="DK109" s="300">
        <f t="shared" si="275"/>
        <v>595.4</v>
      </c>
      <c r="DL109" s="300">
        <f t="shared" si="276"/>
        <v>595.87</v>
      </c>
      <c r="DM109" s="300" t="str">
        <f t="shared" si="277"/>
        <v/>
      </c>
      <c r="DN109" s="300" t="str">
        <f t="shared" si="278"/>
        <v/>
      </c>
      <c r="DO109" s="300" t="str">
        <f t="shared" si="279"/>
        <v/>
      </c>
      <c r="DP109" s="300" t="str">
        <f t="shared" si="280"/>
        <v/>
      </c>
      <c r="DQ109" s="300">
        <f t="shared" si="281"/>
        <v>601.125</v>
      </c>
      <c r="DR109" s="300">
        <f t="shared" si="282"/>
        <v>595.4</v>
      </c>
      <c r="DS109" s="300">
        <f t="shared" si="283"/>
        <v>572.5</v>
      </c>
      <c r="DT109" s="300" t="str">
        <f t="shared" si="284"/>
        <v/>
      </c>
      <c r="DU109" s="300" t="str">
        <f t="shared" si="285"/>
        <v/>
      </c>
      <c r="DV109" s="300" t="str">
        <f t="shared" si="286"/>
        <v/>
      </c>
      <c r="DW109" s="300" t="str">
        <f t="shared" si="287"/>
        <v/>
      </c>
      <c r="DX109" s="300" t="str">
        <f t="shared" si="288"/>
        <v/>
      </c>
      <c r="DY109" s="300" t="str">
        <f t="shared" si="289"/>
        <v/>
      </c>
      <c r="DZ109" s="300" t="str">
        <f t="shared" si="290"/>
        <v/>
      </c>
      <c r="EA109" s="300" t="str">
        <f t="shared" si="291"/>
        <v/>
      </c>
      <c r="EB109" s="300" t="str">
        <f t="shared" si="292"/>
        <v/>
      </c>
      <c r="EC109" s="300" t="str">
        <f t="shared" si="293"/>
        <v/>
      </c>
      <c r="ED109" s="300" t="str">
        <f t="shared" si="294"/>
        <v/>
      </c>
      <c r="EE109" s="300" t="str">
        <f t="shared" si="295"/>
        <v/>
      </c>
      <c r="EF109" s="300" t="str">
        <f t="shared" si="296"/>
        <v/>
      </c>
      <c r="EG109" s="300" t="str">
        <f t="shared" si="297"/>
        <v/>
      </c>
      <c r="EH109" s="300" t="str">
        <f t="shared" si="298"/>
        <v/>
      </c>
      <c r="EI109" s="300" t="str">
        <f t="shared" si="299"/>
        <v/>
      </c>
      <c r="EJ109" s="300" t="str">
        <f t="shared" si="300"/>
        <v/>
      </c>
      <c r="EK109" s="300" t="str">
        <f t="shared" si="301"/>
        <v/>
      </c>
      <c r="EL109" s="300" t="str">
        <f t="shared" si="302"/>
        <v/>
      </c>
      <c r="EM109" s="300" t="str">
        <f t="shared" si="303"/>
        <v/>
      </c>
      <c r="EN109" s="300" t="str">
        <f t="shared" si="304"/>
        <v/>
      </c>
      <c r="EO109" s="300" t="str">
        <f t="shared" si="305"/>
        <v/>
      </c>
      <c r="EP109" s="300" t="str">
        <f t="shared" si="306"/>
        <v/>
      </c>
      <c r="EQ109" s="300" t="str">
        <f t="shared" si="307"/>
        <v/>
      </c>
      <c r="ER109" s="300" t="str">
        <f t="shared" si="308"/>
        <v/>
      </c>
      <c r="ES109" s="300" t="str">
        <f t="shared" si="309"/>
        <v/>
      </c>
      <c r="ET109" s="300" t="str">
        <f t="shared" si="310"/>
        <v/>
      </c>
      <c r="EU109" s="300" t="str">
        <f t="shared" si="311"/>
        <v/>
      </c>
      <c r="EV109" s="300" t="str">
        <f t="shared" si="312"/>
        <v/>
      </c>
      <c r="EW109" s="300" t="str">
        <f t="shared" si="313"/>
        <v/>
      </c>
      <c r="EX109" s="300" t="str">
        <f t="shared" si="314"/>
        <v/>
      </c>
      <c r="EY109" s="300" t="str">
        <f t="shared" si="315"/>
        <v/>
      </c>
      <c r="EZ109" s="300" t="str">
        <f t="shared" si="316"/>
        <v/>
      </c>
      <c r="FA109" s="299">
        <f t="shared" si="317"/>
        <v>592.23</v>
      </c>
      <c r="FB109" s="299">
        <f>ROUND(FA109*(1+[5]Inflación!$G$50),2)</f>
        <v>599.84</v>
      </c>
      <c r="FC109" s="298">
        <f t="shared" si="318"/>
        <v>3.4462882096069958E-2</v>
      </c>
    </row>
    <row r="110" spans="2:159" ht="21" customHeight="1">
      <c r="B110" s="309">
        <f t="shared" si="319"/>
        <v>105</v>
      </c>
      <c r="C110" s="316" t="s">
        <v>965</v>
      </c>
      <c r="D110" s="302" t="s">
        <v>931</v>
      </c>
      <c r="E110" s="311" t="s">
        <v>12</v>
      </c>
      <c r="F110" s="314">
        <v>577.5</v>
      </c>
      <c r="G110" s="304"/>
      <c r="H110" s="302"/>
      <c r="I110" s="302"/>
      <c r="J110" s="301" t="str">
        <f>'[5]Precios de contratos anteriores'!AV114</f>
        <v xml:space="preserve"> </v>
      </c>
      <c r="K110" s="301" t="str">
        <f>'[5]Precios de contratos anteriores'!AW114</f>
        <v xml:space="preserve"> </v>
      </c>
      <c r="L110" s="301" t="str">
        <f>'[5]Precios de contratos anteriores'!AX114</f>
        <v xml:space="preserve"> </v>
      </c>
      <c r="M110" s="301" t="str">
        <f>'[5]Precios de contratos anteriores'!AY114</f>
        <v xml:space="preserve"> </v>
      </c>
      <c r="N110" s="302"/>
      <c r="O110" s="302"/>
      <c r="P110" s="302"/>
      <c r="Q110" s="302" t="str">
        <f>'[5]Precios de contratos anteriores'!AZ114</f>
        <v xml:space="preserve"> </v>
      </c>
      <c r="R110" s="302" t="str">
        <f>'[5]Precios de contratos anteriores'!BA114</f>
        <v xml:space="preserve"> </v>
      </c>
      <c r="S110" s="302" t="str">
        <f>'[5]Precios de contratos anteriores'!BB114</f>
        <v xml:space="preserve"> </v>
      </c>
      <c r="T110" s="302"/>
      <c r="U110" s="302"/>
      <c r="V110" s="302"/>
      <c r="W110" s="302"/>
      <c r="X110" s="302"/>
      <c r="Y110" s="302"/>
      <c r="Z110" s="302"/>
      <c r="AA110" s="302"/>
      <c r="AB110" s="302"/>
      <c r="AC110" s="302"/>
      <c r="AD110" s="302"/>
      <c r="AE110" s="302"/>
      <c r="AF110" s="302"/>
      <c r="AG110" s="302"/>
      <c r="AH110" s="302"/>
      <c r="AI110" s="302" t="str">
        <f>'[5]Precios de contratos anteriores'!BI114</f>
        <v xml:space="preserve"> </v>
      </c>
      <c r="AJ110" s="302"/>
      <c r="AK110" s="302"/>
      <c r="AL110" s="313">
        <v>600.6</v>
      </c>
      <c r="AM110" s="313">
        <v>605.9</v>
      </c>
      <c r="AN110" s="313">
        <v>780.78</v>
      </c>
      <c r="AO110" s="302"/>
      <c r="AP110" s="302"/>
      <c r="AQ110" s="302" t="str">
        <f>'[5]Precios de contratos anteriores'!BO114</f>
        <v xml:space="preserve"> </v>
      </c>
      <c r="AR110" s="303">
        <v>606.375</v>
      </c>
      <c r="AS110" s="303">
        <v>600.6</v>
      </c>
      <c r="AT110" s="303">
        <v>572.5</v>
      </c>
      <c r="AU110" s="302" t="str">
        <f>'[5]Precios de contratos anteriores'!BP114</f>
        <v xml:space="preserve"> </v>
      </c>
      <c r="AV110" s="302" t="str">
        <f>'[5]Precios de contratos anteriores'!BQ114</f>
        <v xml:space="preserve"> </v>
      </c>
      <c r="AW110" s="302" t="str">
        <f>'[5]Precios de contratos anteriores'!BR114</f>
        <v xml:space="preserve"> </v>
      </c>
      <c r="AX110" s="303"/>
      <c r="AY110" s="303"/>
      <c r="AZ110" s="303"/>
      <c r="BA110" s="303" t="str">
        <f>'[5]Precios de contratos anteriores'!BS114</f>
        <v xml:space="preserve"> </v>
      </c>
      <c r="BB110" s="303" t="str">
        <f>'[5]Precios de contratos anteriores'!BT114</f>
        <v xml:space="preserve"> </v>
      </c>
      <c r="BC110" s="302"/>
      <c r="BD110" s="302"/>
      <c r="BE110" s="302"/>
      <c r="BF110" s="302"/>
      <c r="BG110" s="302"/>
      <c r="BH110" s="302"/>
      <c r="BI110" s="302"/>
      <c r="BJ110" s="302"/>
      <c r="BK110" s="302"/>
      <c r="BL110" s="302"/>
      <c r="BM110" s="302"/>
      <c r="BN110" s="302"/>
      <c r="BO110" s="302"/>
      <c r="BP110" s="302"/>
      <c r="BQ110" s="302"/>
      <c r="BR110" s="302"/>
      <c r="BS110" s="302" t="str">
        <f>'[5]Precios de contratos anteriores'!CB114</f>
        <v xml:space="preserve"> </v>
      </c>
      <c r="BT110" s="302" t="str">
        <f>'[5]Precios de contratos anteriores'!CC114</f>
        <v xml:space="preserve"> </v>
      </c>
      <c r="BU110" s="302" t="str">
        <f>'[5]Precios de contratos anteriores'!CD114</f>
        <v xml:space="preserve"> </v>
      </c>
      <c r="BV110" s="302"/>
      <c r="BW110" s="302"/>
      <c r="BX110" s="302"/>
      <c r="BY110" s="301" t="str">
        <f>'[5]Precios de contratos anteriores'!CE114</f>
        <v xml:space="preserve"> </v>
      </c>
      <c r="BZ110" s="301" t="str">
        <f>'[5]Precios de contratos anteriores'!CF114</f>
        <v xml:space="preserve"> </v>
      </c>
      <c r="CA110" s="301" t="str">
        <f>'[5]Precios de contratos anteriores'!CG114</f>
        <v xml:space="preserve"> </v>
      </c>
      <c r="CB110" s="301">
        <f t="shared" si="240"/>
        <v>620.60785714285703</v>
      </c>
      <c r="CC110" s="301">
        <f t="shared" si="241"/>
        <v>71.934336484576875</v>
      </c>
      <c r="CD110" s="301">
        <f t="shared" si="242"/>
        <v>548.67352065828015</v>
      </c>
      <c r="CE110" s="301">
        <f t="shared" si="243"/>
        <v>692.5421936274339</v>
      </c>
      <c r="CF110" s="301">
        <f t="shared" si="244"/>
        <v>635.25</v>
      </c>
      <c r="CG110" s="300" t="str">
        <f t="shared" si="245"/>
        <v/>
      </c>
      <c r="CH110" s="300" t="str">
        <f t="shared" si="246"/>
        <v/>
      </c>
      <c r="CI110" s="300" t="str">
        <f t="shared" si="247"/>
        <v/>
      </c>
      <c r="CJ110" s="300" t="str">
        <f t="shared" si="248"/>
        <v/>
      </c>
      <c r="CK110" s="300" t="str">
        <f t="shared" si="249"/>
        <v/>
      </c>
      <c r="CL110" s="300" t="str">
        <f t="shared" si="250"/>
        <v/>
      </c>
      <c r="CM110" s="300" t="str">
        <f t="shared" si="251"/>
        <v/>
      </c>
      <c r="CN110" s="300" t="str">
        <f t="shared" si="252"/>
        <v/>
      </c>
      <c r="CO110" s="300" t="str">
        <f t="shared" si="253"/>
        <v/>
      </c>
      <c r="CP110" s="300" t="str">
        <f t="shared" si="254"/>
        <v/>
      </c>
      <c r="CQ110" s="300" t="str">
        <f t="shared" si="255"/>
        <v/>
      </c>
      <c r="CR110" s="300" t="str">
        <f t="shared" si="256"/>
        <v/>
      </c>
      <c r="CS110" s="300" t="str">
        <f t="shared" si="257"/>
        <v/>
      </c>
      <c r="CT110" s="300" t="str">
        <f t="shared" si="258"/>
        <v/>
      </c>
      <c r="CU110" s="300" t="str">
        <f t="shared" si="259"/>
        <v/>
      </c>
      <c r="CV110" s="300" t="str">
        <f t="shared" si="260"/>
        <v/>
      </c>
      <c r="CW110" s="300" t="str">
        <f t="shared" si="261"/>
        <v/>
      </c>
      <c r="CX110" s="300" t="str">
        <f t="shared" si="262"/>
        <v/>
      </c>
      <c r="CY110" s="300" t="str">
        <f t="shared" si="263"/>
        <v/>
      </c>
      <c r="CZ110" s="300" t="str">
        <f t="shared" si="264"/>
        <v/>
      </c>
      <c r="DA110" s="300" t="str">
        <f t="shared" si="265"/>
        <v/>
      </c>
      <c r="DB110" s="300" t="str">
        <f t="shared" si="266"/>
        <v/>
      </c>
      <c r="DC110" s="300" t="str">
        <f t="shared" si="267"/>
        <v/>
      </c>
      <c r="DD110" s="300" t="str">
        <f t="shared" si="268"/>
        <v/>
      </c>
      <c r="DE110" s="300" t="str">
        <f t="shared" si="269"/>
        <v/>
      </c>
      <c r="DF110" s="300" t="str">
        <f t="shared" si="270"/>
        <v/>
      </c>
      <c r="DG110" s="300" t="str">
        <f t="shared" si="271"/>
        <v/>
      </c>
      <c r="DH110" s="300" t="str">
        <f t="shared" si="272"/>
        <v/>
      </c>
      <c r="DI110" s="300" t="str">
        <f t="shared" si="273"/>
        <v/>
      </c>
      <c r="DJ110" s="300" t="str">
        <f t="shared" si="274"/>
        <v/>
      </c>
      <c r="DK110" s="300">
        <f t="shared" si="275"/>
        <v>600.6</v>
      </c>
      <c r="DL110" s="300">
        <f t="shared" si="276"/>
        <v>605.9</v>
      </c>
      <c r="DM110" s="300" t="str">
        <f t="shared" si="277"/>
        <v/>
      </c>
      <c r="DN110" s="300" t="str">
        <f t="shared" si="278"/>
        <v/>
      </c>
      <c r="DO110" s="300" t="str">
        <f t="shared" si="279"/>
        <v/>
      </c>
      <c r="DP110" s="300" t="str">
        <f t="shared" si="280"/>
        <v/>
      </c>
      <c r="DQ110" s="300">
        <f t="shared" si="281"/>
        <v>606.375</v>
      </c>
      <c r="DR110" s="300">
        <f t="shared" si="282"/>
        <v>600.6</v>
      </c>
      <c r="DS110" s="300">
        <f t="shared" si="283"/>
        <v>572.5</v>
      </c>
      <c r="DT110" s="300" t="str">
        <f t="shared" si="284"/>
        <v/>
      </c>
      <c r="DU110" s="300" t="str">
        <f t="shared" si="285"/>
        <v/>
      </c>
      <c r="DV110" s="300" t="str">
        <f t="shared" si="286"/>
        <v/>
      </c>
      <c r="DW110" s="300" t="str">
        <f t="shared" si="287"/>
        <v/>
      </c>
      <c r="DX110" s="300" t="str">
        <f t="shared" si="288"/>
        <v/>
      </c>
      <c r="DY110" s="300" t="str">
        <f t="shared" si="289"/>
        <v/>
      </c>
      <c r="DZ110" s="300" t="str">
        <f t="shared" si="290"/>
        <v/>
      </c>
      <c r="EA110" s="300" t="str">
        <f t="shared" si="291"/>
        <v/>
      </c>
      <c r="EB110" s="300" t="str">
        <f t="shared" si="292"/>
        <v/>
      </c>
      <c r="EC110" s="300" t="str">
        <f t="shared" si="293"/>
        <v/>
      </c>
      <c r="ED110" s="300" t="str">
        <f t="shared" si="294"/>
        <v/>
      </c>
      <c r="EE110" s="300" t="str">
        <f t="shared" si="295"/>
        <v/>
      </c>
      <c r="EF110" s="300" t="str">
        <f t="shared" si="296"/>
        <v/>
      </c>
      <c r="EG110" s="300" t="str">
        <f t="shared" si="297"/>
        <v/>
      </c>
      <c r="EH110" s="300" t="str">
        <f t="shared" si="298"/>
        <v/>
      </c>
      <c r="EI110" s="300" t="str">
        <f t="shared" si="299"/>
        <v/>
      </c>
      <c r="EJ110" s="300" t="str">
        <f t="shared" si="300"/>
        <v/>
      </c>
      <c r="EK110" s="300" t="str">
        <f t="shared" si="301"/>
        <v/>
      </c>
      <c r="EL110" s="300" t="str">
        <f t="shared" si="302"/>
        <v/>
      </c>
      <c r="EM110" s="300" t="str">
        <f t="shared" si="303"/>
        <v/>
      </c>
      <c r="EN110" s="300" t="str">
        <f t="shared" si="304"/>
        <v/>
      </c>
      <c r="EO110" s="300" t="str">
        <f t="shared" si="305"/>
        <v/>
      </c>
      <c r="EP110" s="300" t="str">
        <f t="shared" si="306"/>
        <v/>
      </c>
      <c r="EQ110" s="300" t="str">
        <f t="shared" si="307"/>
        <v/>
      </c>
      <c r="ER110" s="300" t="str">
        <f t="shared" si="308"/>
        <v/>
      </c>
      <c r="ES110" s="300" t="str">
        <f t="shared" si="309"/>
        <v/>
      </c>
      <c r="ET110" s="300" t="str">
        <f t="shared" si="310"/>
        <v/>
      </c>
      <c r="EU110" s="300" t="str">
        <f t="shared" si="311"/>
        <v/>
      </c>
      <c r="EV110" s="300" t="str">
        <f t="shared" si="312"/>
        <v/>
      </c>
      <c r="EW110" s="300" t="str">
        <f t="shared" si="313"/>
        <v/>
      </c>
      <c r="EX110" s="300" t="str">
        <f t="shared" si="314"/>
        <v/>
      </c>
      <c r="EY110" s="300" t="str">
        <f t="shared" si="315"/>
        <v/>
      </c>
      <c r="EZ110" s="300" t="str">
        <f t="shared" si="316"/>
        <v/>
      </c>
      <c r="FA110" s="299">
        <f t="shared" si="317"/>
        <v>597.46</v>
      </c>
      <c r="FB110" s="299">
        <f>ROUND(FA110*(1+[5]Inflación!$G$50),2)</f>
        <v>605.14</v>
      </c>
      <c r="FC110" s="298">
        <f t="shared" si="318"/>
        <v>3.4562770562770684E-2</v>
      </c>
    </row>
    <row r="111" spans="2:159" ht="21" customHeight="1">
      <c r="B111" s="309">
        <f t="shared" si="319"/>
        <v>106</v>
      </c>
      <c r="C111" s="315" t="s">
        <v>964</v>
      </c>
      <c r="D111" s="302" t="s">
        <v>931</v>
      </c>
      <c r="E111" s="311" t="s">
        <v>12</v>
      </c>
      <c r="F111" s="314">
        <v>562.5</v>
      </c>
      <c r="G111" s="304"/>
      <c r="H111" s="302"/>
      <c r="I111" s="302"/>
      <c r="J111" s="301" t="str">
        <f>'[5]Precios de contratos anteriores'!AV115</f>
        <v xml:space="preserve"> </v>
      </c>
      <c r="K111" s="301" t="str">
        <f>'[5]Precios de contratos anteriores'!AW115</f>
        <v xml:space="preserve"> </v>
      </c>
      <c r="L111" s="301" t="str">
        <f>'[5]Precios de contratos anteriores'!AX115</f>
        <v xml:space="preserve"> </v>
      </c>
      <c r="M111" s="301" t="str">
        <f>'[5]Precios de contratos anteriores'!AY115</f>
        <v xml:space="preserve"> </v>
      </c>
      <c r="N111" s="302"/>
      <c r="O111" s="302"/>
      <c r="P111" s="302"/>
      <c r="Q111" s="302" t="str">
        <f>'[5]Precios de contratos anteriores'!AZ115</f>
        <v xml:space="preserve"> </v>
      </c>
      <c r="R111" s="302" t="str">
        <f>'[5]Precios de contratos anteriores'!BA115</f>
        <v xml:space="preserve"> </v>
      </c>
      <c r="S111" s="302" t="str">
        <f>'[5]Precios de contratos anteriores'!BB115</f>
        <v xml:space="preserve"> </v>
      </c>
      <c r="T111" s="302"/>
      <c r="U111" s="302"/>
      <c r="V111" s="302"/>
      <c r="W111" s="302"/>
      <c r="X111" s="302"/>
      <c r="Y111" s="302"/>
      <c r="Z111" s="302"/>
      <c r="AA111" s="302"/>
      <c r="AB111" s="302"/>
      <c r="AC111" s="302"/>
      <c r="AD111" s="302"/>
      <c r="AE111" s="302"/>
      <c r="AF111" s="302"/>
      <c r="AG111" s="302"/>
      <c r="AH111" s="302"/>
      <c r="AI111" s="302" t="str">
        <f>'[5]Precios de contratos anteriores'!BI115</f>
        <v xml:space="preserve"> </v>
      </c>
      <c r="AJ111" s="302"/>
      <c r="AK111" s="302"/>
      <c r="AL111" s="313">
        <v>585</v>
      </c>
      <c r="AM111" s="313">
        <v>589.54</v>
      </c>
      <c r="AN111" s="313">
        <v>760.5</v>
      </c>
      <c r="AO111" s="302"/>
      <c r="AP111" s="302"/>
      <c r="AQ111" s="302" t="str">
        <f>'[5]Precios de contratos anteriores'!BO115</f>
        <v xml:space="preserve"> </v>
      </c>
      <c r="AR111" s="303">
        <v>590.625</v>
      </c>
      <c r="AS111" s="303">
        <v>585</v>
      </c>
      <c r="AT111" s="303">
        <v>572.5</v>
      </c>
      <c r="AU111" s="302" t="str">
        <f>'[5]Precios de contratos anteriores'!BP115</f>
        <v xml:space="preserve"> </v>
      </c>
      <c r="AV111" s="302" t="str">
        <f>'[5]Precios de contratos anteriores'!BQ115</f>
        <v xml:space="preserve"> </v>
      </c>
      <c r="AW111" s="302" t="str">
        <f>'[5]Precios de contratos anteriores'!BR115</f>
        <v xml:space="preserve"> </v>
      </c>
      <c r="AX111" s="303"/>
      <c r="AY111" s="303"/>
      <c r="AZ111" s="303"/>
      <c r="BA111" s="303" t="str">
        <f>'[5]Precios de contratos anteriores'!BS115</f>
        <v xml:space="preserve"> </v>
      </c>
      <c r="BB111" s="303" t="str">
        <f>'[5]Precios de contratos anteriores'!BT115</f>
        <v xml:space="preserve"> </v>
      </c>
      <c r="BC111" s="302"/>
      <c r="BD111" s="302"/>
      <c r="BE111" s="302"/>
      <c r="BF111" s="302"/>
      <c r="BG111" s="302"/>
      <c r="BH111" s="302"/>
      <c r="BI111" s="302"/>
      <c r="BJ111" s="302"/>
      <c r="BK111" s="302"/>
      <c r="BL111" s="302"/>
      <c r="BM111" s="302"/>
      <c r="BN111" s="302"/>
      <c r="BO111" s="302"/>
      <c r="BP111" s="302"/>
      <c r="BQ111" s="302"/>
      <c r="BR111" s="302"/>
      <c r="BS111" s="302" t="str">
        <f>'[5]Precios de contratos anteriores'!CB115</f>
        <v xml:space="preserve"> </v>
      </c>
      <c r="BT111" s="302" t="str">
        <f>'[5]Precios de contratos anteriores'!CC115</f>
        <v xml:space="preserve"> </v>
      </c>
      <c r="BU111" s="302" t="str">
        <f>'[5]Precios de contratos anteriores'!CD115</f>
        <v xml:space="preserve"> </v>
      </c>
      <c r="BV111" s="302"/>
      <c r="BW111" s="302"/>
      <c r="BX111" s="302"/>
      <c r="BY111" s="301" t="str">
        <f>'[5]Precios de contratos anteriores'!CE115</f>
        <v xml:space="preserve"> </v>
      </c>
      <c r="BZ111" s="301" t="str">
        <f>'[5]Precios de contratos anteriores'!CF115</f>
        <v xml:space="preserve"> </v>
      </c>
      <c r="CA111" s="301" t="str">
        <f>'[5]Precios de contratos anteriores'!CG115</f>
        <v xml:space="preserve"> </v>
      </c>
      <c r="CB111" s="301">
        <f t="shared" si="240"/>
        <v>606.52357142857147</v>
      </c>
      <c r="CC111" s="301">
        <f t="shared" si="241"/>
        <v>68.644195355124182</v>
      </c>
      <c r="CD111" s="301">
        <f t="shared" si="242"/>
        <v>537.87937607344725</v>
      </c>
      <c r="CE111" s="301">
        <f t="shared" si="243"/>
        <v>675.1677667836957</v>
      </c>
      <c r="CF111" s="301">
        <f t="shared" si="244"/>
        <v>618.75</v>
      </c>
      <c r="CG111" s="300" t="str">
        <f t="shared" si="245"/>
        <v/>
      </c>
      <c r="CH111" s="300" t="str">
        <f t="shared" si="246"/>
        <v/>
      </c>
      <c r="CI111" s="300" t="str">
        <f t="shared" si="247"/>
        <v/>
      </c>
      <c r="CJ111" s="300" t="str">
        <f t="shared" si="248"/>
        <v/>
      </c>
      <c r="CK111" s="300" t="str">
        <f t="shared" si="249"/>
        <v/>
      </c>
      <c r="CL111" s="300" t="str">
        <f t="shared" si="250"/>
        <v/>
      </c>
      <c r="CM111" s="300" t="str">
        <f t="shared" si="251"/>
        <v/>
      </c>
      <c r="CN111" s="300" t="str">
        <f t="shared" si="252"/>
        <v/>
      </c>
      <c r="CO111" s="300" t="str">
        <f t="shared" si="253"/>
        <v/>
      </c>
      <c r="CP111" s="300" t="str">
        <f t="shared" si="254"/>
        <v/>
      </c>
      <c r="CQ111" s="300" t="str">
        <f t="shared" si="255"/>
        <v/>
      </c>
      <c r="CR111" s="300" t="str">
        <f t="shared" si="256"/>
        <v/>
      </c>
      <c r="CS111" s="300" t="str">
        <f t="shared" si="257"/>
        <v/>
      </c>
      <c r="CT111" s="300" t="str">
        <f t="shared" si="258"/>
        <v/>
      </c>
      <c r="CU111" s="300" t="str">
        <f t="shared" si="259"/>
        <v/>
      </c>
      <c r="CV111" s="300" t="str">
        <f t="shared" si="260"/>
        <v/>
      </c>
      <c r="CW111" s="300" t="str">
        <f t="shared" si="261"/>
        <v/>
      </c>
      <c r="CX111" s="300" t="str">
        <f t="shared" si="262"/>
        <v/>
      </c>
      <c r="CY111" s="300" t="str">
        <f t="shared" si="263"/>
        <v/>
      </c>
      <c r="CZ111" s="300" t="str">
        <f t="shared" si="264"/>
        <v/>
      </c>
      <c r="DA111" s="300" t="str">
        <f t="shared" si="265"/>
        <v/>
      </c>
      <c r="DB111" s="300" t="str">
        <f t="shared" si="266"/>
        <v/>
      </c>
      <c r="DC111" s="300" t="str">
        <f t="shared" si="267"/>
        <v/>
      </c>
      <c r="DD111" s="300" t="str">
        <f t="shared" si="268"/>
        <v/>
      </c>
      <c r="DE111" s="300" t="str">
        <f t="shared" si="269"/>
        <v/>
      </c>
      <c r="DF111" s="300" t="str">
        <f t="shared" si="270"/>
        <v/>
      </c>
      <c r="DG111" s="300" t="str">
        <f t="shared" si="271"/>
        <v/>
      </c>
      <c r="DH111" s="300" t="str">
        <f t="shared" si="272"/>
        <v/>
      </c>
      <c r="DI111" s="300" t="str">
        <f t="shared" si="273"/>
        <v/>
      </c>
      <c r="DJ111" s="300" t="str">
        <f t="shared" si="274"/>
        <v/>
      </c>
      <c r="DK111" s="300">
        <f t="shared" si="275"/>
        <v>585</v>
      </c>
      <c r="DL111" s="300">
        <f t="shared" si="276"/>
        <v>589.54</v>
      </c>
      <c r="DM111" s="300" t="str">
        <f t="shared" si="277"/>
        <v/>
      </c>
      <c r="DN111" s="300" t="str">
        <f t="shared" si="278"/>
        <v/>
      </c>
      <c r="DO111" s="300" t="str">
        <f t="shared" si="279"/>
        <v/>
      </c>
      <c r="DP111" s="300" t="str">
        <f t="shared" si="280"/>
        <v/>
      </c>
      <c r="DQ111" s="300">
        <f t="shared" si="281"/>
        <v>590.625</v>
      </c>
      <c r="DR111" s="300">
        <f t="shared" si="282"/>
        <v>585</v>
      </c>
      <c r="DS111" s="300">
        <f t="shared" si="283"/>
        <v>572.5</v>
      </c>
      <c r="DT111" s="300" t="str">
        <f t="shared" si="284"/>
        <v/>
      </c>
      <c r="DU111" s="300" t="str">
        <f t="shared" si="285"/>
        <v/>
      </c>
      <c r="DV111" s="300" t="str">
        <f t="shared" si="286"/>
        <v/>
      </c>
      <c r="DW111" s="300" t="str">
        <f t="shared" si="287"/>
        <v/>
      </c>
      <c r="DX111" s="300" t="str">
        <f t="shared" si="288"/>
        <v/>
      </c>
      <c r="DY111" s="300" t="str">
        <f t="shared" si="289"/>
        <v/>
      </c>
      <c r="DZ111" s="300" t="str">
        <f t="shared" si="290"/>
        <v/>
      </c>
      <c r="EA111" s="300" t="str">
        <f t="shared" si="291"/>
        <v/>
      </c>
      <c r="EB111" s="300" t="str">
        <f t="shared" si="292"/>
        <v/>
      </c>
      <c r="EC111" s="300" t="str">
        <f t="shared" si="293"/>
        <v/>
      </c>
      <c r="ED111" s="300" t="str">
        <f t="shared" si="294"/>
        <v/>
      </c>
      <c r="EE111" s="300" t="str">
        <f t="shared" si="295"/>
        <v/>
      </c>
      <c r="EF111" s="300" t="str">
        <f t="shared" si="296"/>
        <v/>
      </c>
      <c r="EG111" s="300" t="str">
        <f t="shared" si="297"/>
        <v/>
      </c>
      <c r="EH111" s="300" t="str">
        <f t="shared" si="298"/>
        <v/>
      </c>
      <c r="EI111" s="300" t="str">
        <f t="shared" si="299"/>
        <v/>
      </c>
      <c r="EJ111" s="300" t="str">
        <f t="shared" si="300"/>
        <v/>
      </c>
      <c r="EK111" s="300" t="str">
        <f t="shared" si="301"/>
        <v/>
      </c>
      <c r="EL111" s="300" t="str">
        <f t="shared" si="302"/>
        <v/>
      </c>
      <c r="EM111" s="300" t="str">
        <f t="shared" si="303"/>
        <v/>
      </c>
      <c r="EN111" s="300" t="str">
        <f t="shared" si="304"/>
        <v/>
      </c>
      <c r="EO111" s="300" t="str">
        <f t="shared" si="305"/>
        <v/>
      </c>
      <c r="EP111" s="300" t="str">
        <f t="shared" si="306"/>
        <v/>
      </c>
      <c r="EQ111" s="300" t="str">
        <f t="shared" si="307"/>
        <v/>
      </c>
      <c r="ER111" s="300" t="str">
        <f t="shared" si="308"/>
        <v/>
      </c>
      <c r="ES111" s="300" t="str">
        <f t="shared" si="309"/>
        <v/>
      </c>
      <c r="ET111" s="300" t="str">
        <f t="shared" si="310"/>
        <v/>
      </c>
      <c r="EU111" s="300" t="str">
        <f t="shared" si="311"/>
        <v/>
      </c>
      <c r="EV111" s="300" t="str">
        <f t="shared" si="312"/>
        <v/>
      </c>
      <c r="EW111" s="300" t="str">
        <f t="shared" si="313"/>
        <v/>
      </c>
      <c r="EX111" s="300" t="str">
        <f t="shared" si="314"/>
        <v/>
      </c>
      <c r="EY111" s="300" t="str">
        <f t="shared" si="315"/>
        <v/>
      </c>
      <c r="EZ111" s="300" t="str">
        <f t="shared" si="316"/>
        <v/>
      </c>
      <c r="FA111" s="299">
        <f t="shared" si="317"/>
        <v>584.6</v>
      </c>
      <c r="FB111" s="299">
        <f>ROUND(FA111*(1+[5]Inflación!$G$50),2)</f>
        <v>592.11</v>
      </c>
      <c r="FC111" s="298">
        <f t="shared" si="318"/>
        <v>3.9288888888888929E-2</v>
      </c>
    </row>
    <row r="112" spans="2:159" ht="21" customHeight="1">
      <c r="B112" s="309">
        <f t="shared" si="319"/>
        <v>107</v>
      </c>
      <c r="C112" s="315" t="s">
        <v>963</v>
      </c>
      <c r="D112" s="302" t="s">
        <v>931</v>
      </c>
      <c r="E112" s="311" t="s">
        <v>12</v>
      </c>
      <c r="F112" s="314">
        <v>570</v>
      </c>
      <c r="G112" s="304"/>
      <c r="H112" s="302"/>
      <c r="I112" s="302"/>
      <c r="J112" s="301" t="str">
        <f>'[5]Precios de contratos anteriores'!AV116</f>
        <v xml:space="preserve"> </v>
      </c>
      <c r="K112" s="301" t="str">
        <f>'[5]Precios de contratos anteriores'!AW116</f>
        <v xml:space="preserve"> </v>
      </c>
      <c r="L112" s="301" t="str">
        <f>'[5]Precios de contratos anteriores'!AX116</f>
        <v xml:space="preserve"> </v>
      </c>
      <c r="M112" s="301" t="str">
        <f>'[5]Precios de contratos anteriores'!AY116</f>
        <v xml:space="preserve"> </v>
      </c>
      <c r="N112" s="302"/>
      <c r="O112" s="302"/>
      <c r="P112" s="302"/>
      <c r="Q112" s="302" t="str">
        <f>'[5]Precios de contratos anteriores'!AZ116</f>
        <v xml:space="preserve"> </v>
      </c>
      <c r="R112" s="302" t="str">
        <f>'[5]Precios de contratos anteriores'!BA116</f>
        <v xml:space="preserve"> </v>
      </c>
      <c r="S112" s="302" t="str">
        <f>'[5]Precios de contratos anteriores'!BB116</f>
        <v xml:space="preserve"> </v>
      </c>
      <c r="T112" s="302"/>
      <c r="U112" s="302"/>
      <c r="V112" s="302"/>
      <c r="W112" s="302"/>
      <c r="X112" s="302"/>
      <c r="Y112" s="302"/>
      <c r="Z112" s="302"/>
      <c r="AA112" s="302"/>
      <c r="AB112" s="302"/>
      <c r="AC112" s="302"/>
      <c r="AD112" s="302"/>
      <c r="AE112" s="302"/>
      <c r="AF112" s="302"/>
      <c r="AG112" s="302"/>
      <c r="AH112" s="302"/>
      <c r="AI112" s="302" t="str">
        <f>'[5]Precios de contratos anteriores'!BI116</f>
        <v xml:space="preserve"> </v>
      </c>
      <c r="AJ112" s="302"/>
      <c r="AK112" s="302"/>
      <c r="AL112" s="313">
        <v>592.79999999999995</v>
      </c>
      <c r="AM112" s="313">
        <v>593.54999999999995</v>
      </c>
      <c r="AN112" s="313">
        <v>770.64</v>
      </c>
      <c r="AO112" s="302"/>
      <c r="AP112" s="302"/>
      <c r="AQ112" s="302" t="str">
        <f>'[5]Precios de contratos anteriores'!BO116</f>
        <v xml:space="preserve"> </v>
      </c>
      <c r="AR112" s="303">
        <v>598.5</v>
      </c>
      <c r="AS112" s="303">
        <v>592.79999999999995</v>
      </c>
      <c r="AT112" s="303">
        <v>572.5</v>
      </c>
      <c r="AU112" s="302" t="str">
        <f>'[5]Precios de contratos anteriores'!BP116</f>
        <v xml:space="preserve"> </v>
      </c>
      <c r="AV112" s="302" t="str">
        <f>'[5]Precios de contratos anteriores'!BQ116</f>
        <v xml:space="preserve"> </v>
      </c>
      <c r="AW112" s="302" t="str">
        <f>'[5]Precios de contratos anteriores'!BR116</f>
        <v xml:space="preserve"> </v>
      </c>
      <c r="AX112" s="303"/>
      <c r="AY112" s="303"/>
      <c r="AZ112" s="303"/>
      <c r="BA112" s="303" t="str">
        <f>'[5]Precios de contratos anteriores'!BS116</f>
        <v xml:space="preserve"> </v>
      </c>
      <c r="BB112" s="303" t="str">
        <f>'[5]Precios de contratos anteriores'!BT116</f>
        <v xml:space="preserve"> </v>
      </c>
      <c r="BC112" s="302"/>
      <c r="BD112" s="302"/>
      <c r="BE112" s="302"/>
      <c r="BF112" s="302"/>
      <c r="BG112" s="302"/>
      <c r="BH112" s="302"/>
      <c r="BI112" s="302"/>
      <c r="BJ112" s="302"/>
      <c r="BK112" s="302"/>
      <c r="BL112" s="302"/>
      <c r="BM112" s="302"/>
      <c r="BN112" s="302"/>
      <c r="BO112" s="302"/>
      <c r="BP112" s="302"/>
      <c r="BQ112" s="302"/>
      <c r="BR112" s="302"/>
      <c r="BS112" s="302" t="str">
        <f>'[5]Precios de contratos anteriores'!CB116</f>
        <v xml:space="preserve"> </v>
      </c>
      <c r="BT112" s="302" t="str">
        <f>'[5]Precios de contratos anteriores'!CC116</f>
        <v xml:space="preserve"> </v>
      </c>
      <c r="BU112" s="302" t="str">
        <f>'[5]Precios de contratos anteriores'!CD116</f>
        <v xml:space="preserve"> </v>
      </c>
      <c r="BV112" s="302"/>
      <c r="BW112" s="302"/>
      <c r="BX112" s="302"/>
      <c r="BY112" s="301" t="str">
        <f>'[5]Precios de contratos anteriores'!CE116</f>
        <v xml:space="preserve"> </v>
      </c>
      <c r="BZ112" s="301" t="str">
        <f>'[5]Precios de contratos anteriores'!CF116</f>
        <v xml:space="preserve"> </v>
      </c>
      <c r="CA112" s="301" t="str">
        <f>'[5]Precios de contratos anteriores'!CG116</f>
        <v xml:space="preserve"> </v>
      </c>
      <c r="CB112" s="301">
        <f t="shared" si="240"/>
        <v>612.97</v>
      </c>
      <c r="CC112" s="301">
        <f t="shared" si="241"/>
        <v>70.408623761581566</v>
      </c>
      <c r="CD112" s="301">
        <f t="shared" si="242"/>
        <v>542.56137623841846</v>
      </c>
      <c r="CE112" s="301">
        <f t="shared" si="243"/>
        <v>683.37862376158159</v>
      </c>
      <c r="CF112" s="301">
        <f t="shared" si="244"/>
        <v>627</v>
      </c>
      <c r="CG112" s="300" t="str">
        <f t="shared" si="245"/>
        <v/>
      </c>
      <c r="CH112" s="300" t="str">
        <f t="shared" si="246"/>
        <v/>
      </c>
      <c r="CI112" s="300" t="str">
        <f t="shared" si="247"/>
        <v/>
      </c>
      <c r="CJ112" s="300" t="str">
        <f t="shared" si="248"/>
        <v/>
      </c>
      <c r="CK112" s="300" t="str">
        <f t="shared" si="249"/>
        <v/>
      </c>
      <c r="CL112" s="300" t="str">
        <f t="shared" si="250"/>
        <v/>
      </c>
      <c r="CM112" s="300" t="str">
        <f t="shared" si="251"/>
        <v/>
      </c>
      <c r="CN112" s="300" t="str">
        <f t="shared" si="252"/>
        <v/>
      </c>
      <c r="CO112" s="300" t="str">
        <f t="shared" si="253"/>
        <v/>
      </c>
      <c r="CP112" s="300" t="str">
        <f t="shared" si="254"/>
        <v/>
      </c>
      <c r="CQ112" s="300" t="str">
        <f t="shared" si="255"/>
        <v/>
      </c>
      <c r="CR112" s="300" t="str">
        <f t="shared" si="256"/>
        <v/>
      </c>
      <c r="CS112" s="300" t="str">
        <f t="shared" si="257"/>
        <v/>
      </c>
      <c r="CT112" s="300" t="str">
        <f t="shared" si="258"/>
        <v/>
      </c>
      <c r="CU112" s="300" t="str">
        <f t="shared" si="259"/>
        <v/>
      </c>
      <c r="CV112" s="300" t="str">
        <f t="shared" si="260"/>
        <v/>
      </c>
      <c r="CW112" s="300" t="str">
        <f t="shared" si="261"/>
        <v/>
      </c>
      <c r="CX112" s="300" t="str">
        <f t="shared" si="262"/>
        <v/>
      </c>
      <c r="CY112" s="300" t="str">
        <f t="shared" si="263"/>
        <v/>
      </c>
      <c r="CZ112" s="300" t="str">
        <f t="shared" si="264"/>
        <v/>
      </c>
      <c r="DA112" s="300" t="str">
        <f t="shared" si="265"/>
        <v/>
      </c>
      <c r="DB112" s="300" t="str">
        <f t="shared" si="266"/>
        <v/>
      </c>
      <c r="DC112" s="300" t="str">
        <f t="shared" si="267"/>
        <v/>
      </c>
      <c r="DD112" s="300" t="str">
        <f t="shared" si="268"/>
        <v/>
      </c>
      <c r="DE112" s="300" t="str">
        <f t="shared" si="269"/>
        <v/>
      </c>
      <c r="DF112" s="300" t="str">
        <f t="shared" si="270"/>
        <v/>
      </c>
      <c r="DG112" s="300" t="str">
        <f t="shared" si="271"/>
        <v/>
      </c>
      <c r="DH112" s="300" t="str">
        <f t="shared" si="272"/>
        <v/>
      </c>
      <c r="DI112" s="300" t="str">
        <f t="shared" si="273"/>
        <v/>
      </c>
      <c r="DJ112" s="300" t="str">
        <f t="shared" si="274"/>
        <v/>
      </c>
      <c r="DK112" s="300">
        <f t="shared" si="275"/>
        <v>592.79999999999995</v>
      </c>
      <c r="DL112" s="300">
        <f t="shared" si="276"/>
        <v>593.54999999999995</v>
      </c>
      <c r="DM112" s="300" t="str">
        <f t="shared" si="277"/>
        <v/>
      </c>
      <c r="DN112" s="300" t="str">
        <f t="shared" si="278"/>
        <v/>
      </c>
      <c r="DO112" s="300" t="str">
        <f t="shared" si="279"/>
        <v/>
      </c>
      <c r="DP112" s="300" t="str">
        <f t="shared" si="280"/>
        <v/>
      </c>
      <c r="DQ112" s="300">
        <f t="shared" si="281"/>
        <v>598.5</v>
      </c>
      <c r="DR112" s="300">
        <f t="shared" si="282"/>
        <v>592.79999999999995</v>
      </c>
      <c r="DS112" s="300">
        <f t="shared" si="283"/>
        <v>572.5</v>
      </c>
      <c r="DT112" s="300" t="str">
        <f t="shared" si="284"/>
        <v/>
      </c>
      <c r="DU112" s="300" t="str">
        <f t="shared" si="285"/>
        <v/>
      </c>
      <c r="DV112" s="300" t="str">
        <f t="shared" si="286"/>
        <v/>
      </c>
      <c r="DW112" s="300" t="str">
        <f t="shared" si="287"/>
        <v/>
      </c>
      <c r="DX112" s="300" t="str">
        <f t="shared" si="288"/>
        <v/>
      </c>
      <c r="DY112" s="300" t="str">
        <f t="shared" si="289"/>
        <v/>
      </c>
      <c r="DZ112" s="300" t="str">
        <f t="shared" si="290"/>
        <v/>
      </c>
      <c r="EA112" s="300" t="str">
        <f t="shared" si="291"/>
        <v/>
      </c>
      <c r="EB112" s="300" t="str">
        <f t="shared" si="292"/>
        <v/>
      </c>
      <c r="EC112" s="300" t="str">
        <f t="shared" si="293"/>
        <v/>
      </c>
      <c r="ED112" s="300" t="str">
        <f t="shared" si="294"/>
        <v/>
      </c>
      <c r="EE112" s="300" t="str">
        <f t="shared" si="295"/>
        <v/>
      </c>
      <c r="EF112" s="300" t="str">
        <f t="shared" si="296"/>
        <v/>
      </c>
      <c r="EG112" s="300" t="str">
        <f t="shared" si="297"/>
        <v/>
      </c>
      <c r="EH112" s="300" t="str">
        <f t="shared" si="298"/>
        <v/>
      </c>
      <c r="EI112" s="300" t="str">
        <f t="shared" si="299"/>
        <v/>
      </c>
      <c r="EJ112" s="300" t="str">
        <f t="shared" si="300"/>
        <v/>
      </c>
      <c r="EK112" s="300" t="str">
        <f t="shared" si="301"/>
        <v/>
      </c>
      <c r="EL112" s="300" t="str">
        <f t="shared" si="302"/>
        <v/>
      </c>
      <c r="EM112" s="300" t="str">
        <f t="shared" si="303"/>
        <v/>
      </c>
      <c r="EN112" s="300" t="str">
        <f t="shared" si="304"/>
        <v/>
      </c>
      <c r="EO112" s="300" t="str">
        <f t="shared" si="305"/>
        <v/>
      </c>
      <c r="EP112" s="300" t="str">
        <f t="shared" si="306"/>
        <v/>
      </c>
      <c r="EQ112" s="300" t="str">
        <f t="shared" si="307"/>
        <v/>
      </c>
      <c r="ER112" s="300" t="str">
        <f t="shared" si="308"/>
        <v/>
      </c>
      <c r="ES112" s="300" t="str">
        <f t="shared" si="309"/>
        <v/>
      </c>
      <c r="ET112" s="300" t="str">
        <f t="shared" si="310"/>
        <v/>
      </c>
      <c r="EU112" s="300" t="str">
        <f t="shared" si="311"/>
        <v/>
      </c>
      <c r="EV112" s="300" t="str">
        <f t="shared" si="312"/>
        <v/>
      </c>
      <c r="EW112" s="300" t="str">
        <f t="shared" si="313"/>
        <v/>
      </c>
      <c r="EX112" s="300" t="str">
        <f t="shared" si="314"/>
        <v/>
      </c>
      <c r="EY112" s="300" t="str">
        <f t="shared" si="315"/>
        <v/>
      </c>
      <c r="EZ112" s="300" t="str">
        <f t="shared" si="316"/>
        <v/>
      </c>
      <c r="FA112" s="299">
        <f t="shared" si="317"/>
        <v>590.16999999999996</v>
      </c>
      <c r="FB112" s="299">
        <f>ROUND(FA112*(1+[5]Inflación!$G$50),2)</f>
        <v>597.75</v>
      </c>
      <c r="FC112" s="298">
        <f t="shared" si="318"/>
        <v>3.5385964912280521E-2</v>
      </c>
    </row>
    <row r="113" spans="2:159" ht="21" customHeight="1">
      <c r="B113" s="309">
        <f t="shared" si="319"/>
        <v>108</v>
      </c>
      <c r="C113" s="316" t="s">
        <v>962</v>
      </c>
      <c r="D113" s="302" t="s">
        <v>931</v>
      </c>
      <c r="E113" s="311" t="s">
        <v>12</v>
      </c>
      <c r="F113" s="314">
        <v>582.5</v>
      </c>
      <c r="G113" s="304"/>
      <c r="H113" s="302"/>
      <c r="I113" s="302"/>
      <c r="J113" s="301" t="str">
        <f>'[5]Precios de contratos anteriores'!AV117</f>
        <v xml:space="preserve"> </v>
      </c>
      <c r="K113" s="301" t="str">
        <f>'[5]Precios de contratos anteriores'!AW117</f>
        <v xml:space="preserve"> </v>
      </c>
      <c r="L113" s="301" t="str">
        <f>'[5]Precios de contratos anteriores'!AX117</f>
        <v xml:space="preserve"> </v>
      </c>
      <c r="M113" s="301" t="str">
        <f>'[5]Precios de contratos anteriores'!AY117</f>
        <v xml:space="preserve"> </v>
      </c>
      <c r="N113" s="302"/>
      <c r="O113" s="302"/>
      <c r="P113" s="302"/>
      <c r="Q113" s="302" t="str">
        <f>'[5]Precios de contratos anteriores'!AZ117</f>
        <v xml:space="preserve"> </v>
      </c>
      <c r="R113" s="302" t="str">
        <f>'[5]Precios de contratos anteriores'!BA117</f>
        <v xml:space="preserve"> </v>
      </c>
      <c r="S113" s="302" t="str">
        <f>'[5]Precios de contratos anteriores'!BB117</f>
        <v xml:space="preserve"> </v>
      </c>
      <c r="T113" s="302"/>
      <c r="U113" s="302"/>
      <c r="V113" s="302"/>
      <c r="W113" s="302"/>
      <c r="X113" s="302"/>
      <c r="Y113" s="302"/>
      <c r="Z113" s="302"/>
      <c r="AA113" s="302"/>
      <c r="AB113" s="302"/>
      <c r="AC113" s="302"/>
      <c r="AD113" s="302"/>
      <c r="AE113" s="302"/>
      <c r="AF113" s="302"/>
      <c r="AG113" s="302"/>
      <c r="AH113" s="302"/>
      <c r="AI113" s="302" t="str">
        <f>'[5]Precios de contratos anteriores'!BI117</f>
        <v xml:space="preserve"> </v>
      </c>
      <c r="AJ113" s="302"/>
      <c r="AK113" s="302"/>
      <c r="AL113" s="313">
        <v>605.79999999999995</v>
      </c>
      <c r="AM113" s="313">
        <v>606.76</v>
      </c>
      <c r="AN113" s="313">
        <v>787.54</v>
      </c>
      <c r="AO113" s="302"/>
      <c r="AP113" s="302"/>
      <c r="AQ113" s="302" t="str">
        <f>'[5]Precios de contratos anteriores'!BO117</f>
        <v xml:space="preserve"> </v>
      </c>
      <c r="AR113" s="303">
        <v>611.625</v>
      </c>
      <c r="AS113" s="303">
        <v>605.79999999999995</v>
      </c>
      <c r="AT113" s="303">
        <v>582.5</v>
      </c>
      <c r="AU113" s="302" t="str">
        <f>'[5]Precios de contratos anteriores'!BP117</f>
        <v xml:space="preserve"> </v>
      </c>
      <c r="AV113" s="302" t="str">
        <f>'[5]Precios de contratos anteriores'!BQ117</f>
        <v xml:space="preserve"> </v>
      </c>
      <c r="AW113" s="302" t="str">
        <f>'[5]Precios de contratos anteriores'!BR117</f>
        <v xml:space="preserve"> </v>
      </c>
      <c r="AX113" s="303"/>
      <c r="AY113" s="303"/>
      <c r="AZ113" s="303"/>
      <c r="BA113" s="303" t="str">
        <f>'[5]Precios de contratos anteriores'!BS117</f>
        <v xml:space="preserve"> </v>
      </c>
      <c r="BB113" s="303" t="str">
        <f>'[5]Precios de contratos anteriores'!BT117</f>
        <v xml:space="preserve"> </v>
      </c>
      <c r="BC113" s="302"/>
      <c r="BD113" s="302"/>
      <c r="BE113" s="302"/>
      <c r="BF113" s="302"/>
      <c r="BG113" s="302"/>
      <c r="BH113" s="302"/>
      <c r="BI113" s="302"/>
      <c r="BJ113" s="302"/>
      <c r="BK113" s="302"/>
      <c r="BL113" s="302"/>
      <c r="BM113" s="302"/>
      <c r="BN113" s="302"/>
      <c r="BO113" s="302"/>
      <c r="BP113" s="302"/>
      <c r="BQ113" s="302"/>
      <c r="BR113" s="302"/>
      <c r="BS113" s="302" t="str">
        <f>'[5]Precios de contratos anteriores'!CB117</f>
        <v xml:space="preserve"> </v>
      </c>
      <c r="BT113" s="302" t="str">
        <f>'[5]Precios de contratos anteriores'!CC117</f>
        <v xml:space="preserve"> </v>
      </c>
      <c r="BU113" s="302" t="str">
        <f>'[5]Precios de contratos anteriores'!CD117</f>
        <v xml:space="preserve"> </v>
      </c>
      <c r="BV113" s="302"/>
      <c r="BW113" s="302"/>
      <c r="BX113" s="302"/>
      <c r="BY113" s="301" t="str">
        <f>'[5]Precios de contratos anteriores'!CE117</f>
        <v xml:space="preserve"> </v>
      </c>
      <c r="BZ113" s="301" t="str">
        <f>'[5]Precios de contratos anteriores'!CF117</f>
        <v xml:space="preserve"> </v>
      </c>
      <c r="CA113" s="301" t="str">
        <f>'[5]Precios de contratos anteriores'!CG117</f>
        <v xml:space="preserve"> </v>
      </c>
      <c r="CB113" s="301">
        <f t="shared" si="240"/>
        <v>626.07499999999993</v>
      </c>
      <c r="CC113" s="301">
        <f t="shared" si="241"/>
        <v>72.194794883934705</v>
      </c>
      <c r="CD113" s="301">
        <f t="shared" si="242"/>
        <v>553.88020511606521</v>
      </c>
      <c r="CE113" s="301">
        <f t="shared" si="243"/>
        <v>698.26979488393465</v>
      </c>
      <c r="CF113" s="301">
        <f t="shared" si="244"/>
        <v>640.75</v>
      </c>
      <c r="CG113" s="300" t="str">
        <f t="shared" si="245"/>
        <v/>
      </c>
      <c r="CH113" s="300" t="str">
        <f t="shared" si="246"/>
        <v/>
      </c>
      <c r="CI113" s="300" t="str">
        <f t="shared" si="247"/>
        <v/>
      </c>
      <c r="CJ113" s="300" t="str">
        <f t="shared" si="248"/>
        <v/>
      </c>
      <c r="CK113" s="300" t="str">
        <f t="shared" si="249"/>
        <v/>
      </c>
      <c r="CL113" s="300" t="str">
        <f t="shared" si="250"/>
        <v/>
      </c>
      <c r="CM113" s="300" t="str">
        <f t="shared" si="251"/>
        <v/>
      </c>
      <c r="CN113" s="300" t="str">
        <f t="shared" si="252"/>
        <v/>
      </c>
      <c r="CO113" s="300" t="str">
        <f t="shared" si="253"/>
        <v/>
      </c>
      <c r="CP113" s="300" t="str">
        <f t="shared" si="254"/>
        <v/>
      </c>
      <c r="CQ113" s="300" t="str">
        <f t="shared" si="255"/>
        <v/>
      </c>
      <c r="CR113" s="300" t="str">
        <f t="shared" si="256"/>
        <v/>
      </c>
      <c r="CS113" s="300" t="str">
        <f t="shared" si="257"/>
        <v/>
      </c>
      <c r="CT113" s="300" t="str">
        <f t="shared" si="258"/>
        <v/>
      </c>
      <c r="CU113" s="300" t="str">
        <f t="shared" si="259"/>
        <v/>
      </c>
      <c r="CV113" s="300" t="str">
        <f t="shared" si="260"/>
        <v/>
      </c>
      <c r="CW113" s="300" t="str">
        <f t="shared" si="261"/>
        <v/>
      </c>
      <c r="CX113" s="300" t="str">
        <f t="shared" si="262"/>
        <v/>
      </c>
      <c r="CY113" s="300" t="str">
        <f t="shared" si="263"/>
        <v/>
      </c>
      <c r="CZ113" s="300" t="str">
        <f t="shared" si="264"/>
        <v/>
      </c>
      <c r="DA113" s="300" t="str">
        <f t="shared" si="265"/>
        <v/>
      </c>
      <c r="DB113" s="300" t="str">
        <f t="shared" si="266"/>
        <v/>
      </c>
      <c r="DC113" s="300" t="str">
        <f t="shared" si="267"/>
        <v/>
      </c>
      <c r="DD113" s="300" t="str">
        <f t="shared" si="268"/>
        <v/>
      </c>
      <c r="DE113" s="300" t="str">
        <f t="shared" si="269"/>
        <v/>
      </c>
      <c r="DF113" s="300" t="str">
        <f t="shared" si="270"/>
        <v/>
      </c>
      <c r="DG113" s="300" t="str">
        <f t="shared" si="271"/>
        <v/>
      </c>
      <c r="DH113" s="300" t="str">
        <f t="shared" si="272"/>
        <v/>
      </c>
      <c r="DI113" s="300" t="str">
        <f t="shared" si="273"/>
        <v/>
      </c>
      <c r="DJ113" s="300" t="str">
        <f t="shared" si="274"/>
        <v/>
      </c>
      <c r="DK113" s="300">
        <f t="shared" si="275"/>
        <v>605.79999999999995</v>
      </c>
      <c r="DL113" s="300">
        <f t="shared" si="276"/>
        <v>606.76</v>
      </c>
      <c r="DM113" s="300" t="str">
        <f t="shared" si="277"/>
        <v/>
      </c>
      <c r="DN113" s="300" t="str">
        <f t="shared" si="278"/>
        <v/>
      </c>
      <c r="DO113" s="300" t="str">
        <f t="shared" si="279"/>
        <v/>
      </c>
      <c r="DP113" s="300" t="str">
        <f t="shared" si="280"/>
        <v/>
      </c>
      <c r="DQ113" s="300">
        <f t="shared" si="281"/>
        <v>611.625</v>
      </c>
      <c r="DR113" s="300">
        <f t="shared" si="282"/>
        <v>605.79999999999995</v>
      </c>
      <c r="DS113" s="300">
        <f t="shared" si="283"/>
        <v>582.5</v>
      </c>
      <c r="DT113" s="300" t="str">
        <f t="shared" si="284"/>
        <v/>
      </c>
      <c r="DU113" s="300" t="str">
        <f t="shared" si="285"/>
        <v/>
      </c>
      <c r="DV113" s="300" t="str">
        <f t="shared" si="286"/>
        <v/>
      </c>
      <c r="DW113" s="300" t="str">
        <f t="shared" si="287"/>
        <v/>
      </c>
      <c r="DX113" s="300" t="str">
        <f t="shared" si="288"/>
        <v/>
      </c>
      <c r="DY113" s="300" t="str">
        <f t="shared" si="289"/>
        <v/>
      </c>
      <c r="DZ113" s="300" t="str">
        <f t="shared" si="290"/>
        <v/>
      </c>
      <c r="EA113" s="300" t="str">
        <f t="shared" si="291"/>
        <v/>
      </c>
      <c r="EB113" s="300" t="str">
        <f t="shared" si="292"/>
        <v/>
      </c>
      <c r="EC113" s="300" t="str">
        <f t="shared" si="293"/>
        <v/>
      </c>
      <c r="ED113" s="300" t="str">
        <f t="shared" si="294"/>
        <v/>
      </c>
      <c r="EE113" s="300" t="str">
        <f t="shared" si="295"/>
        <v/>
      </c>
      <c r="EF113" s="300" t="str">
        <f t="shared" si="296"/>
        <v/>
      </c>
      <c r="EG113" s="300" t="str">
        <f t="shared" si="297"/>
        <v/>
      </c>
      <c r="EH113" s="300" t="str">
        <f t="shared" si="298"/>
        <v/>
      </c>
      <c r="EI113" s="300" t="str">
        <f t="shared" si="299"/>
        <v/>
      </c>
      <c r="EJ113" s="300" t="str">
        <f t="shared" si="300"/>
        <v/>
      </c>
      <c r="EK113" s="300" t="str">
        <f t="shared" si="301"/>
        <v/>
      </c>
      <c r="EL113" s="300" t="str">
        <f t="shared" si="302"/>
        <v/>
      </c>
      <c r="EM113" s="300" t="str">
        <f t="shared" si="303"/>
        <v/>
      </c>
      <c r="EN113" s="300" t="str">
        <f t="shared" si="304"/>
        <v/>
      </c>
      <c r="EO113" s="300" t="str">
        <f t="shared" si="305"/>
        <v/>
      </c>
      <c r="EP113" s="300" t="str">
        <f t="shared" si="306"/>
        <v/>
      </c>
      <c r="EQ113" s="300" t="str">
        <f t="shared" si="307"/>
        <v/>
      </c>
      <c r="ER113" s="300" t="str">
        <f t="shared" si="308"/>
        <v/>
      </c>
      <c r="ES113" s="300" t="str">
        <f t="shared" si="309"/>
        <v/>
      </c>
      <c r="ET113" s="300" t="str">
        <f t="shared" si="310"/>
        <v/>
      </c>
      <c r="EU113" s="300" t="str">
        <f t="shared" si="311"/>
        <v/>
      </c>
      <c r="EV113" s="300" t="str">
        <f t="shared" si="312"/>
        <v/>
      </c>
      <c r="EW113" s="300" t="str">
        <f t="shared" si="313"/>
        <v/>
      </c>
      <c r="EX113" s="300" t="str">
        <f t="shared" si="314"/>
        <v/>
      </c>
      <c r="EY113" s="300" t="str">
        <f t="shared" si="315"/>
        <v/>
      </c>
      <c r="EZ113" s="300" t="str">
        <f t="shared" si="316"/>
        <v/>
      </c>
      <c r="FA113" s="299">
        <f t="shared" si="317"/>
        <v>602.66999999999996</v>
      </c>
      <c r="FB113" s="299">
        <f>ROUND(FA113*(1+[5]Inflación!$G$50),2)</f>
        <v>610.41</v>
      </c>
      <c r="FC113" s="298">
        <f t="shared" si="318"/>
        <v>3.4626609442059975E-2</v>
      </c>
    </row>
    <row r="114" spans="2:159" ht="21" customHeight="1">
      <c r="B114" s="309">
        <f t="shared" si="319"/>
        <v>109</v>
      </c>
      <c r="C114" s="316" t="s">
        <v>961</v>
      </c>
      <c r="D114" s="302"/>
      <c r="E114" s="311" t="s">
        <v>12</v>
      </c>
      <c r="F114" s="314">
        <v>4376</v>
      </c>
      <c r="G114" s="304"/>
      <c r="H114" s="302"/>
      <c r="I114" s="302"/>
      <c r="J114" s="301" t="str">
        <f>'[5]Precios de contratos anteriores'!AV118</f>
        <v xml:space="preserve"> </v>
      </c>
      <c r="K114" s="301" t="str">
        <f>'[5]Precios de contratos anteriores'!AW118</f>
        <v xml:space="preserve"> </v>
      </c>
      <c r="L114" s="301" t="str">
        <f>'[5]Precios de contratos anteriores'!AX118</f>
        <v xml:space="preserve"> </v>
      </c>
      <c r="M114" s="301" t="str">
        <f>'[5]Precios de contratos anteriores'!AY118</f>
        <v xml:space="preserve"> </v>
      </c>
      <c r="N114" s="302"/>
      <c r="O114" s="302"/>
      <c r="P114" s="302"/>
      <c r="Q114" s="302" t="str">
        <f>'[5]Precios de contratos anteriores'!AZ118</f>
        <v xml:space="preserve"> </v>
      </c>
      <c r="R114" s="302" t="str">
        <f>'[5]Precios de contratos anteriores'!BA118</f>
        <v xml:space="preserve"> </v>
      </c>
      <c r="S114" s="302" t="str">
        <f>'[5]Precios de contratos anteriores'!BB118</f>
        <v xml:space="preserve"> </v>
      </c>
      <c r="T114" s="302"/>
      <c r="U114" s="302"/>
      <c r="V114" s="302"/>
      <c r="W114" s="302"/>
      <c r="X114" s="302"/>
      <c r="Y114" s="302"/>
      <c r="Z114" s="302"/>
      <c r="AA114" s="302"/>
      <c r="AB114" s="302"/>
      <c r="AC114" s="302"/>
      <c r="AD114" s="302"/>
      <c r="AE114" s="302"/>
      <c r="AF114" s="302"/>
      <c r="AG114" s="302"/>
      <c r="AH114" s="302"/>
      <c r="AI114" s="302" t="str">
        <f>'[5]Precios de contratos anteriores'!BI118</f>
        <v xml:space="preserve"> </v>
      </c>
      <c r="AJ114" s="302"/>
      <c r="AK114" s="302"/>
      <c r="AL114" s="313"/>
      <c r="AM114" s="313"/>
      <c r="AN114" s="313"/>
      <c r="AO114" s="302"/>
      <c r="AP114" s="302"/>
      <c r="AQ114" s="302" t="str">
        <f>'[5]Precios de contratos anteriores'!BO118</f>
        <v xml:space="preserve"> </v>
      </c>
      <c r="AR114" s="303">
        <v>4594.8</v>
      </c>
      <c r="AS114" s="303">
        <v>4551.04</v>
      </c>
      <c r="AT114" s="303">
        <v>4376</v>
      </c>
      <c r="AU114" s="302" t="str">
        <f>'[5]Precios de contratos anteriores'!BP118</f>
        <v xml:space="preserve"> </v>
      </c>
      <c r="AV114" s="302" t="str">
        <f>'[5]Precios de contratos anteriores'!BQ118</f>
        <v xml:space="preserve"> </v>
      </c>
      <c r="AW114" s="302" t="str">
        <f>'[5]Precios de contratos anteriores'!BR118</f>
        <v xml:space="preserve"> </v>
      </c>
      <c r="AX114" s="303"/>
      <c r="AY114" s="303"/>
      <c r="AZ114" s="303"/>
      <c r="BA114" s="303" t="str">
        <f>'[5]Precios de contratos anteriores'!BS118</f>
        <v xml:space="preserve"> </v>
      </c>
      <c r="BB114" s="303" t="str">
        <f>'[5]Precios de contratos anteriores'!BT118</f>
        <v xml:space="preserve"> </v>
      </c>
      <c r="BC114" s="302"/>
      <c r="BD114" s="302"/>
      <c r="BE114" s="302"/>
      <c r="BF114" s="302"/>
      <c r="BG114" s="302"/>
      <c r="BH114" s="302"/>
      <c r="BI114" s="302"/>
      <c r="BJ114" s="302"/>
      <c r="BK114" s="302"/>
      <c r="BL114" s="302"/>
      <c r="BM114" s="302"/>
      <c r="BN114" s="302"/>
      <c r="BO114" s="302"/>
      <c r="BP114" s="302"/>
      <c r="BQ114" s="302"/>
      <c r="BR114" s="302"/>
      <c r="BS114" s="302" t="str">
        <f>'[5]Precios de contratos anteriores'!CB118</f>
        <v xml:space="preserve"> </v>
      </c>
      <c r="BT114" s="302" t="str">
        <f>'[5]Precios de contratos anteriores'!CC118</f>
        <v xml:space="preserve"> </v>
      </c>
      <c r="BU114" s="302" t="str">
        <f>'[5]Precios de contratos anteriores'!CD118</f>
        <v xml:space="preserve"> </v>
      </c>
      <c r="BV114" s="302"/>
      <c r="BW114" s="302"/>
      <c r="BX114" s="302"/>
      <c r="BY114" s="301" t="str">
        <f>'[5]Precios de contratos anteriores'!CE118</f>
        <v xml:space="preserve"> </v>
      </c>
      <c r="BZ114" s="301" t="str">
        <f>'[5]Precios de contratos anteriores'!CF118</f>
        <v xml:space="preserve"> </v>
      </c>
      <c r="CA114" s="301" t="str">
        <f>'[5]Precios de contratos anteriores'!CG118</f>
        <v xml:space="preserve"> </v>
      </c>
      <c r="CB114" s="301">
        <f t="shared" si="240"/>
        <v>4474.46</v>
      </c>
      <c r="CC114" s="301">
        <f t="shared" si="241"/>
        <v>115.08685879224736</v>
      </c>
      <c r="CD114" s="301">
        <f t="shared" si="242"/>
        <v>4359.3731412077523</v>
      </c>
      <c r="CE114" s="301">
        <f t="shared" si="243"/>
        <v>4589.5468587922478</v>
      </c>
      <c r="CF114" s="301">
        <f t="shared" si="244"/>
        <v>4813.6000000000004</v>
      </c>
      <c r="CG114" s="300" t="str">
        <f t="shared" si="245"/>
        <v/>
      </c>
      <c r="CH114" s="300" t="str">
        <f t="shared" si="246"/>
        <v/>
      </c>
      <c r="CI114" s="300" t="str">
        <f t="shared" si="247"/>
        <v/>
      </c>
      <c r="CJ114" s="300" t="str">
        <f t="shared" si="248"/>
        <v/>
      </c>
      <c r="CK114" s="300" t="str">
        <f t="shared" si="249"/>
        <v/>
      </c>
      <c r="CL114" s="300" t="str">
        <f t="shared" si="250"/>
        <v/>
      </c>
      <c r="CM114" s="300" t="str">
        <f t="shared" si="251"/>
        <v/>
      </c>
      <c r="CN114" s="300" t="str">
        <f t="shared" si="252"/>
        <v/>
      </c>
      <c r="CO114" s="300" t="str">
        <f t="shared" si="253"/>
        <v/>
      </c>
      <c r="CP114" s="300" t="str">
        <f t="shared" si="254"/>
        <v/>
      </c>
      <c r="CQ114" s="300" t="str">
        <f t="shared" si="255"/>
        <v/>
      </c>
      <c r="CR114" s="300" t="str">
        <f t="shared" si="256"/>
        <v/>
      </c>
      <c r="CS114" s="300" t="str">
        <f t="shared" si="257"/>
        <v/>
      </c>
      <c r="CT114" s="300" t="str">
        <f t="shared" si="258"/>
        <v/>
      </c>
      <c r="CU114" s="300" t="str">
        <f t="shared" si="259"/>
        <v/>
      </c>
      <c r="CV114" s="300" t="str">
        <f t="shared" si="260"/>
        <v/>
      </c>
      <c r="CW114" s="300" t="str">
        <f t="shared" si="261"/>
        <v/>
      </c>
      <c r="CX114" s="300" t="str">
        <f t="shared" si="262"/>
        <v/>
      </c>
      <c r="CY114" s="300" t="str">
        <f t="shared" si="263"/>
        <v/>
      </c>
      <c r="CZ114" s="300" t="str">
        <f t="shared" si="264"/>
        <v/>
      </c>
      <c r="DA114" s="300" t="str">
        <f t="shared" si="265"/>
        <v/>
      </c>
      <c r="DB114" s="300" t="str">
        <f t="shared" si="266"/>
        <v/>
      </c>
      <c r="DC114" s="300" t="str">
        <f t="shared" si="267"/>
        <v/>
      </c>
      <c r="DD114" s="300" t="str">
        <f t="shared" si="268"/>
        <v/>
      </c>
      <c r="DE114" s="300" t="str">
        <f t="shared" si="269"/>
        <v/>
      </c>
      <c r="DF114" s="300" t="str">
        <f t="shared" si="270"/>
        <v/>
      </c>
      <c r="DG114" s="300" t="str">
        <f t="shared" si="271"/>
        <v/>
      </c>
      <c r="DH114" s="300" t="str">
        <f t="shared" si="272"/>
        <v/>
      </c>
      <c r="DI114" s="300" t="str">
        <f t="shared" si="273"/>
        <v/>
      </c>
      <c r="DJ114" s="300" t="str">
        <f t="shared" si="274"/>
        <v/>
      </c>
      <c r="DK114" s="300" t="str">
        <f t="shared" si="275"/>
        <v/>
      </c>
      <c r="DL114" s="300" t="str">
        <f t="shared" si="276"/>
        <v/>
      </c>
      <c r="DM114" s="300" t="str">
        <f t="shared" si="277"/>
        <v/>
      </c>
      <c r="DN114" s="300" t="str">
        <f t="shared" si="278"/>
        <v/>
      </c>
      <c r="DO114" s="300" t="str">
        <f t="shared" si="279"/>
        <v/>
      </c>
      <c r="DP114" s="300" t="str">
        <f t="shared" si="280"/>
        <v/>
      </c>
      <c r="DQ114" s="300">
        <f t="shared" si="281"/>
        <v>4594.8</v>
      </c>
      <c r="DR114" s="300">
        <f t="shared" si="282"/>
        <v>4551.04</v>
      </c>
      <c r="DS114" s="300">
        <f t="shared" si="283"/>
        <v>4376</v>
      </c>
      <c r="DT114" s="300" t="str">
        <f t="shared" si="284"/>
        <v/>
      </c>
      <c r="DU114" s="300" t="str">
        <f t="shared" si="285"/>
        <v/>
      </c>
      <c r="DV114" s="300" t="str">
        <f t="shared" si="286"/>
        <v/>
      </c>
      <c r="DW114" s="300" t="str">
        <f t="shared" si="287"/>
        <v/>
      </c>
      <c r="DX114" s="300" t="str">
        <f t="shared" si="288"/>
        <v/>
      </c>
      <c r="DY114" s="300" t="str">
        <f t="shared" si="289"/>
        <v/>
      </c>
      <c r="DZ114" s="300" t="str">
        <f t="shared" si="290"/>
        <v/>
      </c>
      <c r="EA114" s="300" t="str">
        <f t="shared" si="291"/>
        <v/>
      </c>
      <c r="EB114" s="300" t="str">
        <f t="shared" si="292"/>
        <v/>
      </c>
      <c r="EC114" s="300" t="str">
        <f t="shared" si="293"/>
        <v/>
      </c>
      <c r="ED114" s="300" t="str">
        <f t="shared" si="294"/>
        <v/>
      </c>
      <c r="EE114" s="300" t="str">
        <f t="shared" si="295"/>
        <v/>
      </c>
      <c r="EF114" s="300" t="str">
        <f t="shared" si="296"/>
        <v/>
      </c>
      <c r="EG114" s="300" t="str">
        <f t="shared" si="297"/>
        <v/>
      </c>
      <c r="EH114" s="300" t="str">
        <f t="shared" si="298"/>
        <v/>
      </c>
      <c r="EI114" s="300" t="str">
        <f t="shared" si="299"/>
        <v/>
      </c>
      <c r="EJ114" s="300" t="str">
        <f t="shared" si="300"/>
        <v/>
      </c>
      <c r="EK114" s="300" t="str">
        <f t="shared" si="301"/>
        <v/>
      </c>
      <c r="EL114" s="300" t="str">
        <f t="shared" si="302"/>
        <v/>
      </c>
      <c r="EM114" s="300" t="str">
        <f t="shared" si="303"/>
        <v/>
      </c>
      <c r="EN114" s="300" t="str">
        <f t="shared" si="304"/>
        <v/>
      </c>
      <c r="EO114" s="300" t="str">
        <f t="shared" si="305"/>
        <v/>
      </c>
      <c r="EP114" s="300" t="str">
        <f t="shared" si="306"/>
        <v/>
      </c>
      <c r="EQ114" s="300" t="str">
        <f t="shared" si="307"/>
        <v/>
      </c>
      <c r="ER114" s="300" t="str">
        <f t="shared" si="308"/>
        <v/>
      </c>
      <c r="ES114" s="300" t="str">
        <f t="shared" si="309"/>
        <v/>
      </c>
      <c r="ET114" s="300" t="str">
        <f t="shared" si="310"/>
        <v/>
      </c>
      <c r="EU114" s="300" t="str">
        <f t="shared" si="311"/>
        <v/>
      </c>
      <c r="EV114" s="300" t="str">
        <f t="shared" si="312"/>
        <v/>
      </c>
      <c r="EW114" s="300" t="str">
        <f t="shared" si="313"/>
        <v/>
      </c>
      <c r="EX114" s="300" t="str">
        <f t="shared" si="314"/>
        <v/>
      </c>
      <c r="EY114" s="300" t="str">
        <f t="shared" si="315"/>
        <v/>
      </c>
      <c r="EZ114" s="300" t="str">
        <f t="shared" si="316"/>
        <v/>
      </c>
      <c r="FA114" s="299">
        <f t="shared" si="317"/>
        <v>4509.26</v>
      </c>
      <c r="FB114" s="299">
        <f>ROUND(FA114*(1+[5]Inflación!$G$50),2)</f>
        <v>4567.1899999999996</v>
      </c>
      <c r="FC114" s="298">
        <f t="shared" si="318"/>
        <v>3.0452468007312605E-2</v>
      </c>
    </row>
    <row r="115" spans="2:159" ht="21" customHeight="1">
      <c r="B115" s="309">
        <f t="shared" si="319"/>
        <v>110</v>
      </c>
      <c r="C115" s="316" t="s">
        <v>960</v>
      </c>
      <c r="D115" s="302"/>
      <c r="E115" s="311" t="s">
        <v>12</v>
      </c>
      <c r="F115" s="314">
        <v>1127.5</v>
      </c>
      <c r="G115" s="304"/>
      <c r="H115" s="302"/>
      <c r="I115" s="302"/>
      <c r="J115" s="301" t="str">
        <f>'[5]Precios de contratos anteriores'!AV119</f>
        <v xml:space="preserve"> </v>
      </c>
      <c r="K115" s="301" t="str">
        <f>'[5]Precios de contratos anteriores'!AW119</f>
        <v xml:space="preserve"> </v>
      </c>
      <c r="L115" s="301" t="str">
        <f>'[5]Precios de contratos anteriores'!AX119</f>
        <v xml:space="preserve"> </v>
      </c>
      <c r="M115" s="301" t="str">
        <f>'[5]Precios de contratos anteriores'!AY119</f>
        <v xml:space="preserve"> </v>
      </c>
      <c r="N115" s="302"/>
      <c r="O115" s="302"/>
      <c r="P115" s="302"/>
      <c r="Q115" s="302" t="str">
        <f>'[5]Precios de contratos anteriores'!AZ119</f>
        <v xml:space="preserve"> </v>
      </c>
      <c r="R115" s="302" t="str">
        <f>'[5]Precios de contratos anteriores'!BA119</f>
        <v xml:space="preserve"> </v>
      </c>
      <c r="S115" s="302" t="str">
        <f>'[5]Precios de contratos anteriores'!BB119</f>
        <v xml:space="preserve"> </v>
      </c>
      <c r="T115" s="302"/>
      <c r="U115" s="302"/>
      <c r="V115" s="302"/>
      <c r="W115" s="302"/>
      <c r="X115" s="302"/>
      <c r="Y115" s="302"/>
      <c r="Z115" s="302"/>
      <c r="AA115" s="302"/>
      <c r="AB115" s="302"/>
      <c r="AC115" s="302"/>
      <c r="AD115" s="302"/>
      <c r="AE115" s="302"/>
      <c r="AF115" s="302"/>
      <c r="AG115" s="302"/>
      <c r="AH115" s="302"/>
      <c r="AI115" s="302" t="str">
        <f>'[5]Precios de contratos anteriores'!BI119</f>
        <v xml:space="preserve"> </v>
      </c>
      <c r="AJ115" s="302"/>
      <c r="AK115" s="302"/>
      <c r="AL115" s="313"/>
      <c r="AM115" s="313"/>
      <c r="AN115" s="313"/>
      <c r="AO115" s="302"/>
      <c r="AP115" s="302"/>
      <c r="AQ115" s="302" t="str">
        <f>'[5]Precios de contratos anteriores'!BO119</f>
        <v xml:space="preserve"> </v>
      </c>
      <c r="AR115" s="303">
        <v>1183.875</v>
      </c>
      <c r="AS115" s="303">
        <v>1172.5999999999999</v>
      </c>
      <c r="AT115" s="303">
        <v>1127.5</v>
      </c>
      <c r="AU115" s="302" t="str">
        <f>'[5]Precios de contratos anteriores'!BP119</f>
        <v xml:space="preserve"> </v>
      </c>
      <c r="AV115" s="302" t="str">
        <f>'[5]Precios de contratos anteriores'!BQ119</f>
        <v xml:space="preserve"> </v>
      </c>
      <c r="AW115" s="302" t="str">
        <f>'[5]Precios de contratos anteriores'!BR119</f>
        <v xml:space="preserve"> </v>
      </c>
      <c r="AX115" s="303"/>
      <c r="AY115" s="303"/>
      <c r="AZ115" s="303"/>
      <c r="BA115" s="303" t="str">
        <f>'[5]Precios de contratos anteriores'!BS119</f>
        <v xml:space="preserve"> </v>
      </c>
      <c r="BB115" s="303" t="str">
        <f>'[5]Precios de contratos anteriores'!BT119</f>
        <v xml:space="preserve"> </v>
      </c>
      <c r="BC115" s="302"/>
      <c r="BD115" s="302"/>
      <c r="BE115" s="302"/>
      <c r="BF115" s="302"/>
      <c r="BG115" s="302"/>
      <c r="BH115" s="302"/>
      <c r="BI115" s="302"/>
      <c r="BJ115" s="302"/>
      <c r="BK115" s="302"/>
      <c r="BL115" s="302"/>
      <c r="BM115" s="302"/>
      <c r="BN115" s="302"/>
      <c r="BO115" s="302"/>
      <c r="BP115" s="302"/>
      <c r="BQ115" s="302"/>
      <c r="BR115" s="302"/>
      <c r="BS115" s="302" t="str">
        <f>'[5]Precios de contratos anteriores'!CB119</f>
        <v xml:space="preserve"> </v>
      </c>
      <c r="BT115" s="302" t="str">
        <f>'[5]Precios de contratos anteriores'!CC119</f>
        <v xml:space="preserve"> </v>
      </c>
      <c r="BU115" s="302" t="str">
        <f>'[5]Precios de contratos anteriores'!CD119</f>
        <v xml:space="preserve"> </v>
      </c>
      <c r="BV115" s="302"/>
      <c r="BW115" s="302"/>
      <c r="BX115" s="302"/>
      <c r="BY115" s="301" t="str">
        <f>'[5]Precios de contratos anteriores'!CE119</f>
        <v xml:space="preserve"> </v>
      </c>
      <c r="BZ115" s="301" t="str">
        <f>'[5]Precios de contratos anteriores'!CF119</f>
        <v xml:space="preserve"> </v>
      </c>
      <c r="CA115" s="301" t="str">
        <f>'[5]Precios de contratos anteriores'!CG119</f>
        <v xml:space="preserve"> </v>
      </c>
      <c r="CB115" s="301">
        <f t="shared" si="240"/>
        <v>1152.8687500000001</v>
      </c>
      <c r="CC115" s="301">
        <f t="shared" si="241"/>
        <v>29.652749837353458</v>
      </c>
      <c r="CD115" s="301">
        <f t="shared" si="242"/>
        <v>1123.2160001626467</v>
      </c>
      <c r="CE115" s="301">
        <f t="shared" si="243"/>
        <v>1182.5214998373535</v>
      </c>
      <c r="CF115" s="301">
        <f t="shared" si="244"/>
        <v>1240.25</v>
      </c>
      <c r="CG115" s="300" t="str">
        <f t="shared" si="245"/>
        <v/>
      </c>
      <c r="CH115" s="300" t="str">
        <f t="shared" si="246"/>
        <v/>
      </c>
      <c r="CI115" s="300" t="str">
        <f t="shared" si="247"/>
        <v/>
      </c>
      <c r="CJ115" s="300" t="str">
        <f t="shared" si="248"/>
        <v/>
      </c>
      <c r="CK115" s="300" t="str">
        <f t="shared" si="249"/>
        <v/>
      </c>
      <c r="CL115" s="300" t="str">
        <f t="shared" si="250"/>
        <v/>
      </c>
      <c r="CM115" s="300" t="str">
        <f t="shared" si="251"/>
        <v/>
      </c>
      <c r="CN115" s="300" t="str">
        <f t="shared" si="252"/>
        <v/>
      </c>
      <c r="CO115" s="300" t="str">
        <f t="shared" si="253"/>
        <v/>
      </c>
      <c r="CP115" s="300" t="str">
        <f t="shared" si="254"/>
        <v/>
      </c>
      <c r="CQ115" s="300" t="str">
        <f t="shared" si="255"/>
        <v/>
      </c>
      <c r="CR115" s="300" t="str">
        <f t="shared" si="256"/>
        <v/>
      </c>
      <c r="CS115" s="300" t="str">
        <f t="shared" si="257"/>
        <v/>
      </c>
      <c r="CT115" s="300" t="str">
        <f t="shared" si="258"/>
        <v/>
      </c>
      <c r="CU115" s="300" t="str">
        <f t="shared" si="259"/>
        <v/>
      </c>
      <c r="CV115" s="300" t="str">
        <f t="shared" si="260"/>
        <v/>
      </c>
      <c r="CW115" s="300" t="str">
        <f t="shared" si="261"/>
        <v/>
      </c>
      <c r="CX115" s="300" t="str">
        <f t="shared" si="262"/>
        <v/>
      </c>
      <c r="CY115" s="300" t="str">
        <f t="shared" si="263"/>
        <v/>
      </c>
      <c r="CZ115" s="300" t="str">
        <f t="shared" si="264"/>
        <v/>
      </c>
      <c r="DA115" s="300" t="str">
        <f t="shared" si="265"/>
        <v/>
      </c>
      <c r="DB115" s="300" t="str">
        <f t="shared" si="266"/>
        <v/>
      </c>
      <c r="DC115" s="300" t="str">
        <f t="shared" si="267"/>
        <v/>
      </c>
      <c r="DD115" s="300" t="str">
        <f t="shared" si="268"/>
        <v/>
      </c>
      <c r="DE115" s="300" t="str">
        <f t="shared" si="269"/>
        <v/>
      </c>
      <c r="DF115" s="300" t="str">
        <f t="shared" si="270"/>
        <v/>
      </c>
      <c r="DG115" s="300" t="str">
        <f t="shared" si="271"/>
        <v/>
      </c>
      <c r="DH115" s="300" t="str">
        <f t="shared" si="272"/>
        <v/>
      </c>
      <c r="DI115" s="300" t="str">
        <f t="shared" si="273"/>
        <v/>
      </c>
      <c r="DJ115" s="300" t="str">
        <f t="shared" si="274"/>
        <v/>
      </c>
      <c r="DK115" s="300" t="str">
        <f t="shared" si="275"/>
        <v/>
      </c>
      <c r="DL115" s="300" t="str">
        <f t="shared" si="276"/>
        <v/>
      </c>
      <c r="DM115" s="300" t="str">
        <f t="shared" si="277"/>
        <v/>
      </c>
      <c r="DN115" s="300" t="str">
        <f t="shared" si="278"/>
        <v/>
      </c>
      <c r="DO115" s="300" t="str">
        <f t="shared" si="279"/>
        <v/>
      </c>
      <c r="DP115" s="300" t="str">
        <f t="shared" si="280"/>
        <v/>
      </c>
      <c r="DQ115" s="300">
        <f t="shared" si="281"/>
        <v>1183.875</v>
      </c>
      <c r="DR115" s="300">
        <f t="shared" si="282"/>
        <v>1172.5999999999999</v>
      </c>
      <c r="DS115" s="300">
        <f t="shared" si="283"/>
        <v>1127.5</v>
      </c>
      <c r="DT115" s="300" t="str">
        <f t="shared" si="284"/>
        <v/>
      </c>
      <c r="DU115" s="300" t="str">
        <f t="shared" si="285"/>
        <v/>
      </c>
      <c r="DV115" s="300" t="str">
        <f t="shared" si="286"/>
        <v/>
      </c>
      <c r="DW115" s="300" t="str">
        <f t="shared" si="287"/>
        <v/>
      </c>
      <c r="DX115" s="300" t="str">
        <f t="shared" si="288"/>
        <v/>
      </c>
      <c r="DY115" s="300" t="str">
        <f t="shared" si="289"/>
        <v/>
      </c>
      <c r="DZ115" s="300" t="str">
        <f t="shared" si="290"/>
        <v/>
      </c>
      <c r="EA115" s="300" t="str">
        <f t="shared" si="291"/>
        <v/>
      </c>
      <c r="EB115" s="300" t="str">
        <f t="shared" si="292"/>
        <v/>
      </c>
      <c r="EC115" s="300" t="str">
        <f t="shared" si="293"/>
        <v/>
      </c>
      <c r="ED115" s="300" t="str">
        <f t="shared" si="294"/>
        <v/>
      </c>
      <c r="EE115" s="300" t="str">
        <f t="shared" si="295"/>
        <v/>
      </c>
      <c r="EF115" s="300" t="str">
        <f t="shared" si="296"/>
        <v/>
      </c>
      <c r="EG115" s="300" t="str">
        <f t="shared" si="297"/>
        <v/>
      </c>
      <c r="EH115" s="300" t="str">
        <f t="shared" si="298"/>
        <v/>
      </c>
      <c r="EI115" s="300" t="str">
        <f t="shared" si="299"/>
        <v/>
      </c>
      <c r="EJ115" s="300" t="str">
        <f t="shared" si="300"/>
        <v/>
      </c>
      <c r="EK115" s="300" t="str">
        <f t="shared" si="301"/>
        <v/>
      </c>
      <c r="EL115" s="300" t="str">
        <f t="shared" si="302"/>
        <v/>
      </c>
      <c r="EM115" s="300" t="str">
        <f t="shared" si="303"/>
        <v/>
      </c>
      <c r="EN115" s="300" t="str">
        <f t="shared" si="304"/>
        <v/>
      </c>
      <c r="EO115" s="300" t="str">
        <f t="shared" si="305"/>
        <v/>
      </c>
      <c r="EP115" s="300" t="str">
        <f t="shared" si="306"/>
        <v/>
      </c>
      <c r="EQ115" s="300" t="str">
        <f t="shared" si="307"/>
        <v/>
      </c>
      <c r="ER115" s="300" t="str">
        <f t="shared" si="308"/>
        <v/>
      </c>
      <c r="ES115" s="300" t="str">
        <f t="shared" si="309"/>
        <v/>
      </c>
      <c r="ET115" s="300" t="str">
        <f t="shared" si="310"/>
        <v/>
      </c>
      <c r="EU115" s="300" t="str">
        <f t="shared" si="311"/>
        <v/>
      </c>
      <c r="EV115" s="300" t="str">
        <f t="shared" si="312"/>
        <v/>
      </c>
      <c r="EW115" s="300" t="str">
        <f t="shared" si="313"/>
        <v/>
      </c>
      <c r="EX115" s="300" t="str">
        <f t="shared" si="314"/>
        <v/>
      </c>
      <c r="EY115" s="300" t="str">
        <f t="shared" si="315"/>
        <v/>
      </c>
      <c r="EZ115" s="300" t="str">
        <f t="shared" si="316"/>
        <v/>
      </c>
      <c r="FA115" s="299">
        <f t="shared" si="317"/>
        <v>1161.8399999999999</v>
      </c>
      <c r="FB115" s="299">
        <f>ROUND(FA115*(1+[5]Inflación!$G$50),2)</f>
        <v>1176.77</v>
      </c>
      <c r="FC115" s="298">
        <f t="shared" si="318"/>
        <v>3.0456762749445643E-2</v>
      </c>
    </row>
    <row r="116" spans="2:159" ht="21" customHeight="1">
      <c r="B116" s="309">
        <f t="shared" si="319"/>
        <v>111</v>
      </c>
      <c r="C116" s="316" t="s">
        <v>959</v>
      </c>
      <c r="D116" s="302"/>
      <c r="E116" s="311" t="s">
        <v>12</v>
      </c>
      <c r="F116" s="314">
        <v>6500</v>
      </c>
      <c r="G116" s="304"/>
      <c r="H116" s="302"/>
      <c r="I116" s="302"/>
      <c r="J116" s="301" t="str">
        <f>'[5]Precios de contratos anteriores'!AV120</f>
        <v xml:space="preserve"> </v>
      </c>
      <c r="K116" s="301" t="str">
        <f>'[5]Precios de contratos anteriores'!AW120</f>
        <v xml:space="preserve"> </v>
      </c>
      <c r="L116" s="301" t="str">
        <f>'[5]Precios de contratos anteriores'!AX120</f>
        <v xml:space="preserve"> </v>
      </c>
      <c r="M116" s="301" t="str">
        <f>'[5]Precios de contratos anteriores'!AY120</f>
        <v xml:space="preserve"> </v>
      </c>
      <c r="N116" s="302"/>
      <c r="O116" s="302"/>
      <c r="P116" s="302"/>
      <c r="Q116" s="302" t="str">
        <f>'[5]Precios de contratos anteriores'!AZ120</f>
        <v xml:space="preserve"> </v>
      </c>
      <c r="R116" s="302" t="str">
        <f>'[5]Precios de contratos anteriores'!BA120</f>
        <v xml:space="preserve"> </v>
      </c>
      <c r="S116" s="302" t="str">
        <f>'[5]Precios de contratos anteriores'!BB120</f>
        <v xml:space="preserve"> </v>
      </c>
      <c r="T116" s="302"/>
      <c r="U116" s="302"/>
      <c r="V116" s="302"/>
      <c r="W116" s="302"/>
      <c r="X116" s="302"/>
      <c r="Y116" s="302"/>
      <c r="Z116" s="302"/>
      <c r="AA116" s="302"/>
      <c r="AB116" s="302"/>
      <c r="AC116" s="302"/>
      <c r="AD116" s="302"/>
      <c r="AE116" s="302"/>
      <c r="AF116" s="302"/>
      <c r="AG116" s="302"/>
      <c r="AH116" s="302"/>
      <c r="AI116" s="302" t="str">
        <f>'[5]Precios de contratos anteriores'!BI120</f>
        <v xml:space="preserve"> </v>
      </c>
      <c r="AJ116" s="302"/>
      <c r="AK116" s="302"/>
      <c r="AL116" s="313"/>
      <c r="AM116" s="313"/>
      <c r="AN116" s="313"/>
      <c r="AO116" s="302"/>
      <c r="AP116" s="302"/>
      <c r="AQ116" s="302" t="str">
        <f>'[5]Precios de contratos anteriores'!BO120</f>
        <v xml:space="preserve"> </v>
      </c>
      <c r="AR116" s="303">
        <v>6825</v>
      </c>
      <c r="AS116" s="303">
        <v>6760</v>
      </c>
      <c r="AT116" s="303">
        <v>6500</v>
      </c>
      <c r="AU116" s="302" t="str">
        <f>'[5]Precios de contratos anteriores'!BP120</f>
        <v xml:space="preserve"> </v>
      </c>
      <c r="AV116" s="302" t="str">
        <f>'[5]Precios de contratos anteriores'!BQ120</f>
        <v xml:space="preserve"> </v>
      </c>
      <c r="AW116" s="302" t="str">
        <f>'[5]Precios de contratos anteriores'!BR120</f>
        <v xml:space="preserve"> </v>
      </c>
      <c r="AX116" s="303"/>
      <c r="AY116" s="303"/>
      <c r="AZ116" s="303"/>
      <c r="BA116" s="303" t="str">
        <f>'[5]Precios de contratos anteriores'!BS120</f>
        <v xml:space="preserve"> </v>
      </c>
      <c r="BB116" s="303" t="str">
        <f>'[5]Precios de contratos anteriores'!BT120</f>
        <v xml:space="preserve"> </v>
      </c>
      <c r="BC116" s="302"/>
      <c r="BD116" s="302"/>
      <c r="BE116" s="302"/>
      <c r="BF116" s="302"/>
      <c r="BG116" s="302"/>
      <c r="BH116" s="302"/>
      <c r="BI116" s="302"/>
      <c r="BJ116" s="302"/>
      <c r="BK116" s="302"/>
      <c r="BL116" s="302"/>
      <c r="BM116" s="302"/>
      <c r="BN116" s="302"/>
      <c r="BO116" s="302"/>
      <c r="BP116" s="302"/>
      <c r="BQ116" s="302"/>
      <c r="BR116" s="302"/>
      <c r="BS116" s="302" t="str">
        <f>'[5]Precios de contratos anteriores'!CB120</f>
        <v xml:space="preserve"> </v>
      </c>
      <c r="BT116" s="302" t="str">
        <f>'[5]Precios de contratos anteriores'!CC120</f>
        <v xml:space="preserve"> </v>
      </c>
      <c r="BU116" s="302" t="str">
        <f>'[5]Precios de contratos anteriores'!CD120</f>
        <v xml:space="preserve"> </v>
      </c>
      <c r="BV116" s="302"/>
      <c r="BW116" s="302"/>
      <c r="BX116" s="302"/>
      <c r="BY116" s="301" t="str">
        <f>'[5]Precios de contratos anteriores'!CE120</f>
        <v xml:space="preserve"> </v>
      </c>
      <c r="BZ116" s="301" t="str">
        <f>'[5]Precios de contratos anteriores'!CF120</f>
        <v xml:space="preserve"> </v>
      </c>
      <c r="CA116" s="301" t="str">
        <f>'[5]Precios de contratos anteriores'!CG120</f>
        <v xml:space="preserve"> </v>
      </c>
      <c r="CB116" s="301">
        <f t="shared" si="240"/>
        <v>6646.25</v>
      </c>
      <c r="CC116" s="301">
        <f t="shared" si="241"/>
        <v>170.94711657897793</v>
      </c>
      <c r="CD116" s="301">
        <f t="shared" si="242"/>
        <v>6475.3028834210218</v>
      </c>
      <c r="CE116" s="301">
        <f t="shared" si="243"/>
        <v>6817.1971165789782</v>
      </c>
      <c r="CF116" s="301">
        <f t="shared" si="244"/>
        <v>7150.0000000000009</v>
      </c>
      <c r="CG116" s="300" t="str">
        <f t="shared" si="245"/>
        <v/>
      </c>
      <c r="CH116" s="300" t="str">
        <f t="shared" si="246"/>
        <v/>
      </c>
      <c r="CI116" s="300" t="str">
        <f t="shared" si="247"/>
        <v/>
      </c>
      <c r="CJ116" s="300" t="str">
        <f t="shared" si="248"/>
        <v/>
      </c>
      <c r="CK116" s="300" t="str">
        <f t="shared" si="249"/>
        <v/>
      </c>
      <c r="CL116" s="300" t="str">
        <f t="shared" si="250"/>
        <v/>
      </c>
      <c r="CM116" s="300" t="str">
        <f t="shared" si="251"/>
        <v/>
      </c>
      <c r="CN116" s="300" t="str">
        <f t="shared" si="252"/>
        <v/>
      </c>
      <c r="CO116" s="300" t="str">
        <f t="shared" si="253"/>
        <v/>
      </c>
      <c r="CP116" s="300" t="str">
        <f t="shared" si="254"/>
        <v/>
      </c>
      <c r="CQ116" s="300" t="str">
        <f t="shared" si="255"/>
        <v/>
      </c>
      <c r="CR116" s="300" t="str">
        <f t="shared" si="256"/>
        <v/>
      </c>
      <c r="CS116" s="300" t="str">
        <f t="shared" si="257"/>
        <v/>
      </c>
      <c r="CT116" s="300" t="str">
        <f t="shared" si="258"/>
        <v/>
      </c>
      <c r="CU116" s="300" t="str">
        <f t="shared" si="259"/>
        <v/>
      </c>
      <c r="CV116" s="300" t="str">
        <f t="shared" si="260"/>
        <v/>
      </c>
      <c r="CW116" s="300" t="str">
        <f t="shared" si="261"/>
        <v/>
      </c>
      <c r="CX116" s="300" t="str">
        <f t="shared" si="262"/>
        <v/>
      </c>
      <c r="CY116" s="300" t="str">
        <f t="shared" si="263"/>
        <v/>
      </c>
      <c r="CZ116" s="300" t="str">
        <f t="shared" si="264"/>
        <v/>
      </c>
      <c r="DA116" s="300" t="str">
        <f t="shared" si="265"/>
        <v/>
      </c>
      <c r="DB116" s="300" t="str">
        <f t="shared" si="266"/>
        <v/>
      </c>
      <c r="DC116" s="300" t="str">
        <f t="shared" si="267"/>
        <v/>
      </c>
      <c r="DD116" s="300" t="str">
        <f t="shared" si="268"/>
        <v/>
      </c>
      <c r="DE116" s="300" t="str">
        <f t="shared" si="269"/>
        <v/>
      </c>
      <c r="DF116" s="300" t="str">
        <f t="shared" si="270"/>
        <v/>
      </c>
      <c r="DG116" s="300" t="str">
        <f t="shared" si="271"/>
        <v/>
      </c>
      <c r="DH116" s="300" t="str">
        <f t="shared" si="272"/>
        <v/>
      </c>
      <c r="DI116" s="300" t="str">
        <f t="shared" si="273"/>
        <v/>
      </c>
      <c r="DJ116" s="300" t="str">
        <f t="shared" si="274"/>
        <v/>
      </c>
      <c r="DK116" s="300" t="str">
        <f t="shared" si="275"/>
        <v/>
      </c>
      <c r="DL116" s="300" t="str">
        <f t="shared" si="276"/>
        <v/>
      </c>
      <c r="DM116" s="300" t="str">
        <f t="shared" si="277"/>
        <v/>
      </c>
      <c r="DN116" s="300" t="str">
        <f t="shared" si="278"/>
        <v/>
      </c>
      <c r="DO116" s="300" t="str">
        <f t="shared" si="279"/>
        <v/>
      </c>
      <c r="DP116" s="300" t="str">
        <f t="shared" si="280"/>
        <v/>
      </c>
      <c r="DQ116" s="300">
        <f t="shared" si="281"/>
        <v>6825</v>
      </c>
      <c r="DR116" s="300">
        <f t="shared" si="282"/>
        <v>6760</v>
      </c>
      <c r="DS116" s="300">
        <f t="shared" si="283"/>
        <v>6500</v>
      </c>
      <c r="DT116" s="300" t="str">
        <f t="shared" si="284"/>
        <v/>
      </c>
      <c r="DU116" s="300" t="str">
        <f t="shared" si="285"/>
        <v/>
      </c>
      <c r="DV116" s="300" t="str">
        <f t="shared" si="286"/>
        <v/>
      </c>
      <c r="DW116" s="300" t="str">
        <f t="shared" si="287"/>
        <v/>
      </c>
      <c r="DX116" s="300" t="str">
        <f t="shared" si="288"/>
        <v/>
      </c>
      <c r="DY116" s="300" t="str">
        <f t="shared" si="289"/>
        <v/>
      </c>
      <c r="DZ116" s="300" t="str">
        <f t="shared" si="290"/>
        <v/>
      </c>
      <c r="EA116" s="300" t="str">
        <f t="shared" si="291"/>
        <v/>
      </c>
      <c r="EB116" s="300" t="str">
        <f t="shared" si="292"/>
        <v/>
      </c>
      <c r="EC116" s="300" t="str">
        <f t="shared" si="293"/>
        <v/>
      </c>
      <c r="ED116" s="300" t="str">
        <f t="shared" si="294"/>
        <v/>
      </c>
      <c r="EE116" s="300" t="str">
        <f t="shared" si="295"/>
        <v/>
      </c>
      <c r="EF116" s="300" t="str">
        <f t="shared" si="296"/>
        <v/>
      </c>
      <c r="EG116" s="300" t="str">
        <f t="shared" si="297"/>
        <v/>
      </c>
      <c r="EH116" s="300" t="str">
        <f t="shared" si="298"/>
        <v/>
      </c>
      <c r="EI116" s="300" t="str">
        <f t="shared" si="299"/>
        <v/>
      </c>
      <c r="EJ116" s="300" t="str">
        <f t="shared" si="300"/>
        <v/>
      </c>
      <c r="EK116" s="300" t="str">
        <f t="shared" si="301"/>
        <v/>
      </c>
      <c r="EL116" s="300" t="str">
        <f t="shared" si="302"/>
        <v/>
      </c>
      <c r="EM116" s="300" t="str">
        <f t="shared" si="303"/>
        <v/>
      </c>
      <c r="EN116" s="300" t="str">
        <f t="shared" si="304"/>
        <v/>
      </c>
      <c r="EO116" s="300" t="str">
        <f t="shared" si="305"/>
        <v/>
      </c>
      <c r="EP116" s="300" t="str">
        <f t="shared" si="306"/>
        <v/>
      </c>
      <c r="EQ116" s="300" t="str">
        <f t="shared" si="307"/>
        <v/>
      </c>
      <c r="ER116" s="300" t="str">
        <f t="shared" si="308"/>
        <v/>
      </c>
      <c r="ES116" s="300" t="str">
        <f t="shared" si="309"/>
        <v/>
      </c>
      <c r="ET116" s="300" t="str">
        <f t="shared" si="310"/>
        <v/>
      </c>
      <c r="EU116" s="300" t="str">
        <f t="shared" si="311"/>
        <v/>
      </c>
      <c r="EV116" s="300" t="str">
        <f t="shared" si="312"/>
        <v/>
      </c>
      <c r="EW116" s="300" t="str">
        <f t="shared" si="313"/>
        <v/>
      </c>
      <c r="EX116" s="300" t="str">
        <f t="shared" si="314"/>
        <v/>
      </c>
      <c r="EY116" s="300" t="str">
        <f t="shared" si="315"/>
        <v/>
      </c>
      <c r="EZ116" s="300" t="str">
        <f t="shared" si="316"/>
        <v/>
      </c>
      <c r="FA116" s="299">
        <f t="shared" si="317"/>
        <v>6697.94</v>
      </c>
      <c r="FB116" s="299">
        <f>ROUND(FA116*(1+[5]Inflación!$G$50),2)</f>
        <v>6783.99</v>
      </c>
      <c r="FC116" s="298">
        <f t="shared" si="318"/>
        <v>3.0452307692307556E-2</v>
      </c>
    </row>
    <row r="117" spans="2:159" ht="21" customHeight="1">
      <c r="B117" s="309">
        <f t="shared" si="319"/>
        <v>112</v>
      </c>
      <c r="C117" s="316" t="s">
        <v>958</v>
      </c>
      <c r="D117" s="316"/>
      <c r="E117" s="311" t="s">
        <v>12</v>
      </c>
      <c r="F117" s="314">
        <v>13.44</v>
      </c>
      <c r="G117" s="304"/>
      <c r="H117" s="302"/>
      <c r="I117" s="302"/>
      <c r="J117" s="301" t="str">
        <f>'[5]Precios de contratos anteriores'!AV121</f>
        <v xml:space="preserve"> </v>
      </c>
      <c r="K117" s="301" t="str">
        <f>'[5]Precios de contratos anteriores'!AW121</f>
        <v xml:space="preserve"> </v>
      </c>
      <c r="L117" s="301" t="str">
        <f>'[5]Precios de contratos anteriores'!AX121</f>
        <v xml:space="preserve"> </v>
      </c>
      <c r="M117" s="301" t="str">
        <f>'[5]Precios de contratos anteriores'!AY121</f>
        <v xml:space="preserve"> </v>
      </c>
      <c r="N117" s="302"/>
      <c r="O117" s="302"/>
      <c r="P117" s="302"/>
      <c r="Q117" s="302" t="str">
        <f>'[5]Precios de contratos anteriores'!AZ121</f>
        <v xml:space="preserve"> </v>
      </c>
      <c r="R117" s="302" t="str">
        <f>'[5]Precios de contratos anteriores'!BA121</f>
        <v xml:space="preserve"> </v>
      </c>
      <c r="S117" s="302" t="str">
        <f>'[5]Precios de contratos anteriores'!BB121</f>
        <v xml:space="preserve"> </v>
      </c>
      <c r="T117" s="302"/>
      <c r="U117" s="302"/>
      <c r="V117" s="302"/>
      <c r="W117" s="302"/>
      <c r="X117" s="302"/>
      <c r="Y117" s="302"/>
      <c r="Z117" s="302"/>
      <c r="AA117" s="302"/>
      <c r="AB117" s="302"/>
      <c r="AC117" s="302"/>
      <c r="AD117" s="302"/>
      <c r="AE117" s="302"/>
      <c r="AF117" s="302"/>
      <c r="AG117" s="302"/>
      <c r="AH117" s="302"/>
      <c r="AI117" s="302" t="str">
        <f>'[5]Precios de contratos anteriores'!BI121</f>
        <v xml:space="preserve"> </v>
      </c>
      <c r="AJ117" s="302"/>
      <c r="AK117" s="302"/>
      <c r="AL117" s="313">
        <v>96.9</v>
      </c>
      <c r="AM117" s="313">
        <v>105.43</v>
      </c>
      <c r="AN117" s="313">
        <v>125.97</v>
      </c>
      <c r="AO117" s="302"/>
      <c r="AP117" s="302"/>
      <c r="AQ117" s="302" t="str">
        <f>'[5]Precios de contratos anteriores'!BO121</f>
        <v xml:space="preserve"> </v>
      </c>
      <c r="AR117" s="303">
        <v>14.112</v>
      </c>
      <c r="AS117" s="303">
        <v>13.977599999999999</v>
      </c>
      <c r="AT117" s="303">
        <v>13.44</v>
      </c>
      <c r="AU117" s="302" t="str">
        <f>'[5]Precios de contratos anteriores'!BP121</f>
        <v xml:space="preserve"> </v>
      </c>
      <c r="AV117" s="302" t="str">
        <f>'[5]Precios de contratos anteriores'!BQ121</f>
        <v xml:space="preserve"> </v>
      </c>
      <c r="AW117" s="302" t="str">
        <f>'[5]Precios de contratos anteriores'!BR121</f>
        <v xml:space="preserve"> </v>
      </c>
      <c r="AX117" s="303"/>
      <c r="AY117" s="303"/>
      <c r="AZ117" s="303"/>
      <c r="BA117" s="303" t="str">
        <f>'[5]Precios de contratos anteriores'!BS121</f>
        <v xml:space="preserve"> </v>
      </c>
      <c r="BB117" s="303" t="str">
        <f>'[5]Precios de contratos anteriores'!BT121</f>
        <v xml:space="preserve"> </v>
      </c>
      <c r="BC117" s="302"/>
      <c r="BD117" s="302"/>
      <c r="BE117" s="302"/>
      <c r="BF117" s="302"/>
      <c r="BG117" s="302"/>
      <c r="BH117" s="302"/>
      <c r="BI117" s="302"/>
      <c r="BJ117" s="302"/>
      <c r="BK117" s="302"/>
      <c r="BL117" s="302"/>
      <c r="BM117" s="302"/>
      <c r="BN117" s="302"/>
      <c r="BO117" s="302"/>
      <c r="BP117" s="302"/>
      <c r="BQ117" s="302"/>
      <c r="BR117" s="302"/>
      <c r="BS117" s="302" t="str">
        <f>'[5]Precios de contratos anteriores'!CB121</f>
        <v xml:space="preserve"> </v>
      </c>
      <c r="BT117" s="302" t="str">
        <f>'[5]Precios de contratos anteriores'!CC121</f>
        <v xml:space="preserve"> </v>
      </c>
      <c r="BU117" s="302" t="str">
        <f>'[5]Precios de contratos anteriores'!CD121</f>
        <v xml:space="preserve"> </v>
      </c>
      <c r="BV117" s="302"/>
      <c r="BW117" s="302"/>
      <c r="BX117" s="302"/>
      <c r="BY117" s="301" t="str">
        <f>'[5]Precios de contratos anteriores'!CE121</f>
        <v xml:space="preserve"> </v>
      </c>
      <c r="BZ117" s="301" t="str">
        <f>'[5]Precios de contratos anteriores'!CF121</f>
        <v xml:space="preserve"> </v>
      </c>
      <c r="CA117" s="301" t="str">
        <f>'[5]Precios de contratos anteriores'!CG121</f>
        <v xml:space="preserve"> </v>
      </c>
      <c r="CB117" s="301">
        <f t="shared" si="240"/>
        <v>54.752800000000001</v>
      </c>
      <c r="CC117" s="301">
        <f t="shared" si="241"/>
        <v>51.872023755392462</v>
      </c>
      <c r="CD117" s="301">
        <f t="shared" si="242"/>
        <v>2.8807762446075387</v>
      </c>
      <c r="CE117" s="301">
        <f t="shared" si="243"/>
        <v>106.62482375539247</v>
      </c>
      <c r="CF117" s="301">
        <f t="shared" si="244"/>
        <v>14.784000000000001</v>
      </c>
      <c r="CG117" s="300" t="str">
        <f t="shared" si="245"/>
        <v/>
      </c>
      <c r="CH117" s="300" t="str">
        <f t="shared" si="246"/>
        <v/>
      </c>
      <c r="CI117" s="300" t="str">
        <f t="shared" si="247"/>
        <v/>
      </c>
      <c r="CJ117" s="300" t="str">
        <f t="shared" si="248"/>
        <v/>
      </c>
      <c r="CK117" s="300" t="str">
        <f t="shared" si="249"/>
        <v/>
      </c>
      <c r="CL117" s="300" t="str">
        <f t="shared" si="250"/>
        <v/>
      </c>
      <c r="CM117" s="300" t="str">
        <f t="shared" si="251"/>
        <v/>
      </c>
      <c r="CN117" s="300" t="str">
        <f t="shared" si="252"/>
        <v/>
      </c>
      <c r="CO117" s="300" t="str">
        <f t="shared" si="253"/>
        <v/>
      </c>
      <c r="CP117" s="300" t="str">
        <f t="shared" si="254"/>
        <v/>
      </c>
      <c r="CQ117" s="300" t="str">
        <f t="shared" si="255"/>
        <v/>
      </c>
      <c r="CR117" s="300" t="str">
        <f t="shared" si="256"/>
        <v/>
      </c>
      <c r="CS117" s="300" t="str">
        <f t="shared" si="257"/>
        <v/>
      </c>
      <c r="CT117" s="300" t="str">
        <f t="shared" si="258"/>
        <v/>
      </c>
      <c r="CU117" s="300" t="str">
        <f t="shared" si="259"/>
        <v/>
      </c>
      <c r="CV117" s="300" t="str">
        <f t="shared" si="260"/>
        <v/>
      </c>
      <c r="CW117" s="300" t="str">
        <f t="shared" si="261"/>
        <v/>
      </c>
      <c r="CX117" s="300" t="str">
        <f t="shared" si="262"/>
        <v/>
      </c>
      <c r="CY117" s="300" t="str">
        <f t="shared" si="263"/>
        <v/>
      </c>
      <c r="CZ117" s="300" t="str">
        <f t="shared" si="264"/>
        <v/>
      </c>
      <c r="DA117" s="300" t="str">
        <f t="shared" si="265"/>
        <v/>
      </c>
      <c r="DB117" s="300" t="str">
        <f t="shared" si="266"/>
        <v/>
      </c>
      <c r="DC117" s="300" t="str">
        <f t="shared" si="267"/>
        <v/>
      </c>
      <c r="DD117" s="300" t="str">
        <f t="shared" si="268"/>
        <v/>
      </c>
      <c r="DE117" s="300" t="str">
        <f t="shared" si="269"/>
        <v/>
      </c>
      <c r="DF117" s="300" t="str">
        <f t="shared" si="270"/>
        <v/>
      </c>
      <c r="DG117" s="300" t="str">
        <f t="shared" si="271"/>
        <v/>
      </c>
      <c r="DH117" s="300" t="str">
        <f t="shared" si="272"/>
        <v/>
      </c>
      <c r="DI117" s="300" t="str">
        <f t="shared" si="273"/>
        <v/>
      </c>
      <c r="DJ117" s="300" t="str">
        <f t="shared" si="274"/>
        <v/>
      </c>
      <c r="DK117" s="300" t="str">
        <f t="shared" si="275"/>
        <v/>
      </c>
      <c r="DL117" s="300" t="str">
        <f t="shared" si="276"/>
        <v/>
      </c>
      <c r="DM117" s="300" t="str">
        <f t="shared" si="277"/>
        <v/>
      </c>
      <c r="DN117" s="300" t="str">
        <f t="shared" si="278"/>
        <v/>
      </c>
      <c r="DO117" s="300" t="str">
        <f t="shared" si="279"/>
        <v/>
      </c>
      <c r="DP117" s="300" t="str">
        <f t="shared" si="280"/>
        <v/>
      </c>
      <c r="DQ117" s="300">
        <f t="shared" si="281"/>
        <v>14.112</v>
      </c>
      <c r="DR117" s="300">
        <f t="shared" si="282"/>
        <v>13.977599999999999</v>
      </c>
      <c r="DS117" s="300">
        <f t="shared" si="283"/>
        <v>13.44</v>
      </c>
      <c r="DT117" s="300" t="str">
        <f t="shared" si="284"/>
        <v/>
      </c>
      <c r="DU117" s="300" t="str">
        <f t="shared" si="285"/>
        <v/>
      </c>
      <c r="DV117" s="300" t="str">
        <f t="shared" si="286"/>
        <v/>
      </c>
      <c r="DW117" s="300" t="str">
        <f t="shared" si="287"/>
        <v/>
      </c>
      <c r="DX117" s="300" t="str">
        <f t="shared" si="288"/>
        <v/>
      </c>
      <c r="DY117" s="300" t="str">
        <f t="shared" si="289"/>
        <v/>
      </c>
      <c r="DZ117" s="300" t="str">
        <f t="shared" si="290"/>
        <v/>
      </c>
      <c r="EA117" s="300" t="str">
        <f t="shared" si="291"/>
        <v/>
      </c>
      <c r="EB117" s="300" t="str">
        <f t="shared" si="292"/>
        <v/>
      </c>
      <c r="EC117" s="300" t="str">
        <f t="shared" si="293"/>
        <v/>
      </c>
      <c r="ED117" s="300" t="str">
        <f t="shared" si="294"/>
        <v/>
      </c>
      <c r="EE117" s="300" t="str">
        <f t="shared" si="295"/>
        <v/>
      </c>
      <c r="EF117" s="300" t="str">
        <f t="shared" si="296"/>
        <v/>
      </c>
      <c r="EG117" s="300" t="str">
        <f t="shared" si="297"/>
        <v/>
      </c>
      <c r="EH117" s="300" t="str">
        <f t="shared" si="298"/>
        <v/>
      </c>
      <c r="EI117" s="300" t="str">
        <f t="shared" si="299"/>
        <v/>
      </c>
      <c r="EJ117" s="300" t="str">
        <f t="shared" si="300"/>
        <v/>
      </c>
      <c r="EK117" s="300" t="str">
        <f t="shared" si="301"/>
        <v/>
      </c>
      <c r="EL117" s="300" t="str">
        <f t="shared" si="302"/>
        <v/>
      </c>
      <c r="EM117" s="300" t="str">
        <f t="shared" si="303"/>
        <v/>
      </c>
      <c r="EN117" s="300" t="str">
        <f t="shared" si="304"/>
        <v/>
      </c>
      <c r="EO117" s="300" t="str">
        <f t="shared" si="305"/>
        <v/>
      </c>
      <c r="EP117" s="300" t="str">
        <f t="shared" si="306"/>
        <v/>
      </c>
      <c r="EQ117" s="300" t="str">
        <f t="shared" si="307"/>
        <v/>
      </c>
      <c r="ER117" s="300" t="str">
        <f t="shared" si="308"/>
        <v/>
      </c>
      <c r="ES117" s="300" t="str">
        <f t="shared" si="309"/>
        <v/>
      </c>
      <c r="ET117" s="300" t="str">
        <f t="shared" si="310"/>
        <v/>
      </c>
      <c r="EU117" s="300" t="str">
        <f t="shared" si="311"/>
        <v/>
      </c>
      <c r="EV117" s="300" t="str">
        <f t="shared" si="312"/>
        <v/>
      </c>
      <c r="EW117" s="300" t="str">
        <f t="shared" si="313"/>
        <v/>
      </c>
      <c r="EX117" s="300" t="str">
        <f t="shared" si="314"/>
        <v/>
      </c>
      <c r="EY117" s="300" t="str">
        <f t="shared" si="315"/>
        <v/>
      </c>
      <c r="EZ117" s="300" t="str">
        <f t="shared" si="316"/>
        <v/>
      </c>
      <c r="FA117" s="299">
        <f t="shared" si="317"/>
        <v>13.85</v>
      </c>
      <c r="FB117" s="299">
        <f>ROUND(FA117*(1+[5]Inflación!$G$50),2)</f>
        <v>14.03</v>
      </c>
      <c r="FC117" s="298">
        <f t="shared" si="318"/>
        <v>3.0505952380952328E-2</v>
      </c>
    </row>
    <row r="118" spans="2:159" ht="21" customHeight="1">
      <c r="B118" s="309">
        <f t="shared" si="319"/>
        <v>113</v>
      </c>
      <c r="C118" s="315" t="s">
        <v>957</v>
      </c>
      <c r="D118" s="315"/>
      <c r="E118" s="311" t="s">
        <v>12</v>
      </c>
      <c r="F118" s="314">
        <v>1.24</v>
      </c>
      <c r="G118" s="304"/>
      <c r="H118" s="302"/>
      <c r="I118" s="302"/>
      <c r="J118" s="301" t="str">
        <f>'[5]Precios de contratos anteriores'!AV122</f>
        <v xml:space="preserve"> </v>
      </c>
      <c r="K118" s="301" t="str">
        <f>'[5]Precios de contratos anteriores'!AW122</f>
        <v xml:space="preserve"> </v>
      </c>
      <c r="L118" s="301" t="str">
        <f>'[5]Precios de contratos anteriores'!AX122</f>
        <v xml:space="preserve"> </v>
      </c>
      <c r="M118" s="301" t="str">
        <f>'[5]Precios de contratos anteriores'!AY122</f>
        <v xml:space="preserve"> </v>
      </c>
      <c r="N118" s="302"/>
      <c r="O118" s="302"/>
      <c r="P118" s="302"/>
      <c r="Q118" s="302" t="str">
        <f>'[5]Precios de contratos anteriores'!AZ122</f>
        <v xml:space="preserve"> </v>
      </c>
      <c r="R118" s="302" t="str">
        <f>'[5]Precios de contratos anteriores'!BA122</f>
        <v xml:space="preserve"> </v>
      </c>
      <c r="S118" s="302" t="str">
        <f>'[5]Precios de contratos anteriores'!BB122</f>
        <v xml:space="preserve"> </v>
      </c>
      <c r="T118" s="302"/>
      <c r="U118" s="302"/>
      <c r="V118" s="302"/>
      <c r="W118" s="302"/>
      <c r="X118" s="302"/>
      <c r="Y118" s="302"/>
      <c r="Z118" s="302"/>
      <c r="AA118" s="302"/>
      <c r="AB118" s="302"/>
      <c r="AC118" s="302"/>
      <c r="AD118" s="302"/>
      <c r="AE118" s="302"/>
      <c r="AF118" s="302"/>
      <c r="AG118" s="302"/>
      <c r="AH118" s="302"/>
      <c r="AI118" s="302" t="str">
        <f>'[5]Precios de contratos anteriores'!BI122</f>
        <v xml:space="preserve"> </v>
      </c>
      <c r="AJ118" s="302"/>
      <c r="AK118" s="302"/>
      <c r="AL118" s="313">
        <v>1.9</v>
      </c>
      <c r="AM118" s="313">
        <v>2.34</v>
      </c>
      <c r="AN118" s="313">
        <v>2.4700000000000002</v>
      </c>
      <c r="AO118" s="302"/>
      <c r="AP118" s="302"/>
      <c r="AQ118" s="302" t="str">
        <f>'[5]Precios de contratos anteriores'!BO122</f>
        <v xml:space="preserve"> </v>
      </c>
      <c r="AR118" s="303">
        <v>1.302</v>
      </c>
      <c r="AS118" s="303">
        <v>1.2896000000000001</v>
      </c>
      <c r="AT118" s="303">
        <v>1.28</v>
      </c>
      <c r="AU118" s="302" t="str">
        <f>'[5]Precios de contratos anteriores'!BP122</f>
        <v xml:space="preserve"> </v>
      </c>
      <c r="AV118" s="302" t="str">
        <f>'[5]Precios de contratos anteriores'!BQ122</f>
        <v xml:space="preserve"> </v>
      </c>
      <c r="AW118" s="302" t="str">
        <f>'[5]Precios de contratos anteriores'!BR122</f>
        <v xml:space="preserve"> </v>
      </c>
      <c r="AX118" s="303"/>
      <c r="AY118" s="303"/>
      <c r="AZ118" s="303"/>
      <c r="BA118" s="303" t="str">
        <f>'[5]Precios de contratos anteriores'!BS122</f>
        <v xml:space="preserve"> </v>
      </c>
      <c r="BB118" s="303" t="str">
        <f>'[5]Precios de contratos anteriores'!BT122</f>
        <v xml:space="preserve"> </v>
      </c>
      <c r="BC118" s="302"/>
      <c r="BD118" s="302"/>
      <c r="BE118" s="302"/>
      <c r="BF118" s="302"/>
      <c r="BG118" s="302"/>
      <c r="BH118" s="302"/>
      <c r="BI118" s="302"/>
      <c r="BJ118" s="302"/>
      <c r="BK118" s="302"/>
      <c r="BL118" s="302"/>
      <c r="BM118" s="302"/>
      <c r="BN118" s="302"/>
      <c r="BO118" s="302"/>
      <c r="BP118" s="302"/>
      <c r="BQ118" s="302"/>
      <c r="BR118" s="302"/>
      <c r="BS118" s="302" t="str">
        <f>'[5]Precios de contratos anteriores'!CB122</f>
        <v xml:space="preserve"> </v>
      </c>
      <c r="BT118" s="302" t="str">
        <f>'[5]Precios de contratos anteriores'!CC122</f>
        <v xml:space="preserve"> </v>
      </c>
      <c r="BU118" s="302" t="str">
        <f>'[5]Precios de contratos anteriores'!CD122</f>
        <v xml:space="preserve"> </v>
      </c>
      <c r="BV118" s="302"/>
      <c r="BW118" s="302"/>
      <c r="BX118" s="302"/>
      <c r="BY118" s="301" t="str">
        <f>'[5]Precios de contratos anteriores'!CE122</f>
        <v xml:space="preserve"> </v>
      </c>
      <c r="BZ118" s="301" t="str">
        <f>'[5]Precios de contratos anteriores'!CF122</f>
        <v xml:space="preserve"> </v>
      </c>
      <c r="CA118" s="301" t="str">
        <f>'[5]Precios de contratos anteriores'!CG122</f>
        <v xml:space="preserve"> </v>
      </c>
      <c r="CB118" s="301">
        <f t="shared" si="240"/>
        <v>1.6887999999999999</v>
      </c>
      <c r="CC118" s="301">
        <f t="shared" si="241"/>
        <v>0.54105669450314353</v>
      </c>
      <c r="CD118" s="301">
        <f t="shared" si="242"/>
        <v>1.1477433054968564</v>
      </c>
      <c r="CE118" s="301">
        <f t="shared" si="243"/>
        <v>2.2298566945031433</v>
      </c>
      <c r="CF118" s="301">
        <f t="shared" si="244"/>
        <v>1.3640000000000001</v>
      </c>
      <c r="CG118" s="300" t="str">
        <f t="shared" si="245"/>
        <v/>
      </c>
      <c r="CH118" s="300" t="str">
        <f t="shared" si="246"/>
        <v/>
      </c>
      <c r="CI118" s="300" t="str">
        <f t="shared" si="247"/>
        <v/>
      </c>
      <c r="CJ118" s="300" t="str">
        <f t="shared" si="248"/>
        <v/>
      </c>
      <c r="CK118" s="300" t="str">
        <f t="shared" si="249"/>
        <v/>
      </c>
      <c r="CL118" s="300" t="str">
        <f t="shared" si="250"/>
        <v/>
      </c>
      <c r="CM118" s="300" t="str">
        <f t="shared" si="251"/>
        <v/>
      </c>
      <c r="CN118" s="300" t="str">
        <f t="shared" si="252"/>
        <v/>
      </c>
      <c r="CO118" s="300" t="str">
        <f t="shared" si="253"/>
        <v/>
      </c>
      <c r="CP118" s="300" t="str">
        <f t="shared" si="254"/>
        <v/>
      </c>
      <c r="CQ118" s="300" t="str">
        <f t="shared" si="255"/>
        <v/>
      </c>
      <c r="CR118" s="300" t="str">
        <f t="shared" si="256"/>
        <v/>
      </c>
      <c r="CS118" s="300" t="str">
        <f t="shared" si="257"/>
        <v/>
      </c>
      <c r="CT118" s="300" t="str">
        <f t="shared" si="258"/>
        <v/>
      </c>
      <c r="CU118" s="300" t="str">
        <f t="shared" si="259"/>
        <v/>
      </c>
      <c r="CV118" s="300" t="str">
        <f t="shared" si="260"/>
        <v/>
      </c>
      <c r="CW118" s="300" t="str">
        <f t="shared" si="261"/>
        <v/>
      </c>
      <c r="CX118" s="300" t="str">
        <f t="shared" si="262"/>
        <v/>
      </c>
      <c r="CY118" s="300" t="str">
        <f t="shared" si="263"/>
        <v/>
      </c>
      <c r="CZ118" s="300" t="str">
        <f t="shared" si="264"/>
        <v/>
      </c>
      <c r="DA118" s="300" t="str">
        <f t="shared" si="265"/>
        <v/>
      </c>
      <c r="DB118" s="300" t="str">
        <f t="shared" si="266"/>
        <v/>
      </c>
      <c r="DC118" s="300" t="str">
        <f t="shared" si="267"/>
        <v/>
      </c>
      <c r="DD118" s="300" t="str">
        <f t="shared" si="268"/>
        <v/>
      </c>
      <c r="DE118" s="300" t="str">
        <f t="shared" si="269"/>
        <v/>
      </c>
      <c r="DF118" s="300" t="str">
        <f t="shared" si="270"/>
        <v/>
      </c>
      <c r="DG118" s="300" t="str">
        <f t="shared" si="271"/>
        <v/>
      </c>
      <c r="DH118" s="300" t="str">
        <f t="shared" si="272"/>
        <v/>
      </c>
      <c r="DI118" s="300" t="str">
        <f t="shared" si="273"/>
        <v/>
      </c>
      <c r="DJ118" s="300" t="str">
        <f t="shared" si="274"/>
        <v/>
      </c>
      <c r="DK118" s="300" t="str">
        <f t="shared" si="275"/>
        <v/>
      </c>
      <c r="DL118" s="300" t="str">
        <f t="shared" si="276"/>
        <v/>
      </c>
      <c r="DM118" s="300" t="str">
        <f t="shared" si="277"/>
        <v/>
      </c>
      <c r="DN118" s="300" t="str">
        <f t="shared" si="278"/>
        <v/>
      </c>
      <c r="DO118" s="300" t="str">
        <f t="shared" si="279"/>
        <v/>
      </c>
      <c r="DP118" s="300" t="str">
        <f t="shared" si="280"/>
        <v/>
      </c>
      <c r="DQ118" s="300">
        <f t="shared" si="281"/>
        <v>1.302</v>
      </c>
      <c r="DR118" s="300">
        <f t="shared" si="282"/>
        <v>1.2896000000000001</v>
      </c>
      <c r="DS118" s="300">
        <f t="shared" si="283"/>
        <v>1.28</v>
      </c>
      <c r="DT118" s="300" t="str">
        <f t="shared" si="284"/>
        <v/>
      </c>
      <c r="DU118" s="300" t="str">
        <f t="shared" si="285"/>
        <v/>
      </c>
      <c r="DV118" s="300" t="str">
        <f t="shared" si="286"/>
        <v/>
      </c>
      <c r="DW118" s="300" t="str">
        <f t="shared" si="287"/>
        <v/>
      </c>
      <c r="DX118" s="300" t="str">
        <f t="shared" si="288"/>
        <v/>
      </c>
      <c r="DY118" s="300" t="str">
        <f t="shared" si="289"/>
        <v/>
      </c>
      <c r="DZ118" s="300" t="str">
        <f t="shared" si="290"/>
        <v/>
      </c>
      <c r="EA118" s="300" t="str">
        <f t="shared" si="291"/>
        <v/>
      </c>
      <c r="EB118" s="300" t="str">
        <f t="shared" si="292"/>
        <v/>
      </c>
      <c r="EC118" s="300" t="str">
        <f t="shared" si="293"/>
        <v/>
      </c>
      <c r="ED118" s="300" t="str">
        <f t="shared" si="294"/>
        <v/>
      </c>
      <c r="EE118" s="300" t="str">
        <f t="shared" si="295"/>
        <v/>
      </c>
      <c r="EF118" s="300" t="str">
        <f t="shared" si="296"/>
        <v/>
      </c>
      <c r="EG118" s="300" t="str">
        <f t="shared" si="297"/>
        <v/>
      </c>
      <c r="EH118" s="300" t="str">
        <f t="shared" si="298"/>
        <v/>
      </c>
      <c r="EI118" s="300" t="str">
        <f t="shared" si="299"/>
        <v/>
      </c>
      <c r="EJ118" s="300" t="str">
        <f t="shared" si="300"/>
        <v/>
      </c>
      <c r="EK118" s="300" t="str">
        <f t="shared" si="301"/>
        <v/>
      </c>
      <c r="EL118" s="300" t="str">
        <f t="shared" si="302"/>
        <v/>
      </c>
      <c r="EM118" s="300" t="str">
        <f t="shared" si="303"/>
        <v/>
      </c>
      <c r="EN118" s="300" t="str">
        <f t="shared" si="304"/>
        <v/>
      </c>
      <c r="EO118" s="300" t="str">
        <f t="shared" si="305"/>
        <v/>
      </c>
      <c r="EP118" s="300" t="str">
        <f t="shared" si="306"/>
        <v/>
      </c>
      <c r="EQ118" s="300" t="str">
        <f t="shared" si="307"/>
        <v/>
      </c>
      <c r="ER118" s="300" t="str">
        <f t="shared" si="308"/>
        <v/>
      </c>
      <c r="ES118" s="300" t="str">
        <f t="shared" si="309"/>
        <v/>
      </c>
      <c r="ET118" s="300" t="str">
        <f t="shared" si="310"/>
        <v/>
      </c>
      <c r="EU118" s="300" t="str">
        <f t="shared" si="311"/>
        <v/>
      </c>
      <c r="EV118" s="300" t="str">
        <f t="shared" si="312"/>
        <v/>
      </c>
      <c r="EW118" s="300" t="str">
        <f t="shared" si="313"/>
        <v/>
      </c>
      <c r="EX118" s="300" t="str">
        <f t="shared" si="314"/>
        <v/>
      </c>
      <c r="EY118" s="300" t="str">
        <f t="shared" si="315"/>
        <v/>
      </c>
      <c r="EZ118" s="300" t="str">
        <f t="shared" si="316"/>
        <v/>
      </c>
      <c r="FA118" s="299">
        <f t="shared" si="317"/>
        <v>1.29</v>
      </c>
      <c r="FB118" s="299">
        <f>ROUND(FA118*(1+[5]Inflación!$G$50),2)</f>
        <v>1.31</v>
      </c>
      <c r="FC118" s="298">
        <f t="shared" si="318"/>
        <v>4.0322580645161255E-2</v>
      </c>
    </row>
    <row r="119" spans="2:159" ht="21" customHeight="1">
      <c r="B119" s="309">
        <f t="shared" si="319"/>
        <v>114</v>
      </c>
      <c r="C119" s="315" t="s">
        <v>956</v>
      </c>
      <c r="D119" s="315"/>
      <c r="E119" s="311" t="s">
        <v>12</v>
      </c>
      <c r="F119" s="314">
        <v>1.06</v>
      </c>
      <c r="G119" s="304"/>
      <c r="H119" s="302"/>
      <c r="I119" s="302"/>
      <c r="J119" s="301" t="str">
        <f>'[5]Precios de contratos anteriores'!AV123</f>
        <v xml:space="preserve"> </v>
      </c>
      <c r="K119" s="301" t="str">
        <f>'[5]Precios de contratos anteriores'!AW123</f>
        <v xml:space="preserve"> </v>
      </c>
      <c r="L119" s="301" t="str">
        <f>'[5]Precios de contratos anteriores'!AX123</f>
        <v xml:space="preserve"> </v>
      </c>
      <c r="M119" s="301" t="str">
        <f>'[5]Precios de contratos anteriores'!AY123</f>
        <v xml:space="preserve"> </v>
      </c>
      <c r="N119" s="302"/>
      <c r="O119" s="302"/>
      <c r="P119" s="302"/>
      <c r="Q119" s="302" t="str">
        <f>'[5]Precios de contratos anteriores'!AZ123</f>
        <v xml:space="preserve"> </v>
      </c>
      <c r="R119" s="302" t="str">
        <f>'[5]Precios de contratos anteriores'!BA123</f>
        <v xml:space="preserve"> </v>
      </c>
      <c r="S119" s="302" t="str">
        <f>'[5]Precios de contratos anteriores'!BB123</f>
        <v xml:space="preserve"> </v>
      </c>
      <c r="T119" s="302"/>
      <c r="U119" s="302"/>
      <c r="V119" s="302"/>
      <c r="W119" s="302"/>
      <c r="X119" s="302"/>
      <c r="Y119" s="302"/>
      <c r="Z119" s="302"/>
      <c r="AA119" s="302"/>
      <c r="AB119" s="302"/>
      <c r="AC119" s="302"/>
      <c r="AD119" s="302"/>
      <c r="AE119" s="302"/>
      <c r="AF119" s="302"/>
      <c r="AG119" s="302"/>
      <c r="AH119" s="302"/>
      <c r="AI119" s="302" t="str">
        <f>'[5]Precios de contratos anteriores'!BI123</f>
        <v xml:space="preserve"> </v>
      </c>
      <c r="AJ119" s="302"/>
      <c r="AK119" s="302"/>
      <c r="AL119" s="313">
        <v>2.4900000000000002</v>
      </c>
      <c r="AM119" s="313">
        <v>2.67</v>
      </c>
      <c r="AN119" s="313">
        <v>3.24</v>
      </c>
      <c r="AO119" s="302"/>
      <c r="AP119" s="302"/>
      <c r="AQ119" s="302" t="str">
        <f>'[5]Precios de contratos anteriores'!BO123</f>
        <v xml:space="preserve"> </v>
      </c>
      <c r="AR119" s="303">
        <v>1.113</v>
      </c>
      <c r="AS119" s="303">
        <v>1.1024</v>
      </c>
      <c r="AT119" s="303">
        <v>1.2</v>
      </c>
      <c r="AU119" s="302" t="str">
        <f>'[5]Precios de contratos anteriores'!BP123</f>
        <v xml:space="preserve"> </v>
      </c>
      <c r="AV119" s="302" t="str">
        <f>'[5]Precios de contratos anteriores'!BQ123</f>
        <v xml:space="preserve"> </v>
      </c>
      <c r="AW119" s="302" t="str">
        <f>'[5]Precios de contratos anteriores'!BR123</f>
        <v xml:space="preserve"> </v>
      </c>
      <c r="AX119" s="303"/>
      <c r="AY119" s="303"/>
      <c r="AZ119" s="303"/>
      <c r="BA119" s="303" t="str">
        <f>'[5]Precios de contratos anteriores'!BS123</f>
        <v xml:space="preserve"> </v>
      </c>
      <c r="BB119" s="303" t="str">
        <f>'[5]Precios de contratos anteriores'!BT123</f>
        <v xml:space="preserve"> </v>
      </c>
      <c r="BC119" s="302"/>
      <c r="BD119" s="302"/>
      <c r="BE119" s="302"/>
      <c r="BF119" s="302"/>
      <c r="BG119" s="302"/>
      <c r="BH119" s="302"/>
      <c r="BI119" s="302"/>
      <c r="BJ119" s="302"/>
      <c r="BK119" s="302"/>
      <c r="BL119" s="302"/>
      <c r="BM119" s="302"/>
      <c r="BN119" s="302"/>
      <c r="BO119" s="302"/>
      <c r="BP119" s="302"/>
      <c r="BQ119" s="302"/>
      <c r="BR119" s="302"/>
      <c r="BS119" s="302" t="str">
        <f>'[5]Precios de contratos anteriores'!CB123</f>
        <v xml:space="preserve"> </v>
      </c>
      <c r="BT119" s="302" t="str">
        <f>'[5]Precios de contratos anteriores'!CC123</f>
        <v xml:space="preserve"> </v>
      </c>
      <c r="BU119" s="302" t="str">
        <f>'[5]Precios de contratos anteriores'!CD123</f>
        <v xml:space="preserve"> </v>
      </c>
      <c r="BV119" s="302"/>
      <c r="BW119" s="302"/>
      <c r="BX119" s="302"/>
      <c r="BY119" s="301" t="str">
        <f>'[5]Precios de contratos anteriores'!CE123</f>
        <v xml:space="preserve"> </v>
      </c>
      <c r="BZ119" s="301" t="str">
        <f>'[5]Precios de contratos anteriores'!CF123</f>
        <v xml:space="preserve"> </v>
      </c>
      <c r="CA119" s="301" t="str">
        <f>'[5]Precios de contratos anteriores'!CG123</f>
        <v xml:space="preserve"> </v>
      </c>
      <c r="CB119" s="301">
        <f t="shared" si="240"/>
        <v>1.8393428571428569</v>
      </c>
      <c r="CC119" s="301">
        <f t="shared" si="241"/>
        <v>0.92753973294435077</v>
      </c>
      <c r="CD119" s="301">
        <f t="shared" si="242"/>
        <v>0.91180312419850618</v>
      </c>
      <c r="CE119" s="301">
        <f t="shared" si="243"/>
        <v>2.7668825900872078</v>
      </c>
      <c r="CF119" s="301">
        <f t="shared" si="244"/>
        <v>1.1660000000000001</v>
      </c>
      <c r="CG119" s="300" t="str">
        <f t="shared" si="245"/>
        <v/>
      </c>
      <c r="CH119" s="300" t="str">
        <f t="shared" si="246"/>
        <v/>
      </c>
      <c r="CI119" s="300" t="str">
        <f t="shared" si="247"/>
        <v/>
      </c>
      <c r="CJ119" s="300" t="str">
        <f t="shared" si="248"/>
        <v/>
      </c>
      <c r="CK119" s="300" t="str">
        <f t="shared" si="249"/>
        <v/>
      </c>
      <c r="CL119" s="300" t="str">
        <f t="shared" si="250"/>
        <v/>
      </c>
      <c r="CM119" s="300" t="str">
        <f t="shared" si="251"/>
        <v/>
      </c>
      <c r="CN119" s="300" t="str">
        <f t="shared" si="252"/>
        <v/>
      </c>
      <c r="CO119" s="300" t="str">
        <f t="shared" si="253"/>
        <v/>
      </c>
      <c r="CP119" s="300" t="str">
        <f t="shared" si="254"/>
        <v/>
      </c>
      <c r="CQ119" s="300" t="str">
        <f t="shared" si="255"/>
        <v/>
      </c>
      <c r="CR119" s="300" t="str">
        <f t="shared" si="256"/>
        <v/>
      </c>
      <c r="CS119" s="300" t="str">
        <f t="shared" si="257"/>
        <v/>
      </c>
      <c r="CT119" s="300" t="str">
        <f t="shared" si="258"/>
        <v/>
      </c>
      <c r="CU119" s="300" t="str">
        <f t="shared" si="259"/>
        <v/>
      </c>
      <c r="CV119" s="300" t="str">
        <f t="shared" si="260"/>
        <v/>
      </c>
      <c r="CW119" s="300" t="str">
        <f t="shared" si="261"/>
        <v/>
      </c>
      <c r="CX119" s="300" t="str">
        <f t="shared" si="262"/>
        <v/>
      </c>
      <c r="CY119" s="300" t="str">
        <f t="shared" si="263"/>
        <v/>
      </c>
      <c r="CZ119" s="300" t="str">
        <f t="shared" si="264"/>
        <v/>
      </c>
      <c r="DA119" s="300" t="str">
        <f t="shared" si="265"/>
        <v/>
      </c>
      <c r="DB119" s="300" t="str">
        <f t="shared" si="266"/>
        <v/>
      </c>
      <c r="DC119" s="300" t="str">
        <f t="shared" si="267"/>
        <v/>
      </c>
      <c r="DD119" s="300" t="str">
        <f t="shared" si="268"/>
        <v/>
      </c>
      <c r="DE119" s="300" t="str">
        <f t="shared" si="269"/>
        <v/>
      </c>
      <c r="DF119" s="300" t="str">
        <f t="shared" si="270"/>
        <v/>
      </c>
      <c r="DG119" s="300" t="str">
        <f t="shared" si="271"/>
        <v/>
      </c>
      <c r="DH119" s="300" t="str">
        <f t="shared" si="272"/>
        <v/>
      </c>
      <c r="DI119" s="300" t="str">
        <f t="shared" si="273"/>
        <v/>
      </c>
      <c r="DJ119" s="300" t="str">
        <f t="shared" si="274"/>
        <v/>
      </c>
      <c r="DK119" s="300" t="str">
        <f t="shared" si="275"/>
        <v/>
      </c>
      <c r="DL119" s="300" t="str">
        <f t="shared" si="276"/>
        <v/>
      </c>
      <c r="DM119" s="300" t="str">
        <f t="shared" si="277"/>
        <v/>
      </c>
      <c r="DN119" s="300" t="str">
        <f t="shared" si="278"/>
        <v/>
      </c>
      <c r="DO119" s="300" t="str">
        <f t="shared" si="279"/>
        <v/>
      </c>
      <c r="DP119" s="300" t="str">
        <f t="shared" si="280"/>
        <v/>
      </c>
      <c r="DQ119" s="300">
        <f t="shared" si="281"/>
        <v>1.113</v>
      </c>
      <c r="DR119" s="300">
        <f t="shared" si="282"/>
        <v>1.1024</v>
      </c>
      <c r="DS119" s="300" t="str">
        <f t="shared" si="283"/>
        <v/>
      </c>
      <c r="DT119" s="300" t="str">
        <f t="shared" si="284"/>
        <v/>
      </c>
      <c r="DU119" s="300" t="str">
        <f t="shared" si="285"/>
        <v/>
      </c>
      <c r="DV119" s="300" t="str">
        <f t="shared" si="286"/>
        <v/>
      </c>
      <c r="DW119" s="300" t="str">
        <f t="shared" si="287"/>
        <v/>
      </c>
      <c r="DX119" s="300" t="str">
        <f t="shared" si="288"/>
        <v/>
      </c>
      <c r="DY119" s="300" t="str">
        <f t="shared" si="289"/>
        <v/>
      </c>
      <c r="DZ119" s="300" t="str">
        <f t="shared" si="290"/>
        <v/>
      </c>
      <c r="EA119" s="300" t="str">
        <f t="shared" si="291"/>
        <v/>
      </c>
      <c r="EB119" s="300" t="str">
        <f t="shared" si="292"/>
        <v/>
      </c>
      <c r="EC119" s="300" t="str">
        <f t="shared" si="293"/>
        <v/>
      </c>
      <c r="ED119" s="300" t="str">
        <f t="shared" si="294"/>
        <v/>
      </c>
      <c r="EE119" s="300" t="str">
        <f t="shared" si="295"/>
        <v/>
      </c>
      <c r="EF119" s="300" t="str">
        <f t="shared" si="296"/>
        <v/>
      </c>
      <c r="EG119" s="300" t="str">
        <f t="shared" si="297"/>
        <v/>
      </c>
      <c r="EH119" s="300" t="str">
        <f t="shared" si="298"/>
        <v/>
      </c>
      <c r="EI119" s="300" t="str">
        <f t="shared" si="299"/>
        <v/>
      </c>
      <c r="EJ119" s="300" t="str">
        <f t="shared" si="300"/>
        <v/>
      </c>
      <c r="EK119" s="300" t="str">
        <f t="shared" si="301"/>
        <v/>
      </c>
      <c r="EL119" s="300" t="str">
        <f t="shared" si="302"/>
        <v/>
      </c>
      <c r="EM119" s="300" t="str">
        <f t="shared" si="303"/>
        <v/>
      </c>
      <c r="EN119" s="300" t="str">
        <f t="shared" si="304"/>
        <v/>
      </c>
      <c r="EO119" s="300" t="str">
        <f t="shared" si="305"/>
        <v/>
      </c>
      <c r="EP119" s="300" t="str">
        <f t="shared" si="306"/>
        <v/>
      </c>
      <c r="EQ119" s="300" t="str">
        <f t="shared" si="307"/>
        <v/>
      </c>
      <c r="ER119" s="300" t="str">
        <f t="shared" si="308"/>
        <v/>
      </c>
      <c r="ES119" s="300" t="str">
        <f t="shared" si="309"/>
        <v/>
      </c>
      <c r="ET119" s="300" t="str">
        <f t="shared" si="310"/>
        <v/>
      </c>
      <c r="EU119" s="300" t="str">
        <f t="shared" si="311"/>
        <v/>
      </c>
      <c r="EV119" s="300" t="str">
        <f t="shared" si="312"/>
        <v/>
      </c>
      <c r="EW119" s="300" t="str">
        <f t="shared" si="313"/>
        <v/>
      </c>
      <c r="EX119" s="300" t="str">
        <f t="shared" si="314"/>
        <v/>
      </c>
      <c r="EY119" s="300" t="str">
        <f t="shared" si="315"/>
        <v/>
      </c>
      <c r="EZ119" s="300" t="str">
        <f t="shared" si="316"/>
        <v/>
      </c>
      <c r="FA119" s="299">
        <f t="shared" si="317"/>
        <v>1.1100000000000001</v>
      </c>
      <c r="FB119" s="299">
        <f>ROUND(FA119*(1+[5]Inflación!$G$50),2)</f>
        <v>1.1200000000000001</v>
      </c>
      <c r="FC119" s="298">
        <f t="shared" si="318"/>
        <v>4.7169811320754818E-2</v>
      </c>
    </row>
    <row r="120" spans="2:159" ht="21" customHeight="1">
      <c r="B120" s="309">
        <f t="shared" si="319"/>
        <v>115</v>
      </c>
      <c r="C120" s="315" t="s">
        <v>955</v>
      </c>
      <c r="D120" s="315"/>
      <c r="E120" s="311" t="s">
        <v>12</v>
      </c>
      <c r="F120" s="314">
        <v>0.125</v>
      </c>
      <c r="G120" s="304"/>
      <c r="H120" s="302"/>
      <c r="I120" s="302"/>
      <c r="J120" s="301" t="str">
        <f>'[5]Precios de contratos anteriores'!AV124</f>
        <v xml:space="preserve"> </v>
      </c>
      <c r="K120" s="301" t="str">
        <f>'[5]Precios de contratos anteriores'!AW124</f>
        <v xml:space="preserve"> </v>
      </c>
      <c r="L120" s="301" t="str">
        <f>'[5]Precios de contratos anteriores'!AX124</f>
        <v xml:space="preserve"> </v>
      </c>
      <c r="M120" s="301" t="str">
        <f>'[5]Precios de contratos anteriores'!AY124</f>
        <v xml:space="preserve"> </v>
      </c>
      <c r="N120" s="302"/>
      <c r="O120" s="302"/>
      <c r="P120" s="302"/>
      <c r="Q120" s="302" t="str">
        <f>'[5]Precios de contratos anteriores'!AZ124</f>
        <v xml:space="preserve"> </v>
      </c>
      <c r="R120" s="302" t="str">
        <f>'[5]Precios de contratos anteriores'!BA124</f>
        <v xml:space="preserve"> </v>
      </c>
      <c r="S120" s="302" t="str">
        <f>'[5]Precios de contratos anteriores'!BB124</f>
        <v xml:space="preserve"> </v>
      </c>
      <c r="T120" s="302"/>
      <c r="U120" s="302"/>
      <c r="V120" s="302"/>
      <c r="W120" s="302"/>
      <c r="X120" s="302"/>
      <c r="Y120" s="302"/>
      <c r="Z120" s="302"/>
      <c r="AA120" s="302"/>
      <c r="AB120" s="302"/>
      <c r="AC120" s="302"/>
      <c r="AD120" s="302"/>
      <c r="AE120" s="302"/>
      <c r="AF120" s="302"/>
      <c r="AG120" s="302"/>
      <c r="AH120" s="302"/>
      <c r="AI120" s="302" t="str">
        <f>'[5]Precios de contratos anteriores'!BI124</f>
        <v xml:space="preserve"> </v>
      </c>
      <c r="AJ120" s="302"/>
      <c r="AK120" s="302"/>
      <c r="AL120" s="313">
        <v>0.65</v>
      </c>
      <c r="AM120" s="313">
        <v>0.87</v>
      </c>
      <c r="AN120" s="313">
        <v>0.85</v>
      </c>
      <c r="AO120" s="302"/>
      <c r="AP120" s="302"/>
      <c r="AQ120" s="302" t="str">
        <f>'[5]Precios de contratos anteriores'!BO124</f>
        <v xml:space="preserve"> </v>
      </c>
      <c r="AR120" s="303">
        <v>0.13125000000000001</v>
      </c>
      <c r="AS120" s="303">
        <v>0.13</v>
      </c>
      <c r="AT120" s="303">
        <v>0.17</v>
      </c>
      <c r="AU120" s="302" t="str">
        <f>'[5]Precios de contratos anteriores'!BP124</f>
        <v xml:space="preserve"> </v>
      </c>
      <c r="AV120" s="302" t="str">
        <f>'[5]Precios de contratos anteriores'!BQ124</f>
        <v xml:space="preserve"> </v>
      </c>
      <c r="AW120" s="302" t="str">
        <f>'[5]Precios de contratos anteriores'!BR124</f>
        <v xml:space="preserve"> </v>
      </c>
      <c r="AX120" s="303"/>
      <c r="AY120" s="303"/>
      <c r="AZ120" s="303"/>
      <c r="BA120" s="303" t="str">
        <f>'[5]Precios de contratos anteriores'!BS124</f>
        <v xml:space="preserve"> </v>
      </c>
      <c r="BB120" s="303" t="str">
        <f>'[5]Precios de contratos anteriores'!BT124</f>
        <v xml:space="preserve"> </v>
      </c>
      <c r="BC120" s="302"/>
      <c r="BD120" s="302"/>
      <c r="BE120" s="302"/>
      <c r="BF120" s="302"/>
      <c r="BG120" s="302"/>
      <c r="BH120" s="302"/>
      <c r="BI120" s="302"/>
      <c r="BJ120" s="302"/>
      <c r="BK120" s="302"/>
      <c r="BL120" s="302"/>
      <c r="BM120" s="302"/>
      <c r="BN120" s="302"/>
      <c r="BO120" s="302"/>
      <c r="BP120" s="302"/>
      <c r="BQ120" s="302"/>
      <c r="BR120" s="302"/>
      <c r="BS120" s="302" t="str">
        <f>'[5]Precios de contratos anteriores'!CB124</f>
        <v xml:space="preserve"> </v>
      </c>
      <c r="BT120" s="302" t="str">
        <f>'[5]Precios de contratos anteriores'!CC124</f>
        <v xml:space="preserve"> </v>
      </c>
      <c r="BU120" s="302" t="str">
        <f>'[5]Precios de contratos anteriores'!CD124</f>
        <v xml:space="preserve"> </v>
      </c>
      <c r="BV120" s="302"/>
      <c r="BW120" s="302"/>
      <c r="BX120" s="302"/>
      <c r="BY120" s="301">
        <f>'[5]Precios de contratos anteriores'!CE124</f>
        <v>2.9855700000000002E-2</v>
      </c>
      <c r="BZ120" s="301" t="str">
        <f>'[5]Precios de contratos anteriores'!CF124</f>
        <v xml:space="preserve"> </v>
      </c>
      <c r="CA120" s="301" t="str">
        <f>'[5]Precios de contratos anteriores'!CG124</f>
        <v xml:space="preserve"> </v>
      </c>
      <c r="CB120" s="301">
        <f t="shared" si="240"/>
        <v>0.36951321250000002</v>
      </c>
      <c r="CC120" s="301">
        <f t="shared" si="241"/>
        <v>0.35639520832636035</v>
      </c>
      <c r="CD120" s="301">
        <f>IFERROR(CB120-CC120*0.5," ")</f>
        <v>0.19131560833681985</v>
      </c>
      <c r="CE120" s="301">
        <f t="shared" si="243"/>
        <v>0.72590842082636042</v>
      </c>
      <c r="CF120" s="301">
        <f t="shared" si="244"/>
        <v>0.13750000000000001</v>
      </c>
      <c r="CG120" s="300" t="str">
        <f t="shared" si="245"/>
        <v/>
      </c>
      <c r="CH120" s="300" t="str">
        <f t="shared" si="246"/>
        <v/>
      </c>
      <c r="CI120" s="300" t="str">
        <f t="shared" si="247"/>
        <v/>
      </c>
      <c r="CJ120" s="300" t="str">
        <f t="shared" si="248"/>
        <v/>
      </c>
      <c r="CK120" s="300" t="str">
        <f t="shared" si="249"/>
        <v/>
      </c>
      <c r="CL120" s="300" t="str">
        <f t="shared" si="250"/>
        <v/>
      </c>
      <c r="CM120" s="300" t="str">
        <f t="shared" si="251"/>
        <v/>
      </c>
      <c r="CN120" s="300" t="str">
        <f t="shared" si="252"/>
        <v/>
      </c>
      <c r="CO120" s="300" t="str">
        <f t="shared" si="253"/>
        <v/>
      </c>
      <c r="CP120" s="300" t="str">
        <f t="shared" si="254"/>
        <v/>
      </c>
      <c r="CQ120" s="300" t="str">
        <f t="shared" si="255"/>
        <v/>
      </c>
      <c r="CR120" s="300" t="str">
        <f t="shared" si="256"/>
        <v/>
      </c>
      <c r="CS120" s="300" t="str">
        <f t="shared" si="257"/>
        <v/>
      </c>
      <c r="CT120" s="300" t="str">
        <f t="shared" si="258"/>
        <v/>
      </c>
      <c r="CU120" s="300" t="str">
        <f t="shared" si="259"/>
        <v/>
      </c>
      <c r="CV120" s="300" t="str">
        <f t="shared" si="260"/>
        <v/>
      </c>
      <c r="CW120" s="300" t="str">
        <f t="shared" si="261"/>
        <v/>
      </c>
      <c r="CX120" s="300" t="str">
        <f t="shared" si="262"/>
        <v/>
      </c>
      <c r="CY120" s="300" t="str">
        <f t="shared" si="263"/>
        <v/>
      </c>
      <c r="CZ120" s="300" t="str">
        <f t="shared" si="264"/>
        <v/>
      </c>
      <c r="DA120" s="300" t="str">
        <f t="shared" si="265"/>
        <v/>
      </c>
      <c r="DB120" s="300" t="str">
        <f t="shared" si="266"/>
        <v/>
      </c>
      <c r="DC120" s="300" t="str">
        <f t="shared" si="267"/>
        <v/>
      </c>
      <c r="DD120" s="300" t="str">
        <f t="shared" si="268"/>
        <v/>
      </c>
      <c r="DE120" s="300" t="str">
        <f t="shared" si="269"/>
        <v/>
      </c>
      <c r="DF120" s="300" t="str">
        <f t="shared" si="270"/>
        <v/>
      </c>
      <c r="DG120" s="300" t="str">
        <f t="shared" si="271"/>
        <v/>
      </c>
      <c r="DH120" s="300" t="str">
        <f t="shared" si="272"/>
        <v/>
      </c>
      <c r="DI120" s="300" t="str">
        <f t="shared" si="273"/>
        <v/>
      </c>
      <c r="DJ120" s="300" t="str">
        <f t="shared" si="274"/>
        <v/>
      </c>
      <c r="DK120" s="300" t="str">
        <f t="shared" si="275"/>
        <v/>
      </c>
      <c r="DL120" s="300" t="str">
        <f t="shared" si="276"/>
        <v/>
      </c>
      <c r="DM120" s="300" t="str">
        <f t="shared" si="277"/>
        <v/>
      </c>
      <c r="DN120" s="300" t="str">
        <f t="shared" si="278"/>
        <v/>
      </c>
      <c r="DO120" s="300" t="str">
        <f t="shared" si="279"/>
        <v/>
      </c>
      <c r="DP120" s="300" t="str">
        <f t="shared" si="280"/>
        <v/>
      </c>
      <c r="DQ120" s="300" t="str">
        <f t="shared" si="281"/>
        <v/>
      </c>
      <c r="DR120" s="300" t="str">
        <f t="shared" si="282"/>
        <v/>
      </c>
      <c r="DS120" s="300" t="str">
        <f t="shared" si="283"/>
        <v/>
      </c>
      <c r="DT120" s="300" t="str">
        <f t="shared" si="284"/>
        <v/>
      </c>
      <c r="DU120" s="300" t="str">
        <f t="shared" si="285"/>
        <v/>
      </c>
      <c r="DV120" s="300" t="str">
        <f t="shared" si="286"/>
        <v/>
      </c>
      <c r="DW120" s="300" t="str">
        <f t="shared" si="287"/>
        <v/>
      </c>
      <c r="DX120" s="300" t="str">
        <f t="shared" si="288"/>
        <v/>
      </c>
      <c r="DY120" s="300" t="str">
        <f t="shared" si="289"/>
        <v/>
      </c>
      <c r="DZ120" s="300" t="str">
        <f t="shared" si="290"/>
        <v/>
      </c>
      <c r="EA120" s="300" t="str">
        <f t="shared" si="291"/>
        <v/>
      </c>
      <c r="EB120" s="300" t="str">
        <f t="shared" si="292"/>
        <v/>
      </c>
      <c r="EC120" s="300" t="str">
        <f t="shared" si="293"/>
        <v/>
      </c>
      <c r="ED120" s="300" t="str">
        <f t="shared" si="294"/>
        <v/>
      </c>
      <c r="EE120" s="300" t="str">
        <f t="shared" si="295"/>
        <v/>
      </c>
      <c r="EF120" s="300" t="str">
        <f t="shared" si="296"/>
        <v/>
      </c>
      <c r="EG120" s="300" t="str">
        <f t="shared" si="297"/>
        <v/>
      </c>
      <c r="EH120" s="300" t="str">
        <f t="shared" si="298"/>
        <v/>
      </c>
      <c r="EI120" s="300" t="str">
        <f t="shared" si="299"/>
        <v/>
      </c>
      <c r="EJ120" s="300" t="str">
        <f t="shared" si="300"/>
        <v/>
      </c>
      <c r="EK120" s="300" t="str">
        <f t="shared" si="301"/>
        <v/>
      </c>
      <c r="EL120" s="300" t="str">
        <f t="shared" si="302"/>
        <v/>
      </c>
      <c r="EM120" s="300" t="str">
        <f t="shared" si="303"/>
        <v/>
      </c>
      <c r="EN120" s="300" t="str">
        <f t="shared" si="304"/>
        <v/>
      </c>
      <c r="EO120" s="300" t="str">
        <f t="shared" si="305"/>
        <v/>
      </c>
      <c r="EP120" s="300" t="str">
        <f t="shared" si="306"/>
        <v/>
      </c>
      <c r="EQ120" s="300" t="str">
        <f t="shared" si="307"/>
        <v/>
      </c>
      <c r="ER120" s="300" t="str">
        <f t="shared" si="308"/>
        <v/>
      </c>
      <c r="ES120" s="300" t="str">
        <f t="shared" si="309"/>
        <v/>
      </c>
      <c r="ET120" s="300" t="str">
        <f t="shared" si="310"/>
        <v/>
      </c>
      <c r="EU120" s="300" t="str">
        <f t="shared" si="311"/>
        <v/>
      </c>
      <c r="EV120" s="300" t="str">
        <f t="shared" si="312"/>
        <v/>
      </c>
      <c r="EW120" s="300" t="str">
        <f t="shared" si="313"/>
        <v/>
      </c>
      <c r="EX120" s="300" t="str">
        <f t="shared" si="314"/>
        <v/>
      </c>
      <c r="EY120" s="300" t="str">
        <f t="shared" si="315"/>
        <v/>
      </c>
      <c r="EZ120" s="300" t="str">
        <f t="shared" si="316"/>
        <v/>
      </c>
      <c r="FA120" s="299">
        <f t="shared" si="317"/>
        <v>0.13</v>
      </c>
      <c r="FB120" s="299">
        <f>ROUND(FA120*(1+[5]Inflación!$G$50),2)</f>
        <v>0.13</v>
      </c>
      <c r="FC120" s="298">
        <f t="shared" si="318"/>
        <v>4.0000000000000036E-2</v>
      </c>
    </row>
    <row r="121" spans="2:159" ht="21" customHeight="1">
      <c r="B121" s="309">
        <f t="shared" si="319"/>
        <v>116</v>
      </c>
      <c r="C121" s="315" t="s">
        <v>954</v>
      </c>
      <c r="D121" s="315"/>
      <c r="E121" s="311" t="s">
        <v>12</v>
      </c>
      <c r="F121" s="317">
        <v>17.149999999999999</v>
      </c>
      <c r="G121" s="304"/>
      <c r="H121" s="302"/>
      <c r="I121" s="302"/>
      <c r="J121" s="301" t="str">
        <f>'[5]Precios de contratos anteriores'!AV125</f>
        <v xml:space="preserve"> </v>
      </c>
      <c r="K121" s="301" t="str">
        <f>'[5]Precios de contratos anteriores'!AW125</f>
        <v xml:space="preserve"> </v>
      </c>
      <c r="L121" s="301" t="str">
        <f>'[5]Precios de contratos anteriores'!AX125</f>
        <v xml:space="preserve"> </v>
      </c>
      <c r="M121" s="301" t="str">
        <f>'[5]Precios de contratos anteriores'!AY125</f>
        <v xml:space="preserve"> </v>
      </c>
      <c r="N121" s="302"/>
      <c r="O121" s="302"/>
      <c r="P121" s="302"/>
      <c r="Q121" s="302" t="str">
        <f>'[5]Precios de contratos anteriores'!AZ125</f>
        <v xml:space="preserve"> </v>
      </c>
      <c r="R121" s="302" t="str">
        <f>'[5]Precios de contratos anteriores'!BA125</f>
        <v xml:space="preserve"> </v>
      </c>
      <c r="S121" s="302" t="str">
        <f>'[5]Precios de contratos anteriores'!BB125</f>
        <v xml:space="preserve"> </v>
      </c>
      <c r="T121" s="302"/>
      <c r="U121" s="302"/>
      <c r="V121" s="302"/>
      <c r="W121" s="302"/>
      <c r="X121" s="302"/>
      <c r="Y121" s="302"/>
      <c r="Z121" s="302"/>
      <c r="AA121" s="302"/>
      <c r="AB121" s="302"/>
      <c r="AC121" s="302"/>
      <c r="AD121" s="302"/>
      <c r="AE121" s="302"/>
      <c r="AF121" s="302"/>
      <c r="AG121" s="302"/>
      <c r="AH121" s="302"/>
      <c r="AI121" s="302" t="str">
        <f>'[5]Precios de contratos anteriores'!BI125</f>
        <v xml:space="preserve"> </v>
      </c>
      <c r="AJ121" s="302"/>
      <c r="AK121" s="302"/>
      <c r="AL121" s="313">
        <v>7.9</v>
      </c>
      <c r="AM121" s="313">
        <v>8.14</v>
      </c>
      <c r="AN121" s="313">
        <v>10.27</v>
      </c>
      <c r="AO121" s="302"/>
      <c r="AP121" s="302"/>
      <c r="AQ121" s="302" t="str">
        <f>'[5]Precios de contratos anteriores'!BO125</f>
        <v xml:space="preserve"> </v>
      </c>
      <c r="AR121" s="303">
        <v>18.0075</v>
      </c>
      <c r="AS121" s="303">
        <v>17.835999999999999</v>
      </c>
      <c r="AT121" s="303">
        <v>19.8</v>
      </c>
      <c r="AU121" s="302" t="str">
        <f>'[5]Precios de contratos anteriores'!BP125</f>
        <v xml:space="preserve"> </v>
      </c>
      <c r="AV121" s="302" t="str">
        <f>'[5]Precios de contratos anteriores'!BQ125</f>
        <v xml:space="preserve"> </v>
      </c>
      <c r="AW121" s="302" t="str">
        <f>'[5]Precios de contratos anteriores'!BR125</f>
        <v xml:space="preserve"> </v>
      </c>
      <c r="AX121" s="303">
        <v>12.72</v>
      </c>
      <c r="AY121" s="303"/>
      <c r="AZ121" s="303"/>
      <c r="BA121" s="303" t="str">
        <f>'[5]Precios de contratos anteriores'!BS125</f>
        <v xml:space="preserve"> </v>
      </c>
      <c r="BB121" s="303" t="str">
        <f>'[5]Precios de contratos anteriores'!BT125</f>
        <v xml:space="preserve"> </v>
      </c>
      <c r="BC121" s="302"/>
      <c r="BD121" s="302"/>
      <c r="BE121" s="302"/>
      <c r="BF121" s="302"/>
      <c r="BG121" s="302"/>
      <c r="BH121" s="302"/>
      <c r="BI121" s="302"/>
      <c r="BJ121" s="302"/>
      <c r="BK121" s="302"/>
      <c r="BL121" s="302"/>
      <c r="BM121" s="302"/>
      <c r="BN121" s="302"/>
      <c r="BO121" s="302"/>
      <c r="BP121" s="302"/>
      <c r="BQ121" s="302"/>
      <c r="BR121" s="302"/>
      <c r="BS121" s="302">
        <f>'[5]Precios de contratos anteriores'!CB125</f>
        <v>14.073770999999999</v>
      </c>
      <c r="BT121" s="302" t="str">
        <f>'[5]Precios de contratos anteriores'!CC125</f>
        <v xml:space="preserve"> </v>
      </c>
      <c r="BU121" s="302" t="str">
        <f>'[5]Precios de contratos anteriores'!CD125</f>
        <v xml:space="preserve"> </v>
      </c>
      <c r="BV121" s="302"/>
      <c r="BW121" s="302"/>
      <c r="BX121" s="302"/>
      <c r="BY121" s="301" t="str">
        <f>'[5]Precios de contratos anteriores'!CE125</f>
        <v xml:space="preserve"> </v>
      </c>
      <c r="BZ121" s="301" t="str">
        <f>'[5]Precios de contratos anteriores'!CF125</f>
        <v xml:space="preserve"> </v>
      </c>
      <c r="CA121" s="301" t="str">
        <f>'[5]Precios de contratos anteriores'!CG125</f>
        <v xml:space="preserve"> </v>
      </c>
      <c r="CB121" s="301">
        <f t="shared" si="240"/>
        <v>13.988585666666664</v>
      </c>
      <c r="CC121" s="301">
        <f t="shared" si="241"/>
        <v>4.4922519662663758</v>
      </c>
      <c r="CD121" s="301">
        <f t="shared" ref="CD121:CD159" si="320">IFERROR(CB121-CC121*$CD$2," ")</f>
        <v>9.4963337004002888</v>
      </c>
      <c r="CE121" s="301">
        <f t="shared" si="243"/>
        <v>18.480837632933039</v>
      </c>
      <c r="CF121" s="301">
        <f t="shared" si="244"/>
        <v>18.864999999999998</v>
      </c>
      <c r="CG121" s="300" t="str">
        <f t="shared" si="245"/>
        <v/>
      </c>
      <c r="CH121" s="300" t="str">
        <f t="shared" si="246"/>
        <v/>
      </c>
      <c r="CI121" s="300" t="str">
        <f t="shared" si="247"/>
        <v/>
      </c>
      <c r="CJ121" s="300" t="str">
        <f t="shared" si="248"/>
        <v/>
      </c>
      <c r="CK121" s="300" t="str">
        <f t="shared" si="249"/>
        <v/>
      </c>
      <c r="CL121" s="300" t="str">
        <f t="shared" si="250"/>
        <v/>
      </c>
      <c r="CM121" s="300" t="str">
        <f t="shared" si="251"/>
        <v/>
      </c>
      <c r="CN121" s="300" t="str">
        <f t="shared" si="252"/>
        <v/>
      </c>
      <c r="CO121" s="300" t="str">
        <f t="shared" si="253"/>
        <v/>
      </c>
      <c r="CP121" s="300" t="str">
        <f t="shared" si="254"/>
        <v/>
      </c>
      <c r="CQ121" s="300" t="str">
        <f t="shared" si="255"/>
        <v/>
      </c>
      <c r="CR121" s="300" t="str">
        <f t="shared" si="256"/>
        <v/>
      </c>
      <c r="CS121" s="300" t="str">
        <f t="shared" si="257"/>
        <v/>
      </c>
      <c r="CT121" s="300" t="str">
        <f t="shared" si="258"/>
        <v/>
      </c>
      <c r="CU121" s="300" t="str">
        <f t="shared" si="259"/>
        <v/>
      </c>
      <c r="CV121" s="300" t="str">
        <f t="shared" si="260"/>
        <v/>
      </c>
      <c r="CW121" s="300" t="str">
        <f t="shared" si="261"/>
        <v/>
      </c>
      <c r="CX121" s="300" t="str">
        <f t="shared" si="262"/>
        <v/>
      </c>
      <c r="CY121" s="300" t="str">
        <f t="shared" si="263"/>
        <v/>
      </c>
      <c r="CZ121" s="300" t="str">
        <f t="shared" si="264"/>
        <v/>
      </c>
      <c r="DA121" s="300" t="str">
        <f t="shared" si="265"/>
        <v/>
      </c>
      <c r="DB121" s="300" t="str">
        <f t="shared" si="266"/>
        <v/>
      </c>
      <c r="DC121" s="300" t="str">
        <f t="shared" si="267"/>
        <v/>
      </c>
      <c r="DD121" s="300" t="str">
        <f t="shared" si="268"/>
        <v/>
      </c>
      <c r="DE121" s="300" t="str">
        <f t="shared" si="269"/>
        <v/>
      </c>
      <c r="DF121" s="300" t="str">
        <f t="shared" si="270"/>
        <v/>
      </c>
      <c r="DG121" s="300" t="str">
        <f t="shared" si="271"/>
        <v/>
      </c>
      <c r="DH121" s="300" t="str">
        <f t="shared" si="272"/>
        <v/>
      </c>
      <c r="DI121" s="300" t="str">
        <f t="shared" si="273"/>
        <v/>
      </c>
      <c r="DJ121" s="300" t="str">
        <f t="shared" si="274"/>
        <v/>
      </c>
      <c r="DK121" s="300" t="str">
        <f t="shared" si="275"/>
        <v/>
      </c>
      <c r="DL121" s="300" t="str">
        <f t="shared" si="276"/>
        <v/>
      </c>
      <c r="DM121" s="300">
        <f t="shared" si="277"/>
        <v>10.27</v>
      </c>
      <c r="DN121" s="300" t="str">
        <f t="shared" si="278"/>
        <v/>
      </c>
      <c r="DO121" s="300" t="str">
        <f t="shared" si="279"/>
        <v/>
      </c>
      <c r="DP121" s="300" t="str">
        <f t="shared" si="280"/>
        <v/>
      </c>
      <c r="DQ121" s="300">
        <f t="shared" si="281"/>
        <v>18.0075</v>
      </c>
      <c r="DR121" s="300">
        <f t="shared" si="282"/>
        <v>17.835999999999999</v>
      </c>
      <c r="DS121" s="300" t="str">
        <f t="shared" si="283"/>
        <v/>
      </c>
      <c r="DT121" s="300" t="str">
        <f t="shared" si="284"/>
        <v/>
      </c>
      <c r="DU121" s="300" t="str">
        <f t="shared" si="285"/>
        <v/>
      </c>
      <c r="DV121" s="300" t="str">
        <f t="shared" si="286"/>
        <v/>
      </c>
      <c r="DW121" s="300">
        <f t="shared" si="287"/>
        <v>12.72</v>
      </c>
      <c r="DX121" s="300" t="str">
        <f t="shared" si="288"/>
        <v/>
      </c>
      <c r="DY121" s="300" t="str">
        <f t="shared" si="289"/>
        <v/>
      </c>
      <c r="DZ121" s="300" t="str">
        <f t="shared" si="290"/>
        <v/>
      </c>
      <c r="EA121" s="300" t="str">
        <f t="shared" si="291"/>
        <v/>
      </c>
      <c r="EB121" s="300" t="str">
        <f t="shared" si="292"/>
        <v/>
      </c>
      <c r="EC121" s="300" t="str">
        <f t="shared" si="293"/>
        <v/>
      </c>
      <c r="ED121" s="300" t="str">
        <f t="shared" si="294"/>
        <v/>
      </c>
      <c r="EE121" s="300" t="str">
        <f t="shared" si="295"/>
        <v/>
      </c>
      <c r="EF121" s="300" t="str">
        <f t="shared" si="296"/>
        <v/>
      </c>
      <c r="EG121" s="300" t="str">
        <f t="shared" si="297"/>
        <v/>
      </c>
      <c r="EH121" s="300" t="str">
        <f t="shared" si="298"/>
        <v/>
      </c>
      <c r="EI121" s="300" t="str">
        <f t="shared" si="299"/>
        <v/>
      </c>
      <c r="EJ121" s="300" t="str">
        <f t="shared" si="300"/>
        <v/>
      </c>
      <c r="EK121" s="300" t="str">
        <f t="shared" si="301"/>
        <v/>
      </c>
      <c r="EL121" s="300" t="str">
        <f t="shared" si="302"/>
        <v/>
      </c>
      <c r="EM121" s="300" t="str">
        <f t="shared" si="303"/>
        <v/>
      </c>
      <c r="EN121" s="300" t="str">
        <f t="shared" si="304"/>
        <v/>
      </c>
      <c r="EO121" s="300" t="str">
        <f t="shared" si="305"/>
        <v/>
      </c>
      <c r="EP121" s="300" t="str">
        <f t="shared" si="306"/>
        <v/>
      </c>
      <c r="EQ121" s="300" t="str">
        <f t="shared" si="307"/>
        <v/>
      </c>
      <c r="ER121" s="300">
        <f t="shared" si="308"/>
        <v>14.073770999999999</v>
      </c>
      <c r="ES121" s="300" t="str">
        <f t="shared" si="309"/>
        <v/>
      </c>
      <c r="ET121" s="300" t="str">
        <f t="shared" si="310"/>
        <v/>
      </c>
      <c r="EU121" s="300" t="str">
        <f t="shared" si="311"/>
        <v/>
      </c>
      <c r="EV121" s="300" t="str">
        <f t="shared" si="312"/>
        <v/>
      </c>
      <c r="EW121" s="300" t="str">
        <f t="shared" si="313"/>
        <v/>
      </c>
      <c r="EX121" s="300" t="str">
        <f t="shared" si="314"/>
        <v/>
      </c>
      <c r="EY121" s="300" t="str">
        <f t="shared" si="315"/>
        <v/>
      </c>
      <c r="EZ121" s="300" t="str">
        <f t="shared" si="316"/>
        <v/>
      </c>
      <c r="FA121" s="299">
        <f t="shared" si="317"/>
        <v>15.19</v>
      </c>
      <c r="FB121" s="299">
        <f>ROUND(FA121*(1+[5]Inflación!$G$50),2)</f>
        <v>15.39</v>
      </c>
      <c r="FC121" s="298">
        <f t="shared" si="318"/>
        <v>-0.11428571428571421</v>
      </c>
    </row>
    <row r="122" spans="2:159" ht="21" customHeight="1">
      <c r="B122" s="309">
        <f t="shared" si="319"/>
        <v>117</v>
      </c>
      <c r="C122" s="315" t="s">
        <v>953</v>
      </c>
      <c r="D122" s="315"/>
      <c r="E122" s="311" t="s">
        <v>12</v>
      </c>
      <c r="F122" s="314">
        <v>1.1100000000000001</v>
      </c>
      <c r="G122" s="304"/>
      <c r="H122" s="302"/>
      <c r="I122" s="302"/>
      <c r="J122" s="301" t="str">
        <f>'[5]Precios de contratos anteriores'!AV126</f>
        <v xml:space="preserve"> </v>
      </c>
      <c r="K122" s="301" t="str">
        <f>'[5]Precios de contratos anteriores'!AW126</f>
        <v xml:space="preserve"> </v>
      </c>
      <c r="L122" s="301" t="str">
        <f>'[5]Precios de contratos anteriores'!AX126</f>
        <v xml:space="preserve"> </v>
      </c>
      <c r="M122" s="301" t="str">
        <f>'[5]Precios de contratos anteriores'!AY126</f>
        <v xml:space="preserve"> </v>
      </c>
      <c r="N122" s="302"/>
      <c r="O122" s="302"/>
      <c r="P122" s="302"/>
      <c r="Q122" s="302" t="str">
        <f>'[5]Precios de contratos anteriores'!AZ126</f>
        <v xml:space="preserve"> </v>
      </c>
      <c r="R122" s="302" t="str">
        <f>'[5]Precios de contratos anteriores'!BA126</f>
        <v xml:space="preserve"> </v>
      </c>
      <c r="S122" s="302" t="str">
        <f>'[5]Precios de contratos anteriores'!BB126</f>
        <v xml:space="preserve"> </v>
      </c>
      <c r="T122" s="302"/>
      <c r="U122" s="302"/>
      <c r="V122" s="302"/>
      <c r="W122" s="302"/>
      <c r="X122" s="302"/>
      <c r="Y122" s="302"/>
      <c r="Z122" s="302"/>
      <c r="AA122" s="302"/>
      <c r="AB122" s="302"/>
      <c r="AC122" s="302"/>
      <c r="AD122" s="302"/>
      <c r="AE122" s="302"/>
      <c r="AF122" s="302"/>
      <c r="AG122" s="302"/>
      <c r="AH122" s="302"/>
      <c r="AI122" s="302" t="str">
        <f>'[5]Precios de contratos anteriores'!BI126</f>
        <v xml:space="preserve"> </v>
      </c>
      <c r="AJ122" s="302"/>
      <c r="AK122" s="302"/>
      <c r="AM122" s="313"/>
      <c r="AN122" s="313"/>
      <c r="AO122" s="302"/>
      <c r="AP122" s="302"/>
      <c r="AQ122" s="302" t="str">
        <f>'[5]Precios de contratos anteriores'!BO126</f>
        <v xml:space="preserve"> </v>
      </c>
      <c r="AR122" s="303">
        <v>1.1655000000000002</v>
      </c>
      <c r="AS122" s="303">
        <v>1.1544000000000001</v>
      </c>
      <c r="AT122" s="303">
        <v>1.1100000000000001</v>
      </c>
      <c r="AU122" s="302" t="str">
        <f>'[5]Precios de contratos anteriores'!BP126</f>
        <v xml:space="preserve"> </v>
      </c>
      <c r="AV122" s="302" t="str">
        <f>'[5]Precios de contratos anteriores'!BQ126</f>
        <v xml:space="preserve"> </v>
      </c>
      <c r="AW122" s="302" t="str">
        <f>'[5]Precios de contratos anteriores'!BR126</f>
        <v xml:space="preserve"> </v>
      </c>
      <c r="AX122" s="303"/>
      <c r="AY122" s="303"/>
      <c r="AZ122" s="303"/>
      <c r="BA122" s="303" t="str">
        <f>'[5]Precios de contratos anteriores'!BS126</f>
        <v xml:space="preserve"> </v>
      </c>
      <c r="BB122" s="303" t="str">
        <f>'[5]Precios de contratos anteriores'!BT126</f>
        <v xml:space="preserve"> </v>
      </c>
      <c r="BC122" s="302"/>
      <c r="BD122" s="302"/>
      <c r="BE122" s="302"/>
      <c r="BF122" s="302"/>
      <c r="BG122" s="302"/>
      <c r="BH122" s="302"/>
      <c r="BI122" s="302"/>
      <c r="BJ122" s="302"/>
      <c r="BK122" s="302"/>
      <c r="BL122" s="302"/>
      <c r="BM122" s="302"/>
      <c r="BN122" s="302"/>
      <c r="BO122" s="302"/>
      <c r="BP122" s="302"/>
      <c r="BQ122" s="302"/>
      <c r="BR122" s="302"/>
      <c r="BS122" s="302" t="str">
        <f>'[5]Precios de contratos anteriores'!CB126</f>
        <v xml:space="preserve"> </v>
      </c>
      <c r="BT122" s="302" t="str">
        <f>'[5]Precios de contratos anteriores'!CC126</f>
        <v xml:space="preserve"> </v>
      </c>
      <c r="BU122" s="302" t="str">
        <f>'[5]Precios de contratos anteriores'!CD126</f>
        <v xml:space="preserve"> </v>
      </c>
      <c r="BV122" s="302"/>
      <c r="BW122" s="302"/>
      <c r="BX122" s="302"/>
      <c r="BY122" s="301" t="str">
        <f>'[5]Precios de contratos anteriores'!CE126</f>
        <v xml:space="preserve"> </v>
      </c>
      <c r="BZ122" s="301" t="str">
        <f>'[5]Precios de contratos anteriores'!CF126</f>
        <v xml:space="preserve"> </v>
      </c>
      <c r="CA122" s="301" t="str">
        <f>'[5]Precios de contratos anteriores'!CG126</f>
        <v xml:space="preserve"> </v>
      </c>
      <c r="CB122" s="301">
        <f t="shared" si="240"/>
        <v>1.1349750000000001</v>
      </c>
      <c r="CC122" s="301">
        <f t="shared" si="241"/>
        <v>2.919250760041011E-2</v>
      </c>
      <c r="CD122" s="301">
        <f t="shared" si="320"/>
        <v>1.10578249239959</v>
      </c>
      <c r="CE122" s="301">
        <f t="shared" si="243"/>
        <v>1.1641675076004101</v>
      </c>
      <c r="CF122" s="301">
        <f t="shared" si="244"/>
        <v>1.2210000000000003</v>
      </c>
      <c r="CG122" s="300" t="str">
        <f t="shared" si="245"/>
        <v/>
      </c>
      <c r="CH122" s="300" t="str">
        <f t="shared" si="246"/>
        <v/>
      </c>
      <c r="CI122" s="300" t="str">
        <f t="shared" si="247"/>
        <v/>
      </c>
      <c r="CJ122" s="300" t="str">
        <f t="shared" si="248"/>
        <v/>
      </c>
      <c r="CK122" s="300" t="str">
        <f t="shared" si="249"/>
        <v/>
      </c>
      <c r="CL122" s="300" t="str">
        <f t="shared" si="250"/>
        <v/>
      </c>
      <c r="CM122" s="300" t="str">
        <f t="shared" si="251"/>
        <v/>
      </c>
      <c r="CN122" s="300" t="str">
        <f t="shared" si="252"/>
        <v/>
      </c>
      <c r="CO122" s="300" t="str">
        <f t="shared" si="253"/>
        <v/>
      </c>
      <c r="CP122" s="300" t="str">
        <f t="shared" si="254"/>
        <v/>
      </c>
      <c r="CQ122" s="300" t="str">
        <f t="shared" si="255"/>
        <v/>
      </c>
      <c r="CR122" s="300" t="str">
        <f t="shared" si="256"/>
        <v/>
      </c>
      <c r="CS122" s="300" t="str">
        <f t="shared" si="257"/>
        <v/>
      </c>
      <c r="CT122" s="300" t="str">
        <f t="shared" si="258"/>
        <v/>
      </c>
      <c r="CU122" s="300" t="str">
        <f t="shared" si="259"/>
        <v/>
      </c>
      <c r="CV122" s="300" t="str">
        <f t="shared" si="260"/>
        <v/>
      </c>
      <c r="CW122" s="300" t="str">
        <f t="shared" si="261"/>
        <v/>
      </c>
      <c r="CX122" s="300" t="str">
        <f t="shared" si="262"/>
        <v/>
      </c>
      <c r="CY122" s="300" t="str">
        <f t="shared" si="263"/>
        <v/>
      </c>
      <c r="CZ122" s="300" t="str">
        <f t="shared" si="264"/>
        <v/>
      </c>
      <c r="DA122" s="300" t="str">
        <f t="shared" si="265"/>
        <v/>
      </c>
      <c r="DB122" s="300" t="str">
        <f t="shared" si="266"/>
        <v/>
      </c>
      <c r="DC122" s="300" t="str">
        <f t="shared" si="267"/>
        <v/>
      </c>
      <c r="DD122" s="300" t="str">
        <f t="shared" si="268"/>
        <v/>
      </c>
      <c r="DE122" s="300" t="str">
        <f t="shared" si="269"/>
        <v/>
      </c>
      <c r="DF122" s="300" t="str">
        <f t="shared" si="270"/>
        <v/>
      </c>
      <c r="DG122" s="300" t="str">
        <f t="shared" si="271"/>
        <v/>
      </c>
      <c r="DH122" s="300" t="str">
        <f t="shared" si="272"/>
        <v/>
      </c>
      <c r="DI122" s="300" t="str">
        <f t="shared" si="273"/>
        <v/>
      </c>
      <c r="DJ122" s="300" t="str">
        <f t="shared" si="274"/>
        <v/>
      </c>
      <c r="DK122" s="300" t="str">
        <f t="shared" si="275"/>
        <v/>
      </c>
      <c r="DL122" s="300" t="str">
        <f t="shared" si="276"/>
        <v/>
      </c>
      <c r="DM122" s="300" t="str">
        <f t="shared" si="277"/>
        <v/>
      </c>
      <c r="DN122" s="300" t="str">
        <f t="shared" si="278"/>
        <v/>
      </c>
      <c r="DO122" s="300" t="str">
        <f t="shared" si="279"/>
        <v/>
      </c>
      <c r="DP122" s="300" t="str">
        <f t="shared" si="280"/>
        <v/>
      </c>
      <c r="DQ122" s="300">
        <f t="shared" si="281"/>
        <v>1.1655000000000002</v>
      </c>
      <c r="DR122" s="300">
        <f t="shared" si="282"/>
        <v>1.1544000000000001</v>
      </c>
      <c r="DS122" s="300">
        <f t="shared" si="283"/>
        <v>1.1100000000000001</v>
      </c>
      <c r="DT122" s="300" t="str">
        <f t="shared" si="284"/>
        <v/>
      </c>
      <c r="DU122" s="300" t="str">
        <f t="shared" si="285"/>
        <v/>
      </c>
      <c r="DV122" s="300" t="str">
        <f t="shared" si="286"/>
        <v/>
      </c>
      <c r="DW122" s="300" t="str">
        <f t="shared" si="287"/>
        <v/>
      </c>
      <c r="DX122" s="300" t="str">
        <f t="shared" si="288"/>
        <v/>
      </c>
      <c r="DY122" s="300" t="str">
        <f t="shared" si="289"/>
        <v/>
      </c>
      <c r="DZ122" s="300" t="str">
        <f t="shared" si="290"/>
        <v/>
      </c>
      <c r="EA122" s="300" t="str">
        <f t="shared" si="291"/>
        <v/>
      </c>
      <c r="EB122" s="300" t="str">
        <f t="shared" si="292"/>
        <v/>
      </c>
      <c r="EC122" s="300" t="str">
        <f t="shared" si="293"/>
        <v/>
      </c>
      <c r="ED122" s="300" t="str">
        <f t="shared" si="294"/>
        <v/>
      </c>
      <c r="EE122" s="300" t="str">
        <f t="shared" si="295"/>
        <v/>
      </c>
      <c r="EF122" s="300" t="str">
        <f t="shared" si="296"/>
        <v/>
      </c>
      <c r="EG122" s="300" t="str">
        <f t="shared" si="297"/>
        <v/>
      </c>
      <c r="EH122" s="300" t="str">
        <f t="shared" si="298"/>
        <v/>
      </c>
      <c r="EI122" s="300" t="str">
        <f t="shared" si="299"/>
        <v/>
      </c>
      <c r="EJ122" s="300" t="str">
        <f t="shared" si="300"/>
        <v/>
      </c>
      <c r="EK122" s="300" t="str">
        <f t="shared" si="301"/>
        <v/>
      </c>
      <c r="EL122" s="300" t="str">
        <f t="shared" si="302"/>
        <v/>
      </c>
      <c r="EM122" s="300" t="str">
        <f t="shared" si="303"/>
        <v/>
      </c>
      <c r="EN122" s="300" t="str">
        <f t="shared" si="304"/>
        <v/>
      </c>
      <c r="EO122" s="300" t="str">
        <f t="shared" si="305"/>
        <v/>
      </c>
      <c r="EP122" s="300" t="str">
        <f t="shared" si="306"/>
        <v/>
      </c>
      <c r="EQ122" s="300" t="str">
        <f t="shared" si="307"/>
        <v/>
      </c>
      <c r="ER122" s="300" t="str">
        <f t="shared" si="308"/>
        <v/>
      </c>
      <c r="ES122" s="300" t="str">
        <f t="shared" si="309"/>
        <v/>
      </c>
      <c r="ET122" s="300" t="str">
        <f t="shared" si="310"/>
        <v/>
      </c>
      <c r="EU122" s="300" t="str">
        <f t="shared" si="311"/>
        <v/>
      </c>
      <c r="EV122" s="300" t="str">
        <f t="shared" si="312"/>
        <v/>
      </c>
      <c r="EW122" s="300" t="str">
        <f t="shared" si="313"/>
        <v/>
      </c>
      <c r="EX122" s="300" t="str">
        <f t="shared" si="314"/>
        <v/>
      </c>
      <c r="EY122" s="300" t="str">
        <f t="shared" si="315"/>
        <v/>
      </c>
      <c r="EZ122" s="300" t="str">
        <f t="shared" si="316"/>
        <v/>
      </c>
      <c r="FA122" s="299">
        <f t="shared" si="317"/>
        <v>1.1399999999999999</v>
      </c>
      <c r="FB122" s="299">
        <f>ROUND(FA122*(1+[5]Inflación!$G$50),2)</f>
        <v>1.1499999999999999</v>
      </c>
      <c r="FC122" s="298">
        <f t="shared" si="318"/>
        <v>2.7027027027026751E-2</v>
      </c>
    </row>
    <row r="123" spans="2:159" ht="21" customHeight="1">
      <c r="B123" s="309">
        <f t="shared" si="319"/>
        <v>118</v>
      </c>
      <c r="C123" s="315" t="s">
        <v>952</v>
      </c>
      <c r="D123" s="315"/>
      <c r="E123" s="311" t="s">
        <v>12</v>
      </c>
      <c r="F123" s="314">
        <v>35.54</v>
      </c>
      <c r="G123" s="304"/>
      <c r="H123" s="302"/>
      <c r="I123" s="302"/>
      <c r="J123" s="301" t="str">
        <f>'[5]Precios de contratos anteriores'!AV127</f>
        <v xml:space="preserve"> </v>
      </c>
      <c r="K123" s="301" t="str">
        <f>'[5]Precios de contratos anteriores'!AW127</f>
        <v xml:space="preserve"> </v>
      </c>
      <c r="L123" s="301" t="str">
        <f>'[5]Precios de contratos anteriores'!AX127</f>
        <v xml:space="preserve"> </v>
      </c>
      <c r="M123" s="301" t="str">
        <f>'[5]Precios de contratos anteriores'!AY127</f>
        <v xml:space="preserve"> </v>
      </c>
      <c r="N123" s="302"/>
      <c r="O123" s="302"/>
      <c r="P123" s="302"/>
      <c r="Q123" s="302" t="str">
        <f>'[5]Precios de contratos anteriores'!AZ127</f>
        <v xml:space="preserve"> </v>
      </c>
      <c r="R123" s="302" t="str">
        <f>'[5]Precios de contratos anteriores'!BA127</f>
        <v xml:space="preserve"> </v>
      </c>
      <c r="S123" s="302" t="str">
        <f>'[5]Precios de contratos anteriores'!BB127</f>
        <v xml:space="preserve"> </v>
      </c>
      <c r="T123" s="302"/>
      <c r="U123" s="302"/>
      <c r="V123" s="302"/>
      <c r="W123" s="302"/>
      <c r="X123" s="302"/>
      <c r="Y123" s="302"/>
      <c r="Z123" s="302"/>
      <c r="AA123" s="302"/>
      <c r="AB123" s="302"/>
      <c r="AC123" s="302"/>
      <c r="AD123" s="302"/>
      <c r="AE123" s="302"/>
      <c r="AF123" s="302"/>
      <c r="AG123" s="302"/>
      <c r="AH123" s="302"/>
      <c r="AI123" s="302" t="str">
        <f>'[5]Precios de contratos anteriores'!BI127</f>
        <v xml:space="preserve"> </v>
      </c>
      <c r="AJ123" s="302"/>
      <c r="AK123" s="302"/>
      <c r="AL123" s="313">
        <v>190.67</v>
      </c>
      <c r="AM123" s="313">
        <v>192.54</v>
      </c>
      <c r="AN123" s="313">
        <v>247.87</v>
      </c>
      <c r="AO123" s="302"/>
      <c r="AP123" s="302"/>
      <c r="AQ123" s="302" t="str">
        <f>'[5]Precios de contratos anteriores'!BO127</f>
        <v xml:space="preserve"> </v>
      </c>
      <c r="AR123" s="303">
        <v>37.317</v>
      </c>
      <c r="AS123" s="303">
        <v>36.961599999999997</v>
      </c>
      <c r="AT123" s="303">
        <v>35.54</v>
      </c>
      <c r="AU123" s="302" t="str">
        <f>'[5]Precios de contratos anteriores'!BP127</f>
        <v xml:space="preserve"> </v>
      </c>
      <c r="AV123" s="302" t="str">
        <f>'[5]Precios de contratos anteriores'!BQ127</f>
        <v xml:space="preserve"> </v>
      </c>
      <c r="AW123" s="302" t="str">
        <f>'[5]Precios de contratos anteriores'!BR127</f>
        <v xml:space="preserve"> </v>
      </c>
      <c r="AX123" s="303"/>
      <c r="AY123" s="303"/>
      <c r="AZ123" s="303"/>
      <c r="BA123" s="303" t="str">
        <f>'[5]Precios de contratos anteriores'!BS127</f>
        <v xml:space="preserve"> </v>
      </c>
      <c r="BB123" s="303" t="str">
        <f>'[5]Precios de contratos anteriores'!BT127</f>
        <v xml:space="preserve"> </v>
      </c>
      <c r="BC123" s="302"/>
      <c r="BD123" s="302"/>
      <c r="BE123" s="302"/>
      <c r="BF123" s="302"/>
      <c r="BG123" s="302"/>
      <c r="BH123" s="302"/>
      <c r="BI123" s="302"/>
      <c r="BJ123" s="302"/>
      <c r="BK123" s="302"/>
      <c r="BL123" s="302"/>
      <c r="BM123" s="302"/>
      <c r="BN123" s="302"/>
      <c r="BO123" s="302"/>
      <c r="BP123" s="302"/>
      <c r="BQ123" s="302"/>
      <c r="BR123" s="302"/>
      <c r="BS123" s="302" t="str">
        <f>'[5]Precios de contratos anteriores'!CB127</f>
        <v xml:space="preserve"> </v>
      </c>
      <c r="BT123" s="302" t="str">
        <f>'[5]Precios de contratos anteriores'!CC127</f>
        <v xml:space="preserve"> </v>
      </c>
      <c r="BU123" s="302" t="str">
        <f>'[5]Precios de contratos anteriores'!CD127</f>
        <v xml:space="preserve"> </v>
      </c>
      <c r="BV123" s="302"/>
      <c r="BW123" s="302"/>
      <c r="BX123" s="302"/>
      <c r="BY123" s="301" t="str">
        <f>'[5]Precios de contratos anteriores'!CE127</f>
        <v xml:space="preserve"> </v>
      </c>
      <c r="BZ123" s="301" t="str">
        <f>'[5]Precios de contratos anteriores'!CF127</f>
        <v xml:space="preserve"> </v>
      </c>
      <c r="CA123" s="301" t="str">
        <f>'[5]Precios de contratos anteriores'!CG127</f>
        <v xml:space="preserve"> </v>
      </c>
      <c r="CB123" s="301">
        <f t="shared" si="240"/>
        <v>110.9198</v>
      </c>
      <c r="CC123" s="301">
        <f t="shared" si="241"/>
        <v>94.893558561931187</v>
      </c>
      <c r="CD123" s="301">
        <f t="shared" si="320"/>
        <v>16.026241438068809</v>
      </c>
      <c r="CE123" s="301">
        <f t="shared" si="243"/>
        <v>205.81335856193118</v>
      </c>
      <c r="CF123" s="301">
        <f t="shared" si="244"/>
        <v>39.094000000000001</v>
      </c>
      <c r="CG123" s="300" t="str">
        <f t="shared" si="245"/>
        <v/>
      </c>
      <c r="CH123" s="300" t="str">
        <f t="shared" si="246"/>
        <v/>
      </c>
      <c r="CI123" s="300" t="str">
        <f t="shared" si="247"/>
        <v/>
      </c>
      <c r="CJ123" s="300" t="str">
        <f t="shared" si="248"/>
        <v/>
      </c>
      <c r="CK123" s="300" t="str">
        <f t="shared" si="249"/>
        <v/>
      </c>
      <c r="CL123" s="300" t="str">
        <f t="shared" si="250"/>
        <v/>
      </c>
      <c r="CM123" s="300" t="str">
        <f t="shared" si="251"/>
        <v/>
      </c>
      <c r="CN123" s="300" t="str">
        <f t="shared" si="252"/>
        <v/>
      </c>
      <c r="CO123" s="300" t="str">
        <f t="shared" si="253"/>
        <v/>
      </c>
      <c r="CP123" s="300" t="str">
        <f t="shared" si="254"/>
        <v/>
      </c>
      <c r="CQ123" s="300" t="str">
        <f t="shared" si="255"/>
        <v/>
      </c>
      <c r="CR123" s="300" t="str">
        <f t="shared" si="256"/>
        <v/>
      </c>
      <c r="CS123" s="300" t="str">
        <f t="shared" si="257"/>
        <v/>
      </c>
      <c r="CT123" s="300" t="str">
        <f t="shared" si="258"/>
        <v/>
      </c>
      <c r="CU123" s="300" t="str">
        <f t="shared" si="259"/>
        <v/>
      </c>
      <c r="CV123" s="300" t="str">
        <f t="shared" si="260"/>
        <v/>
      </c>
      <c r="CW123" s="300" t="str">
        <f t="shared" si="261"/>
        <v/>
      </c>
      <c r="CX123" s="300" t="str">
        <f t="shared" si="262"/>
        <v/>
      </c>
      <c r="CY123" s="300" t="str">
        <f t="shared" si="263"/>
        <v/>
      </c>
      <c r="CZ123" s="300" t="str">
        <f t="shared" si="264"/>
        <v/>
      </c>
      <c r="DA123" s="300" t="str">
        <f t="shared" si="265"/>
        <v/>
      </c>
      <c r="DB123" s="300" t="str">
        <f t="shared" si="266"/>
        <v/>
      </c>
      <c r="DC123" s="300" t="str">
        <f t="shared" si="267"/>
        <v/>
      </c>
      <c r="DD123" s="300" t="str">
        <f t="shared" si="268"/>
        <v/>
      </c>
      <c r="DE123" s="300" t="str">
        <f t="shared" si="269"/>
        <v/>
      </c>
      <c r="DF123" s="300" t="str">
        <f t="shared" si="270"/>
        <v/>
      </c>
      <c r="DG123" s="300" t="str">
        <f t="shared" si="271"/>
        <v/>
      </c>
      <c r="DH123" s="300" t="str">
        <f t="shared" si="272"/>
        <v/>
      </c>
      <c r="DI123" s="300" t="str">
        <f t="shared" si="273"/>
        <v/>
      </c>
      <c r="DJ123" s="300" t="str">
        <f t="shared" si="274"/>
        <v/>
      </c>
      <c r="DK123" s="300" t="str">
        <f t="shared" si="275"/>
        <v/>
      </c>
      <c r="DL123" s="300" t="str">
        <f t="shared" si="276"/>
        <v/>
      </c>
      <c r="DM123" s="300" t="str">
        <f t="shared" si="277"/>
        <v/>
      </c>
      <c r="DN123" s="300" t="str">
        <f t="shared" si="278"/>
        <v/>
      </c>
      <c r="DO123" s="300" t="str">
        <f t="shared" si="279"/>
        <v/>
      </c>
      <c r="DP123" s="300" t="str">
        <f t="shared" si="280"/>
        <v/>
      </c>
      <c r="DQ123" s="300">
        <f t="shared" si="281"/>
        <v>37.317</v>
      </c>
      <c r="DR123" s="300">
        <f t="shared" si="282"/>
        <v>36.961599999999997</v>
      </c>
      <c r="DS123" s="300">
        <f t="shared" si="283"/>
        <v>35.54</v>
      </c>
      <c r="DT123" s="300" t="str">
        <f t="shared" si="284"/>
        <v/>
      </c>
      <c r="DU123" s="300" t="str">
        <f t="shared" si="285"/>
        <v/>
      </c>
      <c r="DV123" s="300" t="str">
        <f t="shared" si="286"/>
        <v/>
      </c>
      <c r="DW123" s="300" t="str">
        <f t="shared" si="287"/>
        <v/>
      </c>
      <c r="DX123" s="300" t="str">
        <f t="shared" si="288"/>
        <v/>
      </c>
      <c r="DY123" s="300" t="str">
        <f t="shared" si="289"/>
        <v/>
      </c>
      <c r="DZ123" s="300" t="str">
        <f t="shared" si="290"/>
        <v/>
      </c>
      <c r="EA123" s="300" t="str">
        <f t="shared" si="291"/>
        <v/>
      </c>
      <c r="EB123" s="300" t="str">
        <f t="shared" si="292"/>
        <v/>
      </c>
      <c r="EC123" s="300" t="str">
        <f t="shared" si="293"/>
        <v/>
      </c>
      <c r="ED123" s="300" t="str">
        <f t="shared" si="294"/>
        <v/>
      </c>
      <c r="EE123" s="300" t="str">
        <f t="shared" si="295"/>
        <v/>
      </c>
      <c r="EF123" s="300" t="str">
        <f t="shared" si="296"/>
        <v/>
      </c>
      <c r="EG123" s="300" t="str">
        <f t="shared" si="297"/>
        <v/>
      </c>
      <c r="EH123" s="300" t="str">
        <f t="shared" si="298"/>
        <v/>
      </c>
      <c r="EI123" s="300" t="str">
        <f t="shared" si="299"/>
        <v/>
      </c>
      <c r="EJ123" s="300" t="str">
        <f t="shared" si="300"/>
        <v/>
      </c>
      <c r="EK123" s="300" t="str">
        <f t="shared" si="301"/>
        <v/>
      </c>
      <c r="EL123" s="300" t="str">
        <f t="shared" si="302"/>
        <v/>
      </c>
      <c r="EM123" s="300" t="str">
        <f t="shared" si="303"/>
        <v/>
      </c>
      <c r="EN123" s="300" t="str">
        <f t="shared" si="304"/>
        <v/>
      </c>
      <c r="EO123" s="300" t="str">
        <f t="shared" si="305"/>
        <v/>
      </c>
      <c r="EP123" s="300" t="str">
        <f t="shared" si="306"/>
        <v/>
      </c>
      <c r="EQ123" s="300" t="str">
        <f t="shared" si="307"/>
        <v/>
      </c>
      <c r="ER123" s="300" t="str">
        <f t="shared" si="308"/>
        <v/>
      </c>
      <c r="ES123" s="300" t="str">
        <f t="shared" si="309"/>
        <v/>
      </c>
      <c r="ET123" s="300" t="str">
        <f t="shared" si="310"/>
        <v/>
      </c>
      <c r="EU123" s="300" t="str">
        <f t="shared" si="311"/>
        <v/>
      </c>
      <c r="EV123" s="300" t="str">
        <f t="shared" si="312"/>
        <v/>
      </c>
      <c r="EW123" s="300" t="str">
        <f t="shared" si="313"/>
        <v/>
      </c>
      <c r="EX123" s="300" t="str">
        <f t="shared" si="314"/>
        <v/>
      </c>
      <c r="EY123" s="300" t="str">
        <f t="shared" si="315"/>
        <v/>
      </c>
      <c r="EZ123" s="300" t="str">
        <f t="shared" si="316"/>
        <v/>
      </c>
      <c r="FA123" s="299">
        <f t="shared" si="317"/>
        <v>36.619999999999997</v>
      </c>
      <c r="FB123" s="299">
        <f>ROUND(FA123*(1+[5]Inflación!$G$50),2)</f>
        <v>37.090000000000003</v>
      </c>
      <c r="FC123" s="298">
        <f t="shared" si="318"/>
        <v>3.0388294879009514E-2</v>
      </c>
    </row>
    <row r="124" spans="2:159" ht="21" customHeight="1">
      <c r="B124" s="309">
        <f t="shared" si="319"/>
        <v>119</v>
      </c>
      <c r="C124" s="315" t="s">
        <v>951</v>
      </c>
      <c r="D124" s="315"/>
      <c r="E124" s="311" t="s">
        <v>12</v>
      </c>
      <c r="F124" s="314">
        <v>52.57</v>
      </c>
      <c r="G124" s="304"/>
      <c r="H124" s="302"/>
      <c r="I124" s="302"/>
      <c r="J124" s="301" t="str">
        <f>'[5]Precios de contratos anteriores'!AV128</f>
        <v xml:space="preserve"> </v>
      </c>
      <c r="K124" s="301" t="str">
        <f>'[5]Precios de contratos anteriores'!AW128</f>
        <v xml:space="preserve"> </v>
      </c>
      <c r="L124" s="301" t="str">
        <f>'[5]Precios de contratos anteriores'!AX128</f>
        <v xml:space="preserve"> </v>
      </c>
      <c r="M124" s="301" t="str">
        <f>'[5]Precios de contratos anteriores'!AY128</f>
        <v xml:space="preserve"> </v>
      </c>
      <c r="N124" s="302"/>
      <c r="O124" s="302"/>
      <c r="P124" s="302"/>
      <c r="Q124" s="302" t="str">
        <f>'[5]Precios de contratos anteriores'!AZ128</f>
        <v xml:space="preserve"> </v>
      </c>
      <c r="R124" s="302" t="str">
        <f>'[5]Precios de contratos anteriores'!BA128</f>
        <v xml:space="preserve"> </v>
      </c>
      <c r="S124" s="302" t="str">
        <f>'[5]Precios de contratos anteriores'!BB128</f>
        <v xml:space="preserve"> </v>
      </c>
      <c r="T124" s="302"/>
      <c r="U124" s="302"/>
      <c r="V124" s="302"/>
      <c r="W124" s="302"/>
      <c r="X124" s="302"/>
      <c r="Y124" s="302"/>
      <c r="Z124" s="302"/>
      <c r="AA124" s="302"/>
      <c r="AB124" s="302"/>
      <c r="AC124" s="302"/>
      <c r="AD124" s="302"/>
      <c r="AE124" s="302"/>
      <c r="AF124" s="302"/>
      <c r="AG124" s="302"/>
      <c r="AH124" s="302"/>
      <c r="AI124" s="302" t="str">
        <f>'[5]Precios de contratos anteriores'!BI128</f>
        <v xml:space="preserve"> </v>
      </c>
      <c r="AJ124" s="302"/>
      <c r="AK124" s="302"/>
      <c r="AL124" s="313">
        <v>325.19</v>
      </c>
      <c r="AM124" s="313">
        <v>326.24</v>
      </c>
      <c r="AN124" s="313">
        <v>422.75</v>
      </c>
      <c r="AO124" s="302"/>
      <c r="AP124" s="302"/>
      <c r="AQ124" s="302" t="str">
        <f>'[5]Precios de contratos anteriores'!BO128</f>
        <v xml:space="preserve"> </v>
      </c>
      <c r="AR124" s="303">
        <v>55.198500000000003</v>
      </c>
      <c r="AS124" s="303">
        <v>54.672800000000002</v>
      </c>
      <c r="AT124" s="303">
        <v>52.57</v>
      </c>
      <c r="AU124" s="302" t="str">
        <f>'[5]Precios de contratos anteriores'!BP128</f>
        <v xml:space="preserve"> </v>
      </c>
      <c r="AV124" s="302" t="str">
        <f>'[5]Precios de contratos anteriores'!BQ128</f>
        <v xml:space="preserve"> </v>
      </c>
      <c r="AW124" s="302" t="str">
        <f>'[5]Precios de contratos anteriores'!BR128</f>
        <v xml:space="preserve"> </v>
      </c>
      <c r="AX124" s="303"/>
      <c r="AY124" s="303"/>
      <c r="AZ124" s="303"/>
      <c r="BA124" s="303" t="str">
        <f>'[5]Precios de contratos anteriores'!BS128</f>
        <v xml:space="preserve"> </v>
      </c>
      <c r="BB124" s="303" t="str">
        <f>'[5]Precios de contratos anteriores'!BT128</f>
        <v xml:space="preserve"> </v>
      </c>
      <c r="BC124" s="302"/>
      <c r="BD124" s="302"/>
      <c r="BE124" s="302"/>
      <c r="BF124" s="302"/>
      <c r="BG124" s="302"/>
      <c r="BH124" s="302"/>
      <c r="BI124" s="302"/>
      <c r="BJ124" s="302"/>
      <c r="BK124" s="302"/>
      <c r="BL124" s="302"/>
      <c r="BM124" s="302"/>
      <c r="BN124" s="302"/>
      <c r="BO124" s="302"/>
      <c r="BP124" s="302"/>
      <c r="BQ124" s="302"/>
      <c r="BR124" s="302"/>
      <c r="BS124" s="302" t="str">
        <f>'[5]Precios de contratos anteriores'!CB128</f>
        <v xml:space="preserve"> </v>
      </c>
      <c r="BT124" s="302" t="str">
        <f>'[5]Precios de contratos anteriores'!CC128</f>
        <v xml:space="preserve"> </v>
      </c>
      <c r="BU124" s="302" t="str">
        <f>'[5]Precios de contratos anteriores'!CD128</f>
        <v xml:space="preserve"> </v>
      </c>
      <c r="BV124" s="302"/>
      <c r="BW124" s="302"/>
      <c r="BX124" s="302"/>
      <c r="BY124" s="301" t="str">
        <f>'[5]Precios de contratos anteriores'!CE128</f>
        <v xml:space="preserve"> </v>
      </c>
      <c r="BZ124" s="301" t="str">
        <f>'[5]Precios de contratos anteriores'!CF128</f>
        <v xml:space="preserve"> </v>
      </c>
      <c r="CA124" s="301" t="str">
        <f>'[5]Precios de contratos anteriores'!CG128</f>
        <v xml:space="preserve"> </v>
      </c>
      <c r="CB124" s="301">
        <f t="shared" si="240"/>
        <v>184.17018571428571</v>
      </c>
      <c r="CC124" s="301">
        <f t="shared" si="241"/>
        <v>165.84693461132997</v>
      </c>
      <c r="CD124" s="301">
        <f t="shared" si="320"/>
        <v>18.323251102955737</v>
      </c>
      <c r="CE124" s="301">
        <f t="shared" si="243"/>
        <v>350.01712032561568</v>
      </c>
      <c r="CF124" s="301">
        <f t="shared" si="244"/>
        <v>57.827000000000005</v>
      </c>
      <c r="CG124" s="300" t="str">
        <f t="shared" si="245"/>
        <v/>
      </c>
      <c r="CH124" s="300" t="str">
        <f t="shared" si="246"/>
        <v/>
      </c>
      <c r="CI124" s="300" t="str">
        <f t="shared" si="247"/>
        <v/>
      </c>
      <c r="CJ124" s="300" t="str">
        <f t="shared" si="248"/>
        <v/>
      </c>
      <c r="CK124" s="300" t="str">
        <f t="shared" si="249"/>
        <v/>
      </c>
      <c r="CL124" s="300" t="str">
        <f t="shared" si="250"/>
        <v/>
      </c>
      <c r="CM124" s="300" t="str">
        <f t="shared" si="251"/>
        <v/>
      </c>
      <c r="CN124" s="300" t="str">
        <f t="shared" si="252"/>
        <v/>
      </c>
      <c r="CO124" s="300" t="str">
        <f t="shared" si="253"/>
        <v/>
      </c>
      <c r="CP124" s="300" t="str">
        <f t="shared" si="254"/>
        <v/>
      </c>
      <c r="CQ124" s="300" t="str">
        <f t="shared" si="255"/>
        <v/>
      </c>
      <c r="CR124" s="300" t="str">
        <f t="shared" si="256"/>
        <v/>
      </c>
      <c r="CS124" s="300" t="str">
        <f t="shared" si="257"/>
        <v/>
      </c>
      <c r="CT124" s="300" t="str">
        <f t="shared" si="258"/>
        <v/>
      </c>
      <c r="CU124" s="300" t="str">
        <f t="shared" si="259"/>
        <v/>
      </c>
      <c r="CV124" s="300" t="str">
        <f t="shared" si="260"/>
        <v/>
      </c>
      <c r="CW124" s="300" t="str">
        <f t="shared" si="261"/>
        <v/>
      </c>
      <c r="CX124" s="300" t="str">
        <f t="shared" si="262"/>
        <v/>
      </c>
      <c r="CY124" s="300" t="str">
        <f t="shared" si="263"/>
        <v/>
      </c>
      <c r="CZ124" s="300" t="str">
        <f t="shared" si="264"/>
        <v/>
      </c>
      <c r="DA124" s="300" t="str">
        <f t="shared" si="265"/>
        <v/>
      </c>
      <c r="DB124" s="300" t="str">
        <f t="shared" si="266"/>
        <v/>
      </c>
      <c r="DC124" s="300" t="str">
        <f t="shared" si="267"/>
        <v/>
      </c>
      <c r="DD124" s="300" t="str">
        <f t="shared" si="268"/>
        <v/>
      </c>
      <c r="DE124" s="300" t="str">
        <f t="shared" si="269"/>
        <v/>
      </c>
      <c r="DF124" s="300" t="str">
        <f t="shared" si="270"/>
        <v/>
      </c>
      <c r="DG124" s="300" t="str">
        <f t="shared" si="271"/>
        <v/>
      </c>
      <c r="DH124" s="300" t="str">
        <f t="shared" si="272"/>
        <v/>
      </c>
      <c r="DI124" s="300" t="str">
        <f t="shared" si="273"/>
        <v/>
      </c>
      <c r="DJ124" s="300" t="str">
        <f t="shared" si="274"/>
        <v/>
      </c>
      <c r="DK124" s="300" t="str">
        <f t="shared" si="275"/>
        <v/>
      </c>
      <c r="DL124" s="300" t="str">
        <f t="shared" si="276"/>
        <v/>
      </c>
      <c r="DM124" s="300" t="str">
        <f t="shared" si="277"/>
        <v/>
      </c>
      <c r="DN124" s="300" t="str">
        <f t="shared" si="278"/>
        <v/>
      </c>
      <c r="DO124" s="300" t="str">
        <f t="shared" si="279"/>
        <v/>
      </c>
      <c r="DP124" s="300" t="str">
        <f t="shared" si="280"/>
        <v/>
      </c>
      <c r="DQ124" s="300">
        <f t="shared" si="281"/>
        <v>55.198500000000003</v>
      </c>
      <c r="DR124" s="300">
        <f t="shared" si="282"/>
        <v>54.672800000000002</v>
      </c>
      <c r="DS124" s="300">
        <f t="shared" si="283"/>
        <v>52.57</v>
      </c>
      <c r="DT124" s="300" t="str">
        <f t="shared" si="284"/>
        <v/>
      </c>
      <c r="DU124" s="300" t="str">
        <f t="shared" si="285"/>
        <v/>
      </c>
      <c r="DV124" s="300" t="str">
        <f t="shared" si="286"/>
        <v/>
      </c>
      <c r="DW124" s="300" t="str">
        <f t="shared" si="287"/>
        <v/>
      </c>
      <c r="DX124" s="300" t="str">
        <f t="shared" si="288"/>
        <v/>
      </c>
      <c r="DY124" s="300" t="str">
        <f t="shared" si="289"/>
        <v/>
      </c>
      <c r="DZ124" s="300" t="str">
        <f t="shared" si="290"/>
        <v/>
      </c>
      <c r="EA124" s="300" t="str">
        <f t="shared" si="291"/>
        <v/>
      </c>
      <c r="EB124" s="300" t="str">
        <f t="shared" si="292"/>
        <v/>
      </c>
      <c r="EC124" s="300" t="str">
        <f t="shared" si="293"/>
        <v/>
      </c>
      <c r="ED124" s="300" t="str">
        <f t="shared" si="294"/>
        <v/>
      </c>
      <c r="EE124" s="300" t="str">
        <f t="shared" si="295"/>
        <v/>
      </c>
      <c r="EF124" s="300" t="str">
        <f t="shared" si="296"/>
        <v/>
      </c>
      <c r="EG124" s="300" t="str">
        <f t="shared" si="297"/>
        <v/>
      </c>
      <c r="EH124" s="300" t="str">
        <f t="shared" si="298"/>
        <v/>
      </c>
      <c r="EI124" s="300" t="str">
        <f t="shared" si="299"/>
        <v/>
      </c>
      <c r="EJ124" s="300" t="str">
        <f t="shared" si="300"/>
        <v/>
      </c>
      <c r="EK124" s="300" t="str">
        <f t="shared" si="301"/>
        <v/>
      </c>
      <c r="EL124" s="300" t="str">
        <f t="shared" si="302"/>
        <v/>
      </c>
      <c r="EM124" s="300" t="str">
        <f t="shared" si="303"/>
        <v/>
      </c>
      <c r="EN124" s="300" t="str">
        <f t="shared" si="304"/>
        <v/>
      </c>
      <c r="EO124" s="300" t="str">
        <f t="shared" si="305"/>
        <v/>
      </c>
      <c r="EP124" s="300" t="str">
        <f t="shared" si="306"/>
        <v/>
      </c>
      <c r="EQ124" s="300" t="str">
        <f t="shared" si="307"/>
        <v/>
      </c>
      <c r="ER124" s="300" t="str">
        <f t="shared" si="308"/>
        <v/>
      </c>
      <c r="ES124" s="300" t="str">
        <f t="shared" si="309"/>
        <v/>
      </c>
      <c r="ET124" s="300" t="str">
        <f t="shared" si="310"/>
        <v/>
      </c>
      <c r="EU124" s="300" t="str">
        <f t="shared" si="311"/>
        <v/>
      </c>
      <c r="EV124" s="300" t="str">
        <f t="shared" si="312"/>
        <v/>
      </c>
      <c r="EW124" s="300" t="str">
        <f t="shared" si="313"/>
        <v/>
      </c>
      <c r="EX124" s="300" t="str">
        <f t="shared" si="314"/>
        <v/>
      </c>
      <c r="EY124" s="300" t="str">
        <f t="shared" si="315"/>
        <v/>
      </c>
      <c r="EZ124" s="300" t="str">
        <f t="shared" si="316"/>
        <v/>
      </c>
      <c r="FA124" s="299">
        <f t="shared" si="317"/>
        <v>54.17</v>
      </c>
      <c r="FB124" s="299">
        <f>ROUND(FA124*(1+[5]Inflación!$G$50),2)</f>
        <v>54.87</v>
      </c>
      <c r="FC124" s="298">
        <f t="shared" si="318"/>
        <v>3.0435609663306051E-2</v>
      </c>
    </row>
    <row r="125" spans="2:159" ht="21" customHeight="1">
      <c r="B125" s="309">
        <f t="shared" si="319"/>
        <v>120</v>
      </c>
      <c r="C125" s="315" t="s">
        <v>950</v>
      </c>
      <c r="D125" s="315"/>
      <c r="E125" s="311" t="s">
        <v>12</v>
      </c>
      <c r="F125" s="314">
        <v>54.56</v>
      </c>
      <c r="G125" s="304"/>
      <c r="H125" s="302"/>
      <c r="I125" s="302"/>
      <c r="J125" s="301" t="str">
        <f>'[5]Precios de contratos anteriores'!AV129</f>
        <v xml:space="preserve"> </v>
      </c>
      <c r="K125" s="301" t="str">
        <f>'[5]Precios de contratos anteriores'!AW129</f>
        <v xml:space="preserve"> </v>
      </c>
      <c r="L125" s="301" t="str">
        <f>'[5]Precios de contratos anteriores'!AX129</f>
        <v xml:space="preserve"> </v>
      </c>
      <c r="M125" s="301" t="str">
        <f>'[5]Precios de contratos anteriores'!AY129</f>
        <v xml:space="preserve"> </v>
      </c>
      <c r="N125" s="302"/>
      <c r="O125" s="302"/>
      <c r="P125" s="302"/>
      <c r="Q125" s="302" t="str">
        <f>'[5]Precios de contratos anteriores'!AZ129</f>
        <v xml:space="preserve"> </v>
      </c>
      <c r="R125" s="302" t="str">
        <f>'[5]Precios de contratos anteriores'!BA129</f>
        <v xml:space="preserve"> </v>
      </c>
      <c r="S125" s="302" t="str">
        <f>'[5]Precios de contratos anteriores'!BB129</f>
        <v xml:space="preserve"> </v>
      </c>
      <c r="T125" s="302"/>
      <c r="U125" s="302"/>
      <c r="V125" s="302"/>
      <c r="W125" s="302"/>
      <c r="X125" s="302"/>
      <c r="Y125" s="302"/>
      <c r="Z125" s="302"/>
      <c r="AA125" s="302"/>
      <c r="AB125" s="302"/>
      <c r="AC125" s="302"/>
      <c r="AD125" s="302"/>
      <c r="AE125" s="302"/>
      <c r="AF125" s="302"/>
      <c r="AG125" s="302"/>
      <c r="AH125" s="302"/>
      <c r="AI125" s="302" t="str">
        <f>'[5]Precios de contratos anteriores'!BI129</f>
        <v xml:space="preserve"> </v>
      </c>
      <c r="AJ125" s="302"/>
      <c r="AK125" s="302"/>
      <c r="AL125" s="313">
        <v>419.22</v>
      </c>
      <c r="AM125" s="313">
        <v>434.23</v>
      </c>
      <c r="AN125" s="313">
        <v>544.99</v>
      </c>
      <c r="AO125" s="302"/>
      <c r="AP125" s="302"/>
      <c r="AQ125" s="302" t="str">
        <f>'[5]Precios de contratos anteriores'!BO129</f>
        <v xml:space="preserve"> </v>
      </c>
      <c r="AR125" s="303">
        <v>57.288000000000004</v>
      </c>
      <c r="AS125" s="303">
        <v>56.742400000000004</v>
      </c>
      <c r="AT125" s="303">
        <v>54.56</v>
      </c>
      <c r="AU125" s="302" t="str">
        <f>'[5]Precios de contratos anteriores'!BP129</f>
        <v xml:space="preserve"> </v>
      </c>
      <c r="AV125" s="302" t="str">
        <f>'[5]Precios de contratos anteriores'!BQ129</f>
        <v xml:space="preserve"> </v>
      </c>
      <c r="AW125" s="302" t="str">
        <f>'[5]Precios de contratos anteriores'!BR129</f>
        <v xml:space="preserve"> </v>
      </c>
      <c r="AX125" s="303"/>
      <c r="AY125" s="303"/>
      <c r="AZ125" s="303"/>
      <c r="BA125" s="303" t="str">
        <f>'[5]Precios de contratos anteriores'!BS129</f>
        <v xml:space="preserve"> </v>
      </c>
      <c r="BB125" s="303" t="str">
        <f>'[5]Precios de contratos anteriores'!BT129</f>
        <v xml:space="preserve"> </v>
      </c>
      <c r="BC125" s="302"/>
      <c r="BD125" s="302"/>
      <c r="BE125" s="302"/>
      <c r="BF125" s="302"/>
      <c r="BG125" s="302"/>
      <c r="BH125" s="302"/>
      <c r="BI125" s="302"/>
      <c r="BJ125" s="302"/>
      <c r="BK125" s="302"/>
      <c r="BL125" s="302"/>
      <c r="BM125" s="302"/>
      <c r="BN125" s="302"/>
      <c r="BO125" s="302"/>
      <c r="BP125" s="302"/>
      <c r="BQ125" s="302"/>
      <c r="BR125" s="302"/>
      <c r="BS125" s="302" t="str">
        <f>'[5]Precios de contratos anteriores'!CB129</f>
        <v xml:space="preserve"> </v>
      </c>
      <c r="BT125" s="302" t="str">
        <f>'[5]Precios de contratos anteriores'!CC129</f>
        <v xml:space="preserve"> </v>
      </c>
      <c r="BU125" s="302" t="str">
        <f>'[5]Precios de contratos anteriores'!CD129</f>
        <v xml:space="preserve"> </v>
      </c>
      <c r="BV125" s="302"/>
      <c r="BW125" s="302"/>
      <c r="BX125" s="302"/>
      <c r="BY125" s="301" t="str">
        <f>'[5]Precios de contratos anteriores'!CE129</f>
        <v xml:space="preserve"> </v>
      </c>
      <c r="BZ125" s="301" t="str">
        <f>'[5]Precios de contratos anteriores'!CF129</f>
        <v xml:space="preserve"> </v>
      </c>
      <c r="CA125" s="301" t="str">
        <f>'[5]Precios de contratos anteriores'!CG129</f>
        <v xml:space="preserve"> </v>
      </c>
      <c r="CB125" s="301">
        <f t="shared" si="240"/>
        <v>231.65577142857143</v>
      </c>
      <c r="CC125" s="301">
        <f t="shared" si="241"/>
        <v>222.90492309824023</v>
      </c>
      <c r="CD125" s="301">
        <f t="shared" si="320"/>
        <v>8.7508483303311948</v>
      </c>
      <c r="CE125" s="301">
        <f t="shared" si="243"/>
        <v>454.56069452681163</v>
      </c>
      <c r="CF125" s="301">
        <f t="shared" si="244"/>
        <v>60.016000000000005</v>
      </c>
      <c r="CG125" s="300" t="str">
        <f t="shared" si="245"/>
        <v/>
      </c>
      <c r="CH125" s="300" t="str">
        <f t="shared" si="246"/>
        <v/>
      </c>
      <c r="CI125" s="300" t="str">
        <f t="shared" si="247"/>
        <v/>
      </c>
      <c r="CJ125" s="300" t="str">
        <f t="shared" si="248"/>
        <v/>
      </c>
      <c r="CK125" s="300" t="str">
        <f t="shared" si="249"/>
        <v/>
      </c>
      <c r="CL125" s="300" t="str">
        <f t="shared" si="250"/>
        <v/>
      </c>
      <c r="CM125" s="300" t="str">
        <f t="shared" si="251"/>
        <v/>
      </c>
      <c r="CN125" s="300" t="str">
        <f t="shared" si="252"/>
        <v/>
      </c>
      <c r="CO125" s="300" t="str">
        <f t="shared" si="253"/>
        <v/>
      </c>
      <c r="CP125" s="300" t="str">
        <f t="shared" si="254"/>
        <v/>
      </c>
      <c r="CQ125" s="300" t="str">
        <f t="shared" si="255"/>
        <v/>
      </c>
      <c r="CR125" s="300" t="str">
        <f t="shared" si="256"/>
        <v/>
      </c>
      <c r="CS125" s="300" t="str">
        <f t="shared" si="257"/>
        <v/>
      </c>
      <c r="CT125" s="300" t="str">
        <f t="shared" si="258"/>
        <v/>
      </c>
      <c r="CU125" s="300" t="str">
        <f t="shared" si="259"/>
        <v/>
      </c>
      <c r="CV125" s="300" t="str">
        <f t="shared" si="260"/>
        <v/>
      </c>
      <c r="CW125" s="300" t="str">
        <f t="shared" si="261"/>
        <v/>
      </c>
      <c r="CX125" s="300" t="str">
        <f t="shared" si="262"/>
        <v/>
      </c>
      <c r="CY125" s="300" t="str">
        <f t="shared" si="263"/>
        <v/>
      </c>
      <c r="CZ125" s="300" t="str">
        <f t="shared" si="264"/>
        <v/>
      </c>
      <c r="DA125" s="300" t="str">
        <f t="shared" si="265"/>
        <v/>
      </c>
      <c r="DB125" s="300" t="str">
        <f t="shared" si="266"/>
        <v/>
      </c>
      <c r="DC125" s="300" t="str">
        <f t="shared" si="267"/>
        <v/>
      </c>
      <c r="DD125" s="300" t="str">
        <f t="shared" si="268"/>
        <v/>
      </c>
      <c r="DE125" s="300" t="str">
        <f t="shared" si="269"/>
        <v/>
      </c>
      <c r="DF125" s="300" t="str">
        <f t="shared" si="270"/>
        <v/>
      </c>
      <c r="DG125" s="300" t="str">
        <f t="shared" si="271"/>
        <v/>
      </c>
      <c r="DH125" s="300" t="str">
        <f t="shared" si="272"/>
        <v/>
      </c>
      <c r="DI125" s="300" t="str">
        <f t="shared" si="273"/>
        <v/>
      </c>
      <c r="DJ125" s="300" t="str">
        <f t="shared" si="274"/>
        <v/>
      </c>
      <c r="DK125" s="300" t="str">
        <f t="shared" si="275"/>
        <v/>
      </c>
      <c r="DL125" s="300" t="str">
        <f t="shared" si="276"/>
        <v/>
      </c>
      <c r="DM125" s="300" t="str">
        <f t="shared" si="277"/>
        <v/>
      </c>
      <c r="DN125" s="300" t="str">
        <f t="shared" si="278"/>
        <v/>
      </c>
      <c r="DO125" s="300" t="str">
        <f t="shared" si="279"/>
        <v/>
      </c>
      <c r="DP125" s="300" t="str">
        <f t="shared" si="280"/>
        <v/>
      </c>
      <c r="DQ125" s="300">
        <f t="shared" si="281"/>
        <v>57.288000000000004</v>
      </c>
      <c r="DR125" s="300">
        <f t="shared" si="282"/>
        <v>56.742400000000004</v>
      </c>
      <c r="DS125" s="300">
        <f t="shared" si="283"/>
        <v>54.56</v>
      </c>
      <c r="DT125" s="300" t="str">
        <f t="shared" si="284"/>
        <v/>
      </c>
      <c r="DU125" s="300" t="str">
        <f t="shared" si="285"/>
        <v/>
      </c>
      <c r="DV125" s="300" t="str">
        <f t="shared" si="286"/>
        <v/>
      </c>
      <c r="DW125" s="300" t="str">
        <f t="shared" si="287"/>
        <v/>
      </c>
      <c r="DX125" s="300" t="str">
        <f t="shared" si="288"/>
        <v/>
      </c>
      <c r="DY125" s="300" t="str">
        <f t="shared" si="289"/>
        <v/>
      </c>
      <c r="DZ125" s="300" t="str">
        <f t="shared" si="290"/>
        <v/>
      </c>
      <c r="EA125" s="300" t="str">
        <f t="shared" si="291"/>
        <v/>
      </c>
      <c r="EB125" s="300" t="str">
        <f t="shared" si="292"/>
        <v/>
      </c>
      <c r="EC125" s="300" t="str">
        <f t="shared" si="293"/>
        <v/>
      </c>
      <c r="ED125" s="300" t="str">
        <f t="shared" si="294"/>
        <v/>
      </c>
      <c r="EE125" s="300" t="str">
        <f t="shared" si="295"/>
        <v/>
      </c>
      <c r="EF125" s="300" t="str">
        <f t="shared" si="296"/>
        <v/>
      </c>
      <c r="EG125" s="300" t="str">
        <f t="shared" si="297"/>
        <v/>
      </c>
      <c r="EH125" s="300" t="str">
        <f t="shared" si="298"/>
        <v/>
      </c>
      <c r="EI125" s="300" t="str">
        <f t="shared" si="299"/>
        <v/>
      </c>
      <c r="EJ125" s="300" t="str">
        <f t="shared" si="300"/>
        <v/>
      </c>
      <c r="EK125" s="300" t="str">
        <f t="shared" si="301"/>
        <v/>
      </c>
      <c r="EL125" s="300" t="str">
        <f t="shared" si="302"/>
        <v/>
      </c>
      <c r="EM125" s="300" t="str">
        <f t="shared" si="303"/>
        <v/>
      </c>
      <c r="EN125" s="300" t="str">
        <f t="shared" si="304"/>
        <v/>
      </c>
      <c r="EO125" s="300" t="str">
        <f t="shared" si="305"/>
        <v/>
      </c>
      <c r="EP125" s="300" t="str">
        <f t="shared" si="306"/>
        <v/>
      </c>
      <c r="EQ125" s="300" t="str">
        <f t="shared" si="307"/>
        <v/>
      </c>
      <c r="ER125" s="300" t="str">
        <f t="shared" si="308"/>
        <v/>
      </c>
      <c r="ES125" s="300" t="str">
        <f t="shared" si="309"/>
        <v/>
      </c>
      <c r="ET125" s="300" t="str">
        <f t="shared" si="310"/>
        <v/>
      </c>
      <c r="EU125" s="300" t="str">
        <f t="shared" si="311"/>
        <v/>
      </c>
      <c r="EV125" s="300" t="str">
        <f t="shared" si="312"/>
        <v/>
      </c>
      <c r="EW125" s="300" t="str">
        <f t="shared" si="313"/>
        <v/>
      </c>
      <c r="EX125" s="300" t="str">
        <f t="shared" si="314"/>
        <v/>
      </c>
      <c r="EY125" s="300" t="str">
        <f t="shared" si="315"/>
        <v/>
      </c>
      <c r="EZ125" s="300" t="str">
        <f t="shared" si="316"/>
        <v/>
      </c>
      <c r="FA125" s="299">
        <f t="shared" si="317"/>
        <v>56.22</v>
      </c>
      <c r="FB125" s="299">
        <f>ROUND(FA125*(1+[5]Inflación!$G$50),2)</f>
        <v>56.94</v>
      </c>
      <c r="FC125" s="298">
        <f t="shared" si="318"/>
        <v>3.0425219941348836E-2</v>
      </c>
    </row>
    <row r="126" spans="2:159" ht="21" customHeight="1">
      <c r="B126" s="309">
        <f t="shared" si="319"/>
        <v>121</v>
      </c>
      <c r="C126" s="315" t="s">
        <v>949</v>
      </c>
      <c r="D126" s="315"/>
      <c r="E126" s="311" t="s">
        <v>12</v>
      </c>
      <c r="F126" s="314">
        <v>33.32</v>
      </c>
      <c r="G126" s="304"/>
      <c r="H126" s="302"/>
      <c r="I126" s="302"/>
      <c r="J126" s="301" t="str">
        <f>'[5]Precios de contratos anteriores'!AV130</f>
        <v xml:space="preserve"> </v>
      </c>
      <c r="K126" s="301" t="str">
        <f>'[5]Precios de contratos anteriores'!AW130</f>
        <v xml:space="preserve"> </v>
      </c>
      <c r="L126" s="301" t="str">
        <f>'[5]Precios de contratos anteriores'!AX130</f>
        <v xml:space="preserve"> </v>
      </c>
      <c r="M126" s="301" t="str">
        <f>'[5]Precios de contratos anteriores'!AY130</f>
        <v xml:space="preserve"> </v>
      </c>
      <c r="N126" s="302"/>
      <c r="O126" s="302"/>
      <c r="P126" s="302"/>
      <c r="Q126" s="302" t="str">
        <f>'[5]Precios de contratos anteriores'!AZ130</f>
        <v xml:space="preserve"> </v>
      </c>
      <c r="R126" s="302" t="str">
        <f>'[5]Precios de contratos anteriores'!BA130</f>
        <v xml:space="preserve"> </v>
      </c>
      <c r="S126" s="302" t="str">
        <f>'[5]Precios de contratos anteriores'!BB130</f>
        <v xml:space="preserve"> </v>
      </c>
      <c r="T126" s="302"/>
      <c r="U126" s="302"/>
      <c r="V126" s="302"/>
      <c r="W126" s="302"/>
      <c r="X126" s="302"/>
      <c r="Y126" s="302"/>
      <c r="Z126" s="302"/>
      <c r="AA126" s="302"/>
      <c r="AB126" s="302"/>
      <c r="AC126" s="302"/>
      <c r="AD126" s="302"/>
      <c r="AE126" s="302"/>
      <c r="AF126" s="302"/>
      <c r="AG126" s="302"/>
      <c r="AH126" s="302"/>
      <c r="AI126" s="302" t="str">
        <f>'[5]Precios de contratos anteriores'!BI130</f>
        <v xml:space="preserve"> </v>
      </c>
      <c r="AJ126" s="302"/>
      <c r="AK126" s="302"/>
      <c r="AL126" s="313">
        <v>593.41</v>
      </c>
      <c r="AM126" s="313">
        <v>596.41999999999996</v>
      </c>
      <c r="AN126" s="313">
        <v>771.43</v>
      </c>
      <c r="AO126" s="302"/>
      <c r="AP126" s="302"/>
      <c r="AQ126" s="302" t="str">
        <f>'[5]Precios de contratos anteriores'!BO130</f>
        <v xml:space="preserve"> </v>
      </c>
      <c r="AR126" s="303">
        <v>34.985999999999997</v>
      </c>
      <c r="AS126" s="303">
        <v>34.652799999999999</v>
      </c>
      <c r="AT126" s="303">
        <v>33.32</v>
      </c>
      <c r="AU126" s="302" t="str">
        <f>'[5]Precios de contratos anteriores'!BP130</f>
        <v xml:space="preserve"> </v>
      </c>
      <c r="AV126" s="302" t="str">
        <f>'[5]Precios de contratos anteriores'!BQ130</f>
        <v xml:space="preserve"> </v>
      </c>
      <c r="AW126" s="302" t="str">
        <f>'[5]Precios de contratos anteriores'!BR130</f>
        <v xml:space="preserve"> </v>
      </c>
      <c r="AX126" s="303"/>
      <c r="AY126" s="303"/>
      <c r="AZ126" s="303"/>
      <c r="BA126" s="303" t="str">
        <f>'[5]Precios de contratos anteriores'!BS130</f>
        <v xml:space="preserve"> </v>
      </c>
      <c r="BB126" s="303" t="str">
        <f>'[5]Precios de contratos anteriores'!BT130</f>
        <v xml:space="preserve"> </v>
      </c>
      <c r="BC126" s="302"/>
      <c r="BD126" s="302"/>
      <c r="BE126" s="302"/>
      <c r="BF126" s="302"/>
      <c r="BG126" s="302"/>
      <c r="BH126" s="302"/>
      <c r="BI126" s="302"/>
      <c r="BJ126" s="302"/>
      <c r="BK126" s="302"/>
      <c r="BL126" s="302"/>
      <c r="BM126" s="302"/>
      <c r="BN126" s="302"/>
      <c r="BO126" s="302"/>
      <c r="BP126" s="302"/>
      <c r="BQ126" s="302"/>
      <c r="BR126" s="302"/>
      <c r="BS126" s="302" t="str">
        <f>'[5]Precios de contratos anteriores'!CB130</f>
        <v xml:space="preserve"> </v>
      </c>
      <c r="BT126" s="302" t="str">
        <f>'[5]Precios de contratos anteriores'!CC130</f>
        <v xml:space="preserve"> </v>
      </c>
      <c r="BU126" s="302" t="str">
        <f>'[5]Precios de contratos anteriores'!CD130</f>
        <v xml:space="preserve"> </v>
      </c>
      <c r="BV126" s="302"/>
      <c r="BW126" s="302"/>
      <c r="BX126" s="302"/>
      <c r="BY126" s="301" t="str">
        <f>'[5]Precios de contratos anteriores'!CE130</f>
        <v xml:space="preserve"> </v>
      </c>
      <c r="BZ126" s="301" t="str">
        <f>'[5]Precios de contratos anteriores'!CF130</f>
        <v xml:space="preserve"> </v>
      </c>
      <c r="CA126" s="301" t="str">
        <f>'[5]Precios de contratos anteriores'!CG130</f>
        <v xml:space="preserve"> </v>
      </c>
      <c r="CB126" s="301">
        <f t="shared" si="240"/>
        <v>299.64840000000004</v>
      </c>
      <c r="CC126" s="301">
        <f t="shared" si="241"/>
        <v>336.42176544379521</v>
      </c>
      <c r="CD126" s="301">
        <f t="shared" si="320"/>
        <v>-36.773365443795171</v>
      </c>
      <c r="CE126" s="301">
        <f t="shared" si="243"/>
        <v>636.0701654437953</v>
      </c>
      <c r="CF126" s="301">
        <f t="shared" si="244"/>
        <v>36.652000000000001</v>
      </c>
      <c r="CG126" s="300" t="str">
        <f t="shared" si="245"/>
        <v/>
      </c>
      <c r="CH126" s="300" t="str">
        <f t="shared" si="246"/>
        <v/>
      </c>
      <c r="CI126" s="300" t="str">
        <f t="shared" si="247"/>
        <v/>
      </c>
      <c r="CJ126" s="300" t="str">
        <f t="shared" si="248"/>
        <v/>
      </c>
      <c r="CK126" s="300" t="str">
        <f t="shared" si="249"/>
        <v/>
      </c>
      <c r="CL126" s="300" t="str">
        <f t="shared" si="250"/>
        <v/>
      </c>
      <c r="CM126" s="300" t="str">
        <f t="shared" si="251"/>
        <v/>
      </c>
      <c r="CN126" s="300" t="str">
        <f t="shared" si="252"/>
        <v/>
      </c>
      <c r="CO126" s="300" t="str">
        <f t="shared" si="253"/>
        <v/>
      </c>
      <c r="CP126" s="300" t="str">
        <f t="shared" si="254"/>
        <v/>
      </c>
      <c r="CQ126" s="300" t="str">
        <f t="shared" si="255"/>
        <v/>
      </c>
      <c r="CR126" s="300" t="str">
        <f t="shared" si="256"/>
        <v/>
      </c>
      <c r="CS126" s="300" t="str">
        <f t="shared" si="257"/>
        <v/>
      </c>
      <c r="CT126" s="300" t="str">
        <f t="shared" si="258"/>
        <v/>
      </c>
      <c r="CU126" s="300" t="str">
        <f t="shared" si="259"/>
        <v/>
      </c>
      <c r="CV126" s="300" t="str">
        <f t="shared" si="260"/>
        <v/>
      </c>
      <c r="CW126" s="300" t="str">
        <f t="shared" si="261"/>
        <v/>
      </c>
      <c r="CX126" s="300" t="str">
        <f t="shared" si="262"/>
        <v/>
      </c>
      <c r="CY126" s="300" t="str">
        <f t="shared" si="263"/>
        <v/>
      </c>
      <c r="CZ126" s="300" t="str">
        <f t="shared" si="264"/>
        <v/>
      </c>
      <c r="DA126" s="300" t="str">
        <f t="shared" si="265"/>
        <v/>
      </c>
      <c r="DB126" s="300" t="str">
        <f t="shared" si="266"/>
        <v/>
      </c>
      <c r="DC126" s="300" t="str">
        <f t="shared" si="267"/>
        <v/>
      </c>
      <c r="DD126" s="300" t="str">
        <f t="shared" si="268"/>
        <v/>
      </c>
      <c r="DE126" s="300" t="str">
        <f t="shared" si="269"/>
        <v/>
      </c>
      <c r="DF126" s="300" t="str">
        <f t="shared" si="270"/>
        <v/>
      </c>
      <c r="DG126" s="300" t="str">
        <f t="shared" si="271"/>
        <v/>
      </c>
      <c r="DH126" s="300" t="str">
        <f t="shared" si="272"/>
        <v/>
      </c>
      <c r="DI126" s="300" t="str">
        <f t="shared" si="273"/>
        <v/>
      </c>
      <c r="DJ126" s="300" t="str">
        <f t="shared" si="274"/>
        <v/>
      </c>
      <c r="DK126" s="300" t="str">
        <f t="shared" si="275"/>
        <v/>
      </c>
      <c r="DL126" s="300" t="str">
        <f t="shared" si="276"/>
        <v/>
      </c>
      <c r="DM126" s="300" t="str">
        <f t="shared" si="277"/>
        <v/>
      </c>
      <c r="DN126" s="300" t="str">
        <f t="shared" si="278"/>
        <v/>
      </c>
      <c r="DO126" s="300" t="str">
        <f t="shared" si="279"/>
        <v/>
      </c>
      <c r="DP126" s="300" t="str">
        <f t="shared" si="280"/>
        <v/>
      </c>
      <c r="DQ126" s="300">
        <f t="shared" si="281"/>
        <v>34.985999999999997</v>
      </c>
      <c r="DR126" s="300">
        <f t="shared" si="282"/>
        <v>34.652799999999999</v>
      </c>
      <c r="DS126" s="300">
        <f t="shared" si="283"/>
        <v>33.32</v>
      </c>
      <c r="DT126" s="300" t="str">
        <f t="shared" si="284"/>
        <v/>
      </c>
      <c r="DU126" s="300" t="str">
        <f t="shared" si="285"/>
        <v/>
      </c>
      <c r="DV126" s="300" t="str">
        <f t="shared" si="286"/>
        <v/>
      </c>
      <c r="DW126" s="300" t="str">
        <f t="shared" si="287"/>
        <v/>
      </c>
      <c r="DX126" s="300" t="str">
        <f t="shared" si="288"/>
        <v/>
      </c>
      <c r="DY126" s="300" t="str">
        <f t="shared" si="289"/>
        <v/>
      </c>
      <c r="DZ126" s="300" t="str">
        <f t="shared" si="290"/>
        <v/>
      </c>
      <c r="EA126" s="300" t="str">
        <f t="shared" si="291"/>
        <v/>
      </c>
      <c r="EB126" s="300" t="str">
        <f t="shared" si="292"/>
        <v/>
      </c>
      <c r="EC126" s="300" t="str">
        <f t="shared" si="293"/>
        <v/>
      </c>
      <c r="ED126" s="300" t="str">
        <f t="shared" si="294"/>
        <v/>
      </c>
      <c r="EE126" s="300" t="str">
        <f t="shared" si="295"/>
        <v/>
      </c>
      <c r="EF126" s="300" t="str">
        <f t="shared" si="296"/>
        <v/>
      </c>
      <c r="EG126" s="300" t="str">
        <f t="shared" si="297"/>
        <v/>
      </c>
      <c r="EH126" s="300" t="str">
        <f t="shared" si="298"/>
        <v/>
      </c>
      <c r="EI126" s="300" t="str">
        <f t="shared" si="299"/>
        <v/>
      </c>
      <c r="EJ126" s="300" t="str">
        <f t="shared" si="300"/>
        <v/>
      </c>
      <c r="EK126" s="300" t="str">
        <f t="shared" si="301"/>
        <v/>
      </c>
      <c r="EL126" s="300" t="str">
        <f t="shared" si="302"/>
        <v/>
      </c>
      <c r="EM126" s="300" t="str">
        <f t="shared" si="303"/>
        <v/>
      </c>
      <c r="EN126" s="300" t="str">
        <f t="shared" si="304"/>
        <v/>
      </c>
      <c r="EO126" s="300" t="str">
        <f t="shared" si="305"/>
        <v/>
      </c>
      <c r="EP126" s="300" t="str">
        <f t="shared" si="306"/>
        <v/>
      </c>
      <c r="EQ126" s="300" t="str">
        <f t="shared" si="307"/>
        <v/>
      </c>
      <c r="ER126" s="300" t="str">
        <f t="shared" si="308"/>
        <v/>
      </c>
      <c r="ES126" s="300" t="str">
        <f t="shared" si="309"/>
        <v/>
      </c>
      <c r="ET126" s="300" t="str">
        <f t="shared" si="310"/>
        <v/>
      </c>
      <c r="EU126" s="300" t="str">
        <f t="shared" si="311"/>
        <v/>
      </c>
      <c r="EV126" s="300" t="str">
        <f t="shared" si="312"/>
        <v/>
      </c>
      <c r="EW126" s="300" t="str">
        <f t="shared" si="313"/>
        <v/>
      </c>
      <c r="EX126" s="300" t="str">
        <f t="shared" si="314"/>
        <v/>
      </c>
      <c r="EY126" s="300" t="str">
        <f t="shared" si="315"/>
        <v/>
      </c>
      <c r="EZ126" s="300" t="str">
        <f t="shared" si="316"/>
        <v/>
      </c>
      <c r="FA126" s="299">
        <f t="shared" si="317"/>
        <v>34.33</v>
      </c>
      <c r="FB126" s="299">
        <f>ROUND(FA126*(1+[5]Inflación!$G$50),2)</f>
        <v>34.770000000000003</v>
      </c>
      <c r="FC126" s="298">
        <f t="shared" si="318"/>
        <v>3.0312124849939837E-2</v>
      </c>
    </row>
    <row r="127" spans="2:159" ht="21" customHeight="1">
      <c r="B127" s="309">
        <f t="shared" si="319"/>
        <v>122</v>
      </c>
      <c r="C127" s="315" t="s">
        <v>948</v>
      </c>
      <c r="D127" s="315"/>
      <c r="E127" s="311" t="s">
        <v>12</v>
      </c>
      <c r="F127" s="314">
        <v>72.3</v>
      </c>
      <c r="G127" s="304"/>
      <c r="H127" s="302"/>
      <c r="I127" s="302"/>
      <c r="J127" s="301" t="str">
        <f>'[5]Precios de contratos anteriores'!AV131</f>
        <v xml:space="preserve"> </v>
      </c>
      <c r="K127" s="301" t="str">
        <f>'[5]Precios de contratos anteriores'!AW131</f>
        <v xml:space="preserve"> </v>
      </c>
      <c r="L127" s="301" t="str">
        <f>'[5]Precios de contratos anteriores'!AX131</f>
        <v xml:space="preserve"> </v>
      </c>
      <c r="M127" s="301" t="str">
        <f>'[5]Precios de contratos anteriores'!AY131</f>
        <v xml:space="preserve"> </v>
      </c>
      <c r="N127" s="302"/>
      <c r="O127" s="302"/>
      <c r="P127" s="302"/>
      <c r="Q127" s="302" t="str">
        <f>'[5]Precios de contratos anteriores'!AZ131</f>
        <v xml:space="preserve"> </v>
      </c>
      <c r="R127" s="302" t="str">
        <f>'[5]Precios de contratos anteriores'!BA131</f>
        <v xml:space="preserve"> </v>
      </c>
      <c r="S127" s="302" t="str">
        <f>'[5]Precios de contratos anteriores'!BB131</f>
        <v xml:space="preserve"> </v>
      </c>
      <c r="T127" s="302"/>
      <c r="U127" s="302"/>
      <c r="V127" s="302"/>
      <c r="W127" s="302"/>
      <c r="X127" s="302"/>
      <c r="Y127" s="302"/>
      <c r="Z127" s="302"/>
      <c r="AA127" s="302"/>
      <c r="AB127" s="302"/>
      <c r="AC127" s="302"/>
      <c r="AD127" s="302"/>
      <c r="AE127" s="302"/>
      <c r="AF127" s="302"/>
      <c r="AG127" s="302"/>
      <c r="AH127" s="302"/>
      <c r="AI127" s="302" t="str">
        <f>'[5]Precios de contratos anteriores'!BI131</f>
        <v xml:space="preserve"> </v>
      </c>
      <c r="AJ127" s="302"/>
      <c r="AK127" s="302"/>
      <c r="AL127" s="313">
        <v>750.08</v>
      </c>
      <c r="AM127" s="313">
        <v>753.09</v>
      </c>
      <c r="AN127" s="313">
        <v>975.1</v>
      </c>
      <c r="AO127" s="302"/>
      <c r="AP127" s="302"/>
      <c r="AQ127" s="302" t="str">
        <f>'[5]Precios de contratos anteriores'!BO131</f>
        <v xml:space="preserve"> </v>
      </c>
      <c r="AR127" s="303">
        <v>75.914999999999992</v>
      </c>
      <c r="AS127" s="303">
        <v>75.191999999999993</v>
      </c>
      <c r="AT127" s="303">
        <v>72.3</v>
      </c>
      <c r="AU127" s="302" t="str">
        <f>'[5]Precios de contratos anteriores'!BP131</f>
        <v xml:space="preserve"> </v>
      </c>
      <c r="AV127" s="302" t="str">
        <f>'[5]Precios de contratos anteriores'!BQ131</f>
        <v xml:space="preserve"> </v>
      </c>
      <c r="AW127" s="302" t="str">
        <f>'[5]Precios de contratos anteriores'!BR131</f>
        <v xml:space="preserve"> </v>
      </c>
      <c r="AX127" s="303"/>
      <c r="AY127" s="303"/>
      <c r="AZ127" s="303"/>
      <c r="BA127" s="303" t="str">
        <f>'[5]Precios de contratos anteriores'!BS131</f>
        <v xml:space="preserve"> </v>
      </c>
      <c r="BB127" s="303" t="str">
        <f>'[5]Precios de contratos anteriores'!BT131</f>
        <v xml:space="preserve"> </v>
      </c>
      <c r="BC127" s="302"/>
      <c r="BD127" s="302"/>
      <c r="BE127" s="302"/>
      <c r="BF127" s="302"/>
      <c r="BG127" s="302"/>
      <c r="BH127" s="302"/>
      <c r="BI127" s="302"/>
      <c r="BJ127" s="302"/>
      <c r="BK127" s="302"/>
      <c r="BL127" s="302"/>
      <c r="BM127" s="302"/>
      <c r="BN127" s="302"/>
      <c r="BO127" s="302"/>
      <c r="BP127" s="302"/>
      <c r="BQ127" s="302"/>
      <c r="BR127" s="302"/>
      <c r="BS127" s="302" t="str">
        <f>'[5]Precios de contratos anteriores'!CB131</f>
        <v xml:space="preserve"> </v>
      </c>
      <c r="BT127" s="302" t="str">
        <f>'[5]Precios de contratos anteriores'!CC131</f>
        <v xml:space="preserve"> </v>
      </c>
      <c r="BU127" s="302" t="str">
        <f>'[5]Precios de contratos anteriores'!CD131</f>
        <v xml:space="preserve"> </v>
      </c>
      <c r="BV127" s="302"/>
      <c r="BW127" s="302"/>
      <c r="BX127" s="302"/>
      <c r="BY127" s="301" t="str">
        <f>'[5]Precios de contratos anteriores'!CE131</f>
        <v xml:space="preserve"> </v>
      </c>
      <c r="BZ127" s="301" t="str">
        <f>'[5]Precios de contratos anteriores'!CF131</f>
        <v xml:space="preserve"> </v>
      </c>
      <c r="CA127" s="301" t="str">
        <f>'[5]Precios de contratos anteriores'!CG131</f>
        <v xml:space="preserve"> </v>
      </c>
      <c r="CB127" s="301">
        <f t="shared" si="240"/>
        <v>396.28242857142862</v>
      </c>
      <c r="CC127" s="301">
        <f t="shared" si="241"/>
        <v>408.89642662246268</v>
      </c>
      <c r="CD127" s="301">
        <f t="shared" si="320"/>
        <v>-12.613998051034059</v>
      </c>
      <c r="CE127" s="301">
        <f t="shared" si="243"/>
        <v>805.17885519389131</v>
      </c>
      <c r="CF127" s="301">
        <f t="shared" si="244"/>
        <v>79.53</v>
      </c>
      <c r="CG127" s="300" t="str">
        <f t="shared" si="245"/>
        <v/>
      </c>
      <c r="CH127" s="300" t="str">
        <f t="shared" si="246"/>
        <v/>
      </c>
      <c r="CI127" s="300" t="str">
        <f t="shared" si="247"/>
        <v/>
      </c>
      <c r="CJ127" s="300" t="str">
        <f t="shared" si="248"/>
        <v/>
      </c>
      <c r="CK127" s="300" t="str">
        <f t="shared" si="249"/>
        <v/>
      </c>
      <c r="CL127" s="300" t="str">
        <f t="shared" si="250"/>
        <v/>
      </c>
      <c r="CM127" s="300" t="str">
        <f t="shared" si="251"/>
        <v/>
      </c>
      <c r="CN127" s="300" t="str">
        <f t="shared" si="252"/>
        <v/>
      </c>
      <c r="CO127" s="300" t="str">
        <f t="shared" si="253"/>
        <v/>
      </c>
      <c r="CP127" s="300" t="str">
        <f t="shared" si="254"/>
        <v/>
      </c>
      <c r="CQ127" s="300" t="str">
        <f t="shared" si="255"/>
        <v/>
      </c>
      <c r="CR127" s="300" t="str">
        <f t="shared" si="256"/>
        <v/>
      </c>
      <c r="CS127" s="300" t="str">
        <f t="shared" si="257"/>
        <v/>
      </c>
      <c r="CT127" s="300" t="str">
        <f t="shared" si="258"/>
        <v/>
      </c>
      <c r="CU127" s="300" t="str">
        <f t="shared" si="259"/>
        <v/>
      </c>
      <c r="CV127" s="300" t="str">
        <f t="shared" si="260"/>
        <v/>
      </c>
      <c r="CW127" s="300" t="str">
        <f t="shared" si="261"/>
        <v/>
      </c>
      <c r="CX127" s="300" t="str">
        <f t="shared" si="262"/>
        <v/>
      </c>
      <c r="CY127" s="300" t="str">
        <f t="shared" si="263"/>
        <v/>
      </c>
      <c r="CZ127" s="300" t="str">
        <f t="shared" si="264"/>
        <v/>
      </c>
      <c r="DA127" s="300" t="str">
        <f t="shared" si="265"/>
        <v/>
      </c>
      <c r="DB127" s="300" t="str">
        <f t="shared" si="266"/>
        <v/>
      </c>
      <c r="DC127" s="300" t="str">
        <f t="shared" si="267"/>
        <v/>
      </c>
      <c r="DD127" s="300" t="str">
        <f t="shared" si="268"/>
        <v/>
      </c>
      <c r="DE127" s="300" t="str">
        <f t="shared" si="269"/>
        <v/>
      </c>
      <c r="DF127" s="300" t="str">
        <f t="shared" si="270"/>
        <v/>
      </c>
      <c r="DG127" s="300" t="str">
        <f t="shared" si="271"/>
        <v/>
      </c>
      <c r="DH127" s="300" t="str">
        <f t="shared" si="272"/>
        <v/>
      </c>
      <c r="DI127" s="300" t="str">
        <f t="shared" si="273"/>
        <v/>
      </c>
      <c r="DJ127" s="300" t="str">
        <f t="shared" si="274"/>
        <v/>
      </c>
      <c r="DK127" s="300" t="str">
        <f t="shared" si="275"/>
        <v/>
      </c>
      <c r="DL127" s="300" t="str">
        <f t="shared" si="276"/>
        <v/>
      </c>
      <c r="DM127" s="300" t="str">
        <f t="shared" si="277"/>
        <v/>
      </c>
      <c r="DN127" s="300" t="str">
        <f t="shared" si="278"/>
        <v/>
      </c>
      <c r="DO127" s="300" t="str">
        <f t="shared" si="279"/>
        <v/>
      </c>
      <c r="DP127" s="300" t="str">
        <f t="shared" si="280"/>
        <v/>
      </c>
      <c r="DQ127" s="300">
        <f t="shared" si="281"/>
        <v>75.914999999999992</v>
      </c>
      <c r="DR127" s="300">
        <f t="shared" si="282"/>
        <v>75.191999999999993</v>
      </c>
      <c r="DS127" s="300">
        <f t="shared" si="283"/>
        <v>72.3</v>
      </c>
      <c r="DT127" s="300" t="str">
        <f t="shared" si="284"/>
        <v/>
      </c>
      <c r="DU127" s="300" t="str">
        <f t="shared" si="285"/>
        <v/>
      </c>
      <c r="DV127" s="300" t="str">
        <f t="shared" si="286"/>
        <v/>
      </c>
      <c r="DW127" s="300" t="str">
        <f t="shared" si="287"/>
        <v/>
      </c>
      <c r="DX127" s="300" t="str">
        <f t="shared" si="288"/>
        <v/>
      </c>
      <c r="DY127" s="300" t="str">
        <f t="shared" si="289"/>
        <v/>
      </c>
      <c r="DZ127" s="300" t="str">
        <f t="shared" si="290"/>
        <v/>
      </c>
      <c r="EA127" s="300" t="str">
        <f t="shared" si="291"/>
        <v/>
      </c>
      <c r="EB127" s="300" t="str">
        <f t="shared" si="292"/>
        <v/>
      </c>
      <c r="EC127" s="300" t="str">
        <f t="shared" si="293"/>
        <v/>
      </c>
      <c r="ED127" s="300" t="str">
        <f t="shared" si="294"/>
        <v/>
      </c>
      <c r="EE127" s="300" t="str">
        <f t="shared" si="295"/>
        <v/>
      </c>
      <c r="EF127" s="300" t="str">
        <f t="shared" si="296"/>
        <v/>
      </c>
      <c r="EG127" s="300" t="str">
        <f t="shared" si="297"/>
        <v/>
      </c>
      <c r="EH127" s="300" t="str">
        <f t="shared" si="298"/>
        <v/>
      </c>
      <c r="EI127" s="300" t="str">
        <f t="shared" si="299"/>
        <v/>
      </c>
      <c r="EJ127" s="300" t="str">
        <f t="shared" si="300"/>
        <v/>
      </c>
      <c r="EK127" s="300" t="str">
        <f t="shared" si="301"/>
        <v/>
      </c>
      <c r="EL127" s="300" t="str">
        <f t="shared" si="302"/>
        <v/>
      </c>
      <c r="EM127" s="300" t="str">
        <f t="shared" si="303"/>
        <v/>
      </c>
      <c r="EN127" s="300" t="str">
        <f t="shared" si="304"/>
        <v/>
      </c>
      <c r="EO127" s="300" t="str">
        <f t="shared" si="305"/>
        <v/>
      </c>
      <c r="EP127" s="300" t="str">
        <f t="shared" si="306"/>
        <v/>
      </c>
      <c r="EQ127" s="300" t="str">
        <f t="shared" si="307"/>
        <v/>
      </c>
      <c r="ER127" s="300" t="str">
        <f t="shared" si="308"/>
        <v/>
      </c>
      <c r="ES127" s="300" t="str">
        <f t="shared" si="309"/>
        <v/>
      </c>
      <c r="ET127" s="300" t="str">
        <f t="shared" si="310"/>
        <v/>
      </c>
      <c r="EU127" s="300" t="str">
        <f t="shared" si="311"/>
        <v/>
      </c>
      <c r="EV127" s="300" t="str">
        <f t="shared" si="312"/>
        <v/>
      </c>
      <c r="EW127" s="300" t="str">
        <f t="shared" si="313"/>
        <v/>
      </c>
      <c r="EX127" s="300" t="str">
        <f t="shared" si="314"/>
        <v/>
      </c>
      <c r="EY127" s="300" t="str">
        <f t="shared" si="315"/>
        <v/>
      </c>
      <c r="EZ127" s="300" t="str">
        <f t="shared" si="316"/>
        <v/>
      </c>
      <c r="FA127" s="299">
        <f t="shared" si="317"/>
        <v>74.5</v>
      </c>
      <c r="FB127" s="299">
        <f>ROUND(FA127*(1+[5]Inflación!$G$50),2)</f>
        <v>75.459999999999994</v>
      </c>
      <c r="FC127" s="298">
        <f t="shared" si="318"/>
        <v>3.042876901798075E-2</v>
      </c>
    </row>
    <row r="128" spans="2:159" s="364" customFormat="1" ht="21" customHeight="1">
      <c r="B128" s="352">
        <f t="shared" si="319"/>
        <v>123</v>
      </c>
      <c r="C128" s="353" t="s">
        <v>148</v>
      </c>
      <c r="D128" s="353"/>
      <c r="E128" s="355" t="s">
        <v>12</v>
      </c>
      <c r="F128" s="356">
        <v>0.06</v>
      </c>
      <c r="G128" s="357"/>
      <c r="H128" s="354"/>
      <c r="I128" s="354"/>
      <c r="J128" s="358">
        <f>'[5]Precios de contratos anteriores'!AV132</f>
        <v>2.7719519999999994E-2</v>
      </c>
      <c r="K128" s="358" t="str">
        <f>'[5]Precios de contratos anteriores'!AW132</f>
        <v xml:space="preserve"> </v>
      </c>
      <c r="L128" s="358" t="str">
        <f>'[5]Precios de contratos anteriores'!AX132</f>
        <v xml:space="preserve"> </v>
      </c>
      <c r="M128" s="358" t="str">
        <f>'[5]Precios de contratos anteriores'!AY132</f>
        <v xml:space="preserve"> </v>
      </c>
      <c r="N128" s="354"/>
      <c r="O128" s="354"/>
      <c r="P128" s="354"/>
      <c r="Q128" s="354" t="str">
        <f>'[5]Precios de contratos anteriores'!AZ132</f>
        <v xml:space="preserve"> </v>
      </c>
      <c r="R128" s="354" t="str">
        <f>'[5]Precios de contratos anteriores'!BA132</f>
        <v xml:space="preserve"> </v>
      </c>
      <c r="S128" s="354" t="str">
        <f>'[5]Precios de contratos anteriores'!BB132</f>
        <v xml:space="preserve"> </v>
      </c>
      <c r="T128" s="354"/>
      <c r="U128" s="354"/>
      <c r="V128" s="354"/>
      <c r="W128" s="354"/>
      <c r="X128" s="354"/>
      <c r="Y128" s="354"/>
      <c r="Z128" s="354"/>
      <c r="AA128" s="354"/>
      <c r="AB128" s="354"/>
      <c r="AC128" s="354"/>
      <c r="AD128" s="354"/>
      <c r="AE128" s="354"/>
      <c r="AF128" s="354"/>
      <c r="AG128" s="354"/>
      <c r="AH128" s="354"/>
      <c r="AI128" s="354" t="str">
        <f>'[5]Precios de contratos anteriores'!BI132</f>
        <v xml:space="preserve"> </v>
      </c>
      <c r="AJ128" s="354"/>
      <c r="AK128" s="354"/>
      <c r="AL128" s="359">
        <v>0.09</v>
      </c>
      <c r="AM128" s="359">
        <v>0.1</v>
      </c>
      <c r="AN128" s="359">
        <v>0.12</v>
      </c>
      <c r="AO128" s="354"/>
      <c r="AP128" s="354"/>
      <c r="AQ128" s="354" t="str">
        <f>'[5]Precios de contratos anteriores'!BO132</f>
        <v xml:space="preserve"> </v>
      </c>
      <c r="AR128" s="360">
        <v>6.3E-2</v>
      </c>
      <c r="AS128" s="360">
        <v>6.2399999999999997E-2</v>
      </c>
      <c r="AT128" s="360">
        <v>0.08</v>
      </c>
      <c r="AU128" s="354" t="str">
        <f>'[5]Precios de contratos anteriores'!BP132</f>
        <v xml:space="preserve"> </v>
      </c>
      <c r="AV128" s="354" t="str">
        <f>'[5]Precios de contratos anteriores'!BQ132</f>
        <v xml:space="preserve"> </v>
      </c>
      <c r="AW128" s="354" t="str">
        <f>'[5]Precios de contratos anteriores'!BR132</f>
        <v xml:space="preserve"> </v>
      </c>
      <c r="AX128" s="360"/>
      <c r="AY128" s="360"/>
      <c r="AZ128" s="360">
        <v>0.08</v>
      </c>
      <c r="BA128" s="360" t="str">
        <f>'[5]Precios de contratos anteriores'!BS132</f>
        <v xml:space="preserve"> </v>
      </c>
      <c r="BB128" s="360" t="str">
        <f>'[5]Precios de contratos anteriores'!BT132</f>
        <v xml:space="preserve"> </v>
      </c>
      <c r="BC128" s="354"/>
      <c r="BD128" s="354"/>
      <c r="BE128" s="354"/>
      <c r="BF128" s="354"/>
      <c r="BG128" s="354"/>
      <c r="BH128" s="354"/>
      <c r="BI128" s="354"/>
      <c r="BJ128" s="354"/>
      <c r="BK128" s="354"/>
      <c r="BL128" s="354"/>
      <c r="BM128" s="354"/>
      <c r="BN128" s="354"/>
      <c r="BO128" s="354"/>
      <c r="BP128" s="354"/>
      <c r="BQ128" s="354"/>
      <c r="BR128" s="354"/>
      <c r="BS128" s="354" t="str">
        <f>'[5]Precios de contratos anteriores'!CB132</f>
        <v xml:space="preserve"> </v>
      </c>
      <c r="BT128" s="354" t="str">
        <f>'[5]Precios de contratos anteriores'!CC132</f>
        <v xml:space="preserve"> </v>
      </c>
      <c r="BU128" s="354" t="str">
        <f>'[5]Precios de contratos anteriores'!CD132</f>
        <v xml:space="preserve"> </v>
      </c>
      <c r="BV128" s="354"/>
      <c r="BW128" s="354"/>
      <c r="BX128" s="354"/>
      <c r="BY128" s="358" t="str">
        <f>'[5]Precios de contratos anteriores'!CE132</f>
        <v xml:space="preserve"> </v>
      </c>
      <c r="BZ128" s="358" t="str">
        <f>'[5]Precios de contratos anteriores'!CF132</f>
        <v xml:space="preserve"> </v>
      </c>
      <c r="CA128" s="358" t="str">
        <f>'[5]Precios de contratos anteriores'!CG132</f>
        <v xml:space="preserve"> </v>
      </c>
      <c r="CB128" s="358">
        <f t="shared" si="240"/>
        <v>7.5902168888888871E-2</v>
      </c>
      <c r="CC128" s="358">
        <f t="shared" si="241"/>
        <v>2.6647885963744192E-2</v>
      </c>
      <c r="CD128" s="358">
        <f t="shared" si="320"/>
        <v>4.925428292514468E-2</v>
      </c>
      <c r="CE128" s="358">
        <f t="shared" si="243"/>
        <v>0.10255005485263306</v>
      </c>
      <c r="CF128" s="358">
        <f t="shared" si="244"/>
        <v>6.6000000000000003E-2</v>
      </c>
      <c r="CG128" s="361" t="str">
        <f t="shared" si="245"/>
        <v/>
      </c>
      <c r="CH128" s="361" t="str">
        <f t="shared" si="246"/>
        <v/>
      </c>
      <c r="CI128" s="361" t="str">
        <f t="shared" si="247"/>
        <v/>
      </c>
      <c r="CJ128" s="361" t="str">
        <f t="shared" si="248"/>
        <v/>
      </c>
      <c r="CK128" s="361" t="str">
        <f t="shared" si="249"/>
        <v/>
      </c>
      <c r="CL128" s="361" t="str">
        <f t="shared" si="250"/>
        <v/>
      </c>
      <c r="CM128" s="361" t="str">
        <f t="shared" si="251"/>
        <v/>
      </c>
      <c r="CN128" s="361" t="str">
        <f t="shared" si="252"/>
        <v/>
      </c>
      <c r="CO128" s="361" t="str">
        <f t="shared" si="253"/>
        <v/>
      </c>
      <c r="CP128" s="361" t="str">
        <f t="shared" si="254"/>
        <v/>
      </c>
      <c r="CQ128" s="361" t="str">
        <f t="shared" si="255"/>
        <v/>
      </c>
      <c r="CR128" s="361" t="str">
        <f t="shared" si="256"/>
        <v/>
      </c>
      <c r="CS128" s="361" t="str">
        <f t="shared" si="257"/>
        <v/>
      </c>
      <c r="CT128" s="361" t="str">
        <f t="shared" si="258"/>
        <v/>
      </c>
      <c r="CU128" s="361" t="str">
        <f t="shared" si="259"/>
        <v/>
      </c>
      <c r="CV128" s="361" t="str">
        <f t="shared" si="260"/>
        <v/>
      </c>
      <c r="CW128" s="361" t="str">
        <f t="shared" si="261"/>
        <v/>
      </c>
      <c r="CX128" s="361" t="str">
        <f t="shared" si="262"/>
        <v/>
      </c>
      <c r="CY128" s="361" t="str">
        <f t="shared" si="263"/>
        <v/>
      </c>
      <c r="CZ128" s="361" t="str">
        <f t="shared" si="264"/>
        <v/>
      </c>
      <c r="DA128" s="361" t="str">
        <f t="shared" si="265"/>
        <v/>
      </c>
      <c r="DB128" s="361" t="str">
        <f t="shared" si="266"/>
        <v/>
      </c>
      <c r="DC128" s="361" t="str">
        <f t="shared" si="267"/>
        <v/>
      </c>
      <c r="DD128" s="361" t="str">
        <f t="shared" si="268"/>
        <v/>
      </c>
      <c r="DE128" s="361" t="str">
        <f t="shared" si="269"/>
        <v/>
      </c>
      <c r="DF128" s="361" t="str">
        <f t="shared" si="270"/>
        <v/>
      </c>
      <c r="DG128" s="361" t="str">
        <f t="shared" si="271"/>
        <v/>
      </c>
      <c r="DH128" s="361" t="str">
        <f t="shared" si="272"/>
        <v/>
      </c>
      <c r="DI128" s="361" t="str">
        <f t="shared" si="273"/>
        <v/>
      </c>
      <c r="DJ128" s="361" t="str">
        <f t="shared" si="274"/>
        <v/>
      </c>
      <c r="DK128" s="361" t="str">
        <f t="shared" si="275"/>
        <v/>
      </c>
      <c r="DL128" s="361" t="str">
        <f t="shared" si="276"/>
        <v/>
      </c>
      <c r="DM128" s="361" t="str">
        <f t="shared" si="277"/>
        <v/>
      </c>
      <c r="DN128" s="361" t="str">
        <f t="shared" si="278"/>
        <v/>
      </c>
      <c r="DO128" s="361" t="str">
        <f t="shared" si="279"/>
        <v/>
      </c>
      <c r="DP128" s="361" t="str">
        <f t="shared" si="280"/>
        <v/>
      </c>
      <c r="DQ128" s="361">
        <f t="shared" si="281"/>
        <v>6.3E-2</v>
      </c>
      <c r="DR128" s="361">
        <f t="shared" si="282"/>
        <v>6.2399999999999997E-2</v>
      </c>
      <c r="DS128" s="361" t="str">
        <f t="shared" si="283"/>
        <v/>
      </c>
      <c r="DT128" s="361" t="str">
        <f t="shared" si="284"/>
        <v/>
      </c>
      <c r="DU128" s="361" t="str">
        <f t="shared" si="285"/>
        <v/>
      </c>
      <c r="DV128" s="361" t="str">
        <f t="shared" si="286"/>
        <v/>
      </c>
      <c r="DW128" s="361" t="str">
        <f t="shared" si="287"/>
        <v/>
      </c>
      <c r="DX128" s="361" t="str">
        <f t="shared" si="288"/>
        <v/>
      </c>
      <c r="DY128" s="361" t="str">
        <f t="shared" si="289"/>
        <v/>
      </c>
      <c r="DZ128" s="361" t="str">
        <f t="shared" si="290"/>
        <v/>
      </c>
      <c r="EA128" s="361" t="str">
        <f t="shared" si="291"/>
        <v/>
      </c>
      <c r="EB128" s="361" t="str">
        <f t="shared" si="292"/>
        <v/>
      </c>
      <c r="EC128" s="361" t="str">
        <f t="shared" si="293"/>
        <v/>
      </c>
      <c r="ED128" s="361" t="str">
        <f t="shared" si="294"/>
        <v/>
      </c>
      <c r="EE128" s="361" t="str">
        <f t="shared" si="295"/>
        <v/>
      </c>
      <c r="EF128" s="361" t="str">
        <f t="shared" si="296"/>
        <v/>
      </c>
      <c r="EG128" s="361" t="str">
        <f t="shared" si="297"/>
        <v/>
      </c>
      <c r="EH128" s="361" t="str">
        <f t="shared" si="298"/>
        <v/>
      </c>
      <c r="EI128" s="361" t="str">
        <f t="shared" si="299"/>
        <v/>
      </c>
      <c r="EJ128" s="361" t="str">
        <f t="shared" si="300"/>
        <v/>
      </c>
      <c r="EK128" s="361" t="str">
        <f t="shared" si="301"/>
        <v/>
      </c>
      <c r="EL128" s="361" t="str">
        <f t="shared" si="302"/>
        <v/>
      </c>
      <c r="EM128" s="361" t="str">
        <f t="shared" si="303"/>
        <v/>
      </c>
      <c r="EN128" s="361" t="str">
        <f t="shared" si="304"/>
        <v/>
      </c>
      <c r="EO128" s="361" t="str">
        <f t="shared" si="305"/>
        <v/>
      </c>
      <c r="EP128" s="361" t="str">
        <f t="shared" si="306"/>
        <v/>
      </c>
      <c r="EQ128" s="361" t="str">
        <f t="shared" si="307"/>
        <v/>
      </c>
      <c r="ER128" s="361" t="str">
        <f t="shared" si="308"/>
        <v/>
      </c>
      <c r="ES128" s="361" t="str">
        <f t="shared" si="309"/>
        <v/>
      </c>
      <c r="ET128" s="361" t="str">
        <f t="shared" si="310"/>
        <v/>
      </c>
      <c r="EU128" s="361" t="str">
        <f t="shared" si="311"/>
        <v/>
      </c>
      <c r="EV128" s="361" t="str">
        <f t="shared" si="312"/>
        <v/>
      </c>
      <c r="EW128" s="361" t="str">
        <f t="shared" si="313"/>
        <v/>
      </c>
      <c r="EX128" s="361" t="str">
        <f t="shared" si="314"/>
        <v/>
      </c>
      <c r="EY128" s="361" t="str">
        <f t="shared" si="315"/>
        <v/>
      </c>
      <c r="EZ128" s="361" t="str">
        <f t="shared" si="316"/>
        <v/>
      </c>
      <c r="FA128" s="362">
        <f t="shared" si="317"/>
        <v>0.06</v>
      </c>
      <c r="FB128" s="362">
        <f>ROUND(FA128*(1+[5]Inflación!$G$50),2)</f>
        <v>0.06</v>
      </c>
      <c r="FC128" s="363">
        <f t="shared" si="318"/>
        <v>0</v>
      </c>
    </row>
    <row r="129" spans="2:159" s="364" customFormat="1" ht="21" customHeight="1">
      <c r="B129" s="352">
        <f t="shared" si="319"/>
        <v>124</v>
      </c>
      <c r="C129" s="353" t="s">
        <v>149</v>
      </c>
      <c r="D129" s="354" t="s">
        <v>931</v>
      </c>
      <c r="E129" s="355" t="s">
        <v>12</v>
      </c>
      <c r="F129" s="356">
        <v>0.03</v>
      </c>
      <c r="G129" s="357"/>
      <c r="H129" s="354"/>
      <c r="I129" s="354"/>
      <c r="J129" s="358" t="str">
        <f>'[5]Precios de contratos anteriores'!AV133</f>
        <v xml:space="preserve"> </v>
      </c>
      <c r="K129" s="358" t="str">
        <f>'[5]Precios de contratos anteriores'!AW133</f>
        <v xml:space="preserve"> </v>
      </c>
      <c r="L129" s="358" t="str">
        <f>'[5]Precios de contratos anteriores'!AX133</f>
        <v xml:space="preserve"> </v>
      </c>
      <c r="M129" s="358" t="str">
        <f>'[5]Precios de contratos anteriores'!AY133</f>
        <v xml:space="preserve"> </v>
      </c>
      <c r="N129" s="354"/>
      <c r="O129" s="354"/>
      <c r="P129" s="354"/>
      <c r="Q129" s="354" t="str">
        <f>'[5]Precios de contratos anteriores'!AZ133</f>
        <v xml:space="preserve"> </v>
      </c>
      <c r="R129" s="354" t="str">
        <f>'[5]Precios de contratos anteriores'!BA133</f>
        <v xml:space="preserve"> </v>
      </c>
      <c r="S129" s="354" t="str">
        <f>'[5]Precios de contratos anteriores'!BB133</f>
        <v xml:space="preserve"> </v>
      </c>
      <c r="T129" s="354"/>
      <c r="U129" s="354"/>
      <c r="V129" s="354"/>
      <c r="W129" s="354"/>
      <c r="X129" s="354"/>
      <c r="Y129" s="354"/>
      <c r="Z129" s="354"/>
      <c r="AA129" s="354"/>
      <c r="AB129" s="354"/>
      <c r="AC129" s="354"/>
      <c r="AD129" s="354"/>
      <c r="AE129" s="354"/>
      <c r="AF129" s="354"/>
      <c r="AG129" s="354"/>
      <c r="AH129" s="354"/>
      <c r="AI129" s="354" t="str">
        <f>'[5]Precios de contratos anteriores'!BI133</f>
        <v xml:space="preserve"> </v>
      </c>
      <c r="AJ129" s="354"/>
      <c r="AK129" s="354"/>
      <c r="AL129" s="359">
        <v>0.05</v>
      </c>
      <c r="AM129" s="359">
        <v>0.08</v>
      </c>
      <c r="AN129" s="359">
        <v>7.0000000000000007E-2</v>
      </c>
      <c r="AO129" s="354"/>
      <c r="AP129" s="354"/>
      <c r="AQ129" s="354" t="str">
        <f>'[5]Precios de contratos anteriores'!BO133</f>
        <v xml:space="preserve"> </v>
      </c>
      <c r="AR129" s="360">
        <v>3.15E-2</v>
      </c>
      <c r="AS129" s="360">
        <v>3.1199999999999999E-2</v>
      </c>
      <c r="AT129" s="360">
        <v>0.05</v>
      </c>
      <c r="AU129" s="354" t="str">
        <f>'[5]Precios de contratos anteriores'!BP133</f>
        <v xml:space="preserve"> </v>
      </c>
      <c r="AV129" s="354" t="str">
        <f>'[5]Precios de contratos anteriores'!BQ133</f>
        <v xml:space="preserve"> </v>
      </c>
      <c r="AW129" s="354" t="str">
        <f>'[5]Precios de contratos anteriores'!BR133</f>
        <v xml:space="preserve"> </v>
      </c>
      <c r="AX129" s="360"/>
      <c r="AY129" s="360"/>
      <c r="AZ129" s="360"/>
      <c r="BA129" s="360" t="str">
        <f>'[5]Precios de contratos anteriores'!BS133</f>
        <v xml:space="preserve"> </v>
      </c>
      <c r="BB129" s="360" t="str">
        <f>'[5]Precios de contratos anteriores'!BT133</f>
        <v xml:space="preserve"> </v>
      </c>
      <c r="BC129" s="354"/>
      <c r="BD129" s="354"/>
      <c r="BE129" s="354"/>
      <c r="BF129" s="354"/>
      <c r="BG129" s="354"/>
      <c r="BH129" s="354"/>
      <c r="BI129" s="354"/>
      <c r="BJ129" s="354"/>
      <c r="BK129" s="354"/>
      <c r="BL129" s="354"/>
      <c r="BM129" s="354"/>
      <c r="BN129" s="354"/>
      <c r="BO129" s="354"/>
      <c r="BP129" s="354"/>
      <c r="BQ129" s="354"/>
      <c r="BR129" s="354"/>
      <c r="BS129" s="354" t="str">
        <f>'[5]Precios de contratos anteriores'!CB133</f>
        <v xml:space="preserve"> </v>
      </c>
      <c r="BT129" s="354" t="str">
        <f>'[5]Precios de contratos anteriores'!CC133</f>
        <v xml:space="preserve"> </v>
      </c>
      <c r="BU129" s="354" t="str">
        <f>'[5]Precios de contratos anteriores'!CD133</f>
        <v xml:space="preserve"> </v>
      </c>
      <c r="BV129" s="354"/>
      <c r="BW129" s="354"/>
      <c r="BX129" s="354"/>
      <c r="BY129" s="358" t="str">
        <f>'[5]Precios de contratos anteriores'!CE133</f>
        <v xml:space="preserve"> </v>
      </c>
      <c r="BZ129" s="358" t="str">
        <f>'[5]Precios de contratos anteriores'!CF133</f>
        <v xml:space="preserve"> </v>
      </c>
      <c r="CA129" s="358" t="str">
        <f>'[5]Precios de contratos anteriores'!CG133</f>
        <v xml:space="preserve"> </v>
      </c>
      <c r="CB129" s="358">
        <f t="shared" si="240"/>
        <v>4.8957142857142859E-2</v>
      </c>
      <c r="CC129" s="358">
        <f t="shared" si="241"/>
        <v>1.9950259575826499E-2</v>
      </c>
      <c r="CD129" s="358">
        <f t="shared" si="320"/>
        <v>2.900688328131636E-2</v>
      </c>
      <c r="CE129" s="358">
        <f t="shared" si="243"/>
        <v>6.8907402432969361E-2</v>
      </c>
      <c r="CF129" s="358">
        <f t="shared" si="244"/>
        <v>3.3000000000000002E-2</v>
      </c>
      <c r="CG129" s="361" t="str">
        <f t="shared" si="245"/>
        <v/>
      </c>
      <c r="CH129" s="361" t="str">
        <f t="shared" si="246"/>
        <v/>
      </c>
      <c r="CI129" s="361" t="str">
        <f t="shared" si="247"/>
        <v/>
      </c>
      <c r="CJ129" s="361" t="str">
        <f t="shared" si="248"/>
        <v/>
      </c>
      <c r="CK129" s="361" t="str">
        <f t="shared" si="249"/>
        <v/>
      </c>
      <c r="CL129" s="361" t="str">
        <f t="shared" si="250"/>
        <v/>
      </c>
      <c r="CM129" s="361" t="str">
        <f t="shared" si="251"/>
        <v/>
      </c>
      <c r="CN129" s="361" t="str">
        <f t="shared" si="252"/>
        <v/>
      </c>
      <c r="CO129" s="361" t="str">
        <f t="shared" si="253"/>
        <v/>
      </c>
      <c r="CP129" s="361" t="str">
        <f t="shared" si="254"/>
        <v/>
      </c>
      <c r="CQ129" s="361" t="str">
        <f t="shared" si="255"/>
        <v/>
      </c>
      <c r="CR129" s="361" t="str">
        <f t="shared" si="256"/>
        <v/>
      </c>
      <c r="CS129" s="361" t="str">
        <f t="shared" si="257"/>
        <v/>
      </c>
      <c r="CT129" s="361" t="str">
        <f t="shared" si="258"/>
        <v/>
      </c>
      <c r="CU129" s="361" t="str">
        <f t="shared" si="259"/>
        <v/>
      </c>
      <c r="CV129" s="361" t="str">
        <f t="shared" si="260"/>
        <v/>
      </c>
      <c r="CW129" s="361" t="str">
        <f t="shared" si="261"/>
        <v/>
      </c>
      <c r="CX129" s="361" t="str">
        <f t="shared" si="262"/>
        <v/>
      </c>
      <c r="CY129" s="361" t="str">
        <f t="shared" si="263"/>
        <v/>
      </c>
      <c r="CZ129" s="361" t="str">
        <f t="shared" si="264"/>
        <v/>
      </c>
      <c r="DA129" s="361" t="str">
        <f t="shared" si="265"/>
        <v/>
      </c>
      <c r="DB129" s="361" t="str">
        <f t="shared" si="266"/>
        <v/>
      </c>
      <c r="DC129" s="361" t="str">
        <f t="shared" si="267"/>
        <v/>
      </c>
      <c r="DD129" s="361" t="str">
        <f t="shared" si="268"/>
        <v/>
      </c>
      <c r="DE129" s="361" t="str">
        <f t="shared" si="269"/>
        <v/>
      </c>
      <c r="DF129" s="361" t="str">
        <f t="shared" si="270"/>
        <v/>
      </c>
      <c r="DG129" s="361" t="str">
        <f t="shared" si="271"/>
        <v/>
      </c>
      <c r="DH129" s="361" t="str">
        <f t="shared" si="272"/>
        <v/>
      </c>
      <c r="DI129" s="361" t="str">
        <f t="shared" si="273"/>
        <v/>
      </c>
      <c r="DJ129" s="361" t="str">
        <f t="shared" si="274"/>
        <v/>
      </c>
      <c r="DK129" s="361" t="str">
        <f t="shared" si="275"/>
        <v/>
      </c>
      <c r="DL129" s="361" t="str">
        <f t="shared" si="276"/>
        <v/>
      </c>
      <c r="DM129" s="361" t="str">
        <f t="shared" si="277"/>
        <v/>
      </c>
      <c r="DN129" s="361" t="str">
        <f t="shared" si="278"/>
        <v/>
      </c>
      <c r="DO129" s="361" t="str">
        <f t="shared" si="279"/>
        <v/>
      </c>
      <c r="DP129" s="361" t="str">
        <f t="shared" si="280"/>
        <v/>
      </c>
      <c r="DQ129" s="361">
        <f t="shared" si="281"/>
        <v>3.15E-2</v>
      </c>
      <c r="DR129" s="361">
        <f t="shared" si="282"/>
        <v>3.1199999999999999E-2</v>
      </c>
      <c r="DS129" s="361" t="str">
        <f t="shared" si="283"/>
        <v/>
      </c>
      <c r="DT129" s="361" t="str">
        <f t="shared" si="284"/>
        <v/>
      </c>
      <c r="DU129" s="361" t="str">
        <f t="shared" si="285"/>
        <v/>
      </c>
      <c r="DV129" s="361" t="str">
        <f t="shared" si="286"/>
        <v/>
      </c>
      <c r="DW129" s="361" t="str">
        <f t="shared" si="287"/>
        <v/>
      </c>
      <c r="DX129" s="361" t="str">
        <f t="shared" si="288"/>
        <v/>
      </c>
      <c r="DY129" s="361" t="str">
        <f t="shared" si="289"/>
        <v/>
      </c>
      <c r="DZ129" s="361" t="str">
        <f t="shared" si="290"/>
        <v/>
      </c>
      <c r="EA129" s="361" t="str">
        <f t="shared" si="291"/>
        <v/>
      </c>
      <c r="EB129" s="361" t="str">
        <f t="shared" si="292"/>
        <v/>
      </c>
      <c r="EC129" s="361" t="str">
        <f t="shared" si="293"/>
        <v/>
      </c>
      <c r="ED129" s="361" t="str">
        <f t="shared" si="294"/>
        <v/>
      </c>
      <c r="EE129" s="361" t="str">
        <f t="shared" si="295"/>
        <v/>
      </c>
      <c r="EF129" s="361" t="str">
        <f t="shared" si="296"/>
        <v/>
      </c>
      <c r="EG129" s="361" t="str">
        <f t="shared" si="297"/>
        <v/>
      </c>
      <c r="EH129" s="361" t="str">
        <f t="shared" si="298"/>
        <v/>
      </c>
      <c r="EI129" s="361" t="str">
        <f t="shared" si="299"/>
        <v/>
      </c>
      <c r="EJ129" s="361" t="str">
        <f t="shared" si="300"/>
        <v/>
      </c>
      <c r="EK129" s="361" t="str">
        <f t="shared" si="301"/>
        <v/>
      </c>
      <c r="EL129" s="361" t="str">
        <f t="shared" si="302"/>
        <v/>
      </c>
      <c r="EM129" s="361" t="str">
        <f t="shared" si="303"/>
        <v/>
      </c>
      <c r="EN129" s="361" t="str">
        <f t="shared" si="304"/>
        <v/>
      </c>
      <c r="EO129" s="361" t="str">
        <f t="shared" si="305"/>
        <v/>
      </c>
      <c r="EP129" s="361" t="str">
        <f t="shared" si="306"/>
        <v/>
      </c>
      <c r="EQ129" s="361" t="str">
        <f t="shared" si="307"/>
        <v/>
      </c>
      <c r="ER129" s="361" t="str">
        <f t="shared" si="308"/>
        <v/>
      </c>
      <c r="ES129" s="361" t="str">
        <f t="shared" si="309"/>
        <v/>
      </c>
      <c r="ET129" s="361" t="str">
        <f t="shared" si="310"/>
        <v/>
      </c>
      <c r="EU129" s="361" t="str">
        <f t="shared" si="311"/>
        <v/>
      </c>
      <c r="EV129" s="361" t="str">
        <f t="shared" si="312"/>
        <v/>
      </c>
      <c r="EW129" s="361" t="str">
        <f t="shared" si="313"/>
        <v/>
      </c>
      <c r="EX129" s="361" t="str">
        <f t="shared" si="314"/>
        <v/>
      </c>
      <c r="EY129" s="361" t="str">
        <f t="shared" si="315"/>
        <v/>
      </c>
      <c r="EZ129" s="361" t="str">
        <f t="shared" si="316"/>
        <v/>
      </c>
      <c r="FA129" s="362">
        <f t="shared" si="317"/>
        <v>0.03</v>
      </c>
      <c r="FB129" s="362">
        <f>ROUND(FA129*(1+[5]Inflación!$G$50),2)</f>
        <v>0.03</v>
      </c>
      <c r="FC129" s="363">
        <f t="shared" si="318"/>
        <v>0</v>
      </c>
    </row>
    <row r="130" spans="2:159" ht="21" customHeight="1">
      <c r="B130" s="309">
        <f t="shared" si="319"/>
        <v>125</v>
      </c>
      <c r="C130" s="316" t="s">
        <v>947</v>
      </c>
      <c r="D130" s="302"/>
      <c r="E130" s="311" t="s">
        <v>12</v>
      </c>
      <c r="F130" s="314">
        <v>14.28</v>
      </c>
      <c r="G130" s="304"/>
      <c r="H130" s="302"/>
      <c r="I130" s="302"/>
      <c r="J130" s="301" t="str">
        <f>'[5]Precios de contratos anteriores'!AV134</f>
        <v xml:space="preserve"> </v>
      </c>
      <c r="K130" s="301" t="str">
        <f>'[5]Precios de contratos anteriores'!AW134</f>
        <v xml:space="preserve"> </v>
      </c>
      <c r="L130" s="301" t="str">
        <f>'[5]Precios de contratos anteriores'!AX134</f>
        <v xml:space="preserve"> </v>
      </c>
      <c r="M130" s="301" t="str">
        <f>'[5]Precios de contratos anteriores'!AY134</f>
        <v xml:space="preserve"> </v>
      </c>
      <c r="N130" s="302"/>
      <c r="O130" s="302"/>
      <c r="P130" s="302"/>
      <c r="Q130" s="302" t="str">
        <f>'[5]Precios de contratos anteriores'!AZ134</f>
        <v xml:space="preserve"> </v>
      </c>
      <c r="R130" s="302" t="str">
        <f>'[5]Precios de contratos anteriores'!BA134</f>
        <v xml:space="preserve"> </v>
      </c>
      <c r="S130" s="302" t="str">
        <f>'[5]Precios de contratos anteriores'!BB134</f>
        <v xml:space="preserve"> </v>
      </c>
      <c r="T130" s="302"/>
      <c r="U130" s="302"/>
      <c r="V130" s="302"/>
      <c r="W130" s="302"/>
      <c r="X130" s="302"/>
      <c r="Y130" s="302"/>
      <c r="Z130" s="302"/>
      <c r="AA130" s="302"/>
      <c r="AB130" s="302"/>
      <c r="AC130" s="302"/>
      <c r="AD130" s="302"/>
      <c r="AE130" s="302"/>
      <c r="AF130" s="302"/>
      <c r="AG130" s="302"/>
      <c r="AH130" s="302"/>
      <c r="AI130" s="302" t="str">
        <f>'[5]Precios de contratos anteriores'!BI134</f>
        <v xml:space="preserve"> </v>
      </c>
      <c r="AJ130" s="302"/>
      <c r="AK130" s="302"/>
      <c r="AL130" s="313">
        <v>15</v>
      </c>
      <c r="AM130" s="313">
        <v>16.25</v>
      </c>
      <c r="AN130" s="313">
        <v>19.5</v>
      </c>
      <c r="AO130" s="302"/>
      <c r="AP130" s="302"/>
      <c r="AQ130" s="302" t="str">
        <f>'[5]Precios de contratos anteriores'!BO134</f>
        <v xml:space="preserve"> </v>
      </c>
      <c r="AR130" s="303">
        <v>14.994</v>
      </c>
      <c r="AS130" s="303">
        <v>14.851199999999999</v>
      </c>
      <c r="AT130" s="303">
        <v>14.28</v>
      </c>
      <c r="AU130" s="302" t="str">
        <f>'[5]Precios de contratos anteriores'!BP134</f>
        <v xml:space="preserve"> </v>
      </c>
      <c r="AV130" s="302" t="str">
        <f>'[5]Precios de contratos anteriores'!BQ134</f>
        <v xml:space="preserve"> </v>
      </c>
      <c r="AW130" s="302" t="str">
        <f>'[5]Precios de contratos anteriores'!BR134</f>
        <v xml:space="preserve"> </v>
      </c>
      <c r="AX130" s="303"/>
      <c r="AY130" s="303"/>
      <c r="AZ130" s="303"/>
      <c r="BA130" s="303" t="str">
        <f>'[5]Precios de contratos anteriores'!BS134</f>
        <v xml:space="preserve"> </v>
      </c>
      <c r="BB130" s="303" t="str">
        <f>'[5]Precios de contratos anteriores'!BT134</f>
        <v xml:space="preserve"> </v>
      </c>
      <c r="BC130" s="302"/>
      <c r="BD130" s="302"/>
      <c r="BE130" s="302"/>
      <c r="BF130" s="302"/>
      <c r="BG130" s="302"/>
      <c r="BH130" s="302"/>
      <c r="BI130" s="302"/>
      <c r="BJ130" s="302"/>
      <c r="BK130" s="302"/>
      <c r="BL130" s="302"/>
      <c r="BM130" s="302"/>
      <c r="BN130" s="302"/>
      <c r="BO130" s="302"/>
      <c r="BP130" s="302"/>
      <c r="BQ130" s="302"/>
      <c r="BR130" s="302"/>
      <c r="BS130" s="302" t="str">
        <f>'[5]Precios de contratos anteriores'!CB134</f>
        <v xml:space="preserve"> </v>
      </c>
      <c r="BT130" s="302" t="str">
        <f>'[5]Precios de contratos anteriores'!CC134</f>
        <v xml:space="preserve"> </v>
      </c>
      <c r="BU130" s="302" t="str">
        <f>'[5]Precios de contratos anteriores'!CD134</f>
        <v xml:space="preserve"> </v>
      </c>
      <c r="BV130" s="302"/>
      <c r="BW130" s="302"/>
      <c r="BX130" s="302"/>
      <c r="BY130" s="301" t="str">
        <f>'[5]Precios de contratos anteriores'!CE134</f>
        <v xml:space="preserve"> </v>
      </c>
      <c r="BZ130" s="301" t="str">
        <f>'[5]Precios de contratos anteriores'!CF134</f>
        <v xml:space="preserve"> </v>
      </c>
      <c r="CA130" s="301" t="str">
        <f>'[5]Precios de contratos anteriores'!CG134</f>
        <v xml:space="preserve"> </v>
      </c>
      <c r="CB130" s="301">
        <f t="shared" si="240"/>
        <v>15.5936</v>
      </c>
      <c r="CC130" s="301">
        <f t="shared" si="241"/>
        <v>1.8441326199598445</v>
      </c>
      <c r="CD130" s="301">
        <f t="shared" si="320"/>
        <v>13.749467380040155</v>
      </c>
      <c r="CE130" s="301">
        <f t="shared" si="243"/>
        <v>17.437732619959846</v>
      </c>
      <c r="CF130" s="301">
        <f t="shared" si="244"/>
        <v>15.708</v>
      </c>
      <c r="CG130" s="300" t="str">
        <f t="shared" si="245"/>
        <v/>
      </c>
      <c r="CH130" s="300" t="str">
        <f t="shared" si="246"/>
        <v/>
      </c>
      <c r="CI130" s="300" t="str">
        <f t="shared" si="247"/>
        <v/>
      </c>
      <c r="CJ130" s="300" t="str">
        <f t="shared" si="248"/>
        <v/>
      </c>
      <c r="CK130" s="300" t="str">
        <f t="shared" si="249"/>
        <v/>
      </c>
      <c r="CL130" s="300" t="str">
        <f t="shared" si="250"/>
        <v/>
      </c>
      <c r="CM130" s="300" t="str">
        <f t="shared" si="251"/>
        <v/>
      </c>
      <c r="CN130" s="300" t="str">
        <f t="shared" si="252"/>
        <v/>
      </c>
      <c r="CO130" s="300" t="str">
        <f t="shared" si="253"/>
        <v/>
      </c>
      <c r="CP130" s="300" t="str">
        <f t="shared" si="254"/>
        <v/>
      </c>
      <c r="CQ130" s="300" t="str">
        <f t="shared" si="255"/>
        <v/>
      </c>
      <c r="CR130" s="300" t="str">
        <f t="shared" si="256"/>
        <v/>
      </c>
      <c r="CS130" s="300" t="str">
        <f t="shared" si="257"/>
        <v/>
      </c>
      <c r="CT130" s="300" t="str">
        <f t="shared" si="258"/>
        <v/>
      </c>
      <c r="CU130" s="300" t="str">
        <f t="shared" si="259"/>
        <v/>
      </c>
      <c r="CV130" s="300" t="str">
        <f t="shared" si="260"/>
        <v/>
      </c>
      <c r="CW130" s="300" t="str">
        <f t="shared" si="261"/>
        <v/>
      </c>
      <c r="CX130" s="300" t="str">
        <f t="shared" si="262"/>
        <v/>
      </c>
      <c r="CY130" s="300" t="str">
        <f t="shared" si="263"/>
        <v/>
      </c>
      <c r="CZ130" s="300" t="str">
        <f t="shared" si="264"/>
        <v/>
      </c>
      <c r="DA130" s="300" t="str">
        <f t="shared" si="265"/>
        <v/>
      </c>
      <c r="DB130" s="300" t="str">
        <f t="shared" si="266"/>
        <v/>
      </c>
      <c r="DC130" s="300" t="str">
        <f t="shared" si="267"/>
        <v/>
      </c>
      <c r="DD130" s="300" t="str">
        <f t="shared" si="268"/>
        <v/>
      </c>
      <c r="DE130" s="300" t="str">
        <f t="shared" si="269"/>
        <v/>
      </c>
      <c r="DF130" s="300" t="str">
        <f t="shared" si="270"/>
        <v/>
      </c>
      <c r="DG130" s="300" t="str">
        <f t="shared" si="271"/>
        <v/>
      </c>
      <c r="DH130" s="300" t="str">
        <f t="shared" si="272"/>
        <v/>
      </c>
      <c r="DI130" s="300" t="str">
        <f t="shared" si="273"/>
        <v/>
      </c>
      <c r="DJ130" s="300" t="str">
        <f t="shared" si="274"/>
        <v/>
      </c>
      <c r="DK130" s="300">
        <f t="shared" si="275"/>
        <v>15</v>
      </c>
      <c r="DL130" s="300" t="str">
        <f t="shared" si="276"/>
        <v/>
      </c>
      <c r="DM130" s="300" t="str">
        <f t="shared" si="277"/>
        <v/>
      </c>
      <c r="DN130" s="300" t="str">
        <f t="shared" si="278"/>
        <v/>
      </c>
      <c r="DO130" s="300" t="str">
        <f t="shared" si="279"/>
        <v/>
      </c>
      <c r="DP130" s="300" t="str">
        <f t="shared" si="280"/>
        <v/>
      </c>
      <c r="DQ130" s="300">
        <f t="shared" si="281"/>
        <v>14.994</v>
      </c>
      <c r="DR130" s="300">
        <f t="shared" si="282"/>
        <v>14.851199999999999</v>
      </c>
      <c r="DS130" s="300">
        <f t="shared" si="283"/>
        <v>14.28</v>
      </c>
      <c r="DT130" s="300" t="str">
        <f t="shared" si="284"/>
        <v/>
      </c>
      <c r="DU130" s="300" t="str">
        <f t="shared" si="285"/>
        <v/>
      </c>
      <c r="DV130" s="300" t="str">
        <f t="shared" si="286"/>
        <v/>
      </c>
      <c r="DW130" s="300" t="str">
        <f t="shared" si="287"/>
        <v/>
      </c>
      <c r="DX130" s="300" t="str">
        <f t="shared" si="288"/>
        <v/>
      </c>
      <c r="DY130" s="300" t="str">
        <f t="shared" si="289"/>
        <v/>
      </c>
      <c r="DZ130" s="300" t="str">
        <f t="shared" si="290"/>
        <v/>
      </c>
      <c r="EA130" s="300" t="str">
        <f t="shared" si="291"/>
        <v/>
      </c>
      <c r="EB130" s="300" t="str">
        <f t="shared" si="292"/>
        <v/>
      </c>
      <c r="EC130" s="300" t="str">
        <f t="shared" si="293"/>
        <v/>
      </c>
      <c r="ED130" s="300" t="str">
        <f t="shared" si="294"/>
        <v/>
      </c>
      <c r="EE130" s="300" t="str">
        <f t="shared" si="295"/>
        <v/>
      </c>
      <c r="EF130" s="300" t="str">
        <f t="shared" si="296"/>
        <v/>
      </c>
      <c r="EG130" s="300" t="str">
        <f t="shared" si="297"/>
        <v/>
      </c>
      <c r="EH130" s="300" t="str">
        <f t="shared" si="298"/>
        <v/>
      </c>
      <c r="EI130" s="300" t="str">
        <f t="shared" si="299"/>
        <v/>
      </c>
      <c r="EJ130" s="300" t="str">
        <f t="shared" si="300"/>
        <v/>
      </c>
      <c r="EK130" s="300" t="str">
        <f t="shared" si="301"/>
        <v/>
      </c>
      <c r="EL130" s="300" t="str">
        <f t="shared" si="302"/>
        <v/>
      </c>
      <c r="EM130" s="300" t="str">
        <f t="shared" si="303"/>
        <v/>
      </c>
      <c r="EN130" s="300" t="str">
        <f t="shared" si="304"/>
        <v/>
      </c>
      <c r="EO130" s="300" t="str">
        <f t="shared" si="305"/>
        <v/>
      </c>
      <c r="EP130" s="300" t="str">
        <f t="shared" si="306"/>
        <v/>
      </c>
      <c r="EQ130" s="300" t="str">
        <f t="shared" si="307"/>
        <v/>
      </c>
      <c r="ER130" s="300" t="str">
        <f t="shared" si="308"/>
        <v/>
      </c>
      <c r="ES130" s="300" t="str">
        <f t="shared" si="309"/>
        <v/>
      </c>
      <c r="ET130" s="300" t="str">
        <f t="shared" si="310"/>
        <v/>
      </c>
      <c r="EU130" s="300" t="str">
        <f t="shared" si="311"/>
        <v/>
      </c>
      <c r="EV130" s="300" t="str">
        <f t="shared" si="312"/>
        <v/>
      </c>
      <c r="EW130" s="300" t="str">
        <f t="shared" si="313"/>
        <v/>
      </c>
      <c r="EX130" s="300" t="str">
        <f t="shared" si="314"/>
        <v/>
      </c>
      <c r="EY130" s="300" t="str">
        <f t="shared" si="315"/>
        <v/>
      </c>
      <c r="EZ130" s="300" t="str">
        <f t="shared" si="316"/>
        <v/>
      </c>
      <c r="FA130" s="299">
        <f t="shared" si="317"/>
        <v>14.79</v>
      </c>
      <c r="FB130" s="299">
        <f>ROUND(FA130*(1+[5]Inflación!$G$50),2)</f>
        <v>14.98</v>
      </c>
      <c r="FC130" s="298">
        <f t="shared" si="318"/>
        <v>3.5714285714285809E-2</v>
      </c>
    </row>
    <row r="131" spans="2:159" ht="21" customHeight="1">
      <c r="B131" s="309">
        <f t="shared" si="319"/>
        <v>126</v>
      </c>
      <c r="C131" s="316" t="s">
        <v>946</v>
      </c>
      <c r="D131" s="302"/>
      <c r="E131" s="311" t="s">
        <v>12</v>
      </c>
      <c r="F131" s="314">
        <v>1050</v>
      </c>
      <c r="G131" s="304"/>
      <c r="H131" s="302"/>
      <c r="I131" s="302"/>
      <c r="J131" s="301" t="str">
        <f>'[5]Precios de contratos anteriores'!AV135</f>
        <v xml:space="preserve"> </v>
      </c>
      <c r="K131" s="301" t="str">
        <f>'[5]Precios de contratos anteriores'!AW135</f>
        <v xml:space="preserve"> </v>
      </c>
      <c r="L131" s="301" t="str">
        <f>'[5]Precios de contratos anteriores'!AX135</f>
        <v xml:space="preserve"> </v>
      </c>
      <c r="M131" s="301" t="str">
        <f>'[5]Precios de contratos anteriores'!AY135</f>
        <v xml:space="preserve"> </v>
      </c>
      <c r="N131" s="302"/>
      <c r="O131" s="302"/>
      <c r="P131" s="302"/>
      <c r="Q131" s="302" t="str">
        <f>'[5]Precios de contratos anteriores'!AZ135</f>
        <v xml:space="preserve"> </v>
      </c>
      <c r="R131" s="302" t="str">
        <f>'[5]Precios de contratos anteriores'!BA135</f>
        <v xml:space="preserve"> </v>
      </c>
      <c r="S131" s="302" t="str">
        <f>'[5]Precios de contratos anteriores'!BB135</f>
        <v xml:space="preserve"> </v>
      </c>
      <c r="T131" s="302"/>
      <c r="U131" s="302"/>
      <c r="V131" s="302"/>
      <c r="W131" s="302"/>
      <c r="X131" s="302"/>
      <c r="Y131" s="302"/>
      <c r="Z131" s="302"/>
      <c r="AA131" s="302"/>
      <c r="AB131" s="302"/>
      <c r="AC131" s="302"/>
      <c r="AD131" s="302"/>
      <c r="AE131" s="302"/>
      <c r="AF131" s="302"/>
      <c r="AG131" s="302"/>
      <c r="AH131" s="302"/>
      <c r="AI131" s="302" t="str">
        <f>'[5]Precios de contratos anteriores'!BI135</f>
        <v xml:space="preserve"> </v>
      </c>
      <c r="AJ131" s="302"/>
      <c r="AK131" s="302"/>
      <c r="AL131" s="313">
        <v>1092</v>
      </c>
      <c r="AM131" s="313">
        <v>1095</v>
      </c>
      <c r="AN131" s="313">
        <v>1419.6</v>
      </c>
      <c r="AO131" s="302"/>
      <c r="AP131" s="302"/>
      <c r="AQ131" s="302" t="str">
        <f>'[5]Precios de contratos anteriores'!BO135</f>
        <v xml:space="preserve"> </v>
      </c>
      <c r="AR131" s="303">
        <v>1102.5</v>
      </c>
      <c r="AS131" s="303">
        <v>1092</v>
      </c>
      <c r="AT131" s="303">
        <v>1050</v>
      </c>
      <c r="AU131" s="302" t="str">
        <f>'[5]Precios de contratos anteriores'!BP135</f>
        <v xml:space="preserve"> </v>
      </c>
      <c r="AV131" s="302" t="str">
        <f>'[5]Precios de contratos anteriores'!BQ135</f>
        <v xml:space="preserve"> </v>
      </c>
      <c r="AW131" s="302" t="str">
        <f>'[5]Precios de contratos anteriores'!BR135</f>
        <v xml:space="preserve"> </v>
      </c>
      <c r="AX131" s="303"/>
      <c r="AY131" s="303"/>
      <c r="AZ131" s="303"/>
      <c r="BA131" s="303" t="str">
        <f>'[5]Precios de contratos anteriores'!BS135</f>
        <v xml:space="preserve"> </v>
      </c>
      <c r="BB131" s="303" t="str">
        <f>'[5]Precios de contratos anteriores'!BT135</f>
        <v xml:space="preserve"> </v>
      </c>
      <c r="BC131" s="302"/>
      <c r="BD131" s="302"/>
      <c r="BE131" s="302"/>
      <c r="BF131" s="302"/>
      <c r="BG131" s="302"/>
      <c r="BH131" s="302"/>
      <c r="BI131" s="302"/>
      <c r="BJ131" s="302"/>
      <c r="BK131" s="302"/>
      <c r="BL131" s="302"/>
      <c r="BM131" s="302"/>
      <c r="BN131" s="302"/>
      <c r="BO131" s="302"/>
      <c r="BP131" s="302"/>
      <c r="BQ131" s="302"/>
      <c r="BR131" s="302"/>
      <c r="BS131" s="302" t="str">
        <f>'[5]Precios de contratos anteriores'!CB135</f>
        <v xml:space="preserve"> </v>
      </c>
      <c r="BT131" s="302" t="str">
        <f>'[5]Precios de contratos anteriores'!CC135</f>
        <v xml:space="preserve"> </v>
      </c>
      <c r="BU131" s="302" t="str">
        <f>'[5]Precios de contratos anteriores'!CD135</f>
        <v xml:space="preserve"> </v>
      </c>
      <c r="BV131" s="302"/>
      <c r="BW131" s="302"/>
      <c r="BX131" s="302"/>
      <c r="BY131" s="301" t="str">
        <f>'[5]Precios de contratos anteriores'!CE135</f>
        <v xml:space="preserve"> </v>
      </c>
      <c r="BZ131" s="301" t="str">
        <f>'[5]Precios de contratos anteriores'!CF135</f>
        <v xml:space="preserve"> </v>
      </c>
      <c r="CA131" s="301" t="str">
        <f>'[5]Precios de contratos anteriores'!CG135</f>
        <v xml:space="preserve"> </v>
      </c>
      <c r="CB131" s="301">
        <f t="shared" si="240"/>
        <v>1128.7285714285715</v>
      </c>
      <c r="CC131" s="301">
        <f t="shared" si="241"/>
        <v>130.08080455734267</v>
      </c>
      <c r="CD131" s="301">
        <f t="shared" si="320"/>
        <v>998.6477668712289</v>
      </c>
      <c r="CE131" s="301">
        <f t="shared" si="243"/>
        <v>1258.8093759859141</v>
      </c>
      <c r="CF131" s="301">
        <f t="shared" si="244"/>
        <v>1155</v>
      </c>
      <c r="CG131" s="300" t="str">
        <f t="shared" si="245"/>
        <v/>
      </c>
      <c r="CH131" s="300" t="str">
        <f t="shared" si="246"/>
        <v/>
      </c>
      <c r="CI131" s="300" t="str">
        <f t="shared" si="247"/>
        <v/>
      </c>
      <c r="CJ131" s="300" t="str">
        <f t="shared" si="248"/>
        <v/>
      </c>
      <c r="CK131" s="300" t="str">
        <f t="shared" si="249"/>
        <v/>
      </c>
      <c r="CL131" s="300" t="str">
        <f t="shared" si="250"/>
        <v/>
      </c>
      <c r="CM131" s="300" t="str">
        <f t="shared" si="251"/>
        <v/>
      </c>
      <c r="CN131" s="300" t="str">
        <f t="shared" si="252"/>
        <v/>
      </c>
      <c r="CO131" s="300" t="str">
        <f t="shared" si="253"/>
        <v/>
      </c>
      <c r="CP131" s="300" t="str">
        <f t="shared" si="254"/>
        <v/>
      </c>
      <c r="CQ131" s="300" t="str">
        <f t="shared" si="255"/>
        <v/>
      </c>
      <c r="CR131" s="300" t="str">
        <f t="shared" si="256"/>
        <v/>
      </c>
      <c r="CS131" s="300" t="str">
        <f t="shared" si="257"/>
        <v/>
      </c>
      <c r="CT131" s="300" t="str">
        <f t="shared" si="258"/>
        <v/>
      </c>
      <c r="CU131" s="300" t="str">
        <f t="shared" si="259"/>
        <v/>
      </c>
      <c r="CV131" s="300" t="str">
        <f t="shared" si="260"/>
        <v/>
      </c>
      <c r="CW131" s="300" t="str">
        <f t="shared" si="261"/>
        <v/>
      </c>
      <c r="CX131" s="300" t="str">
        <f t="shared" si="262"/>
        <v/>
      </c>
      <c r="CY131" s="300" t="str">
        <f t="shared" si="263"/>
        <v/>
      </c>
      <c r="CZ131" s="300" t="str">
        <f t="shared" si="264"/>
        <v/>
      </c>
      <c r="DA131" s="300" t="str">
        <f t="shared" si="265"/>
        <v/>
      </c>
      <c r="DB131" s="300" t="str">
        <f t="shared" si="266"/>
        <v/>
      </c>
      <c r="DC131" s="300" t="str">
        <f t="shared" si="267"/>
        <v/>
      </c>
      <c r="DD131" s="300" t="str">
        <f t="shared" si="268"/>
        <v/>
      </c>
      <c r="DE131" s="300" t="str">
        <f t="shared" si="269"/>
        <v/>
      </c>
      <c r="DF131" s="300" t="str">
        <f t="shared" si="270"/>
        <v/>
      </c>
      <c r="DG131" s="300" t="str">
        <f t="shared" si="271"/>
        <v/>
      </c>
      <c r="DH131" s="300" t="str">
        <f t="shared" si="272"/>
        <v/>
      </c>
      <c r="DI131" s="300" t="str">
        <f t="shared" si="273"/>
        <v/>
      </c>
      <c r="DJ131" s="300" t="str">
        <f t="shared" si="274"/>
        <v/>
      </c>
      <c r="DK131" s="300">
        <f t="shared" si="275"/>
        <v>1092</v>
      </c>
      <c r="DL131" s="300">
        <f t="shared" si="276"/>
        <v>1095</v>
      </c>
      <c r="DM131" s="300" t="str">
        <f t="shared" si="277"/>
        <v/>
      </c>
      <c r="DN131" s="300" t="str">
        <f t="shared" si="278"/>
        <v/>
      </c>
      <c r="DO131" s="300" t="str">
        <f t="shared" si="279"/>
        <v/>
      </c>
      <c r="DP131" s="300" t="str">
        <f t="shared" si="280"/>
        <v/>
      </c>
      <c r="DQ131" s="300">
        <f t="shared" si="281"/>
        <v>1102.5</v>
      </c>
      <c r="DR131" s="300">
        <f t="shared" si="282"/>
        <v>1092</v>
      </c>
      <c r="DS131" s="300">
        <f t="shared" si="283"/>
        <v>1050</v>
      </c>
      <c r="DT131" s="300" t="str">
        <f t="shared" si="284"/>
        <v/>
      </c>
      <c r="DU131" s="300" t="str">
        <f t="shared" si="285"/>
        <v/>
      </c>
      <c r="DV131" s="300" t="str">
        <f t="shared" si="286"/>
        <v/>
      </c>
      <c r="DW131" s="300" t="str">
        <f t="shared" si="287"/>
        <v/>
      </c>
      <c r="DX131" s="300" t="str">
        <f t="shared" si="288"/>
        <v/>
      </c>
      <c r="DY131" s="300" t="str">
        <f t="shared" si="289"/>
        <v/>
      </c>
      <c r="DZ131" s="300" t="str">
        <f t="shared" si="290"/>
        <v/>
      </c>
      <c r="EA131" s="300" t="str">
        <f t="shared" si="291"/>
        <v/>
      </c>
      <c r="EB131" s="300" t="str">
        <f t="shared" si="292"/>
        <v/>
      </c>
      <c r="EC131" s="300" t="str">
        <f t="shared" si="293"/>
        <v/>
      </c>
      <c r="ED131" s="300" t="str">
        <f t="shared" si="294"/>
        <v/>
      </c>
      <c r="EE131" s="300" t="str">
        <f t="shared" si="295"/>
        <v/>
      </c>
      <c r="EF131" s="300" t="str">
        <f t="shared" si="296"/>
        <v/>
      </c>
      <c r="EG131" s="300" t="str">
        <f t="shared" si="297"/>
        <v/>
      </c>
      <c r="EH131" s="300" t="str">
        <f t="shared" si="298"/>
        <v/>
      </c>
      <c r="EI131" s="300" t="str">
        <f t="shared" si="299"/>
        <v/>
      </c>
      <c r="EJ131" s="300" t="str">
        <f t="shared" si="300"/>
        <v/>
      </c>
      <c r="EK131" s="300" t="str">
        <f t="shared" si="301"/>
        <v/>
      </c>
      <c r="EL131" s="300" t="str">
        <f t="shared" si="302"/>
        <v/>
      </c>
      <c r="EM131" s="300" t="str">
        <f t="shared" si="303"/>
        <v/>
      </c>
      <c r="EN131" s="300" t="str">
        <f t="shared" si="304"/>
        <v/>
      </c>
      <c r="EO131" s="300" t="str">
        <f t="shared" si="305"/>
        <v/>
      </c>
      <c r="EP131" s="300" t="str">
        <f t="shared" si="306"/>
        <v/>
      </c>
      <c r="EQ131" s="300" t="str">
        <f t="shared" si="307"/>
        <v/>
      </c>
      <c r="ER131" s="300" t="str">
        <f t="shared" si="308"/>
        <v/>
      </c>
      <c r="ES131" s="300" t="str">
        <f t="shared" si="309"/>
        <v/>
      </c>
      <c r="ET131" s="300" t="str">
        <f t="shared" si="310"/>
        <v/>
      </c>
      <c r="EU131" s="300" t="str">
        <f t="shared" si="311"/>
        <v/>
      </c>
      <c r="EV131" s="300" t="str">
        <f t="shared" si="312"/>
        <v/>
      </c>
      <c r="EW131" s="300" t="str">
        <f t="shared" si="313"/>
        <v/>
      </c>
      <c r="EX131" s="300" t="str">
        <f t="shared" si="314"/>
        <v/>
      </c>
      <c r="EY131" s="300" t="str">
        <f t="shared" si="315"/>
        <v/>
      </c>
      <c r="EZ131" s="300" t="str">
        <f t="shared" si="316"/>
        <v/>
      </c>
      <c r="FA131" s="299">
        <f t="shared" si="317"/>
        <v>1086.6199999999999</v>
      </c>
      <c r="FB131" s="299">
        <f>ROUND(FA131*(1+[5]Inflación!$G$50),2)</f>
        <v>1100.58</v>
      </c>
      <c r="FC131" s="298">
        <f t="shared" si="318"/>
        <v>3.4876190476190283E-2</v>
      </c>
    </row>
    <row r="132" spans="2:159" ht="21" customHeight="1">
      <c r="B132" s="309">
        <f t="shared" si="319"/>
        <v>127</v>
      </c>
      <c r="C132" s="316" t="s">
        <v>945</v>
      </c>
      <c r="D132" s="316"/>
      <c r="E132" s="311" t="s">
        <v>12</v>
      </c>
      <c r="F132" s="314">
        <v>1050</v>
      </c>
      <c r="G132" s="304"/>
      <c r="H132" s="302"/>
      <c r="I132" s="302"/>
      <c r="J132" s="301" t="str">
        <f>'[5]Precios de contratos anteriores'!AV136</f>
        <v xml:space="preserve"> </v>
      </c>
      <c r="K132" s="301" t="str">
        <f>'[5]Precios de contratos anteriores'!AW136</f>
        <v xml:space="preserve"> </v>
      </c>
      <c r="L132" s="301" t="str">
        <f>'[5]Precios de contratos anteriores'!AX136</f>
        <v xml:space="preserve"> </v>
      </c>
      <c r="M132" s="301" t="str">
        <f>'[5]Precios de contratos anteriores'!AY136</f>
        <v xml:space="preserve"> </v>
      </c>
      <c r="N132" s="302"/>
      <c r="O132" s="302"/>
      <c r="P132" s="302"/>
      <c r="Q132" s="302" t="str">
        <f>'[5]Precios de contratos anteriores'!AZ136</f>
        <v xml:space="preserve"> </v>
      </c>
      <c r="R132" s="302" t="str">
        <f>'[5]Precios de contratos anteriores'!BA136</f>
        <v xml:space="preserve"> </v>
      </c>
      <c r="S132" s="302" t="str">
        <f>'[5]Precios de contratos anteriores'!BB136</f>
        <v xml:space="preserve"> </v>
      </c>
      <c r="T132" s="302"/>
      <c r="U132" s="302"/>
      <c r="V132" s="302"/>
      <c r="W132" s="302"/>
      <c r="X132" s="302"/>
      <c r="Y132" s="302"/>
      <c r="Z132" s="302"/>
      <c r="AA132" s="302"/>
      <c r="AB132" s="302"/>
      <c r="AC132" s="302"/>
      <c r="AD132" s="302"/>
      <c r="AE132" s="302"/>
      <c r="AF132" s="302"/>
      <c r="AG132" s="302"/>
      <c r="AH132" s="302"/>
      <c r="AI132" s="302" t="str">
        <f>'[5]Precios de contratos anteriores'!BI136</f>
        <v xml:space="preserve"> </v>
      </c>
      <c r="AJ132" s="302"/>
      <c r="AK132" s="302"/>
      <c r="AL132" s="313">
        <v>1092</v>
      </c>
      <c r="AM132" s="313">
        <v>1095</v>
      </c>
      <c r="AN132" s="313">
        <v>1419.6</v>
      </c>
      <c r="AO132" s="302"/>
      <c r="AP132" s="302"/>
      <c r="AQ132" s="302" t="str">
        <f>'[5]Precios de contratos anteriores'!BO136</f>
        <v xml:space="preserve"> </v>
      </c>
      <c r="AR132" s="303">
        <v>1102.5</v>
      </c>
      <c r="AS132" s="303">
        <v>1092</v>
      </c>
      <c r="AT132" s="303">
        <v>1050</v>
      </c>
      <c r="AU132" s="302" t="str">
        <f>'[5]Precios de contratos anteriores'!BP136</f>
        <v xml:space="preserve"> </v>
      </c>
      <c r="AV132" s="302" t="str">
        <f>'[5]Precios de contratos anteriores'!BQ136</f>
        <v xml:space="preserve"> </v>
      </c>
      <c r="AW132" s="302" t="str">
        <f>'[5]Precios de contratos anteriores'!BR136</f>
        <v xml:space="preserve"> </v>
      </c>
      <c r="AX132" s="303"/>
      <c r="AY132" s="303"/>
      <c r="AZ132" s="303"/>
      <c r="BA132" s="303" t="str">
        <f>'[5]Precios de contratos anteriores'!BS136</f>
        <v xml:space="preserve"> </v>
      </c>
      <c r="BB132" s="303" t="str">
        <f>'[5]Precios de contratos anteriores'!BT136</f>
        <v xml:space="preserve"> </v>
      </c>
      <c r="BC132" s="302"/>
      <c r="BD132" s="302"/>
      <c r="BE132" s="302"/>
      <c r="BF132" s="302"/>
      <c r="BG132" s="302"/>
      <c r="BH132" s="302"/>
      <c r="BI132" s="302"/>
      <c r="BJ132" s="302"/>
      <c r="BK132" s="302"/>
      <c r="BL132" s="302"/>
      <c r="BM132" s="302"/>
      <c r="BN132" s="302"/>
      <c r="BO132" s="302"/>
      <c r="BP132" s="302"/>
      <c r="BQ132" s="302"/>
      <c r="BR132" s="302"/>
      <c r="BS132" s="302" t="str">
        <f>'[5]Precios de contratos anteriores'!CB136</f>
        <v xml:space="preserve"> </v>
      </c>
      <c r="BT132" s="302" t="str">
        <f>'[5]Precios de contratos anteriores'!CC136</f>
        <v xml:space="preserve"> </v>
      </c>
      <c r="BU132" s="302" t="str">
        <f>'[5]Precios de contratos anteriores'!CD136</f>
        <v xml:space="preserve"> </v>
      </c>
      <c r="BV132" s="302"/>
      <c r="BW132" s="302"/>
      <c r="BX132" s="302"/>
      <c r="BY132" s="301" t="str">
        <f>'[5]Precios de contratos anteriores'!CE136</f>
        <v xml:space="preserve"> </v>
      </c>
      <c r="BZ132" s="301" t="str">
        <f>'[5]Precios de contratos anteriores'!CF136</f>
        <v xml:space="preserve"> </v>
      </c>
      <c r="CA132" s="301" t="str">
        <f>'[5]Precios de contratos anteriores'!CG136</f>
        <v xml:space="preserve"> </v>
      </c>
      <c r="CB132" s="301">
        <f t="shared" si="240"/>
        <v>1128.7285714285715</v>
      </c>
      <c r="CC132" s="301">
        <f t="shared" si="241"/>
        <v>130.08080455734267</v>
      </c>
      <c r="CD132" s="301">
        <f t="shared" si="320"/>
        <v>998.6477668712289</v>
      </c>
      <c r="CE132" s="301">
        <f t="shared" si="243"/>
        <v>1258.8093759859141</v>
      </c>
      <c r="CF132" s="301">
        <f t="shared" si="244"/>
        <v>1155</v>
      </c>
      <c r="CG132" s="300" t="str">
        <f t="shared" si="245"/>
        <v/>
      </c>
      <c r="CH132" s="300" t="str">
        <f t="shared" si="246"/>
        <v/>
      </c>
      <c r="CI132" s="300" t="str">
        <f t="shared" si="247"/>
        <v/>
      </c>
      <c r="CJ132" s="300" t="str">
        <f t="shared" si="248"/>
        <v/>
      </c>
      <c r="CK132" s="300" t="str">
        <f t="shared" si="249"/>
        <v/>
      </c>
      <c r="CL132" s="300" t="str">
        <f t="shared" si="250"/>
        <v/>
      </c>
      <c r="CM132" s="300" t="str">
        <f t="shared" si="251"/>
        <v/>
      </c>
      <c r="CN132" s="300" t="str">
        <f t="shared" si="252"/>
        <v/>
      </c>
      <c r="CO132" s="300" t="str">
        <f t="shared" si="253"/>
        <v/>
      </c>
      <c r="CP132" s="300" t="str">
        <f t="shared" si="254"/>
        <v/>
      </c>
      <c r="CQ132" s="300" t="str">
        <f t="shared" si="255"/>
        <v/>
      </c>
      <c r="CR132" s="300" t="str">
        <f t="shared" si="256"/>
        <v/>
      </c>
      <c r="CS132" s="300" t="str">
        <f t="shared" si="257"/>
        <v/>
      </c>
      <c r="CT132" s="300" t="str">
        <f t="shared" si="258"/>
        <v/>
      </c>
      <c r="CU132" s="300" t="str">
        <f t="shared" si="259"/>
        <v/>
      </c>
      <c r="CV132" s="300" t="str">
        <f t="shared" si="260"/>
        <v/>
      </c>
      <c r="CW132" s="300" t="str">
        <f t="shared" si="261"/>
        <v/>
      </c>
      <c r="CX132" s="300" t="str">
        <f t="shared" si="262"/>
        <v/>
      </c>
      <c r="CY132" s="300" t="str">
        <f t="shared" si="263"/>
        <v/>
      </c>
      <c r="CZ132" s="300" t="str">
        <f t="shared" si="264"/>
        <v/>
      </c>
      <c r="DA132" s="300" t="str">
        <f t="shared" si="265"/>
        <v/>
      </c>
      <c r="DB132" s="300" t="str">
        <f t="shared" si="266"/>
        <v/>
      </c>
      <c r="DC132" s="300" t="str">
        <f t="shared" si="267"/>
        <v/>
      </c>
      <c r="DD132" s="300" t="str">
        <f t="shared" si="268"/>
        <v/>
      </c>
      <c r="DE132" s="300" t="str">
        <f t="shared" si="269"/>
        <v/>
      </c>
      <c r="DF132" s="300" t="str">
        <f t="shared" si="270"/>
        <v/>
      </c>
      <c r="DG132" s="300" t="str">
        <f t="shared" si="271"/>
        <v/>
      </c>
      <c r="DH132" s="300" t="str">
        <f t="shared" si="272"/>
        <v/>
      </c>
      <c r="DI132" s="300" t="str">
        <f t="shared" si="273"/>
        <v/>
      </c>
      <c r="DJ132" s="300" t="str">
        <f t="shared" si="274"/>
        <v/>
      </c>
      <c r="DK132" s="300">
        <f t="shared" si="275"/>
        <v>1092</v>
      </c>
      <c r="DL132" s="300">
        <f t="shared" si="276"/>
        <v>1095</v>
      </c>
      <c r="DM132" s="300" t="str">
        <f t="shared" si="277"/>
        <v/>
      </c>
      <c r="DN132" s="300" t="str">
        <f t="shared" si="278"/>
        <v/>
      </c>
      <c r="DO132" s="300" t="str">
        <f t="shared" si="279"/>
        <v/>
      </c>
      <c r="DP132" s="300" t="str">
        <f t="shared" si="280"/>
        <v/>
      </c>
      <c r="DQ132" s="300">
        <f t="shared" si="281"/>
        <v>1102.5</v>
      </c>
      <c r="DR132" s="300">
        <f t="shared" si="282"/>
        <v>1092</v>
      </c>
      <c r="DS132" s="300">
        <f t="shared" si="283"/>
        <v>1050</v>
      </c>
      <c r="DT132" s="300" t="str">
        <f t="shared" si="284"/>
        <v/>
      </c>
      <c r="DU132" s="300" t="str">
        <f t="shared" si="285"/>
        <v/>
      </c>
      <c r="DV132" s="300" t="str">
        <f t="shared" si="286"/>
        <v/>
      </c>
      <c r="DW132" s="300" t="str">
        <f t="shared" si="287"/>
        <v/>
      </c>
      <c r="DX132" s="300" t="str">
        <f t="shared" si="288"/>
        <v/>
      </c>
      <c r="DY132" s="300" t="str">
        <f t="shared" si="289"/>
        <v/>
      </c>
      <c r="DZ132" s="300" t="str">
        <f t="shared" si="290"/>
        <v/>
      </c>
      <c r="EA132" s="300" t="str">
        <f t="shared" si="291"/>
        <v/>
      </c>
      <c r="EB132" s="300" t="str">
        <f t="shared" si="292"/>
        <v/>
      </c>
      <c r="EC132" s="300" t="str">
        <f t="shared" si="293"/>
        <v/>
      </c>
      <c r="ED132" s="300" t="str">
        <f t="shared" si="294"/>
        <v/>
      </c>
      <c r="EE132" s="300" t="str">
        <f t="shared" si="295"/>
        <v/>
      </c>
      <c r="EF132" s="300" t="str">
        <f t="shared" si="296"/>
        <v/>
      </c>
      <c r="EG132" s="300" t="str">
        <f t="shared" si="297"/>
        <v/>
      </c>
      <c r="EH132" s="300" t="str">
        <f t="shared" si="298"/>
        <v/>
      </c>
      <c r="EI132" s="300" t="str">
        <f t="shared" si="299"/>
        <v/>
      </c>
      <c r="EJ132" s="300" t="str">
        <f t="shared" si="300"/>
        <v/>
      </c>
      <c r="EK132" s="300" t="str">
        <f t="shared" si="301"/>
        <v/>
      </c>
      <c r="EL132" s="300" t="str">
        <f t="shared" si="302"/>
        <v/>
      </c>
      <c r="EM132" s="300" t="str">
        <f t="shared" si="303"/>
        <v/>
      </c>
      <c r="EN132" s="300" t="str">
        <f t="shared" si="304"/>
        <v/>
      </c>
      <c r="EO132" s="300" t="str">
        <f t="shared" si="305"/>
        <v/>
      </c>
      <c r="EP132" s="300" t="str">
        <f t="shared" si="306"/>
        <v/>
      </c>
      <c r="EQ132" s="300" t="str">
        <f t="shared" si="307"/>
        <v/>
      </c>
      <c r="ER132" s="300" t="str">
        <f t="shared" si="308"/>
        <v/>
      </c>
      <c r="ES132" s="300" t="str">
        <f t="shared" si="309"/>
        <v/>
      </c>
      <c r="ET132" s="300" t="str">
        <f t="shared" si="310"/>
        <v/>
      </c>
      <c r="EU132" s="300" t="str">
        <f t="shared" si="311"/>
        <v/>
      </c>
      <c r="EV132" s="300" t="str">
        <f t="shared" si="312"/>
        <v/>
      </c>
      <c r="EW132" s="300" t="str">
        <f t="shared" si="313"/>
        <v/>
      </c>
      <c r="EX132" s="300" t="str">
        <f t="shared" si="314"/>
        <v/>
      </c>
      <c r="EY132" s="300" t="str">
        <f t="shared" si="315"/>
        <v/>
      </c>
      <c r="EZ132" s="300" t="str">
        <f t="shared" si="316"/>
        <v/>
      </c>
      <c r="FA132" s="299">
        <f t="shared" si="317"/>
        <v>1086.6199999999999</v>
      </c>
      <c r="FB132" s="299">
        <f>ROUND(FA132*(1+[5]Inflación!$G$50),2)</f>
        <v>1100.58</v>
      </c>
      <c r="FC132" s="298">
        <f t="shared" si="318"/>
        <v>3.4876190476190283E-2</v>
      </c>
    </row>
    <row r="133" spans="2:159" ht="21" customHeight="1">
      <c r="B133" s="309">
        <f t="shared" si="319"/>
        <v>128</v>
      </c>
      <c r="C133" s="316" t="s">
        <v>944</v>
      </c>
      <c r="D133" s="316"/>
      <c r="E133" s="311" t="s">
        <v>12</v>
      </c>
      <c r="F133" s="314">
        <v>1050</v>
      </c>
      <c r="G133" s="304"/>
      <c r="H133" s="302"/>
      <c r="I133" s="302"/>
      <c r="J133" s="301" t="str">
        <f>'[5]Precios de contratos anteriores'!AV137</f>
        <v xml:space="preserve"> </v>
      </c>
      <c r="K133" s="301" t="str">
        <f>'[5]Precios de contratos anteriores'!AW137</f>
        <v xml:space="preserve"> </v>
      </c>
      <c r="L133" s="301" t="str">
        <f>'[5]Precios de contratos anteriores'!AX137</f>
        <v xml:space="preserve"> </v>
      </c>
      <c r="M133" s="301" t="str">
        <f>'[5]Precios de contratos anteriores'!AY137</f>
        <v xml:space="preserve"> </v>
      </c>
      <c r="N133" s="302"/>
      <c r="O133" s="302"/>
      <c r="P133" s="302"/>
      <c r="Q133" s="302" t="str">
        <f>'[5]Precios de contratos anteriores'!AZ137</f>
        <v xml:space="preserve"> </v>
      </c>
      <c r="R133" s="302" t="str">
        <f>'[5]Precios de contratos anteriores'!BA137</f>
        <v xml:space="preserve"> </v>
      </c>
      <c r="S133" s="302" t="str">
        <f>'[5]Precios de contratos anteriores'!BB137</f>
        <v xml:space="preserve"> </v>
      </c>
      <c r="T133" s="302"/>
      <c r="U133" s="302"/>
      <c r="V133" s="302"/>
      <c r="W133" s="302"/>
      <c r="X133" s="302"/>
      <c r="Y133" s="302"/>
      <c r="Z133" s="302"/>
      <c r="AA133" s="302"/>
      <c r="AB133" s="302"/>
      <c r="AC133" s="302"/>
      <c r="AD133" s="302"/>
      <c r="AE133" s="302"/>
      <c r="AF133" s="302"/>
      <c r="AG133" s="302"/>
      <c r="AH133" s="302"/>
      <c r="AI133" s="302" t="str">
        <f>'[5]Precios de contratos anteriores'!BI137</f>
        <v xml:space="preserve"> </v>
      </c>
      <c r="AJ133" s="302"/>
      <c r="AK133" s="302"/>
      <c r="AL133" s="313">
        <v>1092</v>
      </c>
      <c r="AM133" s="313">
        <v>1095</v>
      </c>
      <c r="AN133" s="313">
        <v>1419.6</v>
      </c>
      <c r="AO133" s="302"/>
      <c r="AP133" s="302"/>
      <c r="AQ133" s="302" t="str">
        <f>'[5]Precios de contratos anteriores'!BO137</f>
        <v xml:space="preserve"> </v>
      </c>
      <c r="AR133" s="303">
        <v>1102.5</v>
      </c>
      <c r="AS133" s="303">
        <v>1092</v>
      </c>
      <c r="AT133" s="303">
        <v>1050</v>
      </c>
      <c r="AU133" s="302" t="str">
        <f>'[5]Precios de contratos anteriores'!BP137</f>
        <v xml:space="preserve"> </v>
      </c>
      <c r="AV133" s="302" t="str">
        <f>'[5]Precios de contratos anteriores'!BQ137</f>
        <v xml:space="preserve"> </v>
      </c>
      <c r="AW133" s="302" t="str">
        <f>'[5]Precios de contratos anteriores'!BR137</f>
        <v xml:space="preserve"> </v>
      </c>
      <c r="AX133" s="303"/>
      <c r="AY133" s="303"/>
      <c r="AZ133" s="303"/>
      <c r="BA133" s="303" t="str">
        <f>'[5]Precios de contratos anteriores'!BS137</f>
        <v xml:space="preserve"> </v>
      </c>
      <c r="BB133" s="303" t="str">
        <f>'[5]Precios de contratos anteriores'!BT137</f>
        <v xml:space="preserve"> </v>
      </c>
      <c r="BC133" s="302"/>
      <c r="BD133" s="302"/>
      <c r="BE133" s="302"/>
      <c r="BF133" s="302"/>
      <c r="BG133" s="302"/>
      <c r="BH133" s="302"/>
      <c r="BI133" s="302"/>
      <c r="BJ133" s="302"/>
      <c r="BK133" s="302"/>
      <c r="BL133" s="302"/>
      <c r="BM133" s="302"/>
      <c r="BN133" s="302"/>
      <c r="BO133" s="302"/>
      <c r="BP133" s="302"/>
      <c r="BQ133" s="302"/>
      <c r="BR133" s="302"/>
      <c r="BS133" s="302" t="str">
        <f>'[5]Precios de contratos anteriores'!CB137</f>
        <v xml:space="preserve"> </v>
      </c>
      <c r="BT133" s="302" t="str">
        <f>'[5]Precios de contratos anteriores'!CC137</f>
        <v xml:space="preserve"> </v>
      </c>
      <c r="BU133" s="302" t="str">
        <f>'[5]Precios de contratos anteriores'!CD137</f>
        <v xml:space="preserve"> </v>
      </c>
      <c r="BV133" s="302"/>
      <c r="BW133" s="302"/>
      <c r="BX133" s="302"/>
      <c r="BY133" s="301" t="str">
        <f>'[5]Precios de contratos anteriores'!CE137</f>
        <v xml:space="preserve"> </v>
      </c>
      <c r="BZ133" s="301" t="str">
        <f>'[5]Precios de contratos anteriores'!CF137</f>
        <v xml:space="preserve"> </v>
      </c>
      <c r="CA133" s="301" t="str">
        <f>'[5]Precios de contratos anteriores'!CG137</f>
        <v xml:space="preserve"> </v>
      </c>
      <c r="CB133" s="301">
        <f t="shared" si="240"/>
        <v>1128.7285714285715</v>
      </c>
      <c r="CC133" s="301">
        <f t="shared" si="241"/>
        <v>130.08080455734267</v>
      </c>
      <c r="CD133" s="301">
        <f t="shared" si="320"/>
        <v>998.6477668712289</v>
      </c>
      <c r="CE133" s="301">
        <f t="shared" si="243"/>
        <v>1258.8093759859141</v>
      </c>
      <c r="CF133" s="301">
        <f t="shared" si="244"/>
        <v>1155</v>
      </c>
      <c r="CG133" s="300" t="str">
        <f t="shared" si="245"/>
        <v/>
      </c>
      <c r="CH133" s="300" t="str">
        <f t="shared" si="246"/>
        <v/>
      </c>
      <c r="CI133" s="300" t="str">
        <f t="shared" si="247"/>
        <v/>
      </c>
      <c r="CJ133" s="300" t="str">
        <f t="shared" si="248"/>
        <v/>
      </c>
      <c r="CK133" s="300" t="str">
        <f t="shared" si="249"/>
        <v/>
      </c>
      <c r="CL133" s="300" t="str">
        <f t="shared" si="250"/>
        <v/>
      </c>
      <c r="CM133" s="300" t="str">
        <f t="shared" si="251"/>
        <v/>
      </c>
      <c r="CN133" s="300" t="str">
        <f t="shared" si="252"/>
        <v/>
      </c>
      <c r="CO133" s="300" t="str">
        <f t="shared" si="253"/>
        <v/>
      </c>
      <c r="CP133" s="300" t="str">
        <f t="shared" si="254"/>
        <v/>
      </c>
      <c r="CQ133" s="300" t="str">
        <f t="shared" si="255"/>
        <v/>
      </c>
      <c r="CR133" s="300" t="str">
        <f t="shared" si="256"/>
        <v/>
      </c>
      <c r="CS133" s="300" t="str">
        <f t="shared" si="257"/>
        <v/>
      </c>
      <c r="CT133" s="300" t="str">
        <f t="shared" si="258"/>
        <v/>
      </c>
      <c r="CU133" s="300" t="str">
        <f t="shared" si="259"/>
        <v/>
      </c>
      <c r="CV133" s="300" t="str">
        <f t="shared" si="260"/>
        <v/>
      </c>
      <c r="CW133" s="300" t="str">
        <f t="shared" si="261"/>
        <v/>
      </c>
      <c r="CX133" s="300" t="str">
        <f t="shared" si="262"/>
        <v/>
      </c>
      <c r="CY133" s="300" t="str">
        <f t="shared" si="263"/>
        <v/>
      </c>
      <c r="CZ133" s="300" t="str">
        <f t="shared" si="264"/>
        <v/>
      </c>
      <c r="DA133" s="300" t="str">
        <f t="shared" si="265"/>
        <v/>
      </c>
      <c r="DB133" s="300" t="str">
        <f t="shared" si="266"/>
        <v/>
      </c>
      <c r="DC133" s="300" t="str">
        <f t="shared" si="267"/>
        <v/>
      </c>
      <c r="DD133" s="300" t="str">
        <f t="shared" si="268"/>
        <v/>
      </c>
      <c r="DE133" s="300" t="str">
        <f t="shared" si="269"/>
        <v/>
      </c>
      <c r="DF133" s="300" t="str">
        <f t="shared" si="270"/>
        <v/>
      </c>
      <c r="DG133" s="300" t="str">
        <f t="shared" si="271"/>
        <v/>
      </c>
      <c r="DH133" s="300" t="str">
        <f t="shared" si="272"/>
        <v/>
      </c>
      <c r="DI133" s="300" t="str">
        <f t="shared" si="273"/>
        <v/>
      </c>
      <c r="DJ133" s="300" t="str">
        <f t="shared" si="274"/>
        <v/>
      </c>
      <c r="DK133" s="300">
        <f t="shared" si="275"/>
        <v>1092</v>
      </c>
      <c r="DL133" s="300">
        <f t="shared" si="276"/>
        <v>1095</v>
      </c>
      <c r="DM133" s="300" t="str">
        <f t="shared" si="277"/>
        <v/>
      </c>
      <c r="DN133" s="300" t="str">
        <f t="shared" si="278"/>
        <v/>
      </c>
      <c r="DO133" s="300" t="str">
        <f t="shared" si="279"/>
        <v/>
      </c>
      <c r="DP133" s="300" t="str">
        <f t="shared" si="280"/>
        <v/>
      </c>
      <c r="DQ133" s="300">
        <f t="shared" si="281"/>
        <v>1102.5</v>
      </c>
      <c r="DR133" s="300">
        <f t="shared" si="282"/>
        <v>1092</v>
      </c>
      <c r="DS133" s="300">
        <f t="shared" si="283"/>
        <v>1050</v>
      </c>
      <c r="DT133" s="300" t="str">
        <f t="shared" si="284"/>
        <v/>
      </c>
      <c r="DU133" s="300" t="str">
        <f t="shared" si="285"/>
        <v/>
      </c>
      <c r="DV133" s="300" t="str">
        <f t="shared" si="286"/>
        <v/>
      </c>
      <c r="DW133" s="300" t="str">
        <f t="shared" si="287"/>
        <v/>
      </c>
      <c r="DX133" s="300" t="str">
        <f t="shared" si="288"/>
        <v/>
      </c>
      <c r="DY133" s="300" t="str">
        <f t="shared" si="289"/>
        <v/>
      </c>
      <c r="DZ133" s="300" t="str">
        <f t="shared" si="290"/>
        <v/>
      </c>
      <c r="EA133" s="300" t="str">
        <f t="shared" si="291"/>
        <v/>
      </c>
      <c r="EB133" s="300" t="str">
        <f t="shared" si="292"/>
        <v/>
      </c>
      <c r="EC133" s="300" t="str">
        <f t="shared" si="293"/>
        <v/>
      </c>
      <c r="ED133" s="300" t="str">
        <f t="shared" si="294"/>
        <v/>
      </c>
      <c r="EE133" s="300" t="str">
        <f t="shared" si="295"/>
        <v/>
      </c>
      <c r="EF133" s="300" t="str">
        <f t="shared" si="296"/>
        <v/>
      </c>
      <c r="EG133" s="300" t="str">
        <f t="shared" si="297"/>
        <v/>
      </c>
      <c r="EH133" s="300" t="str">
        <f t="shared" si="298"/>
        <v/>
      </c>
      <c r="EI133" s="300" t="str">
        <f t="shared" si="299"/>
        <v/>
      </c>
      <c r="EJ133" s="300" t="str">
        <f t="shared" si="300"/>
        <v/>
      </c>
      <c r="EK133" s="300" t="str">
        <f t="shared" si="301"/>
        <v/>
      </c>
      <c r="EL133" s="300" t="str">
        <f t="shared" si="302"/>
        <v/>
      </c>
      <c r="EM133" s="300" t="str">
        <f t="shared" si="303"/>
        <v/>
      </c>
      <c r="EN133" s="300" t="str">
        <f t="shared" si="304"/>
        <v/>
      </c>
      <c r="EO133" s="300" t="str">
        <f t="shared" si="305"/>
        <v/>
      </c>
      <c r="EP133" s="300" t="str">
        <f t="shared" si="306"/>
        <v/>
      </c>
      <c r="EQ133" s="300" t="str">
        <f t="shared" si="307"/>
        <v/>
      </c>
      <c r="ER133" s="300" t="str">
        <f t="shared" si="308"/>
        <v/>
      </c>
      <c r="ES133" s="300" t="str">
        <f t="shared" si="309"/>
        <v/>
      </c>
      <c r="ET133" s="300" t="str">
        <f t="shared" si="310"/>
        <v/>
      </c>
      <c r="EU133" s="300" t="str">
        <f t="shared" si="311"/>
        <v/>
      </c>
      <c r="EV133" s="300" t="str">
        <f t="shared" si="312"/>
        <v/>
      </c>
      <c r="EW133" s="300" t="str">
        <f t="shared" si="313"/>
        <v/>
      </c>
      <c r="EX133" s="300" t="str">
        <f t="shared" si="314"/>
        <v/>
      </c>
      <c r="EY133" s="300" t="str">
        <f t="shared" si="315"/>
        <v/>
      </c>
      <c r="EZ133" s="300" t="str">
        <f t="shared" si="316"/>
        <v/>
      </c>
      <c r="FA133" s="299">
        <f t="shared" si="317"/>
        <v>1086.6199999999999</v>
      </c>
      <c r="FB133" s="299">
        <f>ROUND(FA133*(1+[5]Inflación!$G$50),2)</f>
        <v>1100.58</v>
      </c>
      <c r="FC133" s="298">
        <f t="shared" si="318"/>
        <v>3.4876190476190283E-2</v>
      </c>
    </row>
    <row r="134" spans="2:159" ht="21" customHeight="1">
      <c r="B134" s="309">
        <f t="shared" si="319"/>
        <v>129</v>
      </c>
      <c r="C134" s="316" t="s">
        <v>943</v>
      </c>
      <c r="D134" s="316"/>
      <c r="E134" s="311" t="s">
        <v>12</v>
      </c>
      <c r="F134" s="314">
        <v>115</v>
      </c>
      <c r="G134" s="304"/>
      <c r="H134" s="302"/>
      <c r="I134" s="302"/>
      <c r="J134" s="301" t="str">
        <f>'[5]Precios de contratos anteriores'!AV138</f>
        <v xml:space="preserve"> </v>
      </c>
      <c r="K134" s="301" t="str">
        <f>'[5]Precios de contratos anteriores'!AW138</f>
        <v xml:space="preserve"> </v>
      </c>
      <c r="L134" s="301" t="str">
        <f>'[5]Precios de contratos anteriores'!AX138</f>
        <v xml:space="preserve"> </v>
      </c>
      <c r="M134" s="301" t="str">
        <f>'[5]Precios de contratos anteriores'!AY138</f>
        <v xml:space="preserve"> </v>
      </c>
      <c r="N134" s="302"/>
      <c r="O134" s="302"/>
      <c r="P134" s="302"/>
      <c r="Q134" s="302" t="str">
        <f>'[5]Precios de contratos anteriores'!AZ138</f>
        <v xml:space="preserve"> </v>
      </c>
      <c r="R134" s="302" t="str">
        <f>'[5]Precios de contratos anteriores'!BA138</f>
        <v xml:space="preserve"> </v>
      </c>
      <c r="S134" s="302" t="str">
        <f>'[5]Precios de contratos anteriores'!BB138</f>
        <v xml:space="preserve"> </v>
      </c>
      <c r="T134" s="302"/>
      <c r="U134" s="302"/>
      <c r="V134" s="302"/>
      <c r="W134" s="302"/>
      <c r="X134" s="302"/>
      <c r="Y134" s="302"/>
      <c r="Z134" s="302"/>
      <c r="AA134" s="302"/>
      <c r="AB134" s="302"/>
      <c r="AC134" s="302"/>
      <c r="AD134" s="302"/>
      <c r="AE134" s="302"/>
      <c r="AF134" s="302"/>
      <c r="AG134" s="302"/>
      <c r="AH134" s="302"/>
      <c r="AI134" s="302" t="str">
        <f>'[5]Precios de contratos anteriores'!BI138</f>
        <v xml:space="preserve"> </v>
      </c>
      <c r="AJ134" s="302"/>
      <c r="AK134" s="302"/>
      <c r="AL134" s="313">
        <v>119.6</v>
      </c>
      <c r="AM134" s="313">
        <v>120.6</v>
      </c>
      <c r="AN134" s="313">
        <v>155.47999999999999</v>
      </c>
      <c r="AO134" s="302"/>
      <c r="AP134" s="302"/>
      <c r="AQ134" s="302" t="str">
        <f>'[5]Precios de contratos anteriores'!BO138</f>
        <v xml:space="preserve"> </v>
      </c>
      <c r="AR134" s="303">
        <v>120.75</v>
      </c>
      <c r="AS134" s="303">
        <v>119.6</v>
      </c>
      <c r="AT134" s="303">
        <v>115</v>
      </c>
      <c r="AU134" s="302" t="str">
        <f>'[5]Precios de contratos anteriores'!BP138</f>
        <v xml:space="preserve"> </v>
      </c>
      <c r="AV134" s="302" t="str">
        <f>'[5]Precios de contratos anteriores'!BQ138</f>
        <v xml:space="preserve"> </v>
      </c>
      <c r="AW134" s="302" t="str">
        <f>'[5]Precios de contratos anteriores'!BR138</f>
        <v xml:space="preserve"> </v>
      </c>
      <c r="AX134" s="303"/>
      <c r="AY134" s="303"/>
      <c r="AZ134" s="303"/>
      <c r="BA134" s="303" t="str">
        <f>'[5]Precios de contratos anteriores'!BS138</f>
        <v xml:space="preserve"> </v>
      </c>
      <c r="BB134" s="303" t="str">
        <f>'[5]Precios de contratos anteriores'!BT138</f>
        <v xml:space="preserve"> </v>
      </c>
      <c r="BC134" s="302"/>
      <c r="BD134" s="302"/>
      <c r="BE134" s="302"/>
      <c r="BF134" s="302"/>
      <c r="BG134" s="302"/>
      <c r="BH134" s="302"/>
      <c r="BI134" s="302"/>
      <c r="BJ134" s="302"/>
      <c r="BK134" s="302"/>
      <c r="BL134" s="302"/>
      <c r="BM134" s="302"/>
      <c r="BN134" s="302"/>
      <c r="BO134" s="302"/>
      <c r="BP134" s="302"/>
      <c r="BQ134" s="302"/>
      <c r="BR134" s="302"/>
      <c r="BS134" s="302" t="str">
        <f>'[5]Precios de contratos anteriores'!CB138</f>
        <v xml:space="preserve"> </v>
      </c>
      <c r="BT134" s="302" t="str">
        <f>'[5]Precios de contratos anteriores'!CC138</f>
        <v xml:space="preserve"> </v>
      </c>
      <c r="BU134" s="302">
        <f>'[5]Precios de contratos anteriores'!CD138</f>
        <v>124.051149</v>
      </c>
      <c r="BV134" s="302"/>
      <c r="BW134" s="302"/>
      <c r="BX134" s="302"/>
      <c r="BY134" s="301" t="str">
        <f>'[5]Precios de contratos anteriores'!CE138</f>
        <v xml:space="preserve"> </v>
      </c>
      <c r="BZ134" s="301" t="str">
        <f>'[5]Precios de contratos anteriores'!CF138</f>
        <v xml:space="preserve"> </v>
      </c>
      <c r="CA134" s="301" t="str">
        <f>'[5]Precios de contratos anteriores'!CG138</f>
        <v xml:space="preserve"> </v>
      </c>
      <c r="CB134" s="301">
        <f t="shared" ref="CB134:CB159" si="321">IFERROR(AVERAGE(F134:CA134)," ")</f>
        <v>123.760143625</v>
      </c>
      <c r="CC134" s="301">
        <f t="shared" ref="CC134:CC159" si="322">IFERROR(_xlfn.STDEV.S(F134:CA134)," ")</f>
        <v>13.165839279715925</v>
      </c>
      <c r="CD134" s="301">
        <f t="shared" si="320"/>
        <v>110.59430434528407</v>
      </c>
      <c r="CE134" s="301">
        <f t="shared" ref="CE134:CE159" si="323">IFERROR(CB134+CC134*$CE$2," ")</f>
        <v>136.92598290471591</v>
      </c>
      <c r="CF134" s="301">
        <f t="shared" ref="CF134:CF159" si="324">IFERROR(F134*1.1," ")</f>
        <v>126.50000000000001</v>
      </c>
      <c r="CG134" s="300" t="str">
        <f t="shared" ref="CG134:CG159" si="325">IF(IF(H134&lt;$CF134,IF(H134&gt;$CD134,H134,""),"")=0,"",IF(H134&lt;$CF134,IF(H134&gt;$CD134,H134,""),""))</f>
        <v/>
      </c>
      <c r="CH134" s="300" t="str">
        <f t="shared" ref="CH134:CH159" si="326">IF(IF(I134&lt;$CF134,IF(I134&gt;$CD134,I134,""),"")=0,"",IF(I134&lt;$CF134,IF(I134&gt;$CD134,I134,""),""))</f>
        <v/>
      </c>
      <c r="CI134" s="300" t="str">
        <f t="shared" ref="CI134:CI159" si="327">IF(IF(J134&lt;$CF134,IF(J134&gt;$CD134,J134,""),"")=0,"",IF(J134&lt;$CF134,IF(J134&gt;$CD134,J134,""),""))</f>
        <v/>
      </c>
      <c r="CJ134" s="300" t="str">
        <f t="shared" ref="CJ134:CJ159" si="328">IF(IF(K134&lt;$CF134,IF(K134&gt;$CD134,K134,""),"")=0,"",IF(K134&lt;$CF134,IF(K134&gt;$CD134,K134,""),""))</f>
        <v/>
      </c>
      <c r="CK134" s="300" t="str">
        <f t="shared" ref="CK134:CK159" si="329">IF(IF(L134&lt;$CF134,IF(L134&gt;$CD134,L134,""),"")=0,"",IF(L134&lt;$CF134,IF(L134&gt;$CD134,L134,""),""))</f>
        <v/>
      </c>
      <c r="CL134" s="300" t="str">
        <f t="shared" ref="CL134:CL159" si="330">IF(IF(M134&lt;$CF134,IF(M134&gt;$CD134,M134,""),"")=0,"",IF(M134&lt;$CF134,IF(M134&gt;$CD134,M134,""),""))</f>
        <v/>
      </c>
      <c r="CM134" s="300" t="str">
        <f t="shared" ref="CM134:CM159" si="331">IF(IF(N134&lt;$CF134,IF(N134&gt;$CD134,N134,""),"")=0,"",IF(N134&lt;$CF134,IF(N134&gt;$CD134,N134,""),""))</f>
        <v/>
      </c>
      <c r="CN134" s="300" t="str">
        <f t="shared" ref="CN134:CN159" si="332">IF(IF(O134&lt;$CF134,IF(O134&gt;$CD134,O134,""),"")=0,"",IF(O134&lt;$CF134,IF(O134&gt;$CD134,O134,""),""))</f>
        <v/>
      </c>
      <c r="CO134" s="300" t="str">
        <f t="shared" ref="CO134:CO159" si="333">IF(IF(P134&lt;$CF134,IF(P134&gt;$CD134,P134,""),"")=0,"",IF(P134&lt;$CF134,IF(P134&gt;$CD134,P134,""),""))</f>
        <v/>
      </c>
      <c r="CP134" s="300" t="str">
        <f t="shared" ref="CP134:CP159" si="334">IF(IF(Q134&lt;$CF134,IF(Q134&gt;$CD134,Q134,""),"")=0,"",IF(Q134&lt;$CF134,IF(Q134&gt;$CD134,Q134,""),""))</f>
        <v/>
      </c>
      <c r="CQ134" s="300" t="str">
        <f t="shared" ref="CQ134:CQ159" si="335">IF(IF(R134&lt;$CF134,IF(R134&gt;$CD134,R134,""),"")=0,"",IF(R134&lt;$CF134,IF(R134&gt;$CD134,R134,""),""))</f>
        <v/>
      </c>
      <c r="CR134" s="300" t="str">
        <f t="shared" ref="CR134:CR159" si="336">IF(IF(S134&lt;$CF134,IF(S134&gt;$CD134,S134,""),"")=0,"",IF(S134&lt;$CF134,IF(S134&gt;$CD134,S134,""),""))</f>
        <v/>
      </c>
      <c r="CS134" s="300" t="str">
        <f t="shared" ref="CS134:CS159" si="337">IF(IF(T134&lt;$CF134,IF(T134&gt;$CD134,T134,""),"")=0,"",IF(T134&lt;$CF134,IF(T134&gt;$CD134,T134,""),""))</f>
        <v/>
      </c>
      <c r="CT134" s="300" t="str">
        <f t="shared" ref="CT134:CT159" si="338">IF(IF(U134&lt;$CF134,IF(U134&gt;$CD134,U134,""),"")=0,"",IF(U134&lt;$CF134,IF(U134&gt;$CD134,U134,""),""))</f>
        <v/>
      </c>
      <c r="CU134" s="300" t="str">
        <f t="shared" ref="CU134:CU159" si="339">IF(IF(V134&lt;$CF134,IF(V134&gt;$CD134,V134,""),"")=0,"",IF(V134&lt;$CF134,IF(V134&gt;$CD134,V134,""),""))</f>
        <v/>
      </c>
      <c r="CV134" s="300" t="str">
        <f t="shared" ref="CV134:CV159" si="340">IF(IF(W134&lt;$CF134,IF(W134&gt;$CD134,W134,""),"")=0,"",IF(W134&lt;$CF134,IF(W134&gt;$CD134,W134,""),""))</f>
        <v/>
      </c>
      <c r="CW134" s="300" t="str">
        <f t="shared" ref="CW134:CW159" si="341">IF(IF(X134&lt;$CF134,IF(X134&gt;$CD134,X134,""),"")=0,"",IF(X134&lt;$CF134,IF(X134&gt;$CD134,X134,""),""))</f>
        <v/>
      </c>
      <c r="CX134" s="300" t="str">
        <f t="shared" ref="CX134:CX159" si="342">IF(IF(Y134&lt;$CF134,IF(Y134&gt;$CD134,Y134,""),"")=0,"",IF(Y134&lt;$CF134,IF(Y134&gt;$CD134,Y134,""),""))</f>
        <v/>
      </c>
      <c r="CY134" s="300" t="str">
        <f t="shared" ref="CY134:CY159" si="343">IF(IF(Z134&lt;$CF134,IF(Z134&gt;$CD134,Z134,""),"")=0,"",IF(Z134&lt;$CF134,IF(Z134&gt;$CD134,Z134,""),""))</f>
        <v/>
      </c>
      <c r="CZ134" s="300" t="str">
        <f t="shared" ref="CZ134:CZ159" si="344">IF(IF(AA134&lt;$CF134,IF(AA134&gt;$CD134,AA134,""),"")=0,"",IF(AA134&lt;$CF134,IF(AA134&gt;$CD134,AA134,""),""))</f>
        <v/>
      </c>
      <c r="DA134" s="300" t="str">
        <f t="shared" ref="DA134:DA159" si="345">IF(IF(AB134&lt;$CF134,IF(AB134&gt;$CD134,AB134,""),"")=0,"",IF(AB134&lt;$CF134,IF(AB134&gt;$CD134,AB134,""),""))</f>
        <v/>
      </c>
      <c r="DB134" s="300" t="str">
        <f t="shared" ref="DB134:DB159" si="346">IF(IF(AC134&lt;$CF134,IF(AC134&gt;$CD134,AC134,""),"")=0,"",IF(AC134&lt;$CF134,IF(AC134&gt;$CD134,AC134,""),""))</f>
        <v/>
      </c>
      <c r="DC134" s="300" t="str">
        <f t="shared" ref="DC134:DC159" si="347">IF(IF(AD134&lt;$CF134,IF(AD134&gt;$CD134,AD134,""),"")=0,"",IF(AD134&lt;$CF134,IF(AD134&gt;$CD134,AD134,""),""))</f>
        <v/>
      </c>
      <c r="DD134" s="300" t="str">
        <f t="shared" ref="DD134:DD159" si="348">IF(IF(AE134&lt;$CF134,IF(AE134&gt;$CD134,AE134,""),"")=0,"",IF(AE134&lt;$CF134,IF(AE134&gt;$CD134,AE134,""),""))</f>
        <v/>
      </c>
      <c r="DE134" s="300" t="str">
        <f t="shared" ref="DE134:DE159" si="349">IF(IF(AF134&lt;$CF134,IF(AF134&gt;$CD134,AF134,""),"")=0,"",IF(AF134&lt;$CF134,IF(AF134&gt;$CD134,AF134,""),""))</f>
        <v/>
      </c>
      <c r="DF134" s="300" t="str">
        <f t="shared" ref="DF134:DF159" si="350">IF(IF(AG134&lt;$CF134,IF(AG134&gt;$CD134,AG134,""),"")=0,"",IF(AG134&lt;$CF134,IF(AG134&gt;$CD134,AG134,""),""))</f>
        <v/>
      </c>
      <c r="DG134" s="300" t="str">
        <f t="shared" ref="DG134:DG159" si="351">IF(IF(AH134&lt;$CF134,IF(AH134&gt;$CD134,AH134,""),"")=0,"",IF(AH134&lt;$CF134,IF(AH134&gt;$CD134,AH134,""),""))</f>
        <v/>
      </c>
      <c r="DH134" s="300" t="str">
        <f t="shared" ref="DH134:DH159" si="352">IF(IF(AI134&lt;$CF134,IF(AI134&gt;$CD134,AI134,""),"")=0,"",IF(AI134&lt;$CF134,IF(AI134&gt;$CD134,AI134,""),""))</f>
        <v/>
      </c>
      <c r="DI134" s="300" t="str">
        <f t="shared" ref="DI134:DI159" si="353">IF(IF(AJ134&lt;$CF134,IF(AJ134&gt;$CD134,AJ134,""),"")=0,"",IF(AJ134&lt;$CF134,IF(AJ134&gt;$CD134,AJ134,""),""))</f>
        <v/>
      </c>
      <c r="DJ134" s="300" t="str">
        <f t="shared" ref="DJ134:DJ159" si="354">IF(IF(AK134&lt;$CF134,IF(AK134&gt;$CD134,AK134,""),"")=0,"",IF(AK134&lt;$CF134,IF(AK134&gt;$CD134,AK134,""),""))</f>
        <v/>
      </c>
      <c r="DK134" s="300">
        <f t="shared" ref="DK134:DK159" si="355">IF(IF(AL134&lt;$CF134,IF(AL134&gt;$CD134,AL134,""),"")=0,"",IF(AL134&lt;$CF134,IF(AL134&gt;$CD134,AL134,""),""))</f>
        <v>119.6</v>
      </c>
      <c r="DL134" s="300">
        <f t="shared" ref="DL134:DL159" si="356">IF(IF(AM134&lt;$CF134,IF(AM134&gt;$CD134,AM134,""),"")=0,"",IF(AM134&lt;$CF134,IF(AM134&gt;$CD134,AM134,""),""))</f>
        <v>120.6</v>
      </c>
      <c r="DM134" s="300" t="str">
        <f t="shared" ref="DM134:DM159" si="357">IF(IF(AN134&lt;$CF134,IF(AN134&gt;$CD134,AN134,""),"")=0,"",IF(AN134&lt;$CF134,IF(AN134&gt;$CD134,AN134,""),""))</f>
        <v/>
      </c>
      <c r="DN134" s="300" t="str">
        <f t="shared" ref="DN134:DN159" si="358">IF(IF(AO134&lt;$CF134,IF(AO134&gt;$CD134,AO134,""),"")=0,"",IF(AO134&lt;$CF134,IF(AO134&gt;$CD134,AO134,""),""))</f>
        <v/>
      </c>
      <c r="DO134" s="300" t="str">
        <f t="shared" ref="DO134:DO159" si="359">IF(IF(AP134&lt;$CF134,IF(AP134&gt;$CD134,AP134,""),"")=0,"",IF(AP134&lt;$CF134,IF(AP134&gt;$CD134,AP134,""),""))</f>
        <v/>
      </c>
      <c r="DP134" s="300" t="str">
        <f t="shared" ref="DP134:DP159" si="360">IF(IF(AQ134&lt;$CF134,IF(AQ134&gt;$CD134,AQ134,""),"")=0,"",IF(AQ134&lt;$CF134,IF(AQ134&gt;$CD134,AQ134,""),""))</f>
        <v/>
      </c>
      <c r="DQ134" s="300">
        <f t="shared" ref="DQ134:DQ159" si="361">IF(IF(AR134&lt;$CF134,IF(AR134&gt;$CD134,AR134,""),"")=0,"",IF(AR134&lt;$CF134,IF(AR134&gt;$CD134,AR134,""),""))</f>
        <v>120.75</v>
      </c>
      <c r="DR134" s="300">
        <f t="shared" ref="DR134:DR159" si="362">IF(IF(AS134&lt;$CF134,IF(AS134&gt;$CD134,AS134,""),"")=0,"",IF(AS134&lt;$CF134,IF(AS134&gt;$CD134,AS134,""),""))</f>
        <v>119.6</v>
      </c>
      <c r="DS134" s="300">
        <f t="shared" ref="DS134:DS159" si="363">IF(IF(AT134&lt;$CF134,IF(AT134&gt;$CD134,AT134,""),"")=0,"",IF(AT134&lt;$CF134,IF(AT134&gt;$CD134,AT134,""),""))</f>
        <v>115</v>
      </c>
      <c r="DT134" s="300" t="str">
        <f t="shared" ref="DT134:DT159" si="364">IF(IF(AU134&lt;$CF134,IF(AU134&gt;$CD134,AU134,""),"")=0,"",IF(AU134&lt;$CF134,IF(AU134&gt;$CD134,AU134,""),""))</f>
        <v/>
      </c>
      <c r="DU134" s="300" t="str">
        <f t="shared" ref="DU134:DU159" si="365">IF(IF(AV134&lt;$CF134,IF(AV134&gt;$CD134,AV134,""),"")=0,"",IF(AV134&lt;$CF134,IF(AV134&gt;$CD134,AV134,""),""))</f>
        <v/>
      </c>
      <c r="DV134" s="300" t="str">
        <f t="shared" ref="DV134:DV159" si="366">IF(IF(AW134&lt;$CF134,IF(AW134&gt;$CD134,AW134,""),"")=0,"",IF(AW134&lt;$CF134,IF(AW134&gt;$CD134,AW134,""),""))</f>
        <v/>
      </c>
      <c r="DW134" s="300" t="str">
        <f t="shared" ref="DW134:DW159" si="367">IF(IF(AX134&lt;$CF134,IF(AX134&gt;$CD134,AX134,""),"")=0,"",IF(AX134&lt;$CF134,IF(AX134&gt;$CD134,AX134,""),""))</f>
        <v/>
      </c>
      <c r="DX134" s="300" t="str">
        <f t="shared" ref="DX134:DX159" si="368">IF(IF(AY134&lt;$CF134,IF(AY134&gt;$CD134,AY134,""),"")=0,"",IF(AY134&lt;$CF134,IF(AY134&gt;$CD134,AY134,""),""))</f>
        <v/>
      </c>
      <c r="DY134" s="300" t="str">
        <f t="shared" ref="DY134:DY159" si="369">IF(IF(AZ134&lt;$CF134,IF(AZ134&gt;$CD134,AZ134,""),"")=0,"",IF(AZ134&lt;$CF134,IF(AZ134&gt;$CD134,AZ134,""),""))</f>
        <v/>
      </c>
      <c r="DZ134" s="300" t="str">
        <f t="shared" ref="DZ134:DZ159" si="370">IF(IF(BA134&lt;$CF134,IF(BA134&gt;$CD134,BA134,""),"")=0,"",IF(BA134&lt;$CF134,IF(BA134&gt;$CD134,BA134,""),""))</f>
        <v/>
      </c>
      <c r="EA134" s="300" t="str">
        <f t="shared" ref="EA134:EA159" si="371">IF(IF(BB134&lt;$CF134,IF(BB134&gt;$CD134,BB134,""),"")=0,"",IF(BB134&lt;$CF134,IF(BB134&gt;$CD134,BB134,""),""))</f>
        <v/>
      </c>
      <c r="EB134" s="300" t="str">
        <f t="shared" ref="EB134:EB159" si="372">IF(IF(BC134&lt;$CF134,IF(BC134&gt;$CD134,BC134,""),"")=0,"",IF(BC134&lt;$CF134,IF(BC134&gt;$CD134,BC134,""),""))</f>
        <v/>
      </c>
      <c r="EC134" s="300" t="str">
        <f t="shared" ref="EC134:EC159" si="373">IF(IF(BD134&lt;$CF134,IF(BD134&gt;$CD134,BD134,""),"")=0,"",IF(BD134&lt;$CF134,IF(BD134&gt;$CD134,BD134,""),""))</f>
        <v/>
      </c>
      <c r="ED134" s="300" t="str">
        <f t="shared" ref="ED134:ED159" si="374">IF(IF(BE134&lt;$CF134,IF(BE134&gt;$CD134,BE134,""),"")=0,"",IF(BE134&lt;$CF134,IF(BE134&gt;$CD134,BE134,""),""))</f>
        <v/>
      </c>
      <c r="EE134" s="300" t="str">
        <f t="shared" ref="EE134:EE159" si="375">IF(IF(BF134&lt;$CF134,IF(BF134&gt;$CD134,BF134,""),"")=0,"",IF(BF134&lt;$CF134,IF(BF134&gt;$CD134,BF134,""),""))</f>
        <v/>
      </c>
      <c r="EF134" s="300" t="str">
        <f t="shared" ref="EF134:EF159" si="376">IF(IF(BG134&lt;$CF134,IF(BG134&gt;$CD134,BG134,""),"")=0,"",IF(BG134&lt;$CF134,IF(BG134&gt;$CD134,BG134,""),""))</f>
        <v/>
      </c>
      <c r="EG134" s="300" t="str">
        <f t="shared" ref="EG134:EG159" si="377">IF(IF(BH134&lt;$CF134,IF(BH134&gt;$CD134,BH134,""),"")=0,"",IF(BH134&lt;$CF134,IF(BH134&gt;$CD134,BH134,""),""))</f>
        <v/>
      </c>
      <c r="EH134" s="300" t="str">
        <f t="shared" ref="EH134:EH159" si="378">IF(IF(BI134&lt;$CF134,IF(BI134&gt;$CD134,BI134,""),"")=0,"",IF(BI134&lt;$CF134,IF(BI134&gt;$CD134,BI134,""),""))</f>
        <v/>
      </c>
      <c r="EI134" s="300" t="str">
        <f t="shared" ref="EI134:EI159" si="379">IF(IF(BJ134&lt;$CF134,IF(BJ134&gt;$CD134,BJ134,""),"")=0,"",IF(BJ134&lt;$CF134,IF(BJ134&gt;$CD134,BJ134,""),""))</f>
        <v/>
      </c>
      <c r="EJ134" s="300" t="str">
        <f t="shared" ref="EJ134:EJ159" si="380">IF(IF(BK134&lt;$CF134,IF(BK134&gt;$CD134,BK134,""),"")=0,"",IF(BK134&lt;$CF134,IF(BK134&gt;$CD134,BK134,""),""))</f>
        <v/>
      </c>
      <c r="EK134" s="300" t="str">
        <f t="shared" ref="EK134:EK159" si="381">IF(IF(BL134&lt;$CF134,IF(BL134&gt;$CD134,BL134,""),"")=0,"",IF(BL134&lt;$CF134,IF(BL134&gt;$CD134,BL134,""),""))</f>
        <v/>
      </c>
      <c r="EL134" s="300" t="str">
        <f t="shared" ref="EL134:EL159" si="382">IF(IF(BM134&lt;$CF134,IF(BM134&gt;$CD134,BM134,""),"")=0,"",IF(BM134&lt;$CF134,IF(BM134&gt;$CD134,BM134,""),""))</f>
        <v/>
      </c>
      <c r="EM134" s="300" t="str">
        <f t="shared" ref="EM134:EM159" si="383">IF(IF(BN134&lt;$CF134,IF(BN134&gt;$CD134,BN134,""),"")=0,"",IF(BN134&lt;$CF134,IF(BN134&gt;$CD134,BN134,""),""))</f>
        <v/>
      </c>
      <c r="EN134" s="300" t="str">
        <f t="shared" ref="EN134:EN159" si="384">IF(IF(BO134&lt;$CF134,IF(BO134&gt;$CD134,BO134,""),"")=0,"",IF(BO134&lt;$CF134,IF(BO134&gt;$CD134,BO134,""),""))</f>
        <v/>
      </c>
      <c r="EO134" s="300" t="str">
        <f t="shared" ref="EO134:EO159" si="385">IF(IF(BP134&lt;$CF134,IF(BP134&gt;$CD134,BP134,""),"")=0,"",IF(BP134&lt;$CF134,IF(BP134&gt;$CD134,BP134,""),""))</f>
        <v/>
      </c>
      <c r="EP134" s="300" t="str">
        <f t="shared" ref="EP134:EP159" si="386">IF(IF(BQ134&lt;$CF134,IF(BQ134&gt;$CD134,BQ134,""),"")=0,"",IF(BQ134&lt;$CF134,IF(BQ134&gt;$CD134,BQ134,""),""))</f>
        <v/>
      </c>
      <c r="EQ134" s="300" t="str">
        <f t="shared" ref="EQ134:EQ159" si="387">IF(IF(BR134&lt;$CF134,IF(BR134&gt;$CD134,BR134,""),"")=0,"",IF(BR134&lt;$CF134,IF(BR134&gt;$CD134,BR134,""),""))</f>
        <v/>
      </c>
      <c r="ER134" s="300" t="str">
        <f t="shared" ref="ER134:ER159" si="388">IF(IF(BS134&lt;$CF134,IF(BS134&gt;$CD134,BS134,""),"")=0,"",IF(BS134&lt;$CF134,IF(BS134&gt;$CD134,BS134,""),""))</f>
        <v/>
      </c>
      <c r="ES134" s="300" t="str">
        <f t="shared" ref="ES134:ES159" si="389">IF(IF(BT134&lt;$CF134,IF(BT134&gt;$CD134,BT134,""),"")=0,"",IF(BT134&lt;$CF134,IF(BT134&gt;$CD134,BT134,""),""))</f>
        <v/>
      </c>
      <c r="ET134" s="300">
        <f t="shared" ref="ET134:ET159" si="390">IF(IF(BU134&lt;$CF134,IF(BU134&gt;$CD134,BU134,""),"")=0,"",IF(BU134&lt;$CF134,IF(BU134&gt;$CD134,BU134,""),""))</f>
        <v>124.051149</v>
      </c>
      <c r="EU134" s="300" t="str">
        <f t="shared" ref="EU134:EU159" si="391">IF(IF(BV134&lt;$CF134,IF(BV134&gt;$CD134,BV134,""),"")=0,"",IF(BV134&lt;$CF134,IF(BV134&gt;$CD134,BV134,""),""))</f>
        <v/>
      </c>
      <c r="EV134" s="300" t="str">
        <f t="shared" ref="EV134:EV159" si="392">IF(IF(BW134&lt;$CF134,IF(BW134&gt;$CD134,BW134,""),"")=0,"",IF(BW134&lt;$CF134,IF(BW134&gt;$CD134,BW134,""),""))</f>
        <v/>
      </c>
      <c r="EW134" s="300" t="str">
        <f t="shared" ref="EW134:EW159" si="393">IF(IF(BX134&lt;$CF134,IF(BX134&gt;$CD134,BX134,""),"")=0,"",IF(BX134&lt;$CF134,IF(BX134&gt;$CD134,BX134,""),""))</f>
        <v/>
      </c>
      <c r="EX134" s="300" t="str">
        <f t="shared" ref="EX134:EX159" si="394">IF(IF(BY134&lt;$CF134,IF(BY134&gt;$CD134,BY134,""),"")=0,"",IF(BY134&lt;$CF134,IF(BY134&gt;$CD134,BY134,""),""))</f>
        <v/>
      </c>
      <c r="EY134" s="300" t="str">
        <f t="shared" ref="EY134:EY159" si="395">IF(IF(BZ134&lt;$CF134,IF(BZ134&gt;$CD134,BZ134,""),"")=0,"",IF(BZ134&lt;$CF134,IF(BZ134&gt;$CD134,BZ134,""),""))</f>
        <v/>
      </c>
      <c r="EZ134" s="300" t="str">
        <f t="shared" ref="EZ134:EZ159" si="396">IF(IF(CA134&lt;$CF134,IF(CA134&gt;$CD134,CA134,""),"")=0,"",IF(CA134&lt;$CF134,IF(CA134&gt;$CD134,CA134,""),""))</f>
        <v/>
      </c>
      <c r="FA134" s="299">
        <f t="shared" ref="FA134:FA159" si="397">ROUND(IFERROR(IF(G134&gt;0,G134,SUMSQ(CG134:EZ134)/SUM(CG134:EZ134)),F134),2)</f>
        <v>119.99</v>
      </c>
      <c r="FB134" s="299">
        <f>ROUND(FA134*(1+[5]Inflación!$G$50),2)</f>
        <v>121.53</v>
      </c>
      <c r="FC134" s="298">
        <f t="shared" ref="FC134:FC159" si="398">IFERROR(FA134/F134-1," ")</f>
        <v>4.339130434782601E-2</v>
      </c>
    </row>
    <row r="135" spans="2:159" ht="21" customHeight="1">
      <c r="B135" s="309">
        <f t="shared" ref="B135:B159" si="399">B134+1</f>
        <v>130</v>
      </c>
      <c r="C135" s="316" t="s">
        <v>942</v>
      </c>
      <c r="D135" s="316"/>
      <c r="E135" s="311" t="s">
        <v>12</v>
      </c>
      <c r="F135" s="314">
        <v>1050</v>
      </c>
      <c r="G135" s="304"/>
      <c r="H135" s="302"/>
      <c r="I135" s="302"/>
      <c r="J135" s="301" t="str">
        <f>'[5]Precios de contratos anteriores'!AV139</f>
        <v xml:space="preserve"> </v>
      </c>
      <c r="K135" s="301" t="str">
        <f>'[5]Precios de contratos anteriores'!AW139</f>
        <v xml:space="preserve"> </v>
      </c>
      <c r="L135" s="301" t="str">
        <f>'[5]Precios de contratos anteriores'!AX139</f>
        <v xml:space="preserve"> </v>
      </c>
      <c r="M135" s="301" t="str">
        <f>'[5]Precios de contratos anteriores'!AY139</f>
        <v xml:space="preserve"> </v>
      </c>
      <c r="N135" s="302"/>
      <c r="O135" s="302"/>
      <c r="P135" s="302"/>
      <c r="Q135" s="302" t="str">
        <f>'[5]Precios de contratos anteriores'!AZ139</f>
        <v xml:space="preserve"> </v>
      </c>
      <c r="R135" s="302" t="str">
        <f>'[5]Precios de contratos anteriores'!BA139</f>
        <v xml:space="preserve"> </v>
      </c>
      <c r="S135" s="302" t="str">
        <f>'[5]Precios de contratos anteriores'!BB139</f>
        <v xml:space="preserve"> </v>
      </c>
      <c r="T135" s="302"/>
      <c r="U135" s="302"/>
      <c r="V135" s="302"/>
      <c r="W135" s="302"/>
      <c r="X135" s="302"/>
      <c r="Y135" s="302"/>
      <c r="Z135" s="302"/>
      <c r="AA135" s="302"/>
      <c r="AB135" s="302"/>
      <c r="AC135" s="302"/>
      <c r="AD135" s="302"/>
      <c r="AE135" s="302"/>
      <c r="AF135" s="302"/>
      <c r="AG135" s="302"/>
      <c r="AH135" s="302"/>
      <c r="AI135" s="302" t="str">
        <f>'[5]Precios de contratos anteriores'!BI139</f>
        <v xml:space="preserve"> </v>
      </c>
      <c r="AJ135" s="302"/>
      <c r="AK135" s="302"/>
      <c r="AL135" s="313">
        <v>1092</v>
      </c>
      <c r="AM135" s="313">
        <v>1095</v>
      </c>
      <c r="AN135" s="313">
        <v>1419.6</v>
      </c>
      <c r="AO135" s="302"/>
      <c r="AP135" s="302"/>
      <c r="AQ135" s="302" t="str">
        <f>'[5]Precios de contratos anteriores'!BO139</f>
        <v xml:space="preserve"> </v>
      </c>
      <c r="AR135" s="303">
        <v>1102.5</v>
      </c>
      <c r="AS135" s="303">
        <v>1092</v>
      </c>
      <c r="AT135" s="303">
        <v>1150</v>
      </c>
      <c r="AU135" s="302" t="str">
        <f>'[5]Precios de contratos anteriores'!BP139</f>
        <v xml:space="preserve"> </v>
      </c>
      <c r="AV135" s="302" t="str">
        <f>'[5]Precios de contratos anteriores'!BQ139</f>
        <v xml:space="preserve"> </v>
      </c>
      <c r="AW135" s="302" t="str">
        <f>'[5]Precios de contratos anteriores'!BR139</f>
        <v xml:space="preserve"> </v>
      </c>
      <c r="AX135" s="303"/>
      <c r="AY135" s="303"/>
      <c r="AZ135" s="303"/>
      <c r="BA135" s="303" t="str">
        <f>'[5]Precios de contratos anteriores'!BS139</f>
        <v xml:space="preserve"> </v>
      </c>
      <c r="BB135" s="303" t="str">
        <f>'[5]Precios de contratos anteriores'!BT139</f>
        <v xml:space="preserve"> </v>
      </c>
      <c r="BC135" s="302"/>
      <c r="BD135" s="302"/>
      <c r="BE135" s="302"/>
      <c r="BF135" s="302"/>
      <c r="BG135" s="302"/>
      <c r="BH135" s="302"/>
      <c r="BI135" s="302"/>
      <c r="BJ135" s="302"/>
      <c r="BK135" s="302"/>
      <c r="BL135" s="302"/>
      <c r="BM135" s="302"/>
      <c r="BN135" s="302"/>
      <c r="BO135" s="302"/>
      <c r="BP135" s="302"/>
      <c r="BQ135" s="302"/>
      <c r="BR135" s="302"/>
      <c r="BS135" s="302" t="str">
        <f>'[5]Precios de contratos anteriores'!CB139</f>
        <v xml:space="preserve"> </v>
      </c>
      <c r="BT135" s="302" t="str">
        <f>'[5]Precios de contratos anteriores'!CC139</f>
        <v xml:space="preserve"> </v>
      </c>
      <c r="BU135" s="302" t="str">
        <f>'[5]Precios de contratos anteriores'!CD139</f>
        <v xml:space="preserve"> </v>
      </c>
      <c r="BV135" s="302"/>
      <c r="BW135" s="302"/>
      <c r="BX135" s="302"/>
      <c r="BY135" s="301" t="str">
        <f>'[5]Precios de contratos anteriores'!CE139</f>
        <v xml:space="preserve"> </v>
      </c>
      <c r="BZ135" s="301" t="str">
        <f>'[5]Precios de contratos anteriores'!CF139</f>
        <v xml:space="preserve"> </v>
      </c>
      <c r="CA135" s="301" t="str">
        <f>'[5]Precios de contratos anteriores'!CG139</f>
        <v xml:space="preserve"> </v>
      </c>
      <c r="CB135" s="301">
        <f t="shared" si="321"/>
        <v>1143.0142857142857</v>
      </c>
      <c r="CC135" s="301">
        <f t="shared" si="322"/>
        <v>125.40056390850619</v>
      </c>
      <c r="CD135" s="301">
        <f t="shared" si="320"/>
        <v>1017.6137218057795</v>
      </c>
      <c r="CE135" s="301">
        <f t="shared" si="323"/>
        <v>1268.414849622792</v>
      </c>
      <c r="CF135" s="301">
        <f t="shared" si="324"/>
        <v>1155</v>
      </c>
      <c r="CG135" s="300" t="str">
        <f t="shared" si="325"/>
        <v/>
      </c>
      <c r="CH135" s="300" t="str">
        <f t="shared" si="326"/>
        <v/>
      </c>
      <c r="CI135" s="300" t="str">
        <f t="shared" si="327"/>
        <v/>
      </c>
      <c r="CJ135" s="300" t="str">
        <f t="shared" si="328"/>
        <v/>
      </c>
      <c r="CK135" s="300" t="str">
        <f t="shared" si="329"/>
        <v/>
      </c>
      <c r="CL135" s="300" t="str">
        <f t="shared" si="330"/>
        <v/>
      </c>
      <c r="CM135" s="300" t="str">
        <f t="shared" si="331"/>
        <v/>
      </c>
      <c r="CN135" s="300" t="str">
        <f t="shared" si="332"/>
        <v/>
      </c>
      <c r="CO135" s="300" t="str">
        <f t="shared" si="333"/>
        <v/>
      </c>
      <c r="CP135" s="300" t="str">
        <f t="shared" si="334"/>
        <v/>
      </c>
      <c r="CQ135" s="300" t="str">
        <f t="shared" si="335"/>
        <v/>
      </c>
      <c r="CR135" s="300" t="str">
        <f t="shared" si="336"/>
        <v/>
      </c>
      <c r="CS135" s="300" t="str">
        <f t="shared" si="337"/>
        <v/>
      </c>
      <c r="CT135" s="300" t="str">
        <f t="shared" si="338"/>
        <v/>
      </c>
      <c r="CU135" s="300" t="str">
        <f t="shared" si="339"/>
        <v/>
      </c>
      <c r="CV135" s="300" t="str">
        <f t="shared" si="340"/>
        <v/>
      </c>
      <c r="CW135" s="300" t="str">
        <f t="shared" si="341"/>
        <v/>
      </c>
      <c r="CX135" s="300" t="str">
        <f t="shared" si="342"/>
        <v/>
      </c>
      <c r="CY135" s="300" t="str">
        <f t="shared" si="343"/>
        <v/>
      </c>
      <c r="CZ135" s="300" t="str">
        <f t="shared" si="344"/>
        <v/>
      </c>
      <c r="DA135" s="300" t="str">
        <f t="shared" si="345"/>
        <v/>
      </c>
      <c r="DB135" s="300" t="str">
        <f t="shared" si="346"/>
        <v/>
      </c>
      <c r="DC135" s="300" t="str">
        <f t="shared" si="347"/>
        <v/>
      </c>
      <c r="DD135" s="300" t="str">
        <f t="shared" si="348"/>
        <v/>
      </c>
      <c r="DE135" s="300" t="str">
        <f t="shared" si="349"/>
        <v/>
      </c>
      <c r="DF135" s="300" t="str">
        <f t="shared" si="350"/>
        <v/>
      </c>
      <c r="DG135" s="300" t="str">
        <f t="shared" si="351"/>
        <v/>
      </c>
      <c r="DH135" s="300" t="str">
        <f t="shared" si="352"/>
        <v/>
      </c>
      <c r="DI135" s="300" t="str">
        <f t="shared" si="353"/>
        <v/>
      </c>
      <c r="DJ135" s="300" t="str">
        <f t="shared" si="354"/>
        <v/>
      </c>
      <c r="DK135" s="300">
        <f t="shared" si="355"/>
        <v>1092</v>
      </c>
      <c r="DL135" s="300">
        <f t="shared" si="356"/>
        <v>1095</v>
      </c>
      <c r="DM135" s="300" t="str">
        <f t="shared" si="357"/>
        <v/>
      </c>
      <c r="DN135" s="300" t="str">
        <f t="shared" si="358"/>
        <v/>
      </c>
      <c r="DO135" s="300" t="str">
        <f t="shared" si="359"/>
        <v/>
      </c>
      <c r="DP135" s="300" t="str">
        <f t="shared" si="360"/>
        <v/>
      </c>
      <c r="DQ135" s="300">
        <f t="shared" si="361"/>
        <v>1102.5</v>
      </c>
      <c r="DR135" s="300">
        <f t="shared" si="362"/>
        <v>1092</v>
      </c>
      <c r="DS135" s="300">
        <f t="shared" si="363"/>
        <v>1150</v>
      </c>
      <c r="DT135" s="300" t="str">
        <f t="shared" si="364"/>
        <v/>
      </c>
      <c r="DU135" s="300" t="str">
        <f t="shared" si="365"/>
        <v/>
      </c>
      <c r="DV135" s="300" t="str">
        <f t="shared" si="366"/>
        <v/>
      </c>
      <c r="DW135" s="300" t="str">
        <f t="shared" si="367"/>
        <v/>
      </c>
      <c r="DX135" s="300" t="str">
        <f t="shared" si="368"/>
        <v/>
      </c>
      <c r="DY135" s="300" t="str">
        <f t="shared" si="369"/>
        <v/>
      </c>
      <c r="DZ135" s="300" t="str">
        <f t="shared" si="370"/>
        <v/>
      </c>
      <c r="EA135" s="300" t="str">
        <f t="shared" si="371"/>
        <v/>
      </c>
      <c r="EB135" s="300" t="str">
        <f t="shared" si="372"/>
        <v/>
      </c>
      <c r="EC135" s="300" t="str">
        <f t="shared" si="373"/>
        <v/>
      </c>
      <c r="ED135" s="300" t="str">
        <f t="shared" si="374"/>
        <v/>
      </c>
      <c r="EE135" s="300" t="str">
        <f t="shared" si="375"/>
        <v/>
      </c>
      <c r="EF135" s="300" t="str">
        <f t="shared" si="376"/>
        <v/>
      </c>
      <c r="EG135" s="300" t="str">
        <f t="shared" si="377"/>
        <v/>
      </c>
      <c r="EH135" s="300" t="str">
        <f t="shared" si="378"/>
        <v/>
      </c>
      <c r="EI135" s="300" t="str">
        <f t="shared" si="379"/>
        <v/>
      </c>
      <c r="EJ135" s="300" t="str">
        <f t="shared" si="380"/>
        <v/>
      </c>
      <c r="EK135" s="300" t="str">
        <f t="shared" si="381"/>
        <v/>
      </c>
      <c r="EL135" s="300" t="str">
        <f t="shared" si="382"/>
        <v/>
      </c>
      <c r="EM135" s="300" t="str">
        <f t="shared" si="383"/>
        <v/>
      </c>
      <c r="EN135" s="300" t="str">
        <f t="shared" si="384"/>
        <v/>
      </c>
      <c r="EO135" s="300" t="str">
        <f t="shared" si="385"/>
        <v/>
      </c>
      <c r="EP135" s="300" t="str">
        <f t="shared" si="386"/>
        <v/>
      </c>
      <c r="EQ135" s="300" t="str">
        <f t="shared" si="387"/>
        <v/>
      </c>
      <c r="ER135" s="300" t="str">
        <f t="shared" si="388"/>
        <v/>
      </c>
      <c r="ES135" s="300" t="str">
        <f t="shared" si="389"/>
        <v/>
      </c>
      <c r="ET135" s="300" t="str">
        <f t="shared" si="390"/>
        <v/>
      </c>
      <c r="EU135" s="300" t="str">
        <f t="shared" si="391"/>
        <v/>
      </c>
      <c r="EV135" s="300" t="str">
        <f t="shared" si="392"/>
        <v/>
      </c>
      <c r="EW135" s="300" t="str">
        <f t="shared" si="393"/>
        <v/>
      </c>
      <c r="EX135" s="300" t="str">
        <f t="shared" si="394"/>
        <v/>
      </c>
      <c r="EY135" s="300" t="str">
        <f t="shared" si="395"/>
        <v/>
      </c>
      <c r="EZ135" s="300" t="str">
        <f t="shared" si="396"/>
        <v/>
      </c>
      <c r="FA135" s="299">
        <f t="shared" si="397"/>
        <v>1106.74</v>
      </c>
      <c r="FB135" s="299">
        <f>ROUND(FA135*(1+[5]Inflación!$G$50),2)</f>
        <v>1120.96</v>
      </c>
      <c r="FC135" s="298">
        <f t="shared" si="398"/>
        <v>5.4038095238095218E-2</v>
      </c>
    </row>
    <row r="136" spans="2:159" ht="21" customHeight="1">
      <c r="B136" s="309">
        <f t="shared" si="399"/>
        <v>131</v>
      </c>
      <c r="C136" s="316" t="s">
        <v>941</v>
      </c>
      <c r="D136" s="316"/>
      <c r="E136" s="311" t="s">
        <v>12</v>
      </c>
      <c r="F136" s="314">
        <v>115</v>
      </c>
      <c r="G136" s="304"/>
      <c r="H136" s="302"/>
      <c r="I136" s="302"/>
      <c r="J136" s="301" t="str">
        <f>'[5]Precios de contratos anteriores'!AV140</f>
        <v xml:space="preserve"> </v>
      </c>
      <c r="K136" s="301" t="str">
        <f>'[5]Precios de contratos anteriores'!AW140</f>
        <v xml:space="preserve"> </v>
      </c>
      <c r="L136" s="301" t="str">
        <f>'[5]Precios de contratos anteriores'!AX140</f>
        <v xml:space="preserve"> </v>
      </c>
      <c r="M136" s="301" t="str">
        <f>'[5]Precios de contratos anteriores'!AY140</f>
        <v xml:space="preserve"> </v>
      </c>
      <c r="N136" s="302"/>
      <c r="O136" s="302"/>
      <c r="P136" s="302"/>
      <c r="Q136" s="302" t="str">
        <f>'[5]Precios de contratos anteriores'!AZ140</f>
        <v xml:space="preserve"> </v>
      </c>
      <c r="R136" s="302" t="str">
        <f>'[5]Precios de contratos anteriores'!BA140</f>
        <v xml:space="preserve"> </v>
      </c>
      <c r="S136" s="302" t="str">
        <f>'[5]Precios de contratos anteriores'!BB140</f>
        <v xml:space="preserve"> </v>
      </c>
      <c r="T136" s="302"/>
      <c r="U136" s="302"/>
      <c r="V136" s="302"/>
      <c r="W136" s="302"/>
      <c r="X136" s="302"/>
      <c r="Y136" s="302"/>
      <c r="Z136" s="302"/>
      <c r="AA136" s="302"/>
      <c r="AB136" s="302"/>
      <c r="AC136" s="302"/>
      <c r="AD136" s="302"/>
      <c r="AE136" s="302"/>
      <c r="AF136" s="302"/>
      <c r="AG136" s="302"/>
      <c r="AH136" s="302"/>
      <c r="AI136" s="302" t="str">
        <f>'[5]Precios de contratos anteriores'!BI140</f>
        <v xml:space="preserve"> </v>
      </c>
      <c r="AJ136" s="302"/>
      <c r="AK136" s="302"/>
      <c r="AL136" s="313">
        <v>119.6</v>
      </c>
      <c r="AM136" s="313">
        <v>120.6</v>
      </c>
      <c r="AN136" s="313">
        <v>155.47999999999999</v>
      </c>
      <c r="AO136" s="302"/>
      <c r="AP136" s="302"/>
      <c r="AQ136" s="302" t="str">
        <f>'[5]Precios de contratos anteriores'!BO140</f>
        <v xml:space="preserve"> </v>
      </c>
      <c r="AR136" s="303">
        <v>120.75</v>
      </c>
      <c r="AS136" s="303">
        <v>119.6</v>
      </c>
      <c r="AT136" s="303">
        <v>180</v>
      </c>
      <c r="AU136" s="302" t="str">
        <f>'[5]Precios de contratos anteriores'!BP140</f>
        <v xml:space="preserve"> </v>
      </c>
      <c r="AV136" s="302" t="str">
        <f>'[5]Precios de contratos anteriores'!BQ140</f>
        <v xml:space="preserve"> </v>
      </c>
      <c r="AW136" s="302" t="str">
        <f>'[5]Precios de contratos anteriores'!BR140</f>
        <v xml:space="preserve"> </v>
      </c>
      <c r="AX136" s="303"/>
      <c r="AY136" s="303"/>
      <c r="AZ136" s="303"/>
      <c r="BA136" s="303" t="str">
        <f>'[5]Precios de contratos anteriores'!BS140</f>
        <v xml:space="preserve"> </v>
      </c>
      <c r="BB136" s="303" t="str">
        <f>'[5]Precios de contratos anteriores'!BT140</f>
        <v xml:space="preserve"> </v>
      </c>
      <c r="BC136" s="302"/>
      <c r="BD136" s="302"/>
      <c r="BE136" s="302"/>
      <c r="BF136" s="302"/>
      <c r="BG136" s="302"/>
      <c r="BH136" s="302"/>
      <c r="BI136" s="302"/>
      <c r="BJ136" s="302"/>
      <c r="BK136" s="302"/>
      <c r="BL136" s="302"/>
      <c r="BM136" s="302"/>
      <c r="BN136" s="302"/>
      <c r="BO136" s="302"/>
      <c r="BP136" s="302"/>
      <c r="BQ136" s="302"/>
      <c r="BR136" s="302"/>
      <c r="BS136" s="302" t="str">
        <f>'[5]Precios de contratos anteriores'!CB140</f>
        <v xml:space="preserve"> </v>
      </c>
      <c r="BT136" s="302" t="str">
        <f>'[5]Precios de contratos anteriores'!CC140</f>
        <v xml:space="preserve"> </v>
      </c>
      <c r="BU136" s="302">
        <f>'[5]Precios de contratos anteriores'!CD140</f>
        <v>136.20116400000001</v>
      </c>
      <c r="BV136" s="302"/>
      <c r="BW136" s="302"/>
      <c r="BX136" s="302"/>
      <c r="BY136" s="301" t="str">
        <f>'[5]Precios de contratos anteriores'!CE140</f>
        <v xml:space="preserve"> </v>
      </c>
      <c r="BZ136" s="301" t="str">
        <f>'[5]Precios de contratos anteriores'!CF140</f>
        <v xml:space="preserve"> </v>
      </c>
      <c r="CA136" s="301" t="str">
        <f>'[5]Precios de contratos anteriores'!CG140</f>
        <v xml:space="preserve"> </v>
      </c>
      <c r="CB136" s="301">
        <f t="shared" si="321"/>
        <v>133.4038955</v>
      </c>
      <c r="CC136" s="301">
        <f t="shared" si="322"/>
        <v>23.022458905399052</v>
      </c>
      <c r="CD136" s="301">
        <f t="shared" si="320"/>
        <v>110.38143659460096</v>
      </c>
      <c r="CE136" s="301">
        <f t="shared" si="323"/>
        <v>156.42635440539905</v>
      </c>
      <c r="CF136" s="301">
        <f t="shared" si="324"/>
        <v>126.50000000000001</v>
      </c>
      <c r="CG136" s="300" t="str">
        <f t="shared" si="325"/>
        <v/>
      </c>
      <c r="CH136" s="300" t="str">
        <f t="shared" si="326"/>
        <v/>
      </c>
      <c r="CI136" s="300" t="str">
        <f t="shared" si="327"/>
        <v/>
      </c>
      <c r="CJ136" s="300" t="str">
        <f t="shared" si="328"/>
        <v/>
      </c>
      <c r="CK136" s="300" t="str">
        <f t="shared" si="329"/>
        <v/>
      </c>
      <c r="CL136" s="300" t="str">
        <f t="shared" si="330"/>
        <v/>
      </c>
      <c r="CM136" s="300" t="str">
        <f t="shared" si="331"/>
        <v/>
      </c>
      <c r="CN136" s="300" t="str">
        <f t="shared" si="332"/>
        <v/>
      </c>
      <c r="CO136" s="300" t="str">
        <f t="shared" si="333"/>
        <v/>
      </c>
      <c r="CP136" s="300" t="str">
        <f t="shared" si="334"/>
        <v/>
      </c>
      <c r="CQ136" s="300" t="str">
        <f t="shared" si="335"/>
        <v/>
      </c>
      <c r="CR136" s="300" t="str">
        <f t="shared" si="336"/>
        <v/>
      </c>
      <c r="CS136" s="300" t="str">
        <f t="shared" si="337"/>
        <v/>
      </c>
      <c r="CT136" s="300" t="str">
        <f t="shared" si="338"/>
        <v/>
      </c>
      <c r="CU136" s="300" t="str">
        <f t="shared" si="339"/>
        <v/>
      </c>
      <c r="CV136" s="300" t="str">
        <f t="shared" si="340"/>
        <v/>
      </c>
      <c r="CW136" s="300" t="str">
        <f t="shared" si="341"/>
        <v/>
      </c>
      <c r="CX136" s="300" t="str">
        <f t="shared" si="342"/>
        <v/>
      </c>
      <c r="CY136" s="300" t="str">
        <f t="shared" si="343"/>
        <v/>
      </c>
      <c r="CZ136" s="300" t="str">
        <f t="shared" si="344"/>
        <v/>
      </c>
      <c r="DA136" s="300" t="str">
        <f t="shared" si="345"/>
        <v/>
      </c>
      <c r="DB136" s="300" t="str">
        <f t="shared" si="346"/>
        <v/>
      </c>
      <c r="DC136" s="300" t="str">
        <f t="shared" si="347"/>
        <v/>
      </c>
      <c r="DD136" s="300" t="str">
        <f t="shared" si="348"/>
        <v/>
      </c>
      <c r="DE136" s="300" t="str">
        <f t="shared" si="349"/>
        <v/>
      </c>
      <c r="DF136" s="300" t="str">
        <f t="shared" si="350"/>
        <v/>
      </c>
      <c r="DG136" s="300" t="str">
        <f t="shared" si="351"/>
        <v/>
      </c>
      <c r="DH136" s="300" t="str">
        <f t="shared" si="352"/>
        <v/>
      </c>
      <c r="DI136" s="300" t="str">
        <f t="shared" si="353"/>
        <v/>
      </c>
      <c r="DJ136" s="300" t="str">
        <f t="shared" si="354"/>
        <v/>
      </c>
      <c r="DK136" s="300">
        <f t="shared" si="355"/>
        <v>119.6</v>
      </c>
      <c r="DL136" s="300">
        <f t="shared" si="356"/>
        <v>120.6</v>
      </c>
      <c r="DM136" s="300" t="str">
        <f t="shared" si="357"/>
        <v/>
      </c>
      <c r="DN136" s="300" t="str">
        <f t="shared" si="358"/>
        <v/>
      </c>
      <c r="DO136" s="300" t="str">
        <f t="shared" si="359"/>
        <v/>
      </c>
      <c r="DP136" s="300" t="str">
        <f t="shared" si="360"/>
        <v/>
      </c>
      <c r="DQ136" s="300">
        <f t="shared" si="361"/>
        <v>120.75</v>
      </c>
      <c r="DR136" s="300">
        <f t="shared" si="362"/>
        <v>119.6</v>
      </c>
      <c r="DS136" s="300" t="str">
        <f t="shared" si="363"/>
        <v/>
      </c>
      <c r="DT136" s="300" t="str">
        <f t="shared" si="364"/>
        <v/>
      </c>
      <c r="DU136" s="300" t="str">
        <f t="shared" si="365"/>
        <v/>
      </c>
      <c r="DV136" s="300" t="str">
        <f t="shared" si="366"/>
        <v/>
      </c>
      <c r="DW136" s="300" t="str">
        <f t="shared" si="367"/>
        <v/>
      </c>
      <c r="DX136" s="300" t="str">
        <f t="shared" si="368"/>
        <v/>
      </c>
      <c r="DY136" s="300" t="str">
        <f t="shared" si="369"/>
        <v/>
      </c>
      <c r="DZ136" s="300" t="str">
        <f t="shared" si="370"/>
        <v/>
      </c>
      <c r="EA136" s="300" t="str">
        <f t="shared" si="371"/>
        <v/>
      </c>
      <c r="EB136" s="300" t="str">
        <f t="shared" si="372"/>
        <v/>
      </c>
      <c r="EC136" s="300" t="str">
        <f t="shared" si="373"/>
        <v/>
      </c>
      <c r="ED136" s="300" t="str">
        <f t="shared" si="374"/>
        <v/>
      </c>
      <c r="EE136" s="300" t="str">
        <f t="shared" si="375"/>
        <v/>
      </c>
      <c r="EF136" s="300" t="str">
        <f t="shared" si="376"/>
        <v/>
      </c>
      <c r="EG136" s="300" t="str">
        <f t="shared" si="377"/>
        <v/>
      </c>
      <c r="EH136" s="300" t="str">
        <f t="shared" si="378"/>
        <v/>
      </c>
      <c r="EI136" s="300" t="str">
        <f t="shared" si="379"/>
        <v/>
      </c>
      <c r="EJ136" s="300" t="str">
        <f t="shared" si="380"/>
        <v/>
      </c>
      <c r="EK136" s="300" t="str">
        <f t="shared" si="381"/>
        <v/>
      </c>
      <c r="EL136" s="300" t="str">
        <f t="shared" si="382"/>
        <v/>
      </c>
      <c r="EM136" s="300" t="str">
        <f t="shared" si="383"/>
        <v/>
      </c>
      <c r="EN136" s="300" t="str">
        <f t="shared" si="384"/>
        <v/>
      </c>
      <c r="EO136" s="300" t="str">
        <f t="shared" si="385"/>
        <v/>
      </c>
      <c r="EP136" s="300" t="str">
        <f t="shared" si="386"/>
        <v/>
      </c>
      <c r="EQ136" s="300" t="str">
        <f t="shared" si="387"/>
        <v/>
      </c>
      <c r="ER136" s="300" t="str">
        <f t="shared" si="388"/>
        <v/>
      </c>
      <c r="ES136" s="300" t="str">
        <f t="shared" si="389"/>
        <v/>
      </c>
      <c r="ET136" s="300" t="str">
        <f t="shared" si="390"/>
        <v/>
      </c>
      <c r="EU136" s="300" t="str">
        <f t="shared" si="391"/>
        <v/>
      </c>
      <c r="EV136" s="300" t="str">
        <f t="shared" si="392"/>
        <v/>
      </c>
      <c r="EW136" s="300" t="str">
        <f t="shared" si="393"/>
        <v/>
      </c>
      <c r="EX136" s="300" t="str">
        <f t="shared" si="394"/>
        <v/>
      </c>
      <c r="EY136" s="300" t="str">
        <f t="shared" si="395"/>
        <v/>
      </c>
      <c r="EZ136" s="300" t="str">
        <f t="shared" si="396"/>
        <v/>
      </c>
      <c r="FA136" s="299">
        <f t="shared" si="397"/>
        <v>120.14</v>
      </c>
      <c r="FB136" s="299">
        <f>ROUND(FA136*(1+[5]Inflación!$G$50),2)</f>
        <v>121.68</v>
      </c>
      <c r="FC136" s="298">
        <f t="shared" si="398"/>
        <v>4.4695652173913025E-2</v>
      </c>
    </row>
    <row r="137" spans="2:159" ht="21" customHeight="1">
      <c r="B137" s="309">
        <f t="shared" si="399"/>
        <v>132</v>
      </c>
      <c r="C137" s="316" t="s">
        <v>940</v>
      </c>
      <c r="D137" s="316"/>
      <c r="E137" s="311" t="s">
        <v>12</v>
      </c>
      <c r="F137" s="314">
        <v>115</v>
      </c>
      <c r="G137" s="304"/>
      <c r="H137" s="302"/>
      <c r="I137" s="302"/>
      <c r="J137" s="301" t="str">
        <f>'[5]Precios de contratos anteriores'!AV141</f>
        <v xml:space="preserve"> </v>
      </c>
      <c r="K137" s="301" t="str">
        <f>'[5]Precios de contratos anteriores'!AW141</f>
        <v xml:space="preserve"> </v>
      </c>
      <c r="L137" s="301" t="str">
        <f>'[5]Precios de contratos anteriores'!AX141</f>
        <v xml:space="preserve"> </v>
      </c>
      <c r="M137" s="301" t="str">
        <f>'[5]Precios de contratos anteriores'!AY141</f>
        <v xml:space="preserve"> </v>
      </c>
      <c r="N137" s="302"/>
      <c r="O137" s="302"/>
      <c r="P137" s="302"/>
      <c r="Q137" s="302" t="str">
        <f>'[5]Precios de contratos anteriores'!AZ141</f>
        <v xml:space="preserve"> </v>
      </c>
      <c r="R137" s="302" t="str">
        <f>'[5]Precios de contratos anteriores'!BA141</f>
        <v xml:space="preserve"> </v>
      </c>
      <c r="S137" s="302" t="str">
        <f>'[5]Precios de contratos anteriores'!BB141</f>
        <v xml:space="preserve"> </v>
      </c>
      <c r="T137" s="302"/>
      <c r="U137" s="302"/>
      <c r="V137" s="302"/>
      <c r="W137" s="302"/>
      <c r="X137" s="302"/>
      <c r="Y137" s="302"/>
      <c r="Z137" s="302"/>
      <c r="AA137" s="302"/>
      <c r="AB137" s="302"/>
      <c r="AC137" s="302"/>
      <c r="AD137" s="302"/>
      <c r="AE137" s="302"/>
      <c r="AF137" s="302"/>
      <c r="AG137" s="302"/>
      <c r="AH137" s="302"/>
      <c r="AI137" s="302" t="str">
        <f>'[5]Precios de contratos anteriores'!BI141</f>
        <v xml:space="preserve"> </v>
      </c>
      <c r="AJ137" s="302"/>
      <c r="AK137" s="302"/>
      <c r="AL137" s="313">
        <v>119.6</v>
      </c>
      <c r="AM137" s="313">
        <v>120.6</v>
      </c>
      <c r="AN137" s="313">
        <v>155.47999999999999</v>
      </c>
      <c r="AO137" s="302"/>
      <c r="AP137" s="302"/>
      <c r="AQ137" s="302" t="str">
        <f>'[5]Precios de contratos anteriores'!BO141</f>
        <v xml:space="preserve"> </v>
      </c>
      <c r="AR137" s="303">
        <v>120.75</v>
      </c>
      <c r="AS137" s="303">
        <v>119.6</v>
      </c>
      <c r="AT137" s="303">
        <v>180</v>
      </c>
      <c r="AU137" s="302" t="str">
        <f>'[5]Precios de contratos anteriores'!BP141</f>
        <v xml:space="preserve"> </v>
      </c>
      <c r="AV137" s="302" t="str">
        <f>'[5]Precios de contratos anteriores'!BQ141</f>
        <v xml:space="preserve"> </v>
      </c>
      <c r="AW137" s="302" t="str">
        <f>'[5]Precios de contratos anteriores'!BR141</f>
        <v xml:space="preserve"> </v>
      </c>
      <c r="AX137" s="303"/>
      <c r="AY137" s="303"/>
      <c r="AZ137" s="303"/>
      <c r="BA137" s="303" t="str">
        <f>'[5]Precios de contratos anteriores'!BS141</f>
        <v xml:space="preserve"> </v>
      </c>
      <c r="BB137" s="303" t="str">
        <f>'[5]Precios de contratos anteriores'!BT141</f>
        <v xml:space="preserve"> </v>
      </c>
      <c r="BC137" s="302"/>
      <c r="BD137" s="302"/>
      <c r="BE137" s="302"/>
      <c r="BF137" s="302"/>
      <c r="BG137" s="302"/>
      <c r="BH137" s="302"/>
      <c r="BI137" s="302"/>
      <c r="BJ137" s="302"/>
      <c r="BK137" s="302"/>
      <c r="BL137" s="302"/>
      <c r="BM137" s="302"/>
      <c r="BN137" s="302"/>
      <c r="BO137" s="302"/>
      <c r="BP137" s="302"/>
      <c r="BQ137" s="302"/>
      <c r="BR137" s="302"/>
      <c r="BS137" s="302" t="str">
        <f>'[5]Precios de contratos anteriores'!CB141</f>
        <v xml:space="preserve"> </v>
      </c>
      <c r="BT137" s="302" t="str">
        <f>'[5]Precios de contratos anteriores'!CC141</f>
        <v xml:space="preserve"> </v>
      </c>
      <c r="BU137" s="302">
        <f>'[5]Precios de contratos anteriores'!CD141</f>
        <v>148.85532899999998</v>
      </c>
      <c r="BV137" s="302"/>
      <c r="BW137" s="302"/>
      <c r="BX137" s="302"/>
      <c r="BY137" s="301" t="str">
        <f>'[5]Precios de contratos anteriores'!CE141</f>
        <v xml:space="preserve"> </v>
      </c>
      <c r="BZ137" s="301" t="str">
        <f>'[5]Precios de contratos anteriores'!CF141</f>
        <v xml:space="preserve"> </v>
      </c>
      <c r="CA137" s="301" t="str">
        <f>'[5]Precios de contratos anteriores'!CG141</f>
        <v xml:space="preserve"> </v>
      </c>
      <c r="CB137" s="301">
        <f t="shared" si="321"/>
        <v>134.98566612499999</v>
      </c>
      <c r="CC137" s="301">
        <f t="shared" si="322"/>
        <v>23.667764086617474</v>
      </c>
      <c r="CD137" s="301">
        <f t="shared" si="320"/>
        <v>111.31790203838253</v>
      </c>
      <c r="CE137" s="301">
        <f t="shared" si="323"/>
        <v>158.65343021161746</v>
      </c>
      <c r="CF137" s="301">
        <f t="shared" si="324"/>
        <v>126.50000000000001</v>
      </c>
      <c r="CG137" s="300" t="str">
        <f t="shared" si="325"/>
        <v/>
      </c>
      <c r="CH137" s="300" t="str">
        <f t="shared" si="326"/>
        <v/>
      </c>
      <c r="CI137" s="300" t="str">
        <f t="shared" si="327"/>
        <v/>
      </c>
      <c r="CJ137" s="300" t="str">
        <f t="shared" si="328"/>
        <v/>
      </c>
      <c r="CK137" s="300" t="str">
        <f t="shared" si="329"/>
        <v/>
      </c>
      <c r="CL137" s="300" t="str">
        <f t="shared" si="330"/>
        <v/>
      </c>
      <c r="CM137" s="300" t="str">
        <f t="shared" si="331"/>
        <v/>
      </c>
      <c r="CN137" s="300" t="str">
        <f t="shared" si="332"/>
        <v/>
      </c>
      <c r="CO137" s="300" t="str">
        <f t="shared" si="333"/>
        <v/>
      </c>
      <c r="CP137" s="300" t="str">
        <f t="shared" si="334"/>
        <v/>
      </c>
      <c r="CQ137" s="300" t="str">
        <f t="shared" si="335"/>
        <v/>
      </c>
      <c r="CR137" s="300" t="str">
        <f t="shared" si="336"/>
        <v/>
      </c>
      <c r="CS137" s="300" t="str">
        <f t="shared" si="337"/>
        <v/>
      </c>
      <c r="CT137" s="300" t="str">
        <f t="shared" si="338"/>
        <v/>
      </c>
      <c r="CU137" s="300" t="str">
        <f t="shared" si="339"/>
        <v/>
      </c>
      <c r="CV137" s="300" t="str">
        <f t="shared" si="340"/>
        <v/>
      </c>
      <c r="CW137" s="300" t="str">
        <f t="shared" si="341"/>
        <v/>
      </c>
      <c r="CX137" s="300" t="str">
        <f t="shared" si="342"/>
        <v/>
      </c>
      <c r="CY137" s="300" t="str">
        <f t="shared" si="343"/>
        <v/>
      </c>
      <c r="CZ137" s="300" t="str">
        <f t="shared" si="344"/>
        <v/>
      </c>
      <c r="DA137" s="300" t="str">
        <f t="shared" si="345"/>
        <v/>
      </c>
      <c r="DB137" s="300" t="str">
        <f t="shared" si="346"/>
        <v/>
      </c>
      <c r="DC137" s="300" t="str">
        <f t="shared" si="347"/>
        <v/>
      </c>
      <c r="DD137" s="300" t="str">
        <f t="shared" si="348"/>
        <v/>
      </c>
      <c r="DE137" s="300" t="str">
        <f t="shared" si="349"/>
        <v/>
      </c>
      <c r="DF137" s="300" t="str">
        <f t="shared" si="350"/>
        <v/>
      </c>
      <c r="DG137" s="300" t="str">
        <f t="shared" si="351"/>
        <v/>
      </c>
      <c r="DH137" s="300" t="str">
        <f t="shared" si="352"/>
        <v/>
      </c>
      <c r="DI137" s="300" t="str">
        <f t="shared" si="353"/>
        <v/>
      </c>
      <c r="DJ137" s="300" t="str">
        <f t="shared" si="354"/>
        <v/>
      </c>
      <c r="DK137" s="300">
        <f t="shared" si="355"/>
        <v>119.6</v>
      </c>
      <c r="DL137" s="300">
        <f t="shared" si="356"/>
        <v>120.6</v>
      </c>
      <c r="DM137" s="300" t="str">
        <f t="shared" si="357"/>
        <v/>
      </c>
      <c r="DN137" s="300" t="str">
        <f t="shared" si="358"/>
        <v/>
      </c>
      <c r="DO137" s="300" t="str">
        <f t="shared" si="359"/>
        <v/>
      </c>
      <c r="DP137" s="300" t="str">
        <f t="shared" si="360"/>
        <v/>
      </c>
      <c r="DQ137" s="300">
        <f t="shared" si="361"/>
        <v>120.75</v>
      </c>
      <c r="DR137" s="300">
        <f t="shared" si="362"/>
        <v>119.6</v>
      </c>
      <c r="DS137" s="300" t="str">
        <f t="shared" si="363"/>
        <v/>
      </c>
      <c r="DT137" s="300" t="str">
        <f t="shared" si="364"/>
        <v/>
      </c>
      <c r="DU137" s="300" t="str">
        <f t="shared" si="365"/>
        <v/>
      </c>
      <c r="DV137" s="300" t="str">
        <f t="shared" si="366"/>
        <v/>
      </c>
      <c r="DW137" s="300" t="str">
        <f t="shared" si="367"/>
        <v/>
      </c>
      <c r="DX137" s="300" t="str">
        <f t="shared" si="368"/>
        <v/>
      </c>
      <c r="DY137" s="300" t="str">
        <f t="shared" si="369"/>
        <v/>
      </c>
      <c r="DZ137" s="300" t="str">
        <f t="shared" si="370"/>
        <v/>
      </c>
      <c r="EA137" s="300" t="str">
        <f t="shared" si="371"/>
        <v/>
      </c>
      <c r="EB137" s="300" t="str">
        <f t="shared" si="372"/>
        <v/>
      </c>
      <c r="EC137" s="300" t="str">
        <f t="shared" si="373"/>
        <v/>
      </c>
      <c r="ED137" s="300" t="str">
        <f t="shared" si="374"/>
        <v/>
      </c>
      <c r="EE137" s="300" t="str">
        <f t="shared" si="375"/>
        <v/>
      </c>
      <c r="EF137" s="300" t="str">
        <f t="shared" si="376"/>
        <v/>
      </c>
      <c r="EG137" s="300" t="str">
        <f t="shared" si="377"/>
        <v/>
      </c>
      <c r="EH137" s="300" t="str">
        <f t="shared" si="378"/>
        <v/>
      </c>
      <c r="EI137" s="300" t="str">
        <f t="shared" si="379"/>
        <v/>
      </c>
      <c r="EJ137" s="300" t="str">
        <f t="shared" si="380"/>
        <v/>
      </c>
      <c r="EK137" s="300" t="str">
        <f t="shared" si="381"/>
        <v/>
      </c>
      <c r="EL137" s="300" t="str">
        <f t="shared" si="382"/>
        <v/>
      </c>
      <c r="EM137" s="300" t="str">
        <f t="shared" si="383"/>
        <v/>
      </c>
      <c r="EN137" s="300" t="str">
        <f t="shared" si="384"/>
        <v/>
      </c>
      <c r="EO137" s="300" t="str">
        <f t="shared" si="385"/>
        <v/>
      </c>
      <c r="EP137" s="300" t="str">
        <f t="shared" si="386"/>
        <v/>
      </c>
      <c r="EQ137" s="300" t="str">
        <f t="shared" si="387"/>
        <v/>
      </c>
      <c r="ER137" s="300" t="str">
        <f t="shared" si="388"/>
        <v/>
      </c>
      <c r="ES137" s="300" t="str">
        <f t="shared" si="389"/>
        <v/>
      </c>
      <c r="ET137" s="300" t="str">
        <f t="shared" si="390"/>
        <v/>
      </c>
      <c r="EU137" s="300" t="str">
        <f t="shared" si="391"/>
        <v/>
      </c>
      <c r="EV137" s="300" t="str">
        <f t="shared" si="392"/>
        <v/>
      </c>
      <c r="EW137" s="300" t="str">
        <f t="shared" si="393"/>
        <v/>
      </c>
      <c r="EX137" s="300" t="str">
        <f t="shared" si="394"/>
        <v/>
      </c>
      <c r="EY137" s="300" t="str">
        <f t="shared" si="395"/>
        <v/>
      </c>
      <c r="EZ137" s="300" t="str">
        <f t="shared" si="396"/>
        <v/>
      </c>
      <c r="FA137" s="299">
        <f t="shared" si="397"/>
        <v>120.14</v>
      </c>
      <c r="FB137" s="299">
        <f>ROUND(FA137*(1+[5]Inflación!$G$50),2)</f>
        <v>121.68</v>
      </c>
      <c r="FC137" s="298">
        <f t="shared" si="398"/>
        <v>4.4695652173913025E-2</v>
      </c>
    </row>
    <row r="138" spans="2:159" ht="21" customHeight="1">
      <c r="B138" s="309">
        <f t="shared" si="399"/>
        <v>133</v>
      </c>
      <c r="C138" s="316" t="s">
        <v>939</v>
      </c>
      <c r="D138" s="316"/>
      <c r="E138" s="311" t="s">
        <v>12</v>
      </c>
      <c r="F138" s="314">
        <v>1050</v>
      </c>
      <c r="G138" s="304"/>
      <c r="H138" s="302"/>
      <c r="I138" s="302"/>
      <c r="J138" s="301" t="str">
        <f>'[5]Precios de contratos anteriores'!AV142</f>
        <v xml:space="preserve"> </v>
      </c>
      <c r="K138" s="301" t="str">
        <f>'[5]Precios de contratos anteriores'!AW142</f>
        <v xml:space="preserve"> </v>
      </c>
      <c r="L138" s="301" t="str">
        <f>'[5]Precios de contratos anteriores'!AX142</f>
        <v xml:space="preserve"> </v>
      </c>
      <c r="M138" s="301" t="str">
        <f>'[5]Precios de contratos anteriores'!AY142</f>
        <v xml:space="preserve"> </v>
      </c>
      <c r="N138" s="302"/>
      <c r="O138" s="302"/>
      <c r="P138" s="302"/>
      <c r="Q138" s="302" t="str">
        <f>'[5]Precios de contratos anteriores'!AZ142</f>
        <v xml:space="preserve"> </v>
      </c>
      <c r="R138" s="302" t="str">
        <f>'[5]Precios de contratos anteriores'!BA142</f>
        <v xml:space="preserve"> </v>
      </c>
      <c r="S138" s="302" t="str">
        <f>'[5]Precios de contratos anteriores'!BB142</f>
        <v xml:space="preserve"> </v>
      </c>
      <c r="T138" s="302"/>
      <c r="U138" s="302"/>
      <c r="V138" s="302"/>
      <c r="W138" s="302"/>
      <c r="X138" s="302"/>
      <c r="Y138" s="302"/>
      <c r="Z138" s="302"/>
      <c r="AA138" s="302"/>
      <c r="AB138" s="302"/>
      <c r="AC138" s="302"/>
      <c r="AD138" s="302"/>
      <c r="AE138" s="302"/>
      <c r="AF138" s="302"/>
      <c r="AG138" s="302"/>
      <c r="AH138" s="302"/>
      <c r="AI138" s="302" t="str">
        <f>'[5]Precios de contratos anteriores'!BI142</f>
        <v xml:space="preserve"> </v>
      </c>
      <c r="AJ138" s="302"/>
      <c r="AK138" s="302"/>
      <c r="AL138" s="313">
        <v>1092</v>
      </c>
      <c r="AM138" s="313">
        <v>1095</v>
      </c>
      <c r="AN138" s="313">
        <v>1419.6</v>
      </c>
      <c r="AO138" s="302"/>
      <c r="AP138" s="302"/>
      <c r="AQ138" s="302" t="str">
        <f>'[5]Precios de contratos anteriores'!BO142</f>
        <v xml:space="preserve"> </v>
      </c>
      <c r="AR138" s="303">
        <v>1102.5</v>
      </c>
      <c r="AS138" s="303">
        <v>1092</v>
      </c>
      <c r="AT138" s="303">
        <v>1150</v>
      </c>
      <c r="AU138" s="302" t="str">
        <f>'[5]Precios de contratos anteriores'!BP142</f>
        <v xml:space="preserve"> </v>
      </c>
      <c r="AV138" s="302" t="str">
        <f>'[5]Precios de contratos anteriores'!BQ142</f>
        <v xml:space="preserve"> </v>
      </c>
      <c r="AW138" s="302" t="str">
        <f>'[5]Precios de contratos anteriores'!BR142</f>
        <v xml:space="preserve"> </v>
      </c>
      <c r="AX138" s="303"/>
      <c r="AY138" s="303"/>
      <c r="AZ138" s="303"/>
      <c r="BA138" s="303" t="str">
        <f>'[5]Precios de contratos anteriores'!BS142</f>
        <v xml:space="preserve"> </v>
      </c>
      <c r="BB138" s="303" t="str">
        <f>'[5]Precios de contratos anteriores'!BT142</f>
        <v xml:space="preserve"> </v>
      </c>
      <c r="BC138" s="302"/>
      <c r="BD138" s="302"/>
      <c r="BE138" s="302"/>
      <c r="BF138" s="302"/>
      <c r="BG138" s="302"/>
      <c r="BH138" s="302"/>
      <c r="BI138" s="302"/>
      <c r="BJ138" s="302"/>
      <c r="BK138" s="302"/>
      <c r="BL138" s="302"/>
      <c r="BM138" s="302"/>
      <c r="BN138" s="302"/>
      <c r="BO138" s="302"/>
      <c r="BP138" s="302"/>
      <c r="BQ138" s="302"/>
      <c r="BR138" s="302"/>
      <c r="BS138" s="302" t="str">
        <f>'[5]Precios de contratos anteriores'!CB142</f>
        <v xml:space="preserve"> </v>
      </c>
      <c r="BT138" s="302" t="str">
        <f>'[5]Precios de contratos anteriores'!CC142</f>
        <v xml:space="preserve"> </v>
      </c>
      <c r="BU138" s="302" t="str">
        <f>'[5]Precios de contratos anteriores'!CD142</f>
        <v xml:space="preserve"> </v>
      </c>
      <c r="BV138" s="302"/>
      <c r="BW138" s="302"/>
      <c r="BX138" s="302"/>
      <c r="BY138" s="301" t="str">
        <f>'[5]Precios de contratos anteriores'!CE142</f>
        <v xml:space="preserve"> </v>
      </c>
      <c r="BZ138" s="301" t="str">
        <f>'[5]Precios de contratos anteriores'!CF142</f>
        <v xml:space="preserve"> </v>
      </c>
      <c r="CA138" s="301" t="str">
        <f>'[5]Precios de contratos anteriores'!CG142</f>
        <v xml:space="preserve"> </v>
      </c>
      <c r="CB138" s="301">
        <f t="shared" si="321"/>
        <v>1143.0142857142857</v>
      </c>
      <c r="CC138" s="301">
        <f t="shared" si="322"/>
        <v>125.40056390850619</v>
      </c>
      <c r="CD138" s="301">
        <f t="shared" si="320"/>
        <v>1017.6137218057795</v>
      </c>
      <c r="CE138" s="301">
        <f t="shared" si="323"/>
        <v>1268.414849622792</v>
      </c>
      <c r="CF138" s="301">
        <f t="shared" si="324"/>
        <v>1155</v>
      </c>
      <c r="CG138" s="300" t="str">
        <f t="shared" si="325"/>
        <v/>
      </c>
      <c r="CH138" s="300" t="str">
        <f t="shared" si="326"/>
        <v/>
      </c>
      <c r="CI138" s="300" t="str">
        <f t="shared" si="327"/>
        <v/>
      </c>
      <c r="CJ138" s="300" t="str">
        <f t="shared" si="328"/>
        <v/>
      </c>
      <c r="CK138" s="300" t="str">
        <f t="shared" si="329"/>
        <v/>
      </c>
      <c r="CL138" s="300" t="str">
        <f t="shared" si="330"/>
        <v/>
      </c>
      <c r="CM138" s="300" t="str">
        <f t="shared" si="331"/>
        <v/>
      </c>
      <c r="CN138" s="300" t="str">
        <f t="shared" si="332"/>
        <v/>
      </c>
      <c r="CO138" s="300" t="str">
        <f t="shared" si="333"/>
        <v/>
      </c>
      <c r="CP138" s="300" t="str">
        <f t="shared" si="334"/>
        <v/>
      </c>
      <c r="CQ138" s="300" t="str">
        <f t="shared" si="335"/>
        <v/>
      </c>
      <c r="CR138" s="300" t="str">
        <f t="shared" si="336"/>
        <v/>
      </c>
      <c r="CS138" s="300" t="str">
        <f t="shared" si="337"/>
        <v/>
      </c>
      <c r="CT138" s="300" t="str">
        <f t="shared" si="338"/>
        <v/>
      </c>
      <c r="CU138" s="300" t="str">
        <f t="shared" si="339"/>
        <v/>
      </c>
      <c r="CV138" s="300" t="str">
        <f t="shared" si="340"/>
        <v/>
      </c>
      <c r="CW138" s="300" t="str">
        <f t="shared" si="341"/>
        <v/>
      </c>
      <c r="CX138" s="300" t="str">
        <f t="shared" si="342"/>
        <v/>
      </c>
      <c r="CY138" s="300" t="str">
        <f t="shared" si="343"/>
        <v/>
      </c>
      <c r="CZ138" s="300" t="str">
        <f t="shared" si="344"/>
        <v/>
      </c>
      <c r="DA138" s="300" t="str">
        <f t="shared" si="345"/>
        <v/>
      </c>
      <c r="DB138" s="300" t="str">
        <f t="shared" si="346"/>
        <v/>
      </c>
      <c r="DC138" s="300" t="str">
        <f t="shared" si="347"/>
        <v/>
      </c>
      <c r="DD138" s="300" t="str">
        <f t="shared" si="348"/>
        <v/>
      </c>
      <c r="DE138" s="300" t="str">
        <f t="shared" si="349"/>
        <v/>
      </c>
      <c r="DF138" s="300" t="str">
        <f t="shared" si="350"/>
        <v/>
      </c>
      <c r="DG138" s="300" t="str">
        <f t="shared" si="351"/>
        <v/>
      </c>
      <c r="DH138" s="300" t="str">
        <f t="shared" si="352"/>
        <v/>
      </c>
      <c r="DI138" s="300" t="str">
        <f t="shared" si="353"/>
        <v/>
      </c>
      <c r="DJ138" s="300" t="str">
        <f t="shared" si="354"/>
        <v/>
      </c>
      <c r="DK138" s="300">
        <f t="shared" si="355"/>
        <v>1092</v>
      </c>
      <c r="DL138" s="300">
        <f t="shared" si="356"/>
        <v>1095</v>
      </c>
      <c r="DM138" s="300" t="str">
        <f t="shared" si="357"/>
        <v/>
      </c>
      <c r="DN138" s="300" t="str">
        <f t="shared" si="358"/>
        <v/>
      </c>
      <c r="DO138" s="300" t="str">
        <f t="shared" si="359"/>
        <v/>
      </c>
      <c r="DP138" s="300" t="str">
        <f t="shared" si="360"/>
        <v/>
      </c>
      <c r="DQ138" s="300">
        <f t="shared" si="361"/>
        <v>1102.5</v>
      </c>
      <c r="DR138" s="300">
        <f t="shared" si="362"/>
        <v>1092</v>
      </c>
      <c r="DS138" s="300">
        <f t="shared" si="363"/>
        <v>1150</v>
      </c>
      <c r="DT138" s="300" t="str">
        <f t="shared" si="364"/>
        <v/>
      </c>
      <c r="DU138" s="300" t="str">
        <f t="shared" si="365"/>
        <v/>
      </c>
      <c r="DV138" s="300" t="str">
        <f t="shared" si="366"/>
        <v/>
      </c>
      <c r="DW138" s="300" t="str">
        <f t="shared" si="367"/>
        <v/>
      </c>
      <c r="DX138" s="300" t="str">
        <f t="shared" si="368"/>
        <v/>
      </c>
      <c r="DY138" s="300" t="str">
        <f t="shared" si="369"/>
        <v/>
      </c>
      <c r="DZ138" s="300" t="str">
        <f t="shared" si="370"/>
        <v/>
      </c>
      <c r="EA138" s="300" t="str">
        <f t="shared" si="371"/>
        <v/>
      </c>
      <c r="EB138" s="300" t="str">
        <f t="shared" si="372"/>
        <v/>
      </c>
      <c r="EC138" s="300" t="str">
        <f t="shared" si="373"/>
        <v/>
      </c>
      <c r="ED138" s="300" t="str">
        <f t="shared" si="374"/>
        <v/>
      </c>
      <c r="EE138" s="300" t="str">
        <f t="shared" si="375"/>
        <v/>
      </c>
      <c r="EF138" s="300" t="str">
        <f t="shared" si="376"/>
        <v/>
      </c>
      <c r="EG138" s="300" t="str">
        <f t="shared" si="377"/>
        <v/>
      </c>
      <c r="EH138" s="300" t="str">
        <f t="shared" si="378"/>
        <v/>
      </c>
      <c r="EI138" s="300" t="str">
        <f t="shared" si="379"/>
        <v/>
      </c>
      <c r="EJ138" s="300" t="str">
        <f t="shared" si="380"/>
        <v/>
      </c>
      <c r="EK138" s="300" t="str">
        <f t="shared" si="381"/>
        <v/>
      </c>
      <c r="EL138" s="300" t="str">
        <f t="shared" si="382"/>
        <v/>
      </c>
      <c r="EM138" s="300" t="str">
        <f t="shared" si="383"/>
        <v/>
      </c>
      <c r="EN138" s="300" t="str">
        <f t="shared" si="384"/>
        <v/>
      </c>
      <c r="EO138" s="300" t="str">
        <f t="shared" si="385"/>
        <v/>
      </c>
      <c r="EP138" s="300" t="str">
        <f t="shared" si="386"/>
        <v/>
      </c>
      <c r="EQ138" s="300" t="str">
        <f t="shared" si="387"/>
        <v/>
      </c>
      <c r="ER138" s="300" t="str">
        <f t="shared" si="388"/>
        <v/>
      </c>
      <c r="ES138" s="300" t="str">
        <f t="shared" si="389"/>
        <v/>
      </c>
      <c r="ET138" s="300" t="str">
        <f t="shared" si="390"/>
        <v/>
      </c>
      <c r="EU138" s="300" t="str">
        <f t="shared" si="391"/>
        <v/>
      </c>
      <c r="EV138" s="300" t="str">
        <f t="shared" si="392"/>
        <v/>
      </c>
      <c r="EW138" s="300" t="str">
        <f t="shared" si="393"/>
        <v/>
      </c>
      <c r="EX138" s="300" t="str">
        <f t="shared" si="394"/>
        <v/>
      </c>
      <c r="EY138" s="300" t="str">
        <f t="shared" si="395"/>
        <v/>
      </c>
      <c r="EZ138" s="300" t="str">
        <f t="shared" si="396"/>
        <v/>
      </c>
      <c r="FA138" s="299">
        <f t="shared" si="397"/>
        <v>1106.74</v>
      </c>
      <c r="FB138" s="299">
        <f>ROUND(FA138*(1+[5]Inflación!$G$50),2)</f>
        <v>1120.96</v>
      </c>
      <c r="FC138" s="298">
        <f t="shared" si="398"/>
        <v>5.4038095238095218E-2</v>
      </c>
    </row>
    <row r="139" spans="2:159" ht="21" customHeight="1">
      <c r="B139" s="309">
        <f t="shared" si="399"/>
        <v>134</v>
      </c>
      <c r="C139" s="316" t="s">
        <v>938</v>
      </c>
      <c r="D139" s="316"/>
      <c r="E139" s="311" t="s">
        <v>12</v>
      </c>
      <c r="F139" s="314">
        <v>115</v>
      </c>
      <c r="G139" s="304"/>
      <c r="H139" s="302"/>
      <c r="I139" s="302"/>
      <c r="J139" s="301" t="str">
        <f>'[5]Precios de contratos anteriores'!AV143</f>
        <v xml:space="preserve"> </v>
      </c>
      <c r="K139" s="301" t="str">
        <f>'[5]Precios de contratos anteriores'!AW143</f>
        <v xml:space="preserve"> </v>
      </c>
      <c r="L139" s="301" t="str">
        <f>'[5]Precios de contratos anteriores'!AX143</f>
        <v xml:space="preserve"> </v>
      </c>
      <c r="M139" s="301" t="str">
        <f>'[5]Precios de contratos anteriores'!AY143</f>
        <v xml:space="preserve"> </v>
      </c>
      <c r="N139" s="302"/>
      <c r="O139" s="302"/>
      <c r="P139" s="302"/>
      <c r="Q139" s="302" t="str">
        <f>'[5]Precios de contratos anteriores'!AZ143</f>
        <v xml:space="preserve"> </v>
      </c>
      <c r="R139" s="302" t="str">
        <f>'[5]Precios de contratos anteriores'!BA143</f>
        <v xml:space="preserve"> </v>
      </c>
      <c r="S139" s="302" t="str">
        <f>'[5]Precios de contratos anteriores'!BB143</f>
        <v xml:space="preserve"> </v>
      </c>
      <c r="T139" s="302"/>
      <c r="U139" s="302"/>
      <c r="V139" s="302"/>
      <c r="W139" s="302"/>
      <c r="X139" s="302"/>
      <c r="Y139" s="302"/>
      <c r="Z139" s="302"/>
      <c r="AA139" s="302"/>
      <c r="AB139" s="302"/>
      <c r="AC139" s="302"/>
      <c r="AD139" s="302"/>
      <c r="AE139" s="302"/>
      <c r="AF139" s="302"/>
      <c r="AG139" s="302"/>
      <c r="AH139" s="302"/>
      <c r="AI139" s="302" t="str">
        <f>'[5]Precios de contratos anteriores'!BI143</f>
        <v xml:space="preserve"> </v>
      </c>
      <c r="AJ139" s="302"/>
      <c r="AK139" s="302"/>
      <c r="AL139" s="313">
        <v>119.6</v>
      </c>
      <c r="AM139" s="313">
        <v>120.6</v>
      </c>
      <c r="AN139" s="313">
        <v>155.47999999999999</v>
      </c>
      <c r="AO139" s="302"/>
      <c r="AP139" s="302"/>
      <c r="AQ139" s="302" t="str">
        <f>'[5]Precios de contratos anteriores'!BO143</f>
        <v xml:space="preserve"> </v>
      </c>
      <c r="AR139" s="303">
        <v>120.75</v>
      </c>
      <c r="AS139" s="303">
        <v>119.6</v>
      </c>
      <c r="AT139" s="303">
        <v>180</v>
      </c>
      <c r="AU139" s="302" t="str">
        <f>'[5]Precios de contratos anteriores'!BP143</f>
        <v xml:space="preserve"> </v>
      </c>
      <c r="AV139" s="302" t="str">
        <f>'[5]Precios de contratos anteriores'!BQ143</f>
        <v xml:space="preserve"> </v>
      </c>
      <c r="AW139" s="302" t="str">
        <f>'[5]Precios de contratos anteriores'!BR143</f>
        <v xml:space="preserve"> </v>
      </c>
      <c r="AX139" s="303"/>
      <c r="AY139" s="303"/>
      <c r="AZ139" s="303"/>
      <c r="BA139" s="303" t="str">
        <f>'[5]Precios de contratos anteriores'!BS143</f>
        <v xml:space="preserve"> </v>
      </c>
      <c r="BB139" s="303" t="str">
        <f>'[5]Precios de contratos anteriores'!BT143</f>
        <v xml:space="preserve"> </v>
      </c>
      <c r="BC139" s="302"/>
      <c r="BD139" s="302"/>
      <c r="BE139" s="302"/>
      <c r="BF139" s="302"/>
      <c r="BG139" s="302"/>
      <c r="BH139" s="302"/>
      <c r="BI139" s="302"/>
      <c r="BJ139" s="302"/>
      <c r="BK139" s="302"/>
      <c r="BL139" s="302"/>
      <c r="BM139" s="302"/>
      <c r="BN139" s="302"/>
      <c r="BO139" s="302"/>
      <c r="BP139" s="302"/>
      <c r="BQ139" s="302"/>
      <c r="BR139" s="302"/>
      <c r="BS139" s="302" t="str">
        <f>'[5]Precios de contratos anteriores'!CB143</f>
        <v xml:space="preserve"> </v>
      </c>
      <c r="BT139" s="302" t="str">
        <f>'[5]Precios de contratos anteriores'!CC143</f>
        <v xml:space="preserve"> </v>
      </c>
      <c r="BU139" s="302">
        <f>'[5]Precios de contratos anteriores'!CD143</f>
        <v>173.30660399999999</v>
      </c>
      <c r="BV139" s="302"/>
      <c r="BW139" s="302"/>
      <c r="BX139" s="302"/>
      <c r="BY139" s="301" t="str">
        <f>'[5]Precios de contratos anteriores'!CE143</f>
        <v xml:space="preserve"> </v>
      </c>
      <c r="BZ139" s="301" t="str">
        <f>'[5]Precios de contratos anteriores'!CF143</f>
        <v xml:space="preserve"> </v>
      </c>
      <c r="CA139" s="301" t="str">
        <f>'[5]Precios de contratos anteriores'!CG143</f>
        <v xml:space="preserve"> </v>
      </c>
      <c r="CB139" s="301">
        <f t="shared" si="321"/>
        <v>138.04207550000001</v>
      </c>
      <c r="CC139" s="301">
        <f t="shared" si="322"/>
        <v>27.051630590492206</v>
      </c>
      <c r="CD139" s="301">
        <f t="shared" si="320"/>
        <v>110.9904449095078</v>
      </c>
      <c r="CE139" s="301">
        <f t="shared" si="323"/>
        <v>165.09370609049222</v>
      </c>
      <c r="CF139" s="301">
        <f t="shared" si="324"/>
        <v>126.50000000000001</v>
      </c>
      <c r="CG139" s="300" t="str">
        <f t="shared" si="325"/>
        <v/>
      </c>
      <c r="CH139" s="300" t="str">
        <f t="shared" si="326"/>
        <v/>
      </c>
      <c r="CI139" s="300" t="str">
        <f t="shared" si="327"/>
        <v/>
      </c>
      <c r="CJ139" s="300" t="str">
        <f t="shared" si="328"/>
        <v/>
      </c>
      <c r="CK139" s="300" t="str">
        <f t="shared" si="329"/>
        <v/>
      </c>
      <c r="CL139" s="300" t="str">
        <f t="shared" si="330"/>
        <v/>
      </c>
      <c r="CM139" s="300" t="str">
        <f t="shared" si="331"/>
        <v/>
      </c>
      <c r="CN139" s="300" t="str">
        <f t="shared" si="332"/>
        <v/>
      </c>
      <c r="CO139" s="300" t="str">
        <f t="shared" si="333"/>
        <v/>
      </c>
      <c r="CP139" s="300" t="str">
        <f t="shared" si="334"/>
        <v/>
      </c>
      <c r="CQ139" s="300" t="str">
        <f t="shared" si="335"/>
        <v/>
      </c>
      <c r="CR139" s="300" t="str">
        <f t="shared" si="336"/>
        <v/>
      </c>
      <c r="CS139" s="300" t="str">
        <f t="shared" si="337"/>
        <v/>
      </c>
      <c r="CT139" s="300" t="str">
        <f t="shared" si="338"/>
        <v/>
      </c>
      <c r="CU139" s="300" t="str">
        <f t="shared" si="339"/>
        <v/>
      </c>
      <c r="CV139" s="300" t="str">
        <f t="shared" si="340"/>
        <v/>
      </c>
      <c r="CW139" s="300" t="str">
        <f t="shared" si="341"/>
        <v/>
      </c>
      <c r="CX139" s="300" t="str">
        <f t="shared" si="342"/>
        <v/>
      </c>
      <c r="CY139" s="300" t="str">
        <f t="shared" si="343"/>
        <v/>
      </c>
      <c r="CZ139" s="300" t="str">
        <f t="shared" si="344"/>
        <v/>
      </c>
      <c r="DA139" s="300" t="str">
        <f t="shared" si="345"/>
        <v/>
      </c>
      <c r="DB139" s="300" t="str">
        <f t="shared" si="346"/>
        <v/>
      </c>
      <c r="DC139" s="300" t="str">
        <f t="shared" si="347"/>
        <v/>
      </c>
      <c r="DD139" s="300" t="str">
        <f t="shared" si="348"/>
        <v/>
      </c>
      <c r="DE139" s="300" t="str">
        <f t="shared" si="349"/>
        <v/>
      </c>
      <c r="DF139" s="300" t="str">
        <f t="shared" si="350"/>
        <v/>
      </c>
      <c r="DG139" s="300" t="str">
        <f t="shared" si="351"/>
        <v/>
      </c>
      <c r="DH139" s="300" t="str">
        <f t="shared" si="352"/>
        <v/>
      </c>
      <c r="DI139" s="300" t="str">
        <f t="shared" si="353"/>
        <v/>
      </c>
      <c r="DJ139" s="300" t="str">
        <f t="shared" si="354"/>
        <v/>
      </c>
      <c r="DK139" s="300">
        <f t="shared" si="355"/>
        <v>119.6</v>
      </c>
      <c r="DL139" s="300">
        <f t="shared" si="356"/>
        <v>120.6</v>
      </c>
      <c r="DM139" s="300" t="str">
        <f t="shared" si="357"/>
        <v/>
      </c>
      <c r="DN139" s="300" t="str">
        <f t="shared" si="358"/>
        <v/>
      </c>
      <c r="DO139" s="300" t="str">
        <f t="shared" si="359"/>
        <v/>
      </c>
      <c r="DP139" s="300" t="str">
        <f t="shared" si="360"/>
        <v/>
      </c>
      <c r="DQ139" s="300">
        <f t="shared" si="361"/>
        <v>120.75</v>
      </c>
      <c r="DR139" s="300">
        <f t="shared" si="362"/>
        <v>119.6</v>
      </c>
      <c r="DS139" s="300" t="str">
        <f t="shared" si="363"/>
        <v/>
      </c>
      <c r="DT139" s="300" t="str">
        <f t="shared" si="364"/>
        <v/>
      </c>
      <c r="DU139" s="300" t="str">
        <f t="shared" si="365"/>
        <v/>
      </c>
      <c r="DV139" s="300" t="str">
        <f t="shared" si="366"/>
        <v/>
      </c>
      <c r="DW139" s="300" t="str">
        <f t="shared" si="367"/>
        <v/>
      </c>
      <c r="DX139" s="300" t="str">
        <f t="shared" si="368"/>
        <v/>
      </c>
      <c r="DY139" s="300" t="str">
        <f t="shared" si="369"/>
        <v/>
      </c>
      <c r="DZ139" s="300" t="str">
        <f t="shared" si="370"/>
        <v/>
      </c>
      <c r="EA139" s="300" t="str">
        <f t="shared" si="371"/>
        <v/>
      </c>
      <c r="EB139" s="300" t="str">
        <f t="shared" si="372"/>
        <v/>
      </c>
      <c r="EC139" s="300" t="str">
        <f t="shared" si="373"/>
        <v/>
      </c>
      <c r="ED139" s="300" t="str">
        <f t="shared" si="374"/>
        <v/>
      </c>
      <c r="EE139" s="300" t="str">
        <f t="shared" si="375"/>
        <v/>
      </c>
      <c r="EF139" s="300" t="str">
        <f t="shared" si="376"/>
        <v/>
      </c>
      <c r="EG139" s="300" t="str">
        <f t="shared" si="377"/>
        <v/>
      </c>
      <c r="EH139" s="300" t="str">
        <f t="shared" si="378"/>
        <v/>
      </c>
      <c r="EI139" s="300" t="str">
        <f t="shared" si="379"/>
        <v/>
      </c>
      <c r="EJ139" s="300" t="str">
        <f t="shared" si="380"/>
        <v/>
      </c>
      <c r="EK139" s="300" t="str">
        <f t="shared" si="381"/>
        <v/>
      </c>
      <c r="EL139" s="300" t="str">
        <f t="shared" si="382"/>
        <v/>
      </c>
      <c r="EM139" s="300" t="str">
        <f t="shared" si="383"/>
        <v/>
      </c>
      <c r="EN139" s="300" t="str">
        <f t="shared" si="384"/>
        <v/>
      </c>
      <c r="EO139" s="300" t="str">
        <f t="shared" si="385"/>
        <v/>
      </c>
      <c r="EP139" s="300" t="str">
        <f t="shared" si="386"/>
        <v/>
      </c>
      <c r="EQ139" s="300" t="str">
        <f t="shared" si="387"/>
        <v/>
      </c>
      <c r="ER139" s="300" t="str">
        <f t="shared" si="388"/>
        <v/>
      </c>
      <c r="ES139" s="300" t="str">
        <f t="shared" si="389"/>
        <v/>
      </c>
      <c r="ET139" s="300" t="str">
        <f t="shared" si="390"/>
        <v/>
      </c>
      <c r="EU139" s="300" t="str">
        <f t="shared" si="391"/>
        <v/>
      </c>
      <c r="EV139" s="300" t="str">
        <f t="shared" si="392"/>
        <v/>
      </c>
      <c r="EW139" s="300" t="str">
        <f t="shared" si="393"/>
        <v/>
      </c>
      <c r="EX139" s="300" t="str">
        <f t="shared" si="394"/>
        <v/>
      </c>
      <c r="EY139" s="300" t="str">
        <f t="shared" si="395"/>
        <v/>
      </c>
      <c r="EZ139" s="300" t="str">
        <f t="shared" si="396"/>
        <v/>
      </c>
      <c r="FA139" s="299">
        <f t="shared" si="397"/>
        <v>120.14</v>
      </c>
      <c r="FB139" s="299">
        <f>ROUND(FA139*(1+[5]Inflación!$G$50),2)</f>
        <v>121.68</v>
      </c>
      <c r="FC139" s="298">
        <f t="shared" si="398"/>
        <v>4.4695652173913025E-2</v>
      </c>
    </row>
    <row r="140" spans="2:159" ht="21" customHeight="1">
      <c r="B140" s="309">
        <f t="shared" si="399"/>
        <v>135</v>
      </c>
      <c r="C140" s="316" t="s">
        <v>937</v>
      </c>
      <c r="D140" s="316"/>
      <c r="E140" s="311" t="s">
        <v>12</v>
      </c>
      <c r="F140" s="314">
        <v>1050</v>
      </c>
      <c r="G140" s="304"/>
      <c r="H140" s="302"/>
      <c r="I140" s="302"/>
      <c r="J140" s="301" t="str">
        <f>'[5]Precios de contratos anteriores'!AV144</f>
        <v xml:space="preserve"> </v>
      </c>
      <c r="K140" s="301" t="str">
        <f>'[5]Precios de contratos anteriores'!AW144</f>
        <v xml:space="preserve"> </v>
      </c>
      <c r="L140" s="301" t="str">
        <f>'[5]Precios de contratos anteriores'!AX144</f>
        <v xml:space="preserve"> </v>
      </c>
      <c r="M140" s="301" t="str">
        <f>'[5]Precios de contratos anteriores'!AY144</f>
        <v xml:space="preserve"> </v>
      </c>
      <c r="N140" s="302"/>
      <c r="O140" s="302"/>
      <c r="P140" s="302"/>
      <c r="Q140" s="302" t="str">
        <f>'[5]Precios de contratos anteriores'!AZ144</f>
        <v xml:space="preserve"> </v>
      </c>
      <c r="R140" s="302" t="str">
        <f>'[5]Precios de contratos anteriores'!BA144</f>
        <v xml:space="preserve"> </v>
      </c>
      <c r="S140" s="302" t="str">
        <f>'[5]Precios de contratos anteriores'!BB144</f>
        <v xml:space="preserve"> </v>
      </c>
      <c r="T140" s="302"/>
      <c r="U140" s="302"/>
      <c r="V140" s="302"/>
      <c r="W140" s="302"/>
      <c r="X140" s="302"/>
      <c r="Y140" s="302"/>
      <c r="Z140" s="302"/>
      <c r="AA140" s="302"/>
      <c r="AB140" s="302"/>
      <c r="AC140" s="302"/>
      <c r="AD140" s="302"/>
      <c r="AE140" s="302"/>
      <c r="AF140" s="302"/>
      <c r="AG140" s="302"/>
      <c r="AH140" s="302"/>
      <c r="AI140" s="302" t="str">
        <f>'[5]Precios de contratos anteriores'!BI144</f>
        <v xml:space="preserve"> </v>
      </c>
      <c r="AJ140" s="302"/>
      <c r="AK140" s="302"/>
      <c r="AL140" s="313">
        <v>1092</v>
      </c>
      <c r="AM140" s="313">
        <v>1095</v>
      </c>
      <c r="AN140" s="313">
        <v>1419.6</v>
      </c>
      <c r="AO140" s="302"/>
      <c r="AP140" s="302"/>
      <c r="AQ140" s="302" t="str">
        <f>'[5]Precios de contratos anteriores'!BO144</f>
        <v xml:space="preserve"> </v>
      </c>
      <c r="AR140" s="303">
        <v>1102.5</v>
      </c>
      <c r="AS140" s="303">
        <v>1092</v>
      </c>
      <c r="AT140" s="303">
        <v>1150</v>
      </c>
      <c r="AU140" s="302" t="str">
        <f>'[5]Precios de contratos anteriores'!BP144</f>
        <v xml:space="preserve"> </v>
      </c>
      <c r="AV140" s="302" t="str">
        <f>'[5]Precios de contratos anteriores'!BQ144</f>
        <v xml:space="preserve"> </v>
      </c>
      <c r="AW140" s="302" t="str">
        <f>'[5]Precios de contratos anteriores'!BR144</f>
        <v xml:space="preserve"> </v>
      </c>
      <c r="AX140" s="303"/>
      <c r="AY140" s="303"/>
      <c r="AZ140" s="303"/>
      <c r="BA140" s="303" t="str">
        <f>'[5]Precios de contratos anteriores'!BS144</f>
        <v xml:space="preserve"> </v>
      </c>
      <c r="BB140" s="303" t="str">
        <f>'[5]Precios de contratos anteriores'!BT144</f>
        <v xml:space="preserve"> </v>
      </c>
      <c r="BC140" s="302"/>
      <c r="BD140" s="302"/>
      <c r="BE140" s="302"/>
      <c r="BF140" s="302"/>
      <c r="BG140" s="302"/>
      <c r="BH140" s="302"/>
      <c r="BI140" s="302"/>
      <c r="BJ140" s="302"/>
      <c r="BK140" s="302"/>
      <c r="BL140" s="302"/>
      <c r="BM140" s="302"/>
      <c r="BN140" s="302"/>
      <c r="BO140" s="302"/>
      <c r="BP140" s="302"/>
      <c r="BQ140" s="302"/>
      <c r="BR140" s="302"/>
      <c r="BS140" s="302" t="str">
        <f>'[5]Precios de contratos anteriores'!CB144</f>
        <v xml:space="preserve"> </v>
      </c>
      <c r="BT140" s="302" t="str">
        <f>'[5]Precios de contratos anteriores'!CC144</f>
        <v xml:space="preserve"> </v>
      </c>
      <c r="BU140" s="302" t="str">
        <f>'[5]Precios de contratos anteriores'!CD144</f>
        <v xml:space="preserve"> </v>
      </c>
      <c r="BV140" s="302"/>
      <c r="BW140" s="302"/>
      <c r="BX140" s="302"/>
      <c r="BY140" s="301" t="str">
        <f>'[5]Precios de contratos anteriores'!CE144</f>
        <v xml:space="preserve"> </v>
      </c>
      <c r="BZ140" s="301" t="str">
        <f>'[5]Precios de contratos anteriores'!CF144</f>
        <v xml:space="preserve"> </v>
      </c>
      <c r="CA140" s="301" t="str">
        <f>'[5]Precios de contratos anteriores'!CG144</f>
        <v xml:space="preserve"> </v>
      </c>
      <c r="CB140" s="301">
        <f t="shared" si="321"/>
        <v>1143.0142857142857</v>
      </c>
      <c r="CC140" s="301">
        <f t="shared" si="322"/>
        <v>125.40056390850619</v>
      </c>
      <c r="CD140" s="301">
        <f t="shared" si="320"/>
        <v>1017.6137218057795</v>
      </c>
      <c r="CE140" s="301">
        <f t="shared" si="323"/>
        <v>1268.414849622792</v>
      </c>
      <c r="CF140" s="301">
        <f t="shared" si="324"/>
        <v>1155</v>
      </c>
      <c r="CG140" s="300" t="str">
        <f t="shared" si="325"/>
        <v/>
      </c>
      <c r="CH140" s="300" t="str">
        <f t="shared" si="326"/>
        <v/>
      </c>
      <c r="CI140" s="300" t="str">
        <f t="shared" si="327"/>
        <v/>
      </c>
      <c r="CJ140" s="300" t="str">
        <f t="shared" si="328"/>
        <v/>
      </c>
      <c r="CK140" s="300" t="str">
        <f t="shared" si="329"/>
        <v/>
      </c>
      <c r="CL140" s="300" t="str">
        <f t="shared" si="330"/>
        <v/>
      </c>
      <c r="CM140" s="300" t="str">
        <f t="shared" si="331"/>
        <v/>
      </c>
      <c r="CN140" s="300" t="str">
        <f t="shared" si="332"/>
        <v/>
      </c>
      <c r="CO140" s="300" t="str">
        <f t="shared" si="333"/>
        <v/>
      </c>
      <c r="CP140" s="300" t="str">
        <f t="shared" si="334"/>
        <v/>
      </c>
      <c r="CQ140" s="300" t="str">
        <f t="shared" si="335"/>
        <v/>
      </c>
      <c r="CR140" s="300" t="str">
        <f t="shared" si="336"/>
        <v/>
      </c>
      <c r="CS140" s="300" t="str">
        <f t="shared" si="337"/>
        <v/>
      </c>
      <c r="CT140" s="300" t="str">
        <f t="shared" si="338"/>
        <v/>
      </c>
      <c r="CU140" s="300" t="str">
        <f t="shared" si="339"/>
        <v/>
      </c>
      <c r="CV140" s="300" t="str">
        <f t="shared" si="340"/>
        <v/>
      </c>
      <c r="CW140" s="300" t="str">
        <f t="shared" si="341"/>
        <v/>
      </c>
      <c r="CX140" s="300" t="str">
        <f t="shared" si="342"/>
        <v/>
      </c>
      <c r="CY140" s="300" t="str">
        <f t="shared" si="343"/>
        <v/>
      </c>
      <c r="CZ140" s="300" t="str">
        <f t="shared" si="344"/>
        <v/>
      </c>
      <c r="DA140" s="300" t="str">
        <f t="shared" si="345"/>
        <v/>
      </c>
      <c r="DB140" s="300" t="str">
        <f t="shared" si="346"/>
        <v/>
      </c>
      <c r="DC140" s="300" t="str">
        <f t="shared" si="347"/>
        <v/>
      </c>
      <c r="DD140" s="300" t="str">
        <f t="shared" si="348"/>
        <v/>
      </c>
      <c r="DE140" s="300" t="str">
        <f t="shared" si="349"/>
        <v/>
      </c>
      <c r="DF140" s="300" t="str">
        <f t="shared" si="350"/>
        <v/>
      </c>
      <c r="DG140" s="300" t="str">
        <f t="shared" si="351"/>
        <v/>
      </c>
      <c r="DH140" s="300" t="str">
        <f t="shared" si="352"/>
        <v/>
      </c>
      <c r="DI140" s="300" t="str">
        <f t="shared" si="353"/>
        <v/>
      </c>
      <c r="DJ140" s="300" t="str">
        <f t="shared" si="354"/>
        <v/>
      </c>
      <c r="DK140" s="300">
        <f t="shared" si="355"/>
        <v>1092</v>
      </c>
      <c r="DL140" s="300">
        <f t="shared" si="356"/>
        <v>1095</v>
      </c>
      <c r="DM140" s="300" t="str">
        <f t="shared" si="357"/>
        <v/>
      </c>
      <c r="DN140" s="300" t="str">
        <f t="shared" si="358"/>
        <v/>
      </c>
      <c r="DO140" s="300" t="str">
        <f t="shared" si="359"/>
        <v/>
      </c>
      <c r="DP140" s="300" t="str">
        <f t="shared" si="360"/>
        <v/>
      </c>
      <c r="DQ140" s="300">
        <f t="shared" si="361"/>
        <v>1102.5</v>
      </c>
      <c r="DR140" s="300">
        <f t="shared" si="362"/>
        <v>1092</v>
      </c>
      <c r="DS140" s="300">
        <f t="shared" si="363"/>
        <v>1150</v>
      </c>
      <c r="DT140" s="300" t="str">
        <f t="shared" si="364"/>
        <v/>
      </c>
      <c r="DU140" s="300" t="str">
        <f t="shared" si="365"/>
        <v/>
      </c>
      <c r="DV140" s="300" t="str">
        <f t="shared" si="366"/>
        <v/>
      </c>
      <c r="DW140" s="300" t="str">
        <f t="shared" si="367"/>
        <v/>
      </c>
      <c r="DX140" s="300" t="str">
        <f t="shared" si="368"/>
        <v/>
      </c>
      <c r="DY140" s="300" t="str">
        <f t="shared" si="369"/>
        <v/>
      </c>
      <c r="DZ140" s="300" t="str">
        <f t="shared" si="370"/>
        <v/>
      </c>
      <c r="EA140" s="300" t="str">
        <f t="shared" si="371"/>
        <v/>
      </c>
      <c r="EB140" s="300" t="str">
        <f t="shared" si="372"/>
        <v/>
      </c>
      <c r="EC140" s="300" t="str">
        <f t="shared" si="373"/>
        <v/>
      </c>
      <c r="ED140" s="300" t="str">
        <f t="shared" si="374"/>
        <v/>
      </c>
      <c r="EE140" s="300" t="str">
        <f t="shared" si="375"/>
        <v/>
      </c>
      <c r="EF140" s="300" t="str">
        <f t="shared" si="376"/>
        <v/>
      </c>
      <c r="EG140" s="300" t="str">
        <f t="shared" si="377"/>
        <v/>
      </c>
      <c r="EH140" s="300" t="str">
        <f t="shared" si="378"/>
        <v/>
      </c>
      <c r="EI140" s="300" t="str">
        <f t="shared" si="379"/>
        <v/>
      </c>
      <c r="EJ140" s="300" t="str">
        <f t="shared" si="380"/>
        <v/>
      </c>
      <c r="EK140" s="300" t="str">
        <f t="shared" si="381"/>
        <v/>
      </c>
      <c r="EL140" s="300" t="str">
        <f t="shared" si="382"/>
        <v/>
      </c>
      <c r="EM140" s="300" t="str">
        <f t="shared" si="383"/>
        <v/>
      </c>
      <c r="EN140" s="300" t="str">
        <f t="shared" si="384"/>
        <v/>
      </c>
      <c r="EO140" s="300" t="str">
        <f t="shared" si="385"/>
        <v/>
      </c>
      <c r="EP140" s="300" t="str">
        <f t="shared" si="386"/>
        <v/>
      </c>
      <c r="EQ140" s="300" t="str">
        <f t="shared" si="387"/>
        <v/>
      </c>
      <c r="ER140" s="300" t="str">
        <f t="shared" si="388"/>
        <v/>
      </c>
      <c r="ES140" s="300" t="str">
        <f t="shared" si="389"/>
        <v/>
      </c>
      <c r="ET140" s="300" t="str">
        <f t="shared" si="390"/>
        <v/>
      </c>
      <c r="EU140" s="300" t="str">
        <f t="shared" si="391"/>
        <v/>
      </c>
      <c r="EV140" s="300" t="str">
        <f t="shared" si="392"/>
        <v/>
      </c>
      <c r="EW140" s="300" t="str">
        <f t="shared" si="393"/>
        <v/>
      </c>
      <c r="EX140" s="300" t="str">
        <f t="shared" si="394"/>
        <v/>
      </c>
      <c r="EY140" s="300" t="str">
        <f t="shared" si="395"/>
        <v/>
      </c>
      <c r="EZ140" s="300" t="str">
        <f t="shared" si="396"/>
        <v/>
      </c>
      <c r="FA140" s="299">
        <f t="shared" si="397"/>
        <v>1106.74</v>
      </c>
      <c r="FB140" s="299">
        <f>ROUND(FA140*(1+[5]Inflación!$G$50),2)</f>
        <v>1120.96</v>
      </c>
      <c r="FC140" s="298">
        <f t="shared" si="398"/>
        <v>5.4038095238095218E-2</v>
      </c>
    </row>
    <row r="141" spans="2:159" ht="21" customHeight="1">
      <c r="B141" s="309">
        <f t="shared" si="399"/>
        <v>136</v>
      </c>
      <c r="C141" s="315" t="s">
        <v>936</v>
      </c>
      <c r="D141" s="315"/>
      <c r="E141" s="311" t="s">
        <v>12</v>
      </c>
      <c r="F141" s="314">
        <v>115</v>
      </c>
      <c r="G141" s="304"/>
      <c r="H141" s="302"/>
      <c r="I141" s="302"/>
      <c r="J141" s="301" t="str">
        <f>'[5]Precios de contratos anteriores'!AV145</f>
        <v xml:space="preserve"> </v>
      </c>
      <c r="K141" s="301" t="str">
        <f>'[5]Precios de contratos anteriores'!AW145</f>
        <v xml:space="preserve"> </v>
      </c>
      <c r="L141" s="301" t="str">
        <f>'[5]Precios de contratos anteriores'!AX145</f>
        <v xml:space="preserve"> </v>
      </c>
      <c r="M141" s="301" t="str">
        <f>'[5]Precios de contratos anteriores'!AY145</f>
        <v xml:space="preserve"> </v>
      </c>
      <c r="N141" s="302"/>
      <c r="O141" s="302"/>
      <c r="P141" s="302"/>
      <c r="Q141" s="302" t="str">
        <f>'[5]Precios de contratos anteriores'!AZ145</f>
        <v xml:space="preserve"> </v>
      </c>
      <c r="R141" s="302" t="str">
        <f>'[5]Precios de contratos anteriores'!BA145</f>
        <v xml:space="preserve"> </v>
      </c>
      <c r="S141" s="302" t="str">
        <f>'[5]Precios de contratos anteriores'!BB145</f>
        <v xml:space="preserve"> </v>
      </c>
      <c r="T141" s="302"/>
      <c r="U141" s="302"/>
      <c r="V141" s="302"/>
      <c r="W141" s="302"/>
      <c r="X141" s="302"/>
      <c r="Y141" s="302"/>
      <c r="Z141" s="302"/>
      <c r="AA141" s="302"/>
      <c r="AB141" s="302"/>
      <c r="AC141" s="302"/>
      <c r="AD141" s="302"/>
      <c r="AE141" s="302"/>
      <c r="AF141" s="302"/>
      <c r="AG141" s="302"/>
      <c r="AH141" s="302"/>
      <c r="AI141" s="302" t="str">
        <f>'[5]Precios de contratos anteriores'!BI145</f>
        <v xml:space="preserve"> </v>
      </c>
      <c r="AJ141" s="302"/>
      <c r="AK141" s="302"/>
      <c r="AL141" s="313">
        <v>119.6</v>
      </c>
      <c r="AM141" s="313">
        <v>120.6</v>
      </c>
      <c r="AN141" s="313">
        <v>155.47999999999999</v>
      </c>
      <c r="AO141" s="302"/>
      <c r="AP141" s="302"/>
      <c r="AQ141" s="302" t="str">
        <f>'[5]Precios de contratos anteriores'!BO145</f>
        <v xml:space="preserve"> </v>
      </c>
      <c r="AR141" s="303">
        <v>120.75</v>
      </c>
      <c r="AS141" s="303">
        <v>119.6</v>
      </c>
      <c r="AT141" s="303">
        <v>180</v>
      </c>
      <c r="AU141" s="302" t="str">
        <f>'[5]Precios de contratos anteriores'!BP145</f>
        <v xml:space="preserve"> </v>
      </c>
      <c r="AV141" s="302" t="str">
        <f>'[5]Precios de contratos anteriores'!BQ145</f>
        <v xml:space="preserve"> </v>
      </c>
      <c r="AW141" s="302" t="str">
        <f>'[5]Precios de contratos anteriores'!BR145</f>
        <v xml:space="preserve"> </v>
      </c>
      <c r="AX141" s="303"/>
      <c r="AY141" s="303"/>
      <c r="AZ141" s="303"/>
      <c r="BA141" s="303" t="str">
        <f>'[5]Precios de contratos anteriores'!BS145</f>
        <v xml:space="preserve"> </v>
      </c>
      <c r="BB141" s="303" t="str">
        <f>'[5]Precios de contratos anteriores'!BT145</f>
        <v xml:space="preserve"> </v>
      </c>
      <c r="BC141" s="302"/>
      <c r="BD141" s="302"/>
      <c r="BE141" s="302"/>
      <c r="BF141" s="302"/>
      <c r="BG141" s="302"/>
      <c r="BH141" s="302"/>
      <c r="BI141" s="302"/>
      <c r="BJ141" s="302"/>
      <c r="BK141" s="302"/>
      <c r="BL141" s="302"/>
      <c r="BM141" s="302"/>
      <c r="BN141" s="302"/>
      <c r="BO141" s="302"/>
      <c r="BP141" s="302"/>
      <c r="BQ141" s="302"/>
      <c r="BR141" s="302"/>
      <c r="BS141" s="302" t="str">
        <f>'[5]Precios de contratos anteriores'!CB145</f>
        <v xml:space="preserve"> </v>
      </c>
      <c r="BT141" s="302" t="str">
        <f>'[5]Precios de contratos anteriores'!CC145</f>
        <v xml:space="preserve"> </v>
      </c>
      <c r="BU141" s="302" t="str">
        <f>'[5]Precios de contratos anteriores'!CD145</f>
        <v xml:space="preserve"> </v>
      </c>
      <c r="BV141" s="302"/>
      <c r="BW141" s="302"/>
      <c r="BX141" s="302"/>
      <c r="BY141" s="301" t="str">
        <f>'[5]Precios de contratos anteriores'!CE145</f>
        <v xml:space="preserve"> </v>
      </c>
      <c r="BZ141" s="301" t="str">
        <f>'[5]Precios de contratos anteriores'!CF145</f>
        <v xml:space="preserve"> </v>
      </c>
      <c r="CA141" s="301" t="str">
        <f>'[5]Precios de contratos anteriores'!CG145</f>
        <v xml:space="preserve"> </v>
      </c>
      <c r="CB141" s="301">
        <f t="shared" si="321"/>
        <v>133.00428571428571</v>
      </c>
      <c r="CC141" s="301">
        <f t="shared" si="322"/>
        <v>24.837111920902345</v>
      </c>
      <c r="CD141" s="301">
        <f t="shared" si="320"/>
        <v>108.16717379338337</v>
      </c>
      <c r="CE141" s="301">
        <f t="shared" si="323"/>
        <v>157.84139763518806</v>
      </c>
      <c r="CF141" s="301">
        <f t="shared" si="324"/>
        <v>126.50000000000001</v>
      </c>
      <c r="CG141" s="300" t="str">
        <f t="shared" si="325"/>
        <v/>
      </c>
      <c r="CH141" s="300" t="str">
        <f t="shared" si="326"/>
        <v/>
      </c>
      <c r="CI141" s="300" t="str">
        <f t="shared" si="327"/>
        <v/>
      </c>
      <c r="CJ141" s="300" t="str">
        <f t="shared" si="328"/>
        <v/>
      </c>
      <c r="CK141" s="300" t="str">
        <f t="shared" si="329"/>
        <v/>
      </c>
      <c r="CL141" s="300" t="str">
        <f t="shared" si="330"/>
        <v/>
      </c>
      <c r="CM141" s="300" t="str">
        <f t="shared" si="331"/>
        <v/>
      </c>
      <c r="CN141" s="300" t="str">
        <f t="shared" si="332"/>
        <v/>
      </c>
      <c r="CO141" s="300" t="str">
        <f t="shared" si="333"/>
        <v/>
      </c>
      <c r="CP141" s="300" t="str">
        <f t="shared" si="334"/>
        <v/>
      </c>
      <c r="CQ141" s="300" t="str">
        <f t="shared" si="335"/>
        <v/>
      </c>
      <c r="CR141" s="300" t="str">
        <f t="shared" si="336"/>
        <v/>
      </c>
      <c r="CS141" s="300" t="str">
        <f t="shared" si="337"/>
        <v/>
      </c>
      <c r="CT141" s="300" t="str">
        <f t="shared" si="338"/>
        <v/>
      </c>
      <c r="CU141" s="300" t="str">
        <f t="shared" si="339"/>
        <v/>
      </c>
      <c r="CV141" s="300" t="str">
        <f t="shared" si="340"/>
        <v/>
      </c>
      <c r="CW141" s="300" t="str">
        <f t="shared" si="341"/>
        <v/>
      </c>
      <c r="CX141" s="300" t="str">
        <f t="shared" si="342"/>
        <v/>
      </c>
      <c r="CY141" s="300" t="str">
        <f t="shared" si="343"/>
        <v/>
      </c>
      <c r="CZ141" s="300" t="str">
        <f t="shared" si="344"/>
        <v/>
      </c>
      <c r="DA141" s="300" t="str">
        <f t="shared" si="345"/>
        <v/>
      </c>
      <c r="DB141" s="300" t="str">
        <f t="shared" si="346"/>
        <v/>
      </c>
      <c r="DC141" s="300" t="str">
        <f t="shared" si="347"/>
        <v/>
      </c>
      <c r="DD141" s="300" t="str">
        <f t="shared" si="348"/>
        <v/>
      </c>
      <c r="DE141" s="300" t="str">
        <f t="shared" si="349"/>
        <v/>
      </c>
      <c r="DF141" s="300" t="str">
        <f t="shared" si="350"/>
        <v/>
      </c>
      <c r="DG141" s="300" t="str">
        <f t="shared" si="351"/>
        <v/>
      </c>
      <c r="DH141" s="300" t="str">
        <f t="shared" si="352"/>
        <v/>
      </c>
      <c r="DI141" s="300" t="str">
        <f t="shared" si="353"/>
        <v/>
      </c>
      <c r="DJ141" s="300" t="str">
        <f t="shared" si="354"/>
        <v/>
      </c>
      <c r="DK141" s="300">
        <f t="shared" si="355"/>
        <v>119.6</v>
      </c>
      <c r="DL141" s="300">
        <f t="shared" si="356"/>
        <v>120.6</v>
      </c>
      <c r="DM141" s="300" t="str">
        <f t="shared" si="357"/>
        <v/>
      </c>
      <c r="DN141" s="300" t="str">
        <f t="shared" si="358"/>
        <v/>
      </c>
      <c r="DO141" s="300" t="str">
        <f t="shared" si="359"/>
        <v/>
      </c>
      <c r="DP141" s="300" t="str">
        <f t="shared" si="360"/>
        <v/>
      </c>
      <c r="DQ141" s="300">
        <f t="shared" si="361"/>
        <v>120.75</v>
      </c>
      <c r="DR141" s="300">
        <f t="shared" si="362"/>
        <v>119.6</v>
      </c>
      <c r="DS141" s="300" t="str">
        <f t="shared" si="363"/>
        <v/>
      </c>
      <c r="DT141" s="300" t="str">
        <f t="shared" si="364"/>
        <v/>
      </c>
      <c r="DU141" s="300" t="str">
        <f t="shared" si="365"/>
        <v/>
      </c>
      <c r="DV141" s="300" t="str">
        <f t="shared" si="366"/>
        <v/>
      </c>
      <c r="DW141" s="300" t="str">
        <f t="shared" si="367"/>
        <v/>
      </c>
      <c r="DX141" s="300" t="str">
        <f t="shared" si="368"/>
        <v/>
      </c>
      <c r="DY141" s="300" t="str">
        <f t="shared" si="369"/>
        <v/>
      </c>
      <c r="DZ141" s="300" t="str">
        <f t="shared" si="370"/>
        <v/>
      </c>
      <c r="EA141" s="300" t="str">
        <f t="shared" si="371"/>
        <v/>
      </c>
      <c r="EB141" s="300" t="str">
        <f t="shared" si="372"/>
        <v/>
      </c>
      <c r="EC141" s="300" t="str">
        <f t="shared" si="373"/>
        <v/>
      </c>
      <c r="ED141" s="300" t="str">
        <f t="shared" si="374"/>
        <v/>
      </c>
      <c r="EE141" s="300" t="str">
        <f t="shared" si="375"/>
        <v/>
      </c>
      <c r="EF141" s="300" t="str">
        <f t="shared" si="376"/>
        <v/>
      </c>
      <c r="EG141" s="300" t="str">
        <f t="shared" si="377"/>
        <v/>
      </c>
      <c r="EH141" s="300" t="str">
        <f t="shared" si="378"/>
        <v/>
      </c>
      <c r="EI141" s="300" t="str">
        <f t="shared" si="379"/>
        <v/>
      </c>
      <c r="EJ141" s="300" t="str">
        <f t="shared" si="380"/>
        <v/>
      </c>
      <c r="EK141" s="300" t="str">
        <f t="shared" si="381"/>
        <v/>
      </c>
      <c r="EL141" s="300" t="str">
        <f t="shared" si="382"/>
        <v/>
      </c>
      <c r="EM141" s="300" t="str">
        <f t="shared" si="383"/>
        <v/>
      </c>
      <c r="EN141" s="300" t="str">
        <f t="shared" si="384"/>
        <v/>
      </c>
      <c r="EO141" s="300" t="str">
        <f t="shared" si="385"/>
        <v/>
      </c>
      <c r="EP141" s="300" t="str">
        <f t="shared" si="386"/>
        <v/>
      </c>
      <c r="EQ141" s="300" t="str">
        <f t="shared" si="387"/>
        <v/>
      </c>
      <c r="ER141" s="300" t="str">
        <f t="shared" si="388"/>
        <v/>
      </c>
      <c r="ES141" s="300" t="str">
        <f t="shared" si="389"/>
        <v/>
      </c>
      <c r="ET141" s="300" t="str">
        <f t="shared" si="390"/>
        <v/>
      </c>
      <c r="EU141" s="300" t="str">
        <f t="shared" si="391"/>
        <v/>
      </c>
      <c r="EV141" s="300" t="str">
        <f t="shared" si="392"/>
        <v/>
      </c>
      <c r="EW141" s="300" t="str">
        <f t="shared" si="393"/>
        <v/>
      </c>
      <c r="EX141" s="300" t="str">
        <f t="shared" si="394"/>
        <v/>
      </c>
      <c r="EY141" s="300" t="str">
        <f t="shared" si="395"/>
        <v/>
      </c>
      <c r="EZ141" s="300" t="str">
        <f t="shared" si="396"/>
        <v/>
      </c>
      <c r="FA141" s="299">
        <f t="shared" si="397"/>
        <v>120.14</v>
      </c>
      <c r="FB141" s="299">
        <f>ROUND(FA141*(1+[5]Inflación!$G$50),2)</f>
        <v>121.68</v>
      </c>
      <c r="FC141" s="298">
        <f t="shared" si="398"/>
        <v>4.4695652173913025E-2</v>
      </c>
    </row>
    <row r="142" spans="2:159" ht="21" customHeight="1">
      <c r="B142" s="309">
        <f t="shared" si="399"/>
        <v>137</v>
      </c>
      <c r="C142" s="316" t="s">
        <v>935</v>
      </c>
      <c r="D142" s="316"/>
      <c r="E142" s="311" t="s">
        <v>12</v>
      </c>
      <c r="F142" s="314">
        <v>1095</v>
      </c>
      <c r="G142" s="304"/>
      <c r="H142" s="302"/>
      <c r="I142" s="302"/>
      <c r="J142" s="301" t="str">
        <f>'[5]Precios de contratos anteriores'!AV146</f>
        <v xml:space="preserve"> </v>
      </c>
      <c r="K142" s="301" t="str">
        <f>'[5]Precios de contratos anteriores'!AW146</f>
        <v xml:space="preserve"> </v>
      </c>
      <c r="L142" s="301" t="str">
        <f>'[5]Precios de contratos anteriores'!AX146</f>
        <v xml:space="preserve"> </v>
      </c>
      <c r="M142" s="301" t="str">
        <f>'[5]Precios de contratos anteriores'!AY146</f>
        <v xml:space="preserve"> </v>
      </c>
      <c r="N142" s="302"/>
      <c r="O142" s="302"/>
      <c r="P142" s="302"/>
      <c r="Q142" s="302" t="str">
        <f>'[5]Precios de contratos anteriores'!AZ146</f>
        <v xml:space="preserve"> </v>
      </c>
      <c r="R142" s="302" t="str">
        <f>'[5]Precios de contratos anteriores'!BA146</f>
        <v xml:space="preserve"> </v>
      </c>
      <c r="S142" s="302" t="str">
        <f>'[5]Precios de contratos anteriores'!BB146</f>
        <v xml:space="preserve"> </v>
      </c>
      <c r="T142" s="302"/>
      <c r="U142" s="302"/>
      <c r="V142" s="302"/>
      <c r="W142" s="302"/>
      <c r="X142" s="302"/>
      <c r="Y142" s="302"/>
      <c r="Z142" s="302"/>
      <c r="AA142" s="302"/>
      <c r="AB142" s="302"/>
      <c r="AC142" s="302"/>
      <c r="AD142" s="302"/>
      <c r="AE142" s="302"/>
      <c r="AF142" s="302"/>
      <c r="AG142" s="302"/>
      <c r="AH142" s="302"/>
      <c r="AI142" s="302" t="str">
        <f>'[5]Precios de contratos anteriores'!BI146</f>
        <v xml:space="preserve"> </v>
      </c>
      <c r="AJ142" s="302"/>
      <c r="AK142" s="302"/>
      <c r="AL142" s="313">
        <v>1138.8</v>
      </c>
      <c r="AM142" s="313">
        <v>1140.8</v>
      </c>
      <c r="AN142" s="313">
        <v>1480.44</v>
      </c>
      <c r="AO142" s="302"/>
      <c r="AP142" s="302"/>
      <c r="AQ142" s="302" t="str">
        <f>'[5]Precios de contratos anteriores'!BO146</f>
        <v xml:space="preserve"> </v>
      </c>
      <c r="AR142" s="303">
        <v>1149.75</v>
      </c>
      <c r="AS142" s="303">
        <v>1138.8</v>
      </c>
      <c r="AT142" s="303">
        <v>1150</v>
      </c>
      <c r="AU142" s="302" t="str">
        <f>'[5]Precios de contratos anteriores'!BP146</f>
        <v xml:space="preserve"> </v>
      </c>
      <c r="AV142" s="302" t="str">
        <f>'[5]Precios de contratos anteriores'!BQ146</f>
        <v xml:space="preserve"> </v>
      </c>
      <c r="AW142" s="302" t="str">
        <f>'[5]Precios de contratos anteriores'!BR146</f>
        <v xml:space="preserve"> </v>
      </c>
      <c r="AX142" s="303"/>
      <c r="AY142" s="303"/>
      <c r="AZ142" s="303"/>
      <c r="BA142" s="303" t="str">
        <f>'[5]Precios de contratos anteriores'!BS146</f>
        <v xml:space="preserve"> </v>
      </c>
      <c r="BB142" s="303" t="str">
        <f>'[5]Precios de contratos anteriores'!BT146</f>
        <v xml:space="preserve"> </v>
      </c>
      <c r="BC142" s="302"/>
      <c r="BD142" s="302"/>
      <c r="BE142" s="302"/>
      <c r="BF142" s="302"/>
      <c r="BG142" s="302"/>
      <c r="BH142" s="302"/>
      <c r="BI142" s="302"/>
      <c r="BJ142" s="302"/>
      <c r="BK142" s="302"/>
      <c r="BL142" s="302"/>
      <c r="BM142" s="302"/>
      <c r="BN142" s="302"/>
      <c r="BO142" s="302"/>
      <c r="BP142" s="302"/>
      <c r="BQ142" s="302"/>
      <c r="BR142" s="302"/>
      <c r="BS142" s="302" t="str">
        <f>'[5]Precios de contratos anteriores'!CB146</f>
        <v xml:space="preserve"> </v>
      </c>
      <c r="BT142" s="302" t="str">
        <f>'[5]Precios de contratos anteriores'!CC146</f>
        <v xml:space="preserve"> </v>
      </c>
      <c r="BU142" s="302" t="str">
        <f>'[5]Precios de contratos anteriores'!CD146</f>
        <v xml:space="preserve"> </v>
      </c>
      <c r="BV142" s="302"/>
      <c r="BW142" s="302"/>
      <c r="BX142" s="302"/>
      <c r="BY142" s="301" t="str">
        <f>'[5]Precios de contratos anteriores'!CE146</f>
        <v xml:space="preserve"> </v>
      </c>
      <c r="BZ142" s="301" t="str">
        <f>'[5]Precios de contratos anteriores'!CF146</f>
        <v xml:space="preserve"> </v>
      </c>
      <c r="CA142" s="301" t="str">
        <f>'[5]Precios de contratos anteriores'!CG146</f>
        <v xml:space="preserve"> </v>
      </c>
      <c r="CB142" s="301">
        <f t="shared" si="321"/>
        <v>1184.7985714285714</v>
      </c>
      <c r="CC142" s="301">
        <f t="shared" si="322"/>
        <v>131.70332322162275</v>
      </c>
      <c r="CD142" s="301">
        <f t="shared" si="320"/>
        <v>1053.0952482069488</v>
      </c>
      <c r="CE142" s="301">
        <f t="shared" si="323"/>
        <v>1316.5018946501941</v>
      </c>
      <c r="CF142" s="301">
        <f t="shared" si="324"/>
        <v>1204.5</v>
      </c>
      <c r="CG142" s="300" t="str">
        <f t="shared" si="325"/>
        <v/>
      </c>
      <c r="CH142" s="300" t="str">
        <f t="shared" si="326"/>
        <v/>
      </c>
      <c r="CI142" s="300" t="str">
        <f t="shared" si="327"/>
        <v/>
      </c>
      <c r="CJ142" s="300" t="str">
        <f t="shared" si="328"/>
        <v/>
      </c>
      <c r="CK142" s="300" t="str">
        <f t="shared" si="329"/>
        <v/>
      </c>
      <c r="CL142" s="300" t="str">
        <f t="shared" si="330"/>
        <v/>
      </c>
      <c r="CM142" s="300" t="str">
        <f t="shared" si="331"/>
        <v/>
      </c>
      <c r="CN142" s="300" t="str">
        <f t="shared" si="332"/>
        <v/>
      </c>
      <c r="CO142" s="300" t="str">
        <f t="shared" si="333"/>
        <v/>
      </c>
      <c r="CP142" s="300" t="str">
        <f t="shared" si="334"/>
        <v/>
      </c>
      <c r="CQ142" s="300" t="str">
        <f t="shared" si="335"/>
        <v/>
      </c>
      <c r="CR142" s="300" t="str">
        <f t="shared" si="336"/>
        <v/>
      </c>
      <c r="CS142" s="300" t="str">
        <f t="shared" si="337"/>
        <v/>
      </c>
      <c r="CT142" s="300" t="str">
        <f t="shared" si="338"/>
        <v/>
      </c>
      <c r="CU142" s="300" t="str">
        <f t="shared" si="339"/>
        <v/>
      </c>
      <c r="CV142" s="300" t="str">
        <f t="shared" si="340"/>
        <v/>
      </c>
      <c r="CW142" s="300" t="str">
        <f t="shared" si="341"/>
        <v/>
      </c>
      <c r="CX142" s="300" t="str">
        <f t="shared" si="342"/>
        <v/>
      </c>
      <c r="CY142" s="300" t="str">
        <f t="shared" si="343"/>
        <v/>
      </c>
      <c r="CZ142" s="300" t="str">
        <f t="shared" si="344"/>
        <v/>
      </c>
      <c r="DA142" s="300" t="str">
        <f t="shared" si="345"/>
        <v/>
      </c>
      <c r="DB142" s="300" t="str">
        <f t="shared" si="346"/>
        <v/>
      </c>
      <c r="DC142" s="300" t="str">
        <f t="shared" si="347"/>
        <v/>
      </c>
      <c r="DD142" s="300" t="str">
        <f t="shared" si="348"/>
        <v/>
      </c>
      <c r="DE142" s="300" t="str">
        <f t="shared" si="349"/>
        <v/>
      </c>
      <c r="DF142" s="300" t="str">
        <f t="shared" si="350"/>
        <v/>
      </c>
      <c r="DG142" s="300" t="str">
        <f t="shared" si="351"/>
        <v/>
      </c>
      <c r="DH142" s="300" t="str">
        <f t="shared" si="352"/>
        <v/>
      </c>
      <c r="DI142" s="300" t="str">
        <f t="shared" si="353"/>
        <v/>
      </c>
      <c r="DJ142" s="300" t="str">
        <f t="shared" si="354"/>
        <v/>
      </c>
      <c r="DK142" s="300">
        <f t="shared" si="355"/>
        <v>1138.8</v>
      </c>
      <c r="DL142" s="300">
        <f t="shared" si="356"/>
        <v>1140.8</v>
      </c>
      <c r="DM142" s="300" t="str">
        <f t="shared" si="357"/>
        <v/>
      </c>
      <c r="DN142" s="300" t="str">
        <f t="shared" si="358"/>
        <v/>
      </c>
      <c r="DO142" s="300" t="str">
        <f t="shared" si="359"/>
        <v/>
      </c>
      <c r="DP142" s="300" t="str">
        <f t="shared" si="360"/>
        <v/>
      </c>
      <c r="DQ142" s="300">
        <f t="shared" si="361"/>
        <v>1149.75</v>
      </c>
      <c r="DR142" s="300">
        <f t="shared" si="362"/>
        <v>1138.8</v>
      </c>
      <c r="DS142" s="300">
        <f t="shared" si="363"/>
        <v>1150</v>
      </c>
      <c r="DT142" s="300" t="str">
        <f t="shared" si="364"/>
        <v/>
      </c>
      <c r="DU142" s="300" t="str">
        <f t="shared" si="365"/>
        <v/>
      </c>
      <c r="DV142" s="300" t="str">
        <f t="shared" si="366"/>
        <v/>
      </c>
      <c r="DW142" s="300" t="str">
        <f t="shared" si="367"/>
        <v/>
      </c>
      <c r="DX142" s="300" t="str">
        <f t="shared" si="368"/>
        <v/>
      </c>
      <c r="DY142" s="300" t="str">
        <f t="shared" si="369"/>
        <v/>
      </c>
      <c r="DZ142" s="300" t="str">
        <f t="shared" si="370"/>
        <v/>
      </c>
      <c r="EA142" s="300" t="str">
        <f t="shared" si="371"/>
        <v/>
      </c>
      <c r="EB142" s="300" t="str">
        <f t="shared" si="372"/>
        <v/>
      </c>
      <c r="EC142" s="300" t="str">
        <f t="shared" si="373"/>
        <v/>
      </c>
      <c r="ED142" s="300" t="str">
        <f t="shared" si="374"/>
        <v/>
      </c>
      <c r="EE142" s="300" t="str">
        <f t="shared" si="375"/>
        <v/>
      </c>
      <c r="EF142" s="300" t="str">
        <f t="shared" si="376"/>
        <v/>
      </c>
      <c r="EG142" s="300" t="str">
        <f t="shared" si="377"/>
        <v/>
      </c>
      <c r="EH142" s="300" t="str">
        <f t="shared" si="378"/>
        <v/>
      </c>
      <c r="EI142" s="300" t="str">
        <f t="shared" si="379"/>
        <v/>
      </c>
      <c r="EJ142" s="300" t="str">
        <f t="shared" si="380"/>
        <v/>
      </c>
      <c r="EK142" s="300" t="str">
        <f t="shared" si="381"/>
        <v/>
      </c>
      <c r="EL142" s="300" t="str">
        <f t="shared" si="382"/>
        <v/>
      </c>
      <c r="EM142" s="300" t="str">
        <f t="shared" si="383"/>
        <v/>
      </c>
      <c r="EN142" s="300" t="str">
        <f t="shared" si="384"/>
        <v/>
      </c>
      <c r="EO142" s="300" t="str">
        <f t="shared" si="385"/>
        <v/>
      </c>
      <c r="EP142" s="300" t="str">
        <f t="shared" si="386"/>
        <v/>
      </c>
      <c r="EQ142" s="300" t="str">
        <f t="shared" si="387"/>
        <v/>
      </c>
      <c r="ER142" s="300" t="str">
        <f t="shared" si="388"/>
        <v/>
      </c>
      <c r="ES142" s="300" t="str">
        <f t="shared" si="389"/>
        <v/>
      </c>
      <c r="ET142" s="300" t="str">
        <f t="shared" si="390"/>
        <v/>
      </c>
      <c r="EU142" s="300" t="str">
        <f t="shared" si="391"/>
        <v/>
      </c>
      <c r="EV142" s="300" t="str">
        <f t="shared" si="392"/>
        <v/>
      </c>
      <c r="EW142" s="300" t="str">
        <f t="shared" si="393"/>
        <v/>
      </c>
      <c r="EX142" s="300" t="str">
        <f t="shared" si="394"/>
        <v/>
      </c>
      <c r="EY142" s="300" t="str">
        <f t="shared" si="395"/>
        <v/>
      </c>
      <c r="EZ142" s="300" t="str">
        <f t="shared" si="396"/>
        <v/>
      </c>
      <c r="FA142" s="299">
        <f t="shared" si="397"/>
        <v>1143.6500000000001</v>
      </c>
      <c r="FB142" s="299">
        <f>ROUND(FA142*(1+[5]Inflación!$G$50),2)</f>
        <v>1158.3399999999999</v>
      </c>
      <c r="FC142" s="298">
        <f t="shared" si="398"/>
        <v>4.4429223744292257E-2</v>
      </c>
    </row>
    <row r="143" spans="2:159" ht="21" customHeight="1">
      <c r="B143" s="309">
        <f t="shared" si="399"/>
        <v>138</v>
      </c>
      <c r="C143" s="316" t="s">
        <v>934</v>
      </c>
      <c r="D143" s="316"/>
      <c r="E143" s="311" t="s">
        <v>12</v>
      </c>
      <c r="F143" s="314">
        <v>1.7</v>
      </c>
      <c r="G143" s="304"/>
      <c r="H143" s="302"/>
      <c r="I143" s="302"/>
      <c r="J143" s="301" t="str">
        <f>'[5]Precios de contratos anteriores'!AV147</f>
        <v xml:space="preserve"> </v>
      </c>
      <c r="K143" s="301" t="str">
        <f>'[5]Precios de contratos anteriores'!AW147</f>
        <v xml:space="preserve"> </v>
      </c>
      <c r="L143" s="301" t="str">
        <f>'[5]Precios de contratos anteriores'!AX147</f>
        <v xml:space="preserve"> </v>
      </c>
      <c r="M143" s="301" t="str">
        <f>'[5]Precios de contratos anteriores'!AY147</f>
        <v xml:space="preserve"> </v>
      </c>
      <c r="N143" s="302"/>
      <c r="O143" s="302"/>
      <c r="P143" s="302"/>
      <c r="Q143" s="302" t="str">
        <f>'[5]Precios de contratos anteriores'!AZ147</f>
        <v xml:space="preserve"> </v>
      </c>
      <c r="R143" s="302" t="str">
        <f>'[5]Precios de contratos anteriores'!BA147</f>
        <v xml:space="preserve"> </v>
      </c>
      <c r="S143" s="302" t="str">
        <f>'[5]Precios de contratos anteriores'!BB147</f>
        <v xml:space="preserve"> </v>
      </c>
      <c r="T143" s="302"/>
      <c r="U143" s="302"/>
      <c r="V143" s="302"/>
      <c r="W143" s="302"/>
      <c r="X143" s="302"/>
      <c r="Y143" s="302"/>
      <c r="Z143" s="302"/>
      <c r="AA143" s="302"/>
      <c r="AB143" s="302"/>
      <c r="AC143" s="302"/>
      <c r="AD143" s="302"/>
      <c r="AE143" s="302"/>
      <c r="AF143" s="302"/>
      <c r="AG143" s="302"/>
      <c r="AH143" s="302"/>
      <c r="AI143" s="302" t="str">
        <f>'[5]Precios de contratos anteriores'!BI147</f>
        <v xml:space="preserve"> </v>
      </c>
      <c r="AJ143" s="302"/>
      <c r="AK143" s="302"/>
      <c r="AL143" s="313">
        <v>6.5</v>
      </c>
      <c r="AM143" s="313">
        <v>7.5</v>
      </c>
      <c r="AN143" s="313">
        <v>8.4499999999999993</v>
      </c>
      <c r="AO143" s="302"/>
      <c r="AP143" s="302"/>
      <c r="AQ143" s="302" t="str">
        <f>'[5]Precios de contratos anteriores'!BO147</f>
        <v xml:space="preserve"> </v>
      </c>
      <c r="AR143" s="303">
        <v>1.7849999999999999</v>
      </c>
      <c r="AS143" s="303">
        <v>1.768</v>
      </c>
      <c r="AT143" s="303">
        <v>1.7</v>
      </c>
      <c r="AU143" s="302" t="str">
        <f>'[5]Precios de contratos anteriores'!BP147</f>
        <v xml:space="preserve"> </v>
      </c>
      <c r="AV143" s="302" t="str">
        <f>'[5]Precios de contratos anteriores'!BQ147</f>
        <v xml:space="preserve"> </v>
      </c>
      <c r="AW143" s="302" t="str">
        <f>'[5]Precios de contratos anteriores'!BR147</f>
        <v xml:space="preserve"> </v>
      </c>
      <c r="AX143" s="303"/>
      <c r="AY143" s="303"/>
      <c r="AZ143" s="303"/>
      <c r="BA143" s="303" t="str">
        <f>'[5]Precios de contratos anteriores'!BS147</f>
        <v xml:space="preserve"> </v>
      </c>
      <c r="BB143" s="303" t="str">
        <f>'[5]Precios de contratos anteriores'!BT147</f>
        <v xml:space="preserve"> </v>
      </c>
      <c r="BC143" s="302"/>
      <c r="BD143" s="302"/>
      <c r="BE143" s="302"/>
      <c r="BF143" s="302"/>
      <c r="BG143" s="302"/>
      <c r="BH143" s="302"/>
      <c r="BI143" s="302"/>
      <c r="BJ143" s="302"/>
      <c r="BK143" s="302"/>
      <c r="BL143" s="302"/>
      <c r="BM143" s="302"/>
      <c r="BN143" s="302"/>
      <c r="BO143" s="302"/>
      <c r="BP143" s="302"/>
      <c r="BQ143" s="302"/>
      <c r="BR143" s="302"/>
      <c r="BS143" s="302" t="str">
        <f>'[5]Precios de contratos anteriores'!CB147</f>
        <v xml:space="preserve"> </v>
      </c>
      <c r="BT143" s="302" t="str">
        <f>'[5]Precios de contratos anteriores'!CC147</f>
        <v xml:space="preserve"> </v>
      </c>
      <c r="BU143" s="302" t="str">
        <f>'[5]Precios de contratos anteriores'!CD147</f>
        <v xml:space="preserve"> </v>
      </c>
      <c r="BV143" s="302"/>
      <c r="BW143" s="302"/>
      <c r="BX143" s="302"/>
      <c r="BY143" s="301" t="str">
        <f>'[5]Precios de contratos anteriores'!CE147</f>
        <v xml:space="preserve"> </v>
      </c>
      <c r="BZ143" s="301" t="str">
        <f>'[5]Precios de contratos anteriores'!CF147</f>
        <v xml:space="preserve"> </v>
      </c>
      <c r="CA143" s="301" t="str">
        <f>'[5]Precios de contratos anteriores'!CG147</f>
        <v xml:space="preserve"> </v>
      </c>
      <c r="CB143" s="301">
        <f t="shared" si="321"/>
        <v>4.2004285714285716</v>
      </c>
      <c r="CC143" s="301">
        <f t="shared" si="322"/>
        <v>3.1222146977822676</v>
      </c>
      <c r="CD143" s="301">
        <f t="shared" si="320"/>
        <v>1.0782138736463041</v>
      </c>
      <c r="CE143" s="301">
        <f t="shared" si="323"/>
        <v>7.3226432692108396</v>
      </c>
      <c r="CF143" s="301">
        <f t="shared" si="324"/>
        <v>1.87</v>
      </c>
      <c r="CG143" s="300" t="str">
        <f t="shared" si="325"/>
        <v/>
      </c>
      <c r="CH143" s="300" t="str">
        <f t="shared" si="326"/>
        <v/>
      </c>
      <c r="CI143" s="300" t="str">
        <f t="shared" si="327"/>
        <v/>
      </c>
      <c r="CJ143" s="300" t="str">
        <f t="shared" si="328"/>
        <v/>
      </c>
      <c r="CK143" s="300" t="str">
        <f t="shared" si="329"/>
        <v/>
      </c>
      <c r="CL143" s="300" t="str">
        <f t="shared" si="330"/>
        <v/>
      </c>
      <c r="CM143" s="300" t="str">
        <f t="shared" si="331"/>
        <v/>
      </c>
      <c r="CN143" s="300" t="str">
        <f t="shared" si="332"/>
        <v/>
      </c>
      <c r="CO143" s="300" t="str">
        <f t="shared" si="333"/>
        <v/>
      </c>
      <c r="CP143" s="300" t="str">
        <f t="shared" si="334"/>
        <v/>
      </c>
      <c r="CQ143" s="300" t="str">
        <f t="shared" si="335"/>
        <v/>
      </c>
      <c r="CR143" s="300" t="str">
        <f t="shared" si="336"/>
        <v/>
      </c>
      <c r="CS143" s="300" t="str">
        <f t="shared" si="337"/>
        <v/>
      </c>
      <c r="CT143" s="300" t="str">
        <f t="shared" si="338"/>
        <v/>
      </c>
      <c r="CU143" s="300" t="str">
        <f t="shared" si="339"/>
        <v/>
      </c>
      <c r="CV143" s="300" t="str">
        <f t="shared" si="340"/>
        <v/>
      </c>
      <c r="CW143" s="300" t="str">
        <f t="shared" si="341"/>
        <v/>
      </c>
      <c r="CX143" s="300" t="str">
        <f t="shared" si="342"/>
        <v/>
      </c>
      <c r="CY143" s="300" t="str">
        <f t="shared" si="343"/>
        <v/>
      </c>
      <c r="CZ143" s="300" t="str">
        <f t="shared" si="344"/>
        <v/>
      </c>
      <c r="DA143" s="300" t="str">
        <f t="shared" si="345"/>
        <v/>
      </c>
      <c r="DB143" s="300" t="str">
        <f t="shared" si="346"/>
        <v/>
      </c>
      <c r="DC143" s="300" t="str">
        <f t="shared" si="347"/>
        <v/>
      </c>
      <c r="DD143" s="300" t="str">
        <f t="shared" si="348"/>
        <v/>
      </c>
      <c r="DE143" s="300" t="str">
        <f t="shared" si="349"/>
        <v/>
      </c>
      <c r="DF143" s="300" t="str">
        <f t="shared" si="350"/>
        <v/>
      </c>
      <c r="DG143" s="300" t="str">
        <f t="shared" si="351"/>
        <v/>
      </c>
      <c r="DH143" s="300" t="str">
        <f t="shared" si="352"/>
        <v/>
      </c>
      <c r="DI143" s="300" t="str">
        <f t="shared" si="353"/>
        <v/>
      </c>
      <c r="DJ143" s="300" t="str">
        <f t="shared" si="354"/>
        <v/>
      </c>
      <c r="DK143" s="300" t="str">
        <f t="shared" si="355"/>
        <v/>
      </c>
      <c r="DL143" s="300" t="str">
        <f t="shared" si="356"/>
        <v/>
      </c>
      <c r="DM143" s="300" t="str">
        <f t="shared" si="357"/>
        <v/>
      </c>
      <c r="DN143" s="300" t="str">
        <f t="shared" si="358"/>
        <v/>
      </c>
      <c r="DO143" s="300" t="str">
        <f t="shared" si="359"/>
        <v/>
      </c>
      <c r="DP143" s="300" t="str">
        <f t="shared" si="360"/>
        <v/>
      </c>
      <c r="DQ143" s="300">
        <f t="shared" si="361"/>
        <v>1.7849999999999999</v>
      </c>
      <c r="DR143" s="300">
        <f t="shared" si="362"/>
        <v>1.768</v>
      </c>
      <c r="DS143" s="300">
        <f t="shared" si="363"/>
        <v>1.7</v>
      </c>
      <c r="DT143" s="300" t="str">
        <f t="shared" si="364"/>
        <v/>
      </c>
      <c r="DU143" s="300" t="str">
        <f t="shared" si="365"/>
        <v/>
      </c>
      <c r="DV143" s="300" t="str">
        <f t="shared" si="366"/>
        <v/>
      </c>
      <c r="DW143" s="300" t="str">
        <f t="shared" si="367"/>
        <v/>
      </c>
      <c r="DX143" s="300" t="str">
        <f t="shared" si="368"/>
        <v/>
      </c>
      <c r="DY143" s="300" t="str">
        <f t="shared" si="369"/>
        <v/>
      </c>
      <c r="DZ143" s="300" t="str">
        <f t="shared" si="370"/>
        <v/>
      </c>
      <c r="EA143" s="300" t="str">
        <f t="shared" si="371"/>
        <v/>
      </c>
      <c r="EB143" s="300" t="str">
        <f t="shared" si="372"/>
        <v/>
      </c>
      <c r="EC143" s="300" t="str">
        <f t="shared" si="373"/>
        <v/>
      </c>
      <c r="ED143" s="300" t="str">
        <f t="shared" si="374"/>
        <v/>
      </c>
      <c r="EE143" s="300" t="str">
        <f t="shared" si="375"/>
        <v/>
      </c>
      <c r="EF143" s="300" t="str">
        <f t="shared" si="376"/>
        <v/>
      </c>
      <c r="EG143" s="300" t="str">
        <f t="shared" si="377"/>
        <v/>
      </c>
      <c r="EH143" s="300" t="str">
        <f t="shared" si="378"/>
        <v/>
      </c>
      <c r="EI143" s="300" t="str">
        <f t="shared" si="379"/>
        <v/>
      </c>
      <c r="EJ143" s="300" t="str">
        <f t="shared" si="380"/>
        <v/>
      </c>
      <c r="EK143" s="300" t="str">
        <f t="shared" si="381"/>
        <v/>
      </c>
      <c r="EL143" s="300" t="str">
        <f t="shared" si="382"/>
        <v/>
      </c>
      <c r="EM143" s="300" t="str">
        <f t="shared" si="383"/>
        <v/>
      </c>
      <c r="EN143" s="300" t="str">
        <f t="shared" si="384"/>
        <v/>
      </c>
      <c r="EO143" s="300" t="str">
        <f t="shared" si="385"/>
        <v/>
      </c>
      <c r="EP143" s="300" t="str">
        <f t="shared" si="386"/>
        <v/>
      </c>
      <c r="EQ143" s="300" t="str">
        <f t="shared" si="387"/>
        <v/>
      </c>
      <c r="ER143" s="300" t="str">
        <f t="shared" si="388"/>
        <v/>
      </c>
      <c r="ES143" s="300" t="str">
        <f t="shared" si="389"/>
        <v/>
      </c>
      <c r="ET143" s="300" t="str">
        <f t="shared" si="390"/>
        <v/>
      </c>
      <c r="EU143" s="300" t="str">
        <f t="shared" si="391"/>
        <v/>
      </c>
      <c r="EV143" s="300" t="str">
        <f t="shared" si="392"/>
        <v/>
      </c>
      <c r="EW143" s="300" t="str">
        <f t="shared" si="393"/>
        <v/>
      </c>
      <c r="EX143" s="300" t="str">
        <f t="shared" si="394"/>
        <v/>
      </c>
      <c r="EY143" s="300" t="str">
        <f t="shared" si="395"/>
        <v/>
      </c>
      <c r="EZ143" s="300" t="str">
        <f t="shared" si="396"/>
        <v/>
      </c>
      <c r="FA143" s="299">
        <f t="shared" si="397"/>
        <v>1.75</v>
      </c>
      <c r="FB143" s="299">
        <f>ROUND(FA143*(1+[5]Inflación!$G$50),2)</f>
        <v>1.77</v>
      </c>
      <c r="FC143" s="298">
        <f t="shared" si="398"/>
        <v>2.941176470588247E-2</v>
      </c>
    </row>
    <row r="144" spans="2:159" ht="21" customHeight="1">
      <c r="B144" s="309">
        <f t="shared" si="399"/>
        <v>139</v>
      </c>
      <c r="C144" s="316" t="s">
        <v>933</v>
      </c>
      <c r="D144" s="316"/>
      <c r="E144" s="311" t="s">
        <v>12</v>
      </c>
      <c r="F144" s="314">
        <v>3.2</v>
      </c>
      <c r="G144" s="304"/>
      <c r="H144" s="302"/>
      <c r="I144" s="302"/>
      <c r="J144" s="301" t="str">
        <f>'[5]Precios de contratos anteriores'!AV148</f>
        <v xml:space="preserve"> </v>
      </c>
      <c r="K144" s="301" t="str">
        <f>'[5]Precios de contratos anteriores'!AW148</f>
        <v xml:space="preserve"> </v>
      </c>
      <c r="L144" s="301" t="str">
        <f>'[5]Precios de contratos anteriores'!AX148</f>
        <v xml:space="preserve"> </v>
      </c>
      <c r="M144" s="301" t="str">
        <f>'[5]Precios de contratos anteriores'!AY148</f>
        <v xml:space="preserve"> </v>
      </c>
      <c r="N144" s="302"/>
      <c r="O144" s="302"/>
      <c r="P144" s="302"/>
      <c r="Q144" s="302" t="str">
        <f>'[5]Precios de contratos anteriores'!AZ148</f>
        <v xml:space="preserve"> </v>
      </c>
      <c r="R144" s="302" t="str">
        <f>'[5]Precios de contratos anteriores'!BA148</f>
        <v xml:space="preserve"> </v>
      </c>
      <c r="S144" s="302" t="str">
        <f>'[5]Precios de contratos anteriores'!BB148</f>
        <v xml:space="preserve"> </v>
      </c>
      <c r="T144" s="302"/>
      <c r="U144" s="302"/>
      <c r="V144" s="302"/>
      <c r="W144" s="302"/>
      <c r="X144" s="302"/>
      <c r="Y144" s="302"/>
      <c r="Z144" s="302"/>
      <c r="AA144" s="302"/>
      <c r="AB144" s="302"/>
      <c r="AC144" s="302"/>
      <c r="AD144" s="302"/>
      <c r="AE144" s="302"/>
      <c r="AF144" s="302"/>
      <c r="AG144" s="302"/>
      <c r="AH144" s="302"/>
      <c r="AI144" s="302" t="str">
        <f>'[5]Precios de contratos anteriores'!BI148</f>
        <v xml:space="preserve"> </v>
      </c>
      <c r="AJ144" s="302"/>
      <c r="AK144" s="302"/>
      <c r="AL144" s="313">
        <v>9.85</v>
      </c>
      <c r="AM144" s="313">
        <v>10.15</v>
      </c>
      <c r="AN144" s="313">
        <v>12.81</v>
      </c>
      <c r="AO144" s="302"/>
      <c r="AP144" s="302"/>
      <c r="AQ144" s="302" t="str">
        <f>'[5]Precios de contratos anteriores'!BO148</f>
        <v xml:space="preserve"> </v>
      </c>
      <c r="AR144" s="303">
        <v>3.3600000000000003</v>
      </c>
      <c r="AS144" s="303">
        <v>3.3280000000000003</v>
      </c>
      <c r="AT144" s="303">
        <v>3.2</v>
      </c>
      <c r="AU144" s="302" t="str">
        <f>'[5]Precios de contratos anteriores'!BP148</f>
        <v xml:space="preserve"> </v>
      </c>
      <c r="AV144" s="302" t="str">
        <f>'[5]Precios de contratos anteriores'!BQ148</f>
        <v xml:space="preserve"> </v>
      </c>
      <c r="AW144" s="302" t="str">
        <f>'[5]Precios de contratos anteriores'!BR148</f>
        <v xml:space="preserve"> </v>
      </c>
      <c r="AX144" s="303"/>
      <c r="AY144" s="303"/>
      <c r="AZ144" s="303"/>
      <c r="BA144" s="303" t="str">
        <f>'[5]Precios de contratos anteriores'!BS148</f>
        <v xml:space="preserve"> </v>
      </c>
      <c r="BB144" s="303" t="str">
        <f>'[5]Precios de contratos anteriores'!BT148</f>
        <v xml:space="preserve"> </v>
      </c>
      <c r="BC144" s="302"/>
      <c r="BD144" s="302"/>
      <c r="BE144" s="302"/>
      <c r="BF144" s="302"/>
      <c r="BG144" s="302"/>
      <c r="BH144" s="302"/>
      <c r="BI144" s="302"/>
      <c r="BJ144" s="302"/>
      <c r="BK144" s="302"/>
      <c r="BL144" s="302"/>
      <c r="BM144" s="302"/>
      <c r="BN144" s="302"/>
      <c r="BO144" s="302"/>
      <c r="BP144" s="302"/>
      <c r="BQ144" s="302"/>
      <c r="BR144" s="302"/>
      <c r="BS144" s="302" t="str">
        <f>'[5]Precios de contratos anteriores'!CB148</f>
        <v xml:space="preserve"> </v>
      </c>
      <c r="BT144" s="302" t="str">
        <f>'[5]Precios de contratos anteriores'!CC148</f>
        <v xml:space="preserve"> </v>
      </c>
      <c r="BU144" s="302" t="str">
        <f>'[5]Precios de contratos anteriores'!CD148</f>
        <v xml:space="preserve"> </v>
      </c>
      <c r="BV144" s="302"/>
      <c r="BW144" s="302"/>
      <c r="BX144" s="302"/>
      <c r="BY144" s="301" t="str">
        <f>'[5]Precios de contratos anteriores'!CE148</f>
        <v xml:space="preserve"> </v>
      </c>
      <c r="BZ144" s="301" t="str">
        <f>'[5]Precios de contratos anteriores'!CF148</f>
        <v xml:space="preserve"> </v>
      </c>
      <c r="CA144" s="301" t="str">
        <f>'[5]Precios de contratos anteriores'!CG148</f>
        <v xml:space="preserve"> </v>
      </c>
      <c r="CB144" s="301">
        <f t="shared" si="321"/>
        <v>6.5568571428571447</v>
      </c>
      <c r="CC144" s="301">
        <f t="shared" si="322"/>
        <v>4.2039595394727325</v>
      </c>
      <c r="CD144" s="301">
        <f t="shared" si="320"/>
        <v>2.3528976033844122</v>
      </c>
      <c r="CE144" s="301">
        <f t="shared" si="323"/>
        <v>10.760816682329878</v>
      </c>
      <c r="CF144" s="301">
        <f t="shared" si="324"/>
        <v>3.5200000000000005</v>
      </c>
      <c r="CG144" s="300" t="str">
        <f t="shared" si="325"/>
        <v/>
      </c>
      <c r="CH144" s="300" t="str">
        <f t="shared" si="326"/>
        <v/>
      </c>
      <c r="CI144" s="300" t="str">
        <f t="shared" si="327"/>
        <v/>
      </c>
      <c r="CJ144" s="300" t="str">
        <f t="shared" si="328"/>
        <v/>
      </c>
      <c r="CK144" s="300" t="str">
        <f t="shared" si="329"/>
        <v/>
      </c>
      <c r="CL144" s="300" t="str">
        <f t="shared" si="330"/>
        <v/>
      </c>
      <c r="CM144" s="300" t="str">
        <f t="shared" si="331"/>
        <v/>
      </c>
      <c r="CN144" s="300" t="str">
        <f t="shared" si="332"/>
        <v/>
      </c>
      <c r="CO144" s="300" t="str">
        <f t="shared" si="333"/>
        <v/>
      </c>
      <c r="CP144" s="300" t="str">
        <f t="shared" si="334"/>
        <v/>
      </c>
      <c r="CQ144" s="300" t="str">
        <f t="shared" si="335"/>
        <v/>
      </c>
      <c r="CR144" s="300" t="str">
        <f t="shared" si="336"/>
        <v/>
      </c>
      <c r="CS144" s="300" t="str">
        <f t="shared" si="337"/>
        <v/>
      </c>
      <c r="CT144" s="300" t="str">
        <f t="shared" si="338"/>
        <v/>
      </c>
      <c r="CU144" s="300" t="str">
        <f t="shared" si="339"/>
        <v/>
      </c>
      <c r="CV144" s="300" t="str">
        <f t="shared" si="340"/>
        <v/>
      </c>
      <c r="CW144" s="300" t="str">
        <f t="shared" si="341"/>
        <v/>
      </c>
      <c r="CX144" s="300" t="str">
        <f t="shared" si="342"/>
        <v/>
      </c>
      <c r="CY144" s="300" t="str">
        <f t="shared" si="343"/>
        <v/>
      </c>
      <c r="CZ144" s="300" t="str">
        <f t="shared" si="344"/>
        <v/>
      </c>
      <c r="DA144" s="300" t="str">
        <f t="shared" si="345"/>
        <v/>
      </c>
      <c r="DB144" s="300" t="str">
        <f t="shared" si="346"/>
        <v/>
      </c>
      <c r="DC144" s="300" t="str">
        <f t="shared" si="347"/>
        <v/>
      </c>
      <c r="DD144" s="300" t="str">
        <f t="shared" si="348"/>
        <v/>
      </c>
      <c r="DE144" s="300" t="str">
        <f t="shared" si="349"/>
        <v/>
      </c>
      <c r="DF144" s="300" t="str">
        <f t="shared" si="350"/>
        <v/>
      </c>
      <c r="DG144" s="300" t="str">
        <f t="shared" si="351"/>
        <v/>
      </c>
      <c r="DH144" s="300" t="str">
        <f t="shared" si="352"/>
        <v/>
      </c>
      <c r="DI144" s="300" t="str">
        <f t="shared" si="353"/>
        <v/>
      </c>
      <c r="DJ144" s="300" t="str">
        <f t="shared" si="354"/>
        <v/>
      </c>
      <c r="DK144" s="300" t="str">
        <f t="shared" si="355"/>
        <v/>
      </c>
      <c r="DL144" s="300" t="str">
        <f t="shared" si="356"/>
        <v/>
      </c>
      <c r="DM144" s="300" t="str">
        <f t="shared" si="357"/>
        <v/>
      </c>
      <c r="DN144" s="300" t="str">
        <f t="shared" si="358"/>
        <v/>
      </c>
      <c r="DO144" s="300" t="str">
        <f t="shared" si="359"/>
        <v/>
      </c>
      <c r="DP144" s="300" t="str">
        <f t="shared" si="360"/>
        <v/>
      </c>
      <c r="DQ144" s="300">
        <f t="shared" si="361"/>
        <v>3.3600000000000003</v>
      </c>
      <c r="DR144" s="300">
        <f t="shared" si="362"/>
        <v>3.3280000000000003</v>
      </c>
      <c r="DS144" s="300">
        <f t="shared" si="363"/>
        <v>3.2</v>
      </c>
      <c r="DT144" s="300" t="str">
        <f t="shared" si="364"/>
        <v/>
      </c>
      <c r="DU144" s="300" t="str">
        <f t="shared" si="365"/>
        <v/>
      </c>
      <c r="DV144" s="300" t="str">
        <f t="shared" si="366"/>
        <v/>
      </c>
      <c r="DW144" s="300" t="str">
        <f t="shared" si="367"/>
        <v/>
      </c>
      <c r="DX144" s="300" t="str">
        <f t="shared" si="368"/>
        <v/>
      </c>
      <c r="DY144" s="300" t="str">
        <f t="shared" si="369"/>
        <v/>
      </c>
      <c r="DZ144" s="300" t="str">
        <f t="shared" si="370"/>
        <v/>
      </c>
      <c r="EA144" s="300" t="str">
        <f t="shared" si="371"/>
        <v/>
      </c>
      <c r="EB144" s="300" t="str">
        <f t="shared" si="372"/>
        <v/>
      </c>
      <c r="EC144" s="300" t="str">
        <f t="shared" si="373"/>
        <v/>
      </c>
      <c r="ED144" s="300" t="str">
        <f t="shared" si="374"/>
        <v/>
      </c>
      <c r="EE144" s="300" t="str">
        <f t="shared" si="375"/>
        <v/>
      </c>
      <c r="EF144" s="300" t="str">
        <f t="shared" si="376"/>
        <v/>
      </c>
      <c r="EG144" s="300" t="str">
        <f t="shared" si="377"/>
        <v/>
      </c>
      <c r="EH144" s="300" t="str">
        <f t="shared" si="378"/>
        <v/>
      </c>
      <c r="EI144" s="300" t="str">
        <f t="shared" si="379"/>
        <v/>
      </c>
      <c r="EJ144" s="300" t="str">
        <f t="shared" si="380"/>
        <v/>
      </c>
      <c r="EK144" s="300" t="str">
        <f t="shared" si="381"/>
        <v/>
      </c>
      <c r="EL144" s="300" t="str">
        <f t="shared" si="382"/>
        <v/>
      </c>
      <c r="EM144" s="300" t="str">
        <f t="shared" si="383"/>
        <v/>
      </c>
      <c r="EN144" s="300" t="str">
        <f t="shared" si="384"/>
        <v/>
      </c>
      <c r="EO144" s="300" t="str">
        <f t="shared" si="385"/>
        <v/>
      </c>
      <c r="EP144" s="300" t="str">
        <f t="shared" si="386"/>
        <v/>
      </c>
      <c r="EQ144" s="300" t="str">
        <f t="shared" si="387"/>
        <v/>
      </c>
      <c r="ER144" s="300" t="str">
        <f t="shared" si="388"/>
        <v/>
      </c>
      <c r="ES144" s="300" t="str">
        <f t="shared" si="389"/>
        <v/>
      </c>
      <c r="ET144" s="300" t="str">
        <f t="shared" si="390"/>
        <v/>
      </c>
      <c r="EU144" s="300" t="str">
        <f t="shared" si="391"/>
        <v/>
      </c>
      <c r="EV144" s="300" t="str">
        <f t="shared" si="392"/>
        <v/>
      </c>
      <c r="EW144" s="300" t="str">
        <f t="shared" si="393"/>
        <v/>
      </c>
      <c r="EX144" s="300" t="str">
        <f t="shared" si="394"/>
        <v/>
      </c>
      <c r="EY144" s="300" t="str">
        <f t="shared" si="395"/>
        <v/>
      </c>
      <c r="EZ144" s="300" t="str">
        <f t="shared" si="396"/>
        <v/>
      </c>
      <c r="FA144" s="299">
        <f t="shared" si="397"/>
        <v>3.3</v>
      </c>
      <c r="FB144" s="299">
        <f>ROUND(FA144*(1+[5]Inflación!$G$50),2)</f>
        <v>3.34</v>
      </c>
      <c r="FC144" s="298">
        <f t="shared" si="398"/>
        <v>3.1249999999999778E-2</v>
      </c>
    </row>
    <row r="145" spans="2:160" s="364" customFormat="1" ht="21" customHeight="1">
      <c r="B145" s="352">
        <f t="shared" si="399"/>
        <v>140</v>
      </c>
      <c r="C145" s="353" t="s">
        <v>147</v>
      </c>
      <c r="D145" s="354" t="s">
        <v>931</v>
      </c>
      <c r="E145" s="355" t="s">
        <v>12</v>
      </c>
      <c r="F145" s="356">
        <v>0.03</v>
      </c>
      <c r="G145" s="357"/>
      <c r="H145" s="354"/>
      <c r="I145" s="354"/>
      <c r="J145" s="358" t="str">
        <f>'[5]Precios de contratos anteriores'!AV149</f>
        <v xml:space="preserve"> </v>
      </c>
      <c r="K145" s="358" t="str">
        <f>'[5]Precios de contratos anteriores'!AW149</f>
        <v xml:space="preserve"> </v>
      </c>
      <c r="L145" s="358" t="str">
        <f>'[5]Precios de contratos anteriores'!AX149</f>
        <v xml:space="preserve"> </v>
      </c>
      <c r="M145" s="358" t="str">
        <f>'[5]Precios de contratos anteriores'!AY149</f>
        <v xml:space="preserve"> </v>
      </c>
      <c r="N145" s="354"/>
      <c r="O145" s="354"/>
      <c r="P145" s="354"/>
      <c r="Q145" s="354" t="str">
        <f>'[5]Precios de contratos anteriores'!AZ149</f>
        <v xml:space="preserve"> </v>
      </c>
      <c r="R145" s="354" t="str">
        <f>'[5]Precios de contratos anteriores'!BA149</f>
        <v xml:space="preserve"> </v>
      </c>
      <c r="S145" s="354" t="str">
        <f>'[5]Precios de contratos anteriores'!BB149</f>
        <v xml:space="preserve"> </v>
      </c>
      <c r="T145" s="354"/>
      <c r="U145" s="354"/>
      <c r="V145" s="354"/>
      <c r="W145" s="354"/>
      <c r="X145" s="354"/>
      <c r="Y145" s="354"/>
      <c r="Z145" s="354"/>
      <c r="AA145" s="354"/>
      <c r="AB145" s="354"/>
      <c r="AC145" s="354"/>
      <c r="AD145" s="354"/>
      <c r="AE145" s="354"/>
      <c r="AF145" s="354"/>
      <c r="AG145" s="354"/>
      <c r="AH145" s="354"/>
      <c r="AI145" s="354" t="str">
        <f>'[5]Precios de contratos anteriores'!BI149</f>
        <v xml:space="preserve"> </v>
      </c>
      <c r="AJ145" s="354"/>
      <c r="AK145" s="354"/>
      <c r="AL145" s="359">
        <v>0.05</v>
      </c>
      <c r="AM145" s="359">
        <v>7.0000000000000007E-2</v>
      </c>
      <c r="AN145" s="359">
        <v>7.0000000000000007E-2</v>
      </c>
      <c r="AO145" s="354"/>
      <c r="AP145" s="354"/>
      <c r="AQ145" s="354" t="str">
        <f>'[5]Precios de contratos anteriores'!BO149</f>
        <v xml:space="preserve"> </v>
      </c>
      <c r="AR145" s="360">
        <v>3.15E-2</v>
      </c>
      <c r="AS145" s="360">
        <v>3.1199999999999999E-2</v>
      </c>
      <c r="AT145" s="360">
        <v>0.04</v>
      </c>
      <c r="AU145" s="354" t="str">
        <f>'[5]Precios de contratos anteriores'!BP149</f>
        <v xml:space="preserve"> </v>
      </c>
      <c r="AV145" s="354" t="str">
        <f>'[5]Precios de contratos anteriores'!BQ149</f>
        <v xml:space="preserve"> </v>
      </c>
      <c r="AW145" s="354" t="str">
        <f>'[5]Precios de contratos anteriores'!BR149</f>
        <v xml:space="preserve"> </v>
      </c>
      <c r="AX145" s="360"/>
      <c r="AY145" s="360"/>
      <c r="AZ145" s="360">
        <v>0.02</v>
      </c>
      <c r="BA145" s="360" t="str">
        <f>'[5]Precios de contratos anteriores'!BS149</f>
        <v xml:space="preserve"> </v>
      </c>
      <c r="BB145" s="360" t="str">
        <f>'[5]Precios de contratos anteriores'!BT149</f>
        <v xml:space="preserve"> </v>
      </c>
      <c r="BC145" s="354"/>
      <c r="BD145" s="354"/>
      <c r="BE145" s="354"/>
      <c r="BF145" s="354"/>
      <c r="BG145" s="354"/>
      <c r="BH145" s="354"/>
      <c r="BI145" s="354"/>
      <c r="BJ145" s="354"/>
      <c r="BK145" s="354"/>
      <c r="BL145" s="354"/>
      <c r="BM145" s="354"/>
      <c r="BN145" s="354"/>
      <c r="BO145" s="354"/>
      <c r="BP145" s="354"/>
      <c r="BQ145" s="354"/>
      <c r="BR145" s="354"/>
      <c r="BS145" s="354" t="str">
        <f>'[5]Precios de contratos anteriores'!CB149</f>
        <v xml:space="preserve"> </v>
      </c>
      <c r="BT145" s="354" t="str">
        <f>'[5]Precios de contratos anteriores'!CC149</f>
        <v xml:space="preserve"> </v>
      </c>
      <c r="BU145" s="354" t="str">
        <f>'[5]Precios de contratos anteriores'!CD149</f>
        <v xml:space="preserve"> </v>
      </c>
      <c r="BV145" s="354"/>
      <c r="BW145" s="354"/>
      <c r="BX145" s="354"/>
      <c r="BY145" s="358" t="str">
        <f>'[5]Precios de contratos anteriores'!CE149</f>
        <v xml:space="preserve"> </v>
      </c>
      <c r="BZ145" s="358" t="str">
        <f>'[5]Precios de contratos anteriores'!CF149</f>
        <v xml:space="preserve"> </v>
      </c>
      <c r="CA145" s="358" t="str">
        <f>'[5]Precios de contratos anteriores'!CG149</f>
        <v xml:space="preserve"> </v>
      </c>
      <c r="CB145" s="358">
        <f t="shared" si="321"/>
        <v>4.2837500000000008E-2</v>
      </c>
      <c r="CC145" s="358">
        <f t="shared" si="322"/>
        <v>1.8842500402774871E-2</v>
      </c>
      <c r="CD145" s="358">
        <f t="shared" si="320"/>
        <v>2.3994999597225137E-2</v>
      </c>
      <c r="CE145" s="358">
        <f t="shared" si="323"/>
        <v>6.1680000402774882E-2</v>
      </c>
      <c r="CF145" s="358">
        <f t="shared" si="324"/>
        <v>3.3000000000000002E-2</v>
      </c>
      <c r="CG145" s="361" t="str">
        <f t="shared" si="325"/>
        <v/>
      </c>
      <c r="CH145" s="361" t="str">
        <f t="shared" si="326"/>
        <v/>
      </c>
      <c r="CI145" s="361" t="str">
        <f t="shared" si="327"/>
        <v/>
      </c>
      <c r="CJ145" s="361" t="str">
        <f t="shared" si="328"/>
        <v/>
      </c>
      <c r="CK145" s="361" t="str">
        <f t="shared" si="329"/>
        <v/>
      </c>
      <c r="CL145" s="361" t="str">
        <f t="shared" si="330"/>
        <v/>
      </c>
      <c r="CM145" s="361" t="str">
        <f t="shared" si="331"/>
        <v/>
      </c>
      <c r="CN145" s="361" t="str">
        <f t="shared" si="332"/>
        <v/>
      </c>
      <c r="CO145" s="361" t="str">
        <f t="shared" si="333"/>
        <v/>
      </c>
      <c r="CP145" s="361" t="str">
        <f t="shared" si="334"/>
        <v/>
      </c>
      <c r="CQ145" s="361" t="str">
        <f t="shared" si="335"/>
        <v/>
      </c>
      <c r="CR145" s="361" t="str">
        <f t="shared" si="336"/>
        <v/>
      </c>
      <c r="CS145" s="361" t="str">
        <f t="shared" si="337"/>
        <v/>
      </c>
      <c r="CT145" s="361" t="str">
        <f t="shared" si="338"/>
        <v/>
      </c>
      <c r="CU145" s="361" t="str">
        <f t="shared" si="339"/>
        <v/>
      </c>
      <c r="CV145" s="361" t="str">
        <f t="shared" si="340"/>
        <v/>
      </c>
      <c r="CW145" s="361" t="str">
        <f t="shared" si="341"/>
        <v/>
      </c>
      <c r="CX145" s="361" t="str">
        <f t="shared" si="342"/>
        <v/>
      </c>
      <c r="CY145" s="361" t="str">
        <f t="shared" si="343"/>
        <v/>
      </c>
      <c r="CZ145" s="361" t="str">
        <f t="shared" si="344"/>
        <v/>
      </c>
      <c r="DA145" s="361" t="str">
        <f t="shared" si="345"/>
        <v/>
      </c>
      <c r="DB145" s="361" t="str">
        <f t="shared" si="346"/>
        <v/>
      </c>
      <c r="DC145" s="361" t="str">
        <f t="shared" si="347"/>
        <v/>
      </c>
      <c r="DD145" s="361" t="str">
        <f t="shared" si="348"/>
        <v/>
      </c>
      <c r="DE145" s="361" t="str">
        <f t="shared" si="349"/>
        <v/>
      </c>
      <c r="DF145" s="361" t="str">
        <f t="shared" si="350"/>
        <v/>
      </c>
      <c r="DG145" s="361" t="str">
        <f t="shared" si="351"/>
        <v/>
      </c>
      <c r="DH145" s="361" t="str">
        <f t="shared" si="352"/>
        <v/>
      </c>
      <c r="DI145" s="361" t="str">
        <f t="shared" si="353"/>
        <v/>
      </c>
      <c r="DJ145" s="361" t="str">
        <f t="shared" si="354"/>
        <v/>
      </c>
      <c r="DK145" s="361" t="str">
        <f t="shared" si="355"/>
        <v/>
      </c>
      <c r="DL145" s="361" t="str">
        <f t="shared" si="356"/>
        <v/>
      </c>
      <c r="DM145" s="361" t="str">
        <f t="shared" si="357"/>
        <v/>
      </c>
      <c r="DN145" s="361" t="str">
        <f t="shared" si="358"/>
        <v/>
      </c>
      <c r="DO145" s="361" t="str">
        <f t="shared" si="359"/>
        <v/>
      </c>
      <c r="DP145" s="361" t="str">
        <f t="shared" si="360"/>
        <v/>
      </c>
      <c r="DQ145" s="361">
        <f t="shared" si="361"/>
        <v>3.15E-2</v>
      </c>
      <c r="DR145" s="361">
        <f t="shared" si="362"/>
        <v>3.1199999999999999E-2</v>
      </c>
      <c r="DS145" s="361" t="str">
        <f t="shared" si="363"/>
        <v/>
      </c>
      <c r="DT145" s="361" t="str">
        <f t="shared" si="364"/>
        <v/>
      </c>
      <c r="DU145" s="361" t="str">
        <f t="shared" si="365"/>
        <v/>
      </c>
      <c r="DV145" s="361" t="str">
        <f t="shared" si="366"/>
        <v/>
      </c>
      <c r="DW145" s="361" t="str">
        <f t="shared" si="367"/>
        <v/>
      </c>
      <c r="DX145" s="361" t="str">
        <f t="shared" si="368"/>
        <v/>
      </c>
      <c r="DY145" s="361" t="str">
        <f t="shared" si="369"/>
        <v/>
      </c>
      <c r="DZ145" s="361" t="str">
        <f t="shared" si="370"/>
        <v/>
      </c>
      <c r="EA145" s="361" t="str">
        <f t="shared" si="371"/>
        <v/>
      </c>
      <c r="EB145" s="361" t="str">
        <f t="shared" si="372"/>
        <v/>
      </c>
      <c r="EC145" s="361" t="str">
        <f t="shared" si="373"/>
        <v/>
      </c>
      <c r="ED145" s="361" t="str">
        <f t="shared" si="374"/>
        <v/>
      </c>
      <c r="EE145" s="361" t="str">
        <f t="shared" si="375"/>
        <v/>
      </c>
      <c r="EF145" s="361" t="str">
        <f t="shared" si="376"/>
        <v/>
      </c>
      <c r="EG145" s="361" t="str">
        <f t="shared" si="377"/>
        <v/>
      </c>
      <c r="EH145" s="361" t="str">
        <f t="shared" si="378"/>
        <v/>
      </c>
      <c r="EI145" s="361" t="str">
        <f t="shared" si="379"/>
        <v/>
      </c>
      <c r="EJ145" s="361" t="str">
        <f t="shared" si="380"/>
        <v/>
      </c>
      <c r="EK145" s="361" t="str">
        <f t="shared" si="381"/>
        <v/>
      </c>
      <c r="EL145" s="361" t="str">
        <f t="shared" si="382"/>
        <v/>
      </c>
      <c r="EM145" s="361" t="str">
        <f t="shared" si="383"/>
        <v/>
      </c>
      <c r="EN145" s="361" t="str">
        <f t="shared" si="384"/>
        <v/>
      </c>
      <c r="EO145" s="361" t="str">
        <f t="shared" si="385"/>
        <v/>
      </c>
      <c r="EP145" s="361" t="str">
        <f t="shared" si="386"/>
        <v/>
      </c>
      <c r="EQ145" s="361" t="str">
        <f t="shared" si="387"/>
        <v/>
      </c>
      <c r="ER145" s="361" t="str">
        <f t="shared" si="388"/>
        <v/>
      </c>
      <c r="ES145" s="361" t="str">
        <f t="shared" si="389"/>
        <v/>
      </c>
      <c r="ET145" s="361" t="str">
        <f t="shared" si="390"/>
        <v/>
      </c>
      <c r="EU145" s="361" t="str">
        <f t="shared" si="391"/>
        <v/>
      </c>
      <c r="EV145" s="361" t="str">
        <f t="shared" si="392"/>
        <v/>
      </c>
      <c r="EW145" s="361" t="str">
        <f t="shared" si="393"/>
        <v/>
      </c>
      <c r="EX145" s="361" t="str">
        <f t="shared" si="394"/>
        <v/>
      </c>
      <c r="EY145" s="361" t="str">
        <f t="shared" si="395"/>
        <v/>
      </c>
      <c r="EZ145" s="361" t="str">
        <f t="shared" si="396"/>
        <v/>
      </c>
      <c r="FA145" s="362">
        <f t="shared" si="397"/>
        <v>0.03</v>
      </c>
      <c r="FB145" s="362">
        <f>ROUND(FA145*(1+[5]Inflación!$G$50),2)</f>
        <v>0.03</v>
      </c>
      <c r="FC145" s="363">
        <f t="shared" si="398"/>
        <v>0</v>
      </c>
    </row>
    <row r="146" spans="2:160" s="364" customFormat="1" ht="21" customHeight="1">
      <c r="B146" s="352">
        <f t="shared" si="399"/>
        <v>141</v>
      </c>
      <c r="C146" s="353" t="s">
        <v>146</v>
      </c>
      <c r="D146" s="353"/>
      <c r="E146" s="355" t="s">
        <v>12</v>
      </c>
      <c r="F146" s="356">
        <v>0.1</v>
      </c>
      <c r="G146" s="357"/>
      <c r="H146" s="354"/>
      <c r="I146" s="354"/>
      <c r="J146" s="358">
        <f>'[5]Precios de contratos anteriores'!AV150</f>
        <v>6.3693749999999993E-2</v>
      </c>
      <c r="K146" s="358" t="str">
        <f>'[5]Precios de contratos anteriores'!AW150</f>
        <v xml:space="preserve"> </v>
      </c>
      <c r="L146" s="358" t="str">
        <f>'[5]Precios de contratos anteriores'!AX150</f>
        <v xml:space="preserve"> </v>
      </c>
      <c r="M146" s="358" t="str">
        <f>'[5]Precios de contratos anteriores'!AY150</f>
        <v xml:space="preserve"> </v>
      </c>
      <c r="N146" s="354"/>
      <c r="O146" s="354"/>
      <c r="P146" s="354"/>
      <c r="Q146" s="354" t="str">
        <f>'[5]Precios de contratos anteriores'!AZ150</f>
        <v xml:space="preserve"> </v>
      </c>
      <c r="R146" s="354" t="str">
        <f>'[5]Precios de contratos anteriores'!BA150</f>
        <v xml:space="preserve"> </v>
      </c>
      <c r="S146" s="354" t="str">
        <f>'[5]Precios de contratos anteriores'!BB150</f>
        <v xml:space="preserve"> </v>
      </c>
      <c r="T146" s="354"/>
      <c r="U146" s="354"/>
      <c r="V146" s="354"/>
      <c r="W146" s="354"/>
      <c r="X146" s="354"/>
      <c r="Y146" s="354"/>
      <c r="Z146" s="354"/>
      <c r="AA146" s="354"/>
      <c r="AB146" s="354"/>
      <c r="AC146" s="354"/>
      <c r="AD146" s="354"/>
      <c r="AE146" s="354"/>
      <c r="AF146" s="354"/>
      <c r="AG146" s="354"/>
      <c r="AH146" s="354"/>
      <c r="AI146" s="354" t="str">
        <f>'[5]Precios de contratos anteriores'!BI150</f>
        <v xml:space="preserve"> </v>
      </c>
      <c r="AJ146" s="354"/>
      <c r="AK146" s="354"/>
      <c r="AL146" s="359">
        <v>0.09</v>
      </c>
      <c r="AM146" s="359">
        <v>0.14000000000000001</v>
      </c>
      <c r="AN146" s="359">
        <v>0.12</v>
      </c>
      <c r="AO146" s="354"/>
      <c r="AP146" s="354"/>
      <c r="AQ146" s="354" t="str">
        <f>'[5]Precios de contratos anteriores'!BO150</f>
        <v xml:space="preserve"> </v>
      </c>
      <c r="AR146" s="360">
        <v>0.10500000000000001</v>
      </c>
      <c r="AS146" s="360">
        <v>0.10400000000000001</v>
      </c>
      <c r="AT146" s="360">
        <v>0.1</v>
      </c>
      <c r="AU146" s="354" t="str">
        <f>'[5]Precios de contratos anteriores'!BP150</f>
        <v xml:space="preserve"> </v>
      </c>
      <c r="AV146" s="354" t="str">
        <f>'[5]Precios de contratos anteriores'!BQ150</f>
        <v xml:space="preserve"> </v>
      </c>
      <c r="AW146" s="354" t="str">
        <f>'[5]Precios de contratos anteriores'!BR150</f>
        <v xml:space="preserve"> </v>
      </c>
      <c r="AX146" s="360"/>
      <c r="AY146" s="360"/>
      <c r="AZ146" s="360"/>
      <c r="BA146" s="360" t="str">
        <f>'[5]Precios de contratos anteriores'!BS150</f>
        <v xml:space="preserve"> </v>
      </c>
      <c r="BB146" s="360" t="str">
        <f>'[5]Precios de contratos anteriores'!BT150</f>
        <v xml:space="preserve"> </v>
      </c>
      <c r="BC146" s="354"/>
      <c r="BD146" s="354"/>
      <c r="BE146" s="354"/>
      <c r="BF146" s="354"/>
      <c r="BG146" s="354"/>
      <c r="BH146" s="354"/>
      <c r="BI146" s="354"/>
      <c r="BJ146" s="354"/>
      <c r="BK146" s="354"/>
      <c r="BL146" s="354"/>
      <c r="BM146" s="354"/>
      <c r="BN146" s="354"/>
      <c r="BO146" s="354"/>
      <c r="BP146" s="354"/>
      <c r="BQ146" s="354"/>
      <c r="BR146" s="354"/>
      <c r="BS146" s="354" t="str">
        <f>'[5]Precios de contratos anteriores'!CB150</f>
        <v xml:space="preserve"> </v>
      </c>
      <c r="BT146" s="354" t="str">
        <f>'[5]Precios de contratos anteriores'!CC150</f>
        <v xml:space="preserve"> </v>
      </c>
      <c r="BU146" s="354" t="str">
        <f>'[5]Precios de contratos anteriores'!CD150</f>
        <v xml:space="preserve"> </v>
      </c>
      <c r="BV146" s="354"/>
      <c r="BW146" s="354"/>
      <c r="BX146" s="354"/>
      <c r="BY146" s="358" t="str">
        <f>'[5]Precios de contratos anteriores'!CE150</f>
        <v xml:space="preserve"> </v>
      </c>
      <c r="BZ146" s="358" t="str">
        <f>'[5]Precios de contratos anteriores'!CF150</f>
        <v xml:space="preserve"> </v>
      </c>
      <c r="CA146" s="358" t="str">
        <f>'[5]Precios de contratos anteriores'!CG150</f>
        <v xml:space="preserve"> </v>
      </c>
      <c r="CB146" s="358">
        <f t="shared" si="321"/>
        <v>0.10283671875</v>
      </c>
      <c r="CC146" s="358">
        <f t="shared" si="322"/>
        <v>2.2021963072382633E-2</v>
      </c>
      <c r="CD146" s="358">
        <f t="shared" si="320"/>
        <v>8.0814755677617367E-2</v>
      </c>
      <c r="CE146" s="358">
        <f t="shared" si="323"/>
        <v>0.12485868182238263</v>
      </c>
      <c r="CF146" s="358">
        <f t="shared" si="324"/>
        <v>0.11000000000000001</v>
      </c>
      <c r="CG146" s="361" t="str">
        <f t="shared" si="325"/>
        <v/>
      </c>
      <c r="CH146" s="361" t="str">
        <f t="shared" si="326"/>
        <v/>
      </c>
      <c r="CI146" s="361" t="str">
        <f t="shared" si="327"/>
        <v/>
      </c>
      <c r="CJ146" s="361" t="str">
        <f t="shared" si="328"/>
        <v/>
      </c>
      <c r="CK146" s="361" t="str">
        <f t="shared" si="329"/>
        <v/>
      </c>
      <c r="CL146" s="361" t="str">
        <f t="shared" si="330"/>
        <v/>
      </c>
      <c r="CM146" s="361" t="str">
        <f t="shared" si="331"/>
        <v/>
      </c>
      <c r="CN146" s="361" t="str">
        <f t="shared" si="332"/>
        <v/>
      </c>
      <c r="CO146" s="361" t="str">
        <f t="shared" si="333"/>
        <v/>
      </c>
      <c r="CP146" s="361" t="str">
        <f t="shared" si="334"/>
        <v/>
      </c>
      <c r="CQ146" s="361" t="str">
        <f t="shared" si="335"/>
        <v/>
      </c>
      <c r="CR146" s="361" t="str">
        <f t="shared" si="336"/>
        <v/>
      </c>
      <c r="CS146" s="361" t="str">
        <f t="shared" si="337"/>
        <v/>
      </c>
      <c r="CT146" s="361" t="str">
        <f t="shared" si="338"/>
        <v/>
      </c>
      <c r="CU146" s="361" t="str">
        <f t="shared" si="339"/>
        <v/>
      </c>
      <c r="CV146" s="361" t="str">
        <f t="shared" si="340"/>
        <v/>
      </c>
      <c r="CW146" s="361" t="str">
        <f t="shared" si="341"/>
        <v/>
      </c>
      <c r="CX146" s="361" t="str">
        <f t="shared" si="342"/>
        <v/>
      </c>
      <c r="CY146" s="361" t="str">
        <f t="shared" si="343"/>
        <v/>
      </c>
      <c r="CZ146" s="361" t="str">
        <f t="shared" si="344"/>
        <v/>
      </c>
      <c r="DA146" s="361" t="str">
        <f t="shared" si="345"/>
        <v/>
      </c>
      <c r="DB146" s="361" t="str">
        <f t="shared" si="346"/>
        <v/>
      </c>
      <c r="DC146" s="361" t="str">
        <f t="shared" si="347"/>
        <v/>
      </c>
      <c r="DD146" s="361" t="str">
        <f t="shared" si="348"/>
        <v/>
      </c>
      <c r="DE146" s="361" t="str">
        <f t="shared" si="349"/>
        <v/>
      </c>
      <c r="DF146" s="361" t="str">
        <f t="shared" si="350"/>
        <v/>
      </c>
      <c r="DG146" s="361" t="str">
        <f t="shared" si="351"/>
        <v/>
      </c>
      <c r="DH146" s="361" t="str">
        <f t="shared" si="352"/>
        <v/>
      </c>
      <c r="DI146" s="361" t="str">
        <f t="shared" si="353"/>
        <v/>
      </c>
      <c r="DJ146" s="361" t="str">
        <f t="shared" si="354"/>
        <v/>
      </c>
      <c r="DK146" s="361">
        <f t="shared" si="355"/>
        <v>0.09</v>
      </c>
      <c r="DL146" s="361" t="str">
        <f t="shared" si="356"/>
        <v/>
      </c>
      <c r="DM146" s="361" t="str">
        <f t="shared" si="357"/>
        <v/>
      </c>
      <c r="DN146" s="361" t="str">
        <f t="shared" si="358"/>
        <v/>
      </c>
      <c r="DO146" s="361" t="str">
        <f t="shared" si="359"/>
        <v/>
      </c>
      <c r="DP146" s="361" t="str">
        <f t="shared" si="360"/>
        <v/>
      </c>
      <c r="DQ146" s="361">
        <f t="shared" si="361"/>
        <v>0.10500000000000001</v>
      </c>
      <c r="DR146" s="361">
        <f t="shared" si="362"/>
        <v>0.10400000000000001</v>
      </c>
      <c r="DS146" s="361">
        <f t="shared" si="363"/>
        <v>0.1</v>
      </c>
      <c r="DT146" s="361" t="str">
        <f t="shared" si="364"/>
        <v/>
      </c>
      <c r="DU146" s="361" t="str">
        <f t="shared" si="365"/>
        <v/>
      </c>
      <c r="DV146" s="361" t="str">
        <f t="shared" si="366"/>
        <v/>
      </c>
      <c r="DW146" s="361" t="str">
        <f t="shared" si="367"/>
        <v/>
      </c>
      <c r="DX146" s="361" t="str">
        <f t="shared" si="368"/>
        <v/>
      </c>
      <c r="DY146" s="361" t="str">
        <f t="shared" si="369"/>
        <v/>
      </c>
      <c r="DZ146" s="361" t="str">
        <f t="shared" si="370"/>
        <v/>
      </c>
      <c r="EA146" s="361" t="str">
        <f t="shared" si="371"/>
        <v/>
      </c>
      <c r="EB146" s="361" t="str">
        <f t="shared" si="372"/>
        <v/>
      </c>
      <c r="EC146" s="361" t="str">
        <f t="shared" si="373"/>
        <v/>
      </c>
      <c r="ED146" s="361" t="str">
        <f t="shared" si="374"/>
        <v/>
      </c>
      <c r="EE146" s="361" t="str">
        <f t="shared" si="375"/>
        <v/>
      </c>
      <c r="EF146" s="361" t="str">
        <f t="shared" si="376"/>
        <v/>
      </c>
      <c r="EG146" s="361" t="str">
        <f t="shared" si="377"/>
        <v/>
      </c>
      <c r="EH146" s="361" t="str">
        <f t="shared" si="378"/>
        <v/>
      </c>
      <c r="EI146" s="361" t="str">
        <f t="shared" si="379"/>
        <v/>
      </c>
      <c r="EJ146" s="361" t="str">
        <f t="shared" si="380"/>
        <v/>
      </c>
      <c r="EK146" s="361" t="str">
        <f t="shared" si="381"/>
        <v/>
      </c>
      <c r="EL146" s="361" t="str">
        <f t="shared" si="382"/>
        <v/>
      </c>
      <c r="EM146" s="361" t="str">
        <f t="shared" si="383"/>
        <v/>
      </c>
      <c r="EN146" s="361" t="str">
        <f t="shared" si="384"/>
        <v/>
      </c>
      <c r="EO146" s="361" t="str">
        <f t="shared" si="385"/>
        <v/>
      </c>
      <c r="EP146" s="361" t="str">
        <f t="shared" si="386"/>
        <v/>
      </c>
      <c r="EQ146" s="361" t="str">
        <f t="shared" si="387"/>
        <v/>
      </c>
      <c r="ER146" s="361" t="str">
        <f t="shared" si="388"/>
        <v/>
      </c>
      <c r="ES146" s="361" t="str">
        <f t="shared" si="389"/>
        <v/>
      </c>
      <c r="ET146" s="361" t="str">
        <f t="shared" si="390"/>
        <v/>
      </c>
      <c r="EU146" s="361" t="str">
        <f t="shared" si="391"/>
        <v/>
      </c>
      <c r="EV146" s="361" t="str">
        <f t="shared" si="392"/>
        <v/>
      </c>
      <c r="EW146" s="361" t="str">
        <f t="shared" si="393"/>
        <v/>
      </c>
      <c r="EX146" s="361" t="str">
        <f t="shared" si="394"/>
        <v/>
      </c>
      <c r="EY146" s="361" t="str">
        <f t="shared" si="395"/>
        <v/>
      </c>
      <c r="EZ146" s="361" t="str">
        <f t="shared" si="396"/>
        <v/>
      </c>
      <c r="FA146" s="362">
        <f t="shared" si="397"/>
        <v>0.1</v>
      </c>
      <c r="FB146" s="362">
        <f>ROUND(FA146*(1+[5]Inflación!$G$50),2)</f>
        <v>0.1</v>
      </c>
      <c r="FC146" s="363">
        <f t="shared" si="398"/>
        <v>0</v>
      </c>
    </row>
    <row r="147" spans="2:160" ht="21" customHeight="1">
      <c r="B147" s="309">
        <f t="shared" si="399"/>
        <v>142</v>
      </c>
      <c r="C147" s="316" t="s">
        <v>932</v>
      </c>
      <c r="D147" s="316"/>
      <c r="E147" s="311" t="s">
        <v>12</v>
      </c>
      <c r="F147" s="314">
        <v>1342.43</v>
      </c>
      <c r="G147" s="304"/>
      <c r="H147" s="302"/>
      <c r="I147" s="302"/>
      <c r="J147" s="301" t="str">
        <f>'[5]Precios de contratos anteriores'!AV151</f>
        <v xml:space="preserve"> </v>
      </c>
      <c r="K147" s="301" t="str">
        <f>'[5]Precios de contratos anteriores'!AW151</f>
        <v xml:space="preserve"> </v>
      </c>
      <c r="L147" s="301" t="str">
        <f>'[5]Precios de contratos anteriores'!AX151</f>
        <v xml:space="preserve"> </v>
      </c>
      <c r="M147" s="301" t="str">
        <f>'[5]Precios de contratos anteriores'!AY151</f>
        <v xml:space="preserve"> </v>
      </c>
      <c r="N147" s="302"/>
      <c r="O147" s="302"/>
      <c r="P147" s="302"/>
      <c r="Q147" s="302" t="str">
        <f>'[5]Precios de contratos anteriores'!AZ151</f>
        <v xml:space="preserve"> </v>
      </c>
      <c r="R147" s="302" t="str">
        <f>'[5]Precios de contratos anteriores'!BA151</f>
        <v xml:space="preserve"> </v>
      </c>
      <c r="S147" s="302" t="str">
        <f>'[5]Precios de contratos anteriores'!BB151</f>
        <v xml:space="preserve"> </v>
      </c>
      <c r="T147" s="302"/>
      <c r="U147" s="302"/>
      <c r="V147" s="302"/>
      <c r="W147" s="302"/>
      <c r="X147" s="302"/>
      <c r="Y147" s="302"/>
      <c r="Z147" s="302"/>
      <c r="AA147" s="302"/>
      <c r="AB147" s="302"/>
      <c r="AC147" s="302"/>
      <c r="AD147" s="302"/>
      <c r="AE147" s="302"/>
      <c r="AF147" s="302"/>
      <c r="AG147" s="302"/>
      <c r="AH147" s="302"/>
      <c r="AI147" s="302" t="str">
        <f>'[5]Precios de contratos anteriores'!BI151</f>
        <v xml:space="preserve"> </v>
      </c>
      <c r="AJ147" s="302"/>
      <c r="AK147" s="302"/>
      <c r="AL147" s="313">
        <v>1396.13</v>
      </c>
      <c r="AM147" s="313">
        <v>1399.13</v>
      </c>
      <c r="AN147" s="313">
        <v>1814.97</v>
      </c>
      <c r="AO147" s="302"/>
      <c r="AP147" s="302"/>
      <c r="AQ147" s="302" t="str">
        <f>'[5]Precios de contratos anteriores'!BO151</f>
        <v xml:space="preserve"> </v>
      </c>
      <c r="AR147" s="303">
        <v>1409.5515</v>
      </c>
      <c r="AS147" s="303">
        <v>1396.1272000000001</v>
      </c>
      <c r="AT147" s="303">
        <v>1442.43</v>
      </c>
      <c r="AU147" s="302" t="str">
        <f>'[5]Precios de contratos anteriores'!BP151</f>
        <v xml:space="preserve"> </v>
      </c>
      <c r="AV147" s="302" t="str">
        <f>'[5]Precios de contratos anteriores'!BQ151</f>
        <v xml:space="preserve"> </v>
      </c>
      <c r="AW147" s="302" t="str">
        <f>'[5]Precios de contratos anteriores'!BR151</f>
        <v xml:space="preserve"> </v>
      </c>
      <c r="AX147" s="303"/>
      <c r="AY147" s="303"/>
      <c r="AZ147" s="303"/>
      <c r="BA147" s="303" t="str">
        <f>'[5]Precios de contratos anteriores'!BS151</f>
        <v xml:space="preserve"> </v>
      </c>
      <c r="BB147" s="303" t="str">
        <f>'[5]Precios de contratos anteriores'!BT151</f>
        <v xml:space="preserve"> </v>
      </c>
      <c r="BC147" s="302"/>
      <c r="BD147" s="302"/>
      <c r="BE147" s="302"/>
      <c r="BF147" s="302"/>
      <c r="BG147" s="302"/>
      <c r="BH147" s="302"/>
      <c r="BI147" s="302"/>
      <c r="BJ147" s="302"/>
      <c r="BK147" s="302"/>
      <c r="BL147" s="302"/>
      <c r="BM147" s="302"/>
      <c r="BN147" s="302"/>
      <c r="BO147" s="302"/>
      <c r="BP147" s="302"/>
      <c r="BQ147" s="302"/>
      <c r="BR147" s="302"/>
      <c r="BS147" s="302" t="str">
        <f>'[5]Precios de contratos anteriores'!CB151</f>
        <v xml:space="preserve"> </v>
      </c>
      <c r="BT147" s="302" t="str">
        <f>'[5]Precios de contratos anteriores'!CC151</f>
        <v xml:space="preserve"> </v>
      </c>
      <c r="BU147" s="302" t="str">
        <f>'[5]Precios de contratos anteriores'!CD151</f>
        <v xml:space="preserve"> </v>
      </c>
      <c r="BV147" s="302"/>
      <c r="BW147" s="302"/>
      <c r="BX147" s="302"/>
      <c r="BY147" s="301" t="str">
        <f>'[5]Precios de contratos anteriores'!CE151</f>
        <v xml:space="preserve"> </v>
      </c>
      <c r="BZ147" s="301" t="str">
        <f>'[5]Precios de contratos anteriores'!CF151</f>
        <v xml:space="preserve"> </v>
      </c>
      <c r="CA147" s="301" t="str">
        <f>'[5]Precios de contratos anteriores'!CG151</f>
        <v xml:space="preserve"> </v>
      </c>
      <c r="CB147" s="301">
        <f t="shared" si="321"/>
        <v>1457.2526714285718</v>
      </c>
      <c r="CC147" s="301">
        <f t="shared" si="322"/>
        <v>160.46370074055713</v>
      </c>
      <c r="CD147" s="301">
        <f t="shared" si="320"/>
        <v>1296.7889706880146</v>
      </c>
      <c r="CE147" s="301">
        <f t="shared" si="323"/>
        <v>1617.716372169129</v>
      </c>
      <c r="CF147" s="301">
        <f t="shared" si="324"/>
        <v>1476.6730000000002</v>
      </c>
      <c r="CG147" s="300" t="str">
        <f t="shared" si="325"/>
        <v/>
      </c>
      <c r="CH147" s="300" t="str">
        <f t="shared" si="326"/>
        <v/>
      </c>
      <c r="CI147" s="300" t="str">
        <f t="shared" si="327"/>
        <v/>
      </c>
      <c r="CJ147" s="300" t="str">
        <f t="shared" si="328"/>
        <v/>
      </c>
      <c r="CK147" s="300" t="str">
        <f t="shared" si="329"/>
        <v/>
      </c>
      <c r="CL147" s="300" t="str">
        <f t="shared" si="330"/>
        <v/>
      </c>
      <c r="CM147" s="300" t="str">
        <f t="shared" si="331"/>
        <v/>
      </c>
      <c r="CN147" s="300" t="str">
        <f t="shared" si="332"/>
        <v/>
      </c>
      <c r="CO147" s="300" t="str">
        <f t="shared" si="333"/>
        <v/>
      </c>
      <c r="CP147" s="300" t="str">
        <f t="shared" si="334"/>
        <v/>
      </c>
      <c r="CQ147" s="300" t="str">
        <f t="shared" si="335"/>
        <v/>
      </c>
      <c r="CR147" s="300" t="str">
        <f t="shared" si="336"/>
        <v/>
      </c>
      <c r="CS147" s="300" t="str">
        <f t="shared" si="337"/>
        <v/>
      </c>
      <c r="CT147" s="300" t="str">
        <f t="shared" si="338"/>
        <v/>
      </c>
      <c r="CU147" s="300" t="str">
        <f t="shared" si="339"/>
        <v/>
      </c>
      <c r="CV147" s="300" t="str">
        <f t="shared" si="340"/>
        <v/>
      </c>
      <c r="CW147" s="300" t="str">
        <f t="shared" si="341"/>
        <v/>
      </c>
      <c r="CX147" s="300" t="str">
        <f t="shared" si="342"/>
        <v/>
      </c>
      <c r="CY147" s="300" t="str">
        <f t="shared" si="343"/>
        <v/>
      </c>
      <c r="CZ147" s="300" t="str">
        <f t="shared" si="344"/>
        <v/>
      </c>
      <c r="DA147" s="300" t="str">
        <f t="shared" si="345"/>
        <v/>
      </c>
      <c r="DB147" s="300" t="str">
        <f t="shared" si="346"/>
        <v/>
      </c>
      <c r="DC147" s="300" t="str">
        <f t="shared" si="347"/>
        <v/>
      </c>
      <c r="DD147" s="300" t="str">
        <f t="shared" si="348"/>
        <v/>
      </c>
      <c r="DE147" s="300" t="str">
        <f t="shared" si="349"/>
        <v/>
      </c>
      <c r="DF147" s="300" t="str">
        <f t="shared" si="350"/>
        <v/>
      </c>
      <c r="DG147" s="300" t="str">
        <f t="shared" si="351"/>
        <v/>
      </c>
      <c r="DH147" s="300" t="str">
        <f t="shared" si="352"/>
        <v/>
      </c>
      <c r="DI147" s="300" t="str">
        <f t="shared" si="353"/>
        <v/>
      </c>
      <c r="DJ147" s="300" t="str">
        <f t="shared" si="354"/>
        <v/>
      </c>
      <c r="DK147" s="300">
        <f t="shared" si="355"/>
        <v>1396.13</v>
      </c>
      <c r="DL147" s="300">
        <f t="shared" si="356"/>
        <v>1399.13</v>
      </c>
      <c r="DM147" s="300" t="str">
        <f t="shared" si="357"/>
        <v/>
      </c>
      <c r="DN147" s="300" t="str">
        <f t="shared" si="358"/>
        <v/>
      </c>
      <c r="DO147" s="300" t="str">
        <f t="shared" si="359"/>
        <v/>
      </c>
      <c r="DP147" s="300" t="str">
        <f t="shared" si="360"/>
        <v/>
      </c>
      <c r="DQ147" s="300">
        <f t="shared" si="361"/>
        <v>1409.5515</v>
      </c>
      <c r="DR147" s="300">
        <f t="shared" si="362"/>
        <v>1396.1272000000001</v>
      </c>
      <c r="DS147" s="300">
        <f t="shared" si="363"/>
        <v>1442.43</v>
      </c>
      <c r="DT147" s="300" t="str">
        <f t="shared" si="364"/>
        <v/>
      </c>
      <c r="DU147" s="300" t="str">
        <f t="shared" si="365"/>
        <v/>
      </c>
      <c r="DV147" s="300" t="str">
        <f t="shared" si="366"/>
        <v/>
      </c>
      <c r="DW147" s="300" t="str">
        <f t="shared" si="367"/>
        <v/>
      </c>
      <c r="DX147" s="300" t="str">
        <f t="shared" si="368"/>
        <v/>
      </c>
      <c r="DY147" s="300" t="str">
        <f t="shared" si="369"/>
        <v/>
      </c>
      <c r="DZ147" s="300" t="str">
        <f t="shared" si="370"/>
        <v/>
      </c>
      <c r="EA147" s="300" t="str">
        <f t="shared" si="371"/>
        <v/>
      </c>
      <c r="EB147" s="300" t="str">
        <f t="shared" si="372"/>
        <v/>
      </c>
      <c r="EC147" s="300" t="str">
        <f t="shared" si="373"/>
        <v/>
      </c>
      <c r="ED147" s="300" t="str">
        <f t="shared" si="374"/>
        <v/>
      </c>
      <c r="EE147" s="300" t="str">
        <f t="shared" si="375"/>
        <v/>
      </c>
      <c r="EF147" s="300" t="str">
        <f t="shared" si="376"/>
        <v/>
      </c>
      <c r="EG147" s="300" t="str">
        <f t="shared" si="377"/>
        <v/>
      </c>
      <c r="EH147" s="300" t="str">
        <f t="shared" si="378"/>
        <v/>
      </c>
      <c r="EI147" s="300" t="str">
        <f t="shared" si="379"/>
        <v/>
      </c>
      <c r="EJ147" s="300" t="str">
        <f t="shared" si="380"/>
        <v/>
      </c>
      <c r="EK147" s="300" t="str">
        <f t="shared" si="381"/>
        <v/>
      </c>
      <c r="EL147" s="300" t="str">
        <f t="shared" si="382"/>
        <v/>
      </c>
      <c r="EM147" s="300" t="str">
        <f t="shared" si="383"/>
        <v/>
      </c>
      <c r="EN147" s="300" t="str">
        <f t="shared" si="384"/>
        <v/>
      </c>
      <c r="EO147" s="300" t="str">
        <f t="shared" si="385"/>
        <v/>
      </c>
      <c r="EP147" s="300" t="str">
        <f t="shared" si="386"/>
        <v/>
      </c>
      <c r="EQ147" s="300" t="str">
        <f t="shared" si="387"/>
        <v/>
      </c>
      <c r="ER147" s="300" t="str">
        <f t="shared" si="388"/>
        <v/>
      </c>
      <c r="ES147" s="300" t="str">
        <f t="shared" si="389"/>
        <v/>
      </c>
      <c r="ET147" s="300" t="str">
        <f t="shared" si="390"/>
        <v/>
      </c>
      <c r="EU147" s="300" t="str">
        <f t="shared" si="391"/>
        <v/>
      </c>
      <c r="EV147" s="300" t="str">
        <f t="shared" si="392"/>
        <v/>
      </c>
      <c r="EW147" s="300" t="str">
        <f t="shared" si="393"/>
        <v/>
      </c>
      <c r="EX147" s="300" t="str">
        <f t="shared" si="394"/>
        <v/>
      </c>
      <c r="EY147" s="300" t="str">
        <f t="shared" si="395"/>
        <v/>
      </c>
      <c r="EZ147" s="300" t="str">
        <f t="shared" si="396"/>
        <v/>
      </c>
      <c r="FA147" s="299">
        <f t="shared" si="397"/>
        <v>1408.89</v>
      </c>
      <c r="FB147" s="299">
        <f>ROUND(FA147*(1+[5]Inflación!$G$50),2)</f>
        <v>1426.99</v>
      </c>
      <c r="FC147" s="298">
        <f t="shared" si="398"/>
        <v>4.9507236876410676E-2</v>
      </c>
    </row>
    <row r="148" spans="2:160" ht="21" customHeight="1">
      <c r="B148" s="309">
        <f t="shared" si="399"/>
        <v>143</v>
      </c>
      <c r="C148" s="353" t="s">
        <v>144</v>
      </c>
      <c r="D148" s="302" t="s">
        <v>931</v>
      </c>
      <c r="E148" s="311" t="s">
        <v>12</v>
      </c>
      <c r="F148" s="314">
        <v>3.21</v>
      </c>
      <c r="G148" s="304"/>
      <c r="H148" s="302"/>
      <c r="I148" s="302"/>
      <c r="J148" s="301" t="str">
        <f>'[5]Precios de contratos anteriores'!AV152</f>
        <v xml:space="preserve"> </v>
      </c>
      <c r="K148" s="301" t="str">
        <f>'[5]Precios de contratos anteriores'!AW152</f>
        <v xml:space="preserve"> </v>
      </c>
      <c r="L148" s="301" t="str">
        <f>'[5]Precios de contratos anteriores'!AX152</f>
        <v xml:space="preserve"> </v>
      </c>
      <c r="M148" s="301" t="str">
        <f>'[5]Precios de contratos anteriores'!AY152</f>
        <v xml:space="preserve"> </v>
      </c>
      <c r="N148" s="302"/>
      <c r="O148" s="302"/>
      <c r="P148" s="302"/>
      <c r="Q148" s="302" t="str">
        <f>'[5]Precios de contratos anteriores'!AZ152</f>
        <v xml:space="preserve"> </v>
      </c>
      <c r="R148" s="302" t="str">
        <f>'[5]Precios de contratos anteriores'!BA152</f>
        <v xml:space="preserve"> </v>
      </c>
      <c r="S148" s="302" t="str">
        <f>'[5]Precios de contratos anteriores'!BB152</f>
        <v xml:space="preserve"> </v>
      </c>
      <c r="T148" s="302"/>
      <c r="U148" s="302"/>
      <c r="V148" s="302"/>
      <c r="W148" s="302"/>
      <c r="X148" s="302"/>
      <c r="Y148" s="302"/>
      <c r="Z148" s="302"/>
      <c r="AA148" s="302"/>
      <c r="AB148" s="302"/>
      <c r="AC148" s="302"/>
      <c r="AD148" s="302"/>
      <c r="AE148" s="302"/>
      <c r="AF148" s="302"/>
      <c r="AG148" s="302"/>
      <c r="AH148" s="302"/>
      <c r="AI148" s="302" t="str">
        <f>'[5]Precios de contratos anteriores'!BI152</f>
        <v xml:space="preserve"> </v>
      </c>
      <c r="AJ148" s="302"/>
      <c r="AK148" s="302"/>
      <c r="AL148" s="313">
        <v>4.25</v>
      </c>
      <c r="AM148" s="313">
        <v>4.29</v>
      </c>
      <c r="AN148" s="313">
        <v>5.53</v>
      </c>
      <c r="AO148" s="302"/>
      <c r="AP148" s="302"/>
      <c r="AQ148" s="302" t="str">
        <f>'[5]Precios de contratos anteriores'!BO152</f>
        <v xml:space="preserve"> </v>
      </c>
      <c r="AR148" s="303">
        <v>3.3704999999999998</v>
      </c>
      <c r="AS148" s="303">
        <v>3.3384</v>
      </c>
      <c r="AT148" s="303">
        <v>3.52</v>
      </c>
      <c r="AU148" s="302" t="str">
        <f>'[5]Precios de contratos anteriores'!BP152</f>
        <v xml:space="preserve"> </v>
      </c>
      <c r="AV148" s="302" t="str">
        <f>'[5]Precios de contratos anteriores'!BQ152</f>
        <v xml:space="preserve"> </v>
      </c>
      <c r="AW148" s="302" t="str">
        <f>'[5]Precios de contratos anteriores'!BR152</f>
        <v xml:space="preserve"> </v>
      </c>
      <c r="AX148" s="303"/>
      <c r="AY148" s="303">
        <v>2.9</v>
      </c>
      <c r="AZ148" s="303">
        <v>2.88</v>
      </c>
      <c r="BA148" s="303">
        <f>'[5]Precios de contratos anteriores'!BS152</f>
        <v>2.9684004000000002</v>
      </c>
      <c r="BB148" s="303" t="str">
        <f>'[5]Precios de contratos anteriores'!BT152</f>
        <v xml:space="preserve"> </v>
      </c>
      <c r="BC148" s="302"/>
      <c r="BD148" s="302"/>
      <c r="BE148" s="302"/>
      <c r="BF148" s="302"/>
      <c r="BG148" s="302"/>
      <c r="BH148" s="302"/>
      <c r="BI148" s="302"/>
      <c r="BJ148" s="302"/>
      <c r="BK148" s="302"/>
      <c r="BL148" s="302"/>
      <c r="BM148" s="302"/>
      <c r="BN148" s="302"/>
      <c r="BO148" s="302"/>
      <c r="BP148" s="302"/>
      <c r="BQ148" s="302"/>
      <c r="BR148" s="302"/>
      <c r="BS148" s="302" t="str">
        <f>'[5]Precios de contratos anteriores'!CB152</f>
        <v xml:space="preserve"> </v>
      </c>
      <c r="BT148" s="302" t="str">
        <f>'[5]Precios de contratos anteriores'!CC152</f>
        <v xml:space="preserve"> </v>
      </c>
      <c r="BU148" s="302" t="str">
        <f>'[5]Precios de contratos anteriores'!CD152</f>
        <v xml:space="preserve"> </v>
      </c>
      <c r="BV148" s="302"/>
      <c r="BW148" s="302"/>
      <c r="BX148" s="302"/>
      <c r="BY148" s="301" t="str">
        <f>'[5]Precios de contratos anteriores'!CE152</f>
        <v xml:space="preserve"> </v>
      </c>
      <c r="BZ148" s="301" t="str">
        <f>'[5]Precios de contratos anteriores'!CF152</f>
        <v xml:space="preserve"> </v>
      </c>
      <c r="CA148" s="301" t="str">
        <f>'[5]Precios de contratos anteriores'!CG152</f>
        <v xml:space="preserve"> </v>
      </c>
      <c r="CB148" s="301">
        <f t="shared" si="321"/>
        <v>3.6257300399999997</v>
      </c>
      <c r="CC148" s="301">
        <f t="shared" si="322"/>
        <v>0.83691248149480757</v>
      </c>
      <c r="CD148" s="301">
        <f t="shared" si="320"/>
        <v>2.7888175585051922</v>
      </c>
      <c r="CE148" s="301">
        <f t="shared" si="323"/>
        <v>4.4626425214948071</v>
      </c>
      <c r="CF148" s="301">
        <f t="shared" si="324"/>
        <v>3.5310000000000001</v>
      </c>
      <c r="CG148" s="300" t="str">
        <f t="shared" si="325"/>
        <v/>
      </c>
      <c r="CH148" s="300" t="str">
        <f t="shared" si="326"/>
        <v/>
      </c>
      <c r="CI148" s="300" t="str">
        <f t="shared" si="327"/>
        <v/>
      </c>
      <c r="CJ148" s="300" t="str">
        <f t="shared" si="328"/>
        <v/>
      </c>
      <c r="CK148" s="300" t="str">
        <f t="shared" si="329"/>
        <v/>
      </c>
      <c r="CL148" s="300" t="str">
        <f t="shared" si="330"/>
        <v/>
      </c>
      <c r="CM148" s="300" t="str">
        <f t="shared" si="331"/>
        <v/>
      </c>
      <c r="CN148" s="300" t="str">
        <f t="shared" si="332"/>
        <v/>
      </c>
      <c r="CO148" s="300" t="str">
        <f t="shared" si="333"/>
        <v/>
      </c>
      <c r="CP148" s="300" t="str">
        <f t="shared" si="334"/>
        <v/>
      </c>
      <c r="CQ148" s="300" t="str">
        <f t="shared" si="335"/>
        <v/>
      </c>
      <c r="CR148" s="300" t="str">
        <f t="shared" si="336"/>
        <v/>
      </c>
      <c r="CS148" s="300" t="str">
        <f t="shared" si="337"/>
        <v/>
      </c>
      <c r="CT148" s="300" t="str">
        <f t="shared" si="338"/>
        <v/>
      </c>
      <c r="CU148" s="300" t="str">
        <f t="shared" si="339"/>
        <v/>
      </c>
      <c r="CV148" s="300" t="str">
        <f t="shared" si="340"/>
        <v/>
      </c>
      <c r="CW148" s="300" t="str">
        <f t="shared" si="341"/>
        <v/>
      </c>
      <c r="CX148" s="300" t="str">
        <f t="shared" si="342"/>
        <v/>
      </c>
      <c r="CY148" s="300" t="str">
        <f t="shared" si="343"/>
        <v/>
      </c>
      <c r="CZ148" s="300" t="str">
        <f t="shared" si="344"/>
        <v/>
      </c>
      <c r="DA148" s="300" t="str">
        <f t="shared" si="345"/>
        <v/>
      </c>
      <c r="DB148" s="300" t="str">
        <f t="shared" si="346"/>
        <v/>
      </c>
      <c r="DC148" s="300" t="str">
        <f t="shared" si="347"/>
        <v/>
      </c>
      <c r="DD148" s="300" t="str">
        <f t="shared" si="348"/>
        <v/>
      </c>
      <c r="DE148" s="300" t="str">
        <f t="shared" si="349"/>
        <v/>
      </c>
      <c r="DF148" s="300" t="str">
        <f t="shared" si="350"/>
        <v/>
      </c>
      <c r="DG148" s="300" t="str">
        <f t="shared" si="351"/>
        <v/>
      </c>
      <c r="DH148" s="300" t="str">
        <f t="shared" si="352"/>
        <v/>
      </c>
      <c r="DI148" s="300" t="str">
        <f t="shared" si="353"/>
        <v/>
      </c>
      <c r="DJ148" s="300" t="str">
        <f t="shared" si="354"/>
        <v/>
      </c>
      <c r="DK148" s="300" t="str">
        <f t="shared" si="355"/>
        <v/>
      </c>
      <c r="DL148" s="300" t="str">
        <f t="shared" si="356"/>
        <v/>
      </c>
      <c r="DM148" s="300" t="str">
        <f t="shared" si="357"/>
        <v/>
      </c>
      <c r="DN148" s="300" t="str">
        <f t="shared" si="358"/>
        <v/>
      </c>
      <c r="DO148" s="300" t="str">
        <f t="shared" si="359"/>
        <v/>
      </c>
      <c r="DP148" s="300" t="str">
        <f t="shared" si="360"/>
        <v/>
      </c>
      <c r="DQ148" s="300">
        <f t="shared" si="361"/>
        <v>3.3704999999999998</v>
      </c>
      <c r="DR148" s="300">
        <f t="shared" si="362"/>
        <v>3.3384</v>
      </c>
      <c r="DS148" s="300">
        <f t="shared" si="363"/>
        <v>3.52</v>
      </c>
      <c r="DT148" s="300" t="str">
        <f t="shared" si="364"/>
        <v/>
      </c>
      <c r="DU148" s="300" t="str">
        <f t="shared" si="365"/>
        <v/>
      </c>
      <c r="DV148" s="300" t="str">
        <f t="shared" si="366"/>
        <v/>
      </c>
      <c r="DW148" s="300" t="str">
        <f t="shared" si="367"/>
        <v/>
      </c>
      <c r="DX148" s="300">
        <f t="shared" si="368"/>
        <v>2.9</v>
      </c>
      <c r="DY148" s="300">
        <f t="shared" si="369"/>
        <v>2.88</v>
      </c>
      <c r="DZ148" s="300">
        <f t="shared" si="370"/>
        <v>2.9684004000000002</v>
      </c>
      <c r="EA148" s="300" t="str">
        <f t="shared" si="371"/>
        <v/>
      </c>
      <c r="EB148" s="300" t="str">
        <f t="shared" si="372"/>
        <v/>
      </c>
      <c r="EC148" s="300" t="str">
        <f t="shared" si="373"/>
        <v/>
      </c>
      <c r="ED148" s="300" t="str">
        <f t="shared" si="374"/>
        <v/>
      </c>
      <c r="EE148" s="300" t="str">
        <f t="shared" si="375"/>
        <v/>
      </c>
      <c r="EF148" s="300" t="str">
        <f t="shared" si="376"/>
        <v/>
      </c>
      <c r="EG148" s="300" t="str">
        <f t="shared" si="377"/>
        <v/>
      </c>
      <c r="EH148" s="300" t="str">
        <f t="shared" si="378"/>
        <v/>
      </c>
      <c r="EI148" s="300" t="str">
        <f t="shared" si="379"/>
        <v/>
      </c>
      <c r="EJ148" s="300" t="str">
        <f t="shared" si="380"/>
        <v/>
      </c>
      <c r="EK148" s="300" t="str">
        <f t="shared" si="381"/>
        <v/>
      </c>
      <c r="EL148" s="300" t="str">
        <f t="shared" si="382"/>
        <v/>
      </c>
      <c r="EM148" s="300" t="str">
        <f t="shared" si="383"/>
        <v/>
      </c>
      <c r="EN148" s="300" t="str">
        <f t="shared" si="384"/>
        <v/>
      </c>
      <c r="EO148" s="300" t="str">
        <f t="shared" si="385"/>
        <v/>
      </c>
      <c r="EP148" s="300" t="str">
        <f t="shared" si="386"/>
        <v/>
      </c>
      <c r="EQ148" s="300" t="str">
        <f t="shared" si="387"/>
        <v/>
      </c>
      <c r="ER148" s="300" t="str">
        <f t="shared" si="388"/>
        <v/>
      </c>
      <c r="ES148" s="300" t="str">
        <f t="shared" si="389"/>
        <v/>
      </c>
      <c r="ET148" s="300" t="str">
        <f t="shared" si="390"/>
        <v/>
      </c>
      <c r="EU148" s="300" t="str">
        <f t="shared" si="391"/>
        <v/>
      </c>
      <c r="EV148" s="300" t="str">
        <f t="shared" si="392"/>
        <v/>
      </c>
      <c r="EW148" s="300" t="str">
        <f t="shared" si="393"/>
        <v/>
      </c>
      <c r="EX148" s="300" t="str">
        <f t="shared" si="394"/>
        <v/>
      </c>
      <c r="EY148" s="300" t="str">
        <f t="shared" si="395"/>
        <v/>
      </c>
      <c r="EZ148" s="300" t="str">
        <f t="shared" si="396"/>
        <v/>
      </c>
      <c r="FA148" s="299">
        <f t="shared" si="397"/>
        <v>3.18</v>
      </c>
      <c r="FB148" s="299">
        <f>ROUND(FA148*(1+[5]Inflación!$G$50),2)</f>
        <v>3.22</v>
      </c>
      <c r="FC148" s="298">
        <f t="shared" si="398"/>
        <v>-9.3457943925232545E-3</v>
      </c>
    </row>
    <row r="149" spans="2:160" ht="21" customHeight="1">
      <c r="B149" s="309">
        <f t="shared" si="399"/>
        <v>144</v>
      </c>
      <c r="C149" s="315" t="s">
        <v>930</v>
      </c>
      <c r="D149" s="315"/>
      <c r="E149" s="311" t="s">
        <v>12</v>
      </c>
      <c r="F149" s="314">
        <v>1.03</v>
      </c>
      <c r="G149" s="304"/>
      <c r="H149" s="302"/>
      <c r="I149" s="302"/>
      <c r="J149" s="301" t="str">
        <f>'[5]Precios de contratos anteriores'!AV153</f>
        <v xml:space="preserve"> </v>
      </c>
      <c r="K149" s="301" t="str">
        <f>'[5]Precios de contratos anteriores'!AW153</f>
        <v xml:space="preserve"> </v>
      </c>
      <c r="L149" s="301" t="str">
        <f>'[5]Precios de contratos anteriores'!AX153</f>
        <v xml:space="preserve"> </v>
      </c>
      <c r="M149" s="301" t="str">
        <f>'[5]Precios de contratos anteriores'!AY153</f>
        <v xml:space="preserve"> </v>
      </c>
      <c r="N149" s="302"/>
      <c r="O149" s="302"/>
      <c r="P149" s="302"/>
      <c r="Q149" s="302" t="str">
        <f>'[5]Precios de contratos anteriores'!AZ153</f>
        <v xml:space="preserve"> </v>
      </c>
      <c r="R149" s="302" t="str">
        <f>'[5]Precios de contratos anteriores'!BA153</f>
        <v xml:space="preserve"> </v>
      </c>
      <c r="S149" s="302" t="str">
        <f>'[5]Precios de contratos anteriores'!BB153</f>
        <v xml:space="preserve"> </v>
      </c>
      <c r="T149" s="302"/>
      <c r="U149" s="302"/>
      <c r="V149" s="302"/>
      <c r="W149" s="302"/>
      <c r="X149" s="302"/>
      <c r="Y149" s="302"/>
      <c r="Z149" s="302"/>
      <c r="AA149" s="302"/>
      <c r="AB149" s="302"/>
      <c r="AC149" s="302"/>
      <c r="AD149" s="302"/>
      <c r="AE149" s="302"/>
      <c r="AF149" s="302"/>
      <c r="AG149" s="302"/>
      <c r="AH149" s="302"/>
      <c r="AI149" s="302" t="str">
        <f>'[5]Precios de contratos anteriores'!BI153</f>
        <v xml:space="preserve"> </v>
      </c>
      <c r="AJ149" s="302"/>
      <c r="AK149" s="302"/>
      <c r="AL149" s="313">
        <v>2.15</v>
      </c>
      <c r="AM149" s="313">
        <v>2.19</v>
      </c>
      <c r="AN149" s="313">
        <v>2.8</v>
      </c>
      <c r="AO149" s="302"/>
      <c r="AP149" s="302"/>
      <c r="AQ149" s="302" t="str">
        <f>'[5]Precios de contratos anteriores'!BO153</f>
        <v xml:space="preserve"> </v>
      </c>
      <c r="AR149" s="303">
        <v>1.0815000000000001</v>
      </c>
      <c r="AS149" s="303">
        <v>1.0711999999999999</v>
      </c>
      <c r="AT149" s="303">
        <v>1.25</v>
      </c>
      <c r="AU149" s="302" t="str">
        <f>'[5]Precios de contratos anteriores'!BP153</f>
        <v xml:space="preserve"> </v>
      </c>
      <c r="AV149" s="302" t="str">
        <f>'[5]Precios de contratos anteriores'!BQ153</f>
        <v xml:space="preserve"> </v>
      </c>
      <c r="AW149" s="302" t="str">
        <f>'[5]Precios de contratos anteriores'!BR153</f>
        <v xml:space="preserve"> </v>
      </c>
      <c r="AX149" s="303">
        <v>0.95</v>
      </c>
      <c r="AY149" s="303">
        <v>0.9</v>
      </c>
      <c r="AZ149" s="303"/>
      <c r="BA149" s="303">
        <f>'[5]Precios de contratos anteriores'!BS153</f>
        <v>0.95917699999999995</v>
      </c>
      <c r="BB149" s="303" t="str">
        <f>'[5]Precios de contratos anteriores'!BT153</f>
        <v xml:space="preserve"> </v>
      </c>
      <c r="BC149" s="302"/>
      <c r="BD149" s="302"/>
      <c r="BE149" s="302"/>
      <c r="BF149" s="302"/>
      <c r="BG149" s="302"/>
      <c r="BH149" s="302"/>
      <c r="BI149" s="302"/>
      <c r="BJ149" s="302"/>
      <c r="BK149" s="302"/>
      <c r="BL149" s="302"/>
      <c r="BM149" s="302"/>
      <c r="BN149" s="302"/>
      <c r="BO149" s="302"/>
      <c r="BP149" s="302"/>
      <c r="BQ149" s="302"/>
      <c r="BR149" s="302"/>
      <c r="BS149" s="302" t="str">
        <f>'[5]Precios de contratos anteriores'!CB153</f>
        <v xml:space="preserve"> </v>
      </c>
      <c r="BT149" s="302" t="str">
        <f>'[5]Precios de contratos anteriores'!CC153</f>
        <v xml:space="preserve"> </v>
      </c>
      <c r="BU149" s="302" t="str">
        <f>'[5]Precios de contratos anteriores'!CD153</f>
        <v xml:space="preserve"> </v>
      </c>
      <c r="BV149" s="302"/>
      <c r="BW149" s="302"/>
      <c r="BX149" s="302"/>
      <c r="BY149" s="301" t="str">
        <f>'[5]Precios de contratos anteriores'!CE153</f>
        <v xml:space="preserve"> </v>
      </c>
      <c r="BZ149" s="301" t="str">
        <f>'[5]Precios de contratos anteriores'!CF153</f>
        <v xml:space="preserve"> </v>
      </c>
      <c r="CA149" s="301" t="str">
        <f>'[5]Precios de contratos anteriores'!CG153</f>
        <v xml:space="preserve"> </v>
      </c>
      <c r="CB149" s="301">
        <f t="shared" si="321"/>
        <v>1.4381876999999998</v>
      </c>
      <c r="CC149" s="301">
        <f t="shared" si="322"/>
        <v>0.67887108930243734</v>
      </c>
      <c r="CD149" s="301">
        <f t="shared" si="320"/>
        <v>0.75931661069756251</v>
      </c>
      <c r="CE149" s="301">
        <f t="shared" si="323"/>
        <v>2.1170587893024373</v>
      </c>
      <c r="CF149" s="301">
        <f t="shared" si="324"/>
        <v>1.1330000000000002</v>
      </c>
      <c r="CG149" s="300" t="str">
        <f t="shared" si="325"/>
        <v/>
      </c>
      <c r="CH149" s="300" t="str">
        <f t="shared" si="326"/>
        <v/>
      </c>
      <c r="CI149" s="300" t="str">
        <f t="shared" si="327"/>
        <v/>
      </c>
      <c r="CJ149" s="300" t="str">
        <f t="shared" si="328"/>
        <v/>
      </c>
      <c r="CK149" s="300" t="str">
        <f t="shared" si="329"/>
        <v/>
      </c>
      <c r="CL149" s="300" t="str">
        <f t="shared" si="330"/>
        <v/>
      </c>
      <c r="CM149" s="300" t="str">
        <f t="shared" si="331"/>
        <v/>
      </c>
      <c r="CN149" s="300" t="str">
        <f t="shared" si="332"/>
        <v/>
      </c>
      <c r="CO149" s="300" t="str">
        <f t="shared" si="333"/>
        <v/>
      </c>
      <c r="CP149" s="300" t="str">
        <f t="shared" si="334"/>
        <v/>
      </c>
      <c r="CQ149" s="300" t="str">
        <f t="shared" si="335"/>
        <v/>
      </c>
      <c r="CR149" s="300" t="str">
        <f t="shared" si="336"/>
        <v/>
      </c>
      <c r="CS149" s="300" t="str">
        <f t="shared" si="337"/>
        <v/>
      </c>
      <c r="CT149" s="300" t="str">
        <f t="shared" si="338"/>
        <v/>
      </c>
      <c r="CU149" s="300" t="str">
        <f t="shared" si="339"/>
        <v/>
      </c>
      <c r="CV149" s="300" t="str">
        <f t="shared" si="340"/>
        <v/>
      </c>
      <c r="CW149" s="300" t="str">
        <f t="shared" si="341"/>
        <v/>
      </c>
      <c r="CX149" s="300" t="str">
        <f t="shared" si="342"/>
        <v/>
      </c>
      <c r="CY149" s="300" t="str">
        <f t="shared" si="343"/>
        <v/>
      </c>
      <c r="CZ149" s="300" t="str">
        <f t="shared" si="344"/>
        <v/>
      </c>
      <c r="DA149" s="300" t="str">
        <f t="shared" si="345"/>
        <v/>
      </c>
      <c r="DB149" s="300" t="str">
        <f t="shared" si="346"/>
        <v/>
      </c>
      <c r="DC149" s="300" t="str">
        <f t="shared" si="347"/>
        <v/>
      </c>
      <c r="DD149" s="300" t="str">
        <f t="shared" si="348"/>
        <v/>
      </c>
      <c r="DE149" s="300" t="str">
        <f t="shared" si="349"/>
        <v/>
      </c>
      <c r="DF149" s="300" t="str">
        <f t="shared" si="350"/>
        <v/>
      </c>
      <c r="DG149" s="300" t="str">
        <f t="shared" si="351"/>
        <v/>
      </c>
      <c r="DH149" s="300" t="str">
        <f t="shared" si="352"/>
        <v/>
      </c>
      <c r="DI149" s="300" t="str">
        <f t="shared" si="353"/>
        <v/>
      </c>
      <c r="DJ149" s="300" t="str">
        <f t="shared" si="354"/>
        <v/>
      </c>
      <c r="DK149" s="300" t="str">
        <f t="shared" si="355"/>
        <v/>
      </c>
      <c r="DL149" s="300" t="str">
        <f t="shared" si="356"/>
        <v/>
      </c>
      <c r="DM149" s="300" t="str">
        <f t="shared" si="357"/>
        <v/>
      </c>
      <c r="DN149" s="300" t="str">
        <f t="shared" si="358"/>
        <v/>
      </c>
      <c r="DO149" s="300" t="str">
        <f t="shared" si="359"/>
        <v/>
      </c>
      <c r="DP149" s="300" t="str">
        <f t="shared" si="360"/>
        <v/>
      </c>
      <c r="DQ149" s="300">
        <f t="shared" si="361"/>
        <v>1.0815000000000001</v>
      </c>
      <c r="DR149" s="300">
        <f t="shared" si="362"/>
        <v>1.0711999999999999</v>
      </c>
      <c r="DS149" s="300" t="str">
        <f t="shared" si="363"/>
        <v/>
      </c>
      <c r="DT149" s="300" t="str">
        <f t="shared" si="364"/>
        <v/>
      </c>
      <c r="DU149" s="300" t="str">
        <f t="shared" si="365"/>
        <v/>
      </c>
      <c r="DV149" s="300" t="str">
        <f t="shared" si="366"/>
        <v/>
      </c>
      <c r="DW149" s="300">
        <f t="shared" si="367"/>
        <v>0.95</v>
      </c>
      <c r="DX149" s="300">
        <f t="shared" si="368"/>
        <v>0.9</v>
      </c>
      <c r="DY149" s="300" t="str">
        <f t="shared" si="369"/>
        <v/>
      </c>
      <c r="DZ149" s="300">
        <f t="shared" si="370"/>
        <v>0.95917699999999995</v>
      </c>
      <c r="EA149" s="300" t="str">
        <f t="shared" si="371"/>
        <v/>
      </c>
      <c r="EB149" s="300" t="str">
        <f t="shared" si="372"/>
        <v/>
      </c>
      <c r="EC149" s="300" t="str">
        <f t="shared" si="373"/>
        <v/>
      </c>
      <c r="ED149" s="300" t="str">
        <f t="shared" si="374"/>
        <v/>
      </c>
      <c r="EE149" s="300" t="str">
        <f t="shared" si="375"/>
        <v/>
      </c>
      <c r="EF149" s="300" t="str">
        <f t="shared" si="376"/>
        <v/>
      </c>
      <c r="EG149" s="300" t="str">
        <f t="shared" si="377"/>
        <v/>
      </c>
      <c r="EH149" s="300" t="str">
        <f t="shared" si="378"/>
        <v/>
      </c>
      <c r="EI149" s="300" t="str">
        <f t="shared" si="379"/>
        <v/>
      </c>
      <c r="EJ149" s="300" t="str">
        <f t="shared" si="380"/>
        <v/>
      </c>
      <c r="EK149" s="300" t="str">
        <f t="shared" si="381"/>
        <v/>
      </c>
      <c r="EL149" s="300" t="str">
        <f t="shared" si="382"/>
        <v/>
      </c>
      <c r="EM149" s="300" t="str">
        <f t="shared" si="383"/>
        <v/>
      </c>
      <c r="EN149" s="300" t="str">
        <f t="shared" si="384"/>
        <v/>
      </c>
      <c r="EO149" s="300" t="str">
        <f t="shared" si="385"/>
        <v/>
      </c>
      <c r="EP149" s="300" t="str">
        <f t="shared" si="386"/>
        <v/>
      </c>
      <c r="EQ149" s="300" t="str">
        <f t="shared" si="387"/>
        <v/>
      </c>
      <c r="ER149" s="300" t="str">
        <f t="shared" si="388"/>
        <v/>
      </c>
      <c r="ES149" s="300" t="str">
        <f t="shared" si="389"/>
        <v/>
      </c>
      <c r="ET149" s="300" t="str">
        <f t="shared" si="390"/>
        <v/>
      </c>
      <c r="EU149" s="300" t="str">
        <f t="shared" si="391"/>
        <v/>
      </c>
      <c r="EV149" s="300" t="str">
        <f t="shared" si="392"/>
        <v/>
      </c>
      <c r="EW149" s="300" t="str">
        <f t="shared" si="393"/>
        <v/>
      </c>
      <c r="EX149" s="300" t="str">
        <f t="shared" si="394"/>
        <v/>
      </c>
      <c r="EY149" s="300" t="str">
        <f t="shared" si="395"/>
        <v/>
      </c>
      <c r="EZ149" s="300" t="str">
        <f t="shared" si="396"/>
        <v/>
      </c>
      <c r="FA149" s="299">
        <f t="shared" si="397"/>
        <v>1</v>
      </c>
      <c r="FB149" s="299">
        <f>ROUND(FA149*(1+[5]Inflación!$G$50),2)</f>
        <v>1.01</v>
      </c>
      <c r="FC149" s="298">
        <f t="shared" si="398"/>
        <v>-2.9126213592232997E-2</v>
      </c>
    </row>
    <row r="150" spans="2:160" ht="21" customHeight="1">
      <c r="B150" s="309">
        <f t="shared" si="399"/>
        <v>145</v>
      </c>
      <c r="C150" s="315" t="s">
        <v>929</v>
      </c>
      <c r="D150" s="315"/>
      <c r="E150" s="311" t="s">
        <v>12</v>
      </c>
      <c r="F150" s="314">
        <v>23.75</v>
      </c>
      <c r="G150" s="304"/>
      <c r="H150" s="302"/>
      <c r="I150" s="302"/>
      <c r="J150" s="301" t="str">
        <f>'[5]Precios de contratos anteriores'!AV154</f>
        <v xml:space="preserve"> </v>
      </c>
      <c r="K150" s="301" t="str">
        <f>'[5]Precios de contratos anteriores'!AW154</f>
        <v xml:space="preserve"> </v>
      </c>
      <c r="L150" s="301" t="str">
        <f>'[5]Precios de contratos anteriores'!AX154</f>
        <v xml:space="preserve"> </v>
      </c>
      <c r="M150" s="301" t="str">
        <f>'[5]Precios de contratos anteriores'!AY154</f>
        <v xml:space="preserve"> </v>
      </c>
      <c r="N150" s="302"/>
      <c r="O150" s="302"/>
      <c r="P150" s="302"/>
      <c r="Q150" s="302" t="str">
        <f>'[5]Precios de contratos anteriores'!AZ154</f>
        <v xml:space="preserve"> </v>
      </c>
      <c r="R150" s="302" t="str">
        <f>'[5]Precios de contratos anteriores'!BA154</f>
        <v xml:space="preserve"> </v>
      </c>
      <c r="S150" s="302" t="str">
        <f>'[5]Precios de contratos anteriores'!BB154</f>
        <v xml:space="preserve"> </v>
      </c>
      <c r="T150" s="302"/>
      <c r="U150" s="302"/>
      <c r="V150" s="302"/>
      <c r="W150" s="302"/>
      <c r="X150" s="302"/>
      <c r="Y150" s="302"/>
      <c r="Z150" s="302"/>
      <c r="AA150" s="302"/>
      <c r="AB150" s="302"/>
      <c r="AC150" s="302"/>
      <c r="AD150" s="302"/>
      <c r="AE150" s="302"/>
      <c r="AF150" s="302"/>
      <c r="AG150" s="302"/>
      <c r="AH150" s="302"/>
      <c r="AI150" s="302" t="str">
        <f>'[5]Precios de contratos anteriores'!BI154</f>
        <v xml:space="preserve"> </v>
      </c>
      <c r="AJ150" s="302"/>
      <c r="AK150" s="302"/>
      <c r="AL150" s="313">
        <v>18.559999999999999</v>
      </c>
      <c r="AM150" s="313">
        <v>19.559999999999999</v>
      </c>
      <c r="AN150" s="313">
        <v>24.13</v>
      </c>
      <c r="AO150" s="302"/>
      <c r="AP150" s="302"/>
      <c r="AQ150" s="302" t="str">
        <f>'[5]Precios de contratos anteriores'!BO154</f>
        <v xml:space="preserve"> </v>
      </c>
      <c r="AR150" s="303">
        <v>24.9375</v>
      </c>
      <c r="AS150" s="303">
        <v>24.7</v>
      </c>
      <c r="AT150" s="303">
        <v>26.75</v>
      </c>
      <c r="AU150" s="302" t="str">
        <f>'[5]Precios de contratos anteriores'!BP154</f>
        <v xml:space="preserve"> </v>
      </c>
      <c r="AV150" s="302" t="str">
        <f>'[5]Precios de contratos anteriores'!BQ154</f>
        <v xml:space="preserve"> </v>
      </c>
      <c r="AW150" s="302" t="str">
        <f>'[5]Precios de contratos anteriores'!BR154</f>
        <v xml:space="preserve"> </v>
      </c>
      <c r="AX150" s="303"/>
      <c r="AY150" s="303"/>
      <c r="AZ150" s="303"/>
      <c r="BA150" s="303" t="str">
        <f>'[5]Precios de contratos anteriores'!BS154</f>
        <v xml:space="preserve"> </v>
      </c>
      <c r="BB150" s="303" t="str">
        <f>'[5]Precios de contratos anteriores'!BT154</f>
        <v xml:space="preserve"> </v>
      </c>
      <c r="BC150" s="302"/>
      <c r="BD150" s="302"/>
      <c r="BE150" s="302"/>
      <c r="BF150" s="302"/>
      <c r="BG150" s="302"/>
      <c r="BH150" s="302"/>
      <c r="BI150" s="302"/>
      <c r="BJ150" s="302"/>
      <c r="BK150" s="302"/>
      <c r="BL150" s="302"/>
      <c r="BM150" s="302"/>
      <c r="BN150" s="302"/>
      <c r="BO150" s="302"/>
      <c r="BP150" s="302"/>
      <c r="BQ150" s="302"/>
      <c r="BR150" s="302"/>
      <c r="BS150" s="302" t="str">
        <f>'[5]Precios de contratos anteriores'!CB154</f>
        <v xml:space="preserve"> </v>
      </c>
      <c r="BT150" s="302" t="str">
        <f>'[5]Precios de contratos anteriores'!CC154</f>
        <v xml:space="preserve"> </v>
      </c>
      <c r="BU150" s="302" t="str">
        <f>'[5]Precios de contratos anteriores'!CD154</f>
        <v xml:space="preserve"> </v>
      </c>
      <c r="BV150" s="302"/>
      <c r="BW150" s="302"/>
      <c r="BX150" s="302"/>
      <c r="BY150" s="301" t="str">
        <f>'[5]Precios de contratos anteriores'!CE154</f>
        <v xml:space="preserve"> </v>
      </c>
      <c r="BZ150" s="301" t="str">
        <f>'[5]Precios de contratos anteriores'!CF154</f>
        <v xml:space="preserve"> </v>
      </c>
      <c r="CA150" s="301" t="str">
        <f>'[5]Precios de contratos anteriores'!CG154</f>
        <v xml:space="preserve"> </v>
      </c>
      <c r="CB150" s="301">
        <f t="shared" si="321"/>
        <v>23.198214285714283</v>
      </c>
      <c r="CC150" s="301">
        <f t="shared" si="322"/>
        <v>2.9949397302942988</v>
      </c>
      <c r="CD150" s="301">
        <f t="shared" si="320"/>
        <v>20.203274555419984</v>
      </c>
      <c r="CE150" s="301">
        <f t="shared" si="323"/>
        <v>26.193154016008581</v>
      </c>
      <c r="CF150" s="301">
        <f t="shared" si="324"/>
        <v>26.125000000000004</v>
      </c>
      <c r="CG150" s="300" t="str">
        <f t="shared" si="325"/>
        <v/>
      </c>
      <c r="CH150" s="300" t="str">
        <f t="shared" si="326"/>
        <v/>
      </c>
      <c r="CI150" s="300" t="str">
        <f t="shared" si="327"/>
        <v/>
      </c>
      <c r="CJ150" s="300" t="str">
        <f t="shared" si="328"/>
        <v/>
      </c>
      <c r="CK150" s="300" t="str">
        <f t="shared" si="329"/>
        <v/>
      </c>
      <c r="CL150" s="300" t="str">
        <f t="shared" si="330"/>
        <v/>
      </c>
      <c r="CM150" s="300" t="str">
        <f t="shared" si="331"/>
        <v/>
      </c>
      <c r="CN150" s="300" t="str">
        <f t="shared" si="332"/>
        <v/>
      </c>
      <c r="CO150" s="300" t="str">
        <f t="shared" si="333"/>
        <v/>
      </c>
      <c r="CP150" s="300" t="str">
        <f t="shared" si="334"/>
        <v/>
      </c>
      <c r="CQ150" s="300" t="str">
        <f t="shared" si="335"/>
        <v/>
      </c>
      <c r="CR150" s="300" t="str">
        <f t="shared" si="336"/>
        <v/>
      </c>
      <c r="CS150" s="300" t="str">
        <f t="shared" si="337"/>
        <v/>
      </c>
      <c r="CT150" s="300" t="str">
        <f t="shared" si="338"/>
        <v/>
      </c>
      <c r="CU150" s="300" t="str">
        <f t="shared" si="339"/>
        <v/>
      </c>
      <c r="CV150" s="300" t="str">
        <f t="shared" si="340"/>
        <v/>
      </c>
      <c r="CW150" s="300" t="str">
        <f t="shared" si="341"/>
        <v/>
      </c>
      <c r="CX150" s="300" t="str">
        <f t="shared" si="342"/>
        <v/>
      </c>
      <c r="CY150" s="300" t="str">
        <f t="shared" si="343"/>
        <v/>
      </c>
      <c r="CZ150" s="300" t="str">
        <f t="shared" si="344"/>
        <v/>
      </c>
      <c r="DA150" s="300" t="str">
        <f t="shared" si="345"/>
        <v/>
      </c>
      <c r="DB150" s="300" t="str">
        <f t="shared" si="346"/>
        <v/>
      </c>
      <c r="DC150" s="300" t="str">
        <f t="shared" si="347"/>
        <v/>
      </c>
      <c r="DD150" s="300" t="str">
        <f t="shared" si="348"/>
        <v/>
      </c>
      <c r="DE150" s="300" t="str">
        <f t="shared" si="349"/>
        <v/>
      </c>
      <c r="DF150" s="300" t="str">
        <f t="shared" si="350"/>
        <v/>
      </c>
      <c r="DG150" s="300" t="str">
        <f t="shared" si="351"/>
        <v/>
      </c>
      <c r="DH150" s="300" t="str">
        <f t="shared" si="352"/>
        <v/>
      </c>
      <c r="DI150" s="300" t="str">
        <f t="shared" si="353"/>
        <v/>
      </c>
      <c r="DJ150" s="300" t="str">
        <f t="shared" si="354"/>
        <v/>
      </c>
      <c r="DK150" s="300" t="str">
        <f t="shared" si="355"/>
        <v/>
      </c>
      <c r="DL150" s="300" t="str">
        <f t="shared" si="356"/>
        <v/>
      </c>
      <c r="DM150" s="300">
        <f t="shared" si="357"/>
        <v>24.13</v>
      </c>
      <c r="DN150" s="300" t="str">
        <f t="shared" si="358"/>
        <v/>
      </c>
      <c r="DO150" s="300" t="str">
        <f t="shared" si="359"/>
        <v/>
      </c>
      <c r="DP150" s="300" t="str">
        <f t="shared" si="360"/>
        <v/>
      </c>
      <c r="DQ150" s="300">
        <f t="shared" si="361"/>
        <v>24.9375</v>
      </c>
      <c r="DR150" s="300">
        <f t="shared" si="362"/>
        <v>24.7</v>
      </c>
      <c r="DS150" s="300" t="str">
        <f t="shared" si="363"/>
        <v/>
      </c>
      <c r="DT150" s="300" t="str">
        <f t="shared" si="364"/>
        <v/>
      </c>
      <c r="DU150" s="300" t="str">
        <f t="shared" si="365"/>
        <v/>
      </c>
      <c r="DV150" s="300" t="str">
        <f t="shared" si="366"/>
        <v/>
      </c>
      <c r="DW150" s="300" t="str">
        <f t="shared" si="367"/>
        <v/>
      </c>
      <c r="DX150" s="300" t="str">
        <f t="shared" si="368"/>
        <v/>
      </c>
      <c r="DY150" s="300" t="str">
        <f t="shared" si="369"/>
        <v/>
      </c>
      <c r="DZ150" s="300" t="str">
        <f t="shared" si="370"/>
        <v/>
      </c>
      <c r="EA150" s="300" t="str">
        <f t="shared" si="371"/>
        <v/>
      </c>
      <c r="EB150" s="300" t="str">
        <f t="shared" si="372"/>
        <v/>
      </c>
      <c r="EC150" s="300" t="str">
        <f t="shared" si="373"/>
        <v/>
      </c>
      <c r="ED150" s="300" t="str">
        <f t="shared" si="374"/>
        <v/>
      </c>
      <c r="EE150" s="300" t="str">
        <f t="shared" si="375"/>
        <v/>
      </c>
      <c r="EF150" s="300" t="str">
        <f t="shared" si="376"/>
        <v/>
      </c>
      <c r="EG150" s="300" t="str">
        <f t="shared" si="377"/>
        <v/>
      </c>
      <c r="EH150" s="300" t="str">
        <f t="shared" si="378"/>
        <v/>
      </c>
      <c r="EI150" s="300" t="str">
        <f t="shared" si="379"/>
        <v/>
      </c>
      <c r="EJ150" s="300" t="str">
        <f t="shared" si="380"/>
        <v/>
      </c>
      <c r="EK150" s="300" t="str">
        <f t="shared" si="381"/>
        <v/>
      </c>
      <c r="EL150" s="300" t="str">
        <f t="shared" si="382"/>
        <v/>
      </c>
      <c r="EM150" s="300" t="str">
        <f t="shared" si="383"/>
        <v/>
      </c>
      <c r="EN150" s="300" t="str">
        <f t="shared" si="384"/>
        <v/>
      </c>
      <c r="EO150" s="300" t="str">
        <f t="shared" si="385"/>
        <v/>
      </c>
      <c r="EP150" s="300" t="str">
        <f t="shared" si="386"/>
        <v/>
      </c>
      <c r="EQ150" s="300" t="str">
        <f t="shared" si="387"/>
        <v/>
      </c>
      <c r="ER150" s="300" t="str">
        <f t="shared" si="388"/>
        <v/>
      </c>
      <c r="ES150" s="300" t="str">
        <f t="shared" si="389"/>
        <v/>
      </c>
      <c r="ET150" s="300" t="str">
        <f t="shared" si="390"/>
        <v/>
      </c>
      <c r="EU150" s="300" t="str">
        <f t="shared" si="391"/>
        <v/>
      </c>
      <c r="EV150" s="300" t="str">
        <f t="shared" si="392"/>
        <v/>
      </c>
      <c r="EW150" s="300" t="str">
        <f t="shared" si="393"/>
        <v/>
      </c>
      <c r="EX150" s="300" t="str">
        <f t="shared" si="394"/>
        <v/>
      </c>
      <c r="EY150" s="300" t="str">
        <f t="shared" si="395"/>
        <v/>
      </c>
      <c r="EZ150" s="300" t="str">
        <f t="shared" si="396"/>
        <v/>
      </c>
      <c r="FA150" s="299">
        <f t="shared" si="397"/>
        <v>24.59</v>
      </c>
      <c r="FB150" s="299">
        <f>ROUND(FA150*(1+[5]Inflación!$G$50),2)</f>
        <v>24.91</v>
      </c>
      <c r="FC150" s="298">
        <f t="shared" si="398"/>
        <v>3.5368421052631493E-2</v>
      </c>
    </row>
    <row r="151" spans="2:160" ht="21" customHeight="1">
      <c r="B151" s="309">
        <f t="shared" si="399"/>
        <v>146</v>
      </c>
      <c r="C151" s="315" t="s">
        <v>928</v>
      </c>
      <c r="D151" s="315"/>
      <c r="E151" s="311" t="s">
        <v>12</v>
      </c>
      <c r="F151" s="314">
        <v>29.09</v>
      </c>
      <c r="G151" s="304"/>
      <c r="H151" s="302"/>
      <c r="I151" s="302"/>
      <c r="J151" s="301" t="str">
        <f>'[5]Precios de contratos anteriores'!AV155</f>
        <v xml:space="preserve"> </v>
      </c>
      <c r="K151" s="301" t="str">
        <f>'[5]Precios de contratos anteriores'!AW155</f>
        <v xml:space="preserve"> </v>
      </c>
      <c r="L151" s="301" t="str">
        <f>'[5]Precios de contratos anteriores'!AX155</f>
        <v xml:space="preserve"> </v>
      </c>
      <c r="M151" s="301" t="str">
        <f>'[5]Precios de contratos anteriores'!AY155</f>
        <v xml:space="preserve"> </v>
      </c>
      <c r="N151" s="302"/>
      <c r="O151" s="302"/>
      <c r="P151" s="302"/>
      <c r="Q151" s="302" t="str">
        <f>'[5]Precios de contratos anteriores'!AZ155</f>
        <v xml:space="preserve"> </v>
      </c>
      <c r="R151" s="302" t="str">
        <f>'[5]Precios de contratos anteriores'!BA155</f>
        <v xml:space="preserve"> </v>
      </c>
      <c r="S151" s="302" t="str">
        <f>'[5]Precios de contratos anteriores'!BB155</f>
        <v xml:space="preserve"> </v>
      </c>
      <c r="T151" s="302"/>
      <c r="U151" s="302"/>
      <c r="V151" s="302"/>
      <c r="W151" s="302"/>
      <c r="X151" s="302"/>
      <c r="Y151" s="302"/>
      <c r="Z151" s="302"/>
      <c r="AA151" s="302"/>
      <c r="AB151" s="302"/>
      <c r="AC151" s="302"/>
      <c r="AD151" s="302"/>
      <c r="AE151" s="302"/>
      <c r="AF151" s="302"/>
      <c r="AG151" s="302"/>
      <c r="AH151" s="302"/>
      <c r="AI151" s="302" t="str">
        <f>'[5]Precios de contratos anteriores'!BI155</f>
        <v xml:space="preserve"> </v>
      </c>
      <c r="AJ151" s="302"/>
      <c r="AK151" s="302"/>
      <c r="AL151" s="313"/>
      <c r="AM151" s="313"/>
      <c r="AN151" s="303"/>
      <c r="AO151" s="302"/>
      <c r="AP151" s="302"/>
      <c r="AQ151" s="302" t="str">
        <f>'[5]Precios de contratos anteriores'!BO155</f>
        <v xml:space="preserve"> </v>
      </c>
      <c r="AR151" s="303">
        <v>30.544499999999999</v>
      </c>
      <c r="AS151" s="303">
        <v>30.253599999999999</v>
      </c>
      <c r="AT151" s="303">
        <v>33.185000000000002</v>
      </c>
      <c r="AU151" s="302" t="str">
        <f>'[5]Precios de contratos anteriores'!BP155</f>
        <v xml:space="preserve"> </v>
      </c>
      <c r="AV151" s="302" t="str">
        <f>'[5]Precios de contratos anteriores'!BQ155</f>
        <v xml:space="preserve"> </v>
      </c>
      <c r="AW151" s="302" t="str">
        <f>'[5]Precios de contratos anteriores'!BR155</f>
        <v xml:space="preserve"> </v>
      </c>
      <c r="AX151" s="303">
        <v>26.71</v>
      </c>
      <c r="AY151" s="303">
        <v>25</v>
      </c>
      <c r="AZ151" s="303">
        <v>28.5</v>
      </c>
      <c r="BA151" s="303" t="str">
        <f>'[5]Precios de contratos anteriores'!BS155</f>
        <v xml:space="preserve"> </v>
      </c>
      <c r="BB151" s="303" t="str">
        <f>'[5]Precios de contratos anteriores'!BT155</f>
        <v xml:space="preserve"> </v>
      </c>
      <c r="BC151" s="302"/>
      <c r="BD151" s="302"/>
      <c r="BE151" s="302"/>
      <c r="BF151" s="302"/>
      <c r="BG151" s="302"/>
      <c r="BH151" s="302"/>
      <c r="BI151" s="302"/>
      <c r="BJ151" s="302"/>
      <c r="BK151" s="302"/>
      <c r="BL151" s="302"/>
      <c r="BM151" s="302"/>
      <c r="BN151" s="302"/>
      <c r="BO151" s="302"/>
      <c r="BP151" s="302"/>
      <c r="BQ151" s="302"/>
      <c r="BR151" s="302"/>
      <c r="BS151" s="302" t="str">
        <f>'[5]Precios de contratos anteriores'!CB155</f>
        <v xml:space="preserve"> </v>
      </c>
      <c r="BT151" s="302" t="str">
        <f>'[5]Precios de contratos anteriores'!CC155</f>
        <v xml:space="preserve"> </v>
      </c>
      <c r="BU151" s="302" t="str">
        <f>'[5]Precios de contratos anteriores'!CD155</f>
        <v xml:space="preserve"> </v>
      </c>
      <c r="BV151" s="302"/>
      <c r="BW151" s="302"/>
      <c r="BX151" s="302"/>
      <c r="BY151" s="301" t="str">
        <f>'[5]Precios de contratos anteriores'!CE155</f>
        <v xml:space="preserve"> </v>
      </c>
      <c r="BZ151" s="301" t="str">
        <f>'[5]Precios de contratos anteriores'!CF155</f>
        <v xml:space="preserve"> </v>
      </c>
      <c r="CA151" s="301" t="str">
        <f>'[5]Precios de contratos anteriores'!CG155</f>
        <v xml:space="preserve"> </v>
      </c>
      <c r="CB151" s="301">
        <f t="shared" si="321"/>
        <v>29.04044285714286</v>
      </c>
      <c r="CC151" s="301">
        <f t="shared" si="322"/>
        <v>2.675878947098282</v>
      </c>
      <c r="CD151" s="301">
        <f t="shared" si="320"/>
        <v>26.364563910044577</v>
      </c>
      <c r="CE151" s="301">
        <f t="shared" si="323"/>
        <v>31.716321804241144</v>
      </c>
      <c r="CF151" s="301">
        <f t="shared" si="324"/>
        <v>31.999000000000002</v>
      </c>
      <c r="CG151" s="300" t="str">
        <f t="shared" si="325"/>
        <v/>
      </c>
      <c r="CH151" s="300" t="str">
        <f t="shared" si="326"/>
        <v/>
      </c>
      <c r="CI151" s="300" t="str">
        <f t="shared" si="327"/>
        <v/>
      </c>
      <c r="CJ151" s="300" t="str">
        <f t="shared" si="328"/>
        <v/>
      </c>
      <c r="CK151" s="300" t="str">
        <f t="shared" si="329"/>
        <v/>
      </c>
      <c r="CL151" s="300" t="str">
        <f t="shared" si="330"/>
        <v/>
      </c>
      <c r="CM151" s="300" t="str">
        <f t="shared" si="331"/>
        <v/>
      </c>
      <c r="CN151" s="300" t="str">
        <f t="shared" si="332"/>
        <v/>
      </c>
      <c r="CO151" s="300" t="str">
        <f t="shared" si="333"/>
        <v/>
      </c>
      <c r="CP151" s="300" t="str">
        <f t="shared" si="334"/>
        <v/>
      </c>
      <c r="CQ151" s="300" t="str">
        <f t="shared" si="335"/>
        <v/>
      </c>
      <c r="CR151" s="300" t="str">
        <f t="shared" si="336"/>
        <v/>
      </c>
      <c r="CS151" s="300" t="str">
        <f t="shared" si="337"/>
        <v/>
      </c>
      <c r="CT151" s="300" t="str">
        <f t="shared" si="338"/>
        <v/>
      </c>
      <c r="CU151" s="300" t="str">
        <f t="shared" si="339"/>
        <v/>
      </c>
      <c r="CV151" s="300" t="str">
        <f t="shared" si="340"/>
        <v/>
      </c>
      <c r="CW151" s="300" t="str">
        <f t="shared" si="341"/>
        <v/>
      </c>
      <c r="CX151" s="300" t="str">
        <f t="shared" si="342"/>
        <v/>
      </c>
      <c r="CY151" s="300" t="str">
        <f t="shared" si="343"/>
        <v/>
      </c>
      <c r="CZ151" s="300" t="str">
        <f t="shared" si="344"/>
        <v/>
      </c>
      <c r="DA151" s="300" t="str">
        <f t="shared" si="345"/>
        <v/>
      </c>
      <c r="DB151" s="300" t="str">
        <f t="shared" si="346"/>
        <v/>
      </c>
      <c r="DC151" s="300" t="str">
        <f t="shared" si="347"/>
        <v/>
      </c>
      <c r="DD151" s="300" t="str">
        <f t="shared" si="348"/>
        <v/>
      </c>
      <c r="DE151" s="300" t="str">
        <f t="shared" si="349"/>
        <v/>
      </c>
      <c r="DF151" s="300" t="str">
        <f t="shared" si="350"/>
        <v/>
      </c>
      <c r="DG151" s="300" t="str">
        <f t="shared" si="351"/>
        <v/>
      </c>
      <c r="DH151" s="300" t="str">
        <f t="shared" si="352"/>
        <v/>
      </c>
      <c r="DI151" s="300" t="str">
        <f t="shared" si="353"/>
        <v/>
      </c>
      <c r="DJ151" s="300" t="str">
        <f t="shared" si="354"/>
        <v/>
      </c>
      <c r="DK151" s="300" t="str">
        <f t="shared" si="355"/>
        <v/>
      </c>
      <c r="DL151" s="300" t="str">
        <f t="shared" si="356"/>
        <v/>
      </c>
      <c r="DM151" s="300" t="str">
        <f t="shared" si="357"/>
        <v/>
      </c>
      <c r="DN151" s="300" t="str">
        <f t="shared" si="358"/>
        <v/>
      </c>
      <c r="DO151" s="300" t="str">
        <f t="shared" si="359"/>
        <v/>
      </c>
      <c r="DP151" s="300" t="str">
        <f t="shared" si="360"/>
        <v/>
      </c>
      <c r="DQ151" s="300">
        <f t="shared" si="361"/>
        <v>30.544499999999999</v>
      </c>
      <c r="DR151" s="300">
        <f t="shared" si="362"/>
        <v>30.253599999999999</v>
      </c>
      <c r="DS151" s="300" t="str">
        <f t="shared" si="363"/>
        <v/>
      </c>
      <c r="DT151" s="300" t="str">
        <f t="shared" si="364"/>
        <v/>
      </c>
      <c r="DU151" s="300" t="str">
        <f t="shared" si="365"/>
        <v/>
      </c>
      <c r="DV151" s="300" t="str">
        <f t="shared" si="366"/>
        <v/>
      </c>
      <c r="DW151" s="300">
        <f t="shared" si="367"/>
        <v>26.71</v>
      </c>
      <c r="DX151" s="300" t="str">
        <f t="shared" si="368"/>
        <v/>
      </c>
      <c r="DY151" s="300">
        <f t="shared" si="369"/>
        <v>28.5</v>
      </c>
      <c r="DZ151" s="300" t="str">
        <f t="shared" si="370"/>
        <v/>
      </c>
      <c r="EA151" s="300" t="str">
        <f t="shared" si="371"/>
        <v/>
      </c>
      <c r="EB151" s="300" t="str">
        <f t="shared" si="372"/>
        <v/>
      </c>
      <c r="EC151" s="300" t="str">
        <f t="shared" si="373"/>
        <v/>
      </c>
      <c r="ED151" s="300" t="str">
        <f t="shared" si="374"/>
        <v/>
      </c>
      <c r="EE151" s="300" t="str">
        <f t="shared" si="375"/>
        <v/>
      </c>
      <c r="EF151" s="300" t="str">
        <f t="shared" si="376"/>
        <v/>
      </c>
      <c r="EG151" s="300" t="str">
        <f t="shared" si="377"/>
        <v/>
      </c>
      <c r="EH151" s="300" t="str">
        <f t="shared" si="378"/>
        <v/>
      </c>
      <c r="EI151" s="300" t="str">
        <f t="shared" si="379"/>
        <v/>
      </c>
      <c r="EJ151" s="300" t="str">
        <f t="shared" si="380"/>
        <v/>
      </c>
      <c r="EK151" s="300" t="str">
        <f t="shared" si="381"/>
        <v/>
      </c>
      <c r="EL151" s="300" t="str">
        <f t="shared" si="382"/>
        <v/>
      </c>
      <c r="EM151" s="300" t="str">
        <f t="shared" si="383"/>
        <v/>
      </c>
      <c r="EN151" s="300" t="str">
        <f t="shared" si="384"/>
        <v/>
      </c>
      <c r="EO151" s="300" t="str">
        <f t="shared" si="385"/>
        <v/>
      </c>
      <c r="EP151" s="300" t="str">
        <f t="shared" si="386"/>
        <v/>
      </c>
      <c r="EQ151" s="300" t="str">
        <f t="shared" si="387"/>
        <v/>
      </c>
      <c r="ER151" s="300" t="str">
        <f t="shared" si="388"/>
        <v/>
      </c>
      <c r="ES151" s="300" t="str">
        <f t="shared" si="389"/>
        <v/>
      </c>
      <c r="ET151" s="300" t="str">
        <f t="shared" si="390"/>
        <v/>
      </c>
      <c r="EU151" s="300" t="str">
        <f t="shared" si="391"/>
        <v/>
      </c>
      <c r="EV151" s="300" t="str">
        <f t="shared" si="392"/>
        <v/>
      </c>
      <c r="EW151" s="300" t="str">
        <f t="shared" si="393"/>
        <v/>
      </c>
      <c r="EX151" s="300" t="str">
        <f t="shared" si="394"/>
        <v/>
      </c>
      <c r="EY151" s="300" t="str">
        <f t="shared" si="395"/>
        <v/>
      </c>
      <c r="EZ151" s="300" t="str">
        <f t="shared" si="396"/>
        <v/>
      </c>
      <c r="FA151" s="299">
        <f t="shared" si="397"/>
        <v>29.08</v>
      </c>
      <c r="FB151" s="299">
        <f>ROUND(FA151*(1+[5]Inflación!$G$50),2)</f>
        <v>29.45</v>
      </c>
      <c r="FC151" s="298">
        <f t="shared" si="398"/>
        <v>-3.4376074252329136E-4</v>
      </c>
    </row>
    <row r="152" spans="2:160" ht="21" customHeight="1">
      <c r="B152" s="309">
        <f t="shared" si="399"/>
        <v>147</v>
      </c>
      <c r="C152" s="312" t="s">
        <v>927</v>
      </c>
      <c r="D152" s="307" t="s">
        <v>919</v>
      </c>
      <c r="E152" s="311" t="s">
        <v>12</v>
      </c>
      <c r="F152" s="305"/>
      <c r="G152" s="310">
        <v>12.66</v>
      </c>
      <c r="H152" s="303">
        <v>42.5</v>
      </c>
      <c r="I152" s="302"/>
      <c r="J152" s="301" t="str">
        <f>'[5]Precios de contratos anteriores'!AV156</f>
        <v xml:space="preserve"> </v>
      </c>
      <c r="K152" s="301" t="str">
        <f>'[5]Precios de contratos anteriores'!AW156</f>
        <v xml:space="preserve"> </v>
      </c>
      <c r="L152" s="301" t="str">
        <f>'[5]Precios de contratos anteriores'!AX156</f>
        <v xml:space="preserve"> </v>
      </c>
      <c r="M152" s="301" t="str">
        <f>'[5]Precios de contratos anteriores'!AY156</f>
        <v xml:space="preserve"> </v>
      </c>
      <c r="N152" s="303"/>
      <c r="O152" s="302"/>
      <c r="P152" s="302"/>
      <c r="Q152" s="302" t="str">
        <f>'[5]Precios de contratos anteriores'!AZ156</f>
        <v xml:space="preserve"> </v>
      </c>
      <c r="R152" s="302" t="str">
        <f>'[5]Precios de contratos anteriores'!BA156</f>
        <v xml:space="preserve"> </v>
      </c>
      <c r="S152" s="302" t="str">
        <f>'[5]Precios de contratos anteriores'!BB156</f>
        <v xml:space="preserve"> </v>
      </c>
      <c r="T152" s="303"/>
      <c r="U152" s="302"/>
      <c r="V152" s="302"/>
      <c r="W152" s="302"/>
      <c r="X152" s="302"/>
      <c r="Y152" s="302"/>
      <c r="Z152" s="303"/>
      <c r="AA152" s="302"/>
      <c r="AB152" s="302"/>
      <c r="AC152" s="302"/>
      <c r="AD152" s="302"/>
      <c r="AE152" s="302"/>
      <c r="AF152" s="303"/>
      <c r="AG152" s="302"/>
      <c r="AH152" s="302"/>
      <c r="AI152" s="302" t="str">
        <f>'[5]Precios de contratos anteriores'!BI156</f>
        <v xml:space="preserve"> </v>
      </c>
      <c r="AJ152" s="302"/>
      <c r="AK152" s="302"/>
      <c r="AL152" s="303"/>
      <c r="AM152" s="302"/>
      <c r="AN152" s="302"/>
      <c r="AO152" s="302"/>
      <c r="AP152" s="302"/>
      <c r="AQ152" s="302" t="str">
        <f>'[5]Precios de contratos anteriores'!BO156</f>
        <v xml:space="preserve"> </v>
      </c>
      <c r="AR152" s="303"/>
      <c r="AS152" s="302"/>
      <c r="AT152" s="302"/>
      <c r="AU152" s="302" t="str">
        <f>'[5]Precios de contratos anteriores'!BP156</f>
        <v xml:space="preserve"> </v>
      </c>
      <c r="AV152" s="302" t="str">
        <f>'[5]Precios de contratos anteriores'!BQ156</f>
        <v xml:space="preserve"> </v>
      </c>
      <c r="AW152" s="302" t="str">
        <f>'[5]Precios de contratos anteriores'!BR156</f>
        <v xml:space="preserve"> </v>
      </c>
      <c r="AX152" s="303"/>
      <c r="AY152" s="302"/>
      <c r="AZ152" s="302"/>
      <c r="BA152" s="303" t="str">
        <f>'[5]Precios de contratos anteriores'!BS156</f>
        <v xml:space="preserve"> </v>
      </c>
      <c r="BB152" s="303" t="str">
        <f>'[5]Precios de contratos anteriores'!BT156</f>
        <v xml:space="preserve"> </v>
      </c>
      <c r="BC152" s="302"/>
      <c r="BD152" s="303"/>
      <c r="BE152" s="302"/>
      <c r="BF152" s="302"/>
      <c r="BG152" s="302"/>
      <c r="BH152" s="302"/>
      <c r="BI152" s="302"/>
      <c r="BJ152" s="303"/>
      <c r="BK152" s="302"/>
      <c r="BL152" s="302"/>
      <c r="BM152" s="302"/>
      <c r="BN152" s="302"/>
      <c r="BO152" s="302"/>
      <c r="BP152" s="303"/>
      <c r="BQ152" s="302"/>
      <c r="BR152" s="302"/>
      <c r="BS152" s="302" t="str">
        <f>'[5]Precios de contratos anteriores'!CB156</f>
        <v xml:space="preserve"> </v>
      </c>
      <c r="BT152" s="302" t="str">
        <f>'[5]Precios de contratos anteriores'!CC156</f>
        <v xml:space="preserve"> </v>
      </c>
      <c r="BU152" s="302" t="str">
        <f>'[5]Precios de contratos anteriores'!CD156</f>
        <v xml:space="preserve"> </v>
      </c>
      <c r="BV152" s="303"/>
      <c r="BW152" s="302"/>
      <c r="BX152" s="302"/>
      <c r="BY152" s="301" t="str">
        <f>'[5]Precios de contratos anteriores'!CE156</f>
        <v xml:space="preserve"> </v>
      </c>
      <c r="BZ152" s="301" t="str">
        <f>'[5]Precios de contratos anteriores'!CF156</f>
        <v xml:space="preserve"> </v>
      </c>
      <c r="CA152" s="301" t="str">
        <f>'[5]Precios de contratos anteriores'!CG156</f>
        <v xml:space="preserve"> </v>
      </c>
      <c r="CB152" s="301">
        <f t="shared" si="321"/>
        <v>27.58</v>
      </c>
      <c r="CC152" s="301">
        <f t="shared" si="322"/>
        <v>21.100066350606578</v>
      </c>
      <c r="CD152" s="301">
        <f t="shared" si="320"/>
        <v>6.4799336493934199</v>
      </c>
      <c r="CE152" s="301">
        <f t="shared" si="323"/>
        <v>48.68006635060658</v>
      </c>
      <c r="CF152" s="301">
        <f t="shared" si="324"/>
        <v>0</v>
      </c>
      <c r="CG152" s="300" t="str">
        <f t="shared" si="325"/>
        <v/>
      </c>
      <c r="CH152" s="300" t="str">
        <f t="shared" si="326"/>
        <v/>
      </c>
      <c r="CI152" s="300" t="str">
        <f t="shared" si="327"/>
        <v/>
      </c>
      <c r="CJ152" s="300" t="str">
        <f t="shared" si="328"/>
        <v/>
      </c>
      <c r="CK152" s="300" t="str">
        <f t="shared" si="329"/>
        <v/>
      </c>
      <c r="CL152" s="300" t="str">
        <f t="shared" si="330"/>
        <v/>
      </c>
      <c r="CM152" s="300" t="str">
        <f t="shared" si="331"/>
        <v/>
      </c>
      <c r="CN152" s="300" t="str">
        <f t="shared" si="332"/>
        <v/>
      </c>
      <c r="CO152" s="300" t="str">
        <f t="shared" si="333"/>
        <v/>
      </c>
      <c r="CP152" s="300" t="str">
        <f t="shared" si="334"/>
        <v/>
      </c>
      <c r="CQ152" s="300" t="str">
        <f t="shared" si="335"/>
        <v/>
      </c>
      <c r="CR152" s="300" t="str">
        <f t="shared" si="336"/>
        <v/>
      </c>
      <c r="CS152" s="300" t="str">
        <f t="shared" si="337"/>
        <v/>
      </c>
      <c r="CT152" s="300" t="str">
        <f t="shared" si="338"/>
        <v/>
      </c>
      <c r="CU152" s="300" t="str">
        <f t="shared" si="339"/>
        <v/>
      </c>
      <c r="CV152" s="300" t="str">
        <f t="shared" si="340"/>
        <v/>
      </c>
      <c r="CW152" s="300" t="str">
        <f t="shared" si="341"/>
        <v/>
      </c>
      <c r="CX152" s="300" t="str">
        <f t="shared" si="342"/>
        <v/>
      </c>
      <c r="CY152" s="300" t="str">
        <f t="shared" si="343"/>
        <v/>
      </c>
      <c r="CZ152" s="300" t="str">
        <f t="shared" si="344"/>
        <v/>
      </c>
      <c r="DA152" s="300" t="str">
        <f t="shared" si="345"/>
        <v/>
      </c>
      <c r="DB152" s="300" t="str">
        <f t="shared" si="346"/>
        <v/>
      </c>
      <c r="DC152" s="300" t="str">
        <f t="shared" si="347"/>
        <v/>
      </c>
      <c r="DD152" s="300" t="str">
        <f t="shared" si="348"/>
        <v/>
      </c>
      <c r="DE152" s="300" t="str">
        <f t="shared" si="349"/>
        <v/>
      </c>
      <c r="DF152" s="300" t="str">
        <f t="shared" si="350"/>
        <v/>
      </c>
      <c r="DG152" s="300" t="str">
        <f t="shared" si="351"/>
        <v/>
      </c>
      <c r="DH152" s="300" t="str">
        <f t="shared" si="352"/>
        <v/>
      </c>
      <c r="DI152" s="300" t="str">
        <f t="shared" si="353"/>
        <v/>
      </c>
      <c r="DJ152" s="300" t="str">
        <f t="shared" si="354"/>
        <v/>
      </c>
      <c r="DK152" s="300" t="str">
        <f t="shared" si="355"/>
        <v/>
      </c>
      <c r="DL152" s="300" t="str">
        <f t="shared" si="356"/>
        <v/>
      </c>
      <c r="DM152" s="300" t="str">
        <f t="shared" si="357"/>
        <v/>
      </c>
      <c r="DN152" s="300" t="str">
        <f t="shared" si="358"/>
        <v/>
      </c>
      <c r="DO152" s="300" t="str">
        <f t="shared" si="359"/>
        <v/>
      </c>
      <c r="DP152" s="300" t="str">
        <f t="shared" si="360"/>
        <v/>
      </c>
      <c r="DQ152" s="300" t="str">
        <f t="shared" si="361"/>
        <v/>
      </c>
      <c r="DR152" s="300" t="str">
        <f t="shared" si="362"/>
        <v/>
      </c>
      <c r="DS152" s="300" t="str">
        <f t="shared" si="363"/>
        <v/>
      </c>
      <c r="DT152" s="300" t="str">
        <f t="shared" si="364"/>
        <v/>
      </c>
      <c r="DU152" s="300" t="str">
        <f t="shared" si="365"/>
        <v/>
      </c>
      <c r="DV152" s="300" t="str">
        <f t="shared" si="366"/>
        <v/>
      </c>
      <c r="DW152" s="300" t="str">
        <f t="shared" si="367"/>
        <v/>
      </c>
      <c r="DX152" s="300" t="str">
        <f t="shared" si="368"/>
        <v/>
      </c>
      <c r="DY152" s="300" t="str">
        <f t="shared" si="369"/>
        <v/>
      </c>
      <c r="DZ152" s="300" t="str">
        <f t="shared" si="370"/>
        <v/>
      </c>
      <c r="EA152" s="300" t="str">
        <f t="shared" si="371"/>
        <v/>
      </c>
      <c r="EB152" s="300" t="str">
        <f t="shared" si="372"/>
        <v/>
      </c>
      <c r="EC152" s="300" t="str">
        <f t="shared" si="373"/>
        <v/>
      </c>
      <c r="ED152" s="300" t="str">
        <f t="shared" si="374"/>
        <v/>
      </c>
      <c r="EE152" s="300" t="str">
        <f t="shared" si="375"/>
        <v/>
      </c>
      <c r="EF152" s="300" t="str">
        <f t="shared" si="376"/>
        <v/>
      </c>
      <c r="EG152" s="300" t="str">
        <f t="shared" si="377"/>
        <v/>
      </c>
      <c r="EH152" s="300" t="str">
        <f t="shared" si="378"/>
        <v/>
      </c>
      <c r="EI152" s="300" t="str">
        <f t="shared" si="379"/>
        <v/>
      </c>
      <c r="EJ152" s="300" t="str">
        <f t="shared" si="380"/>
        <v/>
      </c>
      <c r="EK152" s="300" t="str">
        <f t="shared" si="381"/>
        <v/>
      </c>
      <c r="EL152" s="300" t="str">
        <f t="shared" si="382"/>
        <v/>
      </c>
      <c r="EM152" s="300" t="str">
        <f t="shared" si="383"/>
        <v/>
      </c>
      <c r="EN152" s="300" t="str">
        <f t="shared" si="384"/>
        <v/>
      </c>
      <c r="EO152" s="300" t="str">
        <f t="shared" si="385"/>
        <v/>
      </c>
      <c r="EP152" s="300" t="str">
        <f t="shared" si="386"/>
        <v/>
      </c>
      <c r="EQ152" s="300" t="str">
        <f t="shared" si="387"/>
        <v/>
      </c>
      <c r="ER152" s="300" t="str">
        <f t="shared" si="388"/>
        <v/>
      </c>
      <c r="ES152" s="300" t="str">
        <f t="shared" si="389"/>
        <v/>
      </c>
      <c r="ET152" s="300" t="str">
        <f t="shared" si="390"/>
        <v/>
      </c>
      <c r="EU152" s="300" t="str">
        <f t="shared" si="391"/>
        <v/>
      </c>
      <c r="EV152" s="300" t="str">
        <f t="shared" si="392"/>
        <v/>
      </c>
      <c r="EW152" s="300" t="str">
        <f t="shared" si="393"/>
        <v/>
      </c>
      <c r="EX152" s="300" t="str">
        <f t="shared" si="394"/>
        <v/>
      </c>
      <c r="EY152" s="300" t="str">
        <f t="shared" si="395"/>
        <v/>
      </c>
      <c r="EZ152" s="300" t="str">
        <f t="shared" si="396"/>
        <v/>
      </c>
      <c r="FA152" s="299">
        <f t="shared" si="397"/>
        <v>12.66</v>
      </c>
      <c r="FB152" s="299">
        <f>ROUND(FA152*(1+[5]Inflación!$G$50),2)</f>
        <v>12.82</v>
      </c>
      <c r="FC152" s="298" t="str">
        <f t="shared" si="398"/>
        <v xml:space="preserve"> </v>
      </c>
    </row>
    <row r="153" spans="2:160" ht="21" customHeight="1">
      <c r="B153" s="309">
        <f t="shared" si="399"/>
        <v>148</v>
      </c>
      <c r="C153" s="308" t="s">
        <v>926</v>
      </c>
      <c r="D153" s="307" t="s">
        <v>919</v>
      </c>
      <c r="E153" s="306" t="s">
        <v>12</v>
      </c>
      <c r="F153" s="305"/>
      <c r="G153" s="304"/>
      <c r="H153" s="303">
        <v>2.87</v>
      </c>
      <c r="I153" s="302"/>
      <c r="J153" s="301" t="str">
        <f>'[5]Precios de contratos anteriores'!AV157</f>
        <v xml:space="preserve"> </v>
      </c>
      <c r="K153" s="301" t="str">
        <f>'[5]Precios de contratos anteriores'!AW157</f>
        <v xml:space="preserve"> </v>
      </c>
      <c r="L153" s="301" t="str">
        <f>'[5]Precios de contratos anteriores'!AX157</f>
        <v xml:space="preserve"> </v>
      </c>
      <c r="M153" s="301" t="str">
        <f>'[5]Precios de contratos anteriores'!AY157</f>
        <v xml:space="preserve"> </v>
      </c>
      <c r="N153" s="303"/>
      <c r="O153" s="302"/>
      <c r="P153" s="302"/>
      <c r="Q153" s="302" t="str">
        <f>'[5]Precios de contratos anteriores'!AZ157</f>
        <v xml:space="preserve"> </v>
      </c>
      <c r="R153" s="302" t="str">
        <f>'[5]Precios de contratos anteriores'!BA157</f>
        <v xml:space="preserve"> </v>
      </c>
      <c r="S153" s="302" t="str">
        <f>'[5]Precios de contratos anteriores'!BB157</f>
        <v xml:space="preserve"> </v>
      </c>
      <c r="T153" s="303"/>
      <c r="U153" s="302"/>
      <c r="V153" s="302"/>
      <c r="W153" s="303"/>
      <c r="Y153" s="302"/>
      <c r="Z153" s="303"/>
      <c r="AA153" s="302"/>
      <c r="AB153" s="302"/>
      <c r="AC153" s="303"/>
      <c r="AE153" s="302"/>
      <c r="AF153" s="303"/>
      <c r="AG153" s="302"/>
      <c r="AH153" s="302"/>
      <c r="AI153" s="302">
        <f>'[5]Precios de contratos anteriores'!BI157</f>
        <v>2.2981607999999998</v>
      </c>
      <c r="AK153" s="302"/>
      <c r="AL153" s="303"/>
      <c r="AM153" s="302"/>
      <c r="AN153" s="302"/>
      <c r="AO153" s="303"/>
      <c r="AQ153" s="302" t="str">
        <f>'[5]Precios de contratos anteriores'!BO157</f>
        <v xml:space="preserve"> </v>
      </c>
      <c r="AR153" s="303"/>
      <c r="AS153" s="302"/>
      <c r="AT153" s="302"/>
      <c r="AU153" s="302" t="str">
        <f>'[5]Precios de contratos anteriores'!BP157</f>
        <v xml:space="preserve"> </v>
      </c>
      <c r="AV153" s="302" t="str">
        <f>'[5]Precios de contratos anteriores'!BQ157</f>
        <v xml:space="preserve"> </v>
      </c>
      <c r="AW153" s="302" t="str">
        <f>'[5]Precios de contratos anteriores'!BR157</f>
        <v xml:space="preserve"> </v>
      </c>
      <c r="AX153" s="303"/>
      <c r="AY153" s="302"/>
      <c r="AZ153" s="302"/>
      <c r="BA153" s="303" t="str">
        <f>'[5]Precios de contratos anteriores'!BS157</f>
        <v xml:space="preserve"> </v>
      </c>
      <c r="BB153" s="303" t="str">
        <f>'[5]Precios de contratos anteriores'!BT157</f>
        <v xml:space="preserve"> </v>
      </c>
      <c r="BC153" s="302"/>
      <c r="BD153" s="303"/>
      <c r="BE153" s="302"/>
      <c r="BF153" s="302"/>
      <c r="BG153" s="303"/>
      <c r="BI153" s="302"/>
      <c r="BJ153" s="303"/>
      <c r="BK153" s="302"/>
      <c r="BL153" s="302"/>
      <c r="BM153" s="303"/>
      <c r="BO153" s="302"/>
      <c r="BP153" s="303"/>
      <c r="BQ153" s="302"/>
      <c r="BR153" s="302"/>
      <c r="BS153" s="302" t="str">
        <f>'[5]Precios de contratos anteriores'!CB157</f>
        <v xml:space="preserve"> </v>
      </c>
      <c r="BT153" s="302" t="str">
        <f>'[5]Precios de contratos anteriores'!CC157</f>
        <v xml:space="preserve"> </v>
      </c>
      <c r="BU153" s="302" t="str">
        <f>'[5]Precios de contratos anteriores'!CD157</f>
        <v xml:space="preserve"> </v>
      </c>
      <c r="BV153" s="303"/>
      <c r="BW153" s="302"/>
      <c r="BX153" s="302"/>
      <c r="BY153" s="301">
        <f>'[5]Precios de contratos anteriores'!CE157</f>
        <v>1.7466600000000001</v>
      </c>
      <c r="BZ153" s="301" t="str">
        <f>'[5]Precios de contratos anteriores'!CF157</f>
        <v xml:space="preserve"> </v>
      </c>
      <c r="CA153" s="301" t="str">
        <f>'[5]Precios de contratos anteriores'!CG157</f>
        <v xml:space="preserve"> </v>
      </c>
      <c r="CB153" s="301">
        <f t="shared" si="321"/>
        <v>2.3049402666666667</v>
      </c>
      <c r="CC153" s="301">
        <f t="shared" si="322"/>
        <v>0.56170068521964034</v>
      </c>
      <c r="CD153" s="301">
        <f t="shared" si="320"/>
        <v>1.7432395814470265</v>
      </c>
      <c r="CE153" s="301">
        <f t="shared" si="323"/>
        <v>2.866640951886307</v>
      </c>
      <c r="CF153" s="301">
        <f t="shared" si="324"/>
        <v>0</v>
      </c>
      <c r="CG153" s="300" t="str">
        <f t="shared" si="325"/>
        <v/>
      </c>
      <c r="CH153" s="300" t="str">
        <f t="shared" si="326"/>
        <v/>
      </c>
      <c r="CI153" s="300" t="str">
        <f t="shared" si="327"/>
        <v/>
      </c>
      <c r="CJ153" s="300" t="str">
        <f t="shared" si="328"/>
        <v/>
      </c>
      <c r="CK153" s="300" t="str">
        <f t="shared" si="329"/>
        <v/>
      </c>
      <c r="CL153" s="300" t="str">
        <f t="shared" si="330"/>
        <v/>
      </c>
      <c r="CM153" s="300" t="str">
        <f t="shared" si="331"/>
        <v/>
      </c>
      <c r="CN153" s="300" t="str">
        <f t="shared" si="332"/>
        <v/>
      </c>
      <c r="CO153" s="300" t="str">
        <f t="shared" si="333"/>
        <v/>
      </c>
      <c r="CP153" s="300" t="str">
        <f t="shared" si="334"/>
        <v/>
      </c>
      <c r="CQ153" s="300" t="str">
        <f t="shared" si="335"/>
        <v/>
      </c>
      <c r="CR153" s="300" t="str">
        <f t="shared" si="336"/>
        <v/>
      </c>
      <c r="CS153" s="300" t="str">
        <f t="shared" si="337"/>
        <v/>
      </c>
      <c r="CT153" s="300" t="str">
        <f t="shared" si="338"/>
        <v/>
      </c>
      <c r="CU153" s="300" t="str">
        <f t="shared" si="339"/>
        <v/>
      </c>
      <c r="CV153" s="300" t="str">
        <f t="shared" si="340"/>
        <v/>
      </c>
      <c r="CW153" s="300" t="str">
        <f t="shared" si="341"/>
        <v/>
      </c>
      <c r="CX153" s="300" t="str">
        <f t="shared" si="342"/>
        <v/>
      </c>
      <c r="CY153" s="300" t="str">
        <f t="shared" si="343"/>
        <v/>
      </c>
      <c r="CZ153" s="300" t="str">
        <f t="shared" si="344"/>
        <v/>
      </c>
      <c r="DA153" s="300" t="str">
        <f t="shared" si="345"/>
        <v/>
      </c>
      <c r="DB153" s="300" t="str">
        <f t="shared" si="346"/>
        <v/>
      </c>
      <c r="DC153" s="300" t="str">
        <f t="shared" si="347"/>
        <v/>
      </c>
      <c r="DD153" s="300" t="str">
        <f t="shared" si="348"/>
        <v/>
      </c>
      <c r="DE153" s="300" t="str">
        <f t="shared" si="349"/>
        <v/>
      </c>
      <c r="DF153" s="300" t="str">
        <f t="shared" si="350"/>
        <v/>
      </c>
      <c r="DG153" s="300" t="str">
        <f t="shared" si="351"/>
        <v/>
      </c>
      <c r="DH153" s="300" t="str">
        <f t="shared" si="352"/>
        <v/>
      </c>
      <c r="DI153" s="300" t="str">
        <f t="shared" si="353"/>
        <v/>
      </c>
      <c r="DJ153" s="300" t="str">
        <f t="shared" si="354"/>
        <v/>
      </c>
      <c r="DK153" s="300" t="str">
        <f t="shared" si="355"/>
        <v/>
      </c>
      <c r="DL153" s="300" t="str">
        <f t="shared" si="356"/>
        <v/>
      </c>
      <c r="DM153" s="300" t="str">
        <f t="shared" si="357"/>
        <v/>
      </c>
      <c r="DN153" s="300" t="str">
        <f t="shared" si="358"/>
        <v/>
      </c>
      <c r="DO153" s="300" t="str">
        <f t="shared" si="359"/>
        <v/>
      </c>
      <c r="DP153" s="300" t="str">
        <f t="shared" si="360"/>
        <v/>
      </c>
      <c r="DQ153" s="300" t="str">
        <f t="shared" si="361"/>
        <v/>
      </c>
      <c r="DR153" s="300" t="str">
        <f t="shared" si="362"/>
        <v/>
      </c>
      <c r="DS153" s="300" t="str">
        <f t="shared" si="363"/>
        <v/>
      </c>
      <c r="DT153" s="300" t="str">
        <f t="shared" si="364"/>
        <v/>
      </c>
      <c r="DU153" s="300" t="str">
        <f t="shared" si="365"/>
        <v/>
      </c>
      <c r="DV153" s="300" t="str">
        <f t="shared" si="366"/>
        <v/>
      </c>
      <c r="DW153" s="300" t="str">
        <f t="shared" si="367"/>
        <v/>
      </c>
      <c r="DX153" s="300" t="str">
        <f t="shared" si="368"/>
        <v/>
      </c>
      <c r="DY153" s="300" t="str">
        <f t="shared" si="369"/>
        <v/>
      </c>
      <c r="DZ153" s="300" t="str">
        <f t="shared" si="370"/>
        <v/>
      </c>
      <c r="EA153" s="300" t="str">
        <f t="shared" si="371"/>
        <v/>
      </c>
      <c r="EB153" s="300" t="str">
        <f t="shared" si="372"/>
        <v/>
      </c>
      <c r="EC153" s="300" t="str">
        <f t="shared" si="373"/>
        <v/>
      </c>
      <c r="ED153" s="300" t="str">
        <f t="shared" si="374"/>
        <v/>
      </c>
      <c r="EE153" s="300" t="str">
        <f t="shared" si="375"/>
        <v/>
      </c>
      <c r="EF153" s="300" t="str">
        <f t="shared" si="376"/>
        <v/>
      </c>
      <c r="EG153" s="300" t="str">
        <f t="shared" si="377"/>
        <v/>
      </c>
      <c r="EH153" s="300" t="str">
        <f t="shared" si="378"/>
        <v/>
      </c>
      <c r="EI153" s="300" t="str">
        <f t="shared" si="379"/>
        <v/>
      </c>
      <c r="EJ153" s="300" t="str">
        <f t="shared" si="380"/>
        <v/>
      </c>
      <c r="EK153" s="300" t="str">
        <f t="shared" si="381"/>
        <v/>
      </c>
      <c r="EL153" s="300" t="str">
        <f t="shared" si="382"/>
        <v/>
      </c>
      <c r="EM153" s="300" t="str">
        <f t="shared" si="383"/>
        <v/>
      </c>
      <c r="EN153" s="300" t="str">
        <f t="shared" si="384"/>
        <v/>
      </c>
      <c r="EO153" s="300" t="str">
        <f t="shared" si="385"/>
        <v/>
      </c>
      <c r="EP153" s="300" t="str">
        <f t="shared" si="386"/>
        <v/>
      </c>
      <c r="EQ153" s="300" t="str">
        <f t="shared" si="387"/>
        <v/>
      </c>
      <c r="ER153" s="300" t="str">
        <f t="shared" si="388"/>
        <v/>
      </c>
      <c r="ES153" s="300" t="str">
        <f t="shared" si="389"/>
        <v/>
      </c>
      <c r="ET153" s="300" t="str">
        <f t="shared" si="390"/>
        <v/>
      </c>
      <c r="EU153" s="300" t="str">
        <f t="shared" si="391"/>
        <v/>
      </c>
      <c r="EV153" s="300" t="str">
        <f t="shared" si="392"/>
        <v/>
      </c>
      <c r="EW153" s="300" t="str">
        <f t="shared" si="393"/>
        <v/>
      </c>
      <c r="EX153" s="300" t="str">
        <f t="shared" si="394"/>
        <v/>
      </c>
      <c r="EY153" s="300" t="str">
        <f t="shared" si="395"/>
        <v/>
      </c>
      <c r="EZ153" s="300" t="str">
        <f t="shared" si="396"/>
        <v/>
      </c>
      <c r="FA153" s="299">
        <f t="shared" si="397"/>
        <v>0</v>
      </c>
      <c r="FB153" s="299">
        <f>ROUND(FA153*(1+[5]Inflación!$G$50),2)</f>
        <v>0</v>
      </c>
      <c r="FC153" s="298" t="str">
        <f t="shared" si="398"/>
        <v xml:space="preserve"> </v>
      </c>
      <c r="FD153" s="292" t="s">
        <v>918</v>
      </c>
    </row>
    <row r="154" spans="2:160" ht="21" customHeight="1">
      <c r="B154" s="309">
        <f t="shared" si="399"/>
        <v>149</v>
      </c>
      <c r="C154" s="308" t="s">
        <v>925</v>
      </c>
      <c r="D154" s="307" t="s">
        <v>919</v>
      </c>
      <c r="E154" s="306" t="s">
        <v>129</v>
      </c>
      <c r="F154" s="305"/>
      <c r="G154" s="310">
        <v>5.65</v>
      </c>
      <c r="H154" s="303">
        <v>8.92</v>
      </c>
      <c r="I154" s="302"/>
      <c r="J154" s="301" t="str">
        <f>'[5]Precios de contratos anteriores'!AV158</f>
        <v xml:space="preserve"> </v>
      </c>
      <c r="K154" s="301" t="str">
        <f>'[5]Precios de contratos anteriores'!AW158</f>
        <v xml:space="preserve"> </v>
      </c>
      <c r="L154" s="301" t="str">
        <f>'[5]Precios de contratos anteriores'!AX158</f>
        <v xml:space="preserve"> </v>
      </c>
      <c r="M154" s="301" t="str">
        <f>'[5]Precios de contratos anteriores'!AY158</f>
        <v xml:space="preserve"> </v>
      </c>
      <c r="N154" s="303"/>
      <c r="O154" s="302"/>
      <c r="P154" s="302"/>
      <c r="Q154" s="302" t="str">
        <f>'[5]Precios de contratos anteriores'!AZ158</f>
        <v xml:space="preserve"> </v>
      </c>
      <c r="R154" s="302" t="str">
        <f>'[5]Precios de contratos anteriores'!BA158</f>
        <v xml:space="preserve"> </v>
      </c>
      <c r="S154" s="302" t="str">
        <f>'[5]Precios de contratos anteriores'!BB158</f>
        <v xml:space="preserve"> </v>
      </c>
      <c r="T154" s="303"/>
      <c r="U154" s="302"/>
      <c r="V154" s="302"/>
      <c r="W154" s="302"/>
      <c r="X154" s="302"/>
      <c r="Y154" s="302"/>
      <c r="Z154" s="303"/>
      <c r="AA154" s="302"/>
      <c r="AB154" s="302"/>
      <c r="AC154" s="302"/>
      <c r="AD154" s="302"/>
      <c r="AE154" s="302"/>
      <c r="AF154" s="303"/>
      <c r="AG154" s="302"/>
      <c r="AH154" s="302"/>
      <c r="AI154" s="302" t="str">
        <f>'[5]Precios de contratos anteriores'!BI158</f>
        <v xml:space="preserve"> </v>
      </c>
      <c r="AJ154" s="302"/>
      <c r="AK154" s="302"/>
      <c r="AL154" s="303"/>
      <c r="AM154" s="302"/>
      <c r="AN154" s="302"/>
      <c r="AO154" s="302"/>
      <c r="AP154" s="302"/>
      <c r="AQ154" s="302" t="str">
        <f>'[5]Precios de contratos anteriores'!BO158</f>
        <v xml:space="preserve"> </v>
      </c>
      <c r="AR154" s="303"/>
      <c r="AS154" s="302"/>
      <c r="AT154" s="302"/>
      <c r="AU154" s="302" t="str">
        <f>'[5]Precios de contratos anteriores'!BP158</f>
        <v xml:space="preserve"> </v>
      </c>
      <c r="AV154" s="302" t="str">
        <f>'[5]Precios de contratos anteriores'!BQ158</f>
        <v xml:space="preserve"> </v>
      </c>
      <c r="AW154" s="302" t="str">
        <f>'[5]Precios de contratos anteriores'!BR158</f>
        <v xml:space="preserve"> </v>
      </c>
      <c r="AX154" s="303"/>
      <c r="AY154" s="302"/>
      <c r="AZ154" s="302"/>
      <c r="BA154" s="303" t="str">
        <f>'[5]Precios de contratos anteriores'!BS158</f>
        <v xml:space="preserve"> </v>
      </c>
      <c r="BB154" s="303" t="str">
        <f>'[5]Precios de contratos anteriores'!BT158</f>
        <v xml:space="preserve"> </v>
      </c>
      <c r="BC154" s="302"/>
      <c r="BD154" s="303"/>
      <c r="BE154" s="302"/>
      <c r="BF154" s="302"/>
      <c r="BG154" s="302"/>
      <c r="BH154" s="302"/>
      <c r="BI154" s="302"/>
      <c r="BJ154" s="303"/>
      <c r="BK154" s="302"/>
      <c r="BL154" s="302"/>
      <c r="BM154" s="302"/>
      <c r="BN154" s="302"/>
      <c r="BO154" s="302"/>
      <c r="BP154" s="303"/>
      <c r="BQ154" s="302"/>
      <c r="BR154" s="302"/>
      <c r="BS154" s="302" t="str">
        <f>'[5]Precios de contratos anteriores'!CB158</f>
        <v xml:space="preserve"> </v>
      </c>
      <c r="BT154" s="302" t="str">
        <f>'[5]Precios de contratos anteriores'!CC158</f>
        <v xml:space="preserve"> </v>
      </c>
      <c r="BU154" s="302" t="str">
        <f>'[5]Precios de contratos anteriores'!CD158</f>
        <v xml:space="preserve"> </v>
      </c>
      <c r="BV154" s="303"/>
      <c r="BW154" s="302"/>
      <c r="BX154" s="302"/>
      <c r="BY154" s="301" t="str">
        <f>'[5]Precios de contratos anteriores'!CE158</f>
        <v xml:space="preserve"> </v>
      </c>
      <c r="BZ154" s="301" t="str">
        <f>'[5]Precios de contratos anteriores'!CF158</f>
        <v xml:space="preserve"> </v>
      </c>
      <c r="CA154" s="301" t="str">
        <f>'[5]Precios de contratos anteriores'!CG158</f>
        <v xml:space="preserve"> </v>
      </c>
      <c r="CB154" s="301">
        <f t="shared" si="321"/>
        <v>7.2850000000000001</v>
      </c>
      <c r="CC154" s="301">
        <f t="shared" si="322"/>
        <v>2.3122391744800082</v>
      </c>
      <c r="CD154" s="301">
        <f t="shared" si="320"/>
        <v>4.972760825519992</v>
      </c>
      <c r="CE154" s="301">
        <f t="shared" si="323"/>
        <v>9.5972391744800092</v>
      </c>
      <c r="CF154" s="301">
        <f t="shared" si="324"/>
        <v>0</v>
      </c>
      <c r="CG154" s="300" t="str">
        <f t="shared" si="325"/>
        <v/>
      </c>
      <c r="CH154" s="300" t="str">
        <f t="shared" si="326"/>
        <v/>
      </c>
      <c r="CI154" s="300" t="str">
        <f t="shared" si="327"/>
        <v/>
      </c>
      <c r="CJ154" s="300" t="str">
        <f t="shared" si="328"/>
        <v/>
      </c>
      <c r="CK154" s="300" t="str">
        <f t="shared" si="329"/>
        <v/>
      </c>
      <c r="CL154" s="300" t="str">
        <f t="shared" si="330"/>
        <v/>
      </c>
      <c r="CM154" s="300" t="str">
        <f t="shared" si="331"/>
        <v/>
      </c>
      <c r="CN154" s="300" t="str">
        <f t="shared" si="332"/>
        <v/>
      </c>
      <c r="CO154" s="300" t="str">
        <f t="shared" si="333"/>
        <v/>
      </c>
      <c r="CP154" s="300" t="str">
        <f t="shared" si="334"/>
        <v/>
      </c>
      <c r="CQ154" s="300" t="str">
        <f t="shared" si="335"/>
        <v/>
      </c>
      <c r="CR154" s="300" t="str">
        <f t="shared" si="336"/>
        <v/>
      </c>
      <c r="CS154" s="300" t="str">
        <f t="shared" si="337"/>
        <v/>
      </c>
      <c r="CT154" s="300" t="str">
        <f t="shared" si="338"/>
        <v/>
      </c>
      <c r="CU154" s="300" t="str">
        <f t="shared" si="339"/>
        <v/>
      </c>
      <c r="CV154" s="300" t="str">
        <f t="shared" si="340"/>
        <v/>
      </c>
      <c r="CW154" s="300" t="str">
        <f t="shared" si="341"/>
        <v/>
      </c>
      <c r="CX154" s="300" t="str">
        <f t="shared" si="342"/>
        <v/>
      </c>
      <c r="CY154" s="300" t="str">
        <f t="shared" si="343"/>
        <v/>
      </c>
      <c r="CZ154" s="300" t="str">
        <f t="shared" si="344"/>
        <v/>
      </c>
      <c r="DA154" s="300" t="str">
        <f t="shared" si="345"/>
        <v/>
      </c>
      <c r="DB154" s="300" t="str">
        <f t="shared" si="346"/>
        <v/>
      </c>
      <c r="DC154" s="300" t="str">
        <f t="shared" si="347"/>
        <v/>
      </c>
      <c r="DD154" s="300" t="str">
        <f t="shared" si="348"/>
        <v/>
      </c>
      <c r="DE154" s="300" t="str">
        <f t="shared" si="349"/>
        <v/>
      </c>
      <c r="DF154" s="300" t="str">
        <f t="shared" si="350"/>
        <v/>
      </c>
      <c r="DG154" s="300" t="str">
        <f t="shared" si="351"/>
        <v/>
      </c>
      <c r="DH154" s="300" t="str">
        <f t="shared" si="352"/>
        <v/>
      </c>
      <c r="DI154" s="300" t="str">
        <f t="shared" si="353"/>
        <v/>
      </c>
      <c r="DJ154" s="300" t="str">
        <f t="shared" si="354"/>
        <v/>
      </c>
      <c r="DK154" s="300" t="str">
        <f t="shared" si="355"/>
        <v/>
      </c>
      <c r="DL154" s="300" t="str">
        <f t="shared" si="356"/>
        <v/>
      </c>
      <c r="DM154" s="300" t="str">
        <f t="shared" si="357"/>
        <v/>
      </c>
      <c r="DN154" s="300" t="str">
        <f t="shared" si="358"/>
        <v/>
      </c>
      <c r="DO154" s="300" t="str">
        <f t="shared" si="359"/>
        <v/>
      </c>
      <c r="DP154" s="300" t="str">
        <f t="shared" si="360"/>
        <v/>
      </c>
      <c r="DQ154" s="300" t="str">
        <f t="shared" si="361"/>
        <v/>
      </c>
      <c r="DR154" s="300" t="str">
        <f t="shared" si="362"/>
        <v/>
      </c>
      <c r="DS154" s="300" t="str">
        <f t="shared" si="363"/>
        <v/>
      </c>
      <c r="DT154" s="300" t="str">
        <f t="shared" si="364"/>
        <v/>
      </c>
      <c r="DU154" s="300" t="str">
        <f t="shared" si="365"/>
        <v/>
      </c>
      <c r="DV154" s="300" t="str">
        <f t="shared" si="366"/>
        <v/>
      </c>
      <c r="DW154" s="300" t="str">
        <f t="shared" si="367"/>
        <v/>
      </c>
      <c r="DX154" s="300" t="str">
        <f t="shared" si="368"/>
        <v/>
      </c>
      <c r="DY154" s="300" t="str">
        <f t="shared" si="369"/>
        <v/>
      </c>
      <c r="DZ154" s="300" t="str">
        <f t="shared" si="370"/>
        <v/>
      </c>
      <c r="EA154" s="300" t="str">
        <f t="shared" si="371"/>
        <v/>
      </c>
      <c r="EB154" s="300" t="str">
        <f t="shared" si="372"/>
        <v/>
      </c>
      <c r="EC154" s="300" t="str">
        <f t="shared" si="373"/>
        <v/>
      </c>
      <c r="ED154" s="300" t="str">
        <f t="shared" si="374"/>
        <v/>
      </c>
      <c r="EE154" s="300" t="str">
        <f t="shared" si="375"/>
        <v/>
      </c>
      <c r="EF154" s="300" t="str">
        <f t="shared" si="376"/>
        <v/>
      </c>
      <c r="EG154" s="300" t="str">
        <f t="shared" si="377"/>
        <v/>
      </c>
      <c r="EH154" s="300" t="str">
        <f t="shared" si="378"/>
        <v/>
      </c>
      <c r="EI154" s="300" t="str">
        <f t="shared" si="379"/>
        <v/>
      </c>
      <c r="EJ154" s="300" t="str">
        <f t="shared" si="380"/>
        <v/>
      </c>
      <c r="EK154" s="300" t="str">
        <f t="shared" si="381"/>
        <v/>
      </c>
      <c r="EL154" s="300" t="str">
        <f t="shared" si="382"/>
        <v/>
      </c>
      <c r="EM154" s="300" t="str">
        <f t="shared" si="383"/>
        <v/>
      </c>
      <c r="EN154" s="300" t="str">
        <f t="shared" si="384"/>
        <v/>
      </c>
      <c r="EO154" s="300" t="str">
        <f t="shared" si="385"/>
        <v/>
      </c>
      <c r="EP154" s="300" t="str">
        <f t="shared" si="386"/>
        <v/>
      </c>
      <c r="EQ154" s="300" t="str">
        <f t="shared" si="387"/>
        <v/>
      </c>
      <c r="ER154" s="300" t="str">
        <f t="shared" si="388"/>
        <v/>
      </c>
      <c r="ES154" s="300" t="str">
        <f t="shared" si="389"/>
        <v/>
      </c>
      <c r="ET154" s="300" t="str">
        <f t="shared" si="390"/>
        <v/>
      </c>
      <c r="EU154" s="300" t="str">
        <f t="shared" si="391"/>
        <v/>
      </c>
      <c r="EV154" s="300" t="str">
        <f t="shared" si="392"/>
        <v/>
      </c>
      <c r="EW154" s="300" t="str">
        <f t="shared" si="393"/>
        <v/>
      </c>
      <c r="EX154" s="300" t="str">
        <f t="shared" si="394"/>
        <v/>
      </c>
      <c r="EY154" s="300" t="str">
        <f t="shared" si="395"/>
        <v/>
      </c>
      <c r="EZ154" s="300" t="str">
        <f t="shared" si="396"/>
        <v/>
      </c>
      <c r="FA154" s="299">
        <f t="shared" si="397"/>
        <v>5.65</v>
      </c>
      <c r="FB154" s="299">
        <f>ROUND(FA154*(1+[5]Inflación!$G$50),2)</f>
        <v>5.72</v>
      </c>
      <c r="FC154" s="298" t="str">
        <f t="shared" si="398"/>
        <v xml:space="preserve"> </v>
      </c>
    </row>
    <row r="155" spans="2:160" ht="21" customHeight="1">
      <c r="B155" s="309">
        <f t="shared" si="399"/>
        <v>150</v>
      </c>
      <c r="C155" s="308" t="s">
        <v>924</v>
      </c>
      <c r="D155" s="307" t="s">
        <v>919</v>
      </c>
      <c r="E155" s="306" t="s">
        <v>129</v>
      </c>
      <c r="F155" s="305"/>
      <c r="G155" s="310">
        <v>8.82</v>
      </c>
      <c r="H155" s="303">
        <v>13.61</v>
      </c>
      <c r="I155" s="302"/>
      <c r="J155" s="301" t="str">
        <f>'[5]Precios de contratos anteriores'!AV159</f>
        <v xml:space="preserve"> </v>
      </c>
      <c r="K155" s="301" t="str">
        <f>'[5]Precios de contratos anteriores'!AW159</f>
        <v xml:space="preserve"> </v>
      </c>
      <c r="L155" s="301" t="str">
        <f>'[5]Precios de contratos anteriores'!AX159</f>
        <v xml:space="preserve"> </v>
      </c>
      <c r="M155" s="301" t="str">
        <f>'[5]Precios de contratos anteriores'!AY159</f>
        <v xml:space="preserve"> </v>
      </c>
      <c r="N155" s="303"/>
      <c r="O155" s="302"/>
      <c r="P155" s="302"/>
      <c r="Q155" s="302" t="str">
        <f>'[5]Precios de contratos anteriores'!AZ159</f>
        <v xml:space="preserve"> </v>
      </c>
      <c r="R155" s="302" t="str">
        <f>'[5]Precios de contratos anteriores'!BA159</f>
        <v xml:space="preserve"> </v>
      </c>
      <c r="S155" s="302" t="str">
        <f>'[5]Precios de contratos anteriores'!BB159</f>
        <v xml:space="preserve"> </v>
      </c>
      <c r="T155" s="303"/>
      <c r="U155" s="302"/>
      <c r="V155" s="302"/>
      <c r="W155" s="302"/>
      <c r="X155" s="302"/>
      <c r="Y155" s="302"/>
      <c r="Z155" s="303"/>
      <c r="AA155" s="302"/>
      <c r="AB155" s="302"/>
      <c r="AC155" s="302"/>
      <c r="AD155" s="302"/>
      <c r="AE155" s="302"/>
      <c r="AF155" s="303"/>
      <c r="AG155" s="302"/>
      <c r="AH155" s="302"/>
      <c r="AI155" s="302" t="str">
        <f>'[5]Precios de contratos anteriores'!BI159</f>
        <v xml:space="preserve"> </v>
      </c>
      <c r="AJ155" s="302"/>
      <c r="AK155" s="302"/>
      <c r="AL155" s="303"/>
      <c r="AM155" s="302"/>
      <c r="AN155" s="302"/>
      <c r="AO155" s="302"/>
      <c r="AP155" s="302"/>
      <c r="AQ155" s="302" t="str">
        <f>'[5]Precios de contratos anteriores'!BO159</f>
        <v xml:space="preserve"> </v>
      </c>
      <c r="AR155" s="303"/>
      <c r="AS155" s="302"/>
      <c r="AT155" s="302"/>
      <c r="AU155" s="302" t="str">
        <f>'[5]Precios de contratos anteriores'!BP159</f>
        <v xml:space="preserve"> </v>
      </c>
      <c r="AV155" s="302" t="str">
        <f>'[5]Precios de contratos anteriores'!BQ159</f>
        <v xml:space="preserve"> </v>
      </c>
      <c r="AW155" s="302" t="str">
        <f>'[5]Precios de contratos anteriores'!BR159</f>
        <v xml:space="preserve"> </v>
      </c>
      <c r="AX155" s="303"/>
      <c r="AY155" s="302"/>
      <c r="AZ155" s="302"/>
      <c r="BA155" s="303" t="str">
        <f>'[5]Precios de contratos anteriores'!BS159</f>
        <v xml:space="preserve"> </v>
      </c>
      <c r="BB155" s="303" t="str">
        <f>'[5]Precios de contratos anteriores'!BT159</f>
        <v xml:space="preserve"> </v>
      </c>
      <c r="BC155" s="302"/>
      <c r="BD155" s="303"/>
      <c r="BE155" s="302"/>
      <c r="BF155" s="302"/>
      <c r="BG155" s="302"/>
      <c r="BH155" s="302"/>
      <c r="BI155" s="302"/>
      <c r="BJ155" s="303"/>
      <c r="BK155" s="302"/>
      <c r="BL155" s="302"/>
      <c r="BM155" s="302"/>
      <c r="BN155" s="302"/>
      <c r="BO155" s="302"/>
      <c r="BP155" s="303"/>
      <c r="BQ155" s="302"/>
      <c r="BR155" s="302"/>
      <c r="BS155" s="302" t="str">
        <f>'[5]Precios de contratos anteriores'!CB159</f>
        <v xml:space="preserve"> </v>
      </c>
      <c r="BT155" s="302" t="str">
        <f>'[5]Precios de contratos anteriores'!CC159</f>
        <v xml:space="preserve"> </v>
      </c>
      <c r="BU155" s="302" t="str">
        <f>'[5]Precios de contratos anteriores'!CD159</f>
        <v xml:space="preserve"> </v>
      </c>
      <c r="BV155" s="303"/>
      <c r="BW155" s="302"/>
      <c r="BX155" s="302"/>
      <c r="BY155" s="301" t="str">
        <f>'[5]Precios de contratos anteriores'!CE159</f>
        <v xml:space="preserve"> </v>
      </c>
      <c r="BZ155" s="301" t="str">
        <f>'[5]Precios de contratos anteriores'!CF159</f>
        <v xml:space="preserve"> </v>
      </c>
      <c r="CA155" s="301" t="str">
        <f>'[5]Precios de contratos anteriores'!CG159</f>
        <v xml:space="preserve"> </v>
      </c>
      <c r="CB155" s="301">
        <f t="shared" si="321"/>
        <v>11.215</v>
      </c>
      <c r="CC155" s="301">
        <f t="shared" si="322"/>
        <v>3.3870414818835619</v>
      </c>
      <c r="CD155" s="301">
        <f t="shared" si="320"/>
        <v>7.8279585181164375</v>
      </c>
      <c r="CE155" s="301">
        <f t="shared" si="323"/>
        <v>14.602041481883562</v>
      </c>
      <c r="CF155" s="301">
        <f t="shared" si="324"/>
        <v>0</v>
      </c>
      <c r="CG155" s="300" t="str">
        <f t="shared" si="325"/>
        <v/>
      </c>
      <c r="CH155" s="300" t="str">
        <f t="shared" si="326"/>
        <v/>
      </c>
      <c r="CI155" s="300" t="str">
        <f t="shared" si="327"/>
        <v/>
      </c>
      <c r="CJ155" s="300" t="str">
        <f t="shared" si="328"/>
        <v/>
      </c>
      <c r="CK155" s="300" t="str">
        <f t="shared" si="329"/>
        <v/>
      </c>
      <c r="CL155" s="300" t="str">
        <f t="shared" si="330"/>
        <v/>
      </c>
      <c r="CM155" s="300" t="str">
        <f t="shared" si="331"/>
        <v/>
      </c>
      <c r="CN155" s="300" t="str">
        <f t="shared" si="332"/>
        <v/>
      </c>
      <c r="CO155" s="300" t="str">
        <f t="shared" si="333"/>
        <v/>
      </c>
      <c r="CP155" s="300" t="str">
        <f t="shared" si="334"/>
        <v/>
      </c>
      <c r="CQ155" s="300" t="str">
        <f t="shared" si="335"/>
        <v/>
      </c>
      <c r="CR155" s="300" t="str">
        <f t="shared" si="336"/>
        <v/>
      </c>
      <c r="CS155" s="300" t="str">
        <f t="shared" si="337"/>
        <v/>
      </c>
      <c r="CT155" s="300" t="str">
        <f t="shared" si="338"/>
        <v/>
      </c>
      <c r="CU155" s="300" t="str">
        <f t="shared" si="339"/>
        <v/>
      </c>
      <c r="CV155" s="300" t="str">
        <f t="shared" si="340"/>
        <v/>
      </c>
      <c r="CW155" s="300" t="str">
        <f t="shared" si="341"/>
        <v/>
      </c>
      <c r="CX155" s="300" t="str">
        <f t="shared" si="342"/>
        <v/>
      </c>
      <c r="CY155" s="300" t="str">
        <f t="shared" si="343"/>
        <v/>
      </c>
      <c r="CZ155" s="300" t="str">
        <f t="shared" si="344"/>
        <v/>
      </c>
      <c r="DA155" s="300" t="str">
        <f t="shared" si="345"/>
        <v/>
      </c>
      <c r="DB155" s="300" t="str">
        <f t="shared" si="346"/>
        <v/>
      </c>
      <c r="DC155" s="300" t="str">
        <f t="shared" si="347"/>
        <v/>
      </c>
      <c r="DD155" s="300" t="str">
        <f t="shared" si="348"/>
        <v/>
      </c>
      <c r="DE155" s="300" t="str">
        <f t="shared" si="349"/>
        <v/>
      </c>
      <c r="DF155" s="300" t="str">
        <f t="shared" si="350"/>
        <v/>
      </c>
      <c r="DG155" s="300" t="str">
        <f t="shared" si="351"/>
        <v/>
      </c>
      <c r="DH155" s="300" t="str">
        <f t="shared" si="352"/>
        <v/>
      </c>
      <c r="DI155" s="300" t="str">
        <f t="shared" si="353"/>
        <v/>
      </c>
      <c r="DJ155" s="300" t="str">
        <f t="shared" si="354"/>
        <v/>
      </c>
      <c r="DK155" s="300" t="str">
        <f t="shared" si="355"/>
        <v/>
      </c>
      <c r="DL155" s="300" t="str">
        <f t="shared" si="356"/>
        <v/>
      </c>
      <c r="DM155" s="300" t="str">
        <f t="shared" si="357"/>
        <v/>
      </c>
      <c r="DN155" s="300" t="str">
        <f t="shared" si="358"/>
        <v/>
      </c>
      <c r="DO155" s="300" t="str">
        <f t="shared" si="359"/>
        <v/>
      </c>
      <c r="DP155" s="300" t="str">
        <f t="shared" si="360"/>
        <v/>
      </c>
      <c r="DQ155" s="300" t="str">
        <f t="shared" si="361"/>
        <v/>
      </c>
      <c r="DR155" s="300" t="str">
        <f t="shared" si="362"/>
        <v/>
      </c>
      <c r="DS155" s="300" t="str">
        <f t="shared" si="363"/>
        <v/>
      </c>
      <c r="DT155" s="300" t="str">
        <f t="shared" si="364"/>
        <v/>
      </c>
      <c r="DU155" s="300" t="str">
        <f t="shared" si="365"/>
        <v/>
      </c>
      <c r="DV155" s="300" t="str">
        <f t="shared" si="366"/>
        <v/>
      </c>
      <c r="DW155" s="300" t="str">
        <f t="shared" si="367"/>
        <v/>
      </c>
      <c r="DX155" s="300" t="str">
        <f t="shared" si="368"/>
        <v/>
      </c>
      <c r="DY155" s="300" t="str">
        <f t="shared" si="369"/>
        <v/>
      </c>
      <c r="DZ155" s="300" t="str">
        <f t="shared" si="370"/>
        <v/>
      </c>
      <c r="EA155" s="300" t="str">
        <f t="shared" si="371"/>
        <v/>
      </c>
      <c r="EB155" s="300" t="str">
        <f t="shared" si="372"/>
        <v/>
      </c>
      <c r="EC155" s="300" t="str">
        <f t="shared" si="373"/>
        <v/>
      </c>
      <c r="ED155" s="300" t="str">
        <f t="shared" si="374"/>
        <v/>
      </c>
      <c r="EE155" s="300" t="str">
        <f t="shared" si="375"/>
        <v/>
      </c>
      <c r="EF155" s="300" t="str">
        <f t="shared" si="376"/>
        <v/>
      </c>
      <c r="EG155" s="300" t="str">
        <f t="shared" si="377"/>
        <v/>
      </c>
      <c r="EH155" s="300" t="str">
        <f t="shared" si="378"/>
        <v/>
      </c>
      <c r="EI155" s="300" t="str">
        <f t="shared" si="379"/>
        <v/>
      </c>
      <c r="EJ155" s="300" t="str">
        <f t="shared" si="380"/>
        <v/>
      </c>
      <c r="EK155" s="300" t="str">
        <f t="shared" si="381"/>
        <v/>
      </c>
      <c r="EL155" s="300" t="str">
        <f t="shared" si="382"/>
        <v/>
      </c>
      <c r="EM155" s="300" t="str">
        <f t="shared" si="383"/>
        <v/>
      </c>
      <c r="EN155" s="300" t="str">
        <f t="shared" si="384"/>
        <v/>
      </c>
      <c r="EO155" s="300" t="str">
        <f t="shared" si="385"/>
        <v/>
      </c>
      <c r="EP155" s="300" t="str">
        <f t="shared" si="386"/>
        <v/>
      </c>
      <c r="EQ155" s="300" t="str">
        <f t="shared" si="387"/>
        <v/>
      </c>
      <c r="ER155" s="300" t="str">
        <f t="shared" si="388"/>
        <v/>
      </c>
      <c r="ES155" s="300" t="str">
        <f t="shared" si="389"/>
        <v/>
      </c>
      <c r="ET155" s="300" t="str">
        <f t="shared" si="390"/>
        <v/>
      </c>
      <c r="EU155" s="300" t="str">
        <f t="shared" si="391"/>
        <v/>
      </c>
      <c r="EV155" s="300" t="str">
        <f t="shared" si="392"/>
        <v/>
      </c>
      <c r="EW155" s="300" t="str">
        <f t="shared" si="393"/>
        <v/>
      </c>
      <c r="EX155" s="300" t="str">
        <f t="shared" si="394"/>
        <v/>
      </c>
      <c r="EY155" s="300" t="str">
        <f t="shared" si="395"/>
        <v/>
      </c>
      <c r="EZ155" s="300" t="str">
        <f t="shared" si="396"/>
        <v/>
      </c>
      <c r="FA155" s="299">
        <f t="shared" si="397"/>
        <v>8.82</v>
      </c>
      <c r="FB155" s="299">
        <f>ROUND(FA155*(1+[5]Inflación!$G$50),2)</f>
        <v>8.93</v>
      </c>
      <c r="FC155" s="298" t="str">
        <f t="shared" si="398"/>
        <v xml:space="preserve"> </v>
      </c>
    </row>
    <row r="156" spans="2:160" ht="21" customHeight="1">
      <c r="B156" s="309">
        <f t="shared" si="399"/>
        <v>151</v>
      </c>
      <c r="C156" s="308" t="s">
        <v>923</v>
      </c>
      <c r="D156" s="307" t="s">
        <v>919</v>
      </c>
      <c r="E156" s="306" t="s">
        <v>129</v>
      </c>
      <c r="F156" s="305"/>
      <c r="G156" s="310">
        <v>3.17</v>
      </c>
      <c r="H156" s="303">
        <v>3.34</v>
      </c>
      <c r="I156" s="302"/>
      <c r="J156" s="301" t="str">
        <f>'[5]Precios de contratos anteriores'!AV160</f>
        <v xml:space="preserve"> </v>
      </c>
      <c r="K156" s="301" t="str">
        <f>'[5]Precios de contratos anteriores'!AW160</f>
        <v xml:space="preserve"> </v>
      </c>
      <c r="L156" s="301" t="str">
        <f>'[5]Precios de contratos anteriores'!AX160</f>
        <v xml:space="preserve"> </v>
      </c>
      <c r="M156" s="301" t="str">
        <f>'[5]Precios de contratos anteriores'!AY160</f>
        <v xml:space="preserve"> </v>
      </c>
      <c r="N156" s="303"/>
      <c r="O156" s="302"/>
      <c r="P156" s="302"/>
      <c r="Q156" s="302" t="str">
        <f>'[5]Precios de contratos anteriores'!AZ160</f>
        <v xml:space="preserve"> </v>
      </c>
      <c r="R156" s="302" t="str">
        <f>'[5]Precios de contratos anteriores'!BA160</f>
        <v xml:space="preserve"> </v>
      </c>
      <c r="S156" s="302" t="str">
        <f>'[5]Precios de contratos anteriores'!BB160</f>
        <v xml:space="preserve"> </v>
      </c>
      <c r="T156" s="303"/>
      <c r="U156" s="302"/>
      <c r="V156" s="302"/>
      <c r="W156" s="302"/>
      <c r="X156" s="302"/>
      <c r="Y156" s="302"/>
      <c r="Z156" s="303"/>
      <c r="AA156" s="302"/>
      <c r="AB156" s="302"/>
      <c r="AC156" s="302"/>
      <c r="AD156" s="302"/>
      <c r="AE156" s="302"/>
      <c r="AF156" s="303"/>
      <c r="AG156" s="302"/>
      <c r="AH156" s="302"/>
      <c r="AI156" s="302" t="str">
        <f>'[5]Precios de contratos anteriores'!BI160</f>
        <v xml:space="preserve"> </v>
      </c>
      <c r="AJ156" s="302"/>
      <c r="AK156" s="302"/>
      <c r="AL156" s="303"/>
      <c r="AM156" s="302"/>
      <c r="AN156" s="302"/>
      <c r="AO156" s="302"/>
      <c r="AP156" s="302"/>
      <c r="AQ156" s="302" t="str">
        <f>'[5]Precios de contratos anteriores'!BO160</f>
        <v xml:space="preserve"> </v>
      </c>
      <c r="AR156" s="303"/>
      <c r="AS156" s="302"/>
      <c r="AT156" s="302"/>
      <c r="AU156" s="302" t="str">
        <f>'[5]Precios de contratos anteriores'!BP160</f>
        <v xml:space="preserve"> </v>
      </c>
      <c r="AV156" s="302" t="str">
        <f>'[5]Precios de contratos anteriores'!BQ160</f>
        <v xml:space="preserve"> </v>
      </c>
      <c r="AW156" s="302" t="str">
        <f>'[5]Precios de contratos anteriores'!BR160</f>
        <v xml:space="preserve"> </v>
      </c>
      <c r="AX156" s="303"/>
      <c r="AY156" s="302"/>
      <c r="AZ156" s="302"/>
      <c r="BA156" s="303" t="str">
        <f>'[5]Precios de contratos anteriores'!BS160</f>
        <v xml:space="preserve"> </v>
      </c>
      <c r="BB156" s="303" t="str">
        <f>'[5]Precios de contratos anteriores'!BT160</f>
        <v xml:space="preserve"> </v>
      </c>
      <c r="BC156" s="302"/>
      <c r="BD156" s="303"/>
      <c r="BE156" s="302"/>
      <c r="BF156" s="302"/>
      <c r="BG156" s="302"/>
      <c r="BH156" s="302"/>
      <c r="BI156" s="302"/>
      <c r="BJ156" s="303"/>
      <c r="BK156" s="302"/>
      <c r="BL156" s="302"/>
      <c r="BM156" s="302"/>
      <c r="BN156" s="302"/>
      <c r="BO156" s="302"/>
      <c r="BP156" s="303"/>
      <c r="BQ156" s="302"/>
      <c r="BR156" s="302"/>
      <c r="BS156" s="302" t="str">
        <f>'[5]Precios de contratos anteriores'!CB160</f>
        <v xml:space="preserve"> </v>
      </c>
      <c r="BT156" s="302" t="str">
        <f>'[5]Precios de contratos anteriores'!CC160</f>
        <v xml:space="preserve"> </v>
      </c>
      <c r="BU156" s="302" t="str">
        <f>'[5]Precios de contratos anteriores'!CD160</f>
        <v xml:space="preserve"> </v>
      </c>
      <c r="BV156" s="303"/>
      <c r="BW156" s="302"/>
      <c r="BX156" s="302"/>
      <c r="BY156" s="301" t="str">
        <f>'[5]Precios de contratos anteriores'!CE160</f>
        <v xml:space="preserve"> </v>
      </c>
      <c r="BZ156" s="301" t="str">
        <f>'[5]Precios de contratos anteriores'!CF160</f>
        <v xml:space="preserve"> </v>
      </c>
      <c r="CA156" s="301" t="str">
        <f>'[5]Precios de contratos anteriores'!CG160</f>
        <v xml:space="preserve"> </v>
      </c>
      <c r="CB156" s="301">
        <f t="shared" si="321"/>
        <v>3.2549999999999999</v>
      </c>
      <c r="CC156" s="301">
        <f t="shared" si="322"/>
        <v>0.12020815280171303</v>
      </c>
      <c r="CD156" s="301">
        <f t="shared" si="320"/>
        <v>3.134791847198287</v>
      </c>
      <c r="CE156" s="301">
        <f t="shared" si="323"/>
        <v>3.3752081528017128</v>
      </c>
      <c r="CF156" s="301">
        <f t="shared" si="324"/>
        <v>0</v>
      </c>
      <c r="CG156" s="300" t="str">
        <f t="shared" si="325"/>
        <v/>
      </c>
      <c r="CH156" s="300" t="str">
        <f t="shared" si="326"/>
        <v/>
      </c>
      <c r="CI156" s="300" t="str">
        <f t="shared" si="327"/>
        <v/>
      </c>
      <c r="CJ156" s="300" t="str">
        <f t="shared" si="328"/>
        <v/>
      </c>
      <c r="CK156" s="300" t="str">
        <f t="shared" si="329"/>
        <v/>
      </c>
      <c r="CL156" s="300" t="str">
        <f t="shared" si="330"/>
        <v/>
      </c>
      <c r="CM156" s="300" t="str">
        <f t="shared" si="331"/>
        <v/>
      </c>
      <c r="CN156" s="300" t="str">
        <f t="shared" si="332"/>
        <v/>
      </c>
      <c r="CO156" s="300" t="str">
        <f t="shared" si="333"/>
        <v/>
      </c>
      <c r="CP156" s="300" t="str">
        <f t="shared" si="334"/>
        <v/>
      </c>
      <c r="CQ156" s="300" t="str">
        <f t="shared" si="335"/>
        <v/>
      </c>
      <c r="CR156" s="300" t="str">
        <f t="shared" si="336"/>
        <v/>
      </c>
      <c r="CS156" s="300" t="str">
        <f t="shared" si="337"/>
        <v/>
      </c>
      <c r="CT156" s="300" t="str">
        <f t="shared" si="338"/>
        <v/>
      </c>
      <c r="CU156" s="300" t="str">
        <f t="shared" si="339"/>
        <v/>
      </c>
      <c r="CV156" s="300" t="str">
        <f t="shared" si="340"/>
        <v/>
      </c>
      <c r="CW156" s="300" t="str">
        <f t="shared" si="341"/>
        <v/>
      </c>
      <c r="CX156" s="300" t="str">
        <f t="shared" si="342"/>
        <v/>
      </c>
      <c r="CY156" s="300" t="str">
        <f t="shared" si="343"/>
        <v/>
      </c>
      <c r="CZ156" s="300" t="str">
        <f t="shared" si="344"/>
        <v/>
      </c>
      <c r="DA156" s="300" t="str">
        <f t="shared" si="345"/>
        <v/>
      </c>
      <c r="DB156" s="300" t="str">
        <f t="shared" si="346"/>
        <v/>
      </c>
      <c r="DC156" s="300" t="str">
        <f t="shared" si="347"/>
        <v/>
      </c>
      <c r="DD156" s="300" t="str">
        <f t="shared" si="348"/>
        <v/>
      </c>
      <c r="DE156" s="300" t="str">
        <f t="shared" si="349"/>
        <v/>
      </c>
      <c r="DF156" s="300" t="str">
        <f t="shared" si="350"/>
        <v/>
      </c>
      <c r="DG156" s="300" t="str">
        <f t="shared" si="351"/>
        <v/>
      </c>
      <c r="DH156" s="300" t="str">
        <f t="shared" si="352"/>
        <v/>
      </c>
      <c r="DI156" s="300" t="str">
        <f t="shared" si="353"/>
        <v/>
      </c>
      <c r="DJ156" s="300" t="str">
        <f t="shared" si="354"/>
        <v/>
      </c>
      <c r="DK156" s="300" t="str">
        <f t="shared" si="355"/>
        <v/>
      </c>
      <c r="DL156" s="300" t="str">
        <f t="shared" si="356"/>
        <v/>
      </c>
      <c r="DM156" s="300" t="str">
        <f t="shared" si="357"/>
        <v/>
      </c>
      <c r="DN156" s="300" t="str">
        <f t="shared" si="358"/>
        <v/>
      </c>
      <c r="DO156" s="300" t="str">
        <f t="shared" si="359"/>
        <v/>
      </c>
      <c r="DP156" s="300" t="str">
        <f t="shared" si="360"/>
        <v/>
      </c>
      <c r="DQ156" s="300" t="str">
        <f t="shared" si="361"/>
        <v/>
      </c>
      <c r="DR156" s="300" t="str">
        <f t="shared" si="362"/>
        <v/>
      </c>
      <c r="DS156" s="300" t="str">
        <f t="shared" si="363"/>
        <v/>
      </c>
      <c r="DT156" s="300" t="str">
        <f t="shared" si="364"/>
        <v/>
      </c>
      <c r="DU156" s="300" t="str">
        <f t="shared" si="365"/>
        <v/>
      </c>
      <c r="DV156" s="300" t="str">
        <f t="shared" si="366"/>
        <v/>
      </c>
      <c r="DW156" s="300" t="str">
        <f t="shared" si="367"/>
        <v/>
      </c>
      <c r="DX156" s="300" t="str">
        <f t="shared" si="368"/>
        <v/>
      </c>
      <c r="DY156" s="300" t="str">
        <f t="shared" si="369"/>
        <v/>
      </c>
      <c r="DZ156" s="300" t="str">
        <f t="shared" si="370"/>
        <v/>
      </c>
      <c r="EA156" s="300" t="str">
        <f t="shared" si="371"/>
        <v/>
      </c>
      <c r="EB156" s="300" t="str">
        <f t="shared" si="372"/>
        <v/>
      </c>
      <c r="EC156" s="300" t="str">
        <f t="shared" si="373"/>
        <v/>
      </c>
      <c r="ED156" s="300" t="str">
        <f t="shared" si="374"/>
        <v/>
      </c>
      <c r="EE156" s="300" t="str">
        <f t="shared" si="375"/>
        <v/>
      </c>
      <c r="EF156" s="300" t="str">
        <f t="shared" si="376"/>
        <v/>
      </c>
      <c r="EG156" s="300" t="str">
        <f t="shared" si="377"/>
        <v/>
      </c>
      <c r="EH156" s="300" t="str">
        <f t="shared" si="378"/>
        <v/>
      </c>
      <c r="EI156" s="300" t="str">
        <f t="shared" si="379"/>
        <v/>
      </c>
      <c r="EJ156" s="300" t="str">
        <f t="shared" si="380"/>
        <v/>
      </c>
      <c r="EK156" s="300" t="str">
        <f t="shared" si="381"/>
        <v/>
      </c>
      <c r="EL156" s="300" t="str">
        <f t="shared" si="382"/>
        <v/>
      </c>
      <c r="EM156" s="300" t="str">
        <f t="shared" si="383"/>
        <v/>
      </c>
      <c r="EN156" s="300" t="str">
        <f t="shared" si="384"/>
        <v/>
      </c>
      <c r="EO156" s="300" t="str">
        <f t="shared" si="385"/>
        <v/>
      </c>
      <c r="EP156" s="300" t="str">
        <f t="shared" si="386"/>
        <v/>
      </c>
      <c r="EQ156" s="300" t="str">
        <f t="shared" si="387"/>
        <v/>
      </c>
      <c r="ER156" s="300" t="str">
        <f t="shared" si="388"/>
        <v/>
      </c>
      <c r="ES156" s="300" t="str">
        <f t="shared" si="389"/>
        <v/>
      </c>
      <c r="ET156" s="300" t="str">
        <f t="shared" si="390"/>
        <v/>
      </c>
      <c r="EU156" s="300" t="str">
        <f t="shared" si="391"/>
        <v/>
      </c>
      <c r="EV156" s="300" t="str">
        <f t="shared" si="392"/>
        <v/>
      </c>
      <c r="EW156" s="300" t="str">
        <f t="shared" si="393"/>
        <v/>
      </c>
      <c r="EX156" s="300" t="str">
        <f t="shared" si="394"/>
        <v/>
      </c>
      <c r="EY156" s="300" t="str">
        <f t="shared" si="395"/>
        <v/>
      </c>
      <c r="EZ156" s="300" t="str">
        <f t="shared" si="396"/>
        <v/>
      </c>
      <c r="FA156" s="299">
        <f t="shared" si="397"/>
        <v>3.17</v>
      </c>
      <c r="FB156" s="299">
        <f>ROUND(FA156*(1+[5]Inflación!$G$50),2)</f>
        <v>3.21</v>
      </c>
      <c r="FC156" s="298" t="str">
        <f t="shared" si="398"/>
        <v xml:space="preserve"> </v>
      </c>
    </row>
    <row r="157" spans="2:160" ht="21" customHeight="1">
      <c r="B157" s="309">
        <f t="shared" si="399"/>
        <v>152</v>
      </c>
      <c r="C157" s="308" t="s">
        <v>922</v>
      </c>
      <c r="D157" s="307" t="s">
        <v>919</v>
      </c>
      <c r="E157" s="306" t="s">
        <v>12</v>
      </c>
      <c r="F157" s="305"/>
      <c r="G157" s="304"/>
      <c r="H157" s="303">
        <v>0.05</v>
      </c>
      <c r="I157" s="302"/>
      <c r="J157" s="301" t="str">
        <f>'[5]Precios de contratos anteriores'!AV161</f>
        <v xml:space="preserve"> </v>
      </c>
      <c r="K157" s="301" t="str">
        <f>'[5]Precios de contratos anteriores'!AW161</f>
        <v xml:space="preserve"> </v>
      </c>
      <c r="L157" s="301" t="str">
        <f>'[5]Precios de contratos anteriores'!AX161</f>
        <v xml:space="preserve"> </v>
      </c>
      <c r="M157" s="301" t="str">
        <f>'[5]Precios de contratos anteriores'!AY161</f>
        <v xml:space="preserve"> </v>
      </c>
      <c r="N157" s="303"/>
      <c r="O157" s="302"/>
      <c r="P157" s="302"/>
      <c r="Q157" s="302" t="str">
        <f>'[5]Precios de contratos anteriores'!AZ161</f>
        <v xml:space="preserve"> </v>
      </c>
      <c r="R157" s="302" t="str">
        <f>'[5]Precios de contratos anteriores'!BA161</f>
        <v xml:space="preserve"> </v>
      </c>
      <c r="S157" s="302" t="str">
        <f>'[5]Precios de contratos anteriores'!BB161</f>
        <v xml:space="preserve"> </v>
      </c>
      <c r="T157" s="303"/>
      <c r="U157" s="302"/>
      <c r="V157" s="302"/>
      <c r="W157" s="303"/>
      <c r="X157" s="302"/>
      <c r="Y157" s="302"/>
      <c r="Z157" s="303"/>
      <c r="AA157" s="302"/>
      <c r="AB157" s="302"/>
      <c r="AC157" s="303"/>
      <c r="AD157" s="302"/>
      <c r="AE157" s="302"/>
      <c r="AF157" s="303"/>
      <c r="AG157" s="302"/>
      <c r="AH157" s="302"/>
      <c r="AI157" s="302" t="str">
        <f>'[5]Precios de contratos anteriores'!BI161</f>
        <v xml:space="preserve"> </v>
      </c>
      <c r="AJ157" s="302"/>
      <c r="AK157" s="302"/>
      <c r="AL157" s="303"/>
      <c r="AM157" s="302"/>
      <c r="AN157" s="302"/>
      <c r="AO157" s="303"/>
      <c r="AP157" s="302"/>
      <c r="AQ157" s="302" t="str">
        <f>'[5]Precios de contratos anteriores'!BO161</f>
        <v xml:space="preserve"> </v>
      </c>
      <c r="AR157" s="303"/>
      <c r="AS157" s="302"/>
      <c r="AT157" s="302"/>
      <c r="AU157" s="302" t="str">
        <f>'[5]Precios de contratos anteriores'!BP161</f>
        <v xml:space="preserve"> </v>
      </c>
      <c r="AV157" s="302" t="str">
        <f>'[5]Precios de contratos anteriores'!BQ161</f>
        <v xml:space="preserve"> </v>
      </c>
      <c r="AW157" s="302" t="str">
        <f>'[5]Precios de contratos anteriores'!BR161</f>
        <v xml:space="preserve"> </v>
      </c>
      <c r="AX157" s="303"/>
      <c r="AY157" s="302"/>
      <c r="AZ157" s="302"/>
      <c r="BA157" s="303" t="str">
        <f>'[5]Precios de contratos anteriores'!BS161</f>
        <v xml:space="preserve"> </v>
      </c>
      <c r="BB157" s="303" t="str">
        <f>'[5]Precios de contratos anteriores'!BT161</f>
        <v xml:space="preserve"> </v>
      </c>
      <c r="BC157" s="302"/>
      <c r="BD157" s="303"/>
      <c r="BE157" s="302"/>
      <c r="BF157" s="302"/>
      <c r="BG157" s="303"/>
      <c r="BH157" s="302"/>
      <c r="BI157" s="302"/>
      <c r="BJ157" s="303"/>
      <c r="BK157" s="302"/>
      <c r="BL157" s="302"/>
      <c r="BM157" s="303"/>
      <c r="BN157" s="302"/>
      <c r="BO157" s="302"/>
      <c r="BP157" s="303"/>
      <c r="BQ157" s="302"/>
      <c r="BR157" s="302"/>
      <c r="BS157" s="302" t="str">
        <f>'[5]Precios de contratos anteriores'!CB161</f>
        <v xml:space="preserve"> </v>
      </c>
      <c r="BT157" s="302" t="str">
        <f>'[5]Precios de contratos anteriores'!CC161</f>
        <v xml:space="preserve"> </v>
      </c>
      <c r="BU157" s="302" t="str">
        <f>'[5]Precios de contratos anteriores'!CD161</f>
        <v xml:space="preserve"> </v>
      </c>
      <c r="BV157" s="303"/>
      <c r="BW157" s="302"/>
      <c r="BX157" s="302"/>
      <c r="BY157" s="301" t="str">
        <f>'[5]Precios de contratos anteriores'!CE161</f>
        <v xml:space="preserve"> </v>
      </c>
      <c r="BZ157" s="301" t="str">
        <f>'[5]Precios de contratos anteriores'!CF161</f>
        <v xml:space="preserve"> </v>
      </c>
      <c r="CA157" s="301" t="str">
        <f>'[5]Precios de contratos anteriores'!CG161</f>
        <v xml:space="preserve"> </v>
      </c>
      <c r="CB157" s="301">
        <f t="shared" si="321"/>
        <v>0.05</v>
      </c>
      <c r="CC157" s="301" t="str">
        <f t="shared" si="322"/>
        <v xml:space="preserve"> </v>
      </c>
      <c r="CD157" s="301" t="str">
        <f t="shared" si="320"/>
        <v xml:space="preserve"> </v>
      </c>
      <c r="CE157" s="301" t="str">
        <f t="shared" si="323"/>
        <v xml:space="preserve"> </v>
      </c>
      <c r="CF157" s="301">
        <f t="shared" si="324"/>
        <v>0</v>
      </c>
      <c r="CG157" s="300" t="str">
        <f t="shared" si="325"/>
        <v/>
      </c>
      <c r="CH157" s="300" t="str">
        <f t="shared" si="326"/>
        <v/>
      </c>
      <c r="CI157" s="300" t="str">
        <f t="shared" si="327"/>
        <v/>
      </c>
      <c r="CJ157" s="300" t="str">
        <f t="shared" si="328"/>
        <v/>
      </c>
      <c r="CK157" s="300" t="str">
        <f t="shared" si="329"/>
        <v/>
      </c>
      <c r="CL157" s="300" t="str">
        <f t="shared" si="330"/>
        <v/>
      </c>
      <c r="CM157" s="300" t="str">
        <f t="shared" si="331"/>
        <v/>
      </c>
      <c r="CN157" s="300" t="str">
        <f t="shared" si="332"/>
        <v/>
      </c>
      <c r="CO157" s="300" t="str">
        <f t="shared" si="333"/>
        <v/>
      </c>
      <c r="CP157" s="300" t="str">
        <f t="shared" si="334"/>
        <v/>
      </c>
      <c r="CQ157" s="300" t="str">
        <f t="shared" si="335"/>
        <v/>
      </c>
      <c r="CR157" s="300" t="str">
        <f t="shared" si="336"/>
        <v/>
      </c>
      <c r="CS157" s="300" t="str">
        <f t="shared" si="337"/>
        <v/>
      </c>
      <c r="CT157" s="300" t="str">
        <f t="shared" si="338"/>
        <v/>
      </c>
      <c r="CU157" s="300" t="str">
        <f t="shared" si="339"/>
        <v/>
      </c>
      <c r="CV157" s="300" t="str">
        <f t="shared" si="340"/>
        <v/>
      </c>
      <c r="CW157" s="300" t="str">
        <f t="shared" si="341"/>
        <v/>
      </c>
      <c r="CX157" s="300" t="str">
        <f t="shared" si="342"/>
        <v/>
      </c>
      <c r="CY157" s="300" t="str">
        <f t="shared" si="343"/>
        <v/>
      </c>
      <c r="CZ157" s="300" t="str">
        <f t="shared" si="344"/>
        <v/>
      </c>
      <c r="DA157" s="300" t="str">
        <f t="shared" si="345"/>
        <v/>
      </c>
      <c r="DB157" s="300" t="str">
        <f t="shared" si="346"/>
        <v/>
      </c>
      <c r="DC157" s="300" t="str">
        <f t="shared" si="347"/>
        <v/>
      </c>
      <c r="DD157" s="300" t="str">
        <f t="shared" si="348"/>
        <v/>
      </c>
      <c r="DE157" s="300" t="str">
        <f t="shared" si="349"/>
        <v/>
      </c>
      <c r="DF157" s="300" t="str">
        <f t="shared" si="350"/>
        <v/>
      </c>
      <c r="DG157" s="300" t="str">
        <f t="shared" si="351"/>
        <v/>
      </c>
      <c r="DH157" s="300" t="str">
        <f t="shared" si="352"/>
        <v/>
      </c>
      <c r="DI157" s="300" t="str">
        <f t="shared" si="353"/>
        <v/>
      </c>
      <c r="DJ157" s="300" t="str">
        <f t="shared" si="354"/>
        <v/>
      </c>
      <c r="DK157" s="300" t="str">
        <f t="shared" si="355"/>
        <v/>
      </c>
      <c r="DL157" s="300" t="str">
        <f t="shared" si="356"/>
        <v/>
      </c>
      <c r="DM157" s="300" t="str">
        <f t="shared" si="357"/>
        <v/>
      </c>
      <c r="DN157" s="300" t="str">
        <f t="shared" si="358"/>
        <v/>
      </c>
      <c r="DO157" s="300" t="str">
        <f t="shared" si="359"/>
        <v/>
      </c>
      <c r="DP157" s="300" t="str">
        <f t="shared" si="360"/>
        <v/>
      </c>
      <c r="DQ157" s="300" t="str">
        <f t="shared" si="361"/>
        <v/>
      </c>
      <c r="DR157" s="300" t="str">
        <f t="shared" si="362"/>
        <v/>
      </c>
      <c r="DS157" s="300" t="str">
        <f t="shared" si="363"/>
        <v/>
      </c>
      <c r="DT157" s="300" t="str">
        <f t="shared" si="364"/>
        <v/>
      </c>
      <c r="DU157" s="300" t="str">
        <f t="shared" si="365"/>
        <v/>
      </c>
      <c r="DV157" s="300" t="str">
        <f t="shared" si="366"/>
        <v/>
      </c>
      <c r="DW157" s="300" t="str">
        <f t="shared" si="367"/>
        <v/>
      </c>
      <c r="DX157" s="300" t="str">
        <f t="shared" si="368"/>
        <v/>
      </c>
      <c r="DY157" s="300" t="str">
        <f t="shared" si="369"/>
        <v/>
      </c>
      <c r="DZ157" s="300" t="str">
        <f t="shared" si="370"/>
        <v/>
      </c>
      <c r="EA157" s="300" t="str">
        <f t="shared" si="371"/>
        <v/>
      </c>
      <c r="EB157" s="300" t="str">
        <f t="shared" si="372"/>
        <v/>
      </c>
      <c r="EC157" s="300" t="str">
        <f t="shared" si="373"/>
        <v/>
      </c>
      <c r="ED157" s="300" t="str">
        <f t="shared" si="374"/>
        <v/>
      </c>
      <c r="EE157" s="300" t="str">
        <f t="shared" si="375"/>
        <v/>
      </c>
      <c r="EF157" s="300" t="str">
        <f t="shared" si="376"/>
        <v/>
      </c>
      <c r="EG157" s="300" t="str">
        <f t="shared" si="377"/>
        <v/>
      </c>
      <c r="EH157" s="300" t="str">
        <f t="shared" si="378"/>
        <v/>
      </c>
      <c r="EI157" s="300" t="str">
        <f t="shared" si="379"/>
        <v/>
      </c>
      <c r="EJ157" s="300" t="str">
        <f t="shared" si="380"/>
        <v/>
      </c>
      <c r="EK157" s="300" t="str">
        <f t="shared" si="381"/>
        <v/>
      </c>
      <c r="EL157" s="300" t="str">
        <f t="shared" si="382"/>
        <v/>
      </c>
      <c r="EM157" s="300" t="str">
        <f t="shared" si="383"/>
        <v/>
      </c>
      <c r="EN157" s="300" t="str">
        <f t="shared" si="384"/>
        <v/>
      </c>
      <c r="EO157" s="300" t="str">
        <f t="shared" si="385"/>
        <v/>
      </c>
      <c r="EP157" s="300" t="str">
        <f t="shared" si="386"/>
        <v/>
      </c>
      <c r="EQ157" s="300" t="str">
        <f t="shared" si="387"/>
        <v/>
      </c>
      <c r="ER157" s="300" t="str">
        <f t="shared" si="388"/>
        <v/>
      </c>
      <c r="ES157" s="300" t="str">
        <f t="shared" si="389"/>
        <v/>
      </c>
      <c r="ET157" s="300" t="str">
        <f t="shared" si="390"/>
        <v/>
      </c>
      <c r="EU157" s="300" t="str">
        <f t="shared" si="391"/>
        <v/>
      </c>
      <c r="EV157" s="300" t="str">
        <f t="shared" si="392"/>
        <v/>
      </c>
      <c r="EW157" s="300" t="str">
        <f t="shared" si="393"/>
        <v/>
      </c>
      <c r="EX157" s="300" t="str">
        <f t="shared" si="394"/>
        <v/>
      </c>
      <c r="EY157" s="300" t="str">
        <f t="shared" si="395"/>
        <v/>
      </c>
      <c r="EZ157" s="300" t="str">
        <f t="shared" si="396"/>
        <v/>
      </c>
      <c r="FA157" s="299">
        <f t="shared" si="397"/>
        <v>0</v>
      </c>
      <c r="FB157" s="299">
        <f>ROUND(FA157*(1+[5]Inflación!$G$50),2)</f>
        <v>0</v>
      </c>
      <c r="FC157" s="298" t="str">
        <f t="shared" si="398"/>
        <v xml:space="preserve"> </v>
      </c>
      <c r="FD157" s="292" t="s">
        <v>918</v>
      </c>
    </row>
    <row r="158" spans="2:160" ht="21" customHeight="1">
      <c r="B158" s="309">
        <f t="shared" si="399"/>
        <v>153</v>
      </c>
      <c r="C158" s="308" t="s">
        <v>921</v>
      </c>
      <c r="D158" s="307" t="s">
        <v>919</v>
      </c>
      <c r="E158" s="306" t="s">
        <v>12</v>
      </c>
      <c r="F158" s="305"/>
      <c r="G158" s="304"/>
      <c r="H158" s="303">
        <v>0.09</v>
      </c>
      <c r="I158" s="302"/>
      <c r="J158" s="301" t="str">
        <f>'[5]Precios de contratos anteriores'!AV162</f>
        <v xml:space="preserve"> </v>
      </c>
      <c r="K158" s="301" t="str">
        <f>'[5]Precios de contratos anteriores'!AW162</f>
        <v xml:space="preserve"> </v>
      </c>
      <c r="L158" s="301" t="str">
        <f>'[5]Precios de contratos anteriores'!AX162</f>
        <v xml:space="preserve"> </v>
      </c>
      <c r="M158" s="301" t="str">
        <f>'[5]Precios de contratos anteriores'!AY162</f>
        <v xml:space="preserve"> </v>
      </c>
      <c r="N158" s="303"/>
      <c r="O158" s="302"/>
      <c r="P158" s="302"/>
      <c r="Q158" s="302" t="str">
        <f>'[5]Precios de contratos anteriores'!AZ162</f>
        <v xml:space="preserve"> </v>
      </c>
      <c r="R158" s="302" t="str">
        <f>'[5]Precios de contratos anteriores'!BA162</f>
        <v xml:space="preserve"> </v>
      </c>
      <c r="S158" s="302" t="str">
        <f>'[5]Precios de contratos anteriores'!BB162</f>
        <v xml:space="preserve"> </v>
      </c>
      <c r="T158" s="303"/>
      <c r="U158" s="302"/>
      <c r="V158" s="302"/>
      <c r="W158" s="303"/>
      <c r="X158" s="302"/>
      <c r="Y158" s="302"/>
      <c r="Z158" s="303"/>
      <c r="AA158" s="302"/>
      <c r="AB158" s="302"/>
      <c r="AC158" s="303"/>
      <c r="AD158" s="302"/>
      <c r="AE158" s="302"/>
      <c r="AF158" s="303"/>
      <c r="AG158" s="302"/>
      <c r="AH158" s="302"/>
      <c r="AI158" s="302" t="str">
        <f>'[5]Precios de contratos anteriores'!BI162</f>
        <v xml:space="preserve"> </v>
      </c>
      <c r="AJ158" s="302"/>
      <c r="AK158" s="302"/>
      <c r="AL158" s="303"/>
      <c r="AM158" s="302"/>
      <c r="AN158" s="302"/>
      <c r="AO158" s="303"/>
      <c r="AP158" s="302"/>
      <c r="AQ158" s="302" t="str">
        <f>'[5]Precios de contratos anteriores'!BO162</f>
        <v xml:space="preserve"> </v>
      </c>
      <c r="AR158" s="303"/>
      <c r="AS158" s="302"/>
      <c r="AT158" s="302"/>
      <c r="AU158" s="302" t="str">
        <f>'[5]Precios de contratos anteriores'!BP162</f>
        <v xml:space="preserve"> </v>
      </c>
      <c r="AV158" s="302" t="str">
        <f>'[5]Precios de contratos anteriores'!BQ162</f>
        <v xml:space="preserve"> </v>
      </c>
      <c r="AW158" s="302" t="str">
        <f>'[5]Precios de contratos anteriores'!BR162</f>
        <v xml:space="preserve"> </v>
      </c>
      <c r="AX158" s="303"/>
      <c r="AY158" s="302"/>
      <c r="AZ158" s="302"/>
      <c r="BA158" s="303" t="str">
        <f>'[5]Precios de contratos anteriores'!BS162</f>
        <v xml:space="preserve"> </v>
      </c>
      <c r="BB158" s="303" t="str">
        <f>'[5]Precios de contratos anteriores'!BT162</f>
        <v xml:space="preserve"> </v>
      </c>
      <c r="BC158" s="302"/>
      <c r="BD158" s="303"/>
      <c r="BE158" s="302"/>
      <c r="BF158" s="302"/>
      <c r="BG158" s="303"/>
      <c r="BH158" s="302"/>
      <c r="BI158" s="302"/>
      <c r="BJ158" s="303"/>
      <c r="BK158" s="302"/>
      <c r="BL158" s="302"/>
      <c r="BM158" s="303"/>
      <c r="BN158" s="302"/>
      <c r="BO158" s="302"/>
      <c r="BP158" s="303"/>
      <c r="BQ158" s="302"/>
      <c r="BR158" s="302"/>
      <c r="BS158" s="302" t="str">
        <f>'[5]Precios de contratos anteriores'!CB162</f>
        <v xml:space="preserve"> </v>
      </c>
      <c r="BT158" s="302" t="str">
        <f>'[5]Precios de contratos anteriores'!CC162</f>
        <v xml:space="preserve"> </v>
      </c>
      <c r="BU158" s="302" t="str">
        <f>'[5]Precios de contratos anteriores'!CD162</f>
        <v xml:space="preserve"> </v>
      </c>
      <c r="BV158" s="303"/>
      <c r="BW158" s="302"/>
      <c r="BX158" s="302"/>
      <c r="BY158" s="301" t="str">
        <f>'[5]Precios de contratos anteriores'!CE162</f>
        <v xml:space="preserve"> </v>
      </c>
      <c r="BZ158" s="301" t="str">
        <f>'[5]Precios de contratos anteriores'!CF162</f>
        <v xml:space="preserve"> </v>
      </c>
      <c r="CA158" s="301" t="str">
        <f>'[5]Precios de contratos anteriores'!CG162</f>
        <v xml:space="preserve"> </v>
      </c>
      <c r="CB158" s="301">
        <f t="shared" si="321"/>
        <v>0.09</v>
      </c>
      <c r="CC158" s="301" t="str">
        <f t="shared" si="322"/>
        <v xml:space="preserve"> </v>
      </c>
      <c r="CD158" s="301" t="str">
        <f t="shared" si="320"/>
        <v xml:space="preserve"> </v>
      </c>
      <c r="CE158" s="301" t="str">
        <f t="shared" si="323"/>
        <v xml:space="preserve"> </v>
      </c>
      <c r="CF158" s="301">
        <f t="shared" si="324"/>
        <v>0</v>
      </c>
      <c r="CG158" s="300" t="str">
        <f t="shared" si="325"/>
        <v/>
      </c>
      <c r="CH158" s="300" t="str">
        <f t="shared" si="326"/>
        <v/>
      </c>
      <c r="CI158" s="300" t="str">
        <f t="shared" si="327"/>
        <v/>
      </c>
      <c r="CJ158" s="300" t="str">
        <f t="shared" si="328"/>
        <v/>
      </c>
      <c r="CK158" s="300" t="str">
        <f t="shared" si="329"/>
        <v/>
      </c>
      <c r="CL158" s="300" t="str">
        <f t="shared" si="330"/>
        <v/>
      </c>
      <c r="CM158" s="300" t="str">
        <f t="shared" si="331"/>
        <v/>
      </c>
      <c r="CN158" s="300" t="str">
        <f t="shared" si="332"/>
        <v/>
      </c>
      <c r="CO158" s="300" t="str">
        <f t="shared" si="333"/>
        <v/>
      </c>
      <c r="CP158" s="300" t="str">
        <f t="shared" si="334"/>
        <v/>
      </c>
      <c r="CQ158" s="300" t="str">
        <f t="shared" si="335"/>
        <v/>
      </c>
      <c r="CR158" s="300" t="str">
        <f t="shared" si="336"/>
        <v/>
      </c>
      <c r="CS158" s="300" t="str">
        <f t="shared" si="337"/>
        <v/>
      </c>
      <c r="CT158" s="300" t="str">
        <f t="shared" si="338"/>
        <v/>
      </c>
      <c r="CU158" s="300" t="str">
        <f t="shared" si="339"/>
        <v/>
      </c>
      <c r="CV158" s="300" t="str">
        <f t="shared" si="340"/>
        <v/>
      </c>
      <c r="CW158" s="300" t="str">
        <f t="shared" si="341"/>
        <v/>
      </c>
      <c r="CX158" s="300" t="str">
        <f t="shared" si="342"/>
        <v/>
      </c>
      <c r="CY158" s="300" t="str">
        <f t="shared" si="343"/>
        <v/>
      </c>
      <c r="CZ158" s="300" t="str">
        <f t="shared" si="344"/>
        <v/>
      </c>
      <c r="DA158" s="300" t="str">
        <f t="shared" si="345"/>
        <v/>
      </c>
      <c r="DB158" s="300" t="str">
        <f t="shared" si="346"/>
        <v/>
      </c>
      <c r="DC158" s="300" t="str">
        <f t="shared" si="347"/>
        <v/>
      </c>
      <c r="DD158" s="300" t="str">
        <f t="shared" si="348"/>
        <v/>
      </c>
      <c r="DE158" s="300" t="str">
        <f t="shared" si="349"/>
        <v/>
      </c>
      <c r="DF158" s="300" t="str">
        <f t="shared" si="350"/>
        <v/>
      </c>
      <c r="DG158" s="300" t="str">
        <f t="shared" si="351"/>
        <v/>
      </c>
      <c r="DH158" s="300" t="str">
        <f t="shared" si="352"/>
        <v/>
      </c>
      <c r="DI158" s="300" t="str">
        <f t="shared" si="353"/>
        <v/>
      </c>
      <c r="DJ158" s="300" t="str">
        <f t="shared" si="354"/>
        <v/>
      </c>
      <c r="DK158" s="300" t="str">
        <f t="shared" si="355"/>
        <v/>
      </c>
      <c r="DL158" s="300" t="str">
        <f t="shared" si="356"/>
        <v/>
      </c>
      <c r="DM158" s="300" t="str">
        <f t="shared" si="357"/>
        <v/>
      </c>
      <c r="DN158" s="300" t="str">
        <f t="shared" si="358"/>
        <v/>
      </c>
      <c r="DO158" s="300" t="str">
        <f t="shared" si="359"/>
        <v/>
      </c>
      <c r="DP158" s="300" t="str">
        <f t="shared" si="360"/>
        <v/>
      </c>
      <c r="DQ158" s="300" t="str">
        <f t="shared" si="361"/>
        <v/>
      </c>
      <c r="DR158" s="300" t="str">
        <f t="shared" si="362"/>
        <v/>
      </c>
      <c r="DS158" s="300" t="str">
        <f t="shared" si="363"/>
        <v/>
      </c>
      <c r="DT158" s="300" t="str">
        <f t="shared" si="364"/>
        <v/>
      </c>
      <c r="DU158" s="300" t="str">
        <f t="shared" si="365"/>
        <v/>
      </c>
      <c r="DV158" s="300" t="str">
        <f t="shared" si="366"/>
        <v/>
      </c>
      <c r="DW158" s="300" t="str">
        <f t="shared" si="367"/>
        <v/>
      </c>
      <c r="DX158" s="300" t="str">
        <f t="shared" si="368"/>
        <v/>
      </c>
      <c r="DY158" s="300" t="str">
        <f t="shared" si="369"/>
        <v/>
      </c>
      <c r="DZ158" s="300" t="str">
        <f t="shared" si="370"/>
        <v/>
      </c>
      <c r="EA158" s="300" t="str">
        <f t="shared" si="371"/>
        <v/>
      </c>
      <c r="EB158" s="300" t="str">
        <f t="shared" si="372"/>
        <v/>
      </c>
      <c r="EC158" s="300" t="str">
        <f t="shared" si="373"/>
        <v/>
      </c>
      <c r="ED158" s="300" t="str">
        <f t="shared" si="374"/>
        <v/>
      </c>
      <c r="EE158" s="300" t="str">
        <f t="shared" si="375"/>
        <v/>
      </c>
      <c r="EF158" s="300" t="str">
        <f t="shared" si="376"/>
        <v/>
      </c>
      <c r="EG158" s="300" t="str">
        <f t="shared" si="377"/>
        <v/>
      </c>
      <c r="EH158" s="300" t="str">
        <f t="shared" si="378"/>
        <v/>
      </c>
      <c r="EI158" s="300" t="str">
        <f t="shared" si="379"/>
        <v/>
      </c>
      <c r="EJ158" s="300" t="str">
        <f t="shared" si="380"/>
        <v/>
      </c>
      <c r="EK158" s="300" t="str">
        <f t="shared" si="381"/>
        <v/>
      </c>
      <c r="EL158" s="300" t="str">
        <f t="shared" si="382"/>
        <v/>
      </c>
      <c r="EM158" s="300" t="str">
        <f t="shared" si="383"/>
        <v/>
      </c>
      <c r="EN158" s="300" t="str">
        <f t="shared" si="384"/>
        <v/>
      </c>
      <c r="EO158" s="300" t="str">
        <f t="shared" si="385"/>
        <v/>
      </c>
      <c r="EP158" s="300" t="str">
        <f t="shared" si="386"/>
        <v/>
      </c>
      <c r="EQ158" s="300" t="str">
        <f t="shared" si="387"/>
        <v/>
      </c>
      <c r="ER158" s="300" t="str">
        <f t="shared" si="388"/>
        <v/>
      </c>
      <c r="ES158" s="300" t="str">
        <f t="shared" si="389"/>
        <v/>
      </c>
      <c r="ET158" s="300" t="str">
        <f t="shared" si="390"/>
        <v/>
      </c>
      <c r="EU158" s="300" t="str">
        <f t="shared" si="391"/>
        <v/>
      </c>
      <c r="EV158" s="300" t="str">
        <f t="shared" si="392"/>
        <v/>
      </c>
      <c r="EW158" s="300" t="str">
        <f t="shared" si="393"/>
        <v/>
      </c>
      <c r="EX158" s="300" t="str">
        <f t="shared" si="394"/>
        <v/>
      </c>
      <c r="EY158" s="300" t="str">
        <f t="shared" si="395"/>
        <v/>
      </c>
      <c r="EZ158" s="300" t="str">
        <f t="shared" si="396"/>
        <v/>
      </c>
      <c r="FA158" s="299">
        <f t="shared" si="397"/>
        <v>0</v>
      </c>
      <c r="FB158" s="299">
        <f>ROUND(FA158*(1+[5]Inflación!$G$50),2)</f>
        <v>0</v>
      </c>
      <c r="FC158" s="298" t="str">
        <f t="shared" si="398"/>
        <v xml:space="preserve"> </v>
      </c>
      <c r="FD158" s="292" t="s">
        <v>918</v>
      </c>
    </row>
    <row r="159" spans="2:160" ht="21" customHeight="1">
      <c r="B159" s="309">
        <f t="shared" si="399"/>
        <v>154</v>
      </c>
      <c r="C159" s="308" t="s">
        <v>920</v>
      </c>
      <c r="D159" s="307" t="s">
        <v>919</v>
      </c>
      <c r="E159" s="306" t="s">
        <v>12</v>
      </c>
      <c r="F159" s="305"/>
      <c r="G159" s="304"/>
      <c r="H159" s="303">
        <v>0.11</v>
      </c>
      <c r="I159" s="302"/>
      <c r="J159" s="301" t="str">
        <f>'[5]Precios de contratos anteriores'!AV163</f>
        <v xml:space="preserve"> </v>
      </c>
      <c r="K159" s="301" t="str">
        <f>'[5]Precios de contratos anteriores'!AW163</f>
        <v xml:space="preserve"> </v>
      </c>
      <c r="L159" s="301" t="str">
        <f>'[5]Precios de contratos anteriores'!AX163</f>
        <v xml:space="preserve"> </v>
      </c>
      <c r="M159" s="301" t="str">
        <f>'[5]Precios de contratos anteriores'!AY163</f>
        <v xml:space="preserve"> </v>
      </c>
      <c r="N159" s="303"/>
      <c r="O159" s="302"/>
      <c r="P159" s="302"/>
      <c r="Q159" s="302" t="str">
        <f>'[5]Precios de contratos anteriores'!AZ163</f>
        <v xml:space="preserve"> </v>
      </c>
      <c r="R159" s="302" t="str">
        <f>'[5]Precios de contratos anteriores'!BA163</f>
        <v xml:space="preserve"> </v>
      </c>
      <c r="S159" s="302" t="str">
        <f>'[5]Precios de contratos anteriores'!BB163</f>
        <v xml:space="preserve"> </v>
      </c>
      <c r="T159" s="303"/>
      <c r="U159" s="302"/>
      <c r="V159" s="302"/>
      <c r="W159" s="303"/>
      <c r="X159" s="302"/>
      <c r="Y159" s="302"/>
      <c r="Z159" s="303"/>
      <c r="AA159" s="302"/>
      <c r="AB159" s="302"/>
      <c r="AC159" s="303"/>
      <c r="AD159" s="302"/>
      <c r="AE159" s="302"/>
      <c r="AF159" s="303"/>
      <c r="AG159" s="302"/>
      <c r="AH159" s="302"/>
      <c r="AI159" s="302" t="str">
        <f>'[5]Precios de contratos anteriores'!BI163</f>
        <v xml:space="preserve"> </v>
      </c>
      <c r="AJ159" s="302"/>
      <c r="AK159" s="302"/>
      <c r="AL159" s="303"/>
      <c r="AM159" s="302"/>
      <c r="AN159" s="302"/>
      <c r="AO159" s="303"/>
      <c r="AP159" s="302"/>
      <c r="AQ159" s="302" t="str">
        <f>'[5]Precios de contratos anteriores'!BO163</f>
        <v xml:space="preserve"> </v>
      </c>
      <c r="AR159" s="303"/>
      <c r="AS159" s="302"/>
      <c r="AT159" s="302"/>
      <c r="AU159" s="302" t="str">
        <f>'[5]Precios de contratos anteriores'!BP163</f>
        <v xml:space="preserve"> </v>
      </c>
      <c r="AV159" s="302" t="str">
        <f>'[5]Precios de contratos anteriores'!BQ163</f>
        <v xml:space="preserve"> </v>
      </c>
      <c r="AW159" s="302" t="str">
        <f>'[5]Precios de contratos anteriores'!BR163</f>
        <v xml:space="preserve"> </v>
      </c>
      <c r="AX159" s="303"/>
      <c r="AY159" s="302"/>
      <c r="AZ159" s="302"/>
      <c r="BA159" s="303" t="str">
        <f>'[5]Precios de contratos anteriores'!BS163</f>
        <v xml:space="preserve"> </v>
      </c>
      <c r="BB159" s="303" t="str">
        <f>'[5]Precios de contratos anteriores'!BT163</f>
        <v xml:space="preserve"> </v>
      </c>
      <c r="BC159" s="302"/>
      <c r="BD159" s="303"/>
      <c r="BE159" s="302"/>
      <c r="BF159" s="302"/>
      <c r="BG159" s="303"/>
      <c r="BH159" s="302"/>
      <c r="BI159" s="302"/>
      <c r="BJ159" s="303"/>
      <c r="BK159" s="302"/>
      <c r="BL159" s="302"/>
      <c r="BM159" s="303"/>
      <c r="BN159" s="302"/>
      <c r="BO159" s="302"/>
      <c r="BP159" s="303"/>
      <c r="BQ159" s="302"/>
      <c r="BR159" s="302"/>
      <c r="BS159" s="302" t="str">
        <f>'[5]Precios de contratos anteriores'!CB163</f>
        <v xml:space="preserve"> </v>
      </c>
      <c r="BT159" s="302" t="str">
        <f>'[5]Precios de contratos anteriores'!CC163</f>
        <v xml:space="preserve"> </v>
      </c>
      <c r="BU159" s="302" t="str">
        <f>'[5]Precios de contratos anteriores'!CD163</f>
        <v xml:space="preserve"> </v>
      </c>
      <c r="BV159" s="303"/>
      <c r="BW159" s="302"/>
      <c r="BX159" s="302"/>
      <c r="BY159" s="301" t="str">
        <f>'[5]Precios de contratos anteriores'!CE163</f>
        <v xml:space="preserve"> </v>
      </c>
      <c r="BZ159" s="301" t="str">
        <f>'[5]Precios de contratos anteriores'!CF163</f>
        <v xml:space="preserve"> </v>
      </c>
      <c r="CA159" s="301" t="str">
        <f>'[5]Precios de contratos anteriores'!CG163</f>
        <v xml:space="preserve"> </v>
      </c>
      <c r="CB159" s="301">
        <f t="shared" si="321"/>
        <v>0.11</v>
      </c>
      <c r="CC159" s="301" t="str">
        <f t="shared" si="322"/>
        <v xml:space="preserve"> </v>
      </c>
      <c r="CD159" s="301" t="str">
        <f t="shared" si="320"/>
        <v xml:space="preserve"> </v>
      </c>
      <c r="CE159" s="301" t="str">
        <f t="shared" si="323"/>
        <v xml:space="preserve"> </v>
      </c>
      <c r="CF159" s="301">
        <f t="shared" si="324"/>
        <v>0</v>
      </c>
      <c r="CG159" s="300" t="str">
        <f t="shared" si="325"/>
        <v/>
      </c>
      <c r="CH159" s="300" t="str">
        <f t="shared" si="326"/>
        <v/>
      </c>
      <c r="CI159" s="300" t="str">
        <f t="shared" si="327"/>
        <v/>
      </c>
      <c r="CJ159" s="300" t="str">
        <f t="shared" si="328"/>
        <v/>
      </c>
      <c r="CK159" s="300" t="str">
        <f t="shared" si="329"/>
        <v/>
      </c>
      <c r="CL159" s="300" t="str">
        <f t="shared" si="330"/>
        <v/>
      </c>
      <c r="CM159" s="300" t="str">
        <f t="shared" si="331"/>
        <v/>
      </c>
      <c r="CN159" s="300" t="str">
        <f t="shared" si="332"/>
        <v/>
      </c>
      <c r="CO159" s="300" t="str">
        <f t="shared" si="333"/>
        <v/>
      </c>
      <c r="CP159" s="300" t="str">
        <f t="shared" si="334"/>
        <v/>
      </c>
      <c r="CQ159" s="300" t="str">
        <f t="shared" si="335"/>
        <v/>
      </c>
      <c r="CR159" s="300" t="str">
        <f t="shared" si="336"/>
        <v/>
      </c>
      <c r="CS159" s="300" t="str">
        <f t="shared" si="337"/>
        <v/>
      </c>
      <c r="CT159" s="300" t="str">
        <f t="shared" si="338"/>
        <v/>
      </c>
      <c r="CU159" s="300" t="str">
        <f t="shared" si="339"/>
        <v/>
      </c>
      <c r="CV159" s="300" t="str">
        <f t="shared" si="340"/>
        <v/>
      </c>
      <c r="CW159" s="300" t="str">
        <f t="shared" si="341"/>
        <v/>
      </c>
      <c r="CX159" s="300" t="str">
        <f t="shared" si="342"/>
        <v/>
      </c>
      <c r="CY159" s="300" t="str">
        <f t="shared" si="343"/>
        <v/>
      </c>
      <c r="CZ159" s="300" t="str">
        <f t="shared" si="344"/>
        <v/>
      </c>
      <c r="DA159" s="300" t="str">
        <f t="shared" si="345"/>
        <v/>
      </c>
      <c r="DB159" s="300" t="str">
        <f t="shared" si="346"/>
        <v/>
      </c>
      <c r="DC159" s="300" t="str">
        <f t="shared" si="347"/>
        <v/>
      </c>
      <c r="DD159" s="300" t="str">
        <f t="shared" si="348"/>
        <v/>
      </c>
      <c r="DE159" s="300" t="str">
        <f t="shared" si="349"/>
        <v/>
      </c>
      <c r="DF159" s="300" t="str">
        <f t="shared" si="350"/>
        <v/>
      </c>
      <c r="DG159" s="300" t="str">
        <f t="shared" si="351"/>
        <v/>
      </c>
      <c r="DH159" s="300" t="str">
        <f t="shared" si="352"/>
        <v/>
      </c>
      <c r="DI159" s="300" t="str">
        <f t="shared" si="353"/>
        <v/>
      </c>
      <c r="DJ159" s="300" t="str">
        <f t="shared" si="354"/>
        <v/>
      </c>
      <c r="DK159" s="300" t="str">
        <f t="shared" si="355"/>
        <v/>
      </c>
      <c r="DL159" s="300" t="str">
        <f t="shared" si="356"/>
        <v/>
      </c>
      <c r="DM159" s="300" t="str">
        <f t="shared" si="357"/>
        <v/>
      </c>
      <c r="DN159" s="300" t="str">
        <f t="shared" si="358"/>
        <v/>
      </c>
      <c r="DO159" s="300" t="str">
        <f t="shared" si="359"/>
        <v/>
      </c>
      <c r="DP159" s="300" t="str">
        <f t="shared" si="360"/>
        <v/>
      </c>
      <c r="DQ159" s="300" t="str">
        <f t="shared" si="361"/>
        <v/>
      </c>
      <c r="DR159" s="300" t="str">
        <f t="shared" si="362"/>
        <v/>
      </c>
      <c r="DS159" s="300" t="str">
        <f t="shared" si="363"/>
        <v/>
      </c>
      <c r="DT159" s="300" t="str">
        <f t="shared" si="364"/>
        <v/>
      </c>
      <c r="DU159" s="300" t="str">
        <f t="shared" si="365"/>
        <v/>
      </c>
      <c r="DV159" s="300" t="str">
        <f t="shared" si="366"/>
        <v/>
      </c>
      <c r="DW159" s="300" t="str">
        <f t="shared" si="367"/>
        <v/>
      </c>
      <c r="DX159" s="300" t="str">
        <f t="shared" si="368"/>
        <v/>
      </c>
      <c r="DY159" s="300" t="str">
        <f t="shared" si="369"/>
        <v/>
      </c>
      <c r="DZ159" s="300" t="str">
        <f t="shared" si="370"/>
        <v/>
      </c>
      <c r="EA159" s="300" t="str">
        <f t="shared" si="371"/>
        <v/>
      </c>
      <c r="EB159" s="300" t="str">
        <f t="shared" si="372"/>
        <v/>
      </c>
      <c r="EC159" s="300" t="str">
        <f t="shared" si="373"/>
        <v/>
      </c>
      <c r="ED159" s="300" t="str">
        <f t="shared" si="374"/>
        <v/>
      </c>
      <c r="EE159" s="300" t="str">
        <f t="shared" si="375"/>
        <v/>
      </c>
      <c r="EF159" s="300" t="str">
        <f t="shared" si="376"/>
        <v/>
      </c>
      <c r="EG159" s="300" t="str">
        <f t="shared" si="377"/>
        <v/>
      </c>
      <c r="EH159" s="300" t="str">
        <f t="shared" si="378"/>
        <v/>
      </c>
      <c r="EI159" s="300" t="str">
        <f t="shared" si="379"/>
        <v/>
      </c>
      <c r="EJ159" s="300" t="str">
        <f t="shared" si="380"/>
        <v/>
      </c>
      <c r="EK159" s="300" t="str">
        <f t="shared" si="381"/>
        <v/>
      </c>
      <c r="EL159" s="300" t="str">
        <f t="shared" si="382"/>
        <v/>
      </c>
      <c r="EM159" s="300" t="str">
        <f t="shared" si="383"/>
        <v/>
      </c>
      <c r="EN159" s="300" t="str">
        <f t="shared" si="384"/>
        <v/>
      </c>
      <c r="EO159" s="300" t="str">
        <f t="shared" si="385"/>
        <v/>
      </c>
      <c r="EP159" s="300" t="str">
        <f t="shared" si="386"/>
        <v/>
      </c>
      <c r="EQ159" s="300" t="str">
        <f t="shared" si="387"/>
        <v/>
      </c>
      <c r="ER159" s="300" t="str">
        <f t="shared" si="388"/>
        <v/>
      </c>
      <c r="ES159" s="300" t="str">
        <f t="shared" si="389"/>
        <v/>
      </c>
      <c r="ET159" s="300" t="str">
        <f t="shared" si="390"/>
        <v/>
      </c>
      <c r="EU159" s="300" t="str">
        <f t="shared" si="391"/>
        <v/>
      </c>
      <c r="EV159" s="300" t="str">
        <f t="shared" si="392"/>
        <v/>
      </c>
      <c r="EW159" s="300" t="str">
        <f t="shared" si="393"/>
        <v/>
      </c>
      <c r="EX159" s="300" t="str">
        <f t="shared" si="394"/>
        <v/>
      </c>
      <c r="EY159" s="300" t="str">
        <f t="shared" si="395"/>
        <v/>
      </c>
      <c r="EZ159" s="300" t="str">
        <f t="shared" si="396"/>
        <v/>
      </c>
      <c r="FA159" s="299">
        <f t="shared" si="397"/>
        <v>0</v>
      </c>
      <c r="FB159" s="299">
        <f>ROUND(FA159*(1+[5]Inflación!$G$50),2)</f>
        <v>0</v>
      </c>
      <c r="FC159" s="298" t="str">
        <f t="shared" si="398"/>
        <v xml:space="preserve"> </v>
      </c>
      <c r="FD159" s="292" t="s">
        <v>918</v>
      </c>
    </row>
  </sheetData>
  <autoFilter ref="B5:FC159"/>
  <mergeCells count="82">
    <mergeCell ref="H3:M3"/>
    <mergeCell ref="N3:S3"/>
    <mergeCell ref="T3:Y3"/>
    <mergeCell ref="Z3:AE3"/>
    <mergeCell ref="AF3:AK3"/>
    <mergeCell ref="B2:E3"/>
    <mergeCell ref="AL3:AP3"/>
    <mergeCell ref="AQ3:AW3"/>
    <mergeCell ref="H4:I4"/>
    <mergeCell ref="AR4:AT4"/>
    <mergeCell ref="G4:G5"/>
    <mergeCell ref="N4:P4"/>
    <mergeCell ref="Q4:S4"/>
    <mergeCell ref="T4:V4"/>
    <mergeCell ref="W4:Y4"/>
    <mergeCell ref="Z4:AB4"/>
    <mergeCell ref="AC4:AE4"/>
    <mergeCell ref="AF4:AH4"/>
    <mergeCell ref="AI4:AK4"/>
    <mergeCell ref="AL4:AN4"/>
    <mergeCell ref="AU4:AW4"/>
    <mergeCell ref="AX3:BC3"/>
    <mergeCell ref="AX4:AZ4"/>
    <mergeCell ref="BS4:BU4"/>
    <mergeCell ref="BA4:BC4"/>
    <mergeCell ref="BD4:BF4"/>
    <mergeCell ref="BY4:CA4"/>
    <mergeCell ref="BG4:BI4"/>
    <mergeCell ref="BJ4:BL4"/>
    <mergeCell ref="BM4:BO4"/>
    <mergeCell ref="DW3:EB3"/>
    <mergeCell ref="DB4:DD4"/>
    <mergeCell ref="DE4:DG4"/>
    <mergeCell ref="CS3:CX3"/>
    <mergeCell ref="BP4:BR4"/>
    <mergeCell ref="CG3:CL3"/>
    <mergeCell ref="CM3:CR3"/>
    <mergeCell ref="BV3:CA3"/>
    <mergeCell ref="BV4:BX4"/>
    <mergeCell ref="BD3:BI3"/>
    <mergeCell ref="BJ3:BO3"/>
    <mergeCell ref="BP3:BU3"/>
    <mergeCell ref="FC4:FC5"/>
    <mergeCell ref="J4:M4"/>
    <mergeCell ref="AO4:AP4"/>
    <mergeCell ref="CG4:CH4"/>
    <mergeCell ref="CI4:CL4"/>
    <mergeCell ref="DN4:DO4"/>
    <mergeCell ref="FB4:FB5"/>
    <mergeCell ref="CB3:CB5"/>
    <mergeCell ref="CC3:CC5"/>
    <mergeCell ref="CD3:CD5"/>
    <mergeCell ref="CE3:CE5"/>
    <mergeCell ref="CF3:CF5"/>
    <mergeCell ref="CY3:DD3"/>
    <mergeCell ref="EX4:EZ4"/>
    <mergeCell ref="FA4:FA5"/>
    <mergeCell ref="EU3:EZ3"/>
    <mergeCell ref="EO3:ET3"/>
    <mergeCell ref="EI3:EN3"/>
    <mergeCell ref="EF4:EH4"/>
    <mergeCell ref="CM4:CO4"/>
    <mergeCell ref="CP4:CR4"/>
    <mergeCell ref="CS4:CU4"/>
    <mergeCell ref="CV4:CX4"/>
    <mergeCell ref="EO4:EQ4"/>
    <mergeCell ref="ER4:ET4"/>
    <mergeCell ref="EC3:EH3"/>
    <mergeCell ref="DK3:DO3"/>
    <mergeCell ref="DP3:DV3"/>
    <mergeCell ref="CY4:DA4"/>
    <mergeCell ref="DE3:DJ3"/>
    <mergeCell ref="EU4:EW4"/>
    <mergeCell ref="DH4:DJ4"/>
    <mergeCell ref="DK4:DM4"/>
    <mergeCell ref="DQ4:DS4"/>
    <mergeCell ref="DT4:DV4"/>
    <mergeCell ref="DW4:DY4"/>
    <mergeCell ref="DZ4:EB4"/>
    <mergeCell ref="EI4:EK4"/>
    <mergeCell ref="EL4:EN4"/>
    <mergeCell ref="EC4:EE4"/>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208"/>
  <sheetViews>
    <sheetView showGridLines="0" topLeftCell="A179" zoomScale="80" zoomScaleNormal="80" workbookViewId="0">
      <selection activeCell="I182" sqref="I182"/>
    </sheetView>
  </sheetViews>
  <sheetFormatPr baseColWidth="10" defaultColWidth="11.42578125" defaultRowHeight="15"/>
  <cols>
    <col min="1" max="1" width="1.42578125" style="174" customWidth="1"/>
    <col min="2" max="2" width="5.42578125" style="177" customWidth="1"/>
    <col min="3" max="3" width="7.85546875" style="177" bestFit="1" customWidth="1"/>
    <col min="4" max="4" width="95.85546875" style="179" customWidth="1"/>
    <col min="5" max="5" width="12.7109375" style="178" customWidth="1"/>
    <col min="6" max="6" width="13.42578125" style="177" customWidth="1"/>
    <col min="7" max="7" width="13.5703125" style="177" customWidth="1"/>
    <col min="8" max="10" width="13.42578125" style="177" customWidth="1"/>
    <col min="11" max="11" width="13.28515625" style="177" customWidth="1"/>
    <col min="12" max="13" width="15.42578125" style="370" customWidth="1"/>
    <col min="14" max="14" width="18.28515625" style="174" hidden="1" customWidth="1"/>
    <col min="15" max="15" width="16.7109375" style="174" hidden="1" customWidth="1"/>
    <col min="16" max="16" width="3" style="174" customWidth="1"/>
    <col min="17" max="19" width="16" style="174" customWidth="1"/>
    <col min="20" max="22" width="11.42578125" style="174" customWidth="1"/>
    <col min="23" max="16384" width="11.42578125" style="174"/>
  </cols>
  <sheetData>
    <row r="1" spans="2:22">
      <c r="D1" s="177"/>
      <c r="E1" s="179"/>
      <c r="F1" s="178"/>
      <c r="N1" s="176"/>
      <c r="O1" s="176"/>
    </row>
    <row r="2" spans="2:22" ht="27" customHeight="1">
      <c r="B2" s="420" t="s">
        <v>1069</v>
      </c>
      <c r="C2" s="420"/>
      <c r="D2" s="420"/>
      <c r="E2" s="420"/>
      <c r="F2" s="420"/>
      <c r="G2" s="420"/>
      <c r="H2" s="420"/>
      <c r="I2" s="420"/>
      <c r="J2" s="420"/>
      <c r="K2" s="420"/>
      <c r="L2" s="420"/>
      <c r="M2" s="420"/>
      <c r="N2" s="420"/>
      <c r="O2" s="168"/>
    </row>
    <row r="3" spans="2:22" s="349" customFormat="1" ht="15.75" customHeight="1">
      <c r="B3" s="351"/>
      <c r="C3" s="351"/>
      <c r="D3" s="351"/>
      <c r="E3" s="351"/>
      <c r="F3" s="351"/>
      <c r="G3" s="351"/>
      <c r="H3" s="351"/>
      <c r="I3" s="351"/>
      <c r="J3" s="351"/>
      <c r="K3" s="351"/>
      <c r="L3" s="371" t="s">
        <v>899</v>
      </c>
      <c r="M3" s="372">
        <f>+[6]Inflación!G50</f>
        <v>1.2847972668856178E-2</v>
      </c>
      <c r="O3" s="350"/>
      <c r="S3" s="174"/>
    </row>
    <row r="4" spans="2:22" s="349" customFormat="1" ht="33" customHeight="1">
      <c r="B4" s="437" t="s">
        <v>1068</v>
      </c>
      <c r="C4" s="438"/>
      <c r="D4" s="438"/>
      <c r="E4" s="438"/>
      <c r="F4" s="438"/>
      <c r="G4" s="438"/>
      <c r="H4" s="438"/>
      <c r="I4" s="438"/>
      <c r="J4" s="438"/>
      <c r="K4" s="438"/>
      <c r="L4" s="438"/>
      <c r="M4" s="439"/>
      <c r="Q4" s="238"/>
      <c r="R4" s="238"/>
      <c r="S4" s="238"/>
    </row>
    <row r="5" spans="2:22" s="230" customFormat="1" ht="45.75" customHeight="1">
      <c r="B5" s="346" t="s">
        <v>897</v>
      </c>
      <c r="C5" s="346" t="s">
        <v>896</v>
      </c>
      <c r="D5" s="346" t="s">
        <v>894</v>
      </c>
      <c r="E5" s="347" t="s">
        <v>893</v>
      </c>
      <c r="F5" s="347" t="s">
        <v>892</v>
      </c>
      <c r="G5" s="347" t="s">
        <v>891</v>
      </c>
      <c r="H5" s="347" t="s">
        <v>890</v>
      </c>
      <c r="I5" s="348" t="s">
        <v>889</v>
      </c>
      <c r="J5" s="347" t="s">
        <v>888</v>
      </c>
      <c r="K5" s="347" t="s">
        <v>887</v>
      </c>
      <c r="L5" s="373" t="s">
        <v>886</v>
      </c>
      <c r="M5" s="373" t="s">
        <v>881</v>
      </c>
      <c r="N5" s="345" t="s">
        <v>1067</v>
      </c>
      <c r="O5" s="344" t="s">
        <v>882</v>
      </c>
      <c r="R5" s="238"/>
      <c r="S5" s="238"/>
    </row>
    <row r="6" spans="2:22" ht="42.75" customHeight="1">
      <c r="B6" s="338">
        <v>1</v>
      </c>
      <c r="C6" s="337" t="str">
        <f>[6]RMO!C4</f>
        <v>C-001</v>
      </c>
      <c r="D6" s="240" t="s">
        <v>1070</v>
      </c>
      <c r="E6" s="341">
        <f>+'[6]C-001'!H39</f>
        <v>0.37</v>
      </c>
      <c r="F6" s="341">
        <f>+'[6]C-001'!H51</f>
        <v>6.3</v>
      </c>
      <c r="G6" s="341">
        <f>+'[6]C-001'!H57</f>
        <v>0</v>
      </c>
      <c r="H6" s="340">
        <f>+'[6]C-001'!H63</f>
        <v>6.88</v>
      </c>
      <c r="I6" s="340">
        <f>+'[6]C-001'!H65</f>
        <v>13.55</v>
      </c>
      <c r="J6" s="340">
        <f>+'[6]C-001'!H66</f>
        <v>1.63</v>
      </c>
      <c r="K6" s="340">
        <f>+'[6]C-001'!H67</f>
        <v>1.36</v>
      </c>
      <c r="L6" s="374">
        <f>+'[6]C-001'!H68</f>
        <v>16.54</v>
      </c>
      <c r="M6" s="375">
        <f t="shared" ref="M6:M37" si="0">IF(L6*(1+$M$3)&gt;0,L6*(1+$M$3)," ")</f>
        <v>16.752505467942882</v>
      </c>
      <c r="N6" s="334">
        <f>+VLOOKUP(C6,[6]RENDIMIENTO!$A$5:$BI$190,61,FALSE)</f>
        <v>21.166</v>
      </c>
      <c r="O6" s="333">
        <f t="shared" ref="O6:O37" si="1">IFERROR((L6-N6)/N6," ")</f>
        <v>-0.21855806482093929</v>
      </c>
      <c r="P6" s="339"/>
      <c r="R6" s="238"/>
      <c r="S6" s="238"/>
      <c r="T6" s="339"/>
      <c r="U6" s="339"/>
      <c r="V6" s="339"/>
    </row>
    <row r="7" spans="2:22" ht="42.75" customHeight="1">
      <c r="B7" s="338">
        <v>2</v>
      </c>
      <c r="C7" s="337" t="str">
        <f>[6]RMO!C5</f>
        <v>C-002</v>
      </c>
      <c r="D7" s="188" t="s">
        <v>1071</v>
      </c>
      <c r="E7" s="341">
        <f>+'[6]C-002'!H39</f>
        <v>0.32</v>
      </c>
      <c r="F7" s="341">
        <f>+'[6]C-002'!H51</f>
        <v>5.46</v>
      </c>
      <c r="G7" s="341">
        <f>+'[6]C-002'!H57</f>
        <v>0</v>
      </c>
      <c r="H7" s="340">
        <f>+'[6]C-002'!H63</f>
        <v>5.97</v>
      </c>
      <c r="I7" s="340">
        <f>+'[6]C-002'!H65</f>
        <v>11.75</v>
      </c>
      <c r="J7" s="340">
        <f>+'[6]C-002'!H66</f>
        <v>1.41</v>
      </c>
      <c r="K7" s="340">
        <f>+'[6]C-002'!H67</f>
        <v>1.18</v>
      </c>
      <c r="L7" s="374">
        <f>+'[6]C-002'!H68</f>
        <v>14.34</v>
      </c>
      <c r="M7" s="375">
        <f t="shared" si="0"/>
        <v>14.524239928071397</v>
      </c>
      <c r="N7" s="334">
        <f>+VLOOKUP(C7,[6]RENDIMIENTO!$A$5:$BI$190,61,FALSE)</f>
        <v>17.638000000000002</v>
      </c>
      <c r="O7" s="333">
        <f t="shared" si="1"/>
        <v>-0.18698265109422846</v>
      </c>
      <c r="P7" s="339"/>
      <c r="R7" s="238"/>
      <c r="S7" s="238"/>
      <c r="T7" s="339"/>
      <c r="U7" s="339"/>
      <c r="V7" s="339"/>
    </row>
    <row r="8" spans="2:22" ht="42.75" customHeight="1">
      <c r="B8" s="338">
        <v>3</v>
      </c>
      <c r="C8" s="337" t="str">
        <f>[6]RMO!C6</f>
        <v>C-003</v>
      </c>
      <c r="D8" s="188" t="s">
        <v>1072</v>
      </c>
      <c r="E8" s="341">
        <f>+'[6]C-003'!H39</f>
        <v>0.5</v>
      </c>
      <c r="F8" s="341">
        <f>+'[6]C-003'!H51</f>
        <v>8.64</v>
      </c>
      <c r="G8" s="341">
        <f>+'[6]C-003'!H57</f>
        <v>0</v>
      </c>
      <c r="H8" s="340">
        <f>+'[6]C-003'!H63</f>
        <v>9.4600000000000009</v>
      </c>
      <c r="I8" s="340">
        <f>+'[6]C-003'!H65</f>
        <v>18.600000000000001</v>
      </c>
      <c r="J8" s="340">
        <f>+'[6]C-003'!H66</f>
        <v>2.23</v>
      </c>
      <c r="K8" s="340">
        <f>+'[6]C-003'!H67</f>
        <v>1.86</v>
      </c>
      <c r="L8" s="374">
        <f>+'[6]C-003'!H68</f>
        <v>22.69</v>
      </c>
      <c r="M8" s="375">
        <f t="shared" si="0"/>
        <v>22.981520499856348</v>
      </c>
      <c r="N8" s="334">
        <f>+VLOOKUP(C8,[6]RENDIMIENTO!$A$5:$BI$190,61,FALSE)</f>
        <v>24.82</v>
      </c>
      <c r="O8" s="333">
        <f t="shared" si="1"/>
        <v>-8.5817888799355313E-2</v>
      </c>
      <c r="P8" s="339"/>
      <c r="R8" s="238"/>
      <c r="S8" s="238"/>
      <c r="T8" s="339"/>
      <c r="U8" s="339"/>
      <c r="V8" s="339"/>
    </row>
    <row r="9" spans="2:22" ht="42.75" customHeight="1">
      <c r="B9" s="338">
        <v>4</v>
      </c>
      <c r="C9" s="337" t="str">
        <f>[6]RMO!C7</f>
        <v>C-004</v>
      </c>
      <c r="D9" s="188" t="s">
        <v>1073</v>
      </c>
      <c r="E9" s="341">
        <f>+'[6]C-004'!H39</f>
        <v>0.44</v>
      </c>
      <c r="F9" s="341">
        <f>+'[6]C-004'!H51</f>
        <v>7.5</v>
      </c>
      <c r="G9" s="341">
        <f>+'[6]C-004'!H57</f>
        <v>0</v>
      </c>
      <c r="H9" s="340">
        <f>+'[6]C-004'!H63</f>
        <v>8.1999999999999993</v>
      </c>
      <c r="I9" s="340">
        <f>+'[6]C-004'!H65</f>
        <v>16.14</v>
      </c>
      <c r="J9" s="340">
        <f>+'[6]C-004'!H66</f>
        <v>1.94</v>
      </c>
      <c r="K9" s="340">
        <f>+'[6]C-004'!H67</f>
        <v>1.61</v>
      </c>
      <c r="L9" s="374">
        <f>+'[6]C-004'!H68</f>
        <v>19.690000000000001</v>
      </c>
      <c r="M9" s="375">
        <f t="shared" si="0"/>
        <v>19.942976581849781</v>
      </c>
      <c r="N9" s="334">
        <f>+VLOOKUP(C9,[6]RENDIMIENTO!$A$5:$BI$190,61,FALSE)</f>
        <v>22.972999999999999</v>
      </c>
      <c r="O9" s="333">
        <f t="shared" si="1"/>
        <v>-0.14290689069777557</v>
      </c>
      <c r="P9" s="339"/>
      <c r="R9" s="238"/>
      <c r="S9" s="238"/>
      <c r="T9" s="339"/>
      <c r="U9" s="339"/>
      <c r="V9" s="339"/>
    </row>
    <row r="10" spans="2:22" ht="42.75" customHeight="1">
      <c r="B10" s="338">
        <v>5</v>
      </c>
      <c r="C10" s="337" t="str">
        <f>[6]RMO!C8</f>
        <v>C-005</v>
      </c>
      <c r="D10" s="240" t="s">
        <v>1074</v>
      </c>
      <c r="E10" s="341">
        <f>+'[6]C-005'!H39</f>
        <v>0.62</v>
      </c>
      <c r="F10" s="341">
        <f>+'[6]C-005'!H51</f>
        <v>10.69</v>
      </c>
      <c r="G10" s="341">
        <f>+'[6]C-005'!H57</f>
        <v>0</v>
      </c>
      <c r="H10" s="340">
        <f>+'[6]C-005'!H63</f>
        <v>11.68</v>
      </c>
      <c r="I10" s="340">
        <f>+'[6]C-005'!H65</f>
        <v>22.99</v>
      </c>
      <c r="J10" s="340">
        <f>+'[6]C-005'!H66</f>
        <v>2.76</v>
      </c>
      <c r="K10" s="340">
        <f>+'[6]C-005'!H67</f>
        <v>2.2999999999999998</v>
      </c>
      <c r="L10" s="374">
        <f>+'[6]C-005'!H68</f>
        <v>28.05</v>
      </c>
      <c r="M10" s="375">
        <f t="shared" si="0"/>
        <v>28.410385633361418</v>
      </c>
      <c r="N10" s="334">
        <f>+VLOOKUP(C10,[6]RENDIMIENTO!$A$5:$BI$190,61,FALSE)</f>
        <v>41.08</v>
      </c>
      <c r="O10" s="333">
        <f t="shared" si="1"/>
        <v>-0.3171859785783836</v>
      </c>
      <c r="P10" s="339"/>
      <c r="R10" s="238"/>
      <c r="S10" s="238"/>
      <c r="T10" s="339"/>
      <c r="U10" s="339"/>
      <c r="V10" s="339"/>
    </row>
    <row r="11" spans="2:22" ht="42.75" customHeight="1">
      <c r="B11" s="338">
        <v>6</v>
      </c>
      <c r="C11" s="337" t="str">
        <f>[6]RMO!C9</f>
        <v>C-006</v>
      </c>
      <c r="D11" s="240" t="s">
        <v>1075</v>
      </c>
      <c r="E11" s="341">
        <f>+'[6]C-006'!H39</f>
        <v>0.51</v>
      </c>
      <c r="F11" s="341">
        <f>+'[6]C-006'!H51</f>
        <v>8.74</v>
      </c>
      <c r="G11" s="341">
        <f>+'[6]C-006'!H57</f>
        <v>0</v>
      </c>
      <c r="H11" s="340">
        <f>+'[6]C-006'!H63</f>
        <v>9.5500000000000007</v>
      </c>
      <c r="I11" s="340">
        <f>+'[6]C-006'!H65</f>
        <v>18.8</v>
      </c>
      <c r="J11" s="340">
        <f>+'[6]C-006'!H66</f>
        <v>2.2599999999999998</v>
      </c>
      <c r="K11" s="340">
        <f>+'[6]C-006'!H67</f>
        <v>1.88</v>
      </c>
      <c r="L11" s="374">
        <f>+'[6]C-006'!H68</f>
        <v>22.94</v>
      </c>
      <c r="M11" s="375">
        <f t="shared" si="0"/>
        <v>23.234732493023561</v>
      </c>
      <c r="N11" s="334">
        <f>+VLOOKUP(C11,[6]RENDIMIENTO!$A$5:$BI$190,61,FALSE)</f>
        <v>29.02</v>
      </c>
      <c r="O11" s="333">
        <f t="shared" si="1"/>
        <v>-0.20951068228807712</v>
      </c>
      <c r="P11" s="339"/>
      <c r="R11" s="238"/>
      <c r="S11" s="238"/>
      <c r="T11" s="339"/>
      <c r="U11" s="339"/>
      <c r="V11" s="339"/>
    </row>
    <row r="12" spans="2:22" ht="42.75" customHeight="1">
      <c r="B12" s="338">
        <v>7</v>
      </c>
      <c r="C12" s="337" t="str">
        <f>[6]RMO!C10</f>
        <v>C-007</v>
      </c>
      <c r="D12" s="188" t="s">
        <v>1076</v>
      </c>
      <c r="E12" s="341">
        <f>+'[6]C-007'!H39</f>
        <v>0.84</v>
      </c>
      <c r="F12" s="341">
        <f>+'[6]C-007'!H51</f>
        <v>14.47</v>
      </c>
      <c r="G12" s="341">
        <f>+'[6]C-007'!H57</f>
        <v>0</v>
      </c>
      <c r="H12" s="340">
        <f>+'[6]C-007'!H63</f>
        <v>15.83</v>
      </c>
      <c r="I12" s="340">
        <f>+'[6]C-007'!H65</f>
        <v>31.14</v>
      </c>
      <c r="J12" s="340">
        <f>+'[6]C-007'!H66</f>
        <v>3.74</v>
      </c>
      <c r="K12" s="340">
        <f>+'[6]C-007'!H67</f>
        <v>3.11</v>
      </c>
      <c r="L12" s="374">
        <f>+'[6]C-007'!H68</f>
        <v>37.99</v>
      </c>
      <c r="M12" s="375">
        <f t="shared" si="0"/>
        <v>38.478094481689851</v>
      </c>
      <c r="N12" s="334">
        <f>+VLOOKUP(C12,[6]RENDIMIENTO!$A$5:$BI$190,61,FALSE)</f>
        <v>35.97</v>
      </c>
      <c r="O12" s="333">
        <f t="shared" si="1"/>
        <v>5.6157909368918631E-2</v>
      </c>
      <c r="P12" s="339"/>
      <c r="R12" s="238"/>
      <c r="S12" s="238"/>
      <c r="T12" s="339"/>
      <c r="U12" s="339"/>
      <c r="V12" s="339"/>
    </row>
    <row r="13" spans="2:22" ht="42.75" customHeight="1">
      <c r="B13" s="338">
        <v>8</v>
      </c>
      <c r="C13" s="337" t="str">
        <f>[6]RMO!C11</f>
        <v>C-008</v>
      </c>
      <c r="D13" s="188" t="s">
        <v>1077</v>
      </c>
      <c r="E13" s="341">
        <f>+'[6]C-008'!H39</f>
        <v>0.73</v>
      </c>
      <c r="F13" s="341">
        <f>+'[6]C-008'!H51</f>
        <v>12.62</v>
      </c>
      <c r="G13" s="341">
        <f>+'[6]C-008'!H57</f>
        <v>0</v>
      </c>
      <c r="H13" s="340">
        <f>+'[6]C-008'!H63</f>
        <v>13.8</v>
      </c>
      <c r="I13" s="340">
        <f>+'[6]C-008'!H65</f>
        <v>27.15</v>
      </c>
      <c r="J13" s="340">
        <f>+'[6]C-008'!H66</f>
        <v>3.26</v>
      </c>
      <c r="K13" s="340">
        <f>+'[6]C-008'!H67</f>
        <v>2.72</v>
      </c>
      <c r="L13" s="374">
        <f>+'[6]C-008'!H68</f>
        <v>33.130000000000003</v>
      </c>
      <c r="M13" s="375">
        <f t="shared" si="0"/>
        <v>33.555653334519207</v>
      </c>
      <c r="N13" s="334">
        <f>+VLOOKUP(C13,[6]RENDIMIENTO!$A$5:$BI$190,61,FALSE)</f>
        <v>25.28</v>
      </c>
      <c r="O13" s="333">
        <f t="shared" si="1"/>
        <v>0.31052215189873422</v>
      </c>
      <c r="P13" s="339"/>
      <c r="R13" s="238"/>
      <c r="S13" s="238"/>
      <c r="T13" s="339"/>
      <c r="U13" s="339"/>
      <c r="V13" s="339"/>
    </row>
    <row r="14" spans="2:22" ht="42.75" customHeight="1">
      <c r="B14" s="338">
        <v>9</v>
      </c>
      <c r="C14" s="337" t="str">
        <f>[6]RMO!C12</f>
        <v>C-009</v>
      </c>
      <c r="D14" s="188" t="s">
        <v>1078</v>
      </c>
      <c r="E14" s="341">
        <f>+'[6]C-009'!H39</f>
        <v>0.56000000000000005</v>
      </c>
      <c r="F14" s="341">
        <f>+'[6]C-009'!H51</f>
        <v>9.6300000000000008</v>
      </c>
      <c r="G14" s="341">
        <f>+'[6]C-009'!H57</f>
        <v>0</v>
      </c>
      <c r="H14" s="340">
        <f>+'[6]C-009'!H63</f>
        <v>10.53</v>
      </c>
      <c r="I14" s="340">
        <f>+'[6]C-009'!H65</f>
        <v>20.72</v>
      </c>
      <c r="J14" s="340">
        <f>+'[6]C-009'!H66</f>
        <v>2.4900000000000002</v>
      </c>
      <c r="K14" s="340">
        <f>+'[6]C-009'!H67</f>
        <v>2.0699999999999998</v>
      </c>
      <c r="L14" s="374">
        <f>+'[6]C-009'!H68</f>
        <v>25.28</v>
      </c>
      <c r="M14" s="375">
        <f t="shared" si="0"/>
        <v>25.604796749068687</v>
      </c>
      <c r="N14" s="334">
        <f>+VLOOKUP(C14,[6]RENDIMIENTO!$A$5:$BI$190,61,FALSE)</f>
        <v>18.120999999999999</v>
      </c>
      <c r="O14" s="333">
        <f t="shared" si="1"/>
        <v>0.39506649743391664</v>
      </c>
      <c r="P14" s="339"/>
      <c r="R14" s="238"/>
      <c r="S14" s="238"/>
      <c r="T14" s="339"/>
      <c r="U14" s="339"/>
      <c r="V14" s="339"/>
    </row>
    <row r="15" spans="2:22" ht="42.75" customHeight="1">
      <c r="B15" s="338">
        <v>10</v>
      </c>
      <c r="C15" s="337" t="str">
        <f>[6]RMO!C13</f>
        <v>C-010</v>
      </c>
      <c r="D15" s="188" t="s">
        <v>1079</v>
      </c>
      <c r="E15" s="341">
        <f>+'[6]C-010'!H39</f>
        <v>0.45</v>
      </c>
      <c r="F15" s="341">
        <f>+'[6]C-010'!H51</f>
        <v>7.83</v>
      </c>
      <c r="G15" s="341">
        <f>+'[6]C-010'!H57</f>
        <v>0</v>
      </c>
      <c r="H15" s="340">
        <f>+'[6]C-010'!H63</f>
        <v>8.5500000000000007</v>
      </c>
      <c r="I15" s="340">
        <f>+'[6]C-010'!H65</f>
        <v>16.829999999999998</v>
      </c>
      <c r="J15" s="340">
        <f>+'[6]C-010'!H66</f>
        <v>2.02</v>
      </c>
      <c r="K15" s="340">
        <f>+'[6]C-010'!H67</f>
        <v>1.68</v>
      </c>
      <c r="L15" s="374">
        <f>+'[6]C-010'!H68</f>
        <v>20.53</v>
      </c>
      <c r="M15" s="375">
        <f t="shared" si="0"/>
        <v>20.793768878891619</v>
      </c>
      <c r="N15" s="334">
        <f>+VLOOKUP(C15,[6]RENDIMIENTO!$A$5:$BI$190,61,FALSE)</f>
        <v>12.56</v>
      </c>
      <c r="O15" s="333">
        <f t="shared" si="1"/>
        <v>0.63455414012738853</v>
      </c>
      <c r="P15" s="339"/>
      <c r="R15" s="238"/>
      <c r="S15" s="238"/>
      <c r="T15" s="339"/>
      <c r="U15" s="339"/>
      <c r="V15" s="339"/>
    </row>
    <row r="16" spans="2:22" ht="42.75" customHeight="1">
      <c r="B16" s="338">
        <v>11</v>
      </c>
      <c r="C16" s="337" t="str">
        <f>[6]RMO!C14</f>
        <v>C-011</v>
      </c>
      <c r="D16" s="188" t="s">
        <v>1080</v>
      </c>
      <c r="E16" s="341">
        <f>+'[6]C-011'!H39</f>
        <v>0.67</v>
      </c>
      <c r="F16" s="341">
        <f>+'[6]C-011'!H51</f>
        <v>11.55</v>
      </c>
      <c r="G16" s="341">
        <f>+'[6]C-011'!H57</f>
        <v>0</v>
      </c>
      <c r="H16" s="340">
        <f>+'[6]C-011'!H63</f>
        <v>12.59</v>
      </c>
      <c r="I16" s="340">
        <f>+'[6]C-011'!H65</f>
        <v>24.81</v>
      </c>
      <c r="J16" s="340">
        <f>+'[6]C-011'!H66</f>
        <v>2.98</v>
      </c>
      <c r="K16" s="340">
        <f>+'[6]C-011'!H67</f>
        <v>2.48</v>
      </c>
      <c r="L16" s="374">
        <f>+'[6]C-011'!H68</f>
        <v>30.27</v>
      </c>
      <c r="M16" s="375">
        <f t="shared" si="0"/>
        <v>30.658908132686275</v>
      </c>
      <c r="N16" s="334">
        <f>+VLOOKUP(C16,[6]RENDIMIENTO!$A$5:$BI$190,61,FALSE)</f>
        <v>15.43</v>
      </c>
      <c r="O16" s="333">
        <f t="shared" si="1"/>
        <v>0.96176279974076473</v>
      </c>
      <c r="P16" s="339"/>
      <c r="R16" s="238"/>
      <c r="S16" s="238"/>
      <c r="T16" s="339"/>
      <c r="U16" s="339"/>
      <c r="V16" s="339"/>
    </row>
    <row r="17" spans="2:22" ht="42.75" customHeight="1">
      <c r="B17" s="338">
        <v>12</v>
      </c>
      <c r="C17" s="337" t="str">
        <f>[6]RMO!C15</f>
        <v>C-012</v>
      </c>
      <c r="D17" s="188" t="s">
        <v>1081</v>
      </c>
      <c r="E17" s="341">
        <f>+'[6]C-012'!H39</f>
        <v>0.56999999999999995</v>
      </c>
      <c r="F17" s="341">
        <f>+'[6]C-012'!H51</f>
        <v>9.7100000000000009</v>
      </c>
      <c r="G17" s="341">
        <f>+'[6]C-012'!H57</f>
        <v>0</v>
      </c>
      <c r="H17" s="340">
        <f>+'[6]C-012'!H63</f>
        <v>10.58</v>
      </c>
      <c r="I17" s="340">
        <f>+'[6]C-012'!H65</f>
        <v>20.86</v>
      </c>
      <c r="J17" s="340">
        <f>+'[6]C-012'!H66</f>
        <v>2.5</v>
      </c>
      <c r="K17" s="340">
        <f>+'[6]C-012'!H67</f>
        <v>2.09</v>
      </c>
      <c r="L17" s="374">
        <f>+'[6]C-012'!H68</f>
        <v>25.45</v>
      </c>
      <c r="M17" s="375">
        <f t="shared" si="0"/>
        <v>25.776980904422388</v>
      </c>
      <c r="N17" s="334">
        <f>+VLOOKUP(C17,[6]RENDIMIENTO!$A$5:$BI$190,61,FALSE)</f>
        <v>12.98</v>
      </c>
      <c r="O17" s="333">
        <f t="shared" si="1"/>
        <v>0.9607087827426809</v>
      </c>
      <c r="P17" s="339"/>
      <c r="R17" s="238"/>
      <c r="S17" s="238"/>
      <c r="T17" s="339"/>
      <c r="U17" s="339"/>
      <c r="V17" s="339"/>
    </row>
    <row r="18" spans="2:22" ht="42.75" customHeight="1">
      <c r="B18" s="338">
        <v>13</v>
      </c>
      <c r="C18" s="337" t="str">
        <f>[6]RMO!C16</f>
        <v>C-013</v>
      </c>
      <c r="D18" s="240" t="s">
        <v>1082</v>
      </c>
      <c r="E18" s="341">
        <f>+'[6]C-013'!H39</f>
        <v>0.52</v>
      </c>
      <c r="F18" s="341">
        <f>+'[6]C-013'!H51</f>
        <v>8.9700000000000006</v>
      </c>
      <c r="G18" s="341">
        <f>+'[6]C-013'!H57</f>
        <v>0</v>
      </c>
      <c r="H18" s="340">
        <f>+'[6]C-013'!H63</f>
        <v>9.81</v>
      </c>
      <c r="I18" s="340">
        <f>+'[6]C-013'!H65</f>
        <v>19.3</v>
      </c>
      <c r="J18" s="340">
        <f>+'[6]C-013'!H66</f>
        <v>2.3199999999999998</v>
      </c>
      <c r="K18" s="340">
        <f>+'[6]C-013'!H67</f>
        <v>1.93</v>
      </c>
      <c r="L18" s="374">
        <f>+'[6]C-013'!H68</f>
        <v>23.55</v>
      </c>
      <c r="M18" s="375">
        <f t="shared" si="0"/>
        <v>23.852569756351564</v>
      </c>
      <c r="N18" s="334">
        <f>+VLOOKUP(C18,[6]RENDIMIENTO!$A$5:$BI$190,61,FALSE)</f>
        <v>31.17</v>
      </c>
      <c r="O18" s="333">
        <f t="shared" si="1"/>
        <v>-0.2444658325312801</v>
      </c>
      <c r="P18" s="339"/>
      <c r="R18" s="238"/>
      <c r="S18" s="238"/>
      <c r="T18" s="339"/>
      <c r="U18" s="339"/>
      <c r="V18" s="339"/>
    </row>
    <row r="19" spans="2:22" ht="42.75" customHeight="1">
      <c r="B19" s="338">
        <v>14</v>
      </c>
      <c r="C19" s="337" t="str">
        <f>[6]RMO!C17</f>
        <v>C-014</v>
      </c>
      <c r="D19" s="240" t="s">
        <v>1083</v>
      </c>
      <c r="E19" s="341">
        <f>+'[6]C-014'!H39</f>
        <v>0.78</v>
      </c>
      <c r="F19" s="341">
        <f>+'[6]C-014'!H51</f>
        <v>13.38</v>
      </c>
      <c r="G19" s="341">
        <f>+'[6]C-014'!H57</f>
        <v>0</v>
      </c>
      <c r="H19" s="340">
        <f>+'[6]C-014'!H63</f>
        <v>14.63</v>
      </c>
      <c r="I19" s="340">
        <f>+'[6]C-014'!H65</f>
        <v>28.79</v>
      </c>
      <c r="J19" s="340">
        <f>+'[6]C-014'!H66</f>
        <v>3.45</v>
      </c>
      <c r="K19" s="340">
        <f>+'[6]C-014'!H67</f>
        <v>2.88</v>
      </c>
      <c r="L19" s="374">
        <f>+'[6]C-014'!H68</f>
        <v>35.119999999999997</v>
      </c>
      <c r="M19" s="375">
        <f t="shared" si="0"/>
        <v>35.571220800130227</v>
      </c>
      <c r="N19" s="334">
        <f>+VLOOKUP(C19,[6]RENDIMIENTO!$A$5:$BI$190,61,FALSE)</f>
        <v>42.417000000000002</v>
      </c>
      <c r="O19" s="333">
        <f t="shared" si="1"/>
        <v>-0.17203008227833189</v>
      </c>
      <c r="P19" s="339"/>
      <c r="R19" s="238"/>
      <c r="S19" s="238"/>
      <c r="T19" s="339"/>
      <c r="U19" s="339"/>
      <c r="V19" s="339"/>
    </row>
    <row r="20" spans="2:22" ht="42.75" customHeight="1">
      <c r="B20" s="338">
        <v>15</v>
      </c>
      <c r="C20" s="337" t="str">
        <f>[6]RMO!C18</f>
        <v>C-015</v>
      </c>
      <c r="D20" s="240" t="s">
        <v>1084</v>
      </c>
      <c r="E20" s="341">
        <f>+'[6]C-015'!H39</f>
        <v>0.65</v>
      </c>
      <c r="F20" s="341">
        <f>+'[6]C-015'!H51</f>
        <v>11.35</v>
      </c>
      <c r="G20" s="341">
        <f>+'[6]C-015'!H57</f>
        <v>0</v>
      </c>
      <c r="H20" s="340">
        <f>+'[6]C-015'!H63</f>
        <v>12.37</v>
      </c>
      <c r="I20" s="340">
        <f>+'[6]C-015'!H65</f>
        <v>24.37</v>
      </c>
      <c r="J20" s="340">
        <f>+'[6]C-015'!H66</f>
        <v>2.92</v>
      </c>
      <c r="K20" s="340">
        <f>+'[6]C-015'!H67</f>
        <v>2.44</v>
      </c>
      <c r="L20" s="374">
        <f>+'[6]C-015'!H68</f>
        <v>29.73</v>
      </c>
      <c r="M20" s="375">
        <f t="shared" si="0"/>
        <v>30.111970227445095</v>
      </c>
      <c r="N20" s="334">
        <f>+VLOOKUP(C20,[6]RENDIMIENTO!$A$5:$BI$190,61,FALSE)</f>
        <v>15.24</v>
      </c>
      <c r="O20" s="333">
        <f t="shared" si="1"/>
        <v>0.95078740157480313</v>
      </c>
      <c r="P20" s="339"/>
      <c r="R20" s="238"/>
      <c r="S20" s="238"/>
      <c r="T20" s="339"/>
      <c r="U20" s="339"/>
      <c r="V20" s="339"/>
    </row>
    <row r="21" spans="2:22" ht="42.75" customHeight="1">
      <c r="B21" s="338">
        <v>16</v>
      </c>
      <c r="C21" s="337" t="str">
        <f>[6]RMO!C19</f>
        <v>C-016</v>
      </c>
      <c r="D21" s="240" t="s">
        <v>1085</v>
      </c>
      <c r="E21" s="341">
        <f>+'[6]C-016'!H39</f>
        <v>0.38</v>
      </c>
      <c r="F21" s="341">
        <f>+'[6]C-016'!H51</f>
        <v>7.14</v>
      </c>
      <c r="G21" s="341">
        <f>+'[6]C-016'!H57</f>
        <v>0</v>
      </c>
      <c r="H21" s="340">
        <f>+'[6]C-016'!H63</f>
        <v>7.79</v>
      </c>
      <c r="I21" s="340">
        <f>+'[6]C-016'!H65</f>
        <v>15.31</v>
      </c>
      <c r="J21" s="340">
        <f>+'[6]C-016'!H66</f>
        <v>1.84</v>
      </c>
      <c r="K21" s="340">
        <f>+'[6]C-016'!H67</f>
        <v>1.53</v>
      </c>
      <c r="L21" s="374">
        <f>+'[6]C-016'!H68</f>
        <v>18.68</v>
      </c>
      <c r="M21" s="375">
        <f t="shared" si="0"/>
        <v>18.920000129454234</v>
      </c>
      <c r="N21" s="334">
        <f>+VLOOKUP(C21,[6]RENDIMIENTO!$A$5:$BI$190,61,FALSE)</f>
        <v>13</v>
      </c>
      <c r="O21" s="333">
        <f t="shared" si="1"/>
        <v>0.43692307692307691</v>
      </c>
      <c r="P21" s="339"/>
      <c r="R21" s="238"/>
      <c r="S21" s="238"/>
      <c r="T21" s="339"/>
      <c r="U21" s="339"/>
      <c r="V21" s="339"/>
    </row>
    <row r="22" spans="2:22" ht="42.75" customHeight="1">
      <c r="B22" s="338">
        <v>17</v>
      </c>
      <c r="C22" s="337" t="str">
        <f>[6]RMO!C20</f>
        <v>C-017</v>
      </c>
      <c r="D22" s="240" t="s">
        <v>1086</v>
      </c>
      <c r="E22" s="341">
        <f>+'[6]C-017'!H39</f>
        <v>0.62</v>
      </c>
      <c r="F22" s="341">
        <f>+'[6]C-017'!H51</f>
        <v>11.56</v>
      </c>
      <c r="G22" s="341">
        <f>+'[6]C-017'!H57</f>
        <v>0</v>
      </c>
      <c r="H22" s="340">
        <f>+'[6]C-017'!H63</f>
        <v>12.64</v>
      </c>
      <c r="I22" s="340">
        <f>+'[6]C-017'!H65</f>
        <v>24.82</v>
      </c>
      <c r="J22" s="340">
        <f>+'[6]C-017'!H66</f>
        <v>2.98</v>
      </c>
      <c r="K22" s="340">
        <f>+'[6]C-017'!H67</f>
        <v>2.48</v>
      </c>
      <c r="L22" s="374">
        <f>+'[6]C-017'!H68</f>
        <v>30.28</v>
      </c>
      <c r="M22" s="375">
        <f t="shared" si="0"/>
        <v>30.669036612412967</v>
      </c>
      <c r="N22" s="334">
        <f>+VLOOKUP(C22,[6]RENDIMIENTO!$A$5:$BI$190,61,FALSE)</f>
        <v>39.17</v>
      </c>
      <c r="O22" s="333">
        <f t="shared" si="1"/>
        <v>-0.22695940770998213</v>
      </c>
      <c r="P22" s="339"/>
      <c r="R22" s="238"/>
      <c r="S22" s="238"/>
      <c r="T22" s="339"/>
      <c r="U22" s="339"/>
      <c r="V22" s="339"/>
    </row>
    <row r="23" spans="2:22" ht="42.75" customHeight="1">
      <c r="B23" s="338">
        <v>18</v>
      </c>
      <c r="C23" s="337" t="str">
        <f>[6]RMO!C21</f>
        <v>C-018</v>
      </c>
      <c r="D23" s="240" t="s">
        <v>1087</v>
      </c>
      <c r="E23" s="341">
        <f>+'[6]C-018'!H39</f>
        <v>0.51</v>
      </c>
      <c r="F23" s="341">
        <f>+'[6]C-018'!H51</f>
        <v>9.6199999999999992</v>
      </c>
      <c r="G23" s="341">
        <f>+'[6]C-018'!H57</f>
        <v>0</v>
      </c>
      <c r="H23" s="340">
        <f>+'[6]C-018'!H63</f>
        <v>10.51</v>
      </c>
      <c r="I23" s="340">
        <f>+'[6]C-018'!H65</f>
        <v>20.64</v>
      </c>
      <c r="J23" s="340">
        <f>+'[6]C-018'!H66</f>
        <v>2.48</v>
      </c>
      <c r="K23" s="340">
        <f>+'[6]C-018'!H67</f>
        <v>2.06</v>
      </c>
      <c r="L23" s="374">
        <f>+'[6]C-018'!H68</f>
        <v>25.18</v>
      </c>
      <c r="M23" s="375">
        <f t="shared" si="0"/>
        <v>25.503511951801798</v>
      </c>
      <c r="N23" s="334">
        <f>+VLOOKUP(C23,[6]RENDIMIENTO!$A$5:$BI$190,61,FALSE)</f>
        <v>32.14</v>
      </c>
      <c r="O23" s="333">
        <f t="shared" si="1"/>
        <v>-0.2165525824517735</v>
      </c>
      <c r="P23" s="339"/>
      <c r="R23" s="238"/>
      <c r="S23" s="238"/>
      <c r="T23" s="339"/>
      <c r="U23" s="339"/>
      <c r="V23" s="339"/>
    </row>
    <row r="24" spans="2:22" ht="42.75" customHeight="1">
      <c r="B24" s="338">
        <v>19</v>
      </c>
      <c r="C24" s="337" t="str">
        <f>[6]RMO!C22</f>
        <v>C-019</v>
      </c>
      <c r="D24" s="188" t="s">
        <v>1088</v>
      </c>
      <c r="E24" s="341">
        <f>+'[6]C-019'!H39</f>
        <v>0.42</v>
      </c>
      <c r="F24" s="341">
        <f>+'[6]C-019'!H51</f>
        <v>7.85</v>
      </c>
      <c r="G24" s="341">
        <f>+'[6]C-019'!H57</f>
        <v>0</v>
      </c>
      <c r="H24" s="340">
        <f>+'[6]C-019'!H63</f>
        <v>8.58</v>
      </c>
      <c r="I24" s="340">
        <f>+'[6]C-019'!H65</f>
        <v>16.850000000000001</v>
      </c>
      <c r="J24" s="340">
        <f>+'[6]C-019'!H66</f>
        <v>2.02</v>
      </c>
      <c r="K24" s="340">
        <f>+'[6]C-019'!H67</f>
        <v>1.69</v>
      </c>
      <c r="L24" s="374">
        <f>+'[6]C-019'!H68</f>
        <v>20.56</v>
      </c>
      <c r="M24" s="375">
        <f t="shared" si="0"/>
        <v>20.824154318071681</v>
      </c>
      <c r="N24" s="334">
        <f>+VLOOKUP(C24,[6]RENDIMIENTO!$A$5:$BI$190,61,FALSE)</f>
        <v>20.27</v>
      </c>
      <c r="O24" s="333">
        <f t="shared" si="1"/>
        <v>1.4306857424765621E-2</v>
      </c>
      <c r="P24" s="339"/>
      <c r="R24" s="238"/>
      <c r="S24" s="238"/>
      <c r="T24" s="339"/>
      <c r="U24" s="339"/>
      <c r="V24" s="339"/>
    </row>
    <row r="25" spans="2:22" ht="42.75" customHeight="1">
      <c r="B25" s="338">
        <v>20</v>
      </c>
      <c r="C25" s="337" t="str">
        <f>[6]RMO!C23</f>
        <v>C-020</v>
      </c>
      <c r="D25" s="188" t="s">
        <v>1089</v>
      </c>
      <c r="E25" s="341">
        <f>+'[6]C-020'!H39</f>
        <v>0.96</v>
      </c>
      <c r="F25" s="341">
        <f>+'[6]C-020'!H51</f>
        <v>16.13</v>
      </c>
      <c r="G25" s="341">
        <f>+'[6]C-020'!H57</f>
        <v>0</v>
      </c>
      <c r="H25" s="340">
        <f>+'[6]C-020'!H63</f>
        <v>17.64</v>
      </c>
      <c r="I25" s="340">
        <f>+'[6]C-020'!H65</f>
        <v>34.729999999999997</v>
      </c>
      <c r="J25" s="340">
        <f>+'[6]C-020'!H66</f>
        <v>4.17</v>
      </c>
      <c r="K25" s="340">
        <f>+'[6]C-020'!H67</f>
        <v>3.47</v>
      </c>
      <c r="L25" s="374">
        <f>+'[6]C-020'!H68</f>
        <v>42.37</v>
      </c>
      <c r="M25" s="375">
        <f t="shared" si="0"/>
        <v>42.914368601979433</v>
      </c>
      <c r="N25" s="334">
        <f>+VLOOKUP(C25,[6]RENDIMIENTO!$A$5:$BI$190,61,FALSE)</f>
        <v>44.11</v>
      </c>
      <c r="O25" s="333">
        <f t="shared" si="1"/>
        <v>-3.9446837451825027E-2</v>
      </c>
      <c r="P25" s="339"/>
      <c r="R25" s="238"/>
      <c r="S25" s="238"/>
      <c r="T25" s="339"/>
      <c r="U25" s="339"/>
      <c r="V25" s="339"/>
    </row>
    <row r="26" spans="2:22" ht="42.75" customHeight="1">
      <c r="B26" s="338">
        <v>21</v>
      </c>
      <c r="C26" s="337" t="str">
        <f>[6]RMO!C24</f>
        <v>C-021</v>
      </c>
      <c r="D26" s="188" t="s">
        <v>1090</v>
      </c>
      <c r="E26" s="341">
        <f>+'[6]C-021'!H39</f>
        <v>0.51</v>
      </c>
      <c r="F26" s="341">
        <f>+'[6]C-021'!H51</f>
        <v>9.49</v>
      </c>
      <c r="G26" s="341">
        <f>+'[6]C-021'!H57</f>
        <v>0</v>
      </c>
      <c r="H26" s="340">
        <f>+'[6]C-021'!H63</f>
        <v>10.37</v>
      </c>
      <c r="I26" s="340">
        <f>+'[6]C-021'!H65</f>
        <v>20.37</v>
      </c>
      <c r="J26" s="340">
        <f>+'[6]C-021'!H66</f>
        <v>2.44</v>
      </c>
      <c r="K26" s="340">
        <f>+'[6]C-021'!H67</f>
        <v>2.04</v>
      </c>
      <c r="L26" s="374">
        <f>+'[6]C-021'!H68</f>
        <v>24.85</v>
      </c>
      <c r="M26" s="375">
        <f t="shared" si="0"/>
        <v>25.169272120821077</v>
      </c>
      <c r="N26" s="334">
        <f>+VLOOKUP(C26,[6]RENDIMIENTO!$A$5:$BI$190,61,FALSE)</f>
        <v>25.57</v>
      </c>
      <c r="O26" s="333">
        <f t="shared" si="1"/>
        <v>-2.815799765350015E-2</v>
      </c>
      <c r="P26" s="339"/>
      <c r="R26" s="238"/>
      <c r="S26" s="238"/>
      <c r="T26" s="339"/>
      <c r="U26" s="339"/>
      <c r="V26" s="339"/>
    </row>
    <row r="27" spans="2:22" ht="42.75" customHeight="1">
      <c r="B27" s="338">
        <v>22</v>
      </c>
      <c r="C27" s="337" t="str">
        <f>[6]RMO!C25</f>
        <v>C-022</v>
      </c>
      <c r="D27" s="369" t="s">
        <v>1091</v>
      </c>
      <c r="E27" s="341">
        <f>+'[6]C-022'!H39</f>
        <v>0.21</v>
      </c>
      <c r="F27" s="341">
        <f>+'[6]C-022'!H51</f>
        <v>3.87</v>
      </c>
      <c r="G27" s="341">
        <f>+'[6]C-022'!H57</f>
        <v>0</v>
      </c>
      <c r="H27" s="340">
        <f>+'[6]C-022'!H63</f>
        <v>4.2300000000000004</v>
      </c>
      <c r="I27" s="340">
        <f>+'[6]C-022'!H65</f>
        <v>8.31</v>
      </c>
      <c r="J27" s="340">
        <f>+'[6]C-022'!H66</f>
        <v>1</v>
      </c>
      <c r="K27" s="340">
        <f>+'[6]C-022'!H67</f>
        <v>0.83</v>
      </c>
      <c r="L27" s="374">
        <f>+'[6]C-022'!H68</f>
        <v>10.14</v>
      </c>
      <c r="M27" s="375">
        <f t="shared" si="0"/>
        <v>10.270278442862201</v>
      </c>
      <c r="N27" s="334">
        <f>+VLOOKUP(C27,[6]RENDIMIENTO!$A$5:$BI$190,61,FALSE)</f>
        <v>18.739000000000001</v>
      </c>
      <c r="O27" s="333">
        <f t="shared" si="1"/>
        <v>-0.4588825444260633</v>
      </c>
      <c r="P27" s="339"/>
      <c r="R27" s="238"/>
      <c r="S27" s="238"/>
      <c r="T27" s="339"/>
      <c r="U27" s="339"/>
      <c r="V27" s="339"/>
    </row>
    <row r="28" spans="2:22" ht="42.75" customHeight="1">
      <c r="B28" s="338">
        <v>23</v>
      </c>
      <c r="C28" s="337" t="str">
        <f>[6]RMO!C26</f>
        <v>C-023</v>
      </c>
      <c r="D28" s="369" t="s">
        <v>1092</v>
      </c>
      <c r="E28" s="341">
        <f>+'[6]C-023'!H39</f>
        <v>0.34</v>
      </c>
      <c r="F28" s="341">
        <f>+'[6]C-023'!H51</f>
        <v>6.49</v>
      </c>
      <c r="G28" s="341">
        <f>+'[6]C-023'!H57</f>
        <v>0</v>
      </c>
      <c r="H28" s="340">
        <f>+'[6]C-023'!H63</f>
        <v>7.1</v>
      </c>
      <c r="I28" s="340">
        <f>+'[6]C-023'!H65</f>
        <v>13.93</v>
      </c>
      <c r="J28" s="340">
        <f>+'[6]C-023'!H66</f>
        <v>1.67</v>
      </c>
      <c r="K28" s="340">
        <f>+'[6]C-023'!H67</f>
        <v>1.39</v>
      </c>
      <c r="L28" s="374">
        <f>+'[6]C-023'!H68</f>
        <v>16.989999999999998</v>
      </c>
      <c r="M28" s="375">
        <f t="shared" si="0"/>
        <v>17.208287055643865</v>
      </c>
      <c r="N28" s="334">
        <f>+VLOOKUP(C28,[6]RENDIMIENTO!$A$5:$BI$190,61,FALSE)</f>
        <v>53.77</v>
      </c>
      <c r="O28" s="333">
        <f t="shared" si="1"/>
        <v>-0.68402454900502141</v>
      </c>
      <c r="P28" s="339"/>
      <c r="R28" s="238"/>
      <c r="S28" s="238"/>
      <c r="T28" s="339"/>
      <c r="U28" s="339"/>
      <c r="V28" s="339"/>
    </row>
    <row r="29" spans="2:22" ht="42.75" customHeight="1">
      <c r="B29" s="338">
        <v>24</v>
      </c>
      <c r="C29" s="337" t="str">
        <f>[6]RMO!C27</f>
        <v>C-024</v>
      </c>
      <c r="D29" s="369" t="s">
        <v>36</v>
      </c>
      <c r="E29" s="341">
        <f>+'[6]C-024'!H39</f>
        <v>0.31</v>
      </c>
      <c r="F29" s="341">
        <f>+'[6]C-024'!H51</f>
        <v>5.31</v>
      </c>
      <c r="G29" s="341">
        <f>+'[6]C-024'!H57</f>
        <v>0</v>
      </c>
      <c r="H29" s="340">
        <f>+'[6]C-024'!H63</f>
        <v>5.79</v>
      </c>
      <c r="I29" s="340">
        <f>+'[6]C-024'!H65</f>
        <v>11.41</v>
      </c>
      <c r="J29" s="340">
        <f>+'[6]C-024'!H66</f>
        <v>1.37</v>
      </c>
      <c r="K29" s="340">
        <f>+'[6]C-024'!H67</f>
        <v>1.1399999999999999</v>
      </c>
      <c r="L29" s="374">
        <f>+'[6]C-024'!H68</f>
        <v>13.92</v>
      </c>
      <c r="M29" s="375">
        <f t="shared" si="0"/>
        <v>14.098843779550478</v>
      </c>
      <c r="N29" s="334">
        <f>+VLOOKUP(C29,[6]RENDIMIENTO!$A$5:$BI$190,61,FALSE)</f>
        <v>23.468</v>
      </c>
      <c r="O29" s="333">
        <f t="shared" si="1"/>
        <v>-0.40685188341571504</v>
      </c>
      <c r="P29" s="339"/>
      <c r="R29" s="238"/>
      <c r="S29" s="238"/>
      <c r="T29" s="339"/>
      <c r="U29" s="339"/>
      <c r="V29" s="339"/>
    </row>
    <row r="30" spans="2:22" ht="42.75" customHeight="1">
      <c r="B30" s="338">
        <v>25</v>
      </c>
      <c r="C30" s="337" t="str">
        <f>[6]RMO!C28</f>
        <v>C-025</v>
      </c>
      <c r="D30" s="188" t="s">
        <v>1093</v>
      </c>
      <c r="E30" s="341">
        <f>+'[6]C-025'!H39</f>
        <v>0.84</v>
      </c>
      <c r="F30" s="341">
        <f>+'[6]C-025'!H51</f>
        <v>14.16</v>
      </c>
      <c r="G30" s="341">
        <f>+'[6]C-025'!H57</f>
        <v>0</v>
      </c>
      <c r="H30" s="340">
        <f>+'[6]C-025'!H63</f>
        <v>15.44</v>
      </c>
      <c r="I30" s="340">
        <f>+'[6]C-025'!H65</f>
        <v>30.44</v>
      </c>
      <c r="J30" s="340">
        <f>+'[6]C-025'!H66</f>
        <v>3.65</v>
      </c>
      <c r="K30" s="340">
        <f>+'[6]C-025'!H67</f>
        <v>3.04</v>
      </c>
      <c r="L30" s="374">
        <f>+'[6]C-025'!H68</f>
        <v>37.130000000000003</v>
      </c>
      <c r="M30" s="375">
        <f t="shared" si="0"/>
        <v>37.607045225194632</v>
      </c>
      <c r="N30" s="334">
        <f>+VLOOKUP(C30,[6]RENDIMIENTO!$A$5:$BI$190,61,FALSE)</f>
        <v>27.94</v>
      </c>
      <c r="O30" s="333">
        <f t="shared" si="1"/>
        <v>0.32891911238367932</v>
      </c>
      <c r="P30" s="339"/>
      <c r="R30" s="238"/>
      <c r="S30" s="238"/>
      <c r="T30" s="339"/>
      <c r="U30" s="339"/>
      <c r="V30" s="339"/>
    </row>
    <row r="31" spans="2:22" ht="42.75" customHeight="1">
      <c r="B31" s="338">
        <v>26</v>
      </c>
      <c r="C31" s="337" t="str">
        <f>[6]RMO!C29</f>
        <v>C-026</v>
      </c>
      <c r="D31" s="188" t="s">
        <v>1094</v>
      </c>
      <c r="E31" s="341">
        <f>+'[6]C-026'!H39</f>
        <v>0.28000000000000003</v>
      </c>
      <c r="F31" s="341">
        <f>+'[6]C-026'!H51</f>
        <v>4.7699999999999996</v>
      </c>
      <c r="G31" s="341">
        <f>+'[6]C-026'!H57</f>
        <v>0</v>
      </c>
      <c r="H31" s="340">
        <f>+'[6]C-026'!H63</f>
        <v>5.22</v>
      </c>
      <c r="I31" s="340">
        <f>+'[6]C-026'!H65</f>
        <v>10.27</v>
      </c>
      <c r="J31" s="340">
        <f>+'[6]C-026'!H66</f>
        <v>1.23</v>
      </c>
      <c r="K31" s="340">
        <f>+'[6]C-026'!H67</f>
        <v>1.03</v>
      </c>
      <c r="L31" s="374">
        <f>+'[6]C-026'!H68</f>
        <v>12.53</v>
      </c>
      <c r="M31" s="375">
        <f t="shared" si="0"/>
        <v>12.690985097540768</v>
      </c>
      <c r="N31" s="334">
        <f>+VLOOKUP(C31,[6]RENDIMIENTO!$A$5:$BI$190,61,FALSE)</f>
        <v>18.57</v>
      </c>
      <c r="O31" s="333">
        <f t="shared" si="1"/>
        <v>-0.32525578890683904</v>
      </c>
      <c r="P31" s="339"/>
      <c r="R31" s="238"/>
      <c r="S31" s="238"/>
      <c r="T31" s="339"/>
      <c r="U31" s="339"/>
      <c r="V31" s="339"/>
    </row>
    <row r="32" spans="2:22" ht="42.75" customHeight="1">
      <c r="B32" s="338">
        <v>27</v>
      </c>
      <c r="C32" s="337" t="str">
        <f>[6]RMO!C30</f>
        <v>C-027</v>
      </c>
      <c r="D32" s="188" t="s">
        <v>1095</v>
      </c>
      <c r="E32" s="341">
        <f>+'[6]C-027'!H39</f>
        <v>0.19</v>
      </c>
      <c r="F32" s="341">
        <f>+'[6]C-027'!H51</f>
        <v>3.27</v>
      </c>
      <c r="G32" s="341">
        <f>+'[6]C-027'!H57</f>
        <v>0</v>
      </c>
      <c r="H32" s="340">
        <f>+'[6]C-027'!H63</f>
        <v>3.57</v>
      </c>
      <c r="I32" s="340">
        <f>+'[6]C-027'!H65</f>
        <v>7.03</v>
      </c>
      <c r="J32" s="340">
        <f>+'[6]C-027'!H66</f>
        <v>0.84</v>
      </c>
      <c r="K32" s="340">
        <f>+'[6]C-027'!H67</f>
        <v>0.7</v>
      </c>
      <c r="L32" s="374">
        <f>+'[6]C-027'!H68</f>
        <v>8.57</v>
      </c>
      <c r="M32" s="375">
        <f t="shared" si="0"/>
        <v>8.6801071257720981</v>
      </c>
      <c r="N32" s="334">
        <f>+VLOOKUP(C32,[6]RENDIMIENTO!$A$5:$BI$190,61,FALSE)</f>
        <v>18.788</v>
      </c>
      <c r="O32" s="333">
        <f t="shared" si="1"/>
        <v>-0.54385778156269959</v>
      </c>
      <c r="P32" s="339"/>
      <c r="R32" s="238"/>
      <c r="S32" s="238"/>
      <c r="T32" s="339"/>
      <c r="U32" s="339"/>
      <c r="V32" s="339"/>
    </row>
    <row r="33" spans="2:22" ht="42.75" customHeight="1">
      <c r="B33" s="338">
        <v>28</v>
      </c>
      <c r="C33" s="337" t="str">
        <f>[6]RMO!C31</f>
        <v>C-028</v>
      </c>
      <c r="D33" s="188" t="s">
        <v>1096</v>
      </c>
      <c r="E33" s="341">
        <f>+'[6]C-028'!H39</f>
        <v>0.26</v>
      </c>
      <c r="F33" s="341">
        <f>+'[6]C-028'!H51</f>
        <v>4.41</v>
      </c>
      <c r="G33" s="341">
        <f>+'[6]C-028'!H57</f>
        <v>0</v>
      </c>
      <c r="H33" s="340">
        <f>+'[6]C-028'!H63</f>
        <v>4.83</v>
      </c>
      <c r="I33" s="340">
        <f>+'[6]C-028'!H65</f>
        <v>9.5</v>
      </c>
      <c r="J33" s="340">
        <f>+'[6]C-028'!H66</f>
        <v>1.1399999999999999</v>
      </c>
      <c r="K33" s="340">
        <f>+'[6]C-028'!H67</f>
        <v>0.95</v>
      </c>
      <c r="L33" s="374">
        <f>+'[6]C-028'!H68</f>
        <v>11.59</v>
      </c>
      <c r="M33" s="375">
        <f t="shared" si="0"/>
        <v>11.738908003232043</v>
      </c>
      <c r="N33" s="334">
        <f>+VLOOKUP(C33,[6]RENDIMIENTO!$A$5:$BI$190,61,FALSE)</f>
        <v>20.39</v>
      </c>
      <c r="O33" s="333">
        <f t="shared" si="1"/>
        <v>-0.43158410985777346</v>
      </c>
      <c r="P33" s="339"/>
      <c r="R33" s="238"/>
      <c r="S33" s="238"/>
      <c r="T33" s="339"/>
      <c r="U33" s="339"/>
      <c r="V33" s="339"/>
    </row>
    <row r="34" spans="2:22" ht="42.75" customHeight="1">
      <c r="B34" s="338">
        <v>29</v>
      </c>
      <c r="C34" s="337" t="str">
        <f>[6]RMO!C32</f>
        <v>C-029</v>
      </c>
      <c r="D34" s="188" t="s">
        <v>1097</v>
      </c>
      <c r="E34" s="341">
        <f>+'[6]C-029'!H39</f>
        <v>0.34</v>
      </c>
      <c r="F34" s="341">
        <f>+'[6]C-029'!H51</f>
        <v>6.47</v>
      </c>
      <c r="G34" s="341">
        <f>+'[6]C-029'!H57</f>
        <v>0</v>
      </c>
      <c r="H34" s="340">
        <f>+'[6]C-029'!H63</f>
        <v>7.08</v>
      </c>
      <c r="I34" s="340">
        <f>+'[6]C-029'!H65</f>
        <v>13.89</v>
      </c>
      <c r="J34" s="340">
        <f>+'[6]C-029'!H66</f>
        <v>1.67</v>
      </c>
      <c r="K34" s="340">
        <f>+'[6]C-029'!H67</f>
        <v>1.39</v>
      </c>
      <c r="L34" s="374">
        <f>+'[6]C-029'!H68</f>
        <v>16.95</v>
      </c>
      <c r="M34" s="375">
        <f t="shared" si="0"/>
        <v>17.167773136737111</v>
      </c>
      <c r="N34" s="334">
        <f>+VLOOKUP(C34,[6]RENDIMIENTO!$A$5:$BI$190,61,FALSE)</f>
        <v>25.98</v>
      </c>
      <c r="O34" s="333">
        <f t="shared" si="1"/>
        <v>-0.34757505773672059</v>
      </c>
      <c r="P34" s="339"/>
      <c r="R34" s="238"/>
      <c r="S34" s="238"/>
      <c r="T34" s="339"/>
      <c r="U34" s="339"/>
      <c r="V34" s="339"/>
    </row>
    <row r="35" spans="2:22" ht="42.75" customHeight="1">
      <c r="B35" s="338">
        <v>30</v>
      </c>
      <c r="C35" s="337" t="str">
        <f>[6]RMO!C33</f>
        <v>C-030</v>
      </c>
      <c r="D35" s="188" t="s">
        <v>1098</v>
      </c>
      <c r="E35" s="341">
        <f>+'[6]C-030'!H39</f>
        <v>0.25</v>
      </c>
      <c r="F35" s="341">
        <f>+'[6]C-030'!H51</f>
        <v>4.75</v>
      </c>
      <c r="G35" s="341">
        <f>+'[6]C-030'!H57</f>
        <v>0</v>
      </c>
      <c r="H35" s="340">
        <f>+'[6]C-030'!H63</f>
        <v>5.19</v>
      </c>
      <c r="I35" s="340">
        <f>+'[6]C-030'!H65</f>
        <v>10.19</v>
      </c>
      <c r="J35" s="340">
        <f>+'[6]C-030'!H66</f>
        <v>1.22</v>
      </c>
      <c r="K35" s="340">
        <f>+'[6]C-030'!H67</f>
        <v>1.02</v>
      </c>
      <c r="L35" s="374">
        <f>+'[6]C-030'!H68</f>
        <v>12.43</v>
      </c>
      <c r="M35" s="375">
        <f t="shared" si="0"/>
        <v>12.589700300273883</v>
      </c>
      <c r="N35" s="334">
        <f>+VLOOKUP(C35,[6]RENDIMIENTO!$A$5:$BI$190,61,FALSE)</f>
        <v>11.173999999999999</v>
      </c>
      <c r="O35" s="333">
        <f t="shared" si="1"/>
        <v>0.11240379452299985</v>
      </c>
      <c r="P35" s="339"/>
      <c r="R35" s="238"/>
      <c r="S35" s="238"/>
      <c r="T35" s="339"/>
      <c r="U35" s="339"/>
      <c r="V35" s="339"/>
    </row>
    <row r="36" spans="2:22" ht="42.75" customHeight="1">
      <c r="B36" s="338">
        <v>31</v>
      </c>
      <c r="C36" s="337" t="str">
        <f>[6]RMO!C34</f>
        <v>C-031</v>
      </c>
      <c r="D36" s="188" t="s">
        <v>1099</v>
      </c>
      <c r="E36" s="341">
        <f>+'[6]C-031'!H39</f>
        <v>0.46</v>
      </c>
      <c r="F36" s="341">
        <f>+'[6]C-031'!H51</f>
        <v>8</v>
      </c>
      <c r="G36" s="341">
        <f>+'[6]C-031'!H57</f>
        <v>0</v>
      </c>
      <c r="H36" s="340">
        <f>+'[6]C-031'!H63</f>
        <v>8.74</v>
      </c>
      <c r="I36" s="340">
        <f>+'[6]C-031'!H65</f>
        <v>17.2</v>
      </c>
      <c r="J36" s="340">
        <f>+'[6]C-031'!H66</f>
        <v>2.06</v>
      </c>
      <c r="K36" s="340">
        <f>+'[6]C-031'!H67</f>
        <v>1.72</v>
      </c>
      <c r="L36" s="374">
        <f>+'[6]C-031'!H68</f>
        <v>20.98</v>
      </c>
      <c r="M36" s="375">
        <f t="shared" si="0"/>
        <v>21.249550466592602</v>
      </c>
      <c r="N36" s="334">
        <f>+VLOOKUP(C36,[6]RENDIMIENTO!$A$5:$BI$190,61,FALSE)</f>
        <v>23.341000000000001</v>
      </c>
      <c r="O36" s="333">
        <f t="shared" si="1"/>
        <v>-0.10115247847135943</v>
      </c>
      <c r="P36" s="339"/>
      <c r="R36" s="238"/>
      <c r="S36" s="238"/>
      <c r="T36" s="339"/>
      <c r="U36" s="339"/>
      <c r="V36" s="339"/>
    </row>
    <row r="37" spans="2:22" ht="42.75" customHeight="1">
      <c r="B37" s="338">
        <v>32</v>
      </c>
      <c r="C37" s="337" t="str">
        <f>[6]RMO!C35</f>
        <v>C-032</v>
      </c>
      <c r="D37" s="188" t="s">
        <v>1100</v>
      </c>
      <c r="E37" s="341">
        <f>+'[6]C-032'!H39</f>
        <v>0.17</v>
      </c>
      <c r="F37" s="341">
        <f>+'[6]C-032'!H51</f>
        <v>2.93</v>
      </c>
      <c r="G37" s="341">
        <f>+'[6]C-032'!H57</f>
        <v>0</v>
      </c>
      <c r="H37" s="340">
        <f>+'[6]C-032'!H63</f>
        <v>3.2</v>
      </c>
      <c r="I37" s="340">
        <f>+'[6]C-032'!H65</f>
        <v>6.3</v>
      </c>
      <c r="J37" s="340">
        <f>+'[6]C-032'!H66</f>
        <v>0.76</v>
      </c>
      <c r="K37" s="340">
        <f>+'[6]C-032'!H67</f>
        <v>0.63</v>
      </c>
      <c r="L37" s="374">
        <f>+'[6]C-032'!H68</f>
        <v>7.69</v>
      </c>
      <c r="M37" s="375">
        <f t="shared" si="0"/>
        <v>7.7888009098235047</v>
      </c>
      <c r="N37" s="334">
        <f>+VLOOKUP(C37,[6]RENDIMIENTO!$A$5:$BI$190,61,FALSE)</f>
        <v>13.38</v>
      </c>
      <c r="O37" s="333">
        <f t="shared" si="1"/>
        <v>-0.42526158445440959</v>
      </c>
      <c r="P37" s="339"/>
      <c r="R37" s="238"/>
      <c r="S37" s="238"/>
      <c r="T37" s="339"/>
      <c r="U37" s="339"/>
      <c r="V37" s="339"/>
    </row>
    <row r="38" spans="2:22" ht="42.75" customHeight="1">
      <c r="B38" s="338">
        <v>33</v>
      </c>
      <c r="C38" s="337" t="str">
        <f>[6]RMO!C36</f>
        <v>C-033</v>
      </c>
      <c r="D38" s="188" t="s">
        <v>1101</v>
      </c>
      <c r="E38" s="341">
        <f>+'[6]C-033'!H39</f>
        <v>0.23</v>
      </c>
      <c r="F38" s="341">
        <f>+'[6]C-033'!H51</f>
        <v>4.2300000000000004</v>
      </c>
      <c r="G38" s="341">
        <f>+'[6]C-033'!H57</f>
        <v>0</v>
      </c>
      <c r="H38" s="340">
        <f>+'[6]C-033'!H63</f>
        <v>4.62</v>
      </c>
      <c r="I38" s="340">
        <f>+'[6]C-033'!H65</f>
        <v>9.08</v>
      </c>
      <c r="J38" s="340">
        <f>+'[6]C-033'!H66</f>
        <v>1.0900000000000001</v>
      </c>
      <c r="K38" s="340">
        <f>+'[6]C-033'!H67</f>
        <v>0.91</v>
      </c>
      <c r="L38" s="374">
        <f>+'[6]C-033'!H68</f>
        <v>11.08</v>
      </c>
      <c r="M38" s="375">
        <f t="shared" ref="M38:M69" si="2">IF(L38*(1+$M$3)&gt;0,L38*(1+$M$3)," ")</f>
        <v>11.222355537170927</v>
      </c>
      <c r="N38" s="334">
        <f>+VLOOKUP(C38,[6]RENDIMIENTO!$A$5:$BI$190,61,FALSE)</f>
        <v>11</v>
      </c>
      <c r="O38" s="333">
        <f t="shared" ref="O38:O69" si="3">IFERROR((L38-N38)/N38," ")</f>
        <v>7.2727272727272788E-3</v>
      </c>
      <c r="P38" s="339"/>
      <c r="R38" s="238"/>
      <c r="S38" s="238"/>
      <c r="T38" s="339"/>
      <c r="U38" s="339"/>
      <c r="V38" s="339"/>
    </row>
    <row r="39" spans="2:22" ht="42.75" customHeight="1">
      <c r="B39" s="338">
        <v>34</v>
      </c>
      <c r="C39" s="337" t="str">
        <f>[6]RMO!C37</f>
        <v>C-034</v>
      </c>
      <c r="D39" s="188" t="s">
        <v>1102</v>
      </c>
      <c r="E39" s="341">
        <f>+'[6]C-034'!H39</f>
        <v>0.28999999999999998</v>
      </c>
      <c r="F39" s="341">
        <f>+'[6]C-034'!H51</f>
        <v>5.36</v>
      </c>
      <c r="G39" s="341">
        <f>+'[6]C-034'!H57</f>
        <v>0</v>
      </c>
      <c r="H39" s="340">
        <f>+'[6]C-034'!H63</f>
        <v>5.85</v>
      </c>
      <c r="I39" s="340">
        <f>+'[6]C-034'!H65</f>
        <v>11.5</v>
      </c>
      <c r="J39" s="340">
        <f>+'[6]C-034'!H66</f>
        <v>1.38</v>
      </c>
      <c r="K39" s="340">
        <f>+'[6]C-034'!H67</f>
        <v>1.1499999999999999</v>
      </c>
      <c r="L39" s="374">
        <f>+'[6]C-034'!H68</f>
        <v>14.03</v>
      </c>
      <c r="M39" s="375">
        <f t="shared" si="2"/>
        <v>14.210257056544052</v>
      </c>
      <c r="N39" s="334">
        <f>+VLOOKUP(C39,[6]RENDIMIENTO!$A$5:$BI$190,61,FALSE)</f>
        <v>31.56</v>
      </c>
      <c r="O39" s="333">
        <f t="shared" si="3"/>
        <v>-0.55544993662864395</v>
      </c>
      <c r="P39" s="339"/>
      <c r="R39" s="238"/>
      <c r="S39" s="238"/>
      <c r="T39" s="339"/>
      <c r="U39" s="339"/>
      <c r="V39" s="339"/>
    </row>
    <row r="40" spans="2:22" ht="42.75" customHeight="1">
      <c r="B40" s="338">
        <v>35</v>
      </c>
      <c r="C40" s="337" t="str">
        <f>[6]RMO!C38</f>
        <v>C-035</v>
      </c>
      <c r="D40" s="188" t="s">
        <v>1103</v>
      </c>
      <c r="E40" s="341">
        <f>+'[6]C-035'!H39</f>
        <v>0.09</v>
      </c>
      <c r="F40" s="341">
        <f>+'[6]C-035'!H51</f>
        <v>4.42</v>
      </c>
      <c r="G40" s="341">
        <f>+'[6]C-035'!H57</f>
        <v>0</v>
      </c>
      <c r="H40" s="340">
        <f>+'[6]C-035'!H63</f>
        <v>4.8099999999999996</v>
      </c>
      <c r="I40" s="340">
        <f>+'[6]C-035'!H65</f>
        <v>9.32</v>
      </c>
      <c r="J40" s="340">
        <f>+'[6]C-035'!H66</f>
        <v>1.1200000000000001</v>
      </c>
      <c r="K40" s="340">
        <f>+'[6]C-035'!H67</f>
        <v>0.93</v>
      </c>
      <c r="L40" s="374">
        <f>+'[6]C-035'!H68</f>
        <v>11.37</v>
      </c>
      <c r="M40" s="375">
        <f t="shared" si="2"/>
        <v>11.516081449244894</v>
      </c>
      <c r="N40" s="334">
        <f>+VLOOKUP(C40,[6]RENDIMIENTO!$A$5:$BI$190,61,FALSE)</f>
        <v>7.1870000000000003</v>
      </c>
      <c r="O40" s="333">
        <f t="shared" si="3"/>
        <v>0.58202309725893964</v>
      </c>
      <c r="P40" s="339"/>
      <c r="R40" s="238"/>
      <c r="S40" s="238"/>
      <c r="T40" s="339"/>
      <c r="U40" s="339"/>
      <c r="V40" s="339"/>
    </row>
    <row r="41" spans="2:22" ht="42.75" customHeight="1">
      <c r="B41" s="338">
        <v>36</v>
      </c>
      <c r="C41" s="337" t="str">
        <f>[6]RMO!C39</f>
        <v>C-036</v>
      </c>
      <c r="D41" s="188" t="s">
        <v>1104</v>
      </c>
      <c r="E41" s="341">
        <f>+'[6]C-036'!H39</f>
        <v>0.14000000000000001</v>
      </c>
      <c r="F41" s="341">
        <f>+'[6]C-036'!H51</f>
        <v>6.98</v>
      </c>
      <c r="G41" s="341">
        <f>+'[6]C-036'!H57</f>
        <v>0</v>
      </c>
      <c r="H41" s="340">
        <f>+'[6]C-036'!H63</f>
        <v>7.62</v>
      </c>
      <c r="I41" s="340">
        <f>+'[6]C-036'!H65</f>
        <v>14.74</v>
      </c>
      <c r="J41" s="340">
        <f>+'[6]C-036'!H66</f>
        <v>1.77</v>
      </c>
      <c r="K41" s="340">
        <f>+'[6]C-036'!H67</f>
        <v>1.47</v>
      </c>
      <c r="L41" s="374">
        <f>+'[6]C-036'!H68</f>
        <v>17.98</v>
      </c>
      <c r="M41" s="375">
        <f t="shared" si="2"/>
        <v>18.211006548586035</v>
      </c>
      <c r="N41" s="334">
        <f>+VLOOKUP(C41,[6]RENDIMIENTO!$A$5:$BI$190,61,FALSE)</f>
        <v>13.35</v>
      </c>
      <c r="O41" s="333">
        <f t="shared" si="3"/>
        <v>0.34681647940074911</v>
      </c>
      <c r="P41" s="339"/>
      <c r="R41" s="238"/>
      <c r="S41" s="238"/>
      <c r="T41" s="339"/>
      <c r="U41" s="339"/>
      <c r="V41" s="339"/>
    </row>
    <row r="42" spans="2:22" ht="42.75" customHeight="1">
      <c r="B42" s="338">
        <v>37</v>
      </c>
      <c r="C42" s="337" t="str">
        <f>[6]RMO!C40</f>
        <v>C-037</v>
      </c>
      <c r="D42" s="188" t="s">
        <v>1105</v>
      </c>
      <c r="E42" s="341">
        <f>+'[6]C-037'!H39</f>
        <v>0.32</v>
      </c>
      <c r="F42" s="341">
        <f>+'[6]C-037'!H51</f>
        <v>5.63</v>
      </c>
      <c r="G42" s="341">
        <f>+'[6]C-037'!H57</f>
        <v>0</v>
      </c>
      <c r="H42" s="340">
        <f>+'[6]C-037'!H63</f>
        <v>6.15</v>
      </c>
      <c r="I42" s="340">
        <f>+'[6]C-037'!H65</f>
        <v>12.1</v>
      </c>
      <c r="J42" s="340">
        <f>+'[6]C-037'!H66</f>
        <v>1.45</v>
      </c>
      <c r="K42" s="340">
        <f>+'[6]C-037'!H67</f>
        <v>1.21</v>
      </c>
      <c r="L42" s="374">
        <f>+'[6]C-037'!H68</f>
        <v>14.76</v>
      </c>
      <c r="M42" s="375">
        <f t="shared" si="2"/>
        <v>14.949636076592316</v>
      </c>
      <c r="N42" s="334">
        <f>+VLOOKUP(C42,[6]RENDIMIENTO!$A$5:$BI$190,61,FALSE)</f>
        <v>25.7</v>
      </c>
      <c r="O42" s="333">
        <f t="shared" si="3"/>
        <v>-0.42568093385214006</v>
      </c>
      <c r="P42" s="339"/>
      <c r="R42" s="238"/>
      <c r="S42" s="238"/>
      <c r="T42" s="339"/>
      <c r="U42" s="339"/>
      <c r="V42" s="339"/>
    </row>
    <row r="43" spans="2:22" ht="42.75" customHeight="1">
      <c r="B43" s="338">
        <v>38</v>
      </c>
      <c r="C43" s="337" t="str">
        <f>[6]RMO!C41</f>
        <v>C-038</v>
      </c>
      <c r="D43" s="188" t="s">
        <v>1106</v>
      </c>
      <c r="E43" s="341">
        <f>+'[6]C-038'!H39</f>
        <v>0.57999999999999996</v>
      </c>
      <c r="F43" s="341">
        <f>+'[6]C-038'!H51</f>
        <v>10.32</v>
      </c>
      <c r="G43" s="341">
        <f>+'[6]C-038'!H57</f>
        <v>0</v>
      </c>
      <c r="H43" s="340">
        <f>+'[6]C-038'!H63</f>
        <v>11.28</v>
      </c>
      <c r="I43" s="340">
        <f>+'[6]C-038'!H65</f>
        <v>22.18</v>
      </c>
      <c r="J43" s="340">
        <f>+'[6]C-038'!H66</f>
        <v>2.66</v>
      </c>
      <c r="K43" s="340">
        <f>+'[6]C-038'!H67</f>
        <v>2.2200000000000002</v>
      </c>
      <c r="L43" s="374">
        <f>+'[6]C-038'!H68</f>
        <v>27.06</v>
      </c>
      <c r="M43" s="375">
        <f t="shared" si="2"/>
        <v>27.407666140419249</v>
      </c>
      <c r="N43" s="334">
        <f>+VLOOKUP(C43,[6]RENDIMIENTO!$A$5:$BI$190,61,FALSE)</f>
        <v>32.343000000000004</v>
      </c>
      <c r="O43" s="333">
        <f t="shared" si="3"/>
        <v>-0.16334291809665163</v>
      </c>
      <c r="P43" s="339"/>
      <c r="R43" s="238"/>
      <c r="S43" s="238"/>
      <c r="T43" s="339"/>
      <c r="U43" s="339"/>
      <c r="V43" s="339"/>
    </row>
    <row r="44" spans="2:22" ht="42.75" customHeight="1">
      <c r="B44" s="338">
        <v>39</v>
      </c>
      <c r="C44" s="337" t="str">
        <f>[6]RMO!C42</f>
        <v>C-039</v>
      </c>
      <c r="D44" s="188" t="s">
        <v>1107</v>
      </c>
      <c r="E44" s="341">
        <f>+'[6]C-039'!H39</f>
        <v>0.18</v>
      </c>
      <c r="F44" s="341">
        <f>+'[6]C-039'!H51</f>
        <v>7.64</v>
      </c>
      <c r="G44" s="341">
        <f>+'[6]C-039'!H57</f>
        <v>0</v>
      </c>
      <c r="H44" s="340">
        <f>+'[6]C-039'!H63</f>
        <v>8.2899999999999991</v>
      </c>
      <c r="I44" s="340">
        <f>+'[6]C-039'!H65</f>
        <v>16.11</v>
      </c>
      <c r="J44" s="340">
        <f>+'[6]C-039'!H66</f>
        <v>1.93</v>
      </c>
      <c r="K44" s="340">
        <f>+'[6]C-039'!H67</f>
        <v>1.61</v>
      </c>
      <c r="L44" s="374">
        <f>+'[6]C-039'!H68</f>
        <v>19.649999999999999</v>
      </c>
      <c r="M44" s="375">
        <f t="shared" si="2"/>
        <v>19.902462662943023</v>
      </c>
      <c r="N44" s="334">
        <f>+VLOOKUP(C44,[6]RENDIMIENTO!$A$5:$BI$190,61,FALSE)</f>
        <v>21.25</v>
      </c>
      <c r="O44" s="333">
        <f t="shared" si="3"/>
        <v>-7.5294117647058886E-2</v>
      </c>
      <c r="P44" s="339"/>
      <c r="R44" s="238"/>
      <c r="S44" s="238"/>
      <c r="T44" s="339"/>
      <c r="U44" s="339"/>
      <c r="V44" s="339"/>
    </row>
    <row r="45" spans="2:22" ht="42.75" customHeight="1">
      <c r="B45" s="338">
        <v>40</v>
      </c>
      <c r="C45" s="337" t="str">
        <f>[6]RMO!C43</f>
        <v>C-040</v>
      </c>
      <c r="D45" s="188" t="s">
        <v>1108</v>
      </c>
      <c r="E45" s="341">
        <f>+'[6]C-040'!H39</f>
        <v>7.0000000000000007E-2</v>
      </c>
      <c r="F45" s="341">
        <f>+'[6]C-040'!H51</f>
        <v>2.12</v>
      </c>
      <c r="G45" s="341">
        <f>+'[6]C-040'!H57</f>
        <v>0</v>
      </c>
      <c r="H45" s="340">
        <f>+'[6]C-040'!H63</f>
        <v>2.3199999999999998</v>
      </c>
      <c r="I45" s="340">
        <f>+'[6]C-040'!H65</f>
        <v>4.51</v>
      </c>
      <c r="J45" s="340">
        <f>+'[6]C-040'!H66</f>
        <v>0.54</v>
      </c>
      <c r="K45" s="340">
        <f>+'[6]C-040'!H67</f>
        <v>0.45</v>
      </c>
      <c r="L45" s="374">
        <f>+'[6]C-040'!H68</f>
        <v>5.5</v>
      </c>
      <c r="M45" s="375">
        <f t="shared" si="2"/>
        <v>5.5706638496787093</v>
      </c>
      <c r="N45" s="334">
        <f>+VLOOKUP(C45,[6]RENDIMIENTO!$A$5:$BI$190,61,FALSE)</f>
        <v>13.27</v>
      </c>
      <c r="O45" s="333">
        <f t="shared" si="3"/>
        <v>-0.58553127354935941</v>
      </c>
      <c r="P45" s="339"/>
      <c r="R45" s="238"/>
      <c r="S45" s="238"/>
      <c r="T45" s="339"/>
      <c r="U45" s="339"/>
      <c r="V45" s="339"/>
    </row>
    <row r="46" spans="2:22" ht="42.75" customHeight="1">
      <c r="B46" s="338">
        <v>41</v>
      </c>
      <c r="C46" s="337" t="str">
        <f>[6]RMO!C44</f>
        <v>C-041</v>
      </c>
      <c r="D46" s="240" t="s">
        <v>35</v>
      </c>
      <c r="E46" s="341">
        <f>+'[6]C-041'!H39</f>
        <v>0.13</v>
      </c>
      <c r="F46" s="341">
        <f>+'[6]C-041'!H51</f>
        <v>3.96</v>
      </c>
      <c r="G46" s="341">
        <f>+'[6]C-041'!H57</f>
        <v>0</v>
      </c>
      <c r="H46" s="340">
        <f>+'[6]C-041'!H63</f>
        <v>4.32</v>
      </c>
      <c r="I46" s="340">
        <f>+'[6]C-041'!H65</f>
        <v>8.41</v>
      </c>
      <c r="J46" s="340">
        <f>+'[6]C-041'!H66</f>
        <v>1.01</v>
      </c>
      <c r="K46" s="340">
        <f>+'[6]C-041'!H67</f>
        <v>0.84</v>
      </c>
      <c r="L46" s="374">
        <f>+'[6]C-041'!H68</f>
        <v>10.26</v>
      </c>
      <c r="M46" s="375">
        <f t="shared" si="2"/>
        <v>10.391820199582464</v>
      </c>
      <c r="N46" s="334">
        <f>+VLOOKUP(C46,[6]RENDIMIENTO!$A$5:$BI$190,61,FALSE)</f>
        <v>18.52</v>
      </c>
      <c r="O46" s="333">
        <f t="shared" si="3"/>
        <v>-0.44600431965442766</v>
      </c>
      <c r="P46" s="339"/>
      <c r="R46" s="238"/>
      <c r="S46" s="238"/>
      <c r="T46" s="339"/>
      <c r="U46" s="339"/>
      <c r="V46" s="339"/>
    </row>
    <row r="47" spans="2:22" ht="42.75" customHeight="1">
      <c r="B47" s="338">
        <v>42</v>
      </c>
      <c r="C47" s="337" t="str">
        <f>[6]RMO!C45</f>
        <v>C-042</v>
      </c>
      <c r="D47" s="188" t="s">
        <v>1109</v>
      </c>
      <c r="E47" s="341">
        <f>+'[6]C-042'!H39</f>
        <v>0.32</v>
      </c>
      <c r="F47" s="341">
        <f>+'[6]C-042'!H51</f>
        <v>10.130000000000001</v>
      </c>
      <c r="G47" s="341">
        <f>+'[6]C-042'!H57</f>
        <v>0</v>
      </c>
      <c r="H47" s="340">
        <f>+'[6]C-042'!H63</f>
        <v>11.08</v>
      </c>
      <c r="I47" s="340">
        <f>+'[6]C-042'!H65</f>
        <v>21.53</v>
      </c>
      <c r="J47" s="340">
        <f>+'[6]C-042'!H66</f>
        <v>2.58</v>
      </c>
      <c r="K47" s="340">
        <f>+'[6]C-042'!H67</f>
        <v>2.15</v>
      </c>
      <c r="L47" s="374">
        <f>+'[6]C-042'!H68</f>
        <v>26.26</v>
      </c>
      <c r="M47" s="375">
        <f t="shared" si="2"/>
        <v>26.597387762284164</v>
      </c>
      <c r="N47" s="334">
        <f>+VLOOKUP(C47,[6]RENDIMIENTO!$A$5:$BI$190,61,FALSE)</f>
        <v>55.143999999999998</v>
      </c>
      <c r="O47" s="333">
        <f t="shared" si="3"/>
        <v>-0.5237922530103003</v>
      </c>
      <c r="P47" s="339"/>
      <c r="R47" s="238"/>
      <c r="S47" s="238"/>
      <c r="T47" s="339"/>
      <c r="U47" s="339"/>
      <c r="V47" s="339"/>
    </row>
    <row r="48" spans="2:22" ht="42.75" customHeight="1">
      <c r="B48" s="338">
        <v>43</v>
      </c>
      <c r="C48" s="337" t="str">
        <f>[6]RMO!C46</f>
        <v>C-043</v>
      </c>
      <c r="D48" s="188" t="s">
        <v>1110</v>
      </c>
      <c r="E48" s="341">
        <f>+'[6]C-043'!H39</f>
        <v>0.17</v>
      </c>
      <c r="F48" s="341">
        <f>+'[6]C-043'!H51</f>
        <v>5.32</v>
      </c>
      <c r="G48" s="341">
        <f>+'[6]C-043'!H57</f>
        <v>0</v>
      </c>
      <c r="H48" s="340">
        <f>+'[6]C-043'!H63</f>
        <v>5.82</v>
      </c>
      <c r="I48" s="340">
        <f>+'[6]C-043'!H65</f>
        <v>11.31</v>
      </c>
      <c r="J48" s="340">
        <f>+'[6]C-043'!H66</f>
        <v>1.36</v>
      </c>
      <c r="K48" s="340">
        <f>+'[6]C-043'!H67</f>
        <v>1.1299999999999999</v>
      </c>
      <c r="L48" s="374">
        <f>+'[6]C-043'!H68</f>
        <v>13.8</v>
      </c>
      <c r="M48" s="375">
        <f t="shared" si="2"/>
        <v>13.977302022830216</v>
      </c>
      <c r="N48" s="334">
        <f>+VLOOKUP(C48,[6]RENDIMIENTO!$A$5:$BI$190,61,FALSE)</f>
        <v>18.303999999999998</v>
      </c>
      <c r="O48" s="333">
        <f t="shared" si="3"/>
        <v>-0.24606643356643346</v>
      </c>
      <c r="P48" s="339"/>
      <c r="R48" s="238"/>
      <c r="S48" s="238"/>
      <c r="T48" s="339"/>
      <c r="U48" s="339"/>
      <c r="V48" s="339"/>
    </row>
    <row r="49" spans="2:22" ht="42.75" customHeight="1">
      <c r="B49" s="338">
        <v>44</v>
      </c>
      <c r="C49" s="337" t="str">
        <f>[6]RMO!C47</f>
        <v>C-044</v>
      </c>
      <c r="D49" s="188" t="s">
        <v>1111</v>
      </c>
      <c r="E49" s="341">
        <f>+'[6]C-044'!H39</f>
        <v>0.22</v>
      </c>
      <c r="F49" s="341">
        <f>+'[6]C-044'!H51</f>
        <v>6.77</v>
      </c>
      <c r="G49" s="341">
        <f>+'[6]C-044'!H57</f>
        <v>0</v>
      </c>
      <c r="H49" s="340">
        <f>+'[6]C-044'!H63</f>
        <v>7.4</v>
      </c>
      <c r="I49" s="340">
        <f>+'[6]C-044'!H65</f>
        <v>14.39</v>
      </c>
      <c r="J49" s="340">
        <f>+'[6]C-044'!H66</f>
        <v>1.73</v>
      </c>
      <c r="K49" s="340">
        <f>+'[6]C-044'!H67</f>
        <v>1.44</v>
      </c>
      <c r="L49" s="374">
        <f>+'[6]C-044'!H68</f>
        <v>17.559999999999999</v>
      </c>
      <c r="M49" s="375">
        <f t="shared" si="2"/>
        <v>17.785610400065114</v>
      </c>
      <c r="N49" s="334">
        <f>+VLOOKUP(C49,[6]RENDIMIENTO!$A$5:$BI$190,61,FALSE)</f>
        <v>18.52</v>
      </c>
      <c r="O49" s="333">
        <f t="shared" si="3"/>
        <v>-5.1835853131749508E-2</v>
      </c>
      <c r="P49" s="339"/>
      <c r="R49" s="238"/>
      <c r="S49" s="238"/>
      <c r="T49" s="339"/>
      <c r="U49" s="339"/>
      <c r="V49" s="339"/>
    </row>
    <row r="50" spans="2:22" ht="42.75" customHeight="1">
      <c r="B50" s="338">
        <v>45</v>
      </c>
      <c r="C50" s="337" t="str">
        <f>[6]RMO!C48</f>
        <v>C-045</v>
      </c>
      <c r="D50" s="188" t="s">
        <v>1112</v>
      </c>
      <c r="E50" s="341">
        <f>+'[6]C-045'!H39</f>
        <v>0.32</v>
      </c>
      <c r="F50" s="341">
        <f>+'[6]C-045'!H51</f>
        <v>10.06</v>
      </c>
      <c r="G50" s="341">
        <f>+'[6]C-045'!H57</f>
        <v>0</v>
      </c>
      <c r="H50" s="340">
        <f>+'[6]C-045'!H63</f>
        <v>11</v>
      </c>
      <c r="I50" s="340">
        <f>+'[6]C-045'!H65</f>
        <v>21.38</v>
      </c>
      <c r="J50" s="340">
        <f>+'[6]C-045'!H66</f>
        <v>2.57</v>
      </c>
      <c r="K50" s="340">
        <f>+'[6]C-045'!H67</f>
        <v>2.14</v>
      </c>
      <c r="L50" s="374">
        <f>+'[6]C-045'!H68</f>
        <v>26.09</v>
      </c>
      <c r="M50" s="375">
        <f t="shared" si="2"/>
        <v>26.425203606930456</v>
      </c>
      <c r="N50" s="334">
        <f>+VLOOKUP(C50,[6]RENDIMIENTO!$A$5:$BI$190,61,FALSE)</f>
        <v>38.82</v>
      </c>
      <c r="O50" s="333">
        <f t="shared" si="3"/>
        <v>-0.32792375064399792</v>
      </c>
      <c r="P50" s="339"/>
      <c r="R50" s="238"/>
      <c r="S50" s="238"/>
      <c r="T50" s="339"/>
      <c r="U50" s="339"/>
      <c r="V50" s="339"/>
    </row>
    <row r="51" spans="2:22" ht="42.75" customHeight="1">
      <c r="B51" s="338">
        <v>46</v>
      </c>
      <c r="C51" s="337" t="str">
        <f>[6]RMO!C49</f>
        <v>C-046</v>
      </c>
      <c r="D51" s="188" t="s">
        <v>1113</v>
      </c>
      <c r="E51" s="341">
        <f>+'[6]C-046'!H39</f>
        <v>0.38</v>
      </c>
      <c r="F51" s="341">
        <f>+'[6]C-046'!H51</f>
        <v>12.07</v>
      </c>
      <c r="G51" s="341">
        <f>+'[6]C-046'!H57</f>
        <v>0</v>
      </c>
      <c r="H51" s="340">
        <f>+'[6]C-046'!H63</f>
        <v>13.19</v>
      </c>
      <c r="I51" s="340">
        <f>+'[6]C-046'!H65</f>
        <v>25.64</v>
      </c>
      <c r="J51" s="340">
        <f>+'[6]C-046'!H66</f>
        <v>3.08</v>
      </c>
      <c r="K51" s="340">
        <f>+'[6]C-046'!H67</f>
        <v>2.56</v>
      </c>
      <c r="L51" s="374">
        <f>+'[6]C-046'!H68</f>
        <v>31.28</v>
      </c>
      <c r="M51" s="375">
        <f t="shared" si="2"/>
        <v>31.681884585081821</v>
      </c>
      <c r="N51" s="334">
        <f>+VLOOKUP(C51,[6]RENDIMIENTO!$A$5:$BI$190,61,FALSE)</f>
        <v>34.18</v>
      </c>
      <c r="O51" s="333">
        <f t="shared" si="3"/>
        <v>-8.4844938560561689E-2</v>
      </c>
      <c r="P51" s="339"/>
      <c r="R51" s="238"/>
      <c r="S51" s="238"/>
      <c r="T51" s="339"/>
      <c r="U51" s="339"/>
      <c r="V51" s="339"/>
    </row>
    <row r="52" spans="2:22" ht="42.75" customHeight="1">
      <c r="B52" s="338">
        <v>47</v>
      </c>
      <c r="C52" s="337" t="str">
        <f>[6]RMO!C50</f>
        <v>C-047</v>
      </c>
      <c r="D52" s="188" t="s">
        <v>1114</v>
      </c>
      <c r="E52" s="341">
        <f>+'[6]C-047'!H39</f>
        <v>0.28000000000000003</v>
      </c>
      <c r="F52" s="341">
        <f>+'[6]C-047'!H51</f>
        <v>8.76</v>
      </c>
      <c r="G52" s="341">
        <f>+'[6]C-047'!H57</f>
        <v>0</v>
      </c>
      <c r="H52" s="340">
        <f>+'[6]C-047'!H63</f>
        <v>9.58</v>
      </c>
      <c r="I52" s="340">
        <f>+'[6]C-047'!H65</f>
        <v>18.62</v>
      </c>
      <c r="J52" s="340">
        <f>+'[6]C-047'!H66</f>
        <v>2.23</v>
      </c>
      <c r="K52" s="340">
        <f>+'[6]C-047'!H67</f>
        <v>1.86</v>
      </c>
      <c r="L52" s="374">
        <f>+'[6]C-047'!H68</f>
        <v>22.71</v>
      </c>
      <c r="M52" s="375">
        <f t="shared" si="2"/>
        <v>23.001777459309725</v>
      </c>
      <c r="N52" s="334">
        <f>+VLOOKUP(C52,[6]RENDIMIENTO!$A$5:$BI$190,61,FALSE)</f>
        <v>25.268000000000001</v>
      </c>
      <c r="O52" s="333">
        <f t="shared" si="3"/>
        <v>-0.10123476333702706</v>
      </c>
      <c r="P52" s="339"/>
      <c r="R52" s="238"/>
      <c r="S52" s="238"/>
      <c r="T52" s="339"/>
      <c r="U52" s="339"/>
      <c r="V52" s="339"/>
    </row>
    <row r="53" spans="2:22" ht="42.75" customHeight="1">
      <c r="B53" s="338">
        <v>48</v>
      </c>
      <c r="C53" s="337" t="str">
        <f>[6]RMO!C51</f>
        <v>C-048</v>
      </c>
      <c r="D53" s="188" t="s">
        <v>1115</v>
      </c>
      <c r="E53" s="341">
        <f>+'[6]C-048'!H39</f>
        <v>0.28999999999999998</v>
      </c>
      <c r="F53" s="341">
        <f>+'[6]C-048'!H51</f>
        <v>9.17</v>
      </c>
      <c r="G53" s="341">
        <f>+'[6]C-048'!H57</f>
        <v>0</v>
      </c>
      <c r="H53" s="340">
        <f>+'[6]C-048'!H63</f>
        <v>10.02</v>
      </c>
      <c r="I53" s="340">
        <f>+'[6]C-048'!H65</f>
        <v>19.48</v>
      </c>
      <c r="J53" s="340">
        <f>+'[6]C-048'!H66</f>
        <v>2.34</v>
      </c>
      <c r="K53" s="340">
        <f>+'[6]C-048'!H67</f>
        <v>1.95</v>
      </c>
      <c r="L53" s="374">
        <f>+'[6]C-048'!H68</f>
        <v>23.77</v>
      </c>
      <c r="M53" s="375">
        <f t="shared" si="2"/>
        <v>24.075396310338711</v>
      </c>
      <c r="N53" s="334">
        <f>+VLOOKUP(C53,[6]RENDIMIENTO!$A$5:$BI$190,61,FALSE)</f>
        <v>24.826000000000001</v>
      </c>
      <c r="O53" s="333">
        <f t="shared" si="3"/>
        <v>-4.2536050914364007E-2</v>
      </c>
      <c r="P53" s="339"/>
      <c r="R53" s="238"/>
      <c r="S53" s="238"/>
      <c r="T53" s="339"/>
      <c r="U53" s="339"/>
      <c r="V53" s="339"/>
    </row>
    <row r="54" spans="2:22" ht="42.75" customHeight="1">
      <c r="B54" s="338">
        <v>49</v>
      </c>
      <c r="C54" s="337" t="str">
        <f>[6]RMO!C52</f>
        <v>C-049</v>
      </c>
      <c r="D54" s="188" t="s">
        <v>1116</v>
      </c>
      <c r="E54" s="341">
        <f>+'[6]C-049'!H39</f>
        <v>0.24</v>
      </c>
      <c r="F54" s="341">
        <f>+'[6]C-049'!H51</f>
        <v>7.47</v>
      </c>
      <c r="G54" s="341">
        <f>+'[6]C-049'!H57</f>
        <v>0</v>
      </c>
      <c r="H54" s="340">
        <f>+'[6]C-049'!H63</f>
        <v>8.17</v>
      </c>
      <c r="I54" s="340">
        <f>+'[6]C-049'!H65</f>
        <v>15.88</v>
      </c>
      <c r="J54" s="340">
        <f>+'[6]C-049'!H66</f>
        <v>1.91</v>
      </c>
      <c r="K54" s="340">
        <f>+'[6]C-049'!H67</f>
        <v>1.59</v>
      </c>
      <c r="L54" s="374">
        <f>+'[6]C-049'!H68</f>
        <v>19.38</v>
      </c>
      <c r="M54" s="375">
        <f t="shared" si="2"/>
        <v>19.628993710322433</v>
      </c>
      <c r="N54" s="334">
        <f>+VLOOKUP(C54,[6]RENDIMIENTO!$A$5:$BI$190,61,FALSE)</f>
        <v>19.885999999999999</v>
      </c>
      <c r="O54" s="333">
        <f t="shared" si="3"/>
        <v>-2.5445036709242697E-2</v>
      </c>
      <c r="P54" s="339"/>
      <c r="R54" s="238"/>
      <c r="S54" s="238"/>
      <c r="T54" s="339"/>
      <c r="U54" s="339"/>
      <c r="V54" s="339"/>
    </row>
    <row r="55" spans="2:22" ht="42.75" customHeight="1">
      <c r="B55" s="338">
        <v>50</v>
      </c>
      <c r="C55" s="337" t="str">
        <f>[6]RMO!C53</f>
        <v>C-050</v>
      </c>
      <c r="D55" s="188" t="s">
        <v>1117</v>
      </c>
      <c r="E55" s="341">
        <f>+'[6]C-050'!H39</f>
        <v>0.28999999999999998</v>
      </c>
      <c r="F55" s="341">
        <f>+'[6]C-050'!H51</f>
        <v>8.8800000000000008</v>
      </c>
      <c r="G55" s="341">
        <f>+'[6]C-050'!H57</f>
        <v>0</v>
      </c>
      <c r="H55" s="340">
        <f>+'[6]C-050'!H63</f>
        <v>9.6999999999999993</v>
      </c>
      <c r="I55" s="340">
        <f>+'[6]C-050'!H65</f>
        <v>18.87</v>
      </c>
      <c r="J55" s="340">
        <f>+'[6]C-050'!H66</f>
        <v>2.2599999999999998</v>
      </c>
      <c r="K55" s="340">
        <f>+'[6]C-050'!H67</f>
        <v>1.89</v>
      </c>
      <c r="L55" s="374">
        <f>+'[6]C-050'!H68</f>
        <v>23.02</v>
      </c>
      <c r="M55" s="375">
        <f t="shared" si="2"/>
        <v>23.315760330837069</v>
      </c>
      <c r="N55" s="334">
        <f>+VLOOKUP(C55,[6]RENDIMIENTO!$A$5:$BI$190,61,FALSE)</f>
        <v>26.61</v>
      </c>
      <c r="O55" s="333">
        <f t="shared" si="3"/>
        <v>-0.13491168733558812</v>
      </c>
      <c r="P55" s="339"/>
      <c r="R55" s="238"/>
      <c r="S55" s="238"/>
      <c r="T55" s="339"/>
      <c r="U55" s="339"/>
      <c r="V55" s="339"/>
    </row>
    <row r="56" spans="2:22" ht="42.75" customHeight="1">
      <c r="B56" s="338">
        <v>51</v>
      </c>
      <c r="C56" s="337" t="str">
        <f>[6]RMO!C54</f>
        <v>C-051</v>
      </c>
      <c r="D56" s="188" t="s">
        <v>1118</v>
      </c>
      <c r="E56" s="341">
        <f>+'[6]C-051'!H39</f>
        <v>0.12</v>
      </c>
      <c r="F56" s="341">
        <f>+'[6]C-051'!H51</f>
        <v>4.1900000000000004</v>
      </c>
      <c r="G56" s="341">
        <f>+'[6]C-051'!H57</f>
        <v>0</v>
      </c>
      <c r="H56" s="340">
        <f>+'[6]C-051'!H63</f>
        <v>4.57</v>
      </c>
      <c r="I56" s="340">
        <f>+'[6]C-051'!H65</f>
        <v>8.8800000000000008</v>
      </c>
      <c r="J56" s="340">
        <f>+'[6]C-051'!H66</f>
        <v>1.07</v>
      </c>
      <c r="K56" s="340">
        <f>+'[6]C-051'!H67</f>
        <v>0.89</v>
      </c>
      <c r="L56" s="374">
        <f>+'[6]C-051'!H68</f>
        <v>10.84</v>
      </c>
      <c r="M56" s="375">
        <f t="shared" si="2"/>
        <v>10.979272023730401</v>
      </c>
      <c r="N56" s="334">
        <f>+VLOOKUP(C56,[6]RENDIMIENTO!$A$5:$BI$190,61,FALSE)</f>
        <v>15.64</v>
      </c>
      <c r="O56" s="333">
        <f t="shared" si="3"/>
        <v>-0.30690537084398978</v>
      </c>
      <c r="P56" s="339"/>
      <c r="R56" s="238"/>
      <c r="S56" s="238"/>
      <c r="T56" s="339"/>
      <c r="U56" s="339"/>
      <c r="V56" s="339"/>
    </row>
    <row r="57" spans="2:22" ht="42.75" customHeight="1">
      <c r="B57" s="338">
        <v>52</v>
      </c>
      <c r="C57" s="337" t="str">
        <f>[6]RMO!C55</f>
        <v>C-052</v>
      </c>
      <c r="D57" s="188" t="s">
        <v>1119</v>
      </c>
      <c r="E57" s="341">
        <f>+'[6]C-052'!H39</f>
        <v>0.16</v>
      </c>
      <c r="F57" s="341">
        <f>+'[6]C-052'!H51</f>
        <v>7.23</v>
      </c>
      <c r="G57" s="341">
        <f>+'[6]C-052'!H57</f>
        <v>0</v>
      </c>
      <c r="H57" s="340">
        <f>+'[6]C-052'!H63</f>
        <v>5.43</v>
      </c>
      <c r="I57" s="340">
        <f>+'[6]C-052'!H65</f>
        <v>12.82</v>
      </c>
      <c r="J57" s="340">
        <f>+'[6]C-052'!H66</f>
        <v>1.54</v>
      </c>
      <c r="K57" s="340">
        <f>+'[6]C-052'!H67</f>
        <v>1.28</v>
      </c>
      <c r="L57" s="374">
        <f>+'[6]C-052'!H68</f>
        <v>15.64</v>
      </c>
      <c r="M57" s="375">
        <f t="shared" si="2"/>
        <v>15.840942292540911</v>
      </c>
      <c r="N57" s="334">
        <f>+VLOOKUP(C57,[6]RENDIMIENTO!$A$5:$BI$190,61,FALSE)</f>
        <v>15.44</v>
      </c>
      <c r="O57" s="333">
        <f t="shared" si="3"/>
        <v>1.2953367875647739E-2</v>
      </c>
      <c r="P57" s="339"/>
      <c r="R57" s="238"/>
      <c r="S57" s="238"/>
      <c r="T57" s="339"/>
      <c r="U57" s="339"/>
      <c r="V57" s="339"/>
    </row>
    <row r="58" spans="2:22" ht="42.75" customHeight="1">
      <c r="B58" s="338">
        <v>53</v>
      </c>
      <c r="C58" s="337" t="str">
        <f>[6]RMO!C56</f>
        <v>C-053</v>
      </c>
      <c r="D58" s="188" t="s">
        <v>1120</v>
      </c>
      <c r="E58" s="341">
        <f>+'[6]C-053'!H39</f>
        <v>0.28000000000000003</v>
      </c>
      <c r="F58" s="341">
        <f>+'[6]C-053'!H51</f>
        <v>8.67</v>
      </c>
      <c r="G58" s="341">
        <f>+'[6]C-053'!H57</f>
        <v>0</v>
      </c>
      <c r="H58" s="340">
        <f>+'[6]C-053'!H63</f>
        <v>9.4499999999999993</v>
      </c>
      <c r="I58" s="340">
        <f>+'[6]C-053'!H65</f>
        <v>18.399999999999999</v>
      </c>
      <c r="J58" s="340">
        <f>+'[6]C-053'!H66</f>
        <v>2.21</v>
      </c>
      <c r="K58" s="340">
        <f>+'[6]C-053'!H67</f>
        <v>1.84</v>
      </c>
      <c r="L58" s="374">
        <f>+'[6]C-053'!H68</f>
        <v>22.45</v>
      </c>
      <c r="M58" s="375">
        <f t="shared" si="2"/>
        <v>22.73843698641582</v>
      </c>
      <c r="N58" s="334">
        <f>+VLOOKUP(C58,[6]RENDIMIENTO!$A$5:$BI$190,61,FALSE)</f>
        <v>31.869</v>
      </c>
      <c r="O58" s="333">
        <f t="shared" si="3"/>
        <v>-0.29555367284822243</v>
      </c>
      <c r="P58" s="339"/>
      <c r="R58" s="238"/>
      <c r="S58" s="238"/>
      <c r="T58" s="339"/>
      <c r="U58" s="339"/>
      <c r="V58" s="339"/>
    </row>
    <row r="59" spans="2:22" ht="42.75" customHeight="1">
      <c r="B59" s="338">
        <v>54</v>
      </c>
      <c r="C59" s="337" t="str">
        <f>[6]RMO!C57</f>
        <v>C-054</v>
      </c>
      <c r="D59" s="240" t="s">
        <v>1121</v>
      </c>
      <c r="E59" s="341">
        <f>+'[6]C-054'!H39</f>
        <v>0.08</v>
      </c>
      <c r="F59" s="341">
        <f>+'[6]C-054'!H51</f>
        <v>2.56</v>
      </c>
      <c r="G59" s="341">
        <f>+'[6]C-054'!H57</f>
        <v>0</v>
      </c>
      <c r="H59" s="340">
        <f>+'[6]C-054'!H63</f>
        <v>2.79</v>
      </c>
      <c r="I59" s="340">
        <f>+'[6]C-054'!H65</f>
        <v>5.43</v>
      </c>
      <c r="J59" s="340">
        <f>+'[6]C-054'!H66</f>
        <v>0.65</v>
      </c>
      <c r="K59" s="340">
        <f>+'[6]C-054'!H67</f>
        <v>0.54</v>
      </c>
      <c r="L59" s="374">
        <f>+'[6]C-054'!H68</f>
        <v>6.62</v>
      </c>
      <c r="M59" s="375">
        <f t="shared" si="2"/>
        <v>6.7050535790678278</v>
      </c>
      <c r="N59" s="334">
        <f>+VLOOKUP(C59,[6]RENDIMIENTO!$A$5:$BI$190,61,FALSE)</f>
        <v>18.303999999999998</v>
      </c>
      <c r="O59" s="333">
        <f t="shared" si="3"/>
        <v>-0.63833041958041947</v>
      </c>
      <c r="P59" s="339"/>
      <c r="R59" s="238"/>
      <c r="S59" s="238"/>
      <c r="T59" s="339"/>
      <c r="U59" s="339"/>
      <c r="V59" s="339"/>
    </row>
    <row r="60" spans="2:22" ht="42.75" customHeight="1">
      <c r="B60" s="338">
        <v>55</v>
      </c>
      <c r="C60" s="337" t="str">
        <f>[6]RMO!C58</f>
        <v>C-055</v>
      </c>
      <c r="D60" s="188" t="s">
        <v>1122</v>
      </c>
      <c r="E60" s="341">
        <f>+'[6]C-055'!H39</f>
        <v>7.0000000000000007E-2</v>
      </c>
      <c r="F60" s="341">
        <f>+'[6]C-055'!H51</f>
        <v>3.96</v>
      </c>
      <c r="G60" s="341">
        <f>+'[6]C-055'!H57</f>
        <v>0</v>
      </c>
      <c r="H60" s="340">
        <f>+'[6]C-055'!H63</f>
        <v>4.33</v>
      </c>
      <c r="I60" s="340">
        <f>+'[6]C-055'!H65</f>
        <v>8.36</v>
      </c>
      <c r="J60" s="340">
        <f>+'[6]C-055'!H66</f>
        <v>1</v>
      </c>
      <c r="K60" s="340">
        <f>+'[6]C-055'!H67</f>
        <v>0.84</v>
      </c>
      <c r="L60" s="374">
        <f>+'[6]C-055'!H68</f>
        <v>10.199999999999999</v>
      </c>
      <c r="M60" s="375">
        <f t="shared" si="2"/>
        <v>10.331049321222332</v>
      </c>
      <c r="N60" s="334">
        <f>+VLOOKUP(C60,[6]RENDIMIENTO!$A$5:$BI$190,61,FALSE)</f>
        <v>12.3</v>
      </c>
      <c r="O60" s="333">
        <f t="shared" si="3"/>
        <v>-0.17073170731707327</v>
      </c>
      <c r="P60" s="339"/>
      <c r="R60" s="238"/>
      <c r="S60" s="238"/>
      <c r="T60" s="339"/>
      <c r="U60" s="339"/>
      <c r="V60" s="339"/>
    </row>
    <row r="61" spans="2:22" ht="42.75" customHeight="1">
      <c r="B61" s="338">
        <v>56</v>
      </c>
      <c r="C61" s="337" t="str">
        <f>[6]RMO!C59</f>
        <v>C-056</v>
      </c>
      <c r="D61" s="188" t="s">
        <v>1123</v>
      </c>
      <c r="E61" s="341">
        <f>+'[6]C-056'!H39</f>
        <v>0.11</v>
      </c>
      <c r="F61" s="341">
        <f>+'[6]C-056'!H51</f>
        <v>6.62</v>
      </c>
      <c r="G61" s="341">
        <f>+'[6]C-056'!H57</f>
        <v>0</v>
      </c>
      <c r="H61" s="340">
        <f>+'[6]C-056'!H63</f>
        <v>7.23</v>
      </c>
      <c r="I61" s="340">
        <f>+'[6]C-056'!H65</f>
        <v>13.96</v>
      </c>
      <c r="J61" s="340">
        <f>+'[6]C-056'!H66</f>
        <v>1.68</v>
      </c>
      <c r="K61" s="340">
        <f>+'[6]C-056'!H67</f>
        <v>1.4</v>
      </c>
      <c r="L61" s="374">
        <f>+'[6]C-056'!H68</f>
        <v>17.04</v>
      </c>
      <c r="M61" s="375">
        <f t="shared" si="2"/>
        <v>17.258929454277308</v>
      </c>
      <c r="N61" s="334">
        <f>+VLOOKUP(C61,[6]RENDIMIENTO!$A$5:$BI$190,61,FALSE)</f>
        <v>20.96</v>
      </c>
      <c r="O61" s="333">
        <f t="shared" si="3"/>
        <v>-0.18702290076335884</v>
      </c>
      <c r="P61" s="339"/>
      <c r="R61" s="238"/>
      <c r="S61" s="238"/>
      <c r="T61" s="339"/>
      <c r="U61" s="339"/>
      <c r="V61" s="339"/>
    </row>
    <row r="62" spans="2:22" s="385" customFormat="1" ht="42.75" customHeight="1">
      <c r="B62" s="377">
        <v>57</v>
      </c>
      <c r="C62" s="378" t="str">
        <f>[6]RMO!C60</f>
        <v>C-057</v>
      </c>
      <c r="D62" s="240" t="s">
        <v>34</v>
      </c>
      <c r="E62" s="379">
        <f>+'[6]C-057'!H39</f>
        <v>0.12</v>
      </c>
      <c r="F62" s="379">
        <f>+'[6]C-057'!H51</f>
        <v>5.01</v>
      </c>
      <c r="G62" s="379">
        <f>+'[6]C-057'!H57</f>
        <v>0</v>
      </c>
      <c r="H62" s="380">
        <f>+'[6]C-057'!H63</f>
        <v>5.48</v>
      </c>
      <c r="I62" s="380">
        <f>+'[6]C-057'!H65</f>
        <v>10.61</v>
      </c>
      <c r="J62" s="380">
        <f>+'[6]C-057'!H66</f>
        <v>1.27</v>
      </c>
      <c r="K62" s="380">
        <f>+'[6]C-057'!H67</f>
        <v>1.06</v>
      </c>
      <c r="L62" s="380">
        <f>+'[6]C-057'!H68</f>
        <v>12.94</v>
      </c>
      <c r="M62" s="381">
        <f t="shared" si="2"/>
        <v>13.106252766334999</v>
      </c>
      <c r="N62" s="382">
        <f>+VLOOKUP(C62,[6]RENDIMIENTO!$A$5:$BI$190,61,FALSE)</f>
        <v>15.198</v>
      </c>
      <c r="O62" s="383">
        <f t="shared" si="3"/>
        <v>-0.14857218055007243</v>
      </c>
      <c r="P62" s="384"/>
      <c r="R62" s="386"/>
      <c r="S62" s="386"/>
      <c r="T62" s="384"/>
      <c r="U62" s="384"/>
      <c r="V62" s="384"/>
    </row>
    <row r="63" spans="2:22" ht="42.75" customHeight="1">
      <c r="B63" s="338">
        <v>58</v>
      </c>
      <c r="C63" s="337" t="str">
        <f>[6]RMO!C61</f>
        <v>C-058</v>
      </c>
      <c r="D63" s="240" t="s">
        <v>27</v>
      </c>
      <c r="E63" s="341">
        <f>+'[6]C-058'!H39</f>
        <v>0.09</v>
      </c>
      <c r="F63" s="341">
        <f>+'[6]C-058'!H51</f>
        <v>3.78</v>
      </c>
      <c r="G63" s="341">
        <f>+'[6]C-058'!H57</f>
        <v>0</v>
      </c>
      <c r="H63" s="340">
        <f>+'[6]C-058'!H63</f>
        <v>4.13</v>
      </c>
      <c r="I63" s="340">
        <f>+'[6]C-058'!H65</f>
        <v>8</v>
      </c>
      <c r="J63" s="340">
        <f>+'[6]C-058'!H66</f>
        <v>0.96</v>
      </c>
      <c r="K63" s="340">
        <f>+'[6]C-058'!H67</f>
        <v>0.8</v>
      </c>
      <c r="L63" s="374">
        <f>+'[6]C-058'!H68</f>
        <v>9.76</v>
      </c>
      <c r="M63" s="375">
        <f t="shared" si="2"/>
        <v>9.8853962132480362</v>
      </c>
      <c r="N63" s="334">
        <f>+VLOOKUP(C63,[6]RENDIMIENTO!$A$5:$BI$190,61,FALSE)</f>
        <v>25.17</v>
      </c>
      <c r="O63" s="333">
        <f t="shared" si="3"/>
        <v>-0.61223678982916174</v>
      </c>
      <c r="P63" s="339"/>
      <c r="R63" s="238"/>
      <c r="S63" s="238"/>
      <c r="T63" s="339"/>
      <c r="U63" s="339"/>
      <c r="V63" s="339"/>
    </row>
    <row r="64" spans="2:22" ht="49.5" customHeight="1">
      <c r="B64" s="338">
        <v>59</v>
      </c>
      <c r="C64" s="337" t="str">
        <f>[6]RMO!C62</f>
        <v>C-059</v>
      </c>
      <c r="D64" s="188" t="s">
        <v>1124</v>
      </c>
      <c r="E64" s="341">
        <f>+'[6]C-059'!H39</f>
        <v>0.16</v>
      </c>
      <c r="F64" s="341">
        <f>+'[6]C-059'!H51</f>
        <v>8.98</v>
      </c>
      <c r="G64" s="341">
        <f>+'[6]C-059'!H57</f>
        <v>0</v>
      </c>
      <c r="H64" s="340">
        <f>+'[6]C-059'!H63</f>
        <v>9.82</v>
      </c>
      <c r="I64" s="340">
        <f>+'[6]C-059'!H65</f>
        <v>18.96</v>
      </c>
      <c r="J64" s="340">
        <f>+'[6]C-059'!H66</f>
        <v>2.2799999999999998</v>
      </c>
      <c r="K64" s="340">
        <f>+'[6]C-059'!H67</f>
        <v>1.9</v>
      </c>
      <c r="L64" s="374">
        <f>+'[6]C-059'!H68</f>
        <v>23.14</v>
      </c>
      <c r="M64" s="375">
        <f t="shared" si="2"/>
        <v>23.437302087557331</v>
      </c>
      <c r="N64" s="334">
        <f>+VLOOKUP(C64,[6]RENDIMIENTO!$A$5:$BI$190,61,FALSE)</f>
        <v>13.435</v>
      </c>
      <c r="O64" s="333">
        <f t="shared" si="3"/>
        <v>0.72236695199106804</v>
      </c>
      <c r="P64" s="339"/>
      <c r="R64" s="238"/>
      <c r="S64" s="238"/>
      <c r="T64" s="339"/>
      <c r="U64" s="339"/>
      <c r="V64" s="339"/>
    </row>
    <row r="65" spans="2:22" ht="42.75" customHeight="1">
      <c r="B65" s="338">
        <v>60</v>
      </c>
      <c r="C65" s="337" t="str">
        <f>[6]RMO!C63</f>
        <v>C-060</v>
      </c>
      <c r="D65" s="188" t="s">
        <v>1125</v>
      </c>
      <c r="E65" s="341">
        <f>+'[6]C-060'!H39</f>
        <v>0.09</v>
      </c>
      <c r="F65" s="341">
        <f>+'[6]C-060'!H51</f>
        <v>5.32</v>
      </c>
      <c r="G65" s="341">
        <f>+'[6]C-060'!H57</f>
        <v>0</v>
      </c>
      <c r="H65" s="340">
        <f>+'[6]C-060'!H63</f>
        <v>5.81</v>
      </c>
      <c r="I65" s="340">
        <f>+'[6]C-060'!H65</f>
        <v>11.22</v>
      </c>
      <c r="J65" s="340">
        <f>+'[6]C-060'!H66</f>
        <v>1.35</v>
      </c>
      <c r="K65" s="340">
        <f>+'[6]C-060'!H67</f>
        <v>1.1200000000000001</v>
      </c>
      <c r="L65" s="374">
        <f>+'[6]C-060'!H68</f>
        <v>13.69</v>
      </c>
      <c r="M65" s="375">
        <f t="shared" si="2"/>
        <v>13.86588874583664</v>
      </c>
      <c r="N65" s="334">
        <f>+VLOOKUP(C65,[6]RENDIMIENTO!$A$5:$BI$190,61,FALSE)</f>
        <v>23.81</v>
      </c>
      <c r="O65" s="333">
        <f t="shared" si="3"/>
        <v>-0.42503149937001261</v>
      </c>
      <c r="P65" s="339"/>
      <c r="R65" s="238"/>
      <c r="S65" s="238"/>
      <c r="T65" s="339"/>
      <c r="U65" s="339"/>
      <c r="V65" s="339"/>
    </row>
    <row r="66" spans="2:22" ht="42.75" customHeight="1">
      <c r="B66" s="338">
        <v>61</v>
      </c>
      <c r="C66" s="337" t="str">
        <f>[6]RMO!C64</f>
        <v>C-061</v>
      </c>
      <c r="D66" s="188" t="s">
        <v>1126</v>
      </c>
      <c r="E66" s="341">
        <f>+'[6]C-061'!H39</f>
        <v>0.23</v>
      </c>
      <c r="F66" s="341">
        <f>+'[6]C-061'!H51</f>
        <v>8.15</v>
      </c>
      <c r="G66" s="341">
        <f>+'[6]C-061'!H57</f>
        <v>0</v>
      </c>
      <c r="H66" s="340">
        <f>+'[6]C-061'!H63</f>
        <v>8.91</v>
      </c>
      <c r="I66" s="340">
        <f>+'[6]C-061'!H65</f>
        <v>17.29</v>
      </c>
      <c r="J66" s="340">
        <f>+'[6]C-061'!H66</f>
        <v>2.0699999999999998</v>
      </c>
      <c r="K66" s="340">
        <f>+'[6]C-061'!H67</f>
        <v>1.73</v>
      </c>
      <c r="L66" s="374">
        <f>+'[6]C-061'!H68</f>
        <v>21.09</v>
      </c>
      <c r="M66" s="375">
        <f t="shared" si="2"/>
        <v>21.360963743586176</v>
      </c>
      <c r="N66" s="334">
        <f>+VLOOKUP(C66,[6]RENDIMIENTO!$A$5:$BI$190,61,FALSE)</f>
        <v>31.03</v>
      </c>
      <c r="O66" s="333">
        <f t="shared" si="3"/>
        <v>-0.32033515952304226</v>
      </c>
      <c r="P66" s="339"/>
      <c r="R66" s="238"/>
      <c r="S66" s="238"/>
      <c r="T66" s="339"/>
      <c r="U66" s="339"/>
      <c r="V66" s="339"/>
    </row>
    <row r="67" spans="2:22" s="385" customFormat="1" ht="42.75" customHeight="1">
      <c r="B67" s="377">
        <v>62</v>
      </c>
      <c r="C67" s="378" t="str">
        <f>[6]RMO!C65</f>
        <v>C-062</v>
      </c>
      <c r="D67" s="240" t="s">
        <v>33</v>
      </c>
      <c r="E67" s="379">
        <f>+'[6]C-062'!H39</f>
        <v>0.19</v>
      </c>
      <c r="F67" s="379">
        <f>+'[6]C-062'!H51</f>
        <v>6.76</v>
      </c>
      <c r="G67" s="379">
        <f>+'[6]C-062'!H57</f>
        <v>0</v>
      </c>
      <c r="H67" s="380">
        <f>+'[6]C-062'!H63</f>
        <v>7.39</v>
      </c>
      <c r="I67" s="380">
        <f>+'[6]C-062'!H65</f>
        <v>14.34</v>
      </c>
      <c r="J67" s="380">
        <f>+'[6]C-062'!H66</f>
        <v>1.72</v>
      </c>
      <c r="K67" s="380">
        <f>+'[6]C-062'!H67</f>
        <v>1.43</v>
      </c>
      <c r="L67" s="380">
        <f>+'[6]C-062'!H68</f>
        <v>17.489999999999998</v>
      </c>
      <c r="M67" s="381">
        <f t="shared" si="2"/>
        <v>17.714711041978294</v>
      </c>
      <c r="N67" s="382">
        <f>+VLOOKUP(C67,[6]RENDIMIENTO!$A$5:$BI$190,61,FALSE)</f>
        <v>32.049999999999997</v>
      </c>
      <c r="O67" s="383">
        <f t="shared" si="3"/>
        <v>-0.4542901716068643</v>
      </c>
      <c r="P67" s="384"/>
      <c r="R67" s="386"/>
      <c r="S67" s="386"/>
      <c r="T67" s="384"/>
      <c r="U67" s="384"/>
      <c r="V67" s="384"/>
    </row>
    <row r="68" spans="2:22" ht="42.75" customHeight="1">
      <c r="B68" s="338">
        <v>63</v>
      </c>
      <c r="C68" s="337" t="str">
        <f>[6]RMO!C66</f>
        <v>C-063</v>
      </c>
      <c r="D68" s="188" t="s">
        <v>1127</v>
      </c>
      <c r="E68" s="341">
        <f>+'[6]C-063'!H39</f>
        <v>7.0000000000000007E-2</v>
      </c>
      <c r="F68" s="341">
        <f>+'[6]C-063'!H51</f>
        <v>4</v>
      </c>
      <c r="G68" s="341">
        <f>+'[6]C-063'!H57</f>
        <v>0</v>
      </c>
      <c r="H68" s="340">
        <f>+'[6]C-063'!H63</f>
        <v>4.38</v>
      </c>
      <c r="I68" s="340">
        <f>+'[6]C-063'!H65</f>
        <v>8.4499999999999993</v>
      </c>
      <c r="J68" s="340">
        <f>+'[6]C-063'!H66</f>
        <v>1.01</v>
      </c>
      <c r="K68" s="340">
        <f>+'[6]C-063'!H67</f>
        <v>0.85</v>
      </c>
      <c r="L68" s="374">
        <f>+'[6]C-063'!H68</f>
        <v>10.31</v>
      </c>
      <c r="M68" s="375">
        <f t="shared" si="2"/>
        <v>10.442462598215908</v>
      </c>
      <c r="N68" s="334">
        <f>+VLOOKUP(C68,[6]RENDIMIENTO!$A$5:$BI$190,61,FALSE)</f>
        <v>16.948</v>
      </c>
      <c r="O68" s="333">
        <f t="shared" si="3"/>
        <v>-0.39166863346707576</v>
      </c>
      <c r="P68" s="339"/>
      <c r="R68" s="238"/>
      <c r="S68" s="238"/>
      <c r="T68" s="339"/>
      <c r="U68" s="339"/>
      <c r="V68" s="339"/>
    </row>
    <row r="69" spans="2:22" s="385" customFormat="1" ht="42.75" customHeight="1">
      <c r="B69" s="377">
        <v>64</v>
      </c>
      <c r="C69" s="378" t="str">
        <f>[6]RMO!C67</f>
        <v>C-064</v>
      </c>
      <c r="D69" s="240" t="s">
        <v>32</v>
      </c>
      <c r="E69" s="379">
        <f>+'[6]C-064'!H39</f>
        <v>0.05</v>
      </c>
      <c r="F69" s="379">
        <f>+'[6]C-064'!H51</f>
        <v>2.95</v>
      </c>
      <c r="G69" s="379">
        <f>+'[6]C-064'!H57</f>
        <v>0</v>
      </c>
      <c r="H69" s="380">
        <f>+'[6]C-064'!H63</f>
        <v>3.23</v>
      </c>
      <c r="I69" s="380">
        <f>+'[6]C-064'!H65</f>
        <v>6.23</v>
      </c>
      <c r="J69" s="380">
        <f>+'[6]C-064'!H66</f>
        <v>0.75</v>
      </c>
      <c r="K69" s="380">
        <f>+'[6]C-064'!H67</f>
        <v>0.62</v>
      </c>
      <c r="L69" s="380">
        <f>+'[6]C-064'!H68</f>
        <v>7.6</v>
      </c>
      <c r="M69" s="381">
        <f t="shared" si="2"/>
        <v>7.6976445922833063</v>
      </c>
      <c r="N69" s="382">
        <f>+VLOOKUP(C69,[6]RENDIMIENTO!$A$5:$BI$190,61,FALSE)</f>
        <v>11.641999999999999</v>
      </c>
      <c r="O69" s="383">
        <f t="shared" si="3"/>
        <v>-0.34719120426043637</v>
      </c>
      <c r="P69" s="384"/>
      <c r="R69" s="386"/>
      <c r="S69" s="386"/>
      <c r="T69" s="384"/>
      <c r="U69" s="384"/>
      <c r="V69" s="384"/>
    </row>
    <row r="70" spans="2:22" ht="42.75" customHeight="1">
      <c r="B70" s="338">
        <v>65</v>
      </c>
      <c r="C70" s="337" t="str">
        <f>[6]RMO!C68</f>
        <v>C-065</v>
      </c>
      <c r="D70" s="188" t="s">
        <v>1128</v>
      </c>
      <c r="E70" s="341">
        <f>+'[6]C-065'!H39</f>
        <v>0.15</v>
      </c>
      <c r="F70" s="341">
        <f>+'[6]C-065'!H51</f>
        <v>5.34</v>
      </c>
      <c r="G70" s="341">
        <f>+'[6]C-065'!H57</f>
        <v>0</v>
      </c>
      <c r="H70" s="340">
        <f>+'[6]C-065'!H63</f>
        <v>5.83</v>
      </c>
      <c r="I70" s="340">
        <f>+'[6]C-065'!H65</f>
        <v>11.32</v>
      </c>
      <c r="J70" s="340">
        <f>+'[6]C-065'!H66</f>
        <v>1.36</v>
      </c>
      <c r="K70" s="340">
        <f>+'[6]C-065'!H67</f>
        <v>1.1299999999999999</v>
      </c>
      <c r="L70" s="374">
        <f>+'[6]C-065'!H68</f>
        <v>13.81</v>
      </c>
      <c r="M70" s="375">
        <f t="shared" ref="M70:M101" si="4">IF(L70*(1+$M$3)&gt;0,L70*(1+$M$3)," ")</f>
        <v>13.987430502556904</v>
      </c>
      <c r="N70" s="334">
        <f>+VLOOKUP(C70,[6]RENDIMIENTO!$A$5:$BI$190,61,FALSE)</f>
        <v>25.41</v>
      </c>
      <c r="O70" s="333">
        <f t="shared" ref="O70:O101" si="5">IFERROR((L70-N70)/N70," ")</f>
        <v>-0.45651318378591105</v>
      </c>
      <c r="P70" s="339"/>
      <c r="R70" s="238"/>
      <c r="S70" s="238"/>
      <c r="T70" s="339"/>
      <c r="U70" s="339"/>
      <c r="V70" s="339"/>
    </row>
    <row r="71" spans="2:22" s="385" customFormat="1" ht="42.75" customHeight="1">
      <c r="B71" s="377">
        <v>66</v>
      </c>
      <c r="C71" s="378" t="str">
        <f>[6]RMO!C69</f>
        <v>C-066</v>
      </c>
      <c r="D71" s="240" t="s">
        <v>31</v>
      </c>
      <c r="E71" s="379">
        <f>+'[6]C-066'!H39</f>
        <v>1.18</v>
      </c>
      <c r="F71" s="379">
        <f>+'[6]C-066'!H51</f>
        <v>4.79</v>
      </c>
      <c r="G71" s="379">
        <f>+'[6]C-066'!H57</f>
        <v>0</v>
      </c>
      <c r="H71" s="380">
        <f>+'[6]C-066'!H63</f>
        <v>5.23</v>
      </c>
      <c r="I71" s="380">
        <f>+'[6]C-066'!H65</f>
        <v>11.2</v>
      </c>
      <c r="J71" s="380">
        <f>+'[6]C-066'!H66</f>
        <v>1.34</v>
      </c>
      <c r="K71" s="380">
        <f>+'[6]C-066'!H67</f>
        <v>1.1200000000000001</v>
      </c>
      <c r="L71" s="380">
        <f>+'[6]C-066'!H68</f>
        <v>13.66</v>
      </c>
      <c r="M71" s="381">
        <f t="shared" si="4"/>
        <v>13.835503306656575</v>
      </c>
      <c r="N71" s="382">
        <f>+VLOOKUP(C71,[6]RENDIMIENTO!$A$5:$BI$190,61,FALSE)</f>
        <v>27.79</v>
      </c>
      <c r="O71" s="383">
        <f t="shared" si="5"/>
        <v>-0.50845627923713566</v>
      </c>
      <c r="P71" s="384"/>
      <c r="R71" s="386"/>
      <c r="S71" s="386"/>
      <c r="T71" s="384"/>
      <c r="U71" s="384"/>
      <c r="V71" s="384"/>
    </row>
    <row r="72" spans="2:22" s="385" customFormat="1" ht="42.75" customHeight="1">
      <c r="B72" s="377">
        <v>67</v>
      </c>
      <c r="C72" s="378" t="str">
        <f>[6]RMO!C70</f>
        <v>C-067</v>
      </c>
      <c r="D72" s="240" t="s">
        <v>30</v>
      </c>
      <c r="E72" s="379">
        <f>+'[6]C-067'!H39</f>
        <v>0.84</v>
      </c>
      <c r="F72" s="379">
        <f>+'[6]C-067'!H51</f>
        <v>3.41</v>
      </c>
      <c r="G72" s="379">
        <f>+'[6]C-067'!H57</f>
        <v>0</v>
      </c>
      <c r="H72" s="380">
        <f>+'[6]C-067'!H63</f>
        <v>3.73</v>
      </c>
      <c r="I72" s="380">
        <f>+'[6]C-067'!H65</f>
        <v>7.98</v>
      </c>
      <c r="J72" s="380">
        <f>+'[6]C-067'!H66</f>
        <v>0.96</v>
      </c>
      <c r="K72" s="380">
        <f>+'[6]C-067'!H67</f>
        <v>0.8</v>
      </c>
      <c r="L72" s="380">
        <f>+'[6]C-067'!H68</f>
        <v>9.74</v>
      </c>
      <c r="M72" s="381">
        <f t="shared" si="4"/>
        <v>9.8651392537946592</v>
      </c>
      <c r="N72" s="382">
        <f>+VLOOKUP(C72,[6]RENDIMIENTO!$A$5:$BI$190,61,FALSE)</f>
        <v>12.9</v>
      </c>
      <c r="O72" s="383">
        <f t="shared" si="5"/>
        <v>-0.24496124031007752</v>
      </c>
      <c r="P72" s="384"/>
      <c r="R72" s="386"/>
      <c r="S72" s="386"/>
      <c r="T72" s="384"/>
      <c r="U72" s="384"/>
      <c r="V72" s="384"/>
    </row>
    <row r="73" spans="2:22" ht="42.75" customHeight="1">
      <c r="B73" s="338">
        <v>68</v>
      </c>
      <c r="C73" s="337" t="str">
        <f>[6]RMO!C71</f>
        <v>C-068</v>
      </c>
      <c r="D73" s="188" t="s">
        <v>1129</v>
      </c>
      <c r="E73" s="341">
        <f>+'[6]C-068'!H39</f>
        <v>1.41</v>
      </c>
      <c r="F73" s="341">
        <f>+'[6]C-068'!H51</f>
        <v>5.72</v>
      </c>
      <c r="G73" s="341">
        <f>+'[6]C-068'!H57</f>
        <v>0</v>
      </c>
      <c r="H73" s="340">
        <f>+'[6]C-068'!H63</f>
        <v>6.25</v>
      </c>
      <c r="I73" s="340">
        <f>+'[6]C-068'!H65</f>
        <v>13.38</v>
      </c>
      <c r="J73" s="340">
        <f>+'[6]C-068'!H66</f>
        <v>1.61</v>
      </c>
      <c r="K73" s="340">
        <f>+'[6]C-068'!H67</f>
        <v>1.34</v>
      </c>
      <c r="L73" s="374">
        <f>+'[6]C-068'!H68</f>
        <v>16.329999999999998</v>
      </c>
      <c r="M73" s="375">
        <f t="shared" si="4"/>
        <v>16.53980739368242</v>
      </c>
      <c r="N73" s="334">
        <f>+VLOOKUP(C73,[6]RENDIMIENTO!$A$5:$BI$190,61,FALSE)</f>
        <v>25.51</v>
      </c>
      <c r="O73" s="333">
        <f t="shared" si="5"/>
        <v>-0.35985887887103107</v>
      </c>
      <c r="P73" s="339"/>
      <c r="R73" s="238"/>
      <c r="S73" s="238"/>
      <c r="T73" s="339"/>
      <c r="U73" s="339"/>
      <c r="V73" s="339"/>
    </row>
    <row r="74" spans="2:22" ht="42.75" customHeight="1">
      <c r="B74" s="338">
        <v>69</v>
      </c>
      <c r="C74" s="337" t="str">
        <f>[6]RMO!C72</f>
        <v>C-069</v>
      </c>
      <c r="D74" s="188" t="s">
        <v>1130</v>
      </c>
      <c r="E74" s="341">
        <f>+'[6]C-069'!H39</f>
        <v>2.19</v>
      </c>
      <c r="F74" s="341">
        <f>+'[6]C-069'!H51</f>
        <v>8.8699999999999992</v>
      </c>
      <c r="G74" s="341">
        <f>+'[6]C-069'!H57</f>
        <v>0</v>
      </c>
      <c r="H74" s="340">
        <f>+'[6]C-069'!H63</f>
        <v>9.6999999999999993</v>
      </c>
      <c r="I74" s="340">
        <f>+'[6]C-069'!H65</f>
        <v>20.76</v>
      </c>
      <c r="J74" s="340">
        <f>+'[6]C-069'!H66</f>
        <v>2.4900000000000002</v>
      </c>
      <c r="K74" s="340">
        <f>+'[6]C-069'!H67</f>
        <v>2.08</v>
      </c>
      <c r="L74" s="374">
        <f>+'[6]C-069'!H68</f>
        <v>25.33</v>
      </c>
      <c r="M74" s="375">
        <f t="shared" si="4"/>
        <v>25.655439147702126</v>
      </c>
      <c r="N74" s="334">
        <f>+VLOOKUP(C74,[6]RENDIMIENTO!$A$5:$BI$190,61,FALSE)</f>
        <v>27.31</v>
      </c>
      <c r="O74" s="333">
        <f t="shared" si="5"/>
        <v>-7.2500915415598707E-2</v>
      </c>
      <c r="P74" s="339"/>
      <c r="R74" s="238"/>
      <c r="S74" s="238"/>
      <c r="T74" s="339"/>
      <c r="U74" s="339"/>
      <c r="V74" s="339"/>
    </row>
    <row r="75" spans="2:22" ht="42.75" customHeight="1">
      <c r="B75" s="338">
        <v>70</v>
      </c>
      <c r="C75" s="337" t="str">
        <f>[6]RMO!C73</f>
        <v>C-070</v>
      </c>
      <c r="D75" s="188" t="s">
        <v>1131</v>
      </c>
      <c r="E75" s="341">
        <f>+'[6]C-070'!H39</f>
        <v>3.64</v>
      </c>
      <c r="F75" s="341">
        <f>+'[6]C-070'!H51</f>
        <v>14.73</v>
      </c>
      <c r="G75" s="341">
        <f>+'[6]C-070'!H57</f>
        <v>0</v>
      </c>
      <c r="H75" s="340">
        <f>+'[6]C-070'!H63</f>
        <v>16.09</v>
      </c>
      <c r="I75" s="340">
        <f>+'[6]C-070'!H65</f>
        <v>34.46</v>
      </c>
      <c r="J75" s="340">
        <f>+'[6]C-070'!H66</f>
        <v>4.1399999999999997</v>
      </c>
      <c r="K75" s="340">
        <f>+'[6]C-070'!H67</f>
        <v>3.45</v>
      </c>
      <c r="L75" s="374">
        <f>+'[6]C-070'!H68</f>
        <v>42.05</v>
      </c>
      <c r="M75" s="375">
        <f t="shared" si="4"/>
        <v>42.590257250725401</v>
      </c>
      <c r="N75" s="334">
        <f>+VLOOKUP(C75,[6]RENDIMIENTO!$A$5:$BI$190,61,FALSE)</f>
        <v>39.549999999999997</v>
      </c>
      <c r="O75" s="333">
        <f t="shared" si="5"/>
        <v>6.321112515802782E-2</v>
      </c>
      <c r="P75" s="339"/>
      <c r="R75" s="238"/>
      <c r="S75" s="238"/>
      <c r="T75" s="339"/>
      <c r="U75" s="339"/>
      <c r="V75" s="339"/>
    </row>
    <row r="76" spans="2:22" s="385" customFormat="1" ht="42.75" customHeight="1">
      <c r="B76" s="377">
        <v>71</v>
      </c>
      <c r="C76" s="378" t="str">
        <f>[6]RMO!C74</f>
        <v>C-071</v>
      </c>
      <c r="D76" s="240" t="s">
        <v>29</v>
      </c>
      <c r="E76" s="379">
        <f>+'[6]C-071'!H39</f>
        <v>1.1599999999999999</v>
      </c>
      <c r="F76" s="379">
        <f>+'[6]C-071'!H51</f>
        <v>4.67</v>
      </c>
      <c r="G76" s="379">
        <f>+'[6]C-071'!H57</f>
        <v>0</v>
      </c>
      <c r="H76" s="380">
        <f>+'[6]C-071'!H63</f>
        <v>5.1100000000000003</v>
      </c>
      <c r="I76" s="380">
        <f>+'[6]C-071'!H65</f>
        <v>10.94</v>
      </c>
      <c r="J76" s="380">
        <f>+'[6]C-071'!H66</f>
        <v>1.31</v>
      </c>
      <c r="K76" s="380">
        <f>+'[6]C-071'!H67</f>
        <v>1.0900000000000001</v>
      </c>
      <c r="L76" s="380">
        <f>+'[6]C-071'!H68</f>
        <v>13.34</v>
      </c>
      <c r="M76" s="381">
        <f t="shared" si="4"/>
        <v>13.511391955402541</v>
      </c>
      <c r="N76" s="382">
        <f>+VLOOKUP(C76,[6]RENDIMIENTO!$A$5:$BI$190,61,FALSE)</f>
        <v>25.51</v>
      </c>
      <c r="O76" s="383">
        <f t="shared" si="5"/>
        <v>-0.47706781654253239</v>
      </c>
      <c r="P76" s="384"/>
      <c r="R76" s="386"/>
      <c r="S76" s="386"/>
      <c r="T76" s="384"/>
      <c r="U76" s="384"/>
      <c r="V76" s="384"/>
    </row>
    <row r="77" spans="2:22" ht="42.75" customHeight="1">
      <c r="B77" s="338">
        <v>72</v>
      </c>
      <c r="C77" s="337" t="str">
        <f>[6]RMO!C75</f>
        <v>C-072</v>
      </c>
      <c r="D77" s="188" t="s">
        <v>1132</v>
      </c>
      <c r="E77" s="341">
        <f>+'[6]C-072'!H39</f>
        <v>0.78</v>
      </c>
      <c r="F77" s="341">
        <f>+'[6]C-072'!H51</f>
        <v>3.16</v>
      </c>
      <c r="G77" s="341">
        <f>+'[6]C-072'!H57</f>
        <v>0</v>
      </c>
      <c r="H77" s="340">
        <f>+'[6]C-072'!H63</f>
        <v>3.45</v>
      </c>
      <c r="I77" s="340">
        <f>+'[6]C-072'!H65</f>
        <v>7.39</v>
      </c>
      <c r="J77" s="340">
        <f>+'[6]C-072'!H66</f>
        <v>0.89</v>
      </c>
      <c r="K77" s="340">
        <f>+'[6]C-072'!H67</f>
        <v>0.74</v>
      </c>
      <c r="L77" s="374">
        <f>+'[6]C-072'!H68</f>
        <v>9.02</v>
      </c>
      <c r="M77" s="375">
        <f t="shared" si="4"/>
        <v>9.1358887134730828</v>
      </c>
      <c r="N77" s="334">
        <f>+VLOOKUP(C77,[6]RENDIMIENTO!$A$5:$BI$190,61,FALSE)</f>
        <v>12.87</v>
      </c>
      <c r="O77" s="333">
        <f t="shared" si="5"/>
        <v>-0.29914529914529914</v>
      </c>
      <c r="P77" s="339"/>
      <c r="R77" s="238"/>
      <c r="S77" s="238"/>
      <c r="T77" s="339"/>
      <c r="U77" s="339"/>
      <c r="V77" s="339"/>
    </row>
    <row r="78" spans="2:22" ht="42.75" customHeight="1">
      <c r="B78" s="338">
        <v>73</v>
      </c>
      <c r="C78" s="337" t="str">
        <f>[6]RMO!C76</f>
        <v>C-073</v>
      </c>
      <c r="D78" s="188" t="s">
        <v>1133</v>
      </c>
      <c r="E78" s="341">
        <f>+'[6]C-073'!H39</f>
        <v>1.33</v>
      </c>
      <c r="F78" s="341">
        <f>+'[6]C-073'!H51</f>
        <v>5.37</v>
      </c>
      <c r="G78" s="341">
        <f>+'[6]C-073'!H57</f>
        <v>0</v>
      </c>
      <c r="H78" s="340">
        <f>+'[6]C-073'!H63</f>
        <v>5.87</v>
      </c>
      <c r="I78" s="340">
        <f>+'[6]C-073'!H65</f>
        <v>12.57</v>
      </c>
      <c r="J78" s="340">
        <f>+'[6]C-073'!H66</f>
        <v>1.51</v>
      </c>
      <c r="K78" s="340">
        <f>+'[6]C-073'!H67</f>
        <v>1.26</v>
      </c>
      <c r="L78" s="374">
        <f>+'[6]C-073'!H68</f>
        <v>15.34</v>
      </c>
      <c r="M78" s="375">
        <f t="shared" si="4"/>
        <v>15.537087900740254</v>
      </c>
      <c r="N78" s="334">
        <f>+VLOOKUP(C78,[6]RENDIMIENTO!$A$5:$BI$190,61,FALSE)</f>
        <v>25.46</v>
      </c>
      <c r="O78" s="333">
        <f t="shared" si="5"/>
        <v>-0.39748625294579737</v>
      </c>
      <c r="P78" s="339"/>
      <c r="R78" s="238"/>
      <c r="S78" s="238"/>
      <c r="T78" s="339"/>
      <c r="U78" s="339"/>
      <c r="V78" s="339"/>
    </row>
    <row r="79" spans="2:22" ht="42.75" customHeight="1">
      <c r="B79" s="338">
        <v>74</v>
      </c>
      <c r="C79" s="337" t="str">
        <f>[6]RMO!C77</f>
        <v>C-074</v>
      </c>
      <c r="D79" s="188" t="s">
        <v>1134</v>
      </c>
      <c r="E79" s="341">
        <f>+'[6]C-074'!H39</f>
        <v>1.46</v>
      </c>
      <c r="F79" s="341">
        <f>+'[6]C-074'!H51</f>
        <v>5.89</v>
      </c>
      <c r="G79" s="341">
        <f>+'[6]C-074'!H57</f>
        <v>0</v>
      </c>
      <c r="H79" s="340">
        <f>+'[6]C-074'!H63</f>
        <v>6.45</v>
      </c>
      <c r="I79" s="340">
        <f>+'[6]C-074'!H65</f>
        <v>13.8</v>
      </c>
      <c r="J79" s="340">
        <f>+'[6]C-074'!H66</f>
        <v>1.66</v>
      </c>
      <c r="K79" s="340">
        <f>+'[6]C-074'!H67</f>
        <v>1.38</v>
      </c>
      <c r="L79" s="374">
        <f>+'[6]C-074'!H68</f>
        <v>16.84</v>
      </c>
      <c r="M79" s="375">
        <f t="shared" si="4"/>
        <v>17.056359859743537</v>
      </c>
      <c r="N79" s="334">
        <f>+VLOOKUP(C79,[6]RENDIMIENTO!$A$5:$BI$190,61,FALSE)</f>
        <v>30.4</v>
      </c>
      <c r="O79" s="333">
        <f t="shared" si="5"/>
        <v>-0.44605263157894737</v>
      </c>
      <c r="P79" s="339"/>
      <c r="R79" s="238"/>
      <c r="S79" s="238"/>
      <c r="T79" s="339"/>
      <c r="U79" s="339"/>
      <c r="V79" s="339"/>
    </row>
    <row r="80" spans="2:22" ht="42.75" customHeight="1">
      <c r="B80" s="338">
        <v>75</v>
      </c>
      <c r="C80" s="337" t="str">
        <f>[6]RMO!C78</f>
        <v>C-075</v>
      </c>
      <c r="D80" s="188" t="s">
        <v>1135</v>
      </c>
      <c r="E80" s="341">
        <f>+'[6]C-075'!H39</f>
        <v>2.33</v>
      </c>
      <c r="F80" s="341">
        <f>+'[6]C-075'!H51</f>
        <v>9.4700000000000006</v>
      </c>
      <c r="G80" s="341">
        <f>+'[6]C-075'!H57</f>
        <v>0</v>
      </c>
      <c r="H80" s="340">
        <f>+'[6]C-075'!H63</f>
        <v>10.35</v>
      </c>
      <c r="I80" s="340">
        <f>+'[6]C-075'!H65</f>
        <v>22.15</v>
      </c>
      <c r="J80" s="340">
        <f>+'[6]C-075'!H66</f>
        <v>2.66</v>
      </c>
      <c r="K80" s="340">
        <f>+'[6]C-075'!H67</f>
        <v>2.2200000000000002</v>
      </c>
      <c r="L80" s="374">
        <f>+'[6]C-075'!H68</f>
        <v>27.03</v>
      </c>
      <c r="M80" s="375">
        <f t="shared" si="4"/>
        <v>27.377280701239183</v>
      </c>
      <c r="N80" s="334">
        <f>+VLOOKUP(C80,[6]RENDIMIENTO!$A$5:$BI$190,61,FALSE)</f>
        <v>60.56</v>
      </c>
      <c r="O80" s="333">
        <f t="shared" si="5"/>
        <v>-0.55366578599735794</v>
      </c>
      <c r="P80" s="339"/>
      <c r="R80" s="238"/>
      <c r="S80" s="238"/>
      <c r="T80" s="339"/>
      <c r="U80" s="339"/>
      <c r="V80" s="339"/>
    </row>
    <row r="81" spans="2:22" ht="42.75" customHeight="1">
      <c r="B81" s="338">
        <v>76</v>
      </c>
      <c r="C81" s="337" t="str">
        <f>[6]RMO!C79</f>
        <v>C-076</v>
      </c>
      <c r="D81" s="188" t="s">
        <v>1136</v>
      </c>
      <c r="E81" s="341">
        <f>+'[6]C-076'!H39</f>
        <v>1.07</v>
      </c>
      <c r="F81" s="341">
        <f>+'[6]C-076'!H51</f>
        <v>4.34</v>
      </c>
      <c r="G81" s="341">
        <f>+'[6]C-076'!H57</f>
        <v>0</v>
      </c>
      <c r="H81" s="340">
        <f>+'[6]C-076'!H63</f>
        <v>4.76</v>
      </c>
      <c r="I81" s="340">
        <f>+'[6]C-076'!H65</f>
        <v>10.17</v>
      </c>
      <c r="J81" s="340">
        <f>+'[6]C-076'!H66</f>
        <v>1.22</v>
      </c>
      <c r="K81" s="340">
        <f>+'[6]C-076'!H67</f>
        <v>1.02</v>
      </c>
      <c r="L81" s="374">
        <f>+'[6]C-076'!H68</f>
        <v>12.41</v>
      </c>
      <c r="M81" s="375">
        <f t="shared" si="4"/>
        <v>12.569443340820506</v>
      </c>
      <c r="N81" s="334">
        <f>+VLOOKUP(C81,[6]RENDIMIENTO!$A$5:$BI$190,61,FALSE)</f>
        <v>39.479999999999997</v>
      </c>
      <c r="O81" s="333">
        <f t="shared" si="5"/>
        <v>-0.68566362715298879</v>
      </c>
      <c r="P81" s="339"/>
      <c r="R81" s="238"/>
      <c r="S81" s="238"/>
      <c r="T81" s="339"/>
      <c r="U81" s="339"/>
      <c r="V81" s="339"/>
    </row>
    <row r="82" spans="2:22" ht="42.75" customHeight="1">
      <c r="B82" s="338">
        <v>77</v>
      </c>
      <c r="C82" s="337" t="str">
        <f>[6]RMO!C80</f>
        <v>C-077</v>
      </c>
      <c r="D82" s="188" t="s">
        <v>1137</v>
      </c>
      <c r="E82" s="341">
        <f>+'[6]C-077'!H39</f>
        <v>1.92</v>
      </c>
      <c r="F82" s="341">
        <f>+'[6]C-077'!H51</f>
        <v>7.78</v>
      </c>
      <c r="G82" s="341">
        <f>+'[6]C-077'!H57</f>
        <v>0</v>
      </c>
      <c r="H82" s="340">
        <f>+'[6]C-077'!H63</f>
        <v>8.5</v>
      </c>
      <c r="I82" s="340">
        <f>+'[6]C-077'!H65</f>
        <v>18.2</v>
      </c>
      <c r="J82" s="340">
        <f>+'[6]C-077'!H66</f>
        <v>2.1800000000000002</v>
      </c>
      <c r="K82" s="340">
        <f>+'[6]C-077'!H67</f>
        <v>1.82</v>
      </c>
      <c r="L82" s="374">
        <f>+'[6]C-077'!H68</f>
        <v>22.2</v>
      </c>
      <c r="M82" s="375">
        <f t="shared" si="4"/>
        <v>22.485224993248607</v>
      </c>
      <c r="N82" s="334">
        <f>+VLOOKUP(C82,[6]RENDIMIENTO!$A$5:$BI$190,61,FALSE)</f>
        <v>27.75</v>
      </c>
      <c r="O82" s="333">
        <f t="shared" si="5"/>
        <v>-0.20000000000000004</v>
      </c>
      <c r="P82" s="339"/>
      <c r="R82" s="238"/>
      <c r="S82" s="238"/>
      <c r="T82" s="339"/>
      <c r="U82" s="339"/>
      <c r="V82" s="339"/>
    </row>
    <row r="83" spans="2:22" ht="42.75" customHeight="1">
      <c r="B83" s="338">
        <v>78</v>
      </c>
      <c r="C83" s="337" t="str">
        <f>[6]RMO!C81</f>
        <v>C-078</v>
      </c>
      <c r="D83" s="188" t="s">
        <v>1138</v>
      </c>
      <c r="E83" s="341">
        <f>+'[6]C-078'!H39</f>
        <v>0.83</v>
      </c>
      <c r="F83" s="341">
        <f>+'[6]C-078'!H51</f>
        <v>3.38</v>
      </c>
      <c r="G83" s="341">
        <f>+'[6]C-078'!H57</f>
        <v>0</v>
      </c>
      <c r="H83" s="340">
        <f>+'[6]C-078'!H63</f>
        <v>3.69</v>
      </c>
      <c r="I83" s="340">
        <f>+'[6]C-078'!H65</f>
        <v>7.9</v>
      </c>
      <c r="J83" s="340">
        <f>+'[6]C-078'!H66</f>
        <v>0.95</v>
      </c>
      <c r="K83" s="340">
        <f>+'[6]C-078'!H67</f>
        <v>0.79</v>
      </c>
      <c r="L83" s="374">
        <f>+'[6]C-078'!H68</f>
        <v>9.64</v>
      </c>
      <c r="M83" s="375">
        <f t="shared" si="4"/>
        <v>9.7638544565277741</v>
      </c>
      <c r="N83" s="334">
        <f>+VLOOKUP(C83,[6]RENDIMIENTO!$A$5:$BI$190,61,FALSE)</f>
        <v>9.1</v>
      </c>
      <c r="O83" s="333">
        <f t="shared" si="5"/>
        <v>5.9340659340659442E-2</v>
      </c>
      <c r="P83" s="339"/>
      <c r="R83" s="238"/>
      <c r="S83" s="238"/>
      <c r="T83" s="339"/>
      <c r="U83" s="339"/>
      <c r="V83" s="339"/>
    </row>
    <row r="84" spans="2:22" ht="42.75" customHeight="1">
      <c r="B84" s="338">
        <v>79</v>
      </c>
      <c r="C84" s="337" t="str">
        <f>[6]RMO!C82</f>
        <v>C-079</v>
      </c>
      <c r="D84" s="188" t="s">
        <v>1139</v>
      </c>
      <c r="E84" s="341">
        <f>+'[6]C-079'!H39</f>
        <v>0.95</v>
      </c>
      <c r="F84" s="341">
        <f>+'[6]C-079'!H51</f>
        <v>3.84</v>
      </c>
      <c r="G84" s="341">
        <f>+'[6]C-079'!H57</f>
        <v>0</v>
      </c>
      <c r="H84" s="340">
        <f>+'[6]C-079'!H63</f>
        <v>4.2</v>
      </c>
      <c r="I84" s="340">
        <f>+'[6]C-079'!H65</f>
        <v>8.99</v>
      </c>
      <c r="J84" s="340">
        <f>+'[6]C-079'!H66</f>
        <v>1.08</v>
      </c>
      <c r="K84" s="340">
        <f>+'[6]C-079'!H67</f>
        <v>0.9</v>
      </c>
      <c r="L84" s="374">
        <f>+'[6]C-079'!H68</f>
        <v>10.97</v>
      </c>
      <c r="M84" s="375">
        <f t="shared" si="4"/>
        <v>11.110942260177353</v>
      </c>
      <c r="N84" s="334">
        <f>+VLOOKUP(C84,[6]RENDIMIENTO!$A$5:$BI$190,61,FALSE)</f>
        <v>10.54</v>
      </c>
      <c r="O84" s="333">
        <f t="shared" si="5"/>
        <v>4.0796963946869214E-2</v>
      </c>
      <c r="P84" s="339"/>
      <c r="R84" s="238"/>
      <c r="S84" s="238"/>
      <c r="T84" s="339"/>
      <c r="U84" s="339"/>
      <c r="V84" s="339"/>
    </row>
    <row r="85" spans="2:22" ht="42.75" customHeight="1">
      <c r="B85" s="338">
        <v>80</v>
      </c>
      <c r="C85" s="337" t="str">
        <f>[6]RMO!C83</f>
        <v>C-080</v>
      </c>
      <c r="D85" s="188" t="s">
        <v>1140</v>
      </c>
      <c r="E85" s="341">
        <f>+'[6]C-080'!H39</f>
        <v>0.83</v>
      </c>
      <c r="F85" s="341">
        <f>+'[6]C-080'!H51</f>
        <v>3.38</v>
      </c>
      <c r="G85" s="341">
        <f>+'[6]C-080'!H57</f>
        <v>0</v>
      </c>
      <c r="H85" s="340">
        <f>+'[6]C-080'!H63</f>
        <v>3.69</v>
      </c>
      <c r="I85" s="340">
        <f>+'[6]C-080'!H65</f>
        <v>7.9</v>
      </c>
      <c r="J85" s="340">
        <f>+'[6]C-080'!H66</f>
        <v>0.95</v>
      </c>
      <c r="K85" s="340">
        <f>+'[6]C-080'!H67</f>
        <v>0.79</v>
      </c>
      <c r="L85" s="374">
        <f>+'[6]C-080'!H68</f>
        <v>9.64</v>
      </c>
      <c r="M85" s="375">
        <f t="shared" si="4"/>
        <v>9.7638544565277741</v>
      </c>
      <c r="N85" s="334">
        <f>+VLOOKUP(C85,[6]RENDIMIENTO!$A$5:$BI$190,61,FALSE)</f>
        <v>9.1</v>
      </c>
      <c r="O85" s="333">
        <f t="shared" si="5"/>
        <v>5.9340659340659442E-2</v>
      </c>
      <c r="P85" s="339"/>
      <c r="R85" s="238"/>
      <c r="S85" s="238"/>
      <c r="T85" s="339"/>
      <c r="U85" s="339"/>
      <c r="V85" s="339"/>
    </row>
    <row r="86" spans="2:22" ht="42.75" customHeight="1">
      <c r="B86" s="338">
        <v>81</v>
      </c>
      <c r="C86" s="337" t="str">
        <f>[6]RMO!C84</f>
        <v>C-081</v>
      </c>
      <c r="D86" s="188" t="s">
        <v>1141</v>
      </c>
      <c r="E86" s="341">
        <f>+'[6]C-081'!H39</f>
        <v>0.67</v>
      </c>
      <c r="F86" s="341">
        <f>+'[6]C-081'!H51</f>
        <v>2.73</v>
      </c>
      <c r="G86" s="341">
        <f>+'[6]C-081'!H57</f>
        <v>0</v>
      </c>
      <c r="H86" s="340">
        <f>+'[6]C-081'!H63</f>
        <v>2.99</v>
      </c>
      <c r="I86" s="340">
        <f>+'[6]C-081'!H65</f>
        <v>6.39</v>
      </c>
      <c r="J86" s="340">
        <f>+'[6]C-081'!H66</f>
        <v>0.77</v>
      </c>
      <c r="K86" s="340">
        <f>+'[6]C-081'!H67</f>
        <v>0.64</v>
      </c>
      <c r="L86" s="374">
        <f>+'[6]C-081'!H68</f>
        <v>7.8</v>
      </c>
      <c r="M86" s="375">
        <f t="shared" si="4"/>
        <v>7.9002141868170783</v>
      </c>
      <c r="N86" s="334">
        <f>+VLOOKUP(C86,[6]RENDIMIENTO!$A$5:$BI$190,61,FALSE)</f>
        <v>11.8</v>
      </c>
      <c r="O86" s="333">
        <f t="shared" si="5"/>
        <v>-0.33898305084745767</v>
      </c>
      <c r="P86" s="339"/>
      <c r="R86" s="238"/>
      <c r="S86" s="238"/>
      <c r="T86" s="339"/>
      <c r="U86" s="339"/>
      <c r="V86" s="339"/>
    </row>
    <row r="87" spans="2:22" ht="42.75" customHeight="1">
      <c r="B87" s="338">
        <v>82</v>
      </c>
      <c r="C87" s="337" t="str">
        <f>[6]RMO!C85</f>
        <v>C-082</v>
      </c>
      <c r="D87" s="188" t="s">
        <v>1142</v>
      </c>
      <c r="E87" s="341">
        <f>+'[6]C-082'!H39</f>
        <v>0.92</v>
      </c>
      <c r="F87" s="341">
        <f>+'[6]C-082'!H51</f>
        <v>3.71</v>
      </c>
      <c r="G87" s="341">
        <f>+'[6]C-082'!H57</f>
        <v>0</v>
      </c>
      <c r="H87" s="340">
        <f>+'[6]C-082'!H63</f>
        <v>4.0599999999999996</v>
      </c>
      <c r="I87" s="340">
        <f>+'[6]C-082'!H65</f>
        <v>8.69</v>
      </c>
      <c r="J87" s="340">
        <f>+'[6]C-082'!H66</f>
        <v>1.04</v>
      </c>
      <c r="K87" s="340">
        <f>+'[6]C-082'!H67</f>
        <v>0.87</v>
      </c>
      <c r="L87" s="374">
        <f>+'[6]C-082'!H68</f>
        <v>10.6</v>
      </c>
      <c r="M87" s="375">
        <f t="shared" si="4"/>
        <v>10.736188510289875</v>
      </c>
      <c r="N87" s="334">
        <f>+VLOOKUP(C87,[6]RENDIMIENTO!$A$5:$BI$190,61,FALSE)</f>
        <v>19.399999999999999</v>
      </c>
      <c r="O87" s="333">
        <f t="shared" si="5"/>
        <v>-0.45360824742268041</v>
      </c>
      <c r="P87" s="339"/>
      <c r="R87" s="238"/>
      <c r="S87" s="238"/>
      <c r="T87" s="339"/>
      <c r="U87" s="339"/>
      <c r="V87" s="339"/>
    </row>
    <row r="88" spans="2:22" ht="42.75" customHeight="1">
      <c r="B88" s="338">
        <v>83</v>
      </c>
      <c r="C88" s="337" t="str">
        <f>[6]RMO!C86</f>
        <v>C-083</v>
      </c>
      <c r="D88" s="188" t="s">
        <v>1143</v>
      </c>
      <c r="E88" s="341">
        <f>+'[6]C-083'!H39</f>
        <v>0.88</v>
      </c>
      <c r="F88" s="341">
        <f>+'[6]C-083'!H51</f>
        <v>3.58</v>
      </c>
      <c r="G88" s="341">
        <f>+'[6]C-083'!H57</f>
        <v>0</v>
      </c>
      <c r="H88" s="340">
        <f>+'[6]C-083'!H63</f>
        <v>3.91</v>
      </c>
      <c r="I88" s="340">
        <f>+'[6]C-083'!H65</f>
        <v>8.3699999999999992</v>
      </c>
      <c r="J88" s="340">
        <f>+'[6]C-083'!H66</f>
        <v>1</v>
      </c>
      <c r="K88" s="340">
        <f>+'[6]C-083'!H67</f>
        <v>0.84</v>
      </c>
      <c r="L88" s="374">
        <f>+'[6]C-083'!H68</f>
        <v>10.210000000000001</v>
      </c>
      <c r="M88" s="375">
        <f t="shared" si="4"/>
        <v>10.341177800949023</v>
      </c>
      <c r="N88" s="334">
        <f>+VLOOKUP(C88,[6]RENDIMIENTO!$A$5:$BI$190,61,FALSE)</f>
        <v>25.14</v>
      </c>
      <c r="O88" s="333">
        <f t="shared" si="5"/>
        <v>-0.5938743038981702</v>
      </c>
      <c r="P88" s="339"/>
      <c r="R88" s="238"/>
      <c r="S88" s="238"/>
      <c r="T88" s="339"/>
      <c r="U88" s="339"/>
      <c r="V88" s="339"/>
    </row>
    <row r="89" spans="2:22" ht="42.75" customHeight="1">
      <c r="B89" s="338">
        <v>84</v>
      </c>
      <c r="C89" s="337" t="str">
        <f>[6]RMO!C87</f>
        <v>C-084</v>
      </c>
      <c r="D89" s="188" t="s">
        <v>1144</v>
      </c>
      <c r="E89" s="341">
        <f>+'[6]C-084'!H39</f>
        <v>1.01</v>
      </c>
      <c r="F89" s="341">
        <f>+'[6]C-084'!H51</f>
        <v>4.08</v>
      </c>
      <c r="G89" s="341">
        <f>+'[6]C-084'!H57</f>
        <v>0</v>
      </c>
      <c r="H89" s="340">
        <f>+'[6]C-084'!H63</f>
        <v>4.4400000000000004</v>
      </c>
      <c r="I89" s="340">
        <f>+'[6]C-084'!H65</f>
        <v>9.5299999999999994</v>
      </c>
      <c r="J89" s="340">
        <f>+'[6]C-084'!H66</f>
        <v>1.1399999999999999</v>
      </c>
      <c r="K89" s="340">
        <f>+'[6]C-084'!H67</f>
        <v>0.95</v>
      </c>
      <c r="L89" s="374">
        <f>+'[6]C-084'!H68</f>
        <v>11.62</v>
      </c>
      <c r="M89" s="375">
        <f t="shared" si="4"/>
        <v>11.769293442412108</v>
      </c>
      <c r="N89" s="334">
        <f>+VLOOKUP(C89,[6]RENDIMIENTO!$A$5:$BI$190,61,FALSE)</f>
        <v>21.8</v>
      </c>
      <c r="O89" s="333">
        <f t="shared" si="5"/>
        <v>-0.46697247706422024</v>
      </c>
      <c r="P89" s="339"/>
      <c r="R89" s="238"/>
      <c r="S89" s="238"/>
      <c r="T89" s="339"/>
      <c r="U89" s="339"/>
      <c r="V89" s="339"/>
    </row>
    <row r="90" spans="2:22" ht="42.75" customHeight="1">
      <c r="B90" s="338">
        <v>85</v>
      </c>
      <c r="C90" s="337" t="str">
        <f>[6]RMO!C88</f>
        <v>C-085</v>
      </c>
      <c r="D90" s="188" t="s">
        <v>1145</v>
      </c>
      <c r="E90" s="341">
        <f>+'[6]C-085'!H39</f>
        <v>1.68</v>
      </c>
      <c r="F90" s="341">
        <f>+'[6]C-085'!H51</f>
        <v>6.81</v>
      </c>
      <c r="G90" s="341">
        <f>+'[6]C-085'!H57</f>
        <v>0</v>
      </c>
      <c r="H90" s="340">
        <f>+'[6]C-085'!H63</f>
        <v>7.43</v>
      </c>
      <c r="I90" s="340">
        <f>+'[6]C-085'!H65</f>
        <v>15.92</v>
      </c>
      <c r="J90" s="340">
        <f>+'[6]C-085'!H66</f>
        <v>1.91</v>
      </c>
      <c r="K90" s="340">
        <f>+'[6]C-085'!H67</f>
        <v>1.59</v>
      </c>
      <c r="L90" s="374">
        <f>+'[6]C-085'!H68</f>
        <v>19.420000000000002</v>
      </c>
      <c r="M90" s="375">
        <f t="shared" si="4"/>
        <v>19.669507629229187</v>
      </c>
      <c r="N90" s="334">
        <f>+VLOOKUP(C90,[6]RENDIMIENTO!$A$5:$BI$190,61,FALSE)</f>
        <v>18.46</v>
      </c>
      <c r="O90" s="333">
        <f t="shared" si="5"/>
        <v>5.2004333694474582E-2</v>
      </c>
      <c r="R90" s="238"/>
      <c r="S90" s="238"/>
      <c r="T90" s="339"/>
      <c r="U90" s="339"/>
      <c r="V90" s="339"/>
    </row>
    <row r="91" spans="2:22" ht="42.75" customHeight="1">
      <c r="B91" s="338">
        <v>86</v>
      </c>
      <c r="C91" s="337" t="str">
        <f>[6]RMO!C89</f>
        <v>C-086</v>
      </c>
      <c r="D91" s="188" t="s">
        <v>1146</v>
      </c>
      <c r="E91" s="341">
        <f>+'[6]C-086'!H39</f>
        <v>2.0499999999999998</v>
      </c>
      <c r="F91" s="341">
        <f>+'[6]C-086'!H51</f>
        <v>8.32</v>
      </c>
      <c r="G91" s="341">
        <f>+'[6]C-086'!H57</f>
        <v>0</v>
      </c>
      <c r="H91" s="340">
        <f>+'[6]C-086'!H63</f>
        <v>9.08</v>
      </c>
      <c r="I91" s="340">
        <f>+'[6]C-086'!H65</f>
        <v>19.45</v>
      </c>
      <c r="J91" s="340">
        <f>+'[6]C-086'!H66</f>
        <v>2.33</v>
      </c>
      <c r="K91" s="340">
        <f>+'[6]C-086'!H67</f>
        <v>1.95</v>
      </c>
      <c r="L91" s="374">
        <f>+'[6]C-086'!H68</f>
        <v>23.73</v>
      </c>
      <c r="M91" s="375">
        <f t="shared" si="4"/>
        <v>24.034882391431957</v>
      </c>
      <c r="N91" s="334">
        <f>+VLOOKUP(C91,[6]RENDIMIENTO!$A$5:$BI$190,61,FALSE)</f>
        <v>32.33</v>
      </c>
      <c r="O91" s="333">
        <f t="shared" si="5"/>
        <v>-0.26600680482523964</v>
      </c>
      <c r="P91" s="339"/>
      <c r="R91" s="238"/>
      <c r="S91" s="238"/>
      <c r="T91" s="339"/>
      <c r="U91" s="339"/>
      <c r="V91" s="339"/>
    </row>
    <row r="92" spans="2:22" ht="42.75" customHeight="1">
      <c r="B92" s="338">
        <v>87</v>
      </c>
      <c r="C92" s="337" t="str">
        <f>[6]RMO!C90</f>
        <v>C-087</v>
      </c>
      <c r="D92" s="188" t="s">
        <v>1147</v>
      </c>
      <c r="E92" s="341">
        <f>+'[6]C-087'!H39</f>
        <v>2.73</v>
      </c>
      <c r="F92" s="341">
        <f>+'[6]C-087'!H51</f>
        <v>11.06</v>
      </c>
      <c r="G92" s="341">
        <f>+'[6]C-087'!H57</f>
        <v>0</v>
      </c>
      <c r="H92" s="340">
        <f>+'[6]C-087'!H63</f>
        <v>12.06</v>
      </c>
      <c r="I92" s="340">
        <f>+'[6]C-087'!H65</f>
        <v>25.85</v>
      </c>
      <c r="J92" s="340">
        <f>+'[6]C-087'!H66</f>
        <v>3.1</v>
      </c>
      <c r="K92" s="340">
        <f>+'[6]C-087'!H67</f>
        <v>2.59</v>
      </c>
      <c r="L92" s="374">
        <f>+'[6]C-087'!H68</f>
        <v>31.54</v>
      </c>
      <c r="M92" s="375">
        <f t="shared" si="4"/>
        <v>31.945225057975723</v>
      </c>
      <c r="N92" s="334">
        <f>+VLOOKUP(C92,[6]RENDIMIENTO!$A$5:$BI$190,61,FALSE)</f>
        <v>39.479999999999997</v>
      </c>
      <c r="O92" s="333">
        <f t="shared" si="5"/>
        <v>-0.20111448834853085</v>
      </c>
      <c r="P92" s="339"/>
      <c r="R92" s="238"/>
      <c r="S92" s="238"/>
      <c r="T92" s="339"/>
      <c r="U92" s="339"/>
      <c r="V92" s="339"/>
    </row>
    <row r="93" spans="2:22" ht="42.75" customHeight="1">
      <c r="B93" s="338">
        <v>88</v>
      </c>
      <c r="C93" s="337" t="str">
        <f>[6]RMO!C91</f>
        <v>C-088</v>
      </c>
      <c r="D93" s="188" t="s">
        <v>1148</v>
      </c>
      <c r="E93" s="341">
        <f>+'[6]C-088'!H39</f>
        <v>2.2200000000000002</v>
      </c>
      <c r="F93" s="341">
        <f>+'[6]C-088'!H51</f>
        <v>9.01</v>
      </c>
      <c r="G93" s="341">
        <f>+'[6]C-088'!H57</f>
        <v>0</v>
      </c>
      <c r="H93" s="340">
        <f>+'[6]C-088'!H63</f>
        <v>9.83</v>
      </c>
      <c r="I93" s="340">
        <f>+'[6]C-088'!H65</f>
        <v>21.06</v>
      </c>
      <c r="J93" s="340">
        <f>+'[6]C-088'!H66</f>
        <v>2.5299999999999998</v>
      </c>
      <c r="K93" s="340">
        <f>+'[6]C-088'!H67</f>
        <v>2.11</v>
      </c>
      <c r="L93" s="374">
        <f>+'[6]C-088'!H68</f>
        <v>25.7</v>
      </c>
      <c r="M93" s="375">
        <f t="shared" si="4"/>
        <v>26.030192897589604</v>
      </c>
      <c r="N93" s="334">
        <f>+VLOOKUP(C93,[6]RENDIMIENTO!$A$5:$BI$190,61,FALSE)</f>
        <v>33.96</v>
      </c>
      <c r="O93" s="333">
        <f t="shared" si="5"/>
        <v>-0.24322732626619556</v>
      </c>
      <c r="P93" s="339"/>
      <c r="R93" s="238"/>
      <c r="S93" s="238"/>
      <c r="T93" s="339"/>
      <c r="U93" s="339"/>
      <c r="V93" s="339"/>
    </row>
    <row r="94" spans="2:22" ht="42.75" customHeight="1">
      <c r="B94" s="338">
        <v>89</v>
      </c>
      <c r="C94" s="337" t="str">
        <f>[6]RMO!C92</f>
        <v>C-089</v>
      </c>
      <c r="D94" s="188" t="s">
        <v>1149</v>
      </c>
      <c r="E94" s="341">
        <f>+'[6]C-089'!H39</f>
        <v>0.88</v>
      </c>
      <c r="F94" s="341">
        <f>+'[6]C-089'!H51</f>
        <v>3.55</v>
      </c>
      <c r="G94" s="341">
        <f>+'[6]C-089'!H57</f>
        <v>0</v>
      </c>
      <c r="H94" s="340">
        <f>+'[6]C-089'!H63</f>
        <v>3.87</v>
      </c>
      <c r="I94" s="340">
        <f>+'[6]C-089'!H65</f>
        <v>8.3000000000000007</v>
      </c>
      <c r="J94" s="340">
        <f>+'[6]C-089'!H66</f>
        <v>1</v>
      </c>
      <c r="K94" s="340">
        <f>+'[6]C-089'!H67</f>
        <v>0.83</v>
      </c>
      <c r="L94" s="374">
        <f>+'[6]C-089'!H68</f>
        <v>10.130000000000001</v>
      </c>
      <c r="M94" s="375">
        <f t="shared" si="4"/>
        <v>10.260149963135515</v>
      </c>
      <c r="N94" s="334">
        <f>+VLOOKUP(C94,[6]RENDIMIENTO!$A$5:$BI$190,61,FALSE)</f>
        <v>15.69</v>
      </c>
      <c r="O94" s="333">
        <f t="shared" si="5"/>
        <v>-0.35436583811344796</v>
      </c>
      <c r="P94" s="339"/>
      <c r="R94" s="238"/>
      <c r="S94" s="238"/>
      <c r="T94" s="339"/>
      <c r="U94" s="339"/>
      <c r="V94" s="339"/>
    </row>
    <row r="95" spans="2:22" ht="42.75" customHeight="1">
      <c r="B95" s="338">
        <v>90</v>
      </c>
      <c r="C95" s="337" t="str">
        <f>[6]RMO!C93</f>
        <v>C-090</v>
      </c>
      <c r="D95" s="188" t="s">
        <v>1150</v>
      </c>
      <c r="E95" s="341">
        <f>+'[6]C-090'!H39</f>
        <v>0.77</v>
      </c>
      <c r="F95" s="341">
        <f>+'[6]C-090'!H51</f>
        <v>3.13</v>
      </c>
      <c r="G95" s="341">
        <f>+'[6]C-090'!H57</f>
        <v>0</v>
      </c>
      <c r="H95" s="340">
        <f>+'[6]C-090'!H63</f>
        <v>3.42</v>
      </c>
      <c r="I95" s="340">
        <f>+'[6]C-090'!H65</f>
        <v>7.32</v>
      </c>
      <c r="J95" s="340">
        <f>+'[6]C-090'!H66</f>
        <v>0.88</v>
      </c>
      <c r="K95" s="340">
        <f>+'[6]C-090'!H67</f>
        <v>0.73</v>
      </c>
      <c r="L95" s="374">
        <f>+'[6]C-090'!H68</f>
        <v>8.93</v>
      </c>
      <c r="M95" s="375">
        <f t="shared" si="4"/>
        <v>9.0447323959328862</v>
      </c>
      <c r="N95" s="334">
        <f>+VLOOKUP(C95,[6]RENDIMIENTO!$A$5:$BI$190,61,FALSE)</f>
        <v>12.27</v>
      </c>
      <c r="O95" s="333">
        <f t="shared" si="5"/>
        <v>-0.27220863895680519</v>
      </c>
      <c r="P95" s="339"/>
      <c r="R95" s="238"/>
      <c r="S95" s="238"/>
      <c r="T95" s="339"/>
      <c r="U95" s="339"/>
      <c r="V95" s="339"/>
    </row>
    <row r="96" spans="2:22" ht="42.75" customHeight="1">
      <c r="B96" s="338">
        <v>91</v>
      </c>
      <c r="C96" s="337" t="str">
        <f>[6]RMO!C94</f>
        <v>C-091</v>
      </c>
      <c r="D96" s="188" t="s">
        <v>1151</v>
      </c>
      <c r="E96" s="341">
        <f>+'[6]C-091'!H39</f>
        <v>0.98</v>
      </c>
      <c r="F96" s="341">
        <f>+'[6]C-091'!H51</f>
        <v>3.97</v>
      </c>
      <c r="G96" s="341">
        <f>+'[6]C-091'!H57</f>
        <v>0</v>
      </c>
      <c r="H96" s="340">
        <f>+'[6]C-091'!H63</f>
        <v>4.32</v>
      </c>
      <c r="I96" s="340">
        <f>+'[6]C-091'!H65</f>
        <v>9.27</v>
      </c>
      <c r="J96" s="340">
        <f>+'[6]C-091'!H66</f>
        <v>1.1100000000000001</v>
      </c>
      <c r="K96" s="340">
        <f>+'[6]C-091'!H67</f>
        <v>0.93</v>
      </c>
      <c r="L96" s="374">
        <f>+'[6]C-091'!H68</f>
        <v>11.31</v>
      </c>
      <c r="M96" s="375">
        <f t="shared" si="4"/>
        <v>11.455310570884764</v>
      </c>
      <c r="N96" s="334">
        <f>+VLOOKUP(C96,[6]RENDIMIENTO!$A$5:$BI$190,61,FALSE)</f>
        <v>54.16</v>
      </c>
      <c r="O96" s="333">
        <f t="shared" si="5"/>
        <v>-0.7911742983751846</v>
      </c>
      <c r="P96" s="339"/>
      <c r="R96" s="238"/>
      <c r="S96" s="238"/>
      <c r="T96" s="339"/>
      <c r="U96" s="339"/>
      <c r="V96" s="339"/>
    </row>
    <row r="97" spans="2:22" ht="42.75" customHeight="1">
      <c r="B97" s="338">
        <v>92</v>
      </c>
      <c r="C97" s="337" t="str">
        <f>[6]RMO!C95</f>
        <v>C-092</v>
      </c>
      <c r="D97" s="188" t="s">
        <v>1152</v>
      </c>
      <c r="E97" s="341">
        <f>+'[6]C-092'!H39</f>
        <v>1.63</v>
      </c>
      <c r="F97" s="341">
        <f>+'[6]C-092'!H51</f>
        <v>6.6</v>
      </c>
      <c r="G97" s="341">
        <f>+'[6]C-092'!H57</f>
        <v>0</v>
      </c>
      <c r="H97" s="340">
        <f>+'[6]C-092'!H63</f>
        <v>7.2</v>
      </c>
      <c r="I97" s="340">
        <f>+'[6]C-092'!H65</f>
        <v>15.43</v>
      </c>
      <c r="J97" s="340">
        <f>+'[6]C-092'!H66</f>
        <v>1.85</v>
      </c>
      <c r="K97" s="340">
        <f>+'[6]C-092'!H67</f>
        <v>1.54</v>
      </c>
      <c r="L97" s="374">
        <f>+'[6]C-092'!H68</f>
        <v>18.82</v>
      </c>
      <c r="M97" s="375">
        <f t="shared" si="4"/>
        <v>19.061798845627873</v>
      </c>
      <c r="N97" s="334">
        <f>+VLOOKUP(C97,[6]RENDIMIENTO!$A$5:$BI$190,61,FALSE)</f>
        <v>18.03</v>
      </c>
      <c r="O97" s="333">
        <f t="shared" si="5"/>
        <v>4.381586245146972E-2</v>
      </c>
      <c r="P97" s="339"/>
      <c r="R97" s="238"/>
      <c r="S97" s="238"/>
      <c r="T97" s="339"/>
      <c r="U97" s="339"/>
      <c r="V97" s="339"/>
    </row>
    <row r="98" spans="2:22" ht="42.75" customHeight="1">
      <c r="B98" s="338">
        <v>93</v>
      </c>
      <c r="C98" s="337" t="str">
        <f>[6]RMO!C96</f>
        <v>C-093</v>
      </c>
      <c r="D98" s="188" t="s">
        <v>1153</v>
      </c>
      <c r="E98" s="341">
        <f>+'[6]C-093'!H39</f>
        <v>0.45</v>
      </c>
      <c r="F98" s="341">
        <f>+'[6]C-093'!H51</f>
        <v>1.81</v>
      </c>
      <c r="G98" s="341">
        <f>+'[6]C-093'!H57</f>
        <v>0</v>
      </c>
      <c r="H98" s="340">
        <f>+'[6]C-093'!H63</f>
        <v>1.98</v>
      </c>
      <c r="I98" s="340">
        <f>+'[6]C-093'!H65</f>
        <v>4.24</v>
      </c>
      <c r="J98" s="340">
        <f>+'[6]C-093'!H66</f>
        <v>0.51</v>
      </c>
      <c r="K98" s="340">
        <f>+'[6]C-093'!H67</f>
        <v>0.42</v>
      </c>
      <c r="L98" s="374">
        <f>+'[6]C-093'!H68</f>
        <v>5.17</v>
      </c>
      <c r="M98" s="375">
        <f t="shared" si="4"/>
        <v>5.2364240186979867</v>
      </c>
      <c r="N98" s="334">
        <f>+VLOOKUP(C98,[6]RENDIMIENTO!$A$5:$BI$190,61,FALSE)</f>
        <v>8.83</v>
      </c>
      <c r="O98" s="333">
        <f t="shared" si="5"/>
        <v>-0.41449603624009063</v>
      </c>
      <c r="P98" s="339"/>
      <c r="R98" s="238"/>
      <c r="S98" s="238"/>
      <c r="T98" s="339"/>
      <c r="U98" s="339"/>
      <c r="V98" s="339"/>
    </row>
    <row r="99" spans="2:22" ht="42.75" customHeight="1">
      <c r="B99" s="338">
        <v>94</v>
      </c>
      <c r="C99" s="337" t="str">
        <f>[6]RMO!C97</f>
        <v>C-094</v>
      </c>
      <c r="D99" s="188" t="s">
        <v>1154</v>
      </c>
      <c r="E99" s="341">
        <f>+'[6]C-094'!H39</f>
        <v>0.72</v>
      </c>
      <c r="F99" s="341">
        <f>+'[6]C-094'!H51</f>
        <v>2.93</v>
      </c>
      <c r="G99" s="341">
        <f>+'[6]C-094'!H57</f>
        <v>0</v>
      </c>
      <c r="H99" s="340">
        <f>+'[6]C-094'!H63</f>
        <v>3.2</v>
      </c>
      <c r="I99" s="340">
        <f>+'[6]C-094'!H65</f>
        <v>6.85</v>
      </c>
      <c r="J99" s="340">
        <f>+'[6]C-094'!H66</f>
        <v>0.82</v>
      </c>
      <c r="K99" s="340">
        <f>+'[6]C-094'!H67</f>
        <v>0.69</v>
      </c>
      <c r="L99" s="374">
        <f>+'[6]C-094'!H68</f>
        <v>8.36</v>
      </c>
      <c r="M99" s="375">
        <f t="shared" si="4"/>
        <v>8.4674090515116376</v>
      </c>
      <c r="N99" s="334">
        <f>+VLOOKUP(C99,[6]RENDIMIENTO!$A$5:$BI$190,61,FALSE)</f>
        <v>10.199999999999999</v>
      </c>
      <c r="O99" s="333">
        <f t="shared" si="5"/>
        <v>-0.1803921568627451</v>
      </c>
      <c r="P99" s="339"/>
      <c r="R99" s="238"/>
      <c r="S99" s="238"/>
      <c r="T99" s="339"/>
      <c r="U99" s="339"/>
      <c r="V99" s="339"/>
    </row>
    <row r="100" spans="2:22" ht="42.75" customHeight="1">
      <c r="B100" s="338">
        <v>95</v>
      </c>
      <c r="C100" s="337" t="str">
        <f>[6]RMO!C98</f>
        <v>C-095</v>
      </c>
      <c r="D100" s="188" t="s">
        <v>1155</v>
      </c>
      <c r="E100" s="341">
        <f>+'[6]C-095'!H39</f>
        <v>0.74</v>
      </c>
      <c r="F100" s="341">
        <f>+'[6]C-095'!H51</f>
        <v>2.99</v>
      </c>
      <c r="G100" s="341">
        <f>+'[6]C-095'!H57</f>
        <v>0</v>
      </c>
      <c r="H100" s="340">
        <f>+'[6]C-095'!H63</f>
        <v>3.27</v>
      </c>
      <c r="I100" s="340">
        <f>+'[6]C-095'!H65</f>
        <v>7</v>
      </c>
      <c r="J100" s="340">
        <f>+'[6]C-095'!H66</f>
        <v>0.84</v>
      </c>
      <c r="K100" s="340">
        <f>+'[6]C-095'!H67</f>
        <v>0.7</v>
      </c>
      <c r="L100" s="374">
        <f>+'[6]C-095'!H68</f>
        <v>8.5399999999999991</v>
      </c>
      <c r="M100" s="375">
        <f t="shared" si="4"/>
        <v>8.6497216865920308</v>
      </c>
      <c r="N100" s="334">
        <f>+VLOOKUP(C100,[6]RENDIMIENTO!$A$5:$BI$190,61,FALSE)</f>
        <v>11.21</v>
      </c>
      <c r="O100" s="333">
        <f t="shared" si="5"/>
        <v>-0.23818019625334536</v>
      </c>
      <c r="P100" s="339"/>
      <c r="R100" s="238"/>
      <c r="S100" s="238"/>
      <c r="T100" s="339"/>
      <c r="U100" s="339"/>
      <c r="V100" s="339"/>
    </row>
    <row r="101" spans="2:22" ht="42.75" customHeight="1">
      <c r="B101" s="338">
        <v>96</v>
      </c>
      <c r="C101" s="337" t="str">
        <f>[6]RMO!C99</f>
        <v>C-096</v>
      </c>
      <c r="D101" s="188" t="s">
        <v>1156</v>
      </c>
      <c r="E101" s="341">
        <f>+'[6]C-096'!H39</f>
        <v>1.61</v>
      </c>
      <c r="F101" s="341">
        <f>+'[6]C-096'!H51</f>
        <v>6.51</v>
      </c>
      <c r="G101" s="341">
        <f>+'[6]C-096'!H57</f>
        <v>0</v>
      </c>
      <c r="H101" s="340">
        <f>+'[6]C-096'!H63</f>
        <v>7.1</v>
      </c>
      <c r="I101" s="340">
        <f>+'[6]C-096'!H65</f>
        <v>15.22</v>
      </c>
      <c r="J101" s="340">
        <f>+'[6]C-096'!H66</f>
        <v>1.83</v>
      </c>
      <c r="K101" s="340">
        <f>+'[6]C-096'!H67</f>
        <v>1.52</v>
      </c>
      <c r="L101" s="374">
        <f>+'[6]C-096'!H68</f>
        <v>18.57</v>
      </c>
      <c r="M101" s="375">
        <f t="shared" si="4"/>
        <v>18.80858685246066</v>
      </c>
      <c r="N101" s="334">
        <f>+VLOOKUP(C101,[6]RENDIMIENTO!$A$5:$BI$190,61,FALSE)</f>
        <v>23.38</v>
      </c>
      <c r="O101" s="333">
        <f t="shared" si="5"/>
        <v>-0.20573139435414881</v>
      </c>
      <c r="P101" s="339"/>
      <c r="R101" s="238"/>
      <c r="S101" s="238"/>
      <c r="T101" s="339"/>
      <c r="U101" s="339"/>
      <c r="V101" s="339"/>
    </row>
    <row r="102" spans="2:22" ht="42.75" customHeight="1">
      <c r="B102" s="338">
        <v>97</v>
      </c>
      <c r="C102" s="337" t="str">
        <f>[6]RMO!C100</f>
        <v>C-097</v>
      </c>
      <c r="D102" s="188" t="s">
        <v>1157</v>
      </c>
      <c r="E102" s="341">
        <f>+'[6]C-097'!H39</f>
        <v>2.77</v>
      </c>
      <c r="F102" s="341">
        <f>+'[6]C-097'!H51</f>
        <v>11.23</v>
      </c>
      <c r="G102" s="341">
        <f>+'[6]C-097'!H57</f>
        <v>0</v>
      </c>
      <c r="H102" s="340">
        <f>+'[6]C-097'!H63</f>
        <v>12.25</v>
      </c>
      <c r="I102" s="340">
        <f>+'[6]C-097'!H65</f>
        <v>26.25</v>
      </c>
      <c r="J102" s="340">
        <f>+'[6]C-097'!H66</f>
        <v>3.15</v>
      </c>
      <c r="K102" s="340">
        <f>+'[6]C-097'!H67</f>
        <v>2.63</v>
      </c>
      <c r="L102" s="374">
        <f>+'[6]C-097'!H68</f>
        <v>32.03</v>
      </c>
      <c r="M102" s="375">
        <f t="shared" ref="M102:M133" si="6">IF(L102*(1+$M$3)&gt;0,L102*(1+$M$3)," ")</f>
        <v>32.441520564583463</v>
      </c>
      <c r="N102" s="334">
        <f>+VLOOKUP(C102,[6]RENDIMIENTO!$A$5:$BI$190,61,FALSE)</f>
        <v>40.75</v>
      </c>
      <c r="O102" s="333">
        <f t="shared" ref="O102:O133" si="7">IFERROR((L102-N102)/N102," ")</f>
        <v>-0.21398773006134966</v>
      </c>
      <c r="P102" s="339"/>
      <c r="R102" s="238"/>
      <c r="S102" s="238"/>
      <c r="T102" s="339"/>
      <c r="U102" s="339"/>
      <c r="V102" s="339"/>
    </row>
    <row r="103" spans="2:22" ht="42.75" customHeight="1">
      <c r="B103" s="338">
        <v>98</v>
      </c>
      <c r="C103" s="337" t="str">
        <f>[6]RMO!C101</f>
        <v>C-098</v>
      </c>
      <c r="D103" s="188" t="s">
        <v>1158</v>
      </c>
      <c r="E103" s="341">
        <f>+'[6]C-098'!H39</f>
        <v>3.23</v>
      </c>
      <c r="F103" s="341">
        <f>+'[6]C-098'!H51</f>
        <v>13.11</v>
      </c>
      <c r="G103" s="341">
        <f>+'[6]C-098'!H57</f>
        <v>0</v>
      </c>
      <c r="H103" s="340">
        <f>+'[6]C-098'!H63</f>
        <v>14.29</v>
      </c>
      <c r="I103" s="340">
        <f>+'[6]C-098'!H65</f>
        <v>30.63</v>
      </c>
      <c r="J103" s="340">
        <f>+'[6]C-098'!H66</f>
        <v>3.68</v>
      </c>
      <c r="K103" s="340">
        <f>+'[6]C-098'!H67</f>
        <v>3.06</v>
      </c>
      <c r="L103" s="374">
        <f>+'[6]C-098'!H68</f>
        <v>37.369999999999997</v>
      </c>
      <c r="M103" s="375">
        <f t="shared" si="6"/>
        <v>37.850128738635149</v>
      </c>
      <c r="N103" s="334">
        <f>+VLOOKUP(C103,[6]RENDIMIENTO!$A$5:$BI$190,61,FALSE)</f>
        <v>47.86</v>
      </c>
      <c r="O103" s="333">
        <f t="shared" si="7"/>
        <v>-0.21918094442122862</v>
      </c>
      <c r="P103" s="339"/>
      <c r="R103" s="238"/>
      <c r="S103" s="238"/>
      <c r="T103" s="339"/>
      <c r="U103" s="339"/>
      <c r="V103" s="339"/>
    </row>
    <row r="104" spans="2:22" ht="42.75" customHeight="1">
      <c r="B104" s="338">
        <v>99</v>
      </c>
      <c r="C104" s="337" t="str">
        <f>[6]RMO!C102</f>
        <v>C-099</v>
      </c>
      <c r="D104" s="188" t="s">
        <v>1159</v>
      </c>
      <c r="E104" s="341">
        <f>+'[6]C-099'!H39</f>
        <v>2.2400000000000002</v>
      </c>
      <c r="F104" s="341">
        <f>+'[6]C-099'!H51</f>
        <v>9.06</v>
      </c>
      <c r="G104" s="341">
        <f>+'[6]C-099'!H57</f>
        <v>0</v>
      </c>
      <c r="H104" s="340">
        <f>+'[6]C-099'!H63</f>
        <v>9.8800000000000008</v>
      </c>
      <c r="I104" s="340">
        <f>+'[6]C-099'!H65</f>
        <v>21.18</v>
      </c>
      <c r="J104" s="340">
        <f>+'[6]C-099'!H66</f>
        <v>2.54</v>
      </c>
      <c r="K104" s="340">
        <f>+'[6]C-099'!H67</f>
        <v>2.12</v>
      </c>
      <c r="L104" s="374">
        <f>+'[6]C-099'!H68</f>
        <v>25.84</v>
      </c>
      <c r="M104" s="375">
        <f t="shared" si="6"/>
        <v>26.171991613763243</v>
      </c>
      <c r="N104" s="334">
        <f>+VLOOKUP(C104,[6]RENDIMIENTO!$A$5:$BI$190,61,FALSE)</f>
        <v>36.1</v>
      </c>
      <c r="O104" s="333">
        <f t="shared" si="7"/>
        <v>-0.28421052631578952</v>
      </c>
      <c r="P104" s="339"/>
      <c r="R104" s="238"/>
      <c r="S104" s="238"/>
      <c r="T104" s="339"/>
      <c r="U104" s="339"/>
      <c r="V104" s="339"/>
    </row>
    <row r="105" spans="2:22" ht="42.75" customHeight="1">
      <c r="B105" s="338">
        <v>100</v>
      </c>
      <c r="C105" s="337" t="str">
        <f>[6]RMO!C103</f>
        <v>C-100</v>
      </c>
      <c r="D105" s="188" t="s">
        <v>1160</v>
      </c>
      <c r="E105" s="341">
        <f>+'[6]C-100'!H39</f>
        <v>2.52</v>
      </c>
      <c r="F105" s="341">
        <f>+'[6]C-100'!H51</f>
        <v>10.220000000000001</v>
      </c>
      <c r="G105" s="341">
        <f>+'[6]C-100'!H57</f>
        <v>0</v>
      </c>
      <c r="H105" s="340">
        <f>+'[6]C-100'!H63</f>
        <v>11.15</v>
      </c>
      <c r="I105" s="340">
        <f>+'[6]C-100'!H65</f>
        <v>23.89</v>
      </c>
      <c r="J105" s="340">
        <f>+'[6]C-100'!H66</f>
        <v>2.87</v>
      </c>
      <c r="K105" s="340">
        <f>+'[6]C-100'!H67</f>
        <v>2.39</v>
      </c>
      <c r="L105" s="374">
        <f>+'[6]C-100'!H68</f>
        <v>29.15</v>
      </c>
      <c r="M105" s="375">
        <f t="shared" si="6"/>
        <v>29.524518403297154</v>
      </c>
      <c r="N105" s="334">
        <f>+VLOOKUP(C105,[6]RENDIMIENTO!$A$5:$BI$190,61,FALSE)</f>
        <v>36.1</v>
      </c>
      <c r="O105" s="333">
        <f t="shared" si="7"/>
        <v>-0.19252077562326878</v>
      </c>
      <c r="P105" s="339"/>
      <c r="R105" s="238"/>
      <c r="S105" s="238"/>
      <c r="T105" s="339"/>
      <c r="U105" s="339"/>
      <c r="V105" s="339"/>
    </row>
    <row r="106" spans="2:22" ht="42.75" customHeight="1">
      <c r="B106" s="338">
        <v>101</v>
      </c>
      <c r="C106" s="337" t="str">
        <f>[6]RMO!C104</f>
        <v>C-101</v>
      </c>
      <c r="D106" s="188" t="s">
        <v>1161</v>
      </c>
      <c r="E106" s="341">
        <f>+'[6]C-101'!H39</f>
        <v>3.82</v>
      </c>
      <c r="F106" s="341">
        <f>+'[6]C-101'!H51</f>
        <v>15.46</v>
      </c>
      <c r="G106" s="341">
        <f>+'[6]C-101'!H57</f>
        <v>0</v>
      </c>
      <c r="H106" s="340">
        <f>+'[6]C-101'!H63</f>
        <v>16.86</v>
      </c>
      <c r="I106" s="340">
        <f>+'[6]C-101'!H65</f>
        <v>36.14</v>
      </c>
      <c r="J106" s="340">
        <f>+'[6]C-101'!H66</f>
        <v>4.34</v>
      </c>
      <c r="K106" s="340">
        <f>+'[6]C-101'!H67</f>
        <v>3.61</v>
      </c>
      <c r="L106" s="374">
        <f>+'[6]C-101'!H68</f>
        <v>44.09</v>
      </c>
      <c r="M106" s="375">
        <f t="shared" si="6"/>
        <v>44.656467114969871</v>
      </c>
      <c r="N106" s="334">
        <f>+VLOOKUP(C106,[6]RENDIMIENTO!$A$5:$BI$190,61,FALSE)</f>
        <v>53.93</v>
      </c>
      <c r="O106" s="333">
        <f t="shared" si="7"/>
        <v>-0.18245874281475979</v>
      </c>
      <c r="P106" s="339"/>
      <c r="R106" s="238"/>
      <c r="S106" s="238"/>
      <c r="T106" s="339"/>
      <c r="U106" s="339"/>
      <c r="V106" s="339"/>
    </row>
    <row r="107" spans="2:22" ht="42.75" customHeight="1">
      <c r="B107" s="338">
        <v>102</v>
      </c>
      <c r="C107" s="337" t="str">
        <f>[6]RMO!C105</f>
        <v>C-102</v>
      </c>
      <c r="D107" s="188" t="s">
        <v>1162</v>
      </c>
      <c r="E107" s="341">
        <f>+'[6]C-102'!H39</f>
        <v>2.0499999999999998</v>
      </c>
      <c r="F107" s="341">
        <f>+'[6]C-102'!H51</f>
        <v>8.32</v>
      </c>
      <c r="G107" s="341">
        <f>+'[6]C-102'!H57</f>
        <v>0</v>
      </c>
      <c r="H107" s="340">
        <f>+'[6]C-102'!H63</f>
        <v>9.08</v>
      </c>
      <c r="I107" s="340">
        <f>+'[6]C-102'!H65</f>
        <v>19.45</v>
      </c>
      <c r="J107" s="340">
        <f>+'[6]C-102'!H66</f>
        <v>2.33</v>
      </c>
      <c r="K107" s="340">
        <f>+'[6]C-102'!H67</f>
        <v>1.95</v>
      </c>
      <c r="L107" s="374">
        <f>+'[6]C-102'!H68</f>
        <v>23.73</v>
      </c>
      <c r="M107" s="375">
        <f t="shared" si="6"/>
        <v>24.034882391431957</v>
      </c>
      <c r="N107" s="334">
        <f>+VLOOKUP(C107,[6]RENDIMIENTO!$A$5:$BI$190,61,FALSE)</f>
        <v>27.31</v>
      </c>
      <c r="O107" s="333">
        <f t="shared" si="7"/>
        <v>-0.13108751373123392</v>
      </c>
      <c r="P107" s="339"/>
      <c r="R107" s="238"/>
      <c r="S107" s="238"/>
      <c r="T107" s="339"/>
      <c r="U107" s="339"/>
      <c r="V107" s="339"/>
    </row>
    <row r="108" spans="2:22" ht="42.75" customHeight="1">
      <c r="B108" s="338">
        <v>103</v>
      </c>
      <c r="C108" s="337" t="str">
        <f>[6]RMO!C106</f>
        <v>C-103</v>
      </c>
      <c r="D108" s="188" t="s">
        <v>1163</v>
      </c>
      <c r="E108" s="341">
        <f>+'[6]C-103'!H39</f>
        <v>3.28</v>
      </c>
      <c r="F108" s="341">
        <f>+'[6]C-103'!H51</f>
        <v>13.29</v>
      </c>
      <c r="G108" s="341">
        <f>+'[6]C-103'!H57</f>
        <v>0</v>
      </c>
      <c r="H108" s="340">
        <f>+'[6]C-103'!H63</f>
        <v>14.49</v>
      </c>
      <c r="I108" s="340">
        <f>+'[6]C-103'!H65</f>
        <v>31.06</v>
      </c>
      <c r="J108" s="340">
        <f>+'[6]C-103'!H66</f>
        <v>3.73</v>
      </c>
      <c r="K108" s="340">
        <f>+'[6]C-103'!H67</f>
        <v>3.11</v>
      </c>
      <c r="L108" s="374">
        <f>+'[6]C-103'!H68</f>
        <v>37.9</v>
      </c>
      <c r="M108" s="375">
        <f t="shared" si="6"/>
        <v>38.386938164149647</v>
      </c>
      <c r="N108" s="334">
        <f>+VLOOKUP(C108,[6]RENDIMIENTO!$A$5:$BI$190,61,FALSE)</f>
        <v>36.159999999999997</v>
      </c>
      <c r="O108" s="333">
        <f t="shared" si="7"/>
        <v>4.8119469026548733E-2</v>
      </c>
      <c r="P108" s="339"/>
      <c r="R108" s="238"/>
      <c r="S108" s="238"/>
      <c r="T108" s="339"/>
      <c r="U108" s="339"/>
      <c r="V108" s="339"/>
    </row>
    <row r="109" spans="2:22" s="342" customFormat="1" ht="42.75" customHeight="1">
      <c r="B109" s="338">
        <v>104</v>
      </c>
      <c r="C109" s="337" t="str">
        <f>[6]RMO!C107</f>
        <v>C-104</v>
      </c>
      <c r="D109" s="188" t="s">
        <v>1164</v>
      </c>
      <c r="E109" s="341">
        <f>+'[6]C-104'!H39</f>
        <v>3.46</v>
      </c>
      <c r="F109" s="341">
        <f>+'[6]C-104'!H51</f>
        <v>14.01</v>
      </c>
      <c r="G109" s="341">
        <f>+'[6]C-104'!H57</f>
        <v>0</v>
      </c>
      <c r="H109" s="340">
        <f>+'[6]C-104'!H63</f>
        <v>15.27</v>
      </c>
      <c r="I109" s="340">
        <f>+'[6]C-104'!H65</f>
        <v>32.74</v>
      </c>
      <c r="J109" s="340">
        <f>+'[6]C-104'!H66</f>
        <v>3.93</v>
      </c>
      <c r="K109" s="340">
        <f>+'[6]C-104'!H67</f>
        <v>3.27</v>
      </c>
      <c r="L109" s="374">
        <f>+'[6]C-104'!H68</f>
        <v>39.94</v>
      </c>
      <c r="M109" s="375">
        <f t="shared" si="6"/>
        <v>40.453148028394111</v>
      </c>
      <c r="N109" s="334">
        <f>+VLOOKUP(C109,[6]RENDIMIENTO!$A$5:$BI$190,61,FALSE)</f>
        <v>41.75</v>
      </c>
      <c r="O109" s="333">
        <f t="shared" si="7"/>
        <v>-4.3353293413173705E-2</v>
      </c>
      <c r="P109" s="343"/>
      <c r="R109" s="238"/>
      <c r="S109" s="238"/>
      <c r="T109" s="343"/>
      <c r="U109" s="343"/>
      <c r="V109" s="343"/>
    </row>
    <row r="110" spans="2:22" s="342" customFormat="1" ht="42.75" customHeight="1">
      <c r="B110" s="338">
        <v>105</v>
      </c>
      <c r="C110" s="337" t="str">
        <f>[6]RMO!C108</f>
        <v>C-105</v>
      </c>
      <c r="D110" s="188" t="s">
        <v>1165</v>
      </c>
      <c r="E110" s="341">
        <f>+'[6]C-105'!H39</f>
        <v>3.27</v>
      </c>
      <c r="F110" s="341">
        <f>+'[6]C-105'!H51</f>
        <v>13.27</v>
      </c>
      <c r="G110" s="341">
        <f>+'[6]C-105'!H57</f>
        <v>0</v>
      </c>
      <c r="H110" s="340">
        <f>+'[6]C-105'!H63</f>
        <v>14.46</v>
      </c>
      <c r="I110" s="340">
        <f>+'[6]C-105'!H65</f>
        <v>31</v>
      </c>
      <c r="J110" s="340">
        <f>+'[6]C-105'!H66</f>
        <v>3.72</v>
      </c>
      <c r="K110" s="340">
        <f>+'[6]C-105'!H67</f>
        <v>3.1</v>
      </c>
      <c r="L110" s="374">
        <f>+'[6]C-105'!H68</f>
        <v>37.82</v>
      </c>
      <c r="M110" s="375">
        <f t="shared" si="6"/>
        <v>38.305910326336139</v>
      </c>
      <c r="N110" s="334">
        <f>+VLOOKUP(C110,[6]RENDIMIENTO!$A$5:$BI$190,61,FALSE)</f>
        <v>36.159999999999997</v>
      </c>
      <c r="O110" s="333">
        <f t="shared" si="7"/>
        <v>4.5907079646017805E-2</v>
      </c>
      <c r="P110" s="343"/>
      <c r="R110" s="238"/>
      <c r="S110" s="238"/>
      <c r="T110" s="343"/>
      <c r="U110" s="343"/>
      <c r="V110" s="343"/>
    </row>
    <row r="111" spans="2:22" s="342" customFormat="1" ht="42.75" customHeight="1">
      <c r="B111" s="338">
        <v>106</v>
      </c>
      <c r="C111" s="337" t="str">
        <f>[6]RMO!C109</f>
        <v>C-106</v>
      </c>
      <c r="D111" s="188" t="s">
        <v>1166</v>
      </c>
      <c r="E111" s="341">
        <f>+'[6]C-106'!H39</f>
        <v>3.46</v>
      </c>
      <c r="F111" s="341">
        <f>+'[6]C-106'!H51</f>
        <v>14.01</v>
      </c>
      <c r="G111" s="341">
        <f>+'[6]C-106'!H57</f>
        <v>0</v>
      </c>
      <c r="H111" s="340">
        <f>+'[6]C-106'!H63</f>
        <v>15.27</v>
      </c>
      <c r="I111" s="340">
        <f>+'[6]C-106'!H65</f>
        <v>32.74</v>
      </c>
      <c r="J111" s="340">
        <f>+'[6]C-106'!H66</f>
        <v>3.93</v>
      </c>
      <c r="K111" s="340">
        <f>+'[6]C-106'!H67</f>
        <v>3.27</v>
      </c>
      <c r="L111" s="374">
        <f>+'[6]C-106'!H68</f>
        <v>39.94</v>
      </c>
      <c r="M111" s="375">
        <f t="shared" si="6"/>
        <v>40.453148028394111</v>
      </c>
      <c r="N111" s="334">
        <f>+VLOOKUP(C111,[6]RENDIMIENTO!$A$5:$BI$190,61,FALSE)</f>
        <v>41.75</v>
      </c>
      <c r="O111" s="333">
        <f t="shared" si="7"/>
        <v>-4.3353293413173705E-2</v>
      </c>
      <c r="P111" s="343"/>
      <c r="R111" s="238"/>
      <c r="S111" s="238"/>
      <c r="T111" s="343"/>
      <c r="U111" s="343"/>
      <c r="V111" s="343"/>
    </row>
    <row r="112" spans="2:22" ht="42.75" customHeight="1">
      <c r="B112" s="338">
        <v>107</v>
      </c>
      <c r="C112" s="337" t="str">
        <f>[6]RMO!C110</f>
        <v>C-107</v>
      </c>
      <c r="D112" s="188" t="s">
        <v>1167</v>
      </c>
      <c r="E112" s="341">
        <f>+'[6]C-107'!H39</f>
        <v>3.6</v>
      </c>
      <c r="F112" s="341">
        <f>+'[6]C-107'!H51</f>
        <v>14.57</v>
      </c>
      <c r="G112" s="341">
        <f>+'[6]C-107'!H57</f>
        <v>0</v>
      </c>
      <c r="H112" s="340">
        <f>+'[6]C-107'!H63</f>
        <v>15.9</v>
      </c>
      <c r="I112" s="340">
        <f>+'[6]C-107'!H65</f>
        <v>34.07</v>
      </c>
      <c r="J112" s="340">
        <f>+'[6]C-107'!H66</f>
        <v>4.09</v>
      </c>
      <c r="K112" s="340">
        <f>+'[6]C-107'!H67</f>
        <v>3.41</v>
      </c>
      <c r="L112" s="374">
        <f>+'[6]C-107'!H68</f>
        <v>41.57</v>
      </c>
      <c r="M112" s="375">
        <f t="shared" si="6"/>
        <v>42.104090223844352</v>
      </c>
      <c r="N112" s="334">
        <f>+VLOOKUP(C112,[6]RENDIMIENTO!$A$5:$BI$190,61,FALSE)</f>
        <v>40.75</v>
      </c>
      <c r="O112" s="333">
        <f t="shared" si="7"/>
        <v>2.0122699386503073E-2</v>
      </c>
      <c r="P112" s="339"/>
      <c r="R112" s="238"/>
      <c r="S112" s="238"/>
      <c r="T112" s="339"/>
      <c r="U112" s="339"/>
      <c r="V112" s="339"/>
    </row>
    <row r="113" spans="2:22" ht="42.75" customHeight="1">
      <c r="B113" s="338">
        <v>108</v>
      </c>
      <c r="C113" s="337" t="str">
        <f>[6]RMO!C111</f>
        <v>C-108</v>
      </c>
      <c r="D113" s="188" t="s">
        <v>1168</v>
      </c>
      <c r="E113" s="341">
        <f>+'[6]C-108'!H39</f>
        <v>4.26</v>
      </c>
      <c r="F113" s="341">
        <f>+'[6]C-108'!H51</f>
        <v>17.27</v>
      </c>
      <c r="G113" s="341">
        <f>+'[6]C-108'!H57</f>
        <v>0</v>
      </c>
      <c r="H113" s="340">
        <f>+'[6]C-108'!H63</f>
        <v>18.829999999999998</v>
      </c>
      <c r="I113" s="340">
        <f>+'[6]C-108'!H65</f>
        <v>40.36</v>
      </c>
      <c r="J113" s="340">
        <f>+'[6]C-108'!H66</f>
        <v>4.84</v>
      </c>
      <c r="K113" s="340">
        <f>+'[6]C-108'!H67</f>
        <v>4.04</v>
      </c>
      <c r="L113" s="374">
        <f>+'[6]C-108'!H68</f>
        <v>49.24</v>
      </c>
      <c r="M113" s="375">
        <f t="shared" si="6"/>
        <v>49.872634174214483</v>
      </c>
      <c r="N113" s="334">
        <f>+VLOOKUP(C113,[6]RENDIMIENTO!$A$5:$BI$190,61,FALSE)</f>
        <v>47.86</v>
      </c>
      <c r="O113" s="333">
        <f t="shared" si="7"/>
        <v>2.8834099456748905E-2</v>
      </c>
      <c r="P113" s="339"/>
      <c r="R113" s="238"/>
      <c r="S113" s="238"/>
      <c r="T113" s="339"/>
      <c r="U113" s="339"/>
      <c r="V113" s="339"/>
    </row>
    <row r="114" spans="2:22" ht="42.75" customHeight="1">
      <c r="B114" s="338">
        <v>109</v>
      </c>
      <c r="C114" s="337" t="str">
        <f>[6]RMO!C112</f>
        <v>C-109</v>
      </c>
      <c r="D114" s="188" t="s">
        <v>1169</v>
      </c>
      <c r="E114" s="341">
        <f>+'[6]C-109'!H39</f>
        <v>3.28</v>
      </c>
      <c r="F114" s="341">
        <f>+'[6]C-109'!H51</f>
        <v>13.3</v>
      </c>
      <c r="G114" s="341">
        <f>+'[6]C-109'!H57</f>
        <v>0</v>
      </c>
      <c r="H114" s="340">
        <f>+'[6]C-109'!H63</f>
        <v>14.5</v>
      </c>
      <c r="I114" s="340">
        <f>+'[6]C-109'!H65</f>
        <v>31.08</v>
      </c>
      <c r="J114" s="340">
        <f>+'[6]C-109'!H66</f>
        <v>3.73</v>
      </c>
      <c r="K114" s="340">
        <f>+'[6]C-109'!H67</f>
        <v>3.11</v>
      </c>
      <c r="L114" s="374">
        <f>+'[6]C-109'!H68</f>
        <v>37.92</v>
      </c>
      <c r="M114" s="375">
        <f t="shared" si="6"/>
        <v>38.407195123603024</v>
      </c>
      <c r="N114" s="334">
        <f>+VLOOKUP(C114,[6]RENDIMIENTO!$A$5:$BI$190,61,FALSE)</f>
        <v>36.159999999999997</v>
      </c>
      <c r="O114" s="333">
        <f t="shared" si="7"/>
        <v>4.8672566371681561E-2</v>
      </c>
      <c r="P114" s="339"/>
      <c r="R114" s="238"/>
      <c r="S114" s="238"/>
      <c r="T114" s="339"/>
      <c r="U114" s="339"/>
      <c r="V114" s="339"/>
    </row>
    <row r="115" spans="2:22" ht="42.75" customHeight="1">
      <c r="B115" s="338">
        <v>110</v>
      </c>
      <c r="C115" s="337" t="str">
        <f>[6]RMO!C113</f>
        <v>C-110</v>
      </c>
      <c r="D115" s="188" t="s">
        <v>1170</v>
      </c>
      <c r="E115" s="341">
        <f>+'[6]C-110'!H39</f>
        <v>3.74</v>
      </c>
      <c r="F115" s="341">
        <f>+'[6]C-110'!H51</f>
        <v>15.15</v>
      </c>
      <c r="G115" s="341">
        <f>+'[6]C-110'!H57</f>
        <v>0</v>
      </c>
      <c r="H115" s="340">
        <f>+'[6]C-110'!H63</f>
        <v>16.52</v>
      </c>
      <c r="I115" s="340">
        <f>+'[6]C-110'!H65</f>
        <v>35.409999999999997</v>
      </c>
      <c r="J115" s="340">
        <f>+'[6]C-110'!H66</f>
        <v>4.25</v>
      </c>
      <c r="K115" s="340">
        <f>+'[6]C-110'!H67</f>
        <v>3.54</v>
      </c>
      <c r="L115" s="374">
        <f>+'[6]C-110'!H68</f>
        <v>43.2</v>
      </c>
      <c r="M115" s="375">
        <f t="shared" si="6"/>
        <v>43.755032419294587</v>
      </c>
      <c r="N115" s="334">
        <f>+VLOOKUP(C115,[6]RENDIMIENTO!$A$5:$BI$190,61,FALSE)</f>
        <v>41.75</v>
      </c>
      <c r="O115" s="333">
        <f t="shared" si="7"/>
        <v>3.473053892215576E-2</v>
      </c>
      <c r="P115" s="339"/>
      <c r="R115" s="238"/>
      <c r="S115" s="238"/>
      <c r="T115" s="339"/>
      <c r="U115" s="339"/>
      <c r="V115" s="339"/>
    </row>
    <row r="116" spans="2:22" ht="42.75" customHeight="1">
      <c r="B116" s="338">
        <v>111</v>
      </c>
      <c r="C116" s="337" t="str">
        <f>[6]RMO!C114</f>
        <v>C-111</v>
      </c>
      <c r="D116" s="188" t="s">
        <v>1171</v>
      </c>
      <c r="E116" s="341">
        <f>+'[6]C-111'!H39</f>
        <v>3.21</v>
      </c>
      <c r="F116" s="341">
        <f>+'[6]C-111'!H51</f>
        <v>13</v>
      </c>
      <c r="G116" s="341">
        <f>+'[6]C-111'!H57</f>
        <v>0</v>
      </c>
      <c r="H116" s="340">
        <f>+'[6]C-111'!H63</f>
        <v>14.17</v>
      </c>
      <c r="I116" s="340">
        <f>+'[6]C-111'!H65</f>
        <v>30.38</v>
      </c>
      <c r="J116" s="340">
        <f>+'[6]C-111'!H66</f>
        <v>3.65</v>
      </c>
      <c r="K116" s="340">
        <f>+'[6]C-111'!H67</f>
        <v>3.04</v>
      </c>
      <c r="L116" s="374">
        <f>+'[6]C-111'!H68</f>
        <v>37.07</v>
      </c>
      <c r="M116" s="375">
        <f t="shared" si="6"/>
        <v>37.546274346834501</v>
      </c>
      <c r="N116" s="334">
        <f>+VLOOKUP(C116,[6]RENDIMIENTO!$A$5:$BI$190,61,FALSE)</f>
        <v>36.159999999999997</v>
      </c>
      <c r="O116" s="333">
        <f t="shared" si="7"/>
        <v>2.5165929203539928E-2</v>
      </c>
      <c r="P116" s="339"/>
      <c r="R116" s="238"/>
      <c r="S116" s="238"/>
      <c r="T116" s="339"/>
      <c r="U116" s="339"/>
      <c r="V116" s="339"/>
    </row>
    <row r="117" spans="2:22" ht="42.75" customHeight="1">
      <c r="B117" s="338">
        <v>112</v>
      </c>
      <c r="C117" s="337" t="str">
        <f>[6]RMO!C115</f>
        <v>C-112</v>
      </c>
      <c r="D117" s="188" t="s">
        <v>1172</v>
      </c>
      <c r="E117" s="341">
        <f>+'[6]C-112'!H39</f>
        <v>3.63</v>
      </c>
      <c r="F117" s="341">
        <f>+'[6]C-112'!H51</f>
        <v>14.72</v>
      </c>
      <c r="G117" s="341">
        <f>+'[6]C-112'!H57</f>
        <v>0</v>
      </c>
      <c r="H117" s="340">
        <f>+'[6]C-112'!H63</f>
        <v>16.059999999999999</v>
      </c>
      <c r="I117" s="340">
        <f>+'[6]C-112'!H65</f>
        <v>34.409999999999997</v>
      </c>
      <c r="J117" s="340">
        <f>+'[6]C-112'!H66</f>
        <v>4.13</v>
      </c>
      <c r="K117" s="340">
        <f>+'[6]C-112'!H67</f>
        <v>3.44</v>
      </c>
      <c r="L117" s="374">
        <f>+'[6]C-112'!H68</f>
        <v>41.98</v>
      </c>
      <c r="M117" s="375">
        <f t="shared" si="6"/>
        <v>42.519357892638581</v>
      </c>
      <c r="N117" s="334">
        <f>+VLOOKUP(C117,[6]RENDIMIENTO!$A$5:$BI$190,61,FALSE)</f>
        <v>41.75</v>
      </c>
      <c r="O117" s="333">
        <f t="shared" si="7"/>
        <v>5.5089820359280686E-3</v>
      </c>
      <c r="P117" s="339"/>
      <c r="R117" s="238"/>
      <c r="S117" s="238"/>
      <c r="T117" s="339"/>
      <c r="U117" s="339"/>
      <c r="V117" s="339"/>
    </row>
    <row r="118" spans="2:22" ht="42.75" customHeight="1">
      <c r="B118" s="338">
        <v>113</v>
      </c>
      <c r="C118" s="337" t="str">
        <f>[6]RMO!C116</f>
        <v>C-113</v>
      </c>
      <c r="D118" s="188" t="s">
        <v>1173</v>
      </c>
      <c r="E118" s="341">
        <f>+'[6]C-113'!H39</f>
        <v>2.4900000000000002</v>
      </c>
      <c r="F118" s="341">
        <f>+'[6]C-113'!H51</f>
        <v>10.09</v>
      </c>
      <c r="G118" s="341">
        <f>+'[6]C-113'!H57</f>
        <v>0</v>
      </c>
      <c r="H118" s="340">
        <f>+'[6]C-113'!H63</f>
        <v>11</v>
      </c>
      <c r="I118" s="340">
        <f>+'[6]C-113'!H65</f>
        <v>23.58</v>
      </c>
      <c r="J118" s="340">
        <f>+'[6]C-113'!H66</f>
        <v>2.83</v>
      </c>
      <c r="K118" s="340">
        <f>+'[6]C-113'!H67</f>
        <v>2.36</v>
      </c>
      <c r="L118" s="374">
        <f>+'[6]C-113'!H68</f>
        <v>28.77</v>
      </c>
      <c r="M118" s="375">
        <f t="shared" si="6"/>
        <v>29.139636173682991</v>
      </c>
      <c r="N118" s="334">
        <f>+VLOOKUP(C118,[6]RENDIMIENTO!$A$5:$BI$190,61,FALSE)</f>
        <v>27.31</v>
      </c>
      <c r="O118" s="333">
        <f t="shared" si="7"/>
        <v>5.3460270963017247E-2</v>
      </c>
      <c r="P118" s="339"/>
      <c r="R118" s="238"/>
      <c r="S118" s="238"/>
      <c r="T118" s="339"/>
      <c r="U118" s="339"/>
      <c r="V118" s="339"/>
    </row>
    <row r="119" spans="2:22" ht="42.75" customHeight="1">
      <c r="B119" s="338">
        <v>114</v>
      </c>
      <c r="C119" s="337" t="str">
        <f>[6]RMO!C117</f>
        <v>C-114</v>
      </c>
      <c r="D119" s="188" t="s">
        <v>1174</v>
      </c>
      <c r="E119" s="341">
        <f>+'[6]C-114'!H39</f>
        <v>2.83</v>
      </c>
      <c r="F119" s="341">
        <f>+'[6]C-114'!H51</f>
        <v>11.45</v>
      </c>
      <c r="G119" s="341">
        <f>+'[6]C-114'!H57</f>
        <v>0</v>
      </c>
      <c r="H119" s="340">
        <f>+'[6]C-114'!H63</f>
        <v>12.49</v>
      </c>
      <c r="I119" s="340">
        <f>+'[6]C-114'!H65</f>
        <v>26.77</v>
      </c>
      <c r="J119" s="340">
        <f>+'[6]C-114'!H66</f>
        <v>3.21</v>
      </c>
      <c r="K119" s="340">
        <f>+'[6]C-114'!H67</f>
        <v>2.68</v>
      </c>
      <c r="L119" s="374">
        <f>+'[6]C-114'!H68</f>
        <v>32.659999999999997</v>
      </c>
      <c r="M119" s="375">
        <f t="shared" si="6"/>
        <v>33.079614787364839</v>
      </c>
      <c r="N119" s="334">
        <f>+VLOOKUP(C119,[6]RENDIMIENTO!$A$5:$BI$190,61,FALSE)</f>
        <v>26.151</v>
      </c>
      <c r="O119" s="333">
        <f t="shared" si="7"/>
        <v>0.24890061565523294</v>
      </c>
      <c r="P119" s="339"/>
      <c r="R119" s="238"/>
      <c r="S119" s="238"/>
      <c r="T119" s="339"/>
      <c r="U119" s="339"/>
      <c r="V119" s="339"/>
    </row>
    <row r="120" spans="2:22" ht="42.75" customHeight="1">
      <c r="B120" s="338">
        <v>115</v>
      </c>
      <c r="C120" s="337" t="str">
        <f>[6]RMO!C118</f>
        <v>C-115</v>
      </c>
      <c r="D120" s="188" t="s">
        <v>1175</v>
      </c>
      <c r="E120" s="341">
        <f>+'[6]C-115'!H39</f>
        <v>2.4900000000000002</v>
      </c>
      <c r="F120" s="341">
        <f>+'[6]C-115'!H51</f>
        <v>10.09</v>
      </c>
      <c r="G120" s="341">
        <f>+'[6]C-115'!H57</f>
        <v>0</v>
      </c>
      <c r="H120" s="340">
        <f>+'[6]C-115'!H63</f>
        <v>11</v>
      </c>
      <c r="I120" s="340">
        <f>+'[6]C-115'!H65</f>
        <v>23.58</v>
      </c>
      <c r="J120" s="340">
        <f>+'[6]C-115'!H66</f>
        <v>2.83</v>
      </c>
      <c r="K120" s="340">
        <f>+'[6]C-115'!H67</f>
        <v>2.36</v>
      </c>
      <c r="L120" s="374">
        <f>+'[6]C-115'!H68</f>
        <v>28.77</v>
      </c>
      <c r="M120" s="375">
        <f t="shared" si="6"/>
        <v>29.139636173682991</v>
      </c>
      <c r="N120" s="334">
        <f>+VLOOKUP(C120,[6]RENDIMIENTO!$A$5:$BI$190,61,FALSE)</f>
        <v>27.31</v>
      </c>
      <c r="O120" s="333">
        <f t="shared" si="7"/>
        <v>5.3460270963017247E-2</v>
      </c>
      <c r="P120" s="339"/>
      <c r="R120" s="238"/>
      <c r="S120" s="238"/>
      <c r="T120" s="339"/>
      <c r="U120" s="339"/>
      <c r="V120" s="339"/>
    </row>
    <row r="121" spans="2:22" ht="42.75" customHeight="1">
      <c r="B121" s="338">
        <v>116</v>
      </c>
      <c r="C121" s="337" t="str">
        <f>[6]RMO!C119</f>
        <v>C-116</v>
      </c>
      <c r="D121" s="188" t="s">
        <v>1176</v>
      </c>
      <c r="E121" s="341">
        <f>+'[6]C-116'!H39</f>
        <v>2.4900000000000002</v>
      </c>
      <c r="F121" s="341">
        <f>+'[6]C-116'!H51</f>
        <v>10.07</v>
      </c>
      <c r="G121" s="341">
        <f>+'[6]C-116'!H57</f>
        <v>0</v>
      </c>
      <c r="H121" s="340">
        <f>+'[6]C-116'!H63</f>
        <v>10.99</v>
      </c>
      <c r="I121" s="340">
        <f>+'[6]C-116'!H65</f>
        <v>23.55</v>
      </c>
      <c r="J121" s="340">
        <f>+'[6]C-116'!H66</f>
        <v>2.83</v>
      </c>
      <c r="K121" s="340">
        <f>+'[6]C-116'!H67</f>
        <v>2.36</v>
      </c>
      <c r="L121" s="374">
        <f>+'[6]C-116'!H68</f>
        <v>28.74</v>
      </c>
      <c r="M121" s="375">
        <f t="shared" si="6"/>
        <v>29.109250734502925</v>
      </c>
      <c r="N121" s="334">
        <f>+VLOOKUP(C121,[6]RENDIMIENTO!$A$5:$BI$190,61,FALSE)</f>
        <v>27.31</v>
      </c>
      <c r="O121" s="333">
        <f t="shared" si="7"/>
        <v>5.2361772244599043E-2</v>
      </c>
      <c r="P121" s="339"/>
      <c r="R121" s="238"/>
      <c r="S121" s="238"/>
      <c r="T121" s="339"/>
      <c r="U121" s="339"/>
      <c r="V121" s="339"/>
    </row>
    <row r="122" spans="2:22" ht="42.75" customHeight="1">
      <c r="B122" s="338">
        <v>117</v>
      </c>
      <c r="C122" s="337" t="str">
        <f>[6]RMO!C120</f>
        <v>C-117</v>
      </c>
      <c r="D122" s="188" t="s">
        <v>1177</v>
      </c>
      <c r="E122" s="341">
        <f>+'[6]C-117'!H39</f>
        <v>3.67</v>
      </c>
      <c r="F122" s="341">
        <f>+'[6]C-117'!H51</f>
        <v>14.87</v>
      </c>
      <c r="G122" s="341">
        <f>+'[6]C-117'!H57</f>
        <v>0</v>
      </c>
      <c r="H122" s="340">
        <f>+'[6]C-117'!H63</f>
        <v>16.22</v>
      </c>
      <c r="I122" s="340">
        <f>+'[6]C-117'!H65</f>
        <v>34.76</v>
      </c>
      <c r="J122" s="340">
        <f>+'[6]C-117'!H66</f>
        <v>4.17</v>
      </c>
      <c r="K122" s="340">
        <f>+'[6]C-117'!H67</f>
        <v>3.48</v>
      </c>
      <c r="L122" s="374">
        <f>+'[6]C-117'!H68</f>
        <v>42.41</v>
      </c>
      <c r="M122" s="375">
        <f t="shared" si="6"/>
        <v>42.954882520886187</v>
      </c>
      <c r="N122" s="334">
        <f>+VLOOKUP(C122,[6]RENDIMIENTO!$A$5:$BI$190,61,FALSE)</f>
        <v>40.75</v>
      </c>
      <c r="O122" s="333">
        <f t="shared" si="7"/>
        <v>4.0736196319018321E-2</v>
      </c>
      <c r="P122" s="339"/>
      <c r="R122" s="238"/>
      <c r="S122" s="238"/>
      <c r="T122" s="339"/>
      <c r="U122" s="339"/>
      <c r="V122" s="339"/>
    </row>
    <row r="123" spans="2:22" ht="42.75" customHeight="1">
      <c r="B123" s="338">
        <v>118</v>
      </c>
      <c r="C123" s="337" t="str">
        <f>[6]RMO!C121</f>
        <v>C-118</v>
      </c>
      <c r="D123" s="188" t="s">
        <v>1178</v>
      </c>
      <c r="E123" s="341">
        <f>+'[6]C-118'!H39</f>
        <v>3.67</v>
      </c>
      <c r="F123" s="341">
        <f>+'[6]C-118'!H51</f>
        <v>14.88</v>
      </c>
      <c r="G123" s="341">
        <f>+'[6]C-118'!H57</f>
        <v>0</v>
      </c>
      <c r="H123" s="340">
        <f>+'[6]C-118'!H63</f>
        <v>16.23</v>
      </c>
      <c r="I123" s="340">
        <f>+'[6]C-118'!H65</f>
        <v>34.78</v>
      </c>
      <c r="J123" s="340">
        <f>+'[6]C-118'!H66</f>
        <v>4.17</v>
      </c>
      <c r="K123" s="340">
        <f>+'[6]C-118'!H67</f>
        <v>3.48</v>
      </c>
      <c r="L123" s="374">
        <f>+'[6]C-118'!H68</f>
        <v>42.43</v>
      </c>
      <c r="M123" s="375">
        <f t="shared" si="6"/>
        <v>42.975139480339564</v>
      </c>
      <c r="N123" s="334">
        <f>+VLOOKUP(C123,[6]RENDIMIENTO!$A$5:$BI$190,61,FALSE)</f>
        <v>40.75</v>
      </c>
      <c r="O123" s="333">
        <f t="shared" si="7"/>
        <v>4.1226993865030669E-2</v>
      </c>
      <c r="P123" s="339"/>
      <c r="R123" s="238"/>
      <c r="S123" s="238"/>
      <c r="T123" s="339"/>
      <c r="U123" s="339"/>
      <c r="V123" s="339"/>
    </row>
    <row r="124" spans="2:22" ht="42.75" customHeight="1">
      <c r="B124" s="338">
        <v>119</v>
      </c>
      <c r="C124" s="337" t="str">
        <f>[6]RMO!C122</f>
        <v>C-119</v>
      </c>
      <c r="D124" s="188" t="s">
        <v>1179</v>
      </c>
      <c r="E124" s="341">
        <f>+'[6]C-119'!H39</f>
        <v>3.68</v>
      </c>
      <c r="F124" s="341">
        <f>+'[6]C-119'!H51</f>
        <v>14.9</v>
      </c>
      <c r="G124" s="341">
        <f>+'[6]C-119'!H57</f>
        <v>0</v>
      </c>
      <c r="H124" s="340">
        <f>+'[6]C-119'!H63</f>
        <v>16.239999999999998</v>
      </c>
      <c r="I124" s="340">
        <f>+'[6]C-119'!H65</f>
        <v>34.82</v>
      </c>
      <c r="J124" s="340">
        <f>+'[6]C-119'!H66</f>
        <v>4.18</v>
      </c>
      <c r="K124" s="340">
        <f>+'[6]C-119'!H67</f>
        <v>3.48</v>
      </c>
      <c r="L124" s="374">
        <f>+'[6]C-119'!H68</f>
        <v>42.48</v>
      </c>
      <c r="M124" s="375">
        <f t="shared" si="6"/>
        <v>43.025781878973007</v>
      </c>
      <c r="N124" s="334">
        <f>+VLOOKUP(C124,[6]RENDIMIENTO!$A$5:$BI$190,61,FALSE)</f>
        <v>40.75</v>
      </c>
      <c r="O124" s="333">
        <f t="shared" si="7"/>
        <v>4.2453987730061274E-2</v>
      </c>
      <c r="P124" s="339"/>
      <c r="R124" s="238"/>
      <c r="S124" s="238"/>
      <c r="T124" s="339"/>
      <c r="U124" s="339"/>
      <c r="V124" s="339"/>
    </row>
    <row r="125" spans="2:22" ht="42.75" customHeight="1">
      <c r="B125" s="338">
        <v>120</v>
      </c>
      <c r="C125" s="337" t="str">
        <f>[6]RMO!C123</f>
        <v>C-120</v>
      </c>
      <c r="D125" s="188" t="s">
        <v>1180</v>
      </c>
      <c r="E125" s="341">
        <f>+'[6]C-120'!H39</f>
        <v>3.68</v>
      </c>
      <c r="F125" s="341">
        <f>+'[6]C-120'!H51</f>
        <v>14.9</v>
      </c>
      <c r="G125" s="341">
        <f>+'[6]C-120'!H57</f>
        <v>0</v>
      </c>
      <c r="H125" s="340">
        <f>+'[6]C-120'!H63</f>
        <v>16.239999999999998</v>
      </c>
      <c r="I125" s="340">
        <f>+'[6]C-120'!H65</f>
        <v>34.82</v>
      </c>
      <c r="J125" s="340">
        <f>+'[6]C-120'!H66</f>
        <v>4.18</v>
      </c>
      <c r="K125" s="340">
        <f>+'[6]C-120'!H67</f>
        <v>3.48</v>
      </c>
      <c r="L125" s="374">
        <f>+'[6]C-120'!H68</f>
        <v>42.48</v>
      </c>
      <c r="M125" s="375">
        <f t="shared" si="6"/>
        <v>43.025781878973007</v>
      </c>
      <c r="N125" s="334">
        <f>+VLOOKUP(C125,[6]RENDIMIENTO!$A$5:$BI$190,61,FALSE)</f>
        <v>40.75</v>
      </c>
      <c r="O125" s="333">
        <f t="shared" si="7"/>
        <v>4.2453987730061274E-2</v>
      </c>
      <c r="P125" s="339"/>
      <c r="R125" s="238"/>
      <c r="S125" s="238"/>
      <c r="T125" s="339"/>
      <c r="U125" s="339"/>
      <c r="V125" s="339"/>
    </row>
    <row r="126" spans="2:22" ht="42.75" customHeight="1">
      <c r="B126" s="338">
        <v>121</v>
      </c>
      <c r="C126" s="337" t="str">
        <f>[6]RMO!C124</f>
        <v>C-121</v>
      </c>
      <c r="D126" s="188" t="s">
        <v>1181</v>
      </c>
      <c r="E126" s="341">
        <f>+'[6]C-121'!H39</f>
        <v>3.68</v>
      </c>
      <c r="F126" s="341">
        <f>+'[6]C-121'!H51</f>
        <v>14.9</v>
      </c>
      <c r="G126" s="341">
        <f>+'[6]C-121'!H57</f>
        <v>0</v>
      </c>
      <c r="H126" s="340">
        <f>+'[6]C-121'!H63</f>
        <v>16.239999999999998</v>
      </c>
      <c r="I126" s="340">
        <f>+'[6]C-121'!H65</f>
        <v>34.82</v>
      </c>
      <c r="J126" s="340">
        <f>+'[6]C-121'!H66</f>
        <v>4.18</v>
      </c>
      <c r="K126" s="340">
        <f>+'[6]C-121'!H67</f>
        <v>3.48</v>
      </c>
      <c r="L126" s="374">
        <f>+'[6]C-121'!H68</f>
        <v>42.48</v>
      </c>
      <c r="M126" s="375">
        <f t="shared" si="6"/>
        <v>43.025781878973007</v>
      </c>
      <c r="N126" s="334">
        <f>+VLOOKUP(C126,[6]RENDIMIENTO!$A$5:$BI$190,61,FALSE)</f>
        <v>40.75</v>
      </c>
      <c r="O126" s="333">
        <f t="shared" si="7"/>
        <v>4.2453987730061274E-2</v>
      </c>
      <c r="P126" s="339"/>
      <c r="R126" s="238"/>
      <c r="S126" s="238"/>
      <c r="T126" s="339"/>
      <c r="U126" s="339"/>
      <c r="V126" s="339"/>
    </row>
    <row r="127" spans="2:22" ht="42.75" customHeight="1">
      <c r="B127" s="338">
        <v>122</v>
      </c>
      <c r="C127" s="337" t="str">
        <f>[6]RMO!C125</f>
        <v>C-122</v>
      </c>
      <c r="D127" s="188" t="s">
        <v>1182</v>
      </c>
      <c r="E127" s="341">
        <f>+'[6]C-122'!H39</f>
        <v>3.65</v>
      </c>
      <c r="F127" s="341">
        <f>+'[6]C-122'!H51</f>
        <v>14.81</v>
      </c>
      <c r="G127" s="341">
        <f>+'[6]C-122'!H57</f>
        <v>0</v>
      </c>
      <c r="H127" s="340">
        <f>+'[6]C-122'!H63</f>
        <v>16.149999999999999</v>
      </c>
      <c r="I127" s="340">
        <f>+'[6]C-122'!H65</f>
        <v>34.61</v>
      </c>
      <c r="J127" s="340">
        <f>+'[6]C-122'!H66</f>
        <v>4.1500000000000004</v>
      </c>
      <c r="K127" s="340">
        <f>+'[6]C-122'!H67</f>
        <v>3.46</v>
      </c>
      <c r="L127" s="374">
        <f>+'[6]C-122'!H68</f>
        <v>42.22</v>
      </c>
      <c r="M127" s="375">
        <f t="shared" si="6"/>
        <v>42.762441406079105</v>
      </c>
      <c r="N127" s="334">
        <f>+VLOOKUP(C127,[6]RENDIMIENTO!$A$5:$BI$190,61,FALSE)</f>
        <v>40.75</v>
      </c>
      <c r="O127" s="333">
        <f t="shared" si="7"/>
        <v>3.607361963190181E-2</v>
      </c>
      <c r="P127" s="339"/>
      <c r="R127" s="238"/>
      <c r="S127" s="238"/>
      <c r="T127" s="339"/>
      <c r="U127" s="339"/>
      <c r="V127" s="339"/>
    </row>
    <row r="128" spans="2:22" ht="42.75" customHeight="1">
      <c r="B128" s="338">
        <v>123</v>
      </c>
      <c r="C128" s="337" t="str">
        <f>[6]RMO!C126</f>
        <v>C-123</v>
      </c>
      <c r="D128" s="188" t="s">
        <v>1182</v>
      </c>
      <c r="E128" s="341">
        <f>+'[6]C-123'!H39</f>
        <v>3.65</v>
      </c>
      <c r="F128" s="341">
        <f>+'[6]C-123'!H51</f>
        <v>14.81</v>
      </c>
      <c r="G128" s="341">
        <f>+'[6]C-123'!H57</f>
        <v>0</v>
      </c>
      <c r="H128" s="340">
        <f>+'[6]C-123'!H63</f>
        <v>16.149999999999999</v>
      </c>
      <c r="I128" s="340">
        <f>+'[6]C-123'!H65</f>
        <v>34.61</v>
      </c>
      <c r="J128" s="340">
        <f>+'[6]C-123'!H66</f>
        <v>4.1500000000000004</v>
      </c>
      <c r="K128" s="340">
        <f>+'[6]C-123'!H67</f>
        <v>3.46</v>
      </c>
      <c r="L128" s="374">
        <f>+'[6]C-123'!H68</f>
        <v>42.22</v>
      </c>
      <c r="M128" s="375">
        <f t="shared" si="6"/>
        <v>42.762441406079105</v>
      </c>
      <c r="N128" s="334">
        <f>+VLOOKUP(C128,[6]RENDIMIENTO!$A$5:$BI$190,61,FALSE)</f>
        <v>40.75</v>
      </c>
      <c r="O128" s="333">
        <f t="shared" si="7"/>
        <v>3.607361963190181E-2</v>
      </c>
      <c r="P128" s="339"/>
      <c r="R128" s="238"/>
      <c r="S128" s="238"/>
      <c r="T128" s="339"/>
      <c r="U128" s="339"/>
      <c r="V128" s="339"/>
    </row>
    <row r="129" spans="2:22" ht="42.75" customHeight="1">
      <c r="B129" s="338">
        <v>124</v>
      </c>
      <c r="C129" s="337" t="str">
        <f>[6]RMO!C127</f>
        <v>C-124</v>
      </c>
      <c r="D129" s="188" t="s">
        <v>1183</v>
      </c>
      <c r="E129" s="341">
        <f>+'[6]C-124'!H39</f>
        <v>3.67</v>
      </c>
      <c r="F129" s="341">
        <f>+'[6]C-124'!H51</f>
        <v>14.87</v>
      </c>
      <c r="G129" s="341">
        <f>+'[6]C-124'!H57</f>
        <v>0</v>
      </c>
      <c r="H129" s="340">
        <f>+'[6]C-124'!H63</f>
        <v>16.22</v>
      </c>
      <c r="I129" s="340">
        <f>+'[6]C-124'!H65</f>
        <v>34.76</v>
      </c>
      <c r="J129" s="340">
        <f>+'[6]C-124'!H66</f>
        <v>4.17</v>
      </c>
      <c r="K129" s="340">
        <f>+'[6]C-124'!H67</f>
        <v>3.48</v>
      </c>
      <c r="L129" s="374">
        <f>+'[6]C-124'!H68</f>
        <v>42.41</v>
      </c>
      <c r="M129" s="375">
        <f t="shared" si="6"/>
        <v>42.954882520886187</v>
      </c>
      <c r="N129" s="334">
        <f>+VLOOKUP(C129,[6]RENDIMIENTO!$A$5:$BI$190,61,FALSE)</f>
        <v>40.75</v>
      </c>
      <c r="O129" s="333">
        <f t="shared" si="7"/>
        <v>4.0736196319018321E-2</v>
      </c>
      <c r="P129" s="339"/>
      <c r="R129" s="238"/>
      <c r="S129" s="238"/>
      <c r="T129" s="339"/>
      <c r="U129" s="339"/>
      <c r="V129" s="339"/>
    </row>
    <row r="130" spans="2:22" ht="42.75" customHeight="1">
      <c r="B130" s="338">
        <v>125</v>
      </c>
      <c r="C130" s="337" t="str">
        <f>[6]RMO!C128</f>
        <v>C-125</v>
      </c>
      <c r="D130" s="188" t="s">
        <v>1184</v>
      </c>
      <c r="E130" s="341">
        <f>+'[6]C-125'!H39</f>
        <v>4.28</v>
      </c>
      <c r="F130" s="341">
        <f>+'[6]C-125'!H51</f>
        <v>17.350000000000001</v>
      </c>
      <c r="G130" s="341">
        <f>+'[6]C-125'!H57</f>
        <v>0</v>
      </c>
      <c r="H130" s="340">
        <f>+'[6]C-125'!H63</f>
        <v>18.920000000000002</v>
      </c>
      <c r="I130" s="340">
        <f>+'[6]C-125'!H65</f>
        <v>40.549999999999997</v>
      </c>
      <c r="J130" s="340">
        <f>+'[6]C-125'!H66</f>
        <v>4.87</v>
      </c>
      <c r="K130" s="340">
        <f>+'[6]C-125'!H67</f>
        <v>4.0599999999999996</v>
      </c>
      <c r="L130" s="374">
        <f>+'[6]C-125'!H68</f>
        <v>49.48</v>
      </c>
      <c r="M130" s="375">
        <f t="shared" si="6"/>
        <v>50.115717687655</v>
      </c>
      <c r="N130" s="334">
        <f>+VLOOKUP(C130,[6]RENDIMIENTO!$A$5:$BI$190,61,FALSE)</f>
        <v>39.228000000000002</v>
      </c>
      <c r="O130" s="333">
        <f t="shared" si="7"/>
        <v>0.26134393800346678</v>
      </c>
      <c r="P130" s="339"/>
      <c r="R130" s="238"/>
      <c r="S130" s="238"/>
      <c r="T130" s="339"/>
      <c r="U130" s="339"/>
      <c r="V130" s="339"/>
    </row>
    <row r="131" spans="2:22" ht="42.75" customHeight="1">
      <c r="B131" s="338">
        <v>126</v>
      </c>
      <c r="C131" s="337" t="str">
        <f>[6]RMO!C129</f>
        <v>C-126</v>
      </c>
      <c r="D131" s="188" t="s">
        <v>1185</v>
      </c>
      <c r="E131" s="341">
        <f>+'[6]C-126'!H39</f>
        <v>4.8</v>
      </c>
      <c r="F131" s="341">
        <f>+'[6]C-126'!H51</f>
        <v>19.440000000000001</v>
      </c>
      <c r="G131" s="341">
        <f>+'[6]C-126'!H57</f>
        <v>0</v>
      </c>
      <c r="H131" s="340">
        <f>+'[6]C-126'!H63</f>
        <v>21.2</v>
      </c>
      <c r="I131" s="340">
        <f>+'[6]C-126'!H65</f>
        <v>45.44</v>
      </c>
      <c r="J131" s="340">
        <f>+'[6]C-126'!H66</f>
        <v>5.45</v>
      </c>
      <c r="K131" s="340">
        <f>+'[6]C-126'!H67</f>
        <v>4.54</v>
      </c>
      <c r="L131" s="374">
        <f>+'[6]C-126'!H68</f>
        <v>55.43</v>
      </c>
      <c r="M131" s="375">
        <f t="shared" si="6"/>
        <v>56.142163125034699</v>
      </c>
      <c r="N131" s="334">
        <f>+VLOOKUP(C131,[6]RENDIMIENTO!$A$5:$BI$190,61,FALSE)</f>
        <v>53.93</v>
      </c>
      <c r="O131" s="333">
        <f t="shared" si="7"/>
        <v>2.7813832746152421E-2</v>
      </c>
      <c r="P131" s="339"/>
      <c r="R131" s="238"/>
      <c r="S131" s="238"/>
      <c r="T131" s="339"/>
      <c r="U131" s="339"/>
      <c r="V131" s="339"/>
    </row>
    <row r="132" spans="2:22" ht="42.75" customHeight="1">
      <c r="B132" s="338">
        <v>127</v>
      </c>
      <c r="C132" s="337" t="str">
        <f>[6]RMO!C130</f>
        <v>C-127</v>
      </c>
      <c r="D132" s="188" t="s">
        <v>1186</v>
      </c>
      <c r="E132" s="341">
        <f>+'[6]C-127'!H39</f>
        <v>4.8</v>
      </c>
      <c r="F132" s="341">
        <f>+'[6]C-127'!H51</f>
        <v>19.440000000000001</v>
      </c>
      <c r="G132" s="341">
        <f>+'[6]C-127'!H57</f>
        <v>0</v>
      </c>
      <c r="H132" s="340">
        <f>+'[6]C-127'!H63</f>
        <v>21.2</v>
      </c>
      <c r="I132" s="340">
        <f>+'[6]C-127'!H65</f>
        <v>45.44</v>
      </c>
      <c r="J132" s="340">
        <f>+'[6]C-127'!H66</f>
        <v>5.45</v>
      </c>
      <c r="K132" s="340">
        <f>+'[6]C-127'!H67</f>
        <v>4.54</v>
      </c>
      <c r="L132" s="374">
        <f>+'[6]C-127'!H68</f>
        <v>55.43</v>
      </c>
      <c r="M132" s="375">
        <f t="shared" si="6"/>
        <v>56.142163125034699</v>
      </c>
      <c r="N132" s="334">
        <f>+VLOOKUP(C132,[6]RENDIMIENTO!$A$5:$BI$190,61,FALSE)</f>
        <v>53.93</v>
      </c>
      <c r="O132" s="333">
        <f t="shared" si="7"/>
        <v>2.7813832746152421E-2</v>
      </c>
      <c r="P132" s="339"/>
      <c r="R132" s="238"/>
      <c r="S132" s="238"/>
      <c r="T132" s="339"/>
      <c r="U132" s="339"/>
      <c r="V132" s="339"/>
    </row>
    <row r="133" spans="2:22" ht="42.75" customHeight="1">
      <c r="B133" s="338">
        <v>128</v>
      </c>
      <c r="C133" s="337" t="str">
        <f>[6]RMO!C131</f>
        <v>C-128</v>
      </c>
      <c r="D133" s="188" t="s">
        <v>1187</v>
      </c>
      <c r="E133" s="341">
        <f>+'[6]C-128'!H39</f>
        <v>4.8</v>
      </c>
      <c r="F133" s="341">
        <f>+'[6]C-128'!H51</f>
        <v>19.440000000000001</v>
      </c>
      <c r="G133" s="341">
        <f>+'[6]C-128'!H57</f>
        <v>0</v>
      </c>
      <c r="H133" s="340">
        <f>+'[6]C-128'!H63</f>
        <v>21.2</v>
      </c>
      <c r="I133" s="340">
        <f>+'[6]C-128'!H65</f>
        <v>45.44</v>
      </c>
      <c r="J133" s="340">
        <f>+'[6]C-128'!H66</f>
        <v>5.45</v>
      </c>
      <c r="K133" s="340">
        <f>+'[6]C-128'!H67</f>
        <v>4.54</v>
      </c>
      <c r="L133" s="374">
        <f>+'[6]C-128'!H68</f>
        <v>55.43</v>
      </c>
      <c r="M133" s="375">
        <f t="shared" si="6"/>
        <v>56.142163125034699</v>
      </c>
      <c r="N133" s="334">
        <f>+VLOOKUP(C133,[6]RENDIMIENTO!$A$5:$BI$190,61,FALSE)</f>
        <v>53.93</v>
      </c>
      <c r="O133" s="333">
        <f t="shared" si="7"/>
        <v>2.7813832746152421E-2</v>
      </c>
      <c r="P133" s="339"/>
      <c r="R133" s="238"/>
      <c r="S133" s="238"/>
      <c r="T133" s="339"/>
      <c r="U133" s="339"/>
      <c r="V133" s="339"/>
    </row>
    <row r="134" spans="2:22" ht="42.75" customHeight="1">
      <c r="B134" s="338">
        <v>129</v>
      </c>
      <c r="C134" s="337" t="str">
        <f>[6]RMO!C132</f>
        <v>C-129</v>
      </c>
      <c r="D134" s="188" t="s">
        <v>1188</v>
      </c>
      <c r="E134" s="341">
        <f>+'[6]C-129'!H39</f>
        <v>4.8</v>
      </c>
      <c r="F134" s="341">
        <f>+'[6]C-129'!H51</f>
        <v>19.440000000000001</v>
      </c>
      <c r="G134" s="341">
        <f>+'[6]C-129'!H57</f>
        <v>0</v>
      </c>
      <c r="H134" s="340">
        <f>+'[6]C-129'!H63</f>
        <v>21.2</v>
      </c>
      <c r="I134" s="340">
        <f>+'[6]C-129'!H65</f>
        <v>45.44</v>
      </c>
      <c r="J134" s="340">
        <f>+'[6]C-129'!H66</f>
        <v>5.45</v>
      </c>
      <c r="K134" s="340">
        <f>+'[6]C-129'!H67</f>
        <v>4.54</v>
      </c>
      <c r="L134" s="374">
        <f>+'[6]C-129'!H68</f>
        <v>55.43</v>
      </c>
      <c r="M134" s="375">
        <f t="shared" ref="M134:M165" si="8">IF(L134*(1+$M$3)&gt;0,L134*(1+$M$3)," ")</f>
        <v>56.142163125034699</v>
      </c>
      <c r="N134" s="334">
        <f>+VLOOKUP(C134,[6]RENDIMIENTO!$A$5:$BI$190,61,FALSE)</f>
        <v>53.93</v>
      </c>
      <c r="O134" s="333">
        <f t="shared" ref="O134:O165" si="9">IFERROR((L134-N134)/N134," ")</f>
        <v>2.7813832746152421E-2</v>
      </c>
      <c r="P134" s="339"/>
      <c r="R134" s="238"/>
      <c r="S134" s="238"/>
      <c r="T134" s="339"/>
      <c r="U134" s="339"/>
      <c r="V134" s="339"/>
    </row>
    <row r="135" spans="2:22" ht="42.75" customHeight="1">
      <c r="B135" s="338">
        <v>130</v>
      </c>
      <c r="C135" s="337" t="str">
        <f>[6]RMO!C133</f>
        <v>C-130</v>
      </c>
      <c r="D135" s="188" t="s">
        <v>1189</v>
      </c>
      <c r="E135" s="341">
        <f>+'[6]C-130'!H39</f>
        <v>1.65</v>
      </c>
      <c r="F135" s="341">
        <f>+'[6]C-130'!H51</f>
        <v>6.7</v>
      </c>
      <c r="G135" s="341">
        <f>+'[6]C-130'!H57</f>
        <v>0</v>
      </c>
      <c r="H135" s="340">
        <f>+'[6]C-130'!H63</f>
        <v>7.31</v>
      </c>
      <c r="I135" s="340">
        <f>+'[6]C-130'!H65</f>
        <v>15.66</v>
      </c>
      <c r="J135" s="340">
        <f>+'[6]C-130'!H66</f>
        <v>1.88</v>
      </c>
      <c r="K135" s="340">
        <f>+'[6]C-130'!H67</f>
        <v>1.57</v>
      </c>
      <c r="L135" s="374">
        <f>+'[6]C-130'!H68</f>
        <v>19.11</v>
      </c>
      <c r="M135" s="375">
        <f t="shared" si="8"/>
        <v>19.35552475770184</v>
      </c>
      <c r="N135" s="334">
        <f>+VLOOKUP(C135,[6]RENDIMIENTO!$A$5:$BI$190,61,FALSE)</f>
        <v>18.03</v>
      </c>
      <c r="O135" s="333">
        <f t="shared" si="9"/>
        <v>5.990016638935098E-2</v>
      </c>
      <c r="P135" s="339"/>
      <c r="R135" s="238"/>
      <c r="S135" s="238"/>
      <c r="T135" s="339"/>
      <c r="U135" s="339"/>
      <c r="V135" s="339"/>
    </row>
    <row r="136" spans="2:22" ht="42.75" customHeight="1">
      <c r="B136" s="338">
        <v>131</v>
      </c>
      <c r="C136" s="337" t="str">
        <f>[6]RMO!C134</f>
        <v>C-131</v>
      </c>
      <c r="D136" s="188" t="s">
        <v>1190</v>
      </c>
      <c r="E136" s="341">
        <f>+'[6]C-131'!H39</f>
        <v>1.89</v>
      </c>
      <c r="F136" s="341">
        <f>+'[6]C-131'!H51</f>
        <v>7.64</v>
      </c>
      <c r="G136" s="341">
        <f>+'[6]C-131'!H57</f>
        <v>0</v>
      </c>
      <c r="H136" s="340">
        <f>+'[6]C-131'!H63</f>
        <v>8.33</v>
      </c>
      <c r="I136" s="340">
        <f>+'[6]C-131'!H65</f>
        <v>17.86</v>
      </c>
      <c r="J136" s="340">
        <f>+'[6]C-131'!H66</f>
        <v>2.14</v>
      </c>
      <c r="K136" s="340">
        <f>+'[6]C-131'!H67</f>
        <v>1.79</v>
      </c>
      <c r="L136" s="374">
        <f>+'[6]C-131'!H68</f>
        <v>21.79</v>
      </c>
      <c r="M136" s="375">
        <f t="shared" si="8"/>
        <v>22.069957324454375</v>
      </c>
      <c r="N136" s="334">
        <f>+VLOOKUP(C136,[6]RENDIMIENTO!$A$5:$BI$190,61,FALSE)</f>
        <v>20.72</v>
      </c>
      <c r="O136" s="333">
        <f t="shared" si="9"/>
        <v>5.1640926640926656E-2</v>
      </c>
      <c r="P136" s="339"/>
      <c r="R136" s="238"/>
      <c r="S136" s="238"/>
      <c r="T136" s="339"/>
      <c r="U136" s="339"/>
      <c r="V136" s="339"/>
    </row>
    <row r="137" spans="2:22" ht="42.75" customHeight="1">
      <c r="B137" s="338">
        <v>132</v>
      </c>
      <c r="C137" s="337" t="str">
        <f>[6]RMO!C135</f>
        <v>C-132</v>
      </c>
      <c r="D137" s="188" t="s">
        <v>1191</v>
      </c>
      <c r="E137" s="341">
        <f>+'[6]C-132'!H39</f>
        <v>1.64</v>
      </c>
      <c r="F137" s="341">
        <f>+'[6]C-132'!H51</f>
        <v>6.66</v>
      </c>
      <c r="G137" s="341">
        <f>+'[6]C-132'!H57</f>
        <v>0</v>
      </c>
      <c r="H137" s="340">
        <f>+'[6]C-132'!H63</f>
        <v>7.26</v>
      </c>
      <c r="I137" s="340">
        <f>+'[6]C-132'!H65</f>
        <v>15.56</v>
      </c>
      <c r="J137" s="340">
        <f>+'[6]C-132'!H66</f>
        <v>1.87</v>
      </c>
      <c r="K137" s="340">
        <f>+'[6]C-132'!H67</f>
        <v>1.56</v>
      </c>
      <c r="L137" s="374">
        <f>+'[6]C-132'!H68</f>
        <v>18.989999999999998</v>
      </c>
      <c r="M137" s="375">
        <f t="shared" si="8"/>
        <v>19.233983000981578</v>
      </c>
      <c r="N137" s="334">
        <f>+VLOOKUP(C137,[6]RENDIMIENTO!$A$5:$BI$190,61,FALSE)</f>
        <v>18.03</v>
      </c>
      <c r="O137" s="333">
        <f t="shared" si="9"/>
        <v>5.3244592346089699E-2</v>
      </c>
      <c r="P137" s="339"/>
      <c r="R137" s="238"/>
      <c r="S137" s="238"/>
      <c r="T137" s="339"/>
      <c r="U137" s="339"/>
      <c r="V137" s="339"/>
    </row>
    <row r="138" spans="2:22" ht="42.75" customHeight="1">
      <c r="B138" s="338">
        <v>133</v>
      </c>
      <c r="C138" s="337" t="str">
        <f>[6]RMO!C136</f>
        <v>C-133</v>
      </c>
      <c r="D138" s="188" t="s">
        <v>1192</v>
      </c>
      <c r="E138" s="341">
        <f>+'[6]C-133'!H39</f>
        <v>2.39</v>
      </c>
      <c r="F138" s="341">
        <f>+'[6]C-133'!H51</f>
        <v>9.67</v>
      </c>
      <c r="G138" s="341">
        <f>+'[6]C-133'!H57</f>
        <v>0</v>
      </c>
      <c r="H138" s="340">
        <f>+'[6]C-133'!H63</f>
        <v>10.55</v>
      </c>
      <c r="I138" s="340">
        <f>+'[6]C-133'!H65</f>
        <v>22.61</v>
      </c>
      <c r="J138" s="340">
        <f>+'[6]C-133'!H66</f>
        <v>2.71</v>
      </c>
      <c r="K138" s="340">
        <f>+'[6]C-133'!H67</f>
        <v>2.2599999999999998</v>
      </c>
      <c r="L138" s="374">
        <f>+'[6]C-133'!H68</f>
        <v>27.58</v>
      </c>
      <c r="M138" s="375">
        <f t="shared" si="8"/>
        <v>27.934347086207051</v>
      </c>
      <c r="N138" s="334">
        <f>+VLOOKUP(C138,[6]RENDIMIENTO!$A$5:$BI$190,61,FALSE)</f>
        <v>26.13</v>
      </c>
      <c r="O138" s="333">
        <f t="shared" si="9"/>
        <v>5.5491771909682332E-2</v>
      </c>
      <c r="P138" s="339"/>
      <c r="R138" s="238"/>
      <c r="S138" s="238"/>
      <c r="T138" s="339"/>
      <c r="U138" s="339"/>
      <c r="V138" s="339"/>
    </row>
    <row r="139" spans="2:22" ht="42.75" customHeight="1">
      <c r="B139" s="338">
        <v>134</v>
      </c>
      <c r="C139" s="337" t="str">
        <f>[6]RMO!C137</f>
        <v>C-134</v>
      </c>
      <c r="D139" s="188" t="s">
        <v>1193</v>
      </c>
      <c r="E139" s="341">
        <f>+'[6]C-134'!H39</f>
        <v>3.43</v>
      </c>
      <c r="F139" s="341">
        <f>+'[6]C-134'!H51</f>
        <v>13.9</v>
      </c>
      <c r="G139" s="341">
        <f>+'[6]C-134'!H57</f>
        <v>0</v>
      </c>
      <c r="H139" s="340">
        <f>+'[6]C-134'!H63</f>
        <v>15.16</v>
      </c>
      <c r="I139" s="340">
        <f>+'[6]C-134'!H65</f>
        <v>32.49</v>
      </c>
      <c r="J139" s="340">
        <f>+'[6]C-134'!H66</f>
        <v>3.9</v>
      </c>
      <c r="K139" s="340">
        <f>+'[6]C-134'!H67</f>
        <v>3.25</v>
      </c>
      <c r="L139" s="374">
        <f>+'[6]C-134'!H68</f>
        <v>39.64</v>
      </c>
      <c r="M139" s="375">
        <f t="shared" si="8"/>
        <v>40.149293636593463</v>
      </c>
      <c r="N139" s="334">
        <f>+VLOOKUP(C139,[6]RENDIMIENTO!$A$5:$BI$190,61,FALSE)</f>
        <v>8.83</v>
      </c>
      <c r="O139" s="333">
        <f t="shared" si="9"/>
        <v>3.4892412231030581</v>
      </c>
      <c r="P139" s="339"/>
      <c r="R139" s="238"/>
      <c r="S139" s="238"/>
      <c r="T139" s="339"/>
      <c r="U139" s="339"/>
      <c r="V139" s="339"/>
    </row>
    <row r="140" spans="2:22" ht="42.75" customHeight="1">
      <c r="B140" s="338">
        <v>135</v>
      </c>
      <c r="C140" s="337" t="str">
        <f>[6]RMO!C138</f>
        <v>C-135</v>
      </c>
      <c r="D140" s="188" t="s">
        <v>1194</v>
      </c>
      <c r="E140" s="341">
        <f>+'[6]C-135'!H39</f>
        <v>3.74</v>
      </c>
      <c r="F140" s="341">
        <f>+'[6]C-135'!H51</f>
        <v>15.15</v>
      </c>
      <c r="G140" s="341">
        <f>+'[6]C-135'!H57</f>
        <v>0</v>
      </c>
      <c r="H140" s="340">
        <f>+'[6]C-135'!H63</f>
        <v>16.53</v>
      </c>
      <c r="I140" s="340">
        <f>+'[6]C-135'!H65</f>
        <v>35.42</v>
      </c>
      <c r="J140" s="340">
        <f>+'[6]C-135'!H66</f>
        <v>4.25</v>
      </c>
      <c r="K140" s="340">
        <f>+'[6]C-135'!H67</f>
        <v>3.54</v>
      </c>
      <c r="L140" s="374">
        <f>+'[6]C-135'!H68</f>
        <v>43.21</v>
      </c>
      <c r="M140" s="375">
        <f t="shared" si="8"/>
        <v>43.765160899021275</v>
      </c>
      <c r="N140" s="334">
        <f>+VLOOKUP(C140,[6]RENDIMIENTO!$A$5:$BI$190,61,FALSE)</f>
        <v>10.199999999999999</v>
      </c>
      <c r="O140" s="333">
        <f t="shared" si="9"/>
        <v>3.2362745098039225</v>
      </c>
      <c r="P140" s="339"/>
      <c r="R140" s="238"/>
      <c r="S140" s="238"/>
      <c r="T140" s="339"/>
      <c r="U140" s="339"/>
      <c r="V140" s="339"/>
    </row>
    <row r="141" spans="2:22" ht="42.75" customHeight="1">
      <c r="B141" s="338">
        <v>136</v>
      </c>
      <c r="C141" s="337" t="str">
        <f>[6]RMO!C139</f>
        <v>C-136</v>
      </c>
      <c r="D141" s="188" t="s">
        <v>1195</v>
      </c>
      <c r="E141" s="341">
        <f>+'[6]C-136'!H39</f>
        <v>1.34</v>
      </c>
      <c r="F141" s="341">
        <f>+'[6]C-136'!H51</f>
        <v>5.43</v>
      </c>
      <c r="G141" s="341">
        <f>+'[6]C-136'!H57</f>
        <v>0</v>
      </c>
      <c r="H141" s="340">
        <f>+'[6]C-136'!H63</f>
        <v>5.92</v>
      </c>
      <c r="I141" s="340">
        <f>+'[6]C-136'!H65</f>
        <v>12.69</v>
      </c>
      <c r="J141" s="340">
        <f>+'[6]C-136'!H66</f>
        <v>1.52</v>
      </c>
      <c r="K141" s="340">
        <f>+'[6]C-136'!H67</f>
        <v>1.27</v>
      </c>
      <c r="L141" s="374">
        <f>+'[6]C-136'!H68</f>
        <v>15.48</v>
      </c>
      <c r="M141" s="375">
        <f t="shared" si="8"/>
        <v>15.678886616913895</v>
      </c>
      <c r="N141" s="334">
        <f>+VLOOKUP(C141,[6]RENDIMIENTO!$A$5:$BI$190,61,FALSE)</f>
        <v>13.58</v>
      </c>
      <c r="O141" s="333">
        <f t="shared" si="9"/>
        <v>0.13991163475699561</v>
      </c>
      <c r="P141" s="339"/>
      <c r="R141" s="238"/>
      <c r="S141" s="238"/>
      <c r="T141" s="339"/>
      <c r="U141" s="339"/>
      <c r="V141" s="339"/>
    </row>
    <row r="142" spans="2:22" ht="42.75" customHeight="1">
      <c r="B142" s="338">
        <v>137</v>
      </c>
      <c r="C142" s="337" t="str">
        <f>[6]RMO!C140</f>
        <v>C-137</v>
      </c>
      <c r="D142" s="188" t="s">
        <v>1196</v>
      </c>
      <c r="E142" s="341">
        <f>+'[6]C-137'!H39</f>
        <v>1.69</v>
      </c>
      <c r="F142" s="341">
        <f>+'[6]C-137'!H51</f>
        <v>6.83</v>
      </c>
      <c r="G142" s="341">
        <f>+'[6]C-137'!H57</f>
        <v>0</v>
      </c>
      <c r="H142" s="340">
        <f>+'[6]C-137'!H63</f>
        <v>7.45</v>
      </c>
      <c r="I142" s="340">
        <f>+'[6]C-137'!H65</f>
        <v>15.97</v>
      </c>
      <c r="J142" s="340">
        <f>+'[6]C-137'!H66</f>
        <v>1.92</v>
      </c>
      <c r="K142" s="340">
        <f>+'[6]C-137'!H67</f>
        <v>1.6</v>
      </c>
      <c r="L142" s="374">
        <f>+'[6]C-137'!H68</f>
        <v>19.489999999999998</v>
      </c>
      <c r="M142" s="375">
        <f t="shared" si="8"/>
        <v>19.740406987316007</v>
      </c>
      <c r="N142" s="334">
        <f>+VLOOKUP(C142,[6]RENDIMIENTO!$A$5:$BI$190,61,FALSE)</f>
        <v>15.69</v>
      </c>
      <c r="O142" s="333">
        <f t="shared" si="9"/>
        <v>0.24219247928616947</v>
      </c>
      <c r="P142" s="339"/>
      <c r="R142" s="238"/>
      <c r="S142" s="238"/>
      <c r="T142" s="339"/>
      <c r="U142" s="339"/>
      <c r="V142" s="339"/>
    </row>
    <row r="143" spans="2:22" ht="42.75" customHeight="1">
      <c r="B143" s="338">
        <v>138</v>
      </c>
      <c r="C143" s="337" t="str">
        <f>[6]RMO!C141</f>
        <v>C-138</v>
      </c>
      <c r="D143" s="188" t="s">
        <v>1197</v>
      </c>
      <c r="E143" s="341">
        <f>+'[6]C-138'!H39</f>
        <v>3.07</v>
      </c>
      <c r="F143" s="341">
        <f>+'[6]C-138'!H51</f>
        <v>12.44</v>
      </c>
      <c r="G143" s="341">
        <f>+'[6]C-138'!H57</f>
        <v>0</v>
      </c>
      <c r="H143" s="340">
        <f>+'[6]C-138'!H63</f>
        <v>13.56</v>
      </c>
      <c r="I143" s="340">
        <f>+'[6]C-138'!H65</f>
        <v>29.07</v>
      </c>
      <c r="J143" s="340">
        <f>+'[6]C-138'!H66</f>
        <v>3.49</v>
      </c>
      <c r="K143" s="340">
        <f>+'[6]C-138'!H67</f>
        <v>2.91</v>
      </c>
      <c r="L143" s="374">
        <f>+'[6]C-138'!H68</f>
        <v>35.47</v>
      </c>
      <c r="M143" s="375">
        <f t="shared" si="8"/>
        <v>35.925717590564325</v>
      </c>
      <c r="N143" s="334">
        <f>+VLOOKUP(C143,[6]RENDIMIENTO!$A$5:$BI$190,61,FALSE)</f>
        <v>33.96</v>
      </c>
      <c r="O143" s="333">
        <f t="shared" si="9"/>
        <v>4.4464075382803239E-2</v>
      </c>
      <c r="P143" s="339"/>
      <c r="R143" s="238"/>
      <c r="S143" s="238"/>
      <c r="T143" s="339"/>
      <c r="U143" s="339"/>
      <c r="V143" s="339"/>
    </row>
    <row r="144" spans="2:22" ht="42.75" customHeight="1">
      <c r="B144" s="338">
        <v>139</v>
      </c>
      <c r="C144" s="337" t="str">
        <f>[6]RMO!C142</f>
        <v>C-139</v>
      </c>
      <c r="D144" s="188" t="s">
        <v>1198</v>
      </c>
      <c r="E144" s="341">
        <f>+'[6]C-139'!H39</f>
        <v>3.07</v>
      </c>
      <c r="F144" s="341">
        <f>+'[6]C-139'!H51</f>
        <v>12.44</v>
      </c>
      <c r="G144" s="341">
        <f>+'[6]C-139'!H57</f>
        <v>0</v>
      </c>
      <c r="H144" s="340">
        <f>+'[6]C-139'!H63</f>
        <v>13.56</v>
      </c>
      <c r="I144" s="340">
        <f>+'[6]C-139'!H65</f>
        <v>29.07</v>
      </c>
      <c r="J144" s="340">
        <f>+'[6]C-139'!H66</f>
        <v>3.49</v>
      </c>
      <c r="K144" s="340">
        <f>+'[6]C-139'!H67</f>
        <v>2.91</v>
      </c>
      <c r="L144" s="374">
        <f>+'[6]C-139'!H68</f>
        <v>35.47</v>
      </c>
      <c r="M144" s="375">
        <f t="shared" si="8"/>
        <v>35.925717590564325</v>
      </c>
      <c r="N144" s="334">
        <f>+VLOOKUP(C144,[6]RENDIMIENTO!$A$5:$BI$190,61,FALSE)</f>
        <v>33.96</v>
      </c>
      <c r="O144" s="333">
        <f t="shared" si="9"/>
        <v>4.4464075382803239E-2</v>
      </c>
      <c r="P144" s="339"/>
      <c r="R144" s="238"/>
      <c r="S144" s="238"/>
      <c r="T144" s="339"/>
      <c r="U144" s="339"/>
      <c r="V144" s="339"/>
    </row>
    <row r="145" spans="2:22" ht="42.75" customHeight="1">
      <c r="B145" s="338">
        <v>140</v>
      </c>
      <c r="C145" s="337" t="str">
        <f>[6]RMO!C143</f>
        <v>C-140</v>
      </c>
      <c r="D145" s="188" t="s">
        <v>1199</v>
      </c>
      <c r="E145" s="341">
        <f>+'[6]C-140'!H39</f>
        <v>3.07</v>
      </c>
      <c r="F145" s="341">
        <f>+'[6]C-140'!H51</f>
        <v>12.44</v>
      </c>
      <c r="G145" s="341">
        <f>+'[6]C-140'!H57</f>
        <v>0</v>
      </c>
      <c r="H145" s="340">
        <f>+'[6]C-140'!H63</f>
        <v>13.56</v>
      </c>
      <c r="I145" s="340">
        <f>+'[6]C-140'!H65</f>
        <v>29.07</v>
      </c>
      <c r="J145" s="340">
        <f>+'[6]C-140'!H66</f>
        <v>3.49</v>
      </c>
      <c r="K145" s="340">
        <f>+'[6]C-140'!H67</f>
        <v>2.91</v>
      </c>
      <c r="L145" s="374">
        <f>+'[6]C-140'!H68</f>
        <v>35.47</v>
      </c>
      <c r="M145" s="375">
        <f t="shared" si="8"/>
        <v>35.925717590564325</v>
      </c>
      <c r="N145" s="334">
        <f>+VLOOKUP(C145,[6]RENDIMIENTO!$A$5:$BI$190,61,FALSE)</f>
        <v>33.96</v>
      </c>
      <c r="O145" s="333">
        <f t="shared" si="9"/>
        <v>4.4464075382803239E-2</v>
      </c>
      <c r="P145" s="339"/>
      <c r="R145" s="238"/>
      <c r="S145" s="238"/>
      <c r="T145" s="339"/>
      <c r="U145" s="339"/>
      <c r="V145" s="339"/>
    </row>
    <row r="146" spans="2:22" ht="42.75" customHeight="1">
      <c r="B146" s="338">
        <v>141</v>
      </c>
      <c r="C146" s="337" t="str">
        <f>[6]RMO!C144</f>
        <v>C-141</v>
      </c>
      <c r="D146" s="188" t="s">
        <v>1200</v>
      </c>
      <c r="E146" s="341">
        <f>+'[6]C-141'!H39</f>
        <v>3.07</v>
      </c>
      <c r="F146" s="341">
        <f>+'[6]C-141'!H51</f>
        <v>12.44</v>
      </c>
      <c r="G146" s="341">
        <f>+'[6]C-141'!H57</f>
        <v>0</v>
      </c>
      <c r="H146" s="340">
        <f>+'[6]C-141'!H63</f>
        <v>13.56</v>
      </c>
      <c r="I146" s="340">
        <f>+'[6]C-141'!H65</f>
        <v>29.07</v>
      </c>
      <c r="J146" s="340">
        <f>+'[6]C-141'!H66</f>
        <v>3.49</v>
      </c>
      <c r="K146" s="340">
        <f>+'[6]C-141'!H67</f>
        <v>2.91</v>
      </c>
      <c r="L146" s="374">
        <f>+'[6]C-141'!H68</f>
        <v>35.47</v>
      </c>
      <c r="M146" s="375">
        <f t="shared" si="8"/>
        <v>35.925717590564325</v>
      </c>
      <c r="N146" s="334">
        <f>+VLOOKUP(C146,[6]RENDIMIENTO!$A$5:$BI$190,61,FALSE)</f>
        <v>33.96</v>
      </c>
      <c r="O146" s="333">
        <f t="shared" si="9"/>
        <v>4.4464075382803239E-2</v>
      </c>
      <c r="P146" s="339"/>
      <c r="R146" s="238"/>
      <c r="S146" s="238"/>
      <c r="T146" s="339"/>
      <c r="U146" s="339"/>
      <c r="V146" s="339"/>
    </row>
    <row r="147" spans="2:22" ht="42.75" customHeight="1">
      <c r="B147" s="338">
        <v>142</v>
      </c>
      <c r="C147" s="337" t="str">
        <f>[6]RMO!C145</f>
        <v>C-142</v>
      </c>
      <c r="D147" s="188" t="s">
        <v>1201</v>
      </c>
      <c r="E147" s="341">
        <f>+'[6]C-142'!H39</f>
        <v>2.21</v>
      </c>
      <c r="F147" s="341">
        <f>+'[6]C-142'!H51</f>
        <v>8.94</v>
      </c>
      <c r="G147" s="341">
        <f>+'[6]C-142'!H57</f>
        <v>0</v>
      </c>
      <c r="H147" s="340">
        <f>+'[6]C-142'!H63</f>
        <v>9.76</v>
      </c>
      <c r="I147" s="340">
        <f>+'[6]C-142'!H65</f>
        <v>20.91</v>
      </c>
      <c r="J147" s="340">
        <f>+'[6]C-142'!H66</f>
        <v>2.5099999999999998</v>
      </c>
      <c r="K147" s="340">
        <f>+'[6]C-142'!H67</f>
        <v>2.09</v>
      </c>
      <c r="L147" s="374">
        <f>+'[6]C-142'!H68</f>
        <v>25.51</v>
      </c>
      <c r="M147" s="375">
        <f t="shared" si="8"/>
        <v>25.837751782782522</v>
      </c>
      <c r="N147" s="334">
        <f>+VLOOKUP(C147,[6]RENDIMIENTO!$A$5:$BI$190,61,FALSE)</f>
        <v>22.74</v>
      </c>
      <c r="O147" s="333">
        <f t="shared" si="9"/>
        <v>0.12181178540017605</v>
      </c>
      <c r="P147" s="339"/>
      <c r="R147" s="238"/>
      <c r="S147" s="238"/>
      <c r="T147" s="339"/>
      <c r="U147" s="339"/>
      <c r="V147" s="339"/>
    </row>
    <row r="148" spans="2:22" ht="42.75" customHeight="1">
      <c r="B148" s="338">
        <v>143</v>
      </c>
      <c r="C148" s="337" t="str">
        <f>[6]RMO!C146</f>
        <v>C-143</v>
      </c>
      <c r="D148" s="188" t="s">
        <v>1202</v>
      </c>
      <c r="E148" s="341">
        <f>+'[6]C-143'!H39</f>
        <v>2.5299999999999998</v>
      </c>
      <c r="F148" s="341">
        <f>+'[6]C-143'!H51</f>
        <v>10.26</v>
      </c>
      <c r="G148" s="341">
        <f>+'[6]C-143'!H57</f>
        <v>0</v>
      </c>
      <c r="H148" s="340">
        <f>+'[6]C-143'!H63</f>
        <v>11.2</v>
      </c>
      <c r="I148" s="340">
        <f>+'[6]C-143'!H65</f>
        <v>23.99</v>
      </c>
      <c r="J148" s="340">
        <f>+'[6]C-143'!H66</f>
        <v>2.88</v>
      </c>
      <c r="K148" s="340">
        <f>+'[6]C-143'!H67</f>
        <v>2.4</v>
      </c>
      <c r="L148" s="374">
        <f>+'[6]C-143'!H68</f>
        <v>29.27</v>
      </c>
      <c r="M148" s="375">
        <f t="shared" si="8"/>
        <v>29.64606016001742</v>
      </c>
      <c r="N148" s="334">
        <f>+VLOOKUP(C148,[6]RENDIMIENTO!$A$5:$BI$190,61,FALSE)</f>
        <v>26.13</v>
      </c>
      <c r="O148" s="333">
        <f t="shared" si="9"/>
        <v>0.12016838882510526</v>
      </c>
      <c r="P148" s="339"/>
      <c r="R148" s="238"/>
      <c r="S148" s="238"/>
      <c r="T148" s="339"/>
      <c r="U148" s="339"/>
      <c r="V148" s="339"/>
    </row>
    <row r="149" spans="2:22" ht="42.75" customHeight="1">
      <c r="B149" s="338">
        <v>144</v>
      </c>
      <c r="C149" s="337" t="str">
        <f>[6]RMO!C147</f>
        <v>C-144</v>
      </c>
      <c r="D149" s="188" t="s">
        <v>1203</v>
      </c>
      <c r="E149" s="341">
        <f>+'[6]C-144'!H39</f>
        <v>0.83</v>
      </c>
      <c r="F149" s="341">
        <f>+'[6]C-144'!H51</f>
        <v>3.35</v>
      </c>
      <c r="G149" s="341">
        <f>+'[6]C-144'!H57</f>
        <v>0</v>
      </c>
      <c r="H149" s="340">
        <f>+'[6]C-144'!H63</f>
        <v>3.65</v>
      </c>
      <c r="I149" s="340">
        <f>+'[6]C-144'!H65</f>
        <v>7.83</v>
      </c>
      <c r="J149" s="340">
        <f>+'[6]C-144'!H66</f>
        <v>0.94</v>
      </c>
      <c r="K149" s="340">
        <f>+'[6]C-144'!H67</f>
        <v>0.78</v>
      </c>
      <c r="L149" s="374">
        <f>+'[6]C-144'!H68</f>
        <v>9.5500000000000007</v>
      </c>
      <c r="M149" s="375">
        <f t="shared" si="8"/>
        <v>9.6726981389875775</v>
      </c>
      <c r="N149" s="334">
        <f>+VLOOKUP(C149,[6]RENDIMIENTO!$A$5:$BI$190,61,FALSE)</f>
        <v>20.37</v>
      </c>
      <c r="O149" s="333">
        <f t="shared" si="9"/>
        <v>-0.531173294059892</v>
      </c>
      <c r="P149" s="339"/>
      <c r="R149" s="238"/>
      <c r="S149" s="238"/>
      <c r="T149" s="339"/>
      <c r="U149" s="339"/>
      <c r="V149" s="339"/>
    </row>
    <row r="150" spans="2:22" ht="42.75" customHeight="1">
      <c r="B150" s="338">
        <v>145</v>
      </c>
      <c r="C150" s="337" t="str">
        <f>[6]RMO!C148</f>
        <v>C-145</v>
      </c>
      <c r="D150" s="188" t="s">
        <v>1204</v>
      </c>
      <c r="E150" s="341">
        <f>+'[6]C-145'!H39</f>
        <v>0.83</v>
      </c>
      <c r="F150" s="341">
        <f>+'[6]C-145'!H51</f>
        <v>3.35</v>
      </c>
      <c r="G150" s="341">
        <f>+'[6]C-145'!H57</f>
        <v>0</v>
      </c>
      <c r="H150" s="340">
        <f>+'[6]C-145'!H63</f>
        <v>3.65</v>
      </c>
      <c r="I150" s="340">
        <f>+'[6]C-145'!H65</f>
        <v>7.83</v>
      </c>
      <c r="J150" s="340">
        <f>+'[6]C-145'!H66</f>
        <v>0.94</v>
      </c>
      <c r="K150" s="340">
        <f>+'[6]C-145'!H67</f>
        <v>0.78</v>
      </c>
      <c r="L150" s="374">
        <f>+'[6]C-145'!H68</f>
        <v>9.5500000000000007</v>
      </c>
      <c r="M150" s="375">
        <f t="shared" si="8"/>
        <v>9.6726981389875775</v>
      </c>
      <c r="N150" s="334">
        <f>+VLOOKUP(C150,[6]RENDIMIENTO!$A$5:$BI$190,61,FALSE)</f>
        <v>20.37</v>
      </c>
      <c r="O150" s="333">
        <f t="shared" si="9"/>
        <v>-0.531173294059892</v>
      </c>
      <c r="P150" s="339"/>
      <c r="R150" s="238"/>
      <c r="S150" s="238"/>
      <c r="T150" s="339"/>
      <c r="U150" s="339"/>
      <c r="V150" s="339"/>
    </row>
    <row r="151" spans="2:22" ht="42.75" customHeight="1">
      <c r="B151" s="338">
        <v>146</v>
      </c>
      <c r="C151" s="337" t="str">
        <f>[6]RMO!C149</f>
        <v>C-146</v>
      </c>
      <c r="D151" s="188" t="s">
        <v>1205</v>
      </c>
      <c r="E151" s="341">
        <f>+'[6]C-146'!H39</f>
        <v>1.1299999999999999</v>
      </c>
      <c r="F151" s="341">
        <f>+'[6]C-146'!H51</f>
        <v>4.59</v>
      </c>
      <c r="G151" s="341">
        <f>+'[6]C-146'!H57</f>
        <v>0</v>
      </c>
      <c r="H151" s="340">
        <f>+'[6]C-146'!H63</f>
        <v>5.01</v>
      </c>
      <c r="I151" s="340">
        <f>+'[6]C-146'!H65</f>
        <v>10.73</v>
      </c>
      <c r="J151" s="340">
        <f>+'[6]C-146'!H66</f>
        <v>1.29</v>
      </c>
      <c r="K151" s="340">
        <f>+'[6]C-146'!H67</f>
        <v>1.07</v>
      </c>
      <c r="L151" s="374">
        <f>+'[6]C-146'!H68</f>
        <v>13.09</v>
      </c>
      <c r="M151" s="375">
        <f t="shared" si="8"/>
        <v>13.258179962235328</v>
      </c>
      <c r="N151" s="334">
        <f>+VLOOKUP(C151,[6]RENDIMIENTO!$A$5:$BI$190,61,FALSE)</f>
        <v>23.38</v>
      </c>
      <c r="O151" s="333">
        <f t="shared" si="9"/>
        <v>-0.44011976047904189</v>
      </c>
      <c r="P151" s="339"/>
      <c r="R151" s="238"/>
      <c r="S151" s="238"/>
      <c r="T151" s="339"/>
      <c r="U151" s="339"/>
      <c r="V151" s="339"/>
    </row>
    <row r="152" spans="2:22" ht="42.75" customHeight="1">
      <c r="B152" s="338">
        <v>147</v>
      </c>
      <c r="C152" s="337" t="str">
        <f>[6]RMO!C150</f>
        <v>C-147</v>
      </c>
      <c r="D152" s="188" t="s">
        <v>1206</v>
      </c>
      <c r="E152" s="341">
        <f>+'[6]C-147'!H39</f>
        <v>1.1299999999999999</v>
      </c>
      <c r="F152" s="341">
        <f>+'[6]C-147'!H51</f>
        <v>4.57</v>
      </c>
      <c r="G152" s="341">
        <f>+'[6]C-147'!H57</f>
        <v>0</v>
      </c>
      <c r="H152" s="340">
        <f>+'[6]C-147'!H63</f>
        <v>4.99</v>
      </c>
      <c r="I152" s="340">
        <f>+'[6]C-147'!H65</f>
        <v>10.69</v>
      </c>
      <c r="J152" s="340">
        <f>+'[6]C-147'!H66</f>
        <v>1.28</v>
      </c>
      <c r="K152" s="340">
        <f>+'[6]C-147'!H67</f>
        <v>1.07</v>
      </c>
      <c r="L152" s="374">
        <f>+'[6]C-147'!H68</f>
        <v>13.04</v>
      </c>
      <c r="M152" s="375">
        <f t="shared" si="8"/>
        <v>13.207537563601884</v>
      </c>
      <c r="N152" s="334">
        <f>+VLOOKUP(C152,[6]RENDIMIENTO!$A$5:$BI$190,61,FALSE)</f>
        <v>31.91</v>
      </c>
      <c r="O152" s="333">
        <f t="shared" si="9"/>
        <v>-0.59135067376997807</v>
      </c>
      <c r="P152" s="339"/>
      <c r="R152" s="238"/>
      <c r="S152" s="238"/>
      <c r="T152" s="339"/>
      <c r="U152" s="339"/>
      <c r="V152" s="339"/>
    </row>
    <row r="153" spans="2:22" ht="42.75" customHeight="1">
      <c r="B153" s="338">
        <v>148</v>
      </c>
      <c r="C153" s="337" t="str">
        <f>[6]RMO!C151</f>
        <v>C-148</v>
      </c>
      <c r="D153" s="188" t="s">
        <v>1207</v>
      </c>
      <c r="E153" s="341">
        <f>+'[6]C-148'!H39</f>
        <v>1.43</v>
      </c>
      <c r="F153" s="341">
        <f>+'[6]C-148'!H51</f>
        <v>5.79</v>
      </c>
      <c r="G153" s="341">
        <f>+'[6]C-148'!H57</f>
        <v>0</v>
      </c>
      <c r="H153" s="340">
        <f>+'[6]C-148'!H63</f>
        <v>6.31</v>
      </c>
      <c r="I153" s="340">
        <f>+'[6]C-148'!H65</f>
        <v>13.53</v>
      </c>
      <c r="J153" s="340">
        <f>+'[6]C-148'!H66</f>
        <v>1.62</v>
      </c>
      <c r="K153" s="340">
        <f>+'[6]C-148'!H67</f>
        <v>1.35</v>
      </c>
      <c r="L153" s="374">
        <f>+'[6]C-148'!H68</f>
        <v>16.5</v>
      </c>
      <c r="M153" s="375">
        <f t="shared" si="8"/>
        <v>16.711991549036128</v>
      </c>
      <c r="N153" s="334">
        <f>+VLOOKUP(C153,[6]RENDIMIENTO!$A$5:$BI$190,61,FALSE)</f>
        <v>27.31</v>
      </c>
      <c r="O153" s="333">
        <f t="shared" si="9"/>
        <v>-0.39582570487001095</v>
      </c>
      <c r="P153" s="339"/>
      <c r="R153" s="238"/>
      <c r="S153" s="238"/>
      <c r="T153" s="339"/>
      <c r="U153" s="339"/>
      <c r="V153" s="339"/>
    </row>
    <row r="154" spans="2:22" ht="42.75" customHeight="1">
      <c r="B154" s="338">
        <v>149</v>
      </c>
      <c r="C154" s="337" t="str">
        <f>[6]RMO!C152</f>
        <v>C-149</v>
      </c>
      <c r="D154" s="188" t="s">
        <v>1208</v>
      </c>
      <c r="E154" s="341">
        <f>+'[6]C-149'!H39</f>
        <v>1.73</v>
      </c>
      <c r="F154" s="341">
        <f>+'[6]C-149'!H51</f>
        <v>7.02</v>
      </c>
      <c r="G154" s="341">
        <f>+'[6]C-149'!H57</f>
        <v>0</v>
      </c>
      <c r="H154" s="340">
        <f>+'[6]C-149'!H63</f>
        <v>7.66</v>
      </c>
      <c r="I154" s="340">
        <f>+'[6]C-149'!H65</f>
        <v>16.41</v>
      </c>
      <c r="J154" s="340">
        <f>+'[6]C-149'!H66</f>
        <v>1.97</v>
      </c>
      <c r="K154" s="340">
        <f>+'[6]C-149'!H67</f>
        <v>1.64</v>
      </c>
      <c r="L154" s="374">
        <f>+'[6]C-149'!H68</f>
        <v>20.02</v>
      </c>
      <c r="M154" s="375">
        <f t="shared" si="8"/>
        <v>20.277216412830501</v>
      </c>
      <c r="N154" s="334">
        <f>+VLOOKUP(C154,[6]RENDIMIENTO!$A$5:$BI$190,61,FALSE)</f>
        <v>31.91</v>
      </c>
      <c r="O154" s="333">
        <f t="shared" si="9"/>
        <v>-0.37261046693826388</v>
      </c>
      <c r="P154" s="339"/>
      <c r="R154" s="238"/>
      <c r="S154" s="238"/>
      <c r="T154" s="339"/>
      <c r="U154" s="339"/>
      <c r="V154" s="339"/>
    </row>
    <row r="155" spans="2:22" ht="42.75" customHeight="1">
      <c r="B155" s="338">
        <v>150</v>
      </c>
      <c r="C155" s="337" t="str">
        <f>[6]RMO!C153</f>
        <v>C-150</v>
      </c>
      <c r="D155" s="188" t="s">
        <v>1209</v>
      </c>
      <c r="E155" s="341">
        <f>+'[6]C-150'!H39</f>
        <v>1.39</v>
      </c>
      <c r="F155" s="341">
        <f>+'[6]C-150'!H51</f>
        <v>5.63</v>
      </c>
      <c r="G155" s="341">
        <f>+'[6]C-150'!H57</f>
        <v>0</v>
      </c>
      <c r="H155" s="340">
        <f>+'[6]C-150'!H63</f>
        <v>6.14</v>
      </c>
      <c r="I155" s="340">
        <f>+'[6]C-150'!H65</f>
        <v>13.16</v>
      </c>
      <c r="J155" s="340">
        <f>+'[6]C-150'!H66</f>
        <v>1.58</v>
      </c>
      <c r="K155" s="340">
        <f>+'[6]C-150'!H67</f>
        <v>1.32</v>
      </c>
      <c r="L155" s="374">
        <f>+'[6]C-150'!H68</f>
        <v>16.059999999999999</v>
      </c>
      <c r="M155" s="375">
        <f t="shared" si="8"/>
        <v>16.26633844106183</v>
      </c>
      <c r="N155" s="334">
        <f>+VLOOKUP(C155,[6]RENDIMIENTO!$A$5:$BI$190,61,FALSE)</f>
        <v>40.75</v>
      </c>
      <c r="O155" s="333">
        <f t="shared" si="9"/>
        <v>-0.60588957055214732</v>
      </c>
      <c r="P155" s="339"/>
      <c r="R155" s="238"/>
      <c r="S155" s="238"/>
      <c r="T155" s="339"/>
      <c r="U155" s="339"/>
      <c r="V155" s="339"/>
    </row>
    <row r="156" spans="2:22" ht="42.75" customHeight="1">
      <c r="B156" s="338">
        <v>151</v>
      </c>
      <c r="C156" s="337" t="str">
        <f>[6]RMO!C154</f>
        <v>C-151</v>
      </c>
      <c r="D156" s="188" t="s">
        <v>1210</v>
      </c>
      <c r="E156" s="341">
        <f>+'[6]C-151'!H39</f>
        <v>1.9</v>
      </c>
      <c r="F156" s="341">
        <f>+'[6]C-151'!H51</f>
        <v>7.7</v>
      </c>
      <c r="G156" s="341">
        <f>+'[6]C-151'!H57</f>
        <v>0</v>
      </c>
      <c r="H156" s="340">
        <f>+'[6]C-151'!H63</f>
        <v>8.4</v>
      </c>
      <c r="I156" s="340">
        <f>+'[6]C-151'!H65</f>
        <v>18</v>
      </c>
      <c r="J156" s="340">
        <f>+'[6]C-151'!H66</f>
        <v>2.16</v>
      </c>
      <c r="K156" s="340">
        <f>+'[6]C-151'!H67</f>
        <v>1.8</v>
      </c>
      <c r="L156" s="374">
        <f>+'[6]C-151'!H68</f>
        <v>21.96</v>
      </c>
      <c r="M156" s="375">
        <f t="shared" si="8"/>
        <v>22.242141479808083</v>
      </c>
      <c r="N156" s="334">
        <f>+VLOOKUP(C156,[6]RENDIMIENTO!$A$5:$BI$190,61,FALSE)</f>
        <v>40.75</v>
      </c>
      <c r="O156" s="333">
        <f t="shared" si="9"/>
        <v>-0.46110429447852758</v>
      </c>
      <c r="P156" s="339"/>
      <c r="R156" s="238"/>
      <c r="S156" s="238"/>
      <c r="T156" s="339"/>
      <c r="U156" s="339"/>
      <c r="V156" s="339"/>
    </row>
    <row r="157" spans="2:22" ht="42.75" customHeight="1">
      <c r="B157" s="338">
        <v>152</v>
      </c>
      <c r="C157" s="337" t="str">
        <f>[6]RMO!C155</f>
        <v>C-152</v>
      </c>
      <c r="D157" s="188" t="s">
        <v>1211</v>
      </c>
      <c r="E157" s="341">
        <f>+'[6]C-152'!H39</f>
        <v>1.72</v>
      </c>
      <c r="F157" s="341">
        <f>+'[6]C-152'!H51</f>
        <v>6.99</v>
      </c>
      <c r="G157" s="341">
        <f>+'[6]C-152'!H57</f>
        <v>0</v>
      </c>
      <c r="H157" s="340">
        <f>+'[6]C-152'!H63</f>
        <v>7.62</v>
      </c>
      <c r="I157" s="340">
        <f>+'[6]C-152'!H65</f>
        <v>16.329999999999998</v>
      </c>
      <c r="J157" s="340">
        <f>+'[6]C-152'!H66</f>
        <v>1.96</v>
      </c>
      <c r="K157" s="340">
        <f>+'[6]C-152'!H67</f>
        <v>1.63</v>
      </c>
      <c r="L157" s="374">
        <f>+'[6]C-152'!H68</f>
        <v>19.920000000000002</v>
      </c>
      <c r="M157" s="375">
        <f t="shared" si="8"/>
        <v>20.175931615563616</v>
      </c>
      <c r="N157" s="334">
        <f>+VLOOKUP(C157,[6]RENDIMIENTO!$A$5:$BI$190,61,FALSE)</f>
        <v>0</v>
      </c>
      <c r="O157" s="333" t="str">
        <f t="shared" si="9"/>
        <v xml:space="preserve"> </v>
      </c>
      <c r="P157" s="339"/>
      <c r="R157" s="238"/>
      <c r="S157" s="238"/>
      <c r="T157" s="339"/>
      <c r="U157" s="339"/>
      <c r="V157" s="339"/>
    </row>
    <row r="158" spans="2:22" ht="42.75" customHeight="1">
      <c r="B158" s="338">
        <v>153</v>
      </c>
      <c r="C158" s="337" t="str">
        <f>[6]RMO!C156</f>
        <v>C-153</v>
      </c>
      <c r="D158" s="188" t="s">
        <v>1212</v>
      </c>
      <c r="E158" s="341">
        <f>+'[6]C-153'!H39</f>
        <v>2.4700000000000002</v>
      </c>
      <c r="F158" s="341">
        <f>+'[6]C-153'!H51</f>
        <v>10.01</v>
      </c>
      <c r="G158" s="341">
        <f>+'[6]C-153'!H57</f>
        <v>0</v>
      </c>
      <c r="H158" s="340">
        <f>+'[6]C-153'!H63</f>
        <v>10.91</v>
      </c>
      <c r="I158" s="340">
        <f>+'[6]C-153'!H65</f>
        <v>23.39</v>
      </c>
      <c r="J158" s="340">
        <f>+'[6]C-153'!H66</f>
        <v>2.81</v>
      </c>
      <c r="K158" s="340">
        <f>+'[6]C-153'!H67</f>
        <v>2.34</v>
      </c>
      <c r="L158" s="374">
        <f>+'[6]C-153'!H68</f>
        <v>28.54</v>
      </c>
      <c r="M158" s="375">
        <f t="shared" si="8"/>
        <v>28.906681139969155</v>
      </c>
      <c r="N158" s="334">
        <f>+VLOOKUP(C158,[6]RENDIMIENTO!$A$5:$BI$190,61,FALSE)</f>
        <v>47.86</v>
      </c>
      <c r="O158" s="333">
        <f t="shared" si="9"/>
        <v>-0.40367739239448391</v>
      </c>
      <c r="P158" s="339"/>
      <c r="R158" s="238"/>
      <c r="S158" s="238"/>
      <c r="T158" s="339"/>
      <c r="U158" s="339"/>
      <c r="V158" s="339"/>
    </row>
    <row r="159" spans="2:22" ht="42.75" customHeight="1">
      <c r="B159" s="338">
        <v>154</v>
      </c>
      <c r="C159" s="337" t="str">
        <f>[6]RMO!C157</f>
        <v>C-154</v>
      </c>
      <c r="D159" s="188" t="s">
        <v>1213</v>
      </c>
      <c r="E159" s="341">
        <f>+'[6]C-154'!H39</f>
        <v>1.99</v>
      </c>
      <c r="F159" s="341">
        <f>+'[6]C-154'!H51</f>
        <v>8.0399999999999991</v>
      </c>
      <c r="G159" s="341">
        <f>+'[6]C-154'!H57</f>
        <v>0</v>
      </c>
      <c r="H159" s="340">
        <f>+'[6]C-154'!H63</f>
        <v>8.77</v>
      </c>
      <c r="I159" s="340">
        <f>+'[6]C-154'!H65</f>
        <v>18.8</v>
      </c>
      <c r="J159" s="340">
        <f>+'[6]C-154'!H66</f>
        <v>2.2599999999999998</v>
      </c>
      <c r="K159" s="340">
        <f>+'[6]C-154'!H67</f>
        <v>1.88</v>
      </c>
      <c r="L159" s="374">
        <f>+'[6]C-154'!H68</f>
        <v>22.94</v>
      </c>
      <c r="M159" s="375">
        <f t="shared" si="8"/>
        <v>23.234732493023561</v>
      </c>
      <c r="N159" s="334">
        <f>+VLOOKUP(C159,[6]RENDIMIENTO!$A$5:$BI$190,61,FALSE)</f>
        <v>40.75</v>
      </c>
      <c r="O159" s="333">
        <f t="shared" si="9"/>
        <v>-0.43705521472392633</v>
      </c>
      <c r="P159" s="339"/>
      <c r="R159" s="238"/>
      <c r="S159" s="238"/>
      <c r="T159" s="339"/>
      <c r="U159" s="339"/>
      <c r="V159" s="339"/>
    </row>
    <row r="160" spans="2:22" ht="42.75" customHeight="1">
      <c r="B160" s="338">
        <v>155</v>
      </c>
      <c r="C160" s="337" t="str">
        <f>[6]RMO!C158</f>
        <v>C-155</v>
      </c>
      <c r="D160" s="188" t="s">
        <v>1214</v>
      </c>
      <c r="E160" s="341">
        <f>+'[6]C-155'!H39</f>
        <v>0.28000000000000003</v>
      </c>
      <c r="F160" s="341">
        <f>+'[6]C-155'!H51</f>
        <v>10.82</v>
      </c>
      <c r="G160" s="341">
        <f>+'[6]C-155'!H57</f>
        <v>0</v>
      </c>
      <c r="H160" s="340">
        <f>+'[6]C-155'!H63</f>
        <v>11.8</v>
      </c>
      <c r="I160" s="340">
        <f>+'[6]C-155'!H65</f>
        <v>22.9</v>
      </c>
      <c r="J160" s="340">
        <f>+'[6]C-155'!H66</f>
        <v>2.75</v>
      </c>
      <c r="K160" s="340">
        <f>+'[6]C-155'!H67</f>
        <v>2.29</v>
      </c>
      <c r="L160" s="374">
        <f>+'[6]C-155'!H68</f>
        <v>27.94</v>
      </c>
      <c r="M160" s="375">
        <f t="shared" si="8"/>
        <v>28.298972356367845</v>
      </c>
      <c r="N160" s="334">
        <f>+VLOOKUP(C160,[6]RENDIMIENTO!$A$5:$BI$190,61,FALSE)</f>
        <v>43.71</v>
      </c>
      <c r="O160" s="333">
        <f t="shared" si="9"/>
        <v>-0.36078700526195379</v>
      </c>
      <c r="P160" s="339"/>
      <c r="R160" s="238"/>
      <c r="S160" s="238"/>
      <c r="T160" s="339"/>
      <c r="U160" s="339"/>
      <c r="V160" s="339"/>
    </row>
    <row r="161" spans="2:22" ht="42.75" customHeight="1">
      <c r="B161" s="338">
        <v>156</v>
      </c>
      <c r="C161" s="337" t="str">
        <f>[6]RMO!C159</f>
        <v>C-156</v>
      </c>
      <c r="D161" s="188" t="s">
        <v>1215</v>
      </c>
      <c r="E161" s="341">
        <f>+'[6]C-156'!H39</f>
        <v>0.28000000000000003</v>
      </c>
      <c r="F161" s="341">
        <f>+'[6]C-156'!H51</f>
        <v>10.82</v>
      </c>
      <c r="G161" s="341">
        <f>+'[6]C-156'!H57</f>
        <v>0</v>
      </c>
      <c r="H161" s="340">
        <f>+'[6]C-156'!H63</f>
        <v>11.81</v>
      </c>
      <c r="I161" s="340">
        <f>+'[6]C-156'!H65</f>
        <v>22.91</v>
      </c>
      <c r="J161" s="340">
        <f>+'[6]C-156'!H66</f>
        <v>2.75</v>
      </c>
      <c r="K161" s="340">
        <f>+'[6]C-156'!H67</f>
        <v>2.29</v>
      </c>
      <c r="L161" s="374">
        <f>+'[6]C-156'!H68</f>
        <v>27.95</v>
      </c>
      <c r="M161" s="375">
        <f t="shared" si="8"/>
        <v>28.30910083609453</v>
      </c>
      <c r="N161" s="334">
        <f>+VLOOKUP(C161,[6]RENDIMIENTO!$A$5:$BI$190,61,FALSE)</f>
        <v>37.22</v>
      </c>
      <c r="O161" s="333">
        <f t="shared" si="9"/>
        <v>-0.24905964535196132</v>
      </c>
      <c r="P161" s="339"/>
      <c r="R161" s="238"/>
      <c r="S161" s="238"/>
      <c r="T161" s="339"/>
      <c r="U161" s="339"/>
      <c r="V161" s="339"/>
    </row>
    <row r="162" spans="2:22" ht="42.75" customHeight="1">
      <c r="B162" s="338">
        <v>157</v>
      </c>
      <c r="C162" s="337" t="str">
        <f>[6]RMO!C160</f>
        <v>C-157</v>
      </c>
      <c r="D162" s="188" t="s">
        <v>1216</v>
      </c>
      <c r="E162" s="341">
        <f>+'[6]C-157'!H39</f>
        <v>0.33</v>
      </c>
      <c r="F162" s="341">
        <f>+'[6]C-157'!H51</f>
        <v>12.42</v>
      </c>
      <c r="G162" s="341">
        <f>+'[6]C-157'!H57</f>
        <v>0</v>
      </c>
      <c r="H162" s="340">
        <f>+'[6]C-157'!H63</f>
        <v>13.54</v>
      </c>
      <c r="I162" s="340">
        <f>+'[6]C-157'!H65</f>
        <v>26.29</v>
      </c>
      <c r="J162" s="340">
        <f>+'[6]C-157'!H66</f>
        <v>3.15</v>
      </c>
      <c r="K162" s="340">
        <f>+'[6]C-157'!H67</f>
        <v>2.63</v>
      </c>
      <c r="L162" s="374">
        <f>+'[6]C-157'!H68</f>
        <v>32.07</v>
      </c>
      <c r="M162" s="375">
        <f t="shared" si="8"/>
        <v>32.482034483490217</v>
      </c>
      <c r="N162" s="334">
        <f>+VLOOKUP(C162,[6]RENDIMIENTO!$A$5:$BI$190,61,FALSE)</f>
        <v>43.71</v>
      </c>
      <c r="O162" s="333">
        <f t="shared" si="9"/>
        <v>-0.26630061770761843</v>
      </c>
      <c r="P162" s="339"/>
      <c r="R162" s="238"/>
      <c r="S162" s="238"/>
      <c r="T162" s="339"/>
      <c r="U162" s="339"/>
      <c r="V162" s="339"/>
    </row>
    <row r="163" spans="2:22" ht="42.75" customHeight="1">
      <c r="B163" s="338">
        <v>158</v>
      </c>
      <c r="C163" s="337" t="str">
        <f>[6]RMO!C161</f>
        <v>C-158</v>
      </c>
      <c r="D163" s="188" t="s">
        <v>1217</v>
      </c>
      <c r="E163" s="341">
        <f>+'[6]C-158'!H39</f>
        <v>0.35</v>
      </c>
      <c r="F163" s="341">
        <f>+'[6]C-158'!H51</f>
        <v>13.37</v>
      </c>
      <c r="G163" s="341">
        <f>+'[6]C-158'!H57</f>
        <v>0</v>
      </c>
      <c r="H163" s="340">
        <f>+'[6]C-158'!H63</f>
        <v>14.58</v>
      </c>
      <c r="I163" s="340">
        <f>+'[6]C-158'!H65</f>
        <v>28.3</v>
      </c>
      <c r="J163" s="340">
        <f>+'[6]C-158'!H66</f>
        <v>3.4</v>
      </c>
      <c r="K163" s="340">
        <f>+'[6]C-158'!H67</f>
        <v>2.83</v>
      </c>
      <c r="L163" s="374">
        <f>+'[6]C-158'!H68</f>
        <v>34.53</v>
      </c>
      <c r="M163" s="375">
        <f t="shared" si="8"/>
        <v>34.973640496255605</v>
      </c>
      <c r="N163" s="334">
        <f>+VLOOKUP(C163,[6]RENDIMIENTO!$A$5:$BI$190,61,FALSE)</f>
        <v>33.03</v>
      </c>
      <c r="O163" s="333">
        <f t="shared" si="9"/>
        <v>4.5413260672116255E-2</v>
      </c>
      <c r="P163" s="339"/>
      <c r="R163" s="238"/>
      <c r="S163" s="238"/>
      <c r="T163" s="339"/>
      <c r="U163" s="339"/>
      <c r="V163" s="339"/>
    </row>
    <row r="164" spans="2:22" ht="42.75" customHeight="1">
      <c r="B164" s="338">
        <v>159</v>
      </c>
      <c r="C164" s="337" t="str">
        <f>[6]RMO!C162</f>
        <v>C-159</v>
      </c>
      <c r="D164" s="188" t="s">
        <v>1218</v>
      </c>
      <c r="E164" s="341">
        <f>+'[6]C-159'!H39</f>
        <v>0.4</v>
      </c>
      <c r="F164" s="341">
        <f>+'[6]C-159'!H51</f>
        <v>15.2</v>
      </c>
      <c r="G164" s="341">
        <f>+'[6]C-159'!H57</f>
        <v>0</v>
      </c>
      <c r="H164" s="340">
        <f>+'[6]C-159'!H63</f>
        <v>16.57</v>
      </c>
      <c r="I164" s="340">
        <f>+'[6]C-159'!H65</f>
        <v>32.17</v>
      </c>
      <c r="J164" s="340">
        <f>+'[6]C-159'!H66</f>
        <v>3.86</v>
      </c>
      <c r="K164" s="340">
        <f>+'[6]C-159'!H67</f>
        <v>3.22</v>
      </c>
      <c r="L164" s="374">
        <f>+'[6]C-159'!H68</f>
        <v>39.25</v>
      </c>
      <c r="M164" s="375">
        <f t="shared" si="8"/>
        <v>39.754282927252603</v>
      </c>
      <c r="N164" s="334">
        <f>+VLOOKUP(C164,[6]RENDIMIENTO!$A$5:$BI$190,61,FALSE)</f>
        <v>38.14</v>
      </c>
      <c r="O164" s="333">
        <f t="shared" si="9"/>
        <v>2.9103303618248543E-2</v>
      </c>
      <c r="P164" s="339"/>
      <c r="R164" s="238"/>
      <c r="S164" s="238"/>
      <c r="T164" s="339"/>
      <c r="U164" s="339"/>
      <c r="V164" s="339"/>
    </row>
    <row r="165" spans="2:22" ht="42.75" customHeight="1">
      <c r="B165" s="338">
        <v>160</v>
      </c>
      <c r="C165" s="337" t="str">
        <f>[6]RMO!C163</f>
        <v>C-160</v>
      </c>
      <c r="D165" s="188" t="s">
        <v>1219</v>
      </c>
      <c r="E165" s="341">
        <f>+'[6]C-160'!H39</f>
        <v>0.35</v>
      </c>
      <c r="F165" s="341">
        <f>+'[6]C-160'!H51</f>
        <v>13.3</v>
      </c>
      <c r="G165" s="341">
        <f>+'[6]C-160'!H57</f>
        <v>0</v>
      </c>
      <c r="H165" s="340">
        <f>+'[6]C-160'!H63</f>
        <v>14.5</v>
      </c>
      <c r="I165" s="340">
        <f>+'[6]C-160'!H65</f>
        <v>28.15</v>
      </c>
      <c r="J165" s="340">
        <f>+'[6]C-160'!H66</f>
        <v>3.38</v>
      </c>
      <c r="K165" s="340">
        <f>+'[6]C-160'!H67</f>
        <v>2.82</v>
      </c>
      <c r="L165" s="374">
        <f>+'[6]C-160'!H68</f>
        <v>34.35</v>
      </c>
      <c r="M165" s="375">
        <f t="shared" si="8"/>
        <v>34.791327861175212</v>
      </c>
      <c r="N165" s="334">
        <f>+VLOOKUP(C165,[6]RENDIMIENTO!$A$5:$BI$190,61,FALSE)</f>
        <v>33.03</v>
      </c>
      <c r="O165" s="333">
        <f t="shared" si="9"/>
        <v>3.9963669391462314E-2</v>
      </c>
      <c r="P165" s="339"/>
      <c r="R165" s="238"/>
      <c r="S165" s="238"/>
      <c r="T165" s="339"/>
      <c r="U165" s="339"/>
      <c r="V165" s="339"/>
    </row>
    <row r="166" spans="2:22" ht="42.75" customHeight="1">
      <c r="B166" s="338">
        <v>161</v>
      </c>
      <c r="C166" s="337" t="str">
        <f>[6]RMO!C164</f>
        <v>C-161</v>
      </c>
      <c r="D166" s="188" t="s">
        <v>1220</v>
      </c>
      <c r="E166" s="336">
        <f>+'[6]C-161'!H39</f>
        <v>0.46</v>
      </c>
      <c r="F166" s="336">
        <f>+'[6]C-161'!H51</f>
        <v>17.420000000000002</v>
      </c>
      <c r="G166" s="336">
        <f>+'[6]C-161'!H57</f>
        <v>0</v>
      </c>
      <c r="H166" s="335">
        <f>+'[6]C-161'!H63</f>
        <v>18.989999999999998</v>
      </c>
      <c r="I166" s="335">
        <f>+'[6]C-161'!H65</f>
        <v>36.869999999999997</v>
      </c>
      <c r="J166" s="335">
        <f>+'[6]C-161'!H66</f>
        <v>4.42</v>
      </c>
      <c r="K166" s="335">
        <f>+'[6]C-161'!H67</f>
        <v>3.69</v>
      </c>
      <c r="L166" s="376">
        <f>+'[6]C-161'!H68</f>
        <v>44.98</v>
      </c>
      <c r="M166" s="375">
        <f t="shared" ref="M166:M191" si="10">IF(L166*(1+$M$3)&gt;0,L166*(1+$M$3)," ")</f>
        <v>45.557901810645149</v>
      </c>
      <c r="N166" s="334">
        <f>+VLOOKUP(C166,[6]RENDIMIENTO!$A$5:$BI$190,61,FALSE)</f>
        <v>41.76</v>
      </c>
      <c r="O166" s="333">
        <f t="shared" ref="O166:O191" si="11">IFERROR((L166-N166)/N166," ")</f>
        <v>7.7107279693486561E-2</v>
      </c>
      <c r="R166" s="238"/>
      <c r="S166" s="238"/>
    </row>
    <row r="167" spans="2:22" ht="42.75" customHeight="1">
      <c r="B167" s="338">
        <v>162</v>
      </c>
      <c r="C167" s="337" t="str">
        <f>[6]RMO!C165</f>
        <v>C-162</v>
      </c>
      <c r="D167" s="188" t="s">
        <v>1221</v>
      </c>
      <c r="E167" s="336">
        <f>+'[6]C-162'!H39</f>
        <v>0.39</v>
      </c>
      <c r="F167" s="336">
        <f>+'[6]C-162'!H51</f>
        <v>14.88</v>
      </c>
      <c r="G167" s="336">
        <f>+'[6]C-162'!H57</f>
        <v>0</v>
      </c>
      <c r="H167" s="335">
        <f>+'[6]C-162'!H63</f>
        <v>16.23</v>
      </c>
      <c r="I167" s="335">
        <f>+'[6]C-162'!H65</f>
        <v>31.5</v>
      </c>
      <c r="J167" s="335">
        <f>+'[6]C-162'!H66</f>
        <v>3.78</v>
      </c>
      <c r="K167" s="335">
        <f>+'[6]C-162'!H67</f>
        <v>3.15</v>
      </c>
      <c r="L167" s="376">
        <f>+'[6]C-162'!H68</f>
        <v>38.43</v>
      </c>
      <c r="M167" s="375">
        <f t="shared" si="10"/>
        <v>38.923747589664146</v>
      </c>
      <c r="N167" s="334">
        <f>+VLOOKUP(C167,[6]RENDIMIENTO!$A$5:$BI$190,61,FALSE)</f>
        <v>35.56</v>
      </c>
      <c r="O167" s="333">
        <f t="shared" si="11"/>
        <v>8.0708661417322761E-2</v>
      </c>
    </row>
    <row r="168" spans="2:22" ht="42.75" customHeight="1">
      <c r="B168" s="338">
        <v>163</v>
      </c>
      <c r="C168" s="337" t="str">
        <f>[6]RMO!C166</f>
        <v>C-163</v>
      </c>
      <c r="D168" s="188" t="s">
        <v>1222</v>
      </c>
      <c r="E168" s="336">
        <f>+'[6]C-163'!H39</f>
        <v>0.46</v>
      </c>
      <c r="F168" s="336">
        <f>+'[6]C-163'!H51</f>
        <v>17.420000000000002</v>
      </c>
      <c r="G168" s="336">
        <f>+'[6]C-163'!H57</f>
        <v>0</v>
      </c>
      <c r="H168" s="335">
        <f>+'[6]C-163'!H63</f>
        <v>19</v>
      </c>
      <c r="I168" s="335">
        <f>+'[6]C-163'!H65</f>
        <v>36.880000000000003</v>
      </c>
      <c r="J168" s="335">
        <f>+'[6]C-163'!H66</f>
        <v>4.43</v>
      </c>
      <c r="K168" s="335">
        <f>+'[6]C-163'!H67</f>
        <v>3.69</v>
      </c>
      <c r="L168" s="376">
        <f>+'[6]C-163'!H68</f>
        <v>45</v>
      </c>
      <c r="M168" s="375">
        <f t="shared" si="10"/>
        <v>45.578158770098526</v>
      </c>
      <c r="N168" s="334">
        <f>+VLOOKUP(C168,[6]RENDIMIENTO!$A$5:$BI$190,61,FALSE)</f>
        <v>41.76</v>
      </c>
      <c r="O168" s="333">
        <f t="shared" si="11"/>
        <v>7.7586206896551782E-2</v>
      </c>
    </row>
    <row r="169" spans="2:22" ht="42.75" customHeight="1">
      <c r="B169" s="338">
        <v>164</v>
      </c>
      <c r="C169" s="337" t="str">
        <f>[6]RMO!C167</f>
        <v>C-164</v>
      </c>
      <c r="D169" s="188" t="s">
        <v>1223</v>
      </c>
      <c r="E169" s="336">
        <f>+'[6]C-164'!H39</f>
        <v>0.38</v>
      </c>
      <c r="F169" s="336">
        <f>+'[6]C-164'!H51</f>
        <v>14.89</v>
      </c>
      <c r="G169" s="336">
        <f>+'[6]C-164'!H57</f>
        <v>0</v>
      </c>
      <c r="H169" s="335">
        <f>+'[6]C-164'!H63</f>
        <v>16.23</v>
      </c>
      <c r="I169" s="335">
        <f>+'[6]C-164'!H65</f>
        <v>31.5</v>
      </c>
      <c r="J169" s="335">
        <f>+'[6]C-164'!H66</f>
        <v>3.78</v>
      </c>
      <c r="K169" s="335">
        <f>+'[6]C-164'!H67</f>
        <v>3.15</v>
      </c>
      <c r="L169" s="376">
        <f>+'[6]C-164'!H68</f>
        <v>38.43</v>
      </c>
      <c r="M169" s="375">
        <f t="shared" si="10"/>
        <v>38.923747589664146</v>
      </c>
      <c r="N169" s="334">
        <f>+VLOOKUP(C169,[6]RENDIMIENTO!$A$5:$BI$190,61,FALSE)</f>
        <v>35.56</v>
      </c>
      <c r="O169" s="333">
        <f t="shared" si="11"/>
        <v>8.0708661417322761E-2</v>
      </c>
    </row>
    <row r="170" spans="2:22" ht="42.75" customHeight="1">
      <c r="B170" s="338">
        <v>165</v>
      </c>
      <c r="C170" s="337" t="str">
        <f>[6]RMO!C168</f>
        <v>C-165</v>
      </c>
      <c r="D170" s="188" t="s">
        <v>1224</v>
      </c>
      <c r="E170" s="336">
        <f>+'[6]C-165'!H39</f>
        <v>0.46</v>
      </c>
      <c r="F170" s="336">
        <f>+'[6]C-165'!H51</f>
        <v>17.5</v>
      </c>
      <c r="G170" s="336">
        <f>+'[6]C-165'!H57</f>
        <v>0</v>
      </c>
      <c r="H170" s="335">
        <f>+'[6]C-165'!H63</f>
        <v>19.09</v>
      </c>
      <c r="I170" s="335">
        <f>+'[6]C-165'!H65</f>
        <v>37.049999999999997</v>
      </c>
      <c r="J170" s="335">
        <f>+'[6]C-165'!H66</f>
        <v>4.45</v>
      </c>
      <c r="K170" s="335">
        <f>+'[6]C-165'!H67</f>
        <v>3.71</v>
      </c>
      <c r="L170" s="376">
        <f>+'[6]C-165'!H68</f>
        <v>45.21</v>
      </c>
      <c r="M170" s="375">
        <f t="shared" si="10"/>
        <v>45.790856844358991</v>
      </c>
      <c r="N170" s="334">
        <f>+VLOOKUP(C170,[6]RENDIMIENTO!$A$5:$BI$190,61,FALSE)</f>
        <v>41.76</v>
      </c>
      <c r="O170" s="333">
        <f t="shared" si="11"/>
        <v>8.2614942528735705E-2</v>
      </c>
    </row>
    <row r="171" spans="2:22" ht="42.75" customHeight="1">
      <c r="B171" s="338">
        <v>166</v>
      </c>
      <c r="C171" s="337" t="str">
        <f>[6]RMO!C169</f>
        <v>C-166</v>
      </c>
      <c r="D171" s="188" t="s">
        <v>1225</v>
      </c>
      <c r="E171" s="336">
        <f>+'[6]C-166'!H39</f>
        <v>0.47</v>
      </c>
      <c r="F171" s="336">
        <f>+'[6]C-166'!H51</f>
        <v>18.07</v>
      </c>
      <c r="G171" s="336">
        <f>+'[6]C-166'!H57</f>
        <v>0</v>
      </c>
      <c r="H171" s="335">
        <f>+'[6]C-166'!H63</f>
        <v>19.7</v>
      </c>
      <c r="I171" s="335">
        <f>+'[6]C-166'!H65</f>
        <v>38.24</v>
      </c>
      <c r="J171" s="335">
        <f>+'[6]C-166'!H66</f>
        <v>4.59</v>
      </c>
      <c r="K171" s="335">
        <f>+'[6]C-166'!H67</f>
        <v>3.82</v>
      </c>
      <c r="L171" s="376">
        <f>+'[6]C-166'!H68</f>
        <v>46.65</v>
      </c>
      <c r="M171" s="375">
        <f t="shared" si="10"/>
        <v>47.249357925002137</v>
      </c>
      <c r="N171" s="334">
        <f>+VLOOKUP(C171,[6]RENDIMIENTO!$A$5:$BI$190,61,FALSE)</f>
        <v>43.34</v>
      </c>
      <c r="O171" s="333">
        <f t="shared" si="11"/>
        <v>7.6372865712967114E-2</v>
      </c>
    </row>
    <row r="172" spans="2:22" ht="42.75" customHeight="1">
      <c r="B172" s="338">
        <v>167</v>
      </c>
      <c r="C172" s="337" t="str">
        <f>[6]RMO!C170</f>
        <v>C-167</v>
      </c>
      <c r="D172" s="188" t="s">
        <v>1226</v>
      </c>
      <c r="E172" s="336">
        <f>+'[6]C-167'!H39</f>
        <v>0.53</v>
      </c>
      <c r="F172" s="336">
        <f>+'[6]C-167'!H51</f>
        <v>20.27</v>
      </c>
      <c r="G172" s="336">
        <f>+'[6]C-167'!H57</f>
        <v>0</v>
      </c>
      <c r="H172" s="335">
        <f>+'[6]C-167'!H63</f>
        <v>22.11</v>
      </c>
      <c r="I172" s="335">
        <f>+'[6]C-167'!H65</f>
        <v>42.91</v>
      </c>
      <c r="J172" s="335">
        <f>+'[6]C-167'!H66</f>
        <v>5.15</v>
      </c>
      <c r="K172" s="335">
        <f>+'[6]C-167'!H67</f>
        <v>4.29</v>
      </c>
      <c r="L172" s="376">
        <f>+'[6]C-167'!H68</f>
        <v>52.35</v>
      </c>
      <c r="M172" s="375">
        <f t="shared" si="10"/>
        <v>53.022591369214624</v>
      </c>
      <c r="N172" s="334">
        <f>+VLOOKUP(C172,[6]RENDIMIENTO!$A$5:$BI$190,61,FALSE)</f>
        <v>48.91</v>
      </c>
      <c r="O172" s="333">
        <f t="shared" si="11"/>
        <v>7.0333265180944696E-2</v>
      </c>
    </row>
    <row r="173" spans="2:22" ht="42.75" customHeight="1">
      <c r="B173" s="338">
        <v>168</v>
      </c>
      <c r="C173" s="337" t="str">
        <f>[6]RMO!C171</f>
        <v>C-168</v>
      </c>
      <c r="D173" s="188" t="s">
        <v>1227</v>
      </c>
      <c r="E173" s="336">
        <f>+'[6]C-168'!H39</f>
        <v>0.56000000000000005</v>
      </c>
      <c r="F173" s="336">
        <f>+'[6]C-168'!H51</f>
        <v>21.47</v>
      </c>
      <c r="G173" s="336">
        <f>+'[6]C-168'!H57</f>
        <v>0</v>
      </c>
      <c r="H173" s="335">
        <f>+'[6]C-168'!H63</f>
        <v>23.42</v>
      </c>
      <c r="I173" s="335">
        <f>+'[6]C-168'!H65</f>
        <v>45.45</v>
      </c>
      <c r="J173" s="335">
        <f>+'[6]C-168'!H66</f>
        <v>5.45</v>
      </c>
      <c r="K173" s="335">
        <f>+'[6]C-168'!H67</f>
        <v>4.55</v>
      </c>
      <c r="L173" s="376">
        <f>+'[6]C-168'!H68</f>
        <v>55.45</v>
      </c>
      <c r="M173" s="375">
        <f t="shared" si="10"/>
        <v>56.162420084488076</v>
      </c>
      <c r="N173" s="334">
        <f>+VLOOKUP(C173,[6]RENDIMIENTO!$A$5:$BI$190,61,FALSE)</f>
        <v>22.25</v>
      </c>
      <c r="O173" s="333">
        <f t="shared" si="11"/>
        <v>1.4921348314606744</v>
      </c>
    </row>
    <row r="174" spans="2:22" ht="42.75" customHeight="1">
      <c r="B174" s="338">
        <v>169</v>
      </c>
      <c r="C174" s="337" t="str">
        <f>[6]RMO!C172</f>
        <v>C-169</v>
      </c>
      <c r="D174" s="240" t="s">
        <v>1228</v>
      </c>
      <c r="E174" s="336">
        <f>+'[6]C-169'!H39</f>
        <v>0.1</v>
      </c>
      <c r="F174" s="336">
        <f>+'[6]C-169'!H51</f>
        <v>4.29</v>
      </c>
      <c r="G174" s="336">
        <f>+'[6]C-169'!H57</f>
        <v>0</v>
      </c>
      <c r="H174" s="335">
        <f>+'[6]C-169'!H63</f>
        <v>4.68</v>
      </c>
      <c r="I174" s="335">
        <f>+'[6]C-169'!H65</f>
        <v>9.07</v>
      </c>
      <c r="J174" s="335">
        <f>+'[6]C-169'!H66</f>
        <v>1.0900000000000001</v>
      </c>
      <c r="K174" s="335">
        <f>+'[6]C-169'!H67</f>
        <v>0.91</v>
      </c>
      <c r="L174" s="376">
        <f>+'[6]C-169'!H68</f>
        <v>11.07</v>
      </c>
      <c r="M174" s="375">
        <f t="shared" si="10"/>
        <v>11.212227057444238</v>
      </c>
      <c r="N174" s="334">
        <f>+VLOOKUP(C174,[6]RENDIMIENTO!$A$5:$BI$190,61,FALSE)</f>
        <v>10.039999999999999</v>
      </c>
      <c r="O174" s="333">
        <f t="shared" si="11"/>
        <v>0.10258964143426307</v>
      </c>
    </row>
    <row r="175" spans="2:22" ht="42.75" customHeight="1">
      <c r="B175" s="338">
        <v>170</v>
      </c>
      <c r="C175" s="337" t="str">
        <f>[6]RMO!C173</f>
        <v>C-170</v>
      </c>
      <c r="D175" s="188" t="s">
        <v>1229</v>
      </c>
      <c r="E175" s="336">
        <f>+'[6]C-170'!H39</f>
        <v>0.17</v>
      </c>
      <c r="F175" s="336">
        <f>+'[6]C-170'!H51</f>
        <v>7.66</v>
      </c>
      <c r="G175" s="336">
        <f>+'[6]C-170'!H57</f>
        <v>0</v>
      </c>
      <c r="H175" s="335">
        <f>+'[6]C-170'!H63</f>
        <v>8.35</v>
      </c>
      <c r="I175" s="335">
        <f>+'[6]C-170'!H65</f>
        <v>16.18</v>
      </c>
      <c r="J175" s="335">
        <f>+'[6]C-170'!H66</f>
        <v>1.94</v>
      </c>
      <c r="K175" s="335">
        <f>+'[6]C-170'!H67</f>
        <v>1.62</v>
      </c>
      <c r="L175" s="376">
        <f>+'[6]C-170'!H68</f>
        <v>19.739999999999998</v>
      </c>
      <c r="M175" s="375">
        <f t="shared" si="10"/>
        <v>19.99361898048322</v>
      </c>
      <c r="N175" s="334">
        <f>+VLOOKUP(C175,[6]RENDIMIENTO!$A$5:$BI$190,61,FALSE)</f>
        <v>20.27</v>
      </c>
      <c r="O175" s="333">
        <f t="shared" si="11"/>
        <v>-2.6147015293537305E-2</v>
      </c>
    </row>
    <row r="176" spans="2:22" ht="42.75" customHeight="1">
      <c r="B176" s="338">
        <v>171</v>
      </c>
      <c r="C176" s="337" t="str">
        <f>[6]RMO!C174</f>
        <v>C-171</v>
      </c>
      <c r="D176" s="240" t="s">
        <v>1230</v>
      </c>
      <c r="E176" s="336">
        <f>+'[6]C-171'!H39</f>
        <v>0.16</v>
      </c>
      <c r="F176" s="336">
        <f>+'[6]C-171'!H51</f>
        <v>7.17</v>
      </c>
      <c r="G176" s="336">
        <f>+'[6]C-171'!H57</f>
        <v>0</v>
      </c>
      <c r="H176" s="335">
        <f>+'[6]C-171'!H63</f>
        <v>7.82</v>
      </c>
      <c r="I176" s="335">
        <f>+'[6]C-171'!H65</f>
        <v>15.15</v>
      </c>
      <c r="J176" s="335">
        <f>+'[6]C-171'!H66</f>
        <v>1.82</v>
      </c>
      <c r="K176" s="335">
        <f>+'[6]C-171'!H67</f>
        <v>1.52</v>
      </c>
      <c r="L176" s="376">
        <f>+'[6]C-171'!H68</f>
        <v>18.489999999999998</v>
      </c>
      <c r="M176" s="375">
        <f t="shared" si="10"/>
        <v>18.727559014647149</v>
      </c>
      <c r="N176" s="334">
        <f>+VLOOKUP(C176,[6]RENDIMIENTO!$A$5:$BI$190,61,FALSE)</f>
        <v>17.16</v>
      </c>
      <c r="O176" s="333">
        <f t="shared" si="11"/>
        <v>7.7505827505827407E-2</v>
      </c>
    </row>
    <row r="177" spans="2:15" ht="42.75" customHeight="1">
      <c r="B177" s="338">
        <v>172</v>
      </c>
      <c r="C177" s="337" t="str">
        <f>[6]RMO!C175</f>
        <v>C-172</v>
      </c>
      <c r="D177" s="188" t="s">
        <v>1231</v>
      </c>
      <c r="E177" s="336">
        <f>+'[6]C-172'!H39</f>
        <v>0.17</v>
      </c>
      <c r="F177" s="336">
        <f>+'[6]C-172'!H51</f>
        <v>7.57</v>
      </c>
      <c r="G177" s="336">
        <f>+'[6]C-172'!H57</f>
        <v>0</v>
      </c>
      <c r="H177" s="335">
        <f>+'[6]C-172'!H63</f>
        <v>8.25</v>
      </c>
      <c r="I177" s="335">
        <f>+'[6]C-172'!H65</f>
        <v>15.99</v>
      </c>
      <c r="J177" s="335">
        <f>+'[6]C-172'!H66</f>
        <v>1.92</v>
      </c>
      <c r="K177" s="335">
        <f>+'[6]C-172'!H67</f>
        <v>1.6</v>
      </c>
      <c r="L177" s="376">
        <f>+'[6]C-172'!H68</f>
        <v>19.510000000000002</v>
      </c>
      <c r="M177" s="375">
        <f t="shared" si="10"/>
        <v>19.760663946769384</v>
      </c>
      <c r="N177" s="334">
        <f>+VLOOKUP(C177,[6]RENDIMIENTO!$A$5:$BI$190,61,FALSE)</f>
        <v>17.68</v>
      </c>
      <c r="O177" s="333">
        <f t="shared" si="11"/>
        <v>0.10350678733031685</v>
      </c>
    </row>
    <row r="178" spans="2:15" ht="42.75" customHeight="1">
      <c r="B178" s="338">
        <v>173</v>
      </c>
      <c r="C178" s="337" t="str">
        <f>[6]RMO!C176</f>
        <v>C-173</v>
      </c>
      <c r="D178" s="188" t="s">
        <v>1232</v>
      </c>
      <c r="E178" s="336">
        <f>+'[6]C-173'!H39</f>
        <v>0.19</v>
      </c>
      <c r="F178" s="336">
        <f>+'[6]C-173'!H51</f>
        <v>8.4700000000000006</v>
      </c>
      <c r="G178" s="336">
        <f>+'[6]C-173'!H57</f>
        <v>0</v>
      </c>
      <c r="H178" s="335">
        <f>+'[6]C-173'!H63</f>
        <v>9.24</v>
      </c>
      <c r="I178" s="335">
        <f>+'[6]C-173'!H65</f>
        <v>17.899999999999999</v>
      </c>
      <c r="J178" s="335">
        <f>+'[6]C-173'!H66</f>
        <v>2.15</v>
      </c>
      <c r="K178" s="335">
        <f>+'[6]C-173'!H67</f>
        <v>1.79</v>
      </c>
      <c r="L178" s="376">
        <f>+'[6]C-173'!H68</f>
        <v>21.84</v>
      </c>
      <c r="M178" s="375">
        <f t="shared" si="10"/>
        <v>22.120599723087818</v>
      </c>
      <c r="N178" s="334">
        <f>+VLOOKUP(C178,[6]RENDIMIENTO!$A$5:$BI$190,61,FALSE)</f>
        <v>20.27</v>
      </c>
      <c r="O178" s="333">
        <f t="shared" si="11"/>
        <v>7.7454366058214125E-2</v>
      </c>
    </row>
    <row r="179" spans="2:15" ht="42.75" customHeight="1">
      <c r="B179" s="338">
        <v>174</v>
      </c>
      <c r="C179" s="337" t="str">
        <f>[6]RMO!C177</f>
        <v>C-174</v>
      </c>
      <c r="D179" s="188" t="s">
        <v>1233</v>
      </c>
      <c r="E179" s="336">
        <f>+'[6]C-174'!H39</f>
        <v>0.2</v>
      </c>
      <c r="F179" s="336">
        <f>+'[6]C-174'!H51</f>
        <v>8.67</v>
      </c>
      <c r="G179" s="336">
        <f>+'[6]C-174'!H57</f>
        <v>0</v>
      </c>
      <c r="H179" s="335">
        <f>+'[6]C-174'!H63</f>
        <v>9.4600000000000009</v>
      </c>
      <c r="I179" s="335">
        <f>+'[6]C-174'!H65</f>
        <v>18.329999999999998</v>
      </c>
      <c r="J179" s="335">
        <f>+'[6]C-174'!H66</f>
        <v>2.2000000000000002</v>
      </c>
      <c r="K179" s="335">
        <f>+'[6]C-174'!H67</f>
        <v>1.83</v>
      </c>
      <c r="L179" s="376">
        <f>+'[6]C-174'!H68</f>
        <v>22.36</v>
      </c>
      <c r="M179" s="375">
        <f t="shared" si="10"/>
        <v>22.647280668875624</v>
      </c>
      <c r="N179" s="334">
        <f>+VLOOKUP(C179,[6]RENDIMIENTO!$A$5:$BI$190,61,FALSE)</f>
        <v>22.12</v>
      </c>
      <c r="O179" s="333">
        <f t="shared" si="11"/>
        <v>1.0849909584086728E-2</v>
      </c>
    </row>
    <row r="180" spans="2:15" ht="42.75" customHeight="1">
      <c r="B180" s="338">
        <v>175</v>
      </c>
      <c r="C180" s="337" t="str">
        <f>[6]RMO!C178</f>
        <v>C-175</v>
      </c>
      <c r="D180" s="188" t="s">
        <v>1234</v>
      </c>
      <c r="E180" s="336">
        <f>+'[6]C-175'!H39</f>
        <v>0.11</v>
      </c>
      <c r="F180" s="336">
        <f>+'[6]C-175'!H51</f>
        <v>4.9000000000000004</v>
      </c>
      <c r="G180" s="336">
        <f>+'[6]C-175'!H57</f>
        <v>0</v>
      </c>
      <c r="H180" s="335">
        <f>+'[6]C-175'!H63</f>
        <v>5.34</v>
      </c>
      <c r="I180" s="335">
        <f>+'[6]C-175'!H65</f>
        <v>10.35</v>
      </c>
      <c r="J180" s="335">
        <f>+'[6]C-175'!H66</f>
        <v>1.24</v>
      </c>
      <c r="K180" s="335">
        <f>+'[6]C-175'!H67</f>
        <v>1.04</v>
      </c>
      <c r="L180" s="376">
        <f>+'[6]C-175'!H68</f>
        <v>12.63</v>
      </c>
      <c r="M180" s="375">
        <f t="shared" si="10"/>
        <v>12.792269894807655</v>
      </c>
      <c r="N180" s="334">
        <f>+VLOOKUP(C180,[6]RENDIMIENTO!$A$5:$BI$190,61,FALSE)</f>
        <v>11.79</v>
      </c>
      <c r="O180" s="333">
        <f t="shared" si="11"/>
        <v>7.1246819338422529E-2</v>
      </c>
    </row>
    <row r="181" spans="2:15" ht="42.75" customHeight="1">
      <c r="B181" s="338">
        <v>176</v>
      </c>
      <c r="C181" s="337" t="str">
        <f>[6]RMO!C179</f>
        <v>C-176</v>
      </c>
      <c r="D181" s="188" t="s">
        <v>1235</v>
      </c>
      <c r="E181" s="336">
        <f>+'[6]C-176'!H39</f>
        <v>0.16</v>
      </c>
      <c r="F181" s="336">
        <f>+'[6]C-176'!H51</f>
        <v>7.08</v>
      </c>
      <c r="G181" s="336">
        <f>+'[6]C-176'!H57</f>
        <v>0</v>
      </c>
      <c r="H181" s="335">
        <f>+'[6]C-176'!H63</f>
        <v>7.72</v>
      </c>
      <c r="I181" s="335">
        <f>+'[6]C-176'!H65</f>
        <v>14.96</v>
      </c>
      <c r="J181" s="335">
        <f>+'[6]C-176'!H66</f>
        <v>1.8</v>
      </c>
      <c r="K181" s="335">
        <f>+'[6]C-176'!H67</f>
        <v>1.5</v>
      </c>
      <c r="L181" s="376">
        <f>+'[6]C-176'!H68</f>
        <v>18.260000000000002</v>
      </c>
      <c r="M181" s="375">
        <f t="shared" si="10"/>
        <v>18.494603980933316</v>
      </c>
      <c r="N181" s="334">
        <f>+VLOOKUP(C181,[6]RENDIMIENTO!$A$5:$BI$190,61,FALSE)</f>
        <v>20.27</v>
      </c>
      <c r="O181" s="333">
        <f t="shared" si="11"/>
        <v>-9.916132215096192E-2</v>
      </c>
    </row>
    <row r="182" spans="2:15" ht="42.75" customHeight="1">
      <c r="B182" s="338">
        <v>177</v>
      </c>
      <c r="C182" s="337" t="str">
        <f>[6]RMO!C180</f>
        <v>C-177</v>
      </c>
      <c r="D182" s="188" t="s">
        <v>1236</v>
      </c>
      <c r="E182" s="336">
        <f>+'[6]C-177'!H39</f>
        <v>0.13</v>
      </c>
      <c r="F182" s="336">
        <f>+'[6]C-177'!H51</f>
        <v>5.61</v>
      </c>
      <c r="G182" s="336">
        <f>+'[6]C-177'!H57</f>
        <v>0</v>
      </c>
      <c r="H182" s="335">
        <f>+'[6]C-177'!H63</f>
        <v>6.12</v>
      </c>
      <c r="I182" s="335">
        <f>+'[6]C-177'!H65</f>
        <v>11.86</v>
      </c>
      <c r="J182" s="335">
        <f>+'[6]C-177'!H66</f>
        <v>1.42</v>
      </c>
      <c r="K182" s="335">
        <f>+'[6]C-177'!H67</f>
        <v>1.19</v>
      </c>
      <c r="L182" s="376">
        <f>+'[6]C-177'!H68</f>
        <v>14.47</v>
      </c>
      <c r="M182" s="375">
        <f t="shared" si="10"/>
        <v>14.65591016451835</v>
      </c>
      <c r="N182" s="334">
        <f>+VLOOKUP(C182,[6]RENDIMIENTO!$A$5:$BI$190,61,FALSE)</f>
        <v>13.62</v>
      </c>
      <c r="O182" s="333">
        <f t="shared" si="11"/>
        <v>6.2408223201174853E-2</v>
      </c>
    </row>
    <row r="183" spans="2:15" ht="42.75" customHeight="1">
      <c r="B183" s="338">
        <v>178</v>
      </c>
      <c r="C183" s="337" t="str">
        <f>[6]RMO!C181</f>
        <v>C-178</v>
      </c>
      <c r="D183" s="240" t="s">
        <v>24</v>
      </c>
      <c r="E183" s="336">
        <f>+'[6]C-178'!H39</f>
        <v>0.28000000000000003</v>
      </c>
      <c r="F183" s="336">
        <f>+'[6]C-178'!H51</f>
        <v>12.5</v>
      </c>
      <c r="G183" s="336">
        <f>+'[6]C-178'!H57</f>
        <v>0</v>
      </c>
      <c r="H183" s="335">
        <f>+'[6]C-178'!H63</f>
        <v>13.63</v>
      </c>
      <c r="I183" s="335">
        <f>+'[6]C-178'!H65</f>
        <v>26.41</v>
      </c>
      <c r="J183" s="335">
        <f>+'[6]C-178'!H66</f>
        <v>3.17</v>
      </c>
      <c r="K183" s="335">
        <f>+'[6]C-178'!H67</f>
        <v>2.64</v>
      </c>
      <c r="L183" s="376">
        <f>+'[6]C-178'!H68</f>
        <v>32.22</v>
      </c>
      <c r="M183" s="375">
        <f t="shared" si="10"/>
        <v>32.633961679390545</v>
      </c>
      <c r="N183" s="334">
        <f>+VLOOKUP(C183,[6]RENDIMIENTO!$A$5:$BI$190,61,FALSE)</f>
        <v>29.45</v>
      </c>
      <c r="O183" s="333">
        <f t="shared" si="11"/>
        <v>9.4057724957555169E-2</v>
      </c>
    </row>
    <row r="184" spans="2:15" ht="42.75" customHeight="1">
      <c r="B184" s="338">
        <v>179</v>
      </c>
      <c r="C184" s="337" t="str">
        <f>[6]RMO!C182</f>
        <v>C-179</v>
      </c>
      <c r="D184" s="188" t="s">
        <v>1237</v>
      </c>
      <c r="E184" s="336">
        <f>+'[6]C-179'!H39</f>
        <v>0.36</v>
      </c>
      <c r="F184" s="336">
        <f>+'[6]C-179'!H51</f>
        <v>16.03</v>
      </c>
      <c r="G184" s="336">
        <f>+'[6]C-179'!H57</f>
        <v>0</v>
      </c>
      <c r="H184" s="335">
        <f>+'[6]C-179'!H63</f>
        <v>17.48</v>
      </c>
      <c r="I184" s="335">
        <f>+'[6]C-179'!H65</f>
        <v>33.869999999999997</v>
      </c>
      <c r="J184" s="335">
        <f>+'[6]C-179'!H66</f>
        <v>4.0599999999999996</v>
      </c>
      <c r="K184" s="335">
        <f>+'[6]C-179'!H67</f>
        <v>3.39</v>
      </c>
      <c r="L184" s="376">
        <f>+'[6]C-179'!H68</f>
        <v>41.32</v>
      </c>
      <c r="M184" s="375">
        <f t="shared" si="10"/>
        <v>41.850878230677139</v>
      </c>
      <c r="N184" s="334">
        <f>+VLOOKUP(C184,[6]RENDIMIENTO!$A$5:$BI$190,61,FALSE)</f>
        <v>44.24</v>
      </c>
      <c r="O184" s="333">
        <f t="shared" si="11"/>
        <v>-6.6003616636528067E-2</v>
      </c>
    </row>
    <row r="185" spans="2:15" s="385" customFormat="1" ht="42.75" customHeight="1">
      <c r="B185" s="377">
        <v>180</v>
      </c>
      <c r="C185" s="378" t="str">
        <f>[6]RMO!C183</f>
        <v>C-180</v>
      </c>
      <c r="D185" s="240" t="s">
        <v>23</v>
      </c>
      <c r="E185" s="387">
        <f>+'[6]C-180'!H39</f>
        <v>0.28999999999999998</v>
      </c>
      <c r="F185" s="387">
        <f>+'[6]C-180'!H51</f>
        <v>12.89</v>
      </c>
      <c r="G185" s="387">
        <f>+'[6]C-180'!H57</f>
        <v>0</v>
      </c>
      <c r="H185" s="388">
        <f>+'[6]C-180'!H63</f>
        <v>14.06</v>
      </c>
      <c r="I185" s="388">
        <f>+'[6]C-180'!H65</f>
        <v>27.24</v>
      </c>
      <c r="J185" s="388">
        <f>+'[6]C-180'!H66</f>
        <v>3.27</v>
      </c>
      <c r="K185" s="388">
        <f>+'[6]C-180'!H67</f>
        <v>2.72</v>
      </c>
      <c r="L185" s="388">
        <f>+'[6]C-180'!H68</f>
        <v>33.229999999999997</v>
      </c>
      <c r="M185" s="381">
        <f t="shared" si="10"/>
        <v>33.656938131786085</v>
      </c>
      <c r="N185" s="382">
        <f>+VLOOKUP(C185,[6]RENDIMIENTO!$A$5:$BI$190,61,FALSE)</f>
        <v>37.03</v>
      </c>
      <c r="O185" s="383">
        <f t="shared" si="11"/>
        <v>-0.10261949770456398</v>
      </c>
    </row>
    <row r="186" spans="2:15" s="385" customFormat="1" ht="42.75" customHeight="1">
      <c r="B186" s="377">
        <v>181</v>
      </c>
      <c r="C186" s="378" t="str">
        <f>[6]RMO!C184</f>
        <v>C-181</v>
      </c>
      <c r="D186" s="240" t="s">
        <v>26</v>
      </c>
      <c r="E186" s="387">
        <f>+'[6]C-181'!H39</f>
        <v>0.03</v>
      </c>
      <c r="F186" s="387">
        <f>+'[6]C-181'!H51</f>
        <v>0.46</v>
      </c>
      <c r="G186" s="387">
        <f>+'[6]C-181'!H57</f>
        <v>0</v>
      </c>
      <c r="H186" s="388">
        <f>+'[6]C-181'!H63</f>
        <v>0</v>
      </c>
      <c r="I186" s="388">
        <f>+'[6]C-181'!H65</f>
        <v>0.49</v>
      </c>
      <c r="J186" s="388">
        <f>+'[6]C-181'!H66</f>
        <v>0.06</v>
      </c>
      <c r="K186" s="388">
        <f>+'[6]C-181'!H67</f>
        <v>0.05</v>
      </c>
      <c r="L186" s="388">
        <f>+'[6]C-181'!H68</f>
        <v>0.6</v>
      </c>
      <c r="M186" s="381">
        <f t="shared" si="10"/>
        <v>0.60770878360131364</v>
      </c>
      <c r="N186" s="382">
        <f>+VLOOKUP(C186,[6]RENDIMIENTO!$A$5:$BI$190,61,FALSE)</f>
        <v>0.6</v>
      </c>
      <c r="O186" s="383">
        <f t="shared" si="11"/>
        <v>0</v>
      </c>
    </row>
    <row r="187" spans="2:15" ht="42.75" customHeight="1">
      <c r="B187" s="338">
        <v>182</v>
      </c>
      <c r="C187" s="337" t="str">
        <f>[6]RMO!C185</f>
        <v>C-182</v>
      </c>
      <c r="D187" s="188" t="s">
        <v>1238</v>
      </c>
      <c r="E187" s="336">
        <f>+'[6]C-182'!H39</f>
        <v>0.59</v>
      </c>
      <c r="F187" s="336">
        <f>+'[6]C-182'!H51</f>
        <v>2.37</v>
      </c>
      <c r="G187" s="336">
        <f>+'[6]C-182'!H57</f>
        <v>0</v>
      </c>
      <c r="H187" s="335">
        <f>+'[6]C-182'!H63</f>
        <v>2.59</v>
      </c>
      <c r="I187" s="335">
        <f>+'[6]C-182'!H65</f>
        <v>5.55</v>
      </c>
      <c r="J187" s="335">
        <f>+'[6]C-182'!H66</f>
        <v>0.67</v>
      </c>
      <c r="K187" s="335">
        <f>+'[6]C-182'!H67</f>
        <v>0.56000000000000005</v>
      </c>
      <c r="L187" s="376">
        <f>+'[6]C-182'!H68</f>
        <v>6.78</v>
      </c>
      <c r="M187" s="375">
        <f t="shared" si="10"/>
        <v>6.8671092546948449</v>
      </c>
      <c r="N187" s="334">
        <f>+VLOOKUP(C187,[6]RENDIMIENTO!$A$5:$BI$190,61,FALSE)</f>
        <v>6.8</v>
      </c>
      <c r="O187" s="333">
        <f t="shared" si="11"/>
        <v>-2.9411764705881728E-3</v>
      </c>
    </row>
    <row r="188" spans="2:15" ht="42.75" customHeight="1">
      <c r="B188" s="338">
        <v>183</v>
      </c>
      <c r="C188" s="337" t="str">
        <f>[6]RMO!C186</f>
        <v>C-183</v>
      </c>
      <c r="D188" s="188" t="s">
        <v>1239</v>
      </c>
      <c r="E188" s="336">
        <f>+'[6]C-183'!H39</f>
        <v>1.68</v>
      </c>
      <c r="F188" s="336">
        <f>+'[6]C-183'!H51</f>
        <v>73.7</v>
      </c>
      <c r="G188" s="336">
        <f>+'[6]C-183'!H57</f>
        <v>0</v>
      </c>
      <c r="H188" s="335">
        <f>+'[6]C-183'!H63</f>
        <v>80.36</v>
      </c>
      <c r="I188" s="335">
        <f>+'[6]C-183'!H65</f>
        <v>155.74</v>
      </c>
      <c r="J188" s="335">
        <f>+'[6]C-183'!H66</f>
        <v>18.690000000000001</v>
      </c>
      <c r="K188" s="335">
        <f>+'[6]C-183'!H67</f>
        <v>15.57</v>
      </c>
      <c r="L188" s="376">
        <f>+'[6]C-183'!H68</f>
        <v>190</v>
      </c>
      <c r="M188" s="375">
        <f t="shared" si="10"/>
        <v>192.44111480708267</v>
      </c>
      <c r="N188" s="334">
        <f>+VLOOKUP(C188,[6]RENDIMIENTO!$A$5:$BI$190,61,FALSE)</f>
        <v>174.9</v>
      </c>
      <c r="O188" s="333">
        <f t="shared" si="11"/>
        <v>8.6335048599199507E-2</v>
      </c>
    </row>
    <row r="189" spans="2:15" ht="42.75" customHeight="1">
      <c r="B189" s="338">
        <v>184</v>
      </c>
      <c r="C189" s="337" t="str">
        <f>[6]RMO!C187</f>
        <v>C-184</v>
      </c>
      <c r="D189" s="188" t="s">
        <v>1240</v>
      </c>
      <c r="E189" s="336">
        <f>+'[6]C-184'!H39</f>
        <v>1.68</v>
      </c>
      <c r="F189" s="336">
        <f>+'[6]C-184'!H51</f>
        <v>73.7</v>
      </c>
      <c r="G189" s="336">
        <f>+'[6]C-184'!H57</f>
        <v>0</v>
      </c>
      <c r="H189" s="335">
        <f>+'[6]C-184'!H63</f>
        <v>80.36</v>
      </c>
      <c r="I189" s="335">
        <f>+'[6]C-184'!H65</f>
        <v>155.74</v>
      </c>
      <c r="J189" s="335">
        <f>+'[6]C-184'!H66</f>
        <v>18.690000000000001</v>
      </c>
      <c r="K189" s="335">
        <f>+'[6]C-184'!H67</f>
        <v>15.57</v>
      </c>
      <c r="L189" s="376">
        <f>+'[6]C-184'!H68</f>
        <v>190</v>
      </c>
      <c r="M189" s="375">
        <f t="shared" si="10"/>
        <v>192.44111480708267</v>
      </c>
      <c r="N189" s="334">
        <f>+VLOOKUP(C189,[6]RENDIMIENTO!$A$5:$BI$190,61,FALSE)</f>
        <v>174.9</v>
      </c>
      <c r="O189" s="333">
        <f t="shared" si="11"/>
        <v>8.6335048599199507E-2</v>
      </c>
    </row>
    <row r="190" spans="2:15" ht="42.75" customHeight="1">
      <c r="B190" s="338">
        <v>185</v>
      </c>
      <c r="C190" s="337" t="str">
        <f>[6]RMO!C188</f>
        <v>C-185</v>
      </c>
      <c r="D190" s="188" t="s">
        <v>1241</v>
      </c>
      <c r="E190" s="336">
        <f>+'[6]C-185'!H39</f>
        <v>0.09</v>
      </c>
      <c r="F190" s="336">
        <f>+'[6]C-185'!H51</f>
        <v>3.76</v>
      </c>
      <c r="G190" s="336">
        <f>+'[6]C-185'!H57</f>
        <v>0</v>
      </c>
      <c r="H190" s="335">
        <f>+'[6]C-185'!H63</f>
        <v>4.0999999999999996</v>
      </c>
      <c r="I190" s="335">
        <f>+'[6]C-185'!H65</f>
        <v>7.95</v>
      </c>
      <c r="J190" s="335">
        <f>+'[6]C-185'!H66</f>
        <v>0.95</v>
      </c>
      <c r="K190" s="335">
        <f>+'[6]C-185'!H67</f>
        <v>0.8</v>
      </c>
      <c r="L190" s="376">
        <f>+'[6]C-185'!H68</f>
        <v>9.6999999999999993</v>
      </c>
      <c r="M190" s="375">
        <f t="shared" si="10"/>
        <v>9.8246253348879033</v>
      </c>
      <c r="N190" s="334">
        <f>+VLOOKUP(C190,[6]RENDIMIENTO!$A$5:$BI$190,61,FALSE)</f>
        <v>8.83</v>
      </c>
      <c r="O190" s="333">
        <f t="shared" si="11"/>
        <v>9.8527746319365714E-2</v>
      </c>
    </row>
    <row r="191" spans="2:15" ht="42.75" customHeight="1">
      <c r="B191" s="338">
        <v>186</v>
      </c>
      <c r="C191" s="337" t="str">
        <f>[6]RMO!C189</f>
        <v>C-186</v>
      </c>
      <c r="D191" s="240" t="s">
        <v>25</v>
      </c>
      <c r="E191" s="336">
        <f>+'[6]C-186'!H39</f>
        <v>0.06</v>
      </c>
      <c r="F191" s="336">
        <f>+'[6]C-186'!H51</f>
        <v>0.9</v>
      </c>
      <c r="G191" s="336">
        <f>+'[6]C-186'!H57</f>
        <v>0</v>
      </c>
      <c r="H191" s="335">
        <f>+'[6]C-186'!H63</f>
        <v>0</v>
      </c>
      <c r="I191" s="335">
        <f>+'[6]C-186'!H65</f>
        <v>0.96</v>
      </c>
      <c r="J191" s="335">
        <f>+'[6]C-186'!H66</f>
        <v>0.12</v>
      </c>
      <c r="K191" s="335">
        <f>+'[6]C-186'!H67</f>
        <v>0.1</v>
      </c>
      <c r="L191" s="376">
        <f>+'[6]C-186'!H68</f>
        <v>1.18</v>
      </c>
      <c r="M191" s="375">
        <f t="shared" si="10"/>
        <v>1.1951606077492503</v>
      </c>
      <c r="N191" s="334">
        <f>+VLOOKUP(C191,[6]RENDIMIENTO!$A$5:$BI$190,61,FALSE)</f>
        <v>1.1000000000000001</v>
      </c>
      <c r="O191" s="333">
        <f t="shared" si="11"/>
        <v>7.2727272727272585E-2</v>
      </c>
    </row>
    <row r="203" spans="15:15">
      <c r="O203" s="177"/>
    </row>
    <row r="204" spans="15:15">
      <c r="O204" s="177"/>
    </row>
    <row r="205" spans="15:15">
      <c r="O205" s="177"/>
    </row>
    <row r="207" spans="15:15">
      <c r="O207" s="177"/>
    </row>
    <row r="208" spans="15:15">
      <c r="O208" s="177"/>
    </row>
  </sheetData>
  <mergeCells count="2">
    <mergeCell ref="B2:N2"/>
    <mergeCell ref="B4:M4"/>
  </mergeCells>
  <conditionalFormatting sqref="O6:O108 O112:O191">
    <cfRule type="colorScale" priority="2">
      <colorScale>
        <cfvo type="min"/>
        <cfvo type="percentile" val="50"/>
        <cfvo type="max"/>
        <color rgb="FF63BE7B"/>
        <color rgb="FFFFEB84"/>
        <color rgb="FFF8696B"/>
      </colorScale>
    </cfRule>
  </conditionalFormatting>
  <conditionalFormatting sqref="O109:O111">
    <cfRule type="colorScale" priority="1">
      <colorScale>
        <cfvo type="min"/>
        <cfvo type="percentile" val="50"/>
        <cfvo type="max"/>
        <color rgb="FF63BE7B"/>
        <color rgb="FFFFEB84"/>
        <color rgb="FFF8696B"/>
      </colorScale>
    </cfRule>
  </conditionalFormatting>
  <hyperlinks>
    <hyperlink ref="C6" location="'C-001'!A1" display="'C-001'!A1"/>
    <hyperlink ref="C7" location="'C-002'!A1" display="'C-002'!A1"/>
    <hyperlink ref="C8" location="'C-003'!A1" display="'C-003'!A1"/>
    <hyperlink ref="C9" location="'C-004'!A1" display="'C-004'!A1"/>
    <hyperlink ref="C10" location="'C-005'!A1" display="'C-005'!A1"/>
    <hyperlink ref="C11" location="'C-006'!A1" display="'C-006'!A1"/>
    <hyperlink ref="C12" location="'C-007'!A1" display="'C-007'!A1"/>
    <hyperlink ref="C13" location="'C-008'!A1" display="'C-008'!A1"/>
    <hyperlink ref="C14" location="'C-009'!A1" display="'C-009'!A1"/>
    <hyperlink ref="C15" location="'C-010'!A1" display="'C-010'!A1"/>
    <hyperlink ref="C16" location="'C-011'!A1" display="'C-011'!A1"/>
    <hyperlink ref="C17" location="'C-012'!A1" display="'C-012'!A1"/>
    <hyperlink ref="C18" location="'C-013'!A1" display="'C-013'!A1"/>
    <hyperlink ref="C19" location="'C-014'!A1" display="'C-014'!A1"/>
    <hyperlink ref="C20" location="'C-015'!A1" display="'C-015'!A1"/>
    <hyperlink ref="C21" location="'C-016'!A1" display="'C-016'!A1"/>
    <hyperlink ref="C22" location="'C-017'!A1" display="'C-017'!A1"/>
    <hyperlink ref="C23" location="'C-018'!A1" display="'C-018'!A1"/>
    <hyperlink ref="C24" location="'C-019'!A1" display="'C-019'!A1"/>
    <hyperlink ref="C25" location="'C-020'!A1" display="'C-020'!A1"/>
    <hyperlink ref="C26" location="'C-021'!A1" display="'C-021'!A1"/>
    <hyperlink ref="C27" location="'C-022'!A1" display="'C-022'!A1"/>
    <hyperlink ref="C28" location="'C-023'!A1" display="'C-023'!A1"/>
    <hyperlink ref="C29" location="'C-024'!A1" display="'C-024'!A1"/>
    <hyperlink ref="C30" location="'C-025'!A1" display="'C-025'!A1"/>
    <hyperlink ref="C31" location="'C-026'!A1" display="'C-026'!A1"/>
    <hyperlink ref="C32" location="'C-027'!A1" display="'C-027'!A1"/>
    <hyperlink ref="C33" location="'C-028'!A1" display="'C-028'!A1"/>
    <hyperlink ref="C34" location="'C-029'!A1" display="'C-029'!A1"/>
    <hyperlink ref="C35" location="'C-030'!A1" display="'C-030'!A1"/>
    <hyperlink ref="C36" location="'C-031'!A1" display="'C-031'!A1"/>
    <hyperlink ref="C37" location="'C-032'!A1" display="'C-032'!A1"/>
    <hyperlink ref="C38" location="'C-033'!A1" display="'C-033'!A1"/>
    <hyperlink ref="C39" location="'C-034'!A1" display="'C-034'!A1"/>
    <hyperlink ref="C40" location="'C-035'!A1" display="'C-035'!A1"/>
    <hyperlink ref="C41" location="'C-036'!A1" display="'C-036'!A1"/>
    <hyperlink ref="C42" location="'C-037'!A1" display="'C-037'!A1"/>
    <hyperlink ref="C43" location="'C-038'!A1" display="'C-038'!A1"/>
    <hyperlink ref="C44" location="'C-039'!A1" display="'C-039'!A1"/>
    <hyperlink ref="C45" location="'C-040'!A1" display="'C-040'!A1"/>
    <hyperlink ref="C46" location="'C-041'!A1" display="'C-041'!A1"/>
    <hyperlink ref="C47" location="'C-042'!A1" display="'C-042'!A1"/>
    <hyperlink ref="C48" location="'C-043'!A1" display="'C-043'!A1"/>
    <hyperlink ref="C49" location="'C-044'!A1" display="'C-044'!A1"/>
    <hyperlink ref="C50" location="'C-045'!A1" display="'C-045'!A1"/>
    <hyperlink ref="C51" location="'C-046'!A1" display="'C-046'!A1"/>
    <hyperlink ref="C52" location="'C-047'!A1" display="'C-047'!A1"/>
    <hyperlink ref="C53" location="'C-048'!A1" display="'C-048'!A1"/>
    <hyperlink ref="C54" location="'C-049'!A1" display="'C-049'!A1"/>
    <hyperlink ref="C55" location="'C-050'!A1" display="'C-050'!A1"/>
    <hyperlink ref="C56" location="'C-051'!A1" display="'C-051'!A1"/>
    <hyperlink ref="C57" location="'C-052'!A1" display="'C-052'!A1"/>
    <hyperlink ref="C58" location="'C-053'!A1" display="'C-053'!A1"/>
    <hyperlink ref="C59" location="'C-054'!A1" display="'C-054'!A1"/>
    <hyperlink ref="C60" location="'C-055'!A1" display="'C-055'!A1"/>
    <hyperlink ref="C61" location="'C-056'!A1" display="'C-056'!A1"/>
    <hyperlink ref="C62" location="'C-057'!A1" display="'C-057'!A1"/>
    <hyperlink ref="C63" location="'C-058'!A1" display="'C-058'!A1"/>
    <hyperlink ref="C64" location="'C-059'!A1" display="'C-059'!A1"/>
    <hyperlink ref="C65" location="'C-060'!A1" display="'C-060'!A1"/>
    <hyperlink ref="C66" location="'C-061'!A1" display="'C-061'!A1"/>
    <hyperlink ref="C67" location="'C-062'!A1" display="'C-062'!A1"/>
    <hyperlink ref="C68" location="'C-063'!A1" display="'C-063'!A1"/>
    <hyperlink ref="C69" location="'C-064'!A1" display="'C-064'!A1"/>
    <hyperlink ref="C70" location="'C-065'!A1" display="'C-065'!A1"/>
    <hyperlink ref="C71" location="'C-066'!A1" display="'C-066'!A1"/>
    <hyperlink ref="C72" location="'C-067'!A1" display="'C-067'!A1"/>
    <hyperlink ref="C73" location="'C-068'!A1" display="'C-068'!A1"/>
    <hyperlink ref="C74" location="'C-069'!A1" display="'C-069'!A1"/>
    <hyperlink ref="C75" location="'C-070'!A1" display="'C-070'!A1"/>
    <hyperlink ref="C76" location="'C-071'!A1" display="'C-071'!A1"/>
    <hyperlink ref="C77" location="'C-072'!A1" display="'C-072'!A1"/>
    <hyperlink ref="C78" location="'C-073'!A1" display="'C-073'!A1"/>
    <hyperlink ref="C79" location="'C-074'!A1" display="'C-074'!A1"/>
    <hyperlink ref="C80" location="'C-075'!A1" display="'C-075'!A1"/>
    <hyperlink ref="C81" location="'C-076'!A1" display="'C-076'!A1"/>
    <hyperlink ref="C82" location="'C-077'!A1" display="'C-077'!A1"/>
    <hyperlink ref="C83" location="'C-078'!A1" display="'C-078'!A1"/>
    <hyperlink ref="C84" location="'C-079'!A1" display="'C-079'!A1"/>
    <hyperlink ref="C85" location="'C-080'!A1" display="'C-080'!A1"/>
    <hyperlink ref="C86" location="'C-081'!A1" display="'C-081'!A1"/>
    <hyperlink ref="C87" location="'C-082'!A1" display="'C-082'!A1"/>
    <hyperlink ref="C88" location="'C-083'!A1" display="'C-083'!A1"/>
    <hyperlink ref="C89" location="'C-084'!A1" display="'C-084'!A1"/>
    <hyperlink ref="C90" location="'C-085'!A1" display="'C-085'!A1"/>
    <hyperlink ref="C91" location="'C-086'!A1" display="'C-086'!A1"/>
    <hyperlink ref="C92" location="'C-087'!A1" display="'C-087'!A1"/>
    <hyperlink ref="C93" location="'C-088'!A1" display="'C-088'!A1"/>
    <hyperlink ref="C94" location="'C-089'!A1" display="'C-089'!A1"/>
    <hyperlink ref="C95" location="'C-090'!A1" display="'C-090'!A1"/>
    <hyperlink ref="C96" location="'C-091'!A1" display="'C-091'!A1"/>
    <hyperlink ref="C97" location="'C-092'!A1" display="'C-092'!A1"/>
    <hyperlink ref="C98" location="'C-093'!A1" display="'C-093'!A1"/>
    <hyperlink ref="C99" location="'C-094'!A1" display="'C-094'!A1"/>
    <hyperlink ref="C100" location="'C-095'!A1" display="'C-095'!A1"/>
    <hyperlink ref="C101" location="'C-096'!A1" display="'C-096'!A1"/>
    <hyperlink ref="C102" location="'C-097'!A1" display="'C-097'!A1"/>
    <hyperlink ref="C103" location="'C-098'!A1" display="'C-098'!A1"/>
    <hyperlink ref="C104" location="'C-099'!A1" display="'C-099'!A1"/>
    <hyperlink ref="C105" location="'C-100'!A1" display="'C-100'!A1"/>
    <hyperlink ref="C106" location="'C-101'!A1" display="'C-101'!A1"/>
    <hyperlink ref="C107" location="'C-102'!A1" display="'C-102'!A1"/>
    <hyperlink ref="C108" location="'C-103'!A1" display="'C-103'!A1"/>
    <hyperlink ref="C109" location="'C-104'!A1" display="'C-104'!A1"/>
    <hyperlink ref="C110" location="'C-105'!A1" display="'C-105'!A1"/>
    <hyperlink ref="C111" location="'C-106'!A1" display="'C-106'!A1"/>
    <hyperlink ref="C112" location="'C-107'!A1" display="'C-107'!A1"/>
    <hyperlink ref="C113" location="'C-108'!A1" display="'C-108'!A1"/>
    <hyperlink ref="C114" location="'C-109'!A1" display="'C-109'!A1"/>
    <hyperlink ref="C115" location="'C-110'!A1" display="'C-110'!A1"/>
    <hyperlink ref="C116" location="'C-111'!A1" display="'C-111'!A1"/>
    <hyperlink ref="C117" location="'C-112'!A1" display="'C-112'!A1"/>
    <hyperlink ref="C118" location="'C-113'!A1" display="'C-113'!A1"/>
    <hyperlink ref="C119" location="'C-114'!A1" display="'C-114'!A1"/>
    <hyperlink ref="C120" location="'C-115'!A1" display="'C-115'!A1"/>
    <hyperlink ref="C121" location="'C-116'!A1" display="'C-116'!A1"/>
    <hyperlink ref="C122" location="'C-117'!A1" display="'C-117'!A1"/>
    <hyperlink ref="C123" location="'C-118'!A1" display="'C-118'!A1"/>
    <hyperlink ref="C124" location="'C-119'!A1" display="'C-119'!A1"/>
    <hyperlink ref="C125" location="'C-120'!A1" display="'C-120'!A1"/>
    <hyperlink ref="C126" location="'C-121'!A1" display="'C-121'!A1"/>
    <hyperlink ref="C127" location="'C-122'!A1" display="'C-122'!A1"/>
    <hyperlink ref="C128" location="'C-123'!A1" display="'C-123'!A1"/>
    <hyperlink ref="C129" location="'C-124'!A1" display="'C-124'!A1"/>
    <hyperlink ref="C130" location="'C-125'!A1" display="'C-125'!A1"/>
    <hyperlink ref="C131" location="'C-126'!A1" display="'C-126'!A1"/>
    <hyperlink ref="C132" location="'C-127'!A1" display="'C-127'!A1"/>
    <hyperlink ref="C133" location="'C-128'!A1" display="'C-128'!A1"/>
    <hyperlink ref="C134" location="'C-129'!A1" display="'C-129'!A1"/>
    <hyperlink ref="C135" location="'C-130'!A1" display="'C-130'!A1"/>
    <hyperlink ref="C136" location="'C-131'!A1" display="'C-131'!A1"/>
    <hyperlink ref="C137" location="'C-132'!A1" display="'C-132'!A1"/>
    <hyperlink ref="C138" location="'C-133'!A1" display="'C-133'!A1"/>
    <hyperlink ref="C139" location="'C-134'!A1" display="'C-134'!A1"/>
    <hyperlink ref="C140" location="'C-035'!A1" display="'C-035'!A1"/>
    <hyperlink ref="C141" location="'C-136'!A1" display="'C-136'!A1"/>
    <hyperlink ref="C142" location="'C-137'!A1" display="'C-137'!A1"/>
    <hyperlink ref="C143" location="'C-138'!A1" display="'C-138'!A1"/>
    <hyperlink ref="C144" location="'C-139'!A1" display="'C-139'!A1"/>
    <hyperlink ref="C145" location="'C-140'!A1" display="'C-140'!A1"/>
    <hyperlink ref="C146" location="'C-141'!A1" display="'C-141'!A1"/>
    <hyperlink ref="C147" location="'C-142'!A1" display="'C-142'!A1"/>
    <hyperlink ref="C148" location="'C-143'!A1" display="'C-143'!A1"/>
    <hyperlink ref="C149" location="'C-144'!A1" display="'C-144'!A1"/>
    <hyperlink ref="C150" location="'C-145'!A1" display="'C-145'!A1"/>
    <hyperlink ref="C151" location="'C-146'!A1" display="'C-146'!A1"/>
    <hyperlink ref="C152" location="'C-147'!A1" display="'C-147'!A1"/>
    <hyperlink ref="C153" location="'C-148'!A1" display="'C-148'!A1"/>
    <hyperlink ref="C154" location="'C-149'!A1" display="'C-149'!A1"/>
    <hyperlink ref="C155" location="'C-150'!A1" display="'C-150'!A1"/>
    <hyperlink ref="C156" location="'C-151'!A1" display="'C-151'!A1"/>
    <hyperlink ref="C157" location="'C-152'!A1" display="'C-152'!A1"/>
    <hyperlink ref="C158" location="'C-153'!A1" display="'C-153'!A1"/>
    <hyperlink ref="C159" location="'C-154'!A1" display="'C-154'!A1"/>
    <hyperlink ref="C160" location="'C-155'!A1" display="'C-155'!A1"/>
    <hyperlink ref="C161" location="'C-156'!A1" display="'C-156'!A1"/>
    <hyperlink ref="C162" location="'C-157'!A1" display="'C-157'!A1"/>
    <hyperlink ref="C163" location="'C-158'!A1" display="'C-158'!A1"/>
    <hyperlink ref="C164" location="'C-159'!A1" display="'C-159'!A1"/>
    <hyperlink ref="C165" location="'C-160'!A1" display="'C-160'!A1"/>
    <hyperlink ref="C166" location="'C-161'!A1" display="'C-161'!A1"/>
    <hyperlink ref="C167" location="'C-162'!A1" display="'C-162'!A1"/>
    <hyperlink ref="C168" location="'C-163'!A1" display="'C-163'!A1"/>
    <hyperlink ref="C169" location="'C-164'!A1" display="'C-164'!A1"/>
    <hyperlink ref="C170" location="'C-165'!A1" display="'C-165'!A1"/>
    <hyperlink ref="C171" location="'C-166'!A1" display="'C-166'!A1"/>
    <hyperlink ref="C172" location="'C-167'!A1" display="'C-167'!A1"/>
    <hyperlink ref="C173" location="'C-168'!A1" display="'C-168'!A1"/>
    <hyperlink ref="C174" location="'C-169'!A1" display="'C-169'!A1"/>
    <hyperlink ref="C175" location="'C-170'!A1" display="'C-170'!A1"/>
    <hyperlink ref="C176" location="'C-171'!A1" display="'C-171'!A1"/>
    <hyperlink ref="C177" location="'C-172'!A1" display="'C-172'!A1"/>
    <hyperlink ref="C178" location="'C-173'!A1" display="'C-173'!A1"/>
    <hyperlink ref="C179" location="'C-174'!A1" display="'C-174'!A1"/>
    <hyperlink ref="C180" location="'C-175'!A1" display="'C-175'!A1"/>
    <hyperlink ref="C181" location="'C-176'!A1" display="'C-176'!A1"/>
    <hyperlink ref="C182" location="'C-177'!A1" display="'C-177'!A1"/>
    <hyperlink ref="C183" location="'C-178'!A1" display="'C-178'!A1"/>
    <hyperlink ref="C184" location="'C-179'!A1" display="'C-179'!A1"/>
    <hyperlink ref="C185" location="'C-180'!A1" display="'C-180'!A1"/>
    <hyperlink ref="C186" location="'C-181'!A1" display="'C-181'!A1"/>
    <hyperlink ref="C187" location="'C-182'!A1" display="'C-182'!A1"/>
    <hyperlink ref="C188" location="'C-183'!A1" display="'C-183'!A1"/>
    <hyperlink ref="C189" location="'C-184'!A1" display="'C-184'!A1"/>
    <hyperlink ref="C190" location="'C-185'!A1" display="'C-185'!A1"/>
    <hyperlink ref="C191" location="'C-186'!A1" display="'C-186'!A1"/>
  </hyperlinks>
  <pageMargins left="0.70866141732283472" right="0.70866141732283472" top="0.74803149606299213" bottom="0.74803149606299213" header="0.31496062992125984" footer="0.31496062992125984"/>
  <pageSetup paperSize="9"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B0F0"/>
  </sheetPr>
  <dimension ref="A1:M497"/>
  <sheetViews>
    <sheetView tabSelected="1" zoomScale="90" zoomScaleNormal="90" workbookViewId="0">
      <pane xSplit="4" ySplit="10" topLeftCell="E11" activePane="bottomRight" state="frozen"/>
      <selection pane="topRight" activeCell="E1" sqref="E1"/>
      <selection pane="bottomLeft" activeCell="A9" sqref="A9"/>
      <selection pane="bottomRight" activeCell="A488" sqref="A488:XFD489"/>
    </sheetView>
  </sheetViews>
  <sheetFormatPr baseColWidth="10" defaultRowHeight="15.75"/>
  <cols>
    <col min="1" max="1" width="5.7109375" style="1" customWidth="1"/>
    <col min="2" max="2" width="68.5703125" style="1" customWidth="1"/>
    <col min="3" max="3" width="10.5703125" style="1" customWidth="1"/>
    <col min="4" max="4" width="16.42578125" style="1" hidden="1" customWidth="1"/>
    <col min="5" max="5" width="14.140625" style="1" customWidth="1"/>
    <col min="6" max="6" width="11.42578125" style="1" customWidth="1"/>
    <col min="7" max="7" width="19" style="1" customWidth="1"/>
    <col min="8" max="8" width="12.7109375" style="1" customWidth="1"/>
    <col min="9" max="13" width="13.85546875" style="1" customWidth="1"/>
    <col min="14" max="190" width="11.42578125" style="1"/>
    <col min="191" max="191" width="5.7109375" style="1" customWidth="1"/>
    <col min="192" max="192" width="68.28515625" style="1" customWidth="1"/>
    <col min="193" max="193" width="10.5703125" style="1" customWidth="1"/>
    <col min="194" max="194" width="16.42578125" style="1" customWidth="1"/>
    <col min="195" max="196" width="19" style="1" customWidth="1"/>
    <col min="197" max="446" width="11.42578125" style="1"/>
    <col min="447" max="447" width="5.7109375" style="1" customWidth="1"/>
    <col min="448" max="448" width="68.28515625" style="1" customWidth="1"/>
    <col min="449" max="449" width="10.5703125" style="1" customWidth="1"/>
    <col min="450" max="450" width="16.42578125" style="1" customWidth="1"/>
    <col min="451" max="452" width="19" style="1" customWidth="1"/>
    <col min="453" max="702" width="11.42578125" style="1"/>
    <col min="703" max="703" width="5.7109375" style="1" customWidth="1"/>
    <col min="704" max="704" width="68.28515625" style="1" customWidth="1"/>
    <col min="705" max="705" width="10.5703125" style="1" customWidth="1"/>
    <col min="706" max="706" width="16.42578125" style="1" customWidth="1"/>
    <col min="707" max="708" width="19" style="1" customWidth="1"/>
    <col min="709" max="958" width="11.42578125" style="1"/>
    <col min="959" max="959" width="5.7109375" style="1" customWidth="1"/>
    <col min="960" max="960" width="68.28515625" style="1" customWidth="1"/>
    <col min="961" max="961" width="10.5703125" style="1" customWidth="1"/>
    <col min="962" max="962" width="16.42578125" style="1" customWidth="1"/>
    <col min="963" max="964" width="19" style="1" customWidth="1"/>
    <col min="965" max="1214" width="11.42578125" style="1"/>
    <col min="1215" max="1215" width="5.7109375" style="1" customWidth="1"/>
    <col min="1216" max="1216" width="68.28515625" style="1" customWidth="1"/>
    <col min="1217" max="1217" width="10.5703125" style="1" customWidth="1"/>
    <col min="1218" max="1218" width="16.42578125" style="1" customWidth="1"/>
    <col min="1219" max="1220" width="19" style="1" customWidth="1"/>
    <col min="1221" max="1470" width="11.42578125" style="1"/>
    <col min="1471" max="1471" width="5.7109375" style="1" customWidth="1"/>
    <col min="1472" max="1472" width="68.28515625" style="1" customWidth="1"/>
    <col min="1473" max="1473" width="10.5703125" style="1" customWidth="1"/>
    <col min="1474" max="1474" width="16.42578125" style="1" customWidth="1"/>
    <col min="1475" max="1476" width="19" style="1" customWidth="1"/>
    <col min="1477" max="1726" width="11.42578125" style="1"/>
    <col min="1727" max="1727" width="5.7109375" style="1" customWidth="1"/>
    <col min="1728" max="1728" width="68.28515625" style="1" customWidth="1"/>
    <col min="1729" max="1729" width="10.5703125" style="1" customWidth="1"/>
    <col min="1730" max="1730" width="16.42578125" style="1" customWidth="1"/>
    <col min="1731" max="1732" width="19" style="1" customWidth="1"/>
    <col min="1733" max="1982" width="11.42578125" style="1"/>
    <col min="1983" max="1983" width="5.7109375" style="1" customWidth="1"/>
    <col min="1984" max="1984" width="68.28515625" style="1" customWidth="1"/>
    <col min="1985" max="1985" width="10.5703125" style="1" customWidth="1"/>
    <col min="1986" max="1986" width="16.42578125" style="1" customWidth="1"/>
    <col min="1987" max="1988" width="19" style="1" customWidth="1"/>
    <col min="1989" max="2238" width="11.42578125" style="1"/>
    <col min="2239" max="2239" width="5.7109375" style="1" customWidth="1"/>
    <col min="2240" max="2240" width="68.28515625" style="1" customWidth="1"/>
    <col min="2241" max="2241" width="10.5703125" style="1" customWidth="1"/>
    <col min="2242" max="2242" width="16.42578125" style="1" customWidth="1"/>
    <col min="2243" max="2244" width="19" style="1" customWidth="1"/>
    <col min="2245" max="2494" width="11.42578125" style="1"/>
    <col min="2495" max="2495" width="5.7109375" style="1" customWidth="1"/>
    <col min="2496" max="2496" width="68.28515625" style="1" customWidth="1"/>
    <col min="2497" max="2497" width="10.5703125" style="1" customWidth="1"/>
    <col min="2498" max="2498" width="16.42578125" style="1" customWidth="1"/>
    <col min="2499" max="2500" width="19" style="1" customWidth="1"/>
    <col min="2501" max="2750" width="11.42578125" style="1"/>
    <col min="2751" max="2751" width="5.7109375" style="1" customWidth="1"/>
    <col min="2752" max="2752" width="68.28515625" style="1" customWidth="1"/>
    <col min="2753" max="2753" width="10.5703125" style="1" customWidth="1"/>
    <col min="2754" max="2754" width="16.42578125" style="1" customWidth="1"/>
    <col min="2755" max="2756" width="19" style="1" customWidth="1"/>
    <col min="2757" max="3006" width="11.42578125" style="1"/>
    <col min="3007" max="3007" width="5.7109375" style="1" customWidth="1"/>
    <col min="3008" max="3008" width="68.28515625" style="1" customWidth="1"/>
    <col min="3009" max="3009" width="10.5703125" style="1" customWidth="1"/>
    <col min="3010" max="3010" width="16.42578125" style="1" customWidth="1"/>
    <col min="3011" max="3012" width="19" style="1" customWidth="1"/>
    <col min="3013" max="3262" width="11.42578125" style="1"/>
    <col min="3263" max="3263" width="5.7109375" style="1" customWidth="1"/>
    <col min="3264" max="3264" width="68.28515625" style="1" customWidth="1"/>
    <col min="3265" max="3265" width="10.5703125" style="1" customWidth="1"/>
    <col min="3266" max="3266" width="16.42578125" style="1" customWidth="1"/>
    <col min="3267" max="3268" width="19" style="1" customWidth="1"/>
    <col min="3269" max="3518" width="11.42578125" style="1"/>
    <col min="3519" max="3519" width="5.7109375" style="1" customWidth="1"/>
    <col min="3520" max="3520" width="68.28515625" style="1" customWidth="1"/>
    <col min="3521" max="3521" width="10.5703125" style="1" customWidth="1"/>
    <col min="3522" max="3522" width="16.42578125" style="1" customWidth="1"/>
    <col min="3523" max="3524" width="19" style="1" customWidth="1"/>
    <col min="3525" max="3774" width="11.42578125" style="1"/>
    <col min="3775" max="3775" width="5.7109375" style="1" customWidth="1"/>
    <col min="3776" max="3776" width="68.28515625" style="1" customWidth="1"/>
    <col min="3777" max="3777" width="10.5703125" style="1" customWidth="1"/>
    <col min="3778" max="3778" width="16.42578125" style="1" customWidth="1"/>
    <col min="3779" max="3780" width="19" style="1" customWidth="1"/>
    <col min="3781" max="4030" width="11.42578125" style="1"/>
    <col min="4031" max="4031" width="5.7109375" style="1" customWidth="1"/>
    <col min="4032" max="4032" width="68.28515625" style="1" customWidth="1"/>
    <col min="4033" max="4033" width="10.5703125" style="1" customWidth="1"/>
    <col min="4034" max="4034" width="16.42578125" style="1" customWidth="1"/>
    <col min="4035" max="4036" width="19" style="1" customWidth="1"/>
    <col min="4037" max="4286" width="11.42578125" style="1"/>
    <col min="4287" max="4287" width="5.7109375" style="1" customWidth="1"/>
    <col min="4288" max="4288" width="68.28515625" style="1" customWidth="1"/>
    <col min="4289" max="4289" width="10.5703125" style="1" customWidth="1"/>
    <col min="4290" max="4290" width="16.42578125" style="1" customWidth="1"/>
    <col min="4291" max="4292" width="19" style="1" customWidth="1"/>
    <col min="4293" max="4542" width="11.42578125" style="1"/>
    <col min="4543" max="4543" width="5.7109375" style="1" customWidth="1"/>
    <col min="4544" max="4544" width="68.28515625" style="1" customWidth="1"/>
    <col min="4545" max="4545" width="10.5703125" style="1" customWidth="1"/>
    <col min="4546" max="4546" width="16.42578125" style="1" customWidth="1"/>
    <col min="4547" max="4548" width="19" style="1" customWidth="1"/>
    <col min="4549" max="4798" width="11.42578125" style="1"/>
    <col min="4799" max="4799" width="5.7109375" style="1" customWidth="1"/>
    <col min="4800" max="4800" width="68.28515625" style="1" customWidth="1"/>
    <col min="4801" max="4801" width="10.5703125" style="1" customWidth="1"/>
    <col min="4802" max="4802" width="16.42578125" style="1" customWidth="1"/>
    <col min="4803" max="4804" width="19" style="1" customWidth="1"/>
    <col min="4805" max="5054" width="11.42578125" style="1"/>
    <col min="5055" max="5055" width="5.7109375" style="1" customWidth="1"/>
    <col min="5056" max="5056" width="68.28515625" style="1" customWidth="1"/>
    <col min="5057" max="5057" width="10.5703125" style="1" customWidth="1"/>
    <col min="5058" max="5058" width="16.42578125" style="1" customWidth="1"/>
    <col min="5059" max="5060" width="19" style="1" customWidth="1"/>
    <col min="5061" max="5310" width="11.42578125" style="1"/>
    <col min="5311" max="5311" width="5.7109375" style="1" customWidth="1"/>
    <col min="5312" max="5312" width="68.28515625" style="1" customWidth="1"/>
    <col min="5313" max="5313" width="10.5703125" style="1" customWidth="1"/>
    <col min="5314" max="5314" width="16.42578125" style="1" customWidth="1"/>
    <col min="5315" max="5316" width="19" style="1" customWidth="1"/>
    <col min="5317" max="5566" width="11.42578125" style="1"/>
    <col min="5567" max="5567" width="5.7109375" style="1" customWidth="1"/>
    <col min="5568" max="5568" width="68.28515625" style="1" customWidth="1"/>
    <col min="5569" max="5569" width="10.5703125" style="1" customWidth="1"/>
    <col min="5570" max="5570" width="16.42578125" style="1" customWidth="1"/>
    <col min="5571" max="5572" width="19" style="1" customWidth="1"/>
    <col min="5573" max="5822" width="11.42578125" style="1"/>
    <col min="5823" max="5823" width="5.7109375" style="1" customWidth="1"/>
    <col min="5824" max="5824" width="68.28515625" style="1" customWidth="1"/>
    <col min="5825" max="5825" width="10.5703125" style="1" customWidth="1"/>
    <col min="5826" max="5826" width="16.42578125" style="1" customWidth="1"/>
    <col min="5827" max="5828" width="19" style="1" customWidth="1"/>
    <col min="5829" max="6078" width="11.42578125" style="1"/>
    <col min="6079" max="6079" width="5.7109375" style="1" customWidth="1"/>
    <col min="6080" max="6080" width="68.28515625" style="1" customWidth="1"/>
    <col min="6081" max="6081" width="10.5703125" style="1" customWidth="1"/>
    <col min="6082" max="6082" width="16.42578125" style="1" customWidth="1"/>
    <col min="6083" max="6084" width="19" style="1" customWidth="1"/>
    <col min="6085" max="6334" width="11.42578125" style="1"/>
    <col min="6335" max="6335" width="5.7109375" style="1" customWidth="1"/>
    <col min="6336" max="6336" width="68.28515625" style="1" customWidth="1"/>
    <col min="6337" max="6337" width="10.5703125" style="1" customWidth="1"/>
    <col min="6338" max="6338" width="16.42578125" style="1" customWidth="1"/>
    <col min="6339" max="6340" width="19" style="1" customWidth="1"/>
    <col min="6341" max="6590" width="11.42578125" style="1"/>
    <col min="6591" max="6591" width="5.7109375" style="1" customWidth="1"/>
    <col min="6592" max="6592" width="68.28515625" style="1" customWidth="1"/>
    <col min="6593" max="6593" width="10.5703125" style="1" customWidth="1"/>
    <col min="6594" max="6594" width="16.42578125" style="1" customWidth="1"/>
    <col min="6595" max="6596" width="19" style="1" customWidth="1"/>
    <col min="6597" max="6846" width="11.42578125" style="1"/>
    <col min="6847" max="6847" width="5.7109375" style="1" customWidth="1"/>
    <col min="6848" max="6848" width="68.28515625" style="1" customWidth="1"/>
    <col min="6849" max="6849" width="10.5703125" style="1" customWidth="1"/>
    <col min="6850" max="6850" width="16.42578125" style="1" customWidth="1"/>
    <col min="6851" max="6852" width="19" style="1" customWidth="1"/>
    <col min="6853" max="7102" width="11.42578125" style="1"/>
    <col min="7103" max="7103" width="5.7109375" style="1" customWidth="1"/>
    <col min="7104" max="7104" width="68.28515625" style="1" customWidth="1"/>
    <col min="7105" max="7105" width="10.5703125" style="1" customWidth="1"/>
    <col min="7106" max="7106" width="16.42578125" style="1" customWidth="1"/>
    <col min="7107" max="7108" width="19" style="1" customWidth="1"/>
    <col min="7109" max="7358" width="11.42578125" style="1"/>
    <col min="7359" max="7359" width="5.7109375" style="1" customWidth="1"/>
    <col min="7360" max="7360" width="68.28515625" style="1" customWidth="1"/>
    <col min="7361" max="7361" width="10.5703125" style="1" customWidth="1"/>
    <col min="7362" max="7362" width="16.42578125" style="1" customWidth="1"/>
    <col min="7363" max="7364" width="19" style="1" customWidth="1"/>
    <col min="7365" max="7614" width="11.42578125" style="1"/>
    <col min="7615" max="7615" width="5.7109375" style="1" customWidth="1"/>
    <col min="7616" max="7616" width="68.28515625" style="1" customWidth="1"/>
    <col min="7617" max="7617" width="10.5703125" style="1" customWidth="1"/>
    <col min="7618" max="7618" width="16.42578125" style="1" customWidth="1"/>
    <col min="7619" max="7620" width="19" style="1" customWidth="1"/>
    <col min="7621" max="7870" width="11.42578125" style="1"/>
    <col min="7871" max="7871" width="5.7109375" style="1" customWidth="1"/>
    <col min="7872" max="7872" width="68.28515625" style="1" customWidth="1"/>
    <col min="7873" max="7873" width="10.5703125" style="1" customWidth="1"/>
    <col min="7874" max="7874" width="16.42578125" style="1" customWidth="1"/>
    <col min="7875" max="7876" width="19" style="1" customWidth="1"/>
    <col min="7877" max="8126" width="11.42578125" style="1"/>
    <col min="8127" max="8127" width="5.7109375" style="1" customWidth="1"/>
    <col min="8128" max="8128" width="68.28515625" style="1" customWidth="1"/>
    <col min="8129" max="8129" width="10.5703125" style="1" customWidth="1"/>
    <col min="8130" max="8130" width="16.42578125" style="1" customWidth="1"/>
    <col min="8131" max="8132" width="19" style="1" customWidth="1"/>
    <col min="8133" max="8382" width="11.42578125" style="1"/>
    <col min="8383" max="8383" width="5.7109375" style="1" customWidth="1"/>
    <col min="8384" max="8384" width="68.28515625" style="1" customWidth="1"/>
    <col min="8385" max="8385" width="10.5703125" style="1" customWidth="1"/>
    <col min="8386" max="8386" width="16.42578125" style="1" customWidth="1"/>
    <col min="8387" max="8388" width="19" style="1" customWidth="1"/>
    <col min="8389" max="8638" width="11.42578125" style="1"/>
    <col min="8639" max="8639" width="5.7109375" style="1" customWidth="1"/>
    <col min="8640" max="8640" width="68.28515625" style="1" customWidth="1"/>
    <col min="8641" max="8641" width="10.5703125" style="1" customWidth="1"/>
    <col min="8642" max="8642" width="16.42578125" style="1" customWidth="1"/>
    <col min="8643" max="8644" width="19" style="1" customWidth="1"/>
    <col min="8645" max="8894" width="11.42578125" style="1"/>
    <col min="8895" max="8895" width="5.7109375" style="1" customWidth="1"/>
    <col min="8896" max="8896" width="68.28515625" style="1" customWidth="1"/>
    <col min="8897" max="8897" width="10.5703125" style="1" customWidth="1"/>
    <col min="8898" max="8898" width="16.42578125" style="1" customWidth="1"/>
    <col min="8899" max="8900" width="19" style="1" customWidth="1"/>
    <col min="8901" max="9150" width="11.42578125" style="1"/>
    <col min="9151" max="9151" width="5.7109375" style="1" customWidth="1"/>
    <col min="9152" max="9152" width="68.28515625" style="1" customWidth="1"/>
    <col min="9153" max="9153" width="10.5703125" style="1" customWidth="1"/>
    <col min="9154" max="9154" width="16.42578125" style="1" customWidth="1"/>
    <col min="9155" max="9156" width="19" style="1" customWidth="1"/>
    <col min="9157" max="9406" width="11.42578125" style="1"/>
    <col min="9407" max="9407" width="5.7109375" style="1" customWidth="1"/>
    <col min="9408" max="9408" width="68.28515625" style="1" customWidth="1"/>
    <col min="9409" max="9409" width="10.5703125" style="1" customWidth="1"/>
    <col min="9410" max="9410" width="16.42578125" style="1" customWidth="1"/>
    <col min="9411" max="9412" width="19" style="1" customWidth="1"/>
    <col min="9413" max="9662" width="11.42578125" style="1"/>
    <col min="9663" max="9663" width="5.7109375" style="1" customWidth="1"/>
    <col min="9664" max="9664" width="68.28515625" style="1" customWidth="1"/>
    <col min="9665" max="9665" width="10.5703125" style="1" customWidth="1"/>
    <col min="9666" max="9666" width="16.42578125" style="1" customWidth="1"/>
    <col min="9667" max="9668" width="19" style="1" customWidth="1"/>
    <col min="9669" max="9918" width="11.42578125" style="1"/>
    <col min="9919" max="9919" width="5.7109375" style="1" customWidth="1"/>
    <col min="9920" max="9920" width="68.28515625" style="1" customWidth="1"/>
    <col min="9921" max="9921" width="10.5703125" style="1" customWidth="1"/>
    <col min="9922" max="9922" width="16.42578125" style="1" customWidth="1"/>
    <col min="9923" max="9924" width="19" style="1" customWidth="1"/>
    <col min="9925" max="10174" width="11.42578125" style="1"/>
    <col min="10175" max="10175" width="5.7109375" style="1" customWidth="1"/>
    <col min="10176" max="10176" width="68.28515625" style="1" customWidth="1"/>
    <col min="10177" max="10177" width="10.5703125" style="1" customWidth="1"/>
    <col min="10178" max="10178" width="16.42578125" style="1" customWidth="1"/>
    <col min="10179" max="10180" width="19" style="1" customWidth="1"/>
    <col min="10181" max="10430" width="11.42578125" style="1"/>
    <col min="10431" max="10431" width="5.7109375" style="1" customWidth="1"/>
    <col min="10432" max="10432" width="68.28515625" style="1" customWidth="1"/>
    <col min="10433" max="10433" width="10.5703125" style="1" customWidth="1"/>
    <col min="10434" max="10434" width="16.42578125" style="1" customWidth="1"/>
    <col min="10435" max="10436" width="19" style="1" customWidth="1"/>
    <col min="10437" max="10686" width="11.42578125" style="1"/>
    <col min="10687" max="10687" width="5.7109375" style="1" customWidth="1"/>
    <col min="10688" max="10688" width="68.28515625" style="1" customWidth="1"/>
    <col min="10689" max="10689" width="10.5703125" style="1" customWidth="1"/>
    <col min="10690" max="10690" width="16.42578125" style="1" customWidth="1"/>
    <col min="10691" max="10692" width="19" style="1" customWidth="1"/>
    <col min="10693" max="10942" width="11.42578125" style="1"/>
    <col min="10943" max="10943" width="5.7109375" style="1" customWidth="1"/>
    <col min="10944" max="10944" width="68.28515625" style="1" customWidth="1"/>
    <col min="10945" max="10945" width="10.5703125" style="1" customWidth="1"/>
    <col min="10946" max="10946" width="16.42578125" style="1" customWidth="1"/>
    <col min="10947" max="10948" width="19" style="1" customWidth="1"/>
    <col min="10949" max="11198" width="11.42578125" style="1"/>
    <col min="11199" max="11199" width="5.7109375" style="1" customWidth="1"/>
    <col min="11200" max="11200" width="68.28515625" style="1" customWidth="1"/>
    <col min="11201" max="11201" width="10.5703125" style="1" customWidth="1"/>
    <col min="11202" max="11202" width="16.42578125" style="1" customWidth="1"/>
    <col min="11203" max="11204" width="19" style="1" customWidth="1"/>
    <col min="11205" max="11454" width="11.42578125" style="1"/>
    <col min="11455" max="11455" width="5.7109375" style="1" customWidth="1"/>
    <col min="11456" max="11456" width="68.28515625" style="1" customWidth="1"/>
    <col min="11457" max="11457" width="10.5703125" style="1" customWidth="1"/>
    <col min="11458" max="11458" width="16.42578125" style="1" customWidth="1"/>
    <col min="11459" max="11460" width="19" style="1" customWidth="1"/>
    <col min="11461" max="11710" width="11.42578125" style="1"/>
    <col min="11711" max="11711" width="5.7109375" style="1" customWidth="1"/>
    <col min="11712" max="11712" width="68.28515625" style="1" customWidth="1"/>
    <col min="11713" max="11713" width="10.5703125" style="1" customWidth="1"/>
    <col min="11714" max="11714" width="16.42578125" style="1" customWidth="1"/>
    <col min="11715" max="11716" width="19" style="1" customWidth="1"/>
    <col min="11717" max="11966" width="11.42578125" style="1"/>
    <col min="11967" max="11967" width="5.7109375" style="1" customWidth="1"/>
    <col min="11968" max="11968" width="68.28515625" style="1" customWidth="1"/>
    <col min="11969" max="11969" width="10.5703125" style="1" customWidth="1"/>
    <col min="11970" max="11970" width="16.42578125" style="1" customWidth="1"/>
    <col min="11971" max="11972" width="19" style="1" customWidth="1"/>
    <col min="11973" max="12222" width="11.42578125" style="1"/>
    <col min="12223" max="12223" width="5.7109375" style="1" customWidth="1"/>
    <col min="12224" max="12224" width="68.28515625" style="1" customWidth="1"/>
    <col min="12225" max="12225" width="10.5703125" style="1" customWidth="1"/>
    <col min="12226" max="12226" width="16.42578125" style="1" customWidth="1"/>
    <col min="12227" max="12228" width="19" style="1" customWidth="1"/>
    <col min="12229" max="12478" width="11.42578125" style="1"/>
    <col min="12479" max="12479" width="5.7109375" style="1" customWidth="1"/>
    <col min="12480" max="12480" width="68.28515625" style="1" customWidth="1"/>
    <col min="12481" max="12481" width="10.5703125" style="1" customWidth="1"/>
    <col min="12482" max="12482" width="16.42578125" style="1" customWidth="1"/>
    <col min="12483" max="12484" width="19" style="1" customWidth="1"/>
    <col min="12485" max="12734" width="11.42578125" style="1"/>
    <col min="12735" max="12735" width="5.7109375" style="1" customWidth="1"/>
    <col min="12736" max="12736" width="68.28515625" style="1" customWidth="1"/>
    <col min="12737" max="12737" width="10.5703125" style="1" customWidth="1"/>
    <col min="12738" max="12738" width="16.42578125" style="1" customWidth="1"/>
    <col min="12739" max="12740" width="19" style="1" customWidth="1"/>
    <col min="12741" max="12990" width="11.42578125" style="1"/>
    <col min="12991" max="12991" width="5.7109375" style="1" customWidth="1"/>
    <col min="12992" max="12992" width="68.28515625" style="1" customWidth="1"/>
    <col min="12993" max="12993" width="10.5703125" style="1" customWidth="1"/>
    <col min="12994" max="12994" width="16.42578125" style="1" customWidth="1"/>
    <col min="12995" max="12996" width="19" style="1" customWidth="1"/>
    <col min="12997" max="13246" width="11.42578125" style="1"/>
    <col min="13247" max="13247" width="5.7109375" style="1" customWidth="1"/>
    <col min="13248" max="13248" width="68.28515625" style="1" customWidth="1"/>
    <col min="13249" max="13249" width="10.5703125" style="1" customWidth="1"/>
    <col min="13250" max="13250" width="16.42578125" style="1" customWidth="1"/>
    <col min="13251" max="13252" width="19" style="1" customWidth="1"/>
    <col min="13253" max="13502" width="11.42578125" style="1"/>
    <col min="13503" max="13503" width="5.7109375" style="1" customWidth="1"/>
    <col min="13504" max="13504" width="68.28515625" style="1" customWidth="1"/>
    <col min="13505" max="13505" width="10.5703125" style="1" customWidth="1"/>
    <col min="13506" max="13506" width="16.42578125" style="1" customWidth="1"/>
    <col min="13507" max="13508" width="19" style="1" customWidth="1"/>
    <col min="13509" max="13758" width="11.42578125" style="1"/>
    <col min="13759" max="13759" width="5.7109375" style="1" customWidth="1"/>
    <col min="13760" max="13760" width="68.28515625" style="1" customWidth="1"/>
    <col min="13761" max="13761" width="10.5703125" style="1" customWidth="1"/>
    <col min="13762" max="13762" width="16.42578125" style="1" customWidth="1"/>
    <col min="13763" max="13764" width="19" style="1" customWidth="1"/>
    <col min="13765" max="14014" width="11.42578125" style="1"/>
    <col min="14015" max="14015" width="5.7109375" style="1" customWidth="1"/>
    <col min="14016" max="14016" width="68.28515625" style="1" customWidth="1"/>
    <col min="14017" max="14017" width="10.5703125" style="1" customWidth="1"/>
    <col min="14018" max="14018" width="16.42578125" style="1" customWidth="1"/>
    <col min="14019" max="14020" width="19" style="1" customWidth="1"/>
    <col min="14021" max="14270" width="11.42578125" style="1"/>
    <col min="14271" max="14271" width="5.7109375" style="1" customWidth="1"/>
    <col min="14272" max="14272" width="68.28515625" style="1" customWidth="1"/>
    <col min="14273" max="14273" width="10.5703125" style="1" customWidth="1"/>
    <col min="14274" max="14274" width="16.42578125" style="1" customWidth="1"/>
    <col min="14275" max="14276" width="19" style="1" customWidth="1"/>
    <col min="14277" max="14526" width="11.42578125" style="1"/>
    <col min="14527" max="14527" width="5.7109375" style="1" customWidth="1"/>
    <col min="14528" max="14528" width="68.28515625" style="1" customWidth="1"/>
    <col min="14529" max="14529" width="10.5703125" style="1" customWidth="1"/>
    <col min="14530" max="14530" width="16.42578125" style="1" customWidth="1"/>
    <col min="14531" max="14532" width="19" style="1" customWidth="1"/>
    <col min="14533" max="14782" width="11.42578125" style="1"/>
    <col min="14783" max="14783" width="5.7109375" style="1" customWidth="1"/>
    <col min="14784" max="14784" width="68.28515625" style="1" customWidth="1"/>
    <col min="14785" max="14785" width="10.5703125" style="1" customWidth="1"/>
    <col min="14786" max="14786" width="16.42578125" style="1" customWidth="1"/>
    <col min="14787" max="14788" width="19" style="1" customWidth="1"/>
    <col min="14789" max="15038" width="11.42578125" style="1"/>
    <col min="15039" max="15039" width="5.7109375" style="1" customWidth="1"/>
    <col min="15040" max="15040" width="68.28515625" style="1" customWidth="1"/>
    <col min="15041" max="15041" width="10.5703125" style="1" customWidth="1"/>
    <col min="15042" max="15042" width="16.42578125" style="1" customWidth="1"/>
    <col min="15043" max="15044" width="19" style="1" customWidth="1"/>
    <col min="15045" max="15294" width="11.42578125" style="1"/>
    <col min="15295" max="15295" width="5.7109375" style="1" customWidth="1"/>
    <col min="15296" max="15296" width="68.28515625" style="1" customWidth="1"/>
    <col min="15297" max="15297" width="10.5703125" style="1" customWidth="1"/>
    <col min="15298" max="15298" width="16.42578125" style="1" customWidth="1"/>
    <col min="15299" max="15300" width="19" style="1" customWidth="1"/>
    <col min="15301" max="15550" width="11.42578125" style="1"/>
    <col min="15551" max="15551" width="5.7109375" style="1" customWidth="1"/>
    <col min="15552" max="15552" width="68.28515625" style="1" customWidth="1"/>
    <col min="15553" max="15553" width="10.5703125" style="1" customWidth="1"/>
    <col min="15554" max="15554" width="16.42578125" style="1" customWidth="1"/>
    <col min="15555" max="15556" width="19" style="1" customWidth="1"/>
    <col min="15557" max="15806" width="11.42578125" style="1"/>
    <col min="15807" max="15807" width="5.7109375" style="1" customWidth="1"/>
    <col min="15808" max="15808" width="68.28515625" style="1" customWidth="1"/>
    <col min="15809" max="15809" width="10.5703125" style="1" customWidth="1"/>
    <col min="15810" max="15810" width="16.42578125" style="1" customWidth="1"/>
    <col min="15811" max="15812" width="19" style="1" customWidth="1"/>
    <col min="15813" max="16062" width="11.42578125" style="1"/>
    <col min="16063" max="16063" width="5.7109375" style="1" customWidth="1"/>
    <col min="16064" max="16064" width="68.28515625" style="1" customWidth="1"/>
    <col min="16065" max="16065" width="10.5703125" style="1" customWidth="1"/>
    <col min="16066" max="16066" width="16.42578125" style="1" customWidth="1"/>
    <col min="16067" max="16068" width="19" style="1" customWidth="1"/>
    <col min="16069" max="16384" width="11.42578125" style="1"/>
  </cols>
  <sheetData>
    <row r="1" spans="1:13" ht="19.5" customHeight="1">
      <c r="A1" s="403" t="s">
        <v>297</v>
      </c>
      <c r="B1" s="403"/>
      <c r="C1" s="46"/>
      <c r="D1" s="46"/>
      <c r="E1" s="46"/>
      <c r="F1" s="46"/>
      <c r="G1" s="46"/>
    </row>
    <row r="2" spans="1:13" ht="23.25" customHeight="1">
      <c r="A2" s="403" t="s">
        <v>296</v>
      </c>
      <c r="B2" s="403"/>
      <c r="C2" s="46"/>
      <c r="D2" s="46"/>
      <c r="E2" s="46"/>
      <c r="F2" s="469"/>
      <c r="G2" s="470"/>
      <c r="H2" s="469"/>
      <c r="I2" s="470"/>
      <c r="J2" s="469"/>
      <c r="K2" s="470"/>
      <c r="L2" s="469"/>
      <c r="M2" s="470"/>
    </row>
    <row r="3" spans="1:13" ht="22.5" customHeight="1">
      <c r="A3" s="403" t="s">
        <v>295</v>
      </c>
      <c r="B3" s="403"/>
      <c r="C3" s="46"/>
      <c r="D3" s="46"/>
      <c r="E3" s="46"/>
      <c r="F3" s="46"/>
      <c r="G3" s="46"/>
      <c r="L3" s="456" t="s">
        <v>1281</v>
      </c>
      <c r="M3" s="456"/>
    </row>
    <row r="4" spans="1:13" ht="17.25" customHeight="1">
      <c r="A4" s="403" t="s">
        <v>1288</v>
      </c>
      <c r="B4" s="403"/>
      <c r="C4" s="46"/>
      <c r="D4" s="46"/>
      <c r="E4" s="46"/>
      <c r="F4" s="465">
        <f>F481</f>
        <v>154384.21309999999</v>
      </c>
      <c r="G4" s="466"/>
      <c r="H4" s="465">
        <f>H481</f>
        <v>150669.25699999998</v>
      </c>
      <c r="I4" s="466"/>
      <c r="J4" s="465">
        <f>J481</f>
        <v>113805.91994999997</v>
      </c>
      <c r="K4" s="466"/>
      <c r="L4" s="465">
        <f>L481</f>
        <v>418859.39005000005</v>
      </c>
      <c r="M4" s="466"/>
    </row>
    <row r="5" spans="1:13">
      <c r="A5" s="45"/>
      <c r="B5" s="45"/>
      <c r="C5" s="45"/>
      <c r="D5" s="45"/>
      <c r="E5" s="45"/>
      <c r="F5" s="440">
        <v>1</v>
      </c>
      <c r="G5" s="440"/>
      <c r="H5" s="440">
        <v>2</v>
      </c>
      <c r="I5" s="440"/>
      <c r="J5" s="440">
        <v>3</v>
      </c>
      <c r="K5" s="440"/>
      <c r="L5" s="440" t="s">
        <v>1278</v>
      </c>
      <c r="M5" s="440"/>
    </row>
    <row r="6" spans="1:13" ht="18" customHeight="1">
      <c r="A6" s="495" t="s">
        <v>294</v>
      </c>
      <c r="B6" s="498" t="s">
        <v>293</v>
      </c>
      <c r="C6" s="490" t="s">
        <v>290</v>
      </c>
      <c r="D6" s="488" t="s">
        <v>1287</v>
      </c>
      <c r="E6" s="493" t="s">
        <v>1286</v>
      </c>
      <c r="F6" s="474" t="s">
        <v>1249</v>
      </c>
      <c r="G6" s="475"/>
      <c r="H6" s="474" t="s">
        <v>1277</v>
      </c>
      <c r="I6" s="475"/>
      <c r="J6" s="474" t="s">
        <v>1280</v>
      </c>
      <c r="K6" s="475"/>
      <c r="L6" s="480" t="s">
        <v>1279</v>
      </c>
      <c r="M6" s="481"/>
    </row>
    <row r="7" spans="1:13" ht="40.5" customHeight="1">
      <c r="A7" s="496"/>
      <c r="B7" s="499"/>
      <c r="C7" s="491"/>
      <c r="D7" s="489"/>
      <c r="E7" s="494"/>
      <c r="F7" s="476"/>
      <c r="G7" s="477"/>
      <c r="H7" s="476"/>
      <c r="I7" s="477"/>
      <c r="J7" s="476"/>
      <c r="K7" s="477"/>
      <c r="L7" s="482"/>
      <c r="M7" s="483"/>
    </row>
    <row r="8" spans="1:13" ht="15.75" customHeight="1">
      <c r="A8" s="496"/>
      <c r="B8" s="499"/>
      <c r="C8" s="491"/>
      <c r="D8" s="486" t="s">
        <v>298</v>
      </c>
      <c r="E8" s="486" t="s">
        <v>298</v>
      </c>
      <c r="F8" s="476"/>
      <c r="G8" s="477"/>
      <c r="H8" s="476"/>
      <c r="I8" s="477"/>
      <c r="J8" s="476"/>
      <c r="K8" s="477"/>
      <c r="L8" s="482"/>
      <c r="M8" s="483"/>
    </row>
    <row r="9" spans="1:13" ht="13.5" customHeight="1">
      <c r="A9" s="497"/>
      <c r="B9" s="500"/>
      <c r="C9" s="492"/>
      <c r="D9" s="487"/>
      <c r="E9" s="487"/>
      <c r="F9" s="478"/>
      <c r="G9" s="479"/>
      <c r="H9" s="478"/>
      <c r="I9" s="479"/>
      <c r="J9" s="478"/>
      <c r="K9" s="479"/>
      <c r="L9" s="484"/>
      <c r="M9" s="485"/>
    </row>
    <row r="10" spans="1:13" ht="25.5" customHeight="1">
      <c r="A10" s="44" t="s">
        <v>292</v>
      </c>
      <c r="B10" s="30" t="s">
        <v>291</v>
      </c>
      <c r="C10" s="43" t="s">
        <v>290</v>
      </c>
      <c r="D10" s="42" t="s">
        <v>289</v>
      </c>
      <c r="E10" s="42" t="s">
        <v>289</v>
      </c>
      <c r="F10" s="41" t="s">
        <v>288</v>
      </c>
      <c r="G10" s="391" t="s">
        <v>287</v>
      </c>
      <c r="H10" s="41" t="s">
        <v>288</v>
      </c>
      <c r="I10" s="391" t="s">
        <v>287</v>
      </c>
      <c r="J10" s="41" t="s">
        <v>288</v>
      </c>
      <c r="K10" s="391" t="s">
        <v>287</v>
      </c>
      <c r="L10" s="41" t="s">
        <v>288</v>
      </c>
      <c r="M10" s="402" t="s">
        <v>287</v>
      </c>
    </row>
    <row r="11" spans="1:13" ht="49.5">
      <c r="A11" s="13">
        <v>1</v>
      </c>
      <c r="B11" s="33" t="s">
        <v>341</v>
      </c>
      <c r="C11" s="23" t="s">
        <v>12</v>
      </c>
      <c r="D11" s="16">
        <v>7.9</v>
      </c>
      <c r="E11" s="16">
        <v>7.92</v>
      </c>
      <c r="F11" s="14">
        <v>47</v>
      </c>
      <c r="G11" s="392">
        <f>+ROUND(F11*$E11,2)</f>
        <v>372.24</v>
      </c>
      <c r="H11" s="14">
        <v>54</v>
      </c>
      <c r="I11" s="392">
        <f>+ROUND(H11*$E11,2)</f>
        <v>427.68</v>
      </c>
      <c r="J11" s="399">
        <v>39</v>
      </c>
      <c r="K11" s="392">
        <f>+ROUND(J11*$E11,2)</f>
        <v>308.88</v>
      </c>
      <c r="L11" s="14">
        <f>F11+H11+J11</f>
        <v>140</v>
      </c>
      <c r="M11" s="14">
        <f>+ROUND(L11*$E11,2)</f>
        <v>1108.8</v>
      </c>
    </row>
    <row r="12" spans="1:13" ht="33">
      <c r="A12" s="13">
        <f>+A11+1</f>
        <v>2</v>
      </c>
      <c r="B12" s="18" t="s">
        <v>286</v>
      </c>
      <c r="C12" s="23" t="s">
        <v>12</v>
      </c>
      <c r="D12" s="16">
        <v>25.63</v>
      </c>
      <c r="E12" s="16">
        <v>25.65</v>
      </c>
      <c r="F12" s="14"/>
      <c r="G12" s="392">
        <f t="shared" ref="G12:G75" si="0">+ROUND(F12*$E12,2)</f>
        <v>0</v>
      </c>
      <c r="H12" s="14"/>
      <c r="I12" s="392">
        <f t="shared" ref="I12:I75" si="1">+ROUND(H12*$E12,2)</f>
        <v>0</v>
      </c>
      <c r="J12" s="14">
        <v>3</v>
      </c>
      <c r="K12" s="392">
        <f t="shared" ref="K12:K75" si="2">+ROUND(J12*$E12,2)</f>
        <v>76.95</v>
      </c>
      <c r="L12" s="14">
        <f t="shared" ref="L12:L75" si="3">F12+H12+J12</f>
        <v>3</v>
      </c>
      <c r="M12" s="14">
        <f t="shared" ref="M12:M75" si="4">+ROUND(L12*$E12,2)</f>
        <v>76.95</v>
      </c>
    </row>
    <row r="13" spans="1:13" ht="16.5">
      <c r="A13" s="13">
        <f t="shared" ref="A13:A76" si="5">+A12+1</f>
        <v>3</v>
      </c>
      <c r="B13" s="18" t="s">
        <v>299</v>
      </c>
      <c r="C13" s="23" t="s">
        <v>12</v>
      </c>
      <c r="D13" s="16">
        <v>4.71</v>
      </c>
      <c r="E13" s="16">
        <v>4.72</v>
      </c>
      <c r="F13" s="14">
        <v>175</v>
      </c>
      <c r="G13" s="392">
        <f t="shared" si="0"/>
        <v>826</v>
      </c>
      <c r="H13" s="14">
        <v>204</v>
      </c>
      <c r="I13" s="392">
        <f t="shared" si="1"/>
        <v>962.88</v>
      </c>
      <c r="J13" s="14">
        <v>135</v>
      </c>
      <c r="K13" s="392">
        <f t="shared" si="2"/>
        <v>637.20000000000005</v>
      </c>
      <c r="L13" s="14">
        <f t="shared" si="3"/>
        <v>514</v>
      </c>
      <c r="M13" s="14">
        <f t="shared" si="4"/>
        <v>2426.08</v>
      </c>
    </row>
    <row r="14" spans="1:13" ht="16.5">
      <c r="A14" s="13">
        <f t="shared" si="5"/>
        <v>4</v>
      </c>
      <c r="B14" s="18" t="s">
        <v>285</v>
      </c>
      <c r="C14" s="23" t="s">
        <v>12</v>
      </c>
      <c r="D14" s="16">
        <v>8.25</v>
      </c>
      <c r="E14" s="16">
        <v>8.27</v>
      </c>
      <c r="F14" s="14">
        <v>47</v>
      </c>
      <c r="G14" s="392">
        <f t="shared" si="0"/>
        <v>388.69</v>
      </c>
      <c r="H14" s="14">
        <v>54</v>
      </c>
      <c r="I14" s="392">
        <f t="shared" si="1"/>
        <v>446.58</v>
      </c>
      <c r="J14" s="14">
        <v>39</v>
      </c>
      <c r="K14" s="392">
        <f t="shared" si="2"/>
        <v>322.52999999999997</v>
      </c>
      <c r="L14" s="14">
        <f t="shared" si="3"/>
        <v>140</v>
      </c>
      <c r="M14" s="14">
        <f t="shared" si="4"/>
        <v>1157.8</v>
      </c>
    </row>
    <row r="15" spans="1:13" ht="16.5">
      <c r="A15" s="13">
        <f t="shared" si="5"/>
        <v>5</v>
      </c>
      <c r="B15" s="18" t="s">
        <v>284</v>
      </c>
      <c r="C15" s="23" t="s">
        <v>12</v>
      </c>
      <c r="D15" s="16">
        <v>0.87</v>
      </c>
      <c r="E15" s="16">
        <v>0.87</v>
      </c>
      <c r="F15" s="14">
        <v>71</v>
      </c>
      <c r="G15" s="392">
        <f t="shared" si="0"/>
        <v>61.77</v>
      </c>
      <c r="H15" s="14">
        <v>96</v>
      </c>
      <c r="I15" s="392">
        <f t="shared" si="1"/>
        <v>83.52</v>
      </c>
      <c r="J15" s="14">
        <v>45</v>
      </c>
      <c r="K15" s="392">
        <f t="shared" si="2"/>
        <v>39.15</v>
      </c>
      <c r="L15" s="14">
        <f t="shared" si="3"/>
        <v>212</v>
      </c>
      <c r="M15" s="14">
        <f t="shared" si="4"/>
        <v>184.44</v>
      </c>
    </row>
    <row r="16" spans="1:13" ht="33">
      <c r="A16" s="13">
        <f t="shared" si="5"/>
        <v>6</v>
      </c>
      <c r="B16" s="18" t="s">
        <v>361</v>
      </c>
      <c r="C16" s="23" t="s">
        <v>12</v>
      </c>
      <c r="D16" s="16"/>
      <c r="E16" s="16">
        <v>0</v>
      </c>
      <c r="F16" s="14"/>
      <c r="G16" s="392">
        <f t="shared" si="0"/>
        <v>0</v>
      </c>
      <c r="H16" s="14"/>
      <c r="I16" s="392">
        <f t="shared" si="1"/>
        <v>0</v>
      </c>
      <c r="J16" s="14"/>
      <c r="K16" s="392">
        <f t="shared" si="2"/>
        <v>0</v>
      </c>
      <c r="L16" s="14">
        <f t="shared" si="3"/>
        <v>0</v>
      </c>
      <c r="M16" s="14">
        <f t="shared" si="4"/>
        <v>0</v>
      </c>
    </row>
    <row r="17" spans="1:13" ht="33">
      <c r="A17" s="13">
        <f t="shared" si="5"/>
        <v>7</v>
      </c>
      <c r="B17" s="18" t="s">
        <v>283</v>
      </c>
      <c r="C17" s="23" t="s">
        <v>12</v>
      </c>
      <c r="D17" s="16">
        <v>5.49</v>
      </c>
      <c r="E17" s="16">
        <v>5.5</v>
      </c>
      <c r="F17" s="14">
        <v>112</v>
      </c>
      <c r="G17" s="392">
        <f t="shared" si="0"/>
        <v>616</v>
      </c>
      <c r="H17" s="14">
        <v>121</v>
      </c>
      <c r="I17" s="392">
        <f t="shared" si="1"/>
        <v>665.5</v>
      </c>
      <c r="J17" s="14">
        <v>73</v>
      </c>
      <c r="K17" s="392">
        <f t="shared" si="2"/>
        <v>401.5</v>
      </c>
      <c r="L17" s="14">
        <f t="shared" si="3"/>
        <v>306</v>
      </c>
      <c r="M17" s="14">
        <f t="shared" si="4"/>
        <v>1683</v>
      </c>
    </row>
    <row r="18" spans="1:13" ht="33">
      <c r="A18" s="13">
        <f t="shared" si="5"/>
        <v>8</v>
      </c>
      <c r="B18" s="18" t="s">
        <v>282</v>
      </c>
      <c r="C18" s="23" t="s">
        <v>12</v>
      </c>
      <c r="D18" s="16">
        <v>6.44</v>
      </c>
      <c r="E18" s="16">
        <v>6.45</v>
      </c>
      <c r="F18" s="14">
        <v>119</v>
      </c>
      <c r="G18" s="392">
        <f t="shared" si="0"/>
        <v>767.55</v>
      </c>
      <c r="H18" s="14">
        <v>123</v>
      </c>
      <c r="I18" s="392">
        <f t="shared" si="1"/>
        <v>793.35</v>
      </c>
      <c r="J18" s="14"/>
      <c r="K18" s="392">
        <f t="shared" si="2"/>
        <v>0</v>
      </c>
      <c r="L18" s="14">
        <f t="shared" si="3"/>
        <v>242</v>
      </c>
      <c r="M18" s="14">
        <f t="shared" si="4"/>
        <v>1560.9</v>
      </c>
    </row>
    <row r="19" spans="1:13" ht="33">
      <c r="A19" s="13">
        <f t="shared" si="5"/>
        <v>9</v>
      </c>
      <c r="B19" s="18" t="s">
        <v>359</v>
      </c>
      <c r="C19" s="23" t="s">
        <v>12</v>
      </c>
      <c r="D19" s="16">
        <v>6.21</v>
      </c>
      <c r="E19" s="16">
        <v>6.22</v>
      </c>
      <c r="F19" s="14">
        <v>2</v>
      </c>
      <c r="G19" s="392">
        <f t="shared" si="0"/>
        <v>12.44</v>
      </c>
      <c r="H19" s="14">
        <v>41</v>
      </c>
      <c r="I19" s="392">
        <f t="shared" si="1"/>
        <v>255.02</v>
      </c>
      <c r="J19" s="14">
        <v>26</v>
      </c>
      <c r="K19" s="392">
        <f t="shared" si="2"/>
        <v>161.72</v>
      </c>
      <c r="L19" s="14">
        <f t="shared" si="3"/>
        <v>69</v>
      </c>
      <c r="M19" s="14">
        <f t="shared" si="4"/>
        <v>429.18</v>
      </c>
    </row>
    <row r="20" spans="1:13" ht="33">
      <c r="A20" s="13">
        <f t="shared" si="5"/>
        <v>10</v>
      </c>
      <c r="B20" s="18" t="s">
        <v>281</v>
      </c>
      <c r="C20" s="23" t="s">
        <v>12</v>
      </c>
      <c r="D20" s="16">
        <v>7.64</v>
      </c>
      <c r="E20" s="16">
        <v>7.66</v>
      </c>
      <c r="F20" s="14">
        <v>10</v>
      </c>
      <c r="G20" s="392">
        <f t="shared" si="0"/>
        <v>76.599999999999994</v>
      </c>
      <c r="H20" s="14">
        <v>8</v>
      </c>
      <c r="I20" s="392">
        <f t="shared" si="1"/>
        <v>61.28</v>
      </c>
      <c r="J20" s="14"/>
      <c r="K20" s="392">
        <f t="shared" si="2"/>
        <v>0</v>
      </c>
      <c r="L20" s="14">
        <f t="shared" si="3"/>
        <v>18</v>
      </c>
      <c r="M20" s="14">
        <f t="shared" si="4"/>
        <v>137.88</v>
      </c>
    </row>
    <row r="21" spans="1:13" ht="16.5">
      <c r="A21" s="13">
        <f t="shared" si="5"/>
        <v>11</v>
      </c>
      <c r="B21" s="40" t="s">
        <v>280</v>
      </c>
      <c r="C21" s="23" t="s">
        <v>12</v>
      </c>
      <c r="D21" s="16">
        <v>2.78</v>
      </c>
      <c r="E21" s="16">
        <v>2.79</v>
      </c>
      <c r="F21" s="14">
        <v>119</v>
      </c>
      <c r="G21" s="392">
        <f t="shared" si="0"/>
        <v>332.01</v>
      </c>
      <c r="H21" s="14">
        <v>123</v>
      </c>
      <c r="I21" s="392">
        <f t="shared" si="1"/>
        <v>343.17</v>
      </c>
      <c r="J21" s="14"/>
      <c r="K21" s="392">
        <f t="shared" si="2"/>
        <v>0</v>
      </c>
      <c r="L21" s="14">
        <f t="shared" si="3"/>
        <v>242</v>
      </c>
      <c r="M21" s="14">
        <f t="shared" si="4"/>
        <v>675.18</v>
      </c>
    </row>
    <row r="22" spans="1:13" ht="16.5">
      <c r="A22" s="13">
        <f t="shared" si="5"/>
        <v>12</v>
      </c>
      <c r="B22" s="40" t="s">
        <v>279</v>
      </c>
      <c r="C22" s="23" t="s">
        <v>12</v>
      </c>
      <c r="D22" s="16">
        <v>5.25</v>
      </c>
      <c r="E22" s="16">
        <v>0</v>
      </c>
      <c r="F22" s="14"/>
      <c r="G22" s="392">
        <f t="shared" si="0"/>
        <v>0</v>
      </c>
      <c r="H22" s="14"/>
      <c r="I22" s="392">
        <f t="shared" si="1"/>
        <v>0</v>
      </c>
      <c r="J22" s="14"/>
      <c r="K22" s="392">
        <f t="shared" si="2"/>
        <v>0</v>
      </c>
      <c r="L22" s="14">
        <f t="shared" si="3"/>
        <v>0</v>
      </c>
      <c r="M22" s="14">
        <f t="shared" si="4"/>
        <v>0</v>
      </c>
    </row>
    <row r="23" spans="1:13" ht="16.5">
      <c r="A23" s="13">
        <f t="shared" si="5"/>
        <v>13</v>
      </c>
      <c r="B23" s="18" t="s">
        <v>278</v>
      </c>
      <c r="C23" s="23" t="s">
        <v>12</v>
      </c>
      <c r="D23" s="16">
        <v>7.5</v>
      </c>
      <c r="E23" s="16">
        <v>0</v>
      </c>
      <c r="F23" s="14"/>
      <c r="G23" s="392">
        <f t="shared" si="0"/>
        <v>0</v>
      </c>
      <c r="H23" s="14"/>
      <c r="I23" s="392">
        <f t="shared" si="1"/>
        <v>0</v>
      </c>
      <c r="J23" s="14"/>
      <c r="K23" s="392">
        <f t="shared" si="2"/>
        <v>0</v>
      </c>
      <c r="L23" s="14">
        <f t="shared" si="3"/>
        <v>0</v>
      </c>
      <c r="M23" s="14">
        <f t="shared" si="4"/>
        <v>0</v>
      </c>
    </row>
    <row r="24" spans="1:13" ht="33">
      <c r="A24" s="13">
        <f t="shared" si="5"/>
        <v>14</v>
      </c>
      <c r="B24" s="18" t="s">
        <v>277</v>
      </c>
      <c r="C24" s="23" t="s">
        <v>12</v>
      </c>
      <c r="D24" s="16">
        <v>24.97</v>
      </c>
      <c r="E24" s="16">
        <v>0</v>
      </c>
      <c r="F24" s="14"/>
      <c r="G24" s="392">
        <f t="shared" si="0"/>
        <v>0</v>
      </c>
      <c r="H24" s="14"/>
      <c r="I24" s="392">
        <f t="shared" si="1"/>
        <v>0</v>
      </c>
      <c r="J24" s="14"/>
      <c r="K24" s="392">
        <f t="shared" si="2"/>
        <v>0</v>
      </c>
      <c r="L24" s="14">
        <f t="shared" si="3"/>
        <v>0</v>
      </c>
      <c r="M24" s="14">
        <f t="shared" si="4"/>
        <v>0</v>
      </c>
    </row>
    <row r="25" spans="1:13" ht="33">
      <c r="A25" s="13">
        <f t="shared" si="5"/>
        <v>15</v>
      </c>
      <c r="B25" s="18" t="s">
        <v>276</v>
      </c>
      <c r="C25" s="23" t="s">
        <v>12</v>
      </c>
      <c r="D25" s="16">
        <v>28.9</v>
      </c>
      <c r="E25" s="16">
        <v>0</v>
      </c>
      <c r="F25" s="14"/>
      <c r="G25" s="392">
        <f t="shared" si="0"/>
        <v>0</v>
      </c>
      <c r="H25" s="14"/>
      <c r="I25" s="392">
        <f t="shared" si="1"/>
        <v>0</v>
      </c>
      <c r="J25" s="14"/>
      <c r="K25" s="392">
        <f t="shared" si="2"/>
        <v>0</v>
      </c>
      <c r="L25" s="14">
        <f t="shared" si="3"/>
        <v>0</v>
      </c>
      <c r="M25" s="14">
        <f t="shared" si="4"/>
        <v>0</v>
      </c>
    </row>
    <row r="26" spans="1:13" ht="33">
      <c r="A26" s="13">
        <f t="shared" si="5"/>
        <v>16</v>
      </c>
      <c r="B26" s="18" t="s">
        <v>275</v>
      </c>
      <c r="C26" s="23" t="s">
        <v>12</v>
      </c>
      <c r="D26" s="16">
        <v>39.200000000000003</v>
      </c>
      <c r="E26" s="16">
        <v>0</v>
      </c>
      <c r="F26" s="14"/>
      <c r="G26" s="392">
        <f t="shared" si="0"/>
        <v>0</v>
      </c>
      <c r="H26" s="14"/>
      <c r="I26" s="392">
        <f t="shared" si="1"/>
        <v>0</v>
      </c>
      <c r="J26" s="14"/>
      <c r="K26" s="392">
        <f t="shared" si="2"/>
        <v>0</v>
      </c>
      <c r="L26" s="14">
        <f t="shared" si="3"/>
        <v>0</v>
      </c>
      <c r="M26" s="14">
        <f t="shared" si="4"/>
        <v>0</v>
      </c>
    </row>
    <row r="27" spans="1:13" ht="33">
      <c r="A27" s="13">
        <f t="shared" si="5"/>
        <v>17</v>
      </c>
      <c r="B27" s="18" t="s">
        <v>356</v>
      </c>
      <c r="C27" s="23" t="s">
        <v>12</v>
      </c>
      <c r="D27" s="16">
        <v>48.5</v>
      </c>
      <c r="E27" s="16">
        <v>48.6</v>
      </c>
      <c r="F27" s="14">
        <v>141</v>
      </c>
      <c r="G27" s="392">
        <f t="shared" si="0"/>
        <v>6852.6</v>
      </c>
      <c r="H27" s="14">
        <v>175</v>
      </c>
      <c r="I27" s="392">
        <f t="shared" si="1"/>
        <v>8505</v>
      </c>
      <c r="J27" s="14">
        <v>130</v>
      </c>
      <c r="K27" s="392">
        <f t="shared" si="2"/>
        <v>6318</v>
      </c>
      <c r="L27" s="14">
        <f t="shared" si="3"/>
        <v>446</v>
      </c>
      <c r="M27" s="14">
        <f t="shared" si="4"/>
        <v>21675.599999999999</v>
      </c>
    </row>
    <row r="28" spans="1:13" ht="33">
      <c r="A28" s="13">
        <f t="shared" si="5"/>
        <v>18</v>
      </c>
      <c r="B28" s="18" t="s">
        <v>274</v>
      </c>
      <c r="C28" s="23" t="s">
        <v>12</v>
      </c>
      <c r="D28" s="16">
        <v>87.92</v>
      </c>
      <c r="E28" s="16">
        <v>0</v>
      </c>
      <c r="F28" s="14"/>
      <c r="G28" s="392">
        <f t="shared" si="0"/>
        <v>0</v>
      </c>
      <c r="H28" s="14"/>
      <c r="I28" s="392">
        <f t="shared" si="1"/>
        <v>0</v>
      </c>
      <c r="J28" s="14"/>
      <c r="K28" s="392">
        <f t="shared" si="2"/>
        <v>0</v>
      </c>
      <c r="L28" s="14">
        <f t="shared" si="3"/>
        <v>0</v>
      </c>
      <c r="M28" s="14">
        <f t="shared" si="4"/>
        <v>0</v>
      </c>
    </row>
    <row r="29" spans="1:13" ht="33">
      <c r="A29" s="13">
        <f t="shared" si="5"/>
        <v>19</v>
      </c>
      <c r="B29" s="37" t="s">
        <v>273</v>
      </c>
      <c r="C29" s="23" t="s">
        <v>12</v>
      </c>
      <c r="D29" s="16">
        <v>5.25</v>
      </c>
      <c r="E29" s="16">
        <v>5.26</v>
      </c>
      <c r="F29" s="14">
        <v>90</v>
      </c>
      <c r="G29" s="392">
        <f t="shared" si="0"/>
        <v>473.4</v>
      </c>
      <c r="H29" s="14">
        <v>75</v>
      </c>
      <c r="I29" s="392">
        <f t="shared" si="1"/>
        <v>394.5</v>
      </c>
      <c r="J29" s="14">
        <v>48</v>
      </c>
      <c r="K29" s="392">
        <f t="shared" si="2"/>
        <v>252.48</v>
      </c>
      <c r="L29" s="14">
        <f t="shared" si="3"/>
        <v>213</v>
      </c>
      <c r="M29" s="14">
        <f t="shared" si="4"/>
        <v>1120.3800000000001</v>
      </c>
    </row>
    <row r="30" spans="1:13" ht="33">
      <c r="A30" s="13">
        <f t="shared" si="5"/>
        <v>20</v>
      </c>
      <c r="B30" s="18" t="s">
        <v>272</v>
      </c>
      <c r="C30" s="23" t="s">
        <v>12</v>
      </c>
      <c r="D30" s="16">
        <v>14.32</v>
      </c>
      <c r="E30" s="16">
        <v>0</v>
      </c>
      <c r="F30" s="14"/>
      <c r="G30" s="392">
        <f t="shared" si="0"/>
        <v>0</v>
      </c>
      <c r="H30" s="14"/>
      <c r="I30" s="392">
        <f t="shared" si="1"/>
        <v>0</v>
      </c>
      <c r="J30" s="14"/>
      <c r="K30" s="392">
        <f t="shared" si="2"/>
        <v>0</v>
      </c>
      <c r="L30" s="14">
        <f t="shared" si="3"/>
        <v>0</v>
      </c>
      <c r="M30" s="14">
        <f t="shared" si="4"/>
        <v>0</v>
      </c>
    </row>
    <row r="31" spans="1:13" ht="33">
      <c r="A31" s="13">
        <f t="shared" si="5"/>
        <v>21</v>
      </c>
      <c r="B31" s="18" t="s">
        <v>271</v>
      </c>
      <c r="C31" s="23" t="s">
        <v>12</v>
      </c>
      <c r="D31" s="16">
        <v>4.3099999999999996</v>
      </c>
      <c r="E31" s="16">
        <v>4.32</v>
      </c>
      <c r="F31" s="14">
        <v>238</v>
      </c>
      <c r="G31" s="392">
        <f t="shared" si="0"/>
        <v>1028.1600000000001</v>
      </c>
      <c r="H31" s="14">
        <v>307</v>
      </c>
      <c r="I31" s="392">
        <f t="shared" si="1"/>
        <v>1326.24</v>
      </c>
      <c r="J31" s="14">
        <v>303</v>
      </c>
      <c r="K31" s="392">
        <f t="shared" si="2"/>
        <v>1308.96</v>
      </c>
      <c r="L31" s="14">
        <f t="shared" si="3"/>
        <v>848</v>
      </c>
      <c r="M31" s="14">
        <f t="shared" si="4"/>
        <v>3663.36</v>
      </c>
    </row>
    <row r="32" spans="1:13" ht="33">
      <c r="A32" s="13">
        <f t="shared" si="5"/>
        <v>22</v>
      </c>
      <c r="B32" s="37" t="s">
        <v>270</v>
      </c>
      <c r="C32" s="23" t="s">
        <v>12</v>
      </c>
      <c r="D32" s="16">
        <v>13.43</v>
      </c>
      <c r="E32" s="16">
        <v>13.46</v>
      </c>
      <c r="F32" s="14">
        <v>87</v>
      </c>
      <c r="G32" s="392">
        <f t="shared" si="0"/>
        <v>1171.02</v>
      </c>
      <c r="H32" s="14">
        <v>99</v>
      </c>
      <c r="I32" s="392">
        <f t="shared" si="1"/>
        <v>1332.54</v>
      </c>
      <c r="J32" s="14">
        <v>26</v>
      </c>
      <c r="K32" s="392">
        <f t="shared" si="2"/>
        <v>349.96</v>
      </c>
      <c r="L32" s="14">
        <f t="shared" si="3"/>
        <v>212</v>
      </c>
      <c r="M32" s="14">
        <f t="shared" si="4"/>
        <v>2853.52</v>
      </c>
    </row>
    <row r="33" spans="1:13" ht="33">
      <c r="A33" s="13">
        <f t="shared" si="5"/>
        <v>23</v>
      </c>
      <c r="B33" s="37" t="s">
        <v>269</v>
      </c>
      <c r="C33" s="23" t="s">
        <v>12</v>
      </c>
      <c r="D33" s="16">
        <v>14.45</v>
      </c>
      <c r="E33" s="16">
        <v>14.48</v>
      </c>
      <c r="F33" s="14">
        <v>8</v>
      </c>
      <c r="G33" s="392">
        <f t="shared" si="0"/>
        <v>115.84</v>
      </c>
      <c r="H33" s="14">
        <v>14</v>
      </c>
      <c r="I33" s="392">
        <f t="shared" si="1"/>
        <v>202.72</v>
      </c>
      <c r="J33" s="14">
        <v>5</v>
      </c>
      <c r="K33" s="392">
        <f t="shared" si="2"/>
        <v>72.400000000000006</v>
      </c>
      <c r="L33" s="14">
        <f t="shared" si="3"/>
        <v>27</v>
      </c>
      <c r="M33" s="14">
        <f t="shared" si="4"/>
        <v>390.96</v>
      </c>
    </row>
    <row r="34" spans="1:13" ht="33">
      <c r="A34" s="13">
        <f t="shared" si="5"/>
        <v>24</v>
      </c>
      <c r="B34" s="37" t="s">
        <v>268</v>
      </c>
      <c r="C34" s="23" t="s">
        <v>12</v>
      </c>
      <c r="D34" s="16">
        <v>1.38</v>
      </c>
      <c r="E34" s="16">
        <v>1.38</v>
      </c>
      <c r="F34" s="14">
        <v>330</v>
      </c>
      <c r="G34" s="392">
        <f t="shared" si="0"/>
        <v>455.4</v>
      </c>
      <c r="H34" s="14">
        <v>372</v>
      </c>
      <c r="I34" s="392">
        <f t="shared" si="1"/>
        <v>513.36</v>
      </c>
      <c r="J34" s="14">
        <v>226</v>
      </c>
      <c r="K34" s="392">
        <f t="shared" si="2"/>
        <v>311.88</v>
      </c>
      <c r="L34" s="14">
        <f t="shared" si="3"/>
        <v>928</v>
      </c>
      <c r="M34" s="14">
        <f t="shared" si="4"/>
        <v>1280.6400000000001</v>
      </c>
    </row>
    <row r="35" spans="1:13" ht="33">
      <c r="A35" s="13">
        <f t="shared" si="5"/>
        <v>25</v>
      </c>
      <c r="B35" s="37" t="s">
        <v>267</v>
      </c>
      <c r="C35" s="23" t="s">
        <v>12</v>
      </c>
      <c r="D35" s="16">
        <v>4.16</v>
      </c>
      <c r="E35" s="16">
        <v>4.17</v>
      </c>
      <c r="F35" s="14">
        <v>53</v>
      </c>
      <c r="G35" s="392">
        <f t="shared" si="0"/>
        <v>221.01</v>
      </c>
      <c r="H35" s="14">
        <v>82</v>
      </c>
      <c r="I35" s="392">
        <f t="shared" si="1"/>
        <v>341.94</v>
      </c>
      <c r="J35" s="14">
        <v>136</v>
      </c>
      <c r="K35" s="392">
        <f t="shared" si="2"/>
        <v>567.12</v>
      </c>
      <c r="L35" s="14">
        <f t="shared" si="3"/>
        <v>271</v>
      </c>
      <c r="M35" s="14">
        <f t="shared" si="4"/>
        <v>1130.07</v>
      </c>
    </row>
    <row r="36" spans="1:13" ht="33">
      <c r="A36" s="13">
        <f t="shared" si="5"/>
        <v>26</v>
      </c>
      <c r="B36" s="37" t="s">
        <v>266</v>
      </c>
      <c r="C36" s="23" t="s">
        <v>12</v>
      </c>
      <c r="D36" s="16">
        <v>8.67</v>
      </c>
      <c r="E36" s="16">
        <v>0</v>
      </c>
      <c r="F36" s="14"/>
      <c r="G36" s="392">
        <f t="shared" si="0"/>
        <v>0</v>
      </c>
      <c r="H36" s="14"/>
      <c r="I36" s="392">
        <f t="shared" si="1"/>
        <v>0</v>
      </c>
      <c r="J36" s="14"/>
      <c r="K36" s="392">
        <f t="shared" si="2"/>
        <v>0</v>
      </c>
      <c r="L36" s="14">
        <f t="shared" si="3"/>
        <v>0</v>
      </c>
      <c r="M36" s="14">
        <f t="shared" si="4"/>
        <v>0</v>
      </c>
    </row>
    <row r="37" spans="1:13" ht="33">
      <c r="A37" s="13">
        <f t="shared" si="5"/>
        <v>27</v>
      </c>
      <c r="B37" s="37" t="s">
        <v>265</v>
      </c>
      <c r="C37" s="23" t="s">
        <v>12</v>
      </c>
      <c r="D37" s="16">
        <v>4.1500000000000004</v>
      </c>
      <c r="E37" s="16">
        <v>4.16</v>
      </c>
      <c r="F37" s="14">
        <v>85</v>
      </c>
      <c r="G37" s="392">
        <f t="shared" si="0"/>
        <v>353.6</v>
      </c>
      <c r="H37" s="14">
        <v>97</v>
      </c>
      <c r="I37" s="392">
        <f t="shared" si="1"/>
        <v>403.52</v>
      </c>
      <c r="J37" s="14">
        <v>66</v>
      </c>
      <c r="K37" s="392">
        <f t="shared" si="2"/>
        <v>274.56</v>
      </c>
      <c r="L37" s="14">
        <f t="shared" si="3"/>
        <v>248</v>
      </c>
      <c r="M37" s="14">
        <f t="shared" si="4"/>
        <v>1031.68</v>
      </c>
    </row>
    <row r="38" spans="1:13" ht="16.5">
      <c r="A38" s="13">
        <f t="shared" si="5"/>
        <v>28</v>
      </c>
      <c r="B38" s="40" t="s">
        <v>264</v>
      </c>
      <c r="C38" s="23" t="s">
        <v>12</v>
      </c>
      <c r="D38" s="16">
        <v>5.86</v>
      </c>
      <c r="E38" s="16">
        <v>5.87</v>
      </c>
      <c r="F38" s="14">
        <v>282</v>
      </c>
      <c r="G38" s="392">
        <f t="shared" si="0"/>
        <v>1655.34</v>
      </c>
      <c r="H38" s="14">
        <v>350</v>
      </c>
      <c r="I38" s="392">
        <f t="shared" si="1"/>
        <v>2054.5</v>
      </c>
      <c r="J38" s="14">
        <v>132</v>
      </c>
      <c r="K38" s="392">
        <f t="shared" si="2"/>
        <v>774.84</v>
      </c>
      <c r="L38" s="14">
        <f t="shared" si="3"/>
        <v>764</v>
      </c>
      <c r="M38" s="14">
        <f t="shared" si="4"/>
        <v>4484.68</v>
      </c>
    </row>
    <row r="39" spans="1:13" ht="16.5">
      <c r="A39" s="13">
        <f t="shared" si="5"/>
        <v>29</v>
      </c>
      <c r="B39" s="40" t="s">
        <v>263</v>
      </c>
      <c r="C39" s="23" t="s">
        <v>12</v>
      </c>
      <c r="D39" s="16">
        <v>13.6</v>
      </c>
      <c r="E39" s="16">
        <v>0</v>
      </c>
      <c r="F39" s="14"/>
      <c r="G39" s="392">
        <f t="shared" si="0"/>
        <v>0</v>
      </c>
      <c r="H39" s="14"/>
      <c r="I39" s="392">
        <f t="shared" si="1"/>
        <v>0</v>
      </c>
      <c r="J39" s="14"/>
      <c r="K39" s="392">
        <f t="shared" si="2"/>
        <v>0</v>
      </c>
      <c r="L39" s="14">
        <f t="shared" si="3"/>
        <v>0</v>
      </c>
      <c r="M39" s="14">
        <f t="shared" si="4"/>
        <v>0</v>
      </c>
    </row>
    <row r="40" spans="1:13" ht="16.5">
      <c r="A40" s="13">
        <f t="shared" si="5"/>
        <v>30</v>
      </c>
      <c r="B40" s="40" t="s">
        <v>262</v>
      </c>
      <c r="C40" s="23" t="s">
        <v>12</v>
      </c>
      <c r="D40" s="16">
        <v>14.7</v>
      </c>
      <c r="E40" s="16">
        <v>14.73</v>
      </c>
      <c r="F40" s="14"/>
      <c r="G40" s="392">
        <f t="shared" si="0"/>
        <v>0</v>
      </c>
      <c r="H40" s="14"/>
      <c r="I40" s="392">
        <f t="shared" si="1"/>
        <v>0</v>
      </c>
      <c r="J40" s="14">
        <v>62</v>
      </c>
      <c r="K40" s="392">
        <f t="shared" si="2"/>
        <v>913.26</v>
      </c>
      <c r="L40" s="14">
        <f t="shared" si="3"/>
        <v>62</v>
      </c>
      <c r="M40" s="14">
        <f t="shared" si="4"/>
        <v>913.26</v>
      </c>
    </row>
    <row r="41" spans="1:13" ht="16.5">
      <c r="A41" s="13">
        <f t="shared" si="5"/>
        <v>31</v>
      </c>
      <c r="B41" s="37" t="s">
        <v>261</v>
      </c>
      <c r="C41" s="23" t="s">
        <v>12</v>
      </c>
      <c r="D41" s="16">
        <v>143.72999999999999</v>
      </c>
      <c r="E41" s="16">
        <v>187.39</v>
      </c>
      <c r="F41" s="14">
        <v>4</v>
      </c>
      <c r="G41" s="392">
        <f t="shared" si="0"/>
        <v>749.56</v>
      </c>
      <c r="H41" s="14">
        <v>4</v>
      </c>
      <c r="I41" s="392">
        <f t="shared" si="1"/>
        <v>749.56</v>
      </c>
      <c r="J41" s="14"/>
      <c r="K41" s="392">
        <f t="shared" si="2"/>
        <v>0</v>
      </c>
      <c r="L41" s="14">
        <f t="shared" si="3"/>
        <v>8</v>
      </c>
      <c r="M41" s="14">
        <f t="shared" si="4"/>
        <v>1499.12</v>
      </c>
    </row>
    <row r="42" spans="1:13" ht="16.5">
      <c r="A42" s="13">
        <f t="shared" si="5"/>
        <v>32</v>
      </c>
      <c r="B42" s="37" t="s">
        <v>260</v>
      </c>
      <c r="C42" s="23" t="s">
        <v>12</v>
      </c>
      <c r="D42" s="16">
        <v>206.46</v>
      </c>
      <c r="E42" s="16">
        <v>240.15</v>
      </c>
      <c r="F42" s="14">
        <v>104</v>
      </c>
      <c r="G42" s="392">
        <f t="shared" si="0"/>
        <v>24975.599999999999</v>
      </c>
      <c r="H42" s="14">
        <v>117</v>
      </c>
      <c r="I42" s="392">
        <f t="shared" si="1"/>
        <v>28097.55</v>
      </c>
      <c r="J42" s="14">
        <v>97</v>
      </c>
      <c r="K42" s="392">
        <f t="shared" si="2"/>
        <v>23294.55</v>
      </c>
      <c r="L42" s="14">
        <f t="shared" si="3"/>
        <v>318</v>
      </c>
      <c r="M42" s="14">
        <f t="shared" si="4"/>
        <v>76367.7</v>
      </c>
    </row>
    <row r="43" spans="1:13" ht="16.5">
      <c r="A43" s="13">
        <f t="shared" si="5"/>
        <v>33</v>
      </c>
      <c r="B43" s="37" t="s">
        <v>259</v>
      </c>
      <c r="C43" s="23" t="s">
        <v>12</v>
      </c>
      <c r="D43" s="16">
        <v>318</v>
      </c>
      <c r="E43" s="16">
        <v>369.35</v>
      </c>
      <c r="F43" s="14">
        <v>2</v>
      </c>
      <c r="G43" s="392">
        <f t="shared" si="0"/>
        <v>738.7</v>
      </c>
      <c r="H43" s="14">
        <v>2</v>
      </c>
      <c r="I43" s="392">
        <f t="shared" si="1"/>
        <v>738.7</v>
      </c>
      <c r="J43" s="14"/>
      <c r="K43" s="392">
        <f t="shared" si="2"/>
        <v>0</v>
      </c>
      <c r="L43" s="14">
        <f t="shared" si="3"/>
        <v>4</v>
      </c>
      <c r="M43" s="14">
        <f t="shared" si="4"/>
        <v>1477.4</v>
      </c>
    </row>
    <row r="44" spans="1:13" ht="16.5">
      <c r="A44" s="13">
        <f t="shared" si="5"/>
        <v>34</v>
      </c>
      <c r="B44" s="37" t="s">
        <v>258</v>
      </c>
      <c r="C44" s="23" t="s">
        <v>12</v>
      </c>
      <c r="D44" s="16">
        <v>561.77</v>
      </c>
      <c r="E44" s="16">
        <v>0</v>
      </c>
      <c r="F44" s="14"/>
      <c r="G44" s="392">
        <f t="shared" si="0"/>
        <v>0</v>
      </c>
      <c r="H44" s="14"/>
      <c r="I44" s="392">
        <f t="shared" si="1"/>
        <v>0</v>
      </c>
      <c r="J44" s="14"/>
      <c r="K44" s="392">
        <f t="shared" si="2"/>
        <v>0</v>
      </c>
      <c r="L44" s="14">
        <f t="shared" si="3"/>
        <v>0</v>
      </c>
      <c r="M44" s="14">
        <f t="shared" si="4"/>
        <v>0</v>
      </c>
    </row>
    <row r="45" spans="1:13" ht="16.5">
      <c r="A45" s="13">
        <f t="shared" si="5"/>
        <v>35</v>
      </c>
      <c r="B45" s="37" t="s">
        <v>257</v>
      </c>
      <c r="C45" s="23" t="s">
        <v>12</v>
      </c>
      <c r="D45" s="16">
        <v>642.5</v>
      </c>
      <c r="E45" s="16">
        <v>0</v>
      </c>
      <c r="F45" s="14"/>
      <c r="G45" s="392">
        <f t="shared" si="0"/>
        <v>0</v>
      </c>
      <c r="H45" s="14"/>
      <c r="I45" s="392">
        <f t="shared" si="1"/>
        <v>0</v>
      </c>
      <c r="J45" s="14"/>
      <c r="K45" s="392">
        <f t="shared" si="2"/>
        <v>0</v>
      </c>
      <c r="L45" s="14">
        <f t="shared" si="3"/>
        <v>0</v>
      </c>
      <c r="M45" s="14">
        <f t="shared" si="4"/>
        <v>0</v>
      </c>
    </row>
    <row r="46" spans="1:13" ht="16.5">
      <c r="A46" s="13">
        <f t="shared" si="5"/>
        <v>36</v>
      </c>
      <c r="B46" s="37" t="s">
        <v>256</v>
      </c>
      <c r="C46" s="23" t="s">
        <v>12</v>
      </c>
      <c r="D46" s="16">
        <v>772</v>
      </c>
      <c r="E46" s="16">
        <v>0</v>
      </c>
      <c r="F46" s="14"/>
      <c r="G46" s="392">
        <f t="shared" si="0"/>
        <v>0</v>
      </c>
      <c r="H46" s="14"/>
      <c r="I46" s="392">
        <f t="shared" si="1"/>
        <v>0</v>
      </c>
      <c r="J46" s="14"/>
      <c r="K46" s="392">
        <f t="shared" si="2"/>
        <v>0</v>
      </c>
      <c r="L46" s="14">
        <f t="shared" si="3"/>
        <v>0</v>
      </c>
      <c r="M46" s="14">
        <f t="shared" si="4"/>
        <v>0</v>
      </c>
    </row>
    <row r="47" spans="1:13" ht="16.5">
      <c r="A47" s="13">
        <f t="shared" si="5"/>
        <v>37</v>
      </c>
      <c r="B47" s="37" t="s">
        <v>255</v>
      </c>
      <c r="C47" s="23" t="s">
        <v>12</v>
      </c>
      <c r="D47" s="16">
        <v>1164.6099999999999</v>
      </c>
      <c r="E47" s="16">
        <v>0</v>
      </c>
      <c r="F47" s="14"/>
      <c r="G47" s="392">
        <f t="shared" si="0"/>
        <v>0</v>
      </c>
      <c r="H47" s="14"/>
      <c r="I47" s="392">
        <f t="shared" si="1"/>
        <v>0</v>
      </c>
      <c r="J47" s="14"/>
      <c r="K47" s="392">
        <f t="shared" si="2"/>
        <v>0</v>
      </c>
      <c r="L47" s="14">
        <f t="shared" si="3"/>
        <v>0</v>
      </c>
      <c r="M47" s="14">
        <f t="shared" si="4"/>
        <v>0</v>
      </c>
    </row>
    <row r="48" spans="1:13" ht="16.5">
      <c r="A48" s="13">
        <f t="shared" si="5"/>
        <v>38</v>
      </c>
      <c r="B48" s="37" t="s">
        <v>254</v>
      </c>
      <c r="C48" s="23" t="s">
        <v>12</v>
      </c>
      <c r="D48" s="16">
        <v>486.07</v>
      </c>
      <c r="E48" s="16">
        <v>0</v>
      </c>
      <c r="F48" s="14"/>
      <c r="G48" s="392">
        <f t="shared" si="0"/>
        <v>0</v>
      </c>
      <c r="H48" s="14"/>
      <c r="I48" s="392">
        <f t="shared" si="1"/>
        <v>0</v>
      </c>
      <c r="J48" s="14"/>
      <c r="K48" s="392">
        <f t="shared" si="2"/>
        <v>0</v>
      </c>
      <c r="L48" s="14">
        <f t="shared" si="3"/>
        <v>0</v>
      </c>
      <c r="M48" s="14">
        <f t="shared" si="4"/>
        <v>0</v>
      </c>
    </row>
    <row r="49" spans="1:13" ht="16.5">
      <c r="A49" s="13">
        <f t="shared" si="5"/>
        <v>39</v>
      </c>
      <c r="B49" s="37" t="s">
        <v>253</v>
      </c>
      <c r="C49" s="23" t="s">
        <v>12</v>
      </c>
      <c r="D49" s="16">
        <v>584.42999999999995</v>
      </c>
      <c r="E49" s="16">
        <v>0</v>
      </c>
      <c r="F49" s="14"/>
      <c r="G49" s="392">
        <f t="shared" si="0"/>
        <v>0</v>
      </c>
      <c r="H49" s="14"/>
      <c r="I49" s="392">
        <f t="shared" si="1"/>
        <v>0</v>
      </c>
      <c r="J49" s="14"/>
      <c r="K49" s="392">
        <f t="shared" si="2"/>
        <v>0</v>
      </c>
      <c r="L49" s="14">
        <f t="shared" si="3"/>
        <v>0</v>
      </c>
      <c r="M49" s="14">
        <f t="shared" si="4"/>
        <v>0</v>
      </c>
    </row>
    <row r="50" spans="1:13" ht="33">
      <c r="A50" s="13">
        <f t="shared" si="5"/>
        <v>40</v>
      </c>
      <c r="B50" s="37" t="s">
        <v>252</v>
      </c>
      <c r="C50" s="23" t="s">
        <v>12</v>
      </c>
      <c r="D50" s="16">
        <v>1148.04</v>
      </c>
      <c r="E50" s="16">
        <v>0</v>
      </c>
      <c r="F50" s="14"/>
      <c r="G50" s="392">
        <f t="shared" si="0"/>
        <v>0</v>
      </c>
      <c r="H50" s="14"/>
      <c r="I50" s="392">
        <f t="shared" si="1"/>
        <v>0</v>
      </c>
      <c r="J50" s="14"/>
      <c r="K50" s="392">
        <f t="shared" si="2"/>
        <v>0</v>
      </c>
      <c r="L50" s="14">
        <f t="shared" si="3"/>
        <v>0</v>
      </c>
      <c r="M50" s="14">
        <f t="shared" si="4"/>
        <v>0</v>
      </c>
    </row>
    <row r="51" spans="1:13" ht="33">
      <c r="A51" s="13">
        <f t="shared" si="5"/>
        <v>41</v>
      </c>
      <c r="B51" s="37" t="s">
        <v>251</v>
      </c>
      <c r="C51" s="23" t="s">
        <v>12</v>
      </c>
      <c r="D51" s="16">
        <v>1394.3</v>
      </c>
      <c r="E51" s="16">
        <v>0</v>
      </c>
      <c r="F51" s="14"/>
      <c r="G51" s="392">
        <f t="shared" si="0"/>
        <v>0</v>
      </c>
      <c r="H51" s="14"/>
      <c r="I51" s="392">
        <f t="shared" si="1"/>
        <v>0</v>
      </c>
      <c r="J51" s="14"/>
      <c r="K51" s="392">
        <f t="shared" si="2"/>
        <v>0</v>
      </c>
      <c r="L51" s="14">
        <f t="shared" si="3"/>
        <v>0</v>
      </c>
      <c r="M51" s="14">
        <f t="shared" si="4"/>
        <v>0</v>
      </c>
    </row>
    <row r="52" spans="1:13" ht="33">
      <c r="A52" s="13">
        <f t="shared" si="5"/>
        <v>42</v>
      </c>
      <c r="B52" s="37" t="s">
        <v>250</v>
      </c>
      <c r="C52" s="23" t="s">
        <v>12</v>
      </c>
      <c r="D52" s="16">
        <v>1652.65</v>
      </c>
      <c r="E52" s="16">
        <v>0</v>
      </c>
      <c r="F52" s="14"/>
      <c r="G52" s="392">
        <f t="shared" si="0"/>
        <v>0</v>
      </c>
      <c r="H52" s="14"/>
      <c r="I52" s="392">
        <f t="shared" si="1"/>
        <v>0</v>
      </c>
      <c r="J52" s="14"/>
      <c r="K52" s="392">
        <f t="shared" si="2"/>
        <v>0</v>
      </c>
      <c r="L52" s="14">
        <f t="shared" si="3"/>
        <v>0</v>
      </c>
      <c r="M52" s="14">
        <f t="shared" si="4"/>
        <v>0</v>
      </c>
    </row>
    <row r="53" spans="1:13" ht="33">
      <c r="A53" s="13">
        <f t="shared" si="5"/>
        <v>43</v>
      </c>
      <c r="B53" s="37" t="s">
        <v>249</v>
      </c>
      <c r="C53" s="23" t="s">
        <v>12</v>
      </c>
      <c r="D53" s="16">
        <v>1816.87</v>
      </c>
      <c r="E53" s="16">
        <v>0</v>
      </c>
      <c r="F53" s="14"/>
      <c r="G53" s="392">
        <f t="shared" si="0"/>
        <v>0</v>
      </c>
      <c r="H53" s="14"/>
      <c r="I53" s="392">
        <f t="shared" si="1"/>
        <v>0</v>
      </c>
      <c r="J53" s="14"/>
      <c r="K53" s="392">
        <f t="shared" si="2"/>
        <v>0</v>
      </c>
      <c r="L53" s="14">
        <f t="shared" si="3"/>
        <v>0</v>
      </c>
      <c r="M53" s="14">
        <f t="shared" si="4"/>
        <v>0</v>
      </c>
    </row>
    <row r="54" spans="1:13" ht="16.5">
      <c r="A54" s="13">
        <f t="shared" si="5"/>
        <v>44</v>
      </c>
      <c r="B54" s="40" t="s">
        <v>248</v>
      </c>
      <c r="C54" s="23" t="s">
        <v>12</v>
      </c>
      <c r="D54" s="16">
        <v>1.42</v>
      </c>
      <c r="E54" s="16">
        <v>1.42</v>
      </c>
      <c r="F54" s="14">
        <v>46</v>
      </c>
      <c r="G54" s="392">
        <f t="shared" si="0"/>
        <v>65.319999999999993</v>
      </c>
      <c r="H54" s="14">
        <v>118</v>
      </c>
      <c r="I54" s="392">
        <f t="shared" si="1"/>
        <v>167.56</v>
      </c>
      <c r="J54" s="400">
        <v>65</v>
      </c>
      <c r="K54" s="392">
        <f t="shared" si="2"/>
        <v>92.3</v>
      </c>
      <c r="L54" s="14">
        <f t="shared" si="3"/>
        <v>229</v>
      </c>
      <c r="M54" s="14">
        <f t="shared" si="4"/>
        <v>325.18</v>
      </c>
    </row>
    <row r="55" spans="1:13" ht="16.5">
      <c r="A55" s="13">
        <f t="shared" si="5"/>
        <v>45</v>
      </c>
      <c r="B55" s="33" t="s">
        <v>247</v>
      </c>
      <c r="C55" s="23" t="s">
        <v>12</v>
      </c>
      <c r="D55" s="16">
        <v>11.93</v>
      </c>
      <c r="E55" s="16">
        <v>11.95</v>
      </c>
      <c r="F55" s="14">
        <v>344</v>
      </c>
      <c r="G55" s="392">
        <f t="shared" si="0"/>
        <v>4110.8</v>
      </c>
      <c r="H55" s="14">
        <v>434</v>
      </c>
      <c r="I55" s="392">
        <f t="shared" si="1"/>
        <v>5186.3</v>
      </c>
      <c r="J55" s="14">
        <v>340</v>
      </c>
      <c r="K55" s="392">
        <f t="shared" si="2"/>
        <v>4063</v>
      </c>
      <c r="L55" s="14">
        <f t="shared" si="3"/>
        <v>1118</v>
      </c>
      <c r="M55" s="14">
        <f t="shared" si="4"/>
        <v>13360.1</v>
      </c>
    </row>
    <row r="56" spans="1:13" ht="16.5">
      <c r="A56" s="13">
        <f t="shared" si="5"/>
        <v>46</v>
      </c>
      <c r="B56" s="33" t="s">
        <v>246</v>
      </c>
      <c r="C56" s="23" t="s">
        <v>12</v>
      </c>
      <c r="D56" s="16">
        <v>9.4600000000000009</v>
      </c>
      <c r="E56" s="16">
        <v>0</v>
      </c>
      <c r="F56" s="14"/>
      <c r="G56" s="392">
        <f t="shared" si="0"/>
        <v>0</v>
      </c>
      <c r="H56" s="14"/>
      <c r="I56" s="392">
        <f t="shared" si="1"/>
        <v>0</v>
      </c>
      <c r="J56" s="14"/>
      <c r="K56" s="392">
        <f t="shared" si="2"/>
        <v>0</v>
      </c>
      <c r="L56" s="14">
        <f t="shared" si="3"/>
        <v>0</v>
      </c>
      <c r="M56" s="14">
        <f t="shared" si="4"/>
        <v>0</v>
      </c>
    </row>
    <row r="57" spans="1:13" ht="16.5">
      <c r="A57" s="13">
        <f t="shared" si="5"/>
        <v>47</v>
      </c>
      <c r="B57" s="33" t="s">
        <v>245</v>
      </c>
      <c r="C57" s="23" t="s">
        <v>12</v>
      </c>
      <c r="D57" s="16">
        <v>16.12</v>
      </c>
      <c r="E57" s="16">
        <v>16.149999999999999</v>
      </c>
      <c r="F57" s="14">
        <v>132</v>
      </c>
      <c r="G57" s="392">
        <f t="shared" si="0"/>
        <v>2131.8000000000002</v>
      </c>
      <c r="H57" s="14">
        <v>118</v>
      </c>
      <c r="I57" s="392">
        <f t="shared" si="1"/>
        <v>1905.7</v>
      </c>
      <c r="J57" s="14">
        <v>80</v>
      </c>
      <c r="K57" s="392">
        <f t="shared" si="2"/>
        <v>1292</v>
      </c>
      <c r="L57" s="14">
        <f t="shared" si="3"/>
        <v>330</v>
      </c>
      <c r="M57" s="14">
        <f t="shared" si="4"/>
        <v>5329.5</v>
      </c>
    </row>
    <row r="58" spans="1:13" ht="16.5">
      <c r="A58" s="13">
        <f t="shared" si="5"/>
        <v>48</v>
      </c>
      <c r="B58" s="38" t="s">
        <v>244</v>
      </c>
      <c r="C58" s="23" t="s">
        <v>12</v>
      </c>
      <c r="D58" s="16">
        <v>3.03</v>
      </c>
      <c r="E58" s="16">
        <v>3.04</v>
      </c>
      <c r="F58" s="14">
        <v>50</v>
      </c>
      <c r="G58" s="392">
        <f t="shared" si="0"/>
        <v>152</v>
      </c>
      <c r="H58" s="14">
        <v>54</v>
      </c>
      <c r="I58" s="392">
        <f t="shared" si="1"/>
        <v>164.16</v>
      </c>
      <c r="J58" s="14">
        <v>45</v>
      </c>
      <c r="K58" s="392">
        <f t="shared" si="2"/>
        <v>136.80000000000001</v>
      </c>
      <c r="L58" s="14">
        <f t="shared" si="3"/>
        <v>149</v>
      </c>
      <c r="M58" s="14">
        <f t="shared" si="4"/>
        <v>452.96</v>
      </c>
    </row>
    <row r="59" spans="1:13" ht="16.5">
      <c r="A59" s="13">
        <f t="shared" si="5"/>
        <v>49</v>
      </c>
      <c r="B59" s="38" t="s">
        <v>243</v>
      </c>
      <c r="C59" s="23" t="s">
        <v>12</v>
      </c>
      <c r="D59" s="16">
        <v>0.8</v>
      </c>
      <c r="E59" s="16">
        <v>0.8</v>
      </c>
      <c r="F59" s="14">
        <v>119</v>
      </c>
      <c r="G59" s="392">
        <f t="shared" si="0"/>
        <v>95.2</v>
      </c>
      <c r="H59" s="14">
        <v>123</v>
      </c>
      <c r="I59" s="392">
        <f t="shared" si="1"/>
        <v>98.4</v>
      </c>
      <c r="J59" s="14">
        <v>2</v>
      </c>
      <c r="K59" s="392">
        <f t="shared" si="2"/>
        <v>1.6</v>
      </c>
      <c r="L59" s="14">
        <f t="shared" si="3"/>
        <v>244</v>
      </c>
      <c r="M59" s="14">
        <f t="shared" si="4"/>
        <v>195.2</v>
      </c>
    </row>
    <row r="60" spans="1:13" ht="33">
      <c r="A60" s="13">
        <f t="shared" si="5"/>
        <v>50</v>
      </c>
      <c r="B60" s="36" t="s">
        <v>242</v>
      </c>
      <c r="C60" s="23" t="s">
        <v>12</v>
      </c>
      <c r="D60" s="16">
        <v>6.72</v>
      </c>
      <c r="E60" s="16">
        <v>6.73</v>
      </c>
      <c r="F60" s="14"/>
      <c r="G60" s="392">
        <f t="shared" si="0"/>
        <v>0</v>
      </c>
      <c r="H60" s="14">
        <v>118</v>
      </c>
      <c r="I60" s="392">
        <f t="shared" si="1"/>
        <v>794.14</v>
      </c>
      <c r="J60" s="14"/>
      <c r="K60" s="392">
        <f t="shared" si="2"/>
        <v>0</v>
      </c>
      <c r="L60" s="14">
        <f t="shared" si="3"/>
        <v>118</v>
      </c>
      <c r="M60" s="14">
        <f t="shared" si="4"/>
        <v>794.14</v>
      </c>
    </row>
    <row r="61" spans="1:13" ht="16.5">
      <c r="A61" s="13">
        <f t="shared" si="5"/>
        <v>51</v>
      </c>
      <c r="B61" s="38" t="s">
        <v>399</v>
      </c>
      <c r="C61" s="23" t="s">
        <v>12</v>
      </c>
      <c r="D61" s="16">
        <v>1.73</v>
      </c>
      <c r="E61" s="16">
        <v>0</v>
      </c>
      <c r="F61" s="14"/>
      <c r="G61" s="392">
        <f t="shared" si="0"/>
        <v>0</v>
      </c>
      <c r="H61" s="14"/>
      <c r="I61" s="392">
        <f t="shared" si="1"/>
        <v>0</v>
      </c>
      <c r="J61" s="14"/>
      <c r="K61" s="392">
        <f t="shared" si="2"/>
        <v>0</v>
      </c>
      <c r="L61" s="14">
        <f t="shared" si="3"/>
        <v>0</v>
      </c>
      <c r="M61" s="14">
        <f t="shared" si="4"/>
        <v>0</v>
      </c>
    </row>
    <row r="62" spans="1:13" ht="16.5">
      <c r="A62" s="13">
        <f t="shared" si="5"/>
        <v>52</v>
      </c>
      <c r="B62" s="38" t="s">
        <v>398</v>
      </c>
      <c r="C62" s="23" t="s">
        <v>12</v>
      </c>
      <c r="D62" s="16">
        <v>2.85</v>
      </c>
      <c r="E62" s="16">
        <v>0</v>
      </c>
      <c r="F62" s="14"/>
      <c r="G62" s="392">
        <f t="shared" si="0"/>
        <v>0</v>
      </c>
      <c r="H62" s="14"/>
      <c r="I62" s="392">
        <f t="shared" si="1"/>
        <v>0</v>
      </c>
      <c r="J62" s="14"/>
      <c r="K62" s="392">
        <f t="shared" si="2"/>
        <v>0</v>
      </c>
      <c r="L62" s="14">
        <f t="shared" si="3"/>
        <v>0</v>
      </c>
      <c r="M62" s="14">
        <f t="shared" si="4"/>
        <v>0</v>
      </c>
    </row>
    <row r="63" spans="1:13" ht="16.5">
      <c r="A63" s="13">
        <f t="shared" si="5"/>
        <v>53</v>
      </c>
      <c r="B63" s="38" t="s">
        <v>397</v>
      </c>
      <c r="C63" s="23" t="s">
        <v>12</v>
      </c>
      <c r="D63" s="16">
        <v>2.84</v>
      </c>
      <c r="E63" s="16">
        <v>0</v>
      </c>
      <c r="F63" s="14"/>
      <c r="G63" s="392">
        <f t="shared" si="0"/>
        <v>0</v>
      </c>
      <c r="H63" s="14"/>
      <c r="I63" s="392">
        <f t="shared" si="1"/>
        <v>0</v>
      </c>
      <c r="J63" s="14"/>
      <c r="K63" s="392">
        <f t="shared" si="2"/>
        <v>0</v>
      </c>
      <c r="L63" s="14">
        <f t="shared" si="3"/>
        <v>0</v>
      </c>
      <c r="M63" s="14">
        <f t="shared" si="4"/>
        <v>0</v>
      </c>
    </row>
    <row r="64" spans="1:13" ht="16.5">
      <c r="A64" s="13">
        <f t="shared" si="5"/>
        <v>54</v>
      </c>
      <c r="B64" s="38" t="s">
        <v>396</v>
      </c>
      <c r="C64" s="23" t="s">
        <v>12</v>
      </c>
      <c r="D64" s="16">
        <v>3.45</v>
      </c>
      <c r="E64" s="16">
        <v>0</v>
      </c>
      <c r="F64" s="14"/>
      <c r="G64" s="392">
        <f t="shared" si="0"/>
        <v>0</v>
      </c>
      <c r="H64" s="14"/>
      <c r="I64" s="392">
        <f t="shared" si="1"/>
        <v>0</v>
      </c>
      <c r="J64" s="14"/>
      <c r="K64" s="392">
        <f t="shared" si="2"/>
        <v>0</v>
      </c>
      <c r="L64" s="14">
        <f t="shared" si="3"/>
        <v>0</v>
      </c>
      <c r="M64" s="14">
        <f t="shared" si="4"/>
        <v>0</v>
      </c>
    </row>
    <row r="65" spans="1:13" ht="16.5">
      <c r="A65" s="13">
        <f t="shared" si="5"/>
        <v>55</v>
      </c>
      <c r="B65" s="38" t="s">
        <v>395</v>
      </c>
      <c r="C65" s="23" t="s">
        <v>12</v>
      </c>
      <c r="D65" s="16">
        <v>5.29</v>
      </c>
      <c r="E65" s="16">
        <v>0</v>
      </c>
      <c r="F65" s="14"/>
      <c r="G65" s="392">
        <f t="shared" si="0"/>
        <v>0</v>
      </c>
      <c r="H65" s="14"/>
      <c r="I65" s="392">
        <f t="shared" si="1"/>
        <v>0</v>
      </c>
      <c r="J65" s="14"/>
      <c r="K65" s="392">
        <f t="shared" si="2"/>
        <v>0</v>
      </c>
      <c r="L65" s="14">
        <f t="shared" si="3"/>
        <v>0</v>
      </c>
      <c r="M65" s="14">
        <f t="shared" si="4"/>
        <v>0</v>
      </c>
    </row>
    <row r="66" spans="1:13" ht="16.5">
      <c r="A66" s="13">
        <f t="shared" si="5"/>
        <v>56</v>
      </c>
      <c r="B66" s="33" t="s">
        <v>137</v>
      </c>
      <c r="C66" s="23" t="s">
        <v>12</v>
      </c>
      <c r="D66" s="16">
        <v>14</v>
      </c>
      <c r="E66" s="16">
        <v>0</v>
      </c>
      <c r="F66" s="14"/>
      <c r="G66" s="392">
        <f t="shared" si="0"/>
        <v>0</v>
      </c>
      <c r="H66" s="14"/>
      <c r="I66" s="392">
        <f t="shared" si="1"/>
        <v>0</v>
      </c>
      <c r="J66" s="14"/>
      <c r="K66" s="392">
        <f t="shared" si="2"/>
        <v>0</v>
      </c>
      <c r="L66" s="14">
        <f t="shared" si="3"/>
        <v>0</v>
      </c>
      <c r="M66" s="14">
        <f t="shared" si="4"/>
        <v>0</v>
      </c>
    </row>
    <row r="67" spans="1:13" ht="16.5">
      <c r="A67" s="13">
        <f t="shared" si="5"/>
        <v>57</v>
      </c>
      <c r="B67" s="33" t="s">
        <v>136</v>
      </c>
      <c r="C67" s="23" t="s">
        <v>12</v>
      </c>
      <c r="D67" s="16">
        <v>17</v>
      </c>
      <c r="E67" s="16">
        <v>0</v>
      </c>
      <c r="F67" s="14"/>
      <c r="G67" s="392">
        <f t="shared" si="0"/>
        <v>0</v>
      </c>
      <c r="H67" s="14"/>
      <c r="I67" s="392">
        <f t="shared" si="1"/>
        <v>0</v>
      </c>
      <c r="J67" s="14"/>
      <c r="K67" s="392">
        <f t="shared" si="2"/>
        <v>0</v>
      </c>
      <c r="L67" s="14">
        <f t="shared" si="3"/>
        <v>0</v>
      </c>
      <c r="M67" s="14">
        <f t="shared" si="4"/>
        <v>0</v>
      </c>
    </row>
    <row r="68" spans="1:13" ht="16.5">
      <c r="A68" s="13">
        <f t="shared" si="5"/>
        <v>58</v>
      </c>
      <c r="B68" s="38" t="s">
        <v>241</v>
      </c>
      <c r="C68" s="23" t="s">
        <v>12</v>
      </c>
      <c r="D68" s="16">
        <v>1.96</v>
      </c>
      <c r="E68" s="16">
        <v>0</v>
      </c>
      <c r="F68" s="14"/>
      <c r="G68" s="392">
        <f t="shared" si="0"/>
        <v>0</v>
      </c>
      <c r="H68" s="14"/>
      <c r="I68" s="392">
        <f t="shared" si="1"/>
        <v>0</v>
      </c>
      <c r="J68" s="14"/>
      <c r="K68" s="392">
        <f t="shared" si="2"/>
        <v>0</v>
      </c>
      <c r="L68" s="14">
        <f t="shared" si="3"/>
        <v>0</v>
      </c>
      <c r="M68" s="14">
        <f t="shared" si="4"/>
        <v>0</v>
      </c>
    </row>
    <row r="69" spans="1:13" ht="16.5">
      <c r="A69" s="13">
        <f t="shared" si="5"/>
        <v>59</v>
      </c>
      <c r="B69" s="38" t="s">
        <v>240</v>
      </c>
      <c r="C69" s="23" t="s">
        <v>12</v>
      </c>
      <c r="D69" s="16">
        <v>2.39</v>
      </c>
      <c r="E69" s="16">
        <v>0</v>
      </c>
      <c r="F69" s="14"/>
      <c r="G69" s="392">
        <f t="shared" si="0"/>
        <v>0</v>
      </c>
      <c r="H69" s="14"/>
      <c r="I69" s="392">
        <f t="shared" si="1"/>
        <v>0</v>
      </c>
      <c r="J69" s="14"/>
      <c r="K69" s="392">
        <f t="shared" si="2"/>
        <v>0</v>
      </c>
      <c r="L69" s="14">
        <f t="shared" si="3"/>
        <v>0</v>
      </c>
      <c r="M69" s="14">
        <f t="shared" si="4"/>
        <v>0</v>
      </c>
    </row>
    <row r="70" spans="1:13" ht="16.5">
      <c r="A70" s="13">
        <f t="shared" si="5"/>
        <v>60</v>
      </c>
      <c r="B70" s="38" t="s">
        <v>239</v>
      </c>
      <c r="C70" s="23" t="s">
        <v>12</v>
      </c>
      <c r="D70" s="16">
        <v>3.01</v>
      </c>
      <c r="E70" s="16">
        <v>3.02</v>
      </c>
      <c r="F70" s="14"/>
      <c r="G70" s="392">
        <f t="shared" si="0"/>
        <v>0</v>
      </c>
      <c r="H70" s="14">
        <v>30</v>
      </c>
      <c r="I70" s="392">
        <f t="shared" si="1"/>
        <v>90.6</v>
      </c>
      <c r="J70" s="14"/>
      <c r="K70" s="392">
        <f t="shared" si="2"/>
        <v>0</v>
      </c>
      <c r="L70" s="14">
        <f t="shared" si="3"/>
        <v>30</v>
      </c>
      <c r="M70" s="14">
        <f t="shared" si="4"/>
        <v>90.6</v>
      </c>
    </row>
    <row r="71" spans="1:13" ht="16.5">
      <c r="A71" s="13">
        <f t="shared" si="5"/>
        <v>61</v>
      </c>
      <c r="B71" s="38" t="s">
        <v>238</v>
      </c>
      <c r="C71" s="23" t="s">
        <v>12</v>
      </c>
      <c r="D71" s="16">
        <v>3.65</v>
      </c>
      <c r="E71" s="16">
        <v>0</v>
      </c>
      <c r="F71" s="14"/>
      <c r="G71" s="392">
        <f t="shared" si="0"/>
        <v>0</v>
      </c>
      <c r="H71" s="14"/>
      <c r="I71" s="392">
        <f t="shared" si="1"/>
        <v>0</v>
      </c>
      <c r="J71" s="14"/>
      <c r="K71" s="392">
        <f t="shared" si="2"/>
        <v>0</v>
      </c>
      <c r="L71" s="14">
        <f t="shared" si="3"/>
        <v>0</v>
      </c>
      <c r="M71" s="14">
        <f t="shared" si="4"/>
        <v>0</v>
      </c>
    </row>
    <row r="72" spans="1:13" ht="16.5">
      <c r="A72" s="13">
        <f t="shared" si="5"/>
        <v>62</v>
      </c>
      <c r="B72" s="38" t="s">
        <v>237</v>
      </c>
      <c r="C72" s="23" t="s">
        <v>12</v>
      </c>
      <c r="D72" s="16">
        <v>4.5199999999999996</v>
      </c>
      <c r="E72" s="16">
        <v>0</v>
      </c>
      <c r="F72" s="14"/>
      <c r="G72" s="392">
        <f t="shared" si="0"/>
        <v>0</v>
      </c>
      <c r="H72" s="14"/>
      <c r="I72" s="392">
        <f t="shared" si="1"/>
        <v>0</v>
      </c>
      <c r="J72" s="14"/>
      <c r="K72" s="392">
        <f t="shared" si="2"/>
        <v>0</v>
      </c>
      <c r="L72" s="14">
        <f t="shared" si="3"/>
        <v>0</v>
      </c>
      <c r="M72" s="14">
        <f t="shared" si="4"/>
        <v>0</v>
      </c>
    </row>
    <row r="73" spans="1:13" ht="16.5">
      <c r="A73" s="13">
        <f t="shared" si="5"/>
        <v>63</v>
      </c>
      <c r="B73" s="38" t="s">
        <v>236</v>
      </c>
      <c r="C73" s="23" t="s">
        <v>12</v>
      </c>
      <c r="D73" s="16">
        <v>6.36</v>
      </c>
      <c r="E73" s="16">
        <v>0</v>
      </c>
      <c r="F73" s="14"/>
      <c r="G73" s="392">
        <f t="shared" si="0"/>
        <v>0</v>
      </c>
      <c r="H73" s="14"/>
      <c r="I73" s="392">
        <f t="shared" si="1"/>
        <v>0</v>
      </c>
      <c r="J73" s="14"/>
      <c r="K73" s="392">
        <f t="shared" si="2"/>
        <v>0</v>
      </c>
      <c r="L73" s="14">
        <f t="shared" si="3"/>
        <v>0</v>
      </c>
      <c r="M73" s="14">
        <f t="shared" si="4"/>
        <v>0</v>
      </c>
    </row>
    <row r="74" spans="1:13" ht="16.5">
      <c r="A74" s="13">
        <f t="shared" si="5"/>
        <v>64</v>
      </c>
      <c r="B74" s="38" t="s">
        <v>235</v>
      </c>
      <c r="C74" s="23" t="s">
        <v>129</v>
      </c>
      <c r="D74" s="16">
        <v>0.9</v>
      </c>
      <c r="E74" s="16">
        <v>1.05</v>
      </c>
      <c r="F74" s="14">
        <v>1080</v>
      </c>
      <c r="G74" s="392">
        <f t="shared" si="0"/>
        <v>1134</v>
      </c>
      <c r="H74" s="14">
        <v>1218</v>
      </c>
      <c r="I74" s="392">
        <f t="shared" si="1"/>
        <v>1278.9000000000001</v>
      </c>
      <c r="J74" s="14">
        <v>675</v>
      </c>
      <c r="K74" s="392">
        <f t="shared" si="2"/>
        <v>708.75</v>
      </c>
      <c r="L74" s="14">
        <f t="shared" si="3"/>
        <v>2973</v>
      </c>
      <c r="M74" s="14">
        <f t="shared" si="4"/>
        <v>3121.65</v>
      </c>
    </row>
    <row r="75" spans="1:13" ht="16.5">
      <c r="A75" s="13">
        <f t="shared" si="5"/>
        <v>65</v>
      </c>
      <c r="B75" s="35" t="s">
        <v>234</v>
      </c>
      <c r="C75" s="23" t="s">
        <v>12</v>
      </c>
      <c r="D75" s="16">
        <v>68.98</v>
      </c>
      <c r="E75" s="16">
        <v>0</v>
      </c>
      <c r="F75" s="14"/>
      <c r="G75" s="392">
        <f t="shared" si="0"/>
        <v>0</v>
      </c>
      <c r="H75" s="14"/>
      <c r="I75" s="392">
        <f t="shared" si="1"/>
        <v>0</v>
      </c>
      <c r="J75" s="14"/>
      <c r="K75" s="392">
        <f t="shared" si="2"/>
        <v>0</v>
      </c>
      <c r="L75" s="14">
        <f t="shared" si="3"/>
        <v>0</v>
      </c>
      <c r="M75" s="14">
        <f t="shared" si="4"/>
        <v>0</v>
      </c>
    </row>
    <row r="76" spans="1:13" ht="16.5">
      <c r="A76" s="13">
        <f t="shared" si="5"/>
        <v>66</v>
      </c>
      <c r="B76" s="35" t="s">
        <v>233</v>
      </c>
      <c r="C76" s="23" t="s">
        <v>12</v>
      </c>
      <c r="D76" s="16">
        <v>3.09</v>
      </c>
      <c r="E76" s="16">
        <v>3.1</v>
      </c>
      <c r="F76" s="14">
        <v>27</v>
      </c>
      <c r="G76" s="392">
        <f t="shared" ref="G76:G139" si="6">+ROUND(F76*$E76,2)</f>
        <v>83.7</v>
      </c>
      <c r="H76" s="14">
        <v>12</v>
      </c>
      <c r="I76" s="392">
        <f t="shared" ref="I76:I139" si="7">+ROUND(H76*$E76,2)</f>
        <v>37.200000000000003</v>
      </c>
      <c r="J76" s="14"/>
      <c r="K76" s="392">
        <f t="shared" ref="K76:K139" si="8">+ROUND(J76*$E76,2)</f>
        <v>0</v>
      </c>
      <c r="L76" s="14">
        <f t="shared" ref="L76:L139" si="9">F76+H76+J76</f>
        <v>39</v>
      </c>
      <c r="M76" s="14">
        <f t="shared" ref="M76:M139" si="10">+ROUND(L76*$E76,2)</f>
        <v>120.9</v>
      </c>
    </row>
    <row r="77" spans="1:13" ht="16.5">
      <c r="A77" s="13">
        <f t="shared" ref="A77:A140" si="11">+A76+1</f>
        <v>67</v>
      </c>
      <c r="B77" s="35" t="s">
        <v>232</v>
      </c>
      <c r="C77" s="23" t="s">
        <v>12</v>
      </c>
      <c r="D77" s="16">
        <v>3.61</v>
      </c>
      <c r="E77" s="16">
        <v>0</v>
      </c>
      <c r="F77" s="14"/>
      <c r="G77" s="392">
        <f t="shared" si="6"/>
        <v>0</v>
      </c>
      <c r="H77" s="14"/>
      <c r="I77" s="392">
        <f t="shared" si="7"/>
        <v>0</v>
      </c>
      <c r="J77" s="14"/>
      <c r="K77" s="392">
        <f t="shared" si="8"/>
        <v>0</v>
      </c>
      <c r="L77" s="14">
        <f t="shared" si="9"/>
        <v>0</v>
      </c>
      <c r="M77" s="14">
        <f t="shared" si="10"/>
        <v>0</v>
      </c>
    </row>
    <row r="78" spans="1:13" ht="16.5">
      <c r="A78" s="13">
        <f t="shared" si="11"/>
        <v>68</v>
      </c>
      <c r="B78" s="35" t="s">
        <v>231</v>
      </c>
      <c r="C78" s="23" t="s">
        <v>12</v>
      </c>
      <c r="D78" s="16">
        <v>4.3</v>
      </c>
      <c r="E78" s="16">
        <v>4.3099999999999996</v>
      </c>
      <c r="F78" s="14"/>
      <c r="G78" s="392">
        <f t="shared" si="6"/>
        <v>0</v>
      </c>
      <c r="H78" s="14">
        <v>43</v>
      </c>
      <c r="I78" s="392">
        <f t="shared" si="7"/>
        <v>185.33</v>
      </c>
      <c r="J78" s="14"/>
      <c r="K78" s="392">
        <f t="shared" si="8"/>
        <v>0</v>
      </c>
      <c r="L78" s="14">
        <f t="shared" si="9"/>
        <v>43</v>
      </c>
      <c r="M78" s="14">
        <f t="shared" si="10"/>
        <v>185.33</v>
      </c>
    </row>
    <row r="79" spans="1:13" ht="16.5">
      <c r="A79" s="13">
        <f t="shared" si="11"/>
        <v>69</v>
      </c>
      <c r="B79" s="35" t="s">
        <v>230</v>
      </c>
      <c r="C79" s="23" t="s">
        <v>12</v>
      </c>
      <c r="D79" s="16">
        <v>4.8899999999999997</v>
      </c>
      <c r="E79" s="16">
        <v>4.9000000000000004</v>
      </c>
      <c r="F79" s="14"/>
      <c r="G79" s="392">
        <f t="shared" si="6"/>
        <v>0</v>
      </c>
      <c r="H79" s="14"/>
      <c r="I79" s="392">
        <f t="shared" si="7"/>
        <v>0</v>
      </c>
      <c r="J79" s="14">
        <v>30</v>
      </c>
      <c r="K79" s="392">
        <f t="shared" si="8"/>
        <v>147</v>
      </c>
      <c r="L79" s="14">
        <f t="shared" si="9"/>
        <v>30</v>
      </c>
      <c r="M79" s="14">
        <f t="shared" si="10"/>
        <v>147</v>
      </c>
    </row>
    <row r="80" spans="1:13" ht="16.5">
      <c r="A80" s="13">
        <f t="shared" si="11"/>
        <v>70</v>
      </c>
      <c r="B80" s="35" t="s">
        <v>229</v>
      </c>
      <c r="C80" s="23" t="s">
        <v>12</v>
      </c>
      <c r="D80" s="16">
        <v>5.0599999999999996</v>
      </c>
      <c r="E80" s="16">
        <v>5.07</v>
      </c>
      <c r="F80" s="14">
        <v>65</v>
      </c>
      <c r="G80" s="392">
        <f t="shared" si="6"/>
        <v>329.55</v>
      </c>
      <c r="H80" s="14"/>
      <c r="I80" s="392">
        <f t="shared" si="7"/>
        <v>0</v>
      </c>
      <c r="J80" s="14"/>
      <c r="K80" s="392">
        <f t="shared" si="8"/>
        <v>0</v>
      </c>
      <c r="L80" s="14">
        <f t="shared" si="9"/>
        <v>65</v>
      </c>
      <c r="M80" s="14">
        <f t="shared" si="10"/>
        <v>329.55</v>
      </c>
    </row>
    <row r="81" spans="1:13" ht="16.5">
      <c r="A81" s="13">
        <f t="shared" si="11"/>
        <v>71</v>
      </c>
      <c r="B81" s="35" t="s">
        <v>228</v>
      </c>
      <c r="C81" s="23" t="s">
        <v>12</v>
      </c>
      <c r="D81" s="16">
        <v>3.91</v>
      </c>
      <c r="E81" s="16">
        <v>0</v>
      </c>
      <c r="F81" s="14"/>
      <c r="G81" s="392">
        <f t="shared" si="6"/>
        <v>0</v>
      </c>
      <c r="H81" s="14"/>
      <c r="I81" s="392">
        <f t="shared" si="7"/>
        <v>0</v>
      </c>
      <c r="J81" s="14"/>
      <c r="K81" s="392">
        <f t="shared" si="8"/>
        <v>0</v>
      </c>
      <c r="L81" s="14">
        <f t="shared" si="9"/>
        <v>0</v>
      </c>
      <c r="M81" s="14">
        <f t="shared" si="10"/>
        <v>0</v>
      </c>
    </row>
    <row r="82" spans="1:13" ht="16.5">
      <c r="A82" s="13">
        <f t="shared" si="11"/>
        <v>72</v>
      </c>
      <c r="B82" s="35" t="s">
        <v>227</v>
      </c>
      <c r="C82" s="23" t="s">
        <v>12</v>
      </c>
      <c r="D82" s="16">
        <v>3.76</v>
      </c>
      <c r="E82" s="16">
        <v>0</v>
      </c>
      <c r="F82" s="14"/>
      <c r="G82" s="392">
        <f t="shared" si="6"/>
        <v>0</v>
      </c>
      <c r="H82" s="14"/>
      <c r="I82" s="392">
        <f t="shared" si="7"/>
        <v>0</v>
      </c>
      <c r="J82" s="14"/>
      <c r="K82" s="392">
        <f t="shared" si="8"/>
        <v>0</v>
      </c>
      <c r="L82" s="14">
        <f t="shared" si="9"/>
        <v>0</v>
      </c>
      <c r="M82" s="14">
        <f t="shared" si="10"/>
        <v>0</v>
      </c>
    </row>
    <row r="83" spans="1:13" ht="16.5">
      <c r="A83" s="13">
        <f t="shared" si="11"/>
        <v>73</v>
      </c>
      <c r="B83" s="35" t="s">
        <v>226</v>
      </c>
      <c r="C83" s="23" t="s">
        <v>12</v>
      </c>
      <c r="D83" s="16">
        <v>5.85</v>
      </c>
      <c r="E83" s="16">
        <v>0</v>
      </c>
      <c r="F83" s="14"/>
      <c r="G83" s="392">
        <f t="shared" si="6"/>
        <v>0</v>
      </c>
      <c r="H83" s="14"/>
      <c r="I83" s="392">
        <f t="shared" si="7"/>
        <v>0</v>
      </c>
      <c r="J83" s="14"/>
      <c r="K83" s="392">
        <f t="shared" si="8"/>
        <v>0</v>
      </c>
      <c r="L83" s="14">
        <f t="shared" si="9"/>
        <v>0</v>
      </c>
      <c r="M83" s="14">
        <f t="shared" si="10"/>
        <v>0</v>
      </c>
    </row>
    <row r="84" spans="1:13" ht="16.5">
      <c r="A84" s="13">
        <f t="shared" si="11"/>
        <v>74</v>
      </c>
      <c r="B84" s="18" t="s">
        <v>225</v>
      </c>
      <c r="C84" s="23" t="s">
        <v>12</v>
      </c>
      <c r="D84" s="16">
        <v>6.15</v>
      </c>
      <c r="E84" s="16">
        <v>0</v>
      </c>
      <c r="F84" s="14"/>
      <c r="G84" s="392">
        <f t="shared" si="6"/>
        <v>0</v>
      </c>
      <c r="H84" s="14"/>
      <c r="I84" s="392">
        <f t="shared" si="7"/>
        <v>0</v>
      </c>
      <c r="J84" s="14"/>
      <c r="K84" s="392">
        <f t="shared" si="8"/>
        <v>0</v>
      </c>
      <c r="L84" s="14">
        <f t="shared" si="9"/>
        <v>0</v>
      </c>
      <c r="M84" s="14">
        <f t="shared" si="10"/>
        <v>0</v>
      </c>
    </row>
    <row r="85" spans="1:13" ht="16.5">
      <c r="A85" s="13">
        <f t="shared" si="11"/>
        <v>75</v>
      </c>
      <c r="B85" s="18" t="s">
        <v>224</v>
      </c>
      <c r="C85" s="23" t="s">
        <v>12</v>
      </c>
      <c r="D85" s="16">
        <v>7.07</v>
      </c>
      <c r="E85" s="16">
        <v>0</v>
      </c>
      <c r="F85" s="14"/>
      <c r="G85" s="392">
        <f t="shared" si="6"/>
        <v>0</v>
      </c>
      <c r="H85" s="14"/>
      <c r="I85" s="392">
        <f t="shared" si="7"/>
        <v>0</v>
      </c>
      <c r="J85" s="14"/>
      <c r="K85" s="392">
        <f t="shared" si="8"/>
        <v>0</v>
      </c>
      <c r="L85" s="14">
        <f t="shared" si="9"/>
        <v>0</v>
      </c>
      <c r="M85" s="14">
        <f t="shared" si="10"/>
        <v>0</v>
      </c>
    </row>
    <row r="86" spans="1:13" ht="16.5">
      <c r="A86" s="13">
        <f t="shared" si="11"/>
        <v>76</v>
      </c>
      <c r="B86" s="18" t="s">
        <v>223</v>
      </c>
      <c r="C86" s="23" t="s">
        <v>12</v>
      </c>
      <c r="D86" s="16">
        <v>15.96</v>
      </c>
      <c r="E86" s="16">
        <v>0</v>
      </c>
      <c r="F86" s="14"/>
      <c r="G86" s="392">
        <f t="shared" si="6"/>
        <v>0</v>
      </c>
      <c r="H86" s="14"/>
      <c r="I86" s="392">
        <f t="shared" si="7"/>
        <v>0</v>
      </c>
      <c r="J86" s="14"/>
      <c r="K86" s="392">
        <f t="shared" si="8"/>
        <v>0</v>
      </c>
      <c r="L86" s="14">
        <f t="shared" si="9"/>
        <v>0</v>
      </c>
      <c r="M86" s="14">
        <f t="shared" si="10"/>
        <v>0</v>
      </c>
    </row>
    <row r="87" spans="1:13" ht="33">
      <c r="A87" s="13">
        <f t="shared" si="11"/>
        <v>77</v>
      </c>
      <c r="B87" s="18" t="s">
        <v>222</v>
      </c>
      <c r="C87" s="23" t="s">
        <v>12</v>
      </c>
      <c r="D87" s="16">
        <v>2.93</v>
      </c>
      <c r="E87" s="16">
        <v>0</v>
      </c>
      <c r="F87" s="14"/>
      <c r="G87" s="392">
        <f t="shared" si="6"/>
        <v>0</v>
      </c>
      <c r="H87" s="14"/>
      <c r="I87" s="392">
        <f t="shared" si="7"/>
        <v>0</v>
      </c>
      <c r="J87" s="14"/>
      <c r="K87" s="392">
        <f t="shared" si="8"/>
        <v>0</v>
      </c>
      <c r="L87" s="14">
        <f t="shared" si="9"/>
        <v>0</v>
      </c>
      <c r="M87" s="14">
        <f t="shared" si="10"/>
        <v>0</v>
      </c>
    </row>
    <row r="88" spans="1:13" ht="16.5">
      <c r="A88" s="13">
        <f t="shared" si="11"/>
        <v>78</v>
      </c>
      <c r="B88" s="33" t="s">
        <v>221</v>
      </c>
      <c r="C88" s="23" t="s">
        <v>129</v>
      </c>
      <c r="D88" s="16">
        <v>0.76</v>
      </c>
      <c r="E88" s="16">
        <v>0.76</v>
      </c>
      <c r="F88" s="14"/>
      <c r="G88" s="392">
        <f t="shared" si="6"/>
        <v>0</v>
      </c>
      <c r="H88" s="14"/>
      <c r="I88" s="392">
        <f t="shared" si="7"/>
        <v>0</v>
      </c>
      <c r="J88" s="14">
        <v>826.44</v>
      </c>
      <c r="K88" s="392">
        <f t="shared" si="8"/>
        <v>628.09</v>
      </c>
      <c r="L88" s="14">
        <f t="shared" si="9"/>
        <v>826.44</v>
      </c>
      <c r="M88" s="14">
        <f t="shared" si="10"/>
        <v>628.09</v>
      </c>
    </row>
    <row r="89" spans="1:13" ht="16.5">
      <c r="A89" s="13">
        <f t="shared" si="11"/>
        <v>79</v>
      </c>
      <c r="B89" s="33" t="s">
        <v>220</v>
      </c>
      <c r="C89" s="23" t="s">
        <v>129</v>
      </c>
      <c r="D89" s="16">
        <v>0.38</v>
      </c>
      <c r="E89" s="16">
        <v>0</v>
      </c>
      <c r="F89" s="14"/>
      <c r="G89" s="392">
        <f t="shared" si="6"/>
        <v>0</v>
      </c>
      <c r="H89" s="14"/>
      <c r="I89" s="392">
        <f t="shared" si="7"/>
        <v>0</v>
      </c>
      <c r="J89" s="14"/>
      <c r="K89" s="392">
        <f t="shared" si="8"/>
        <v>0</v>
      </c>
      <c r="L89" s="14">
        <f t="shared" si="9"/>
        <v>0</v>
      </c>
      <c r="M89" s="14">
        <f t="shared" si="10"/>
        <v>0</v>
      </c>
    </row>
    <row r="90" spans="1:13" ht="16.5">
      <c r="A90" s="13">
        <f t="shared" si="11"/>
        <v>80</v>
      </c>
      <c r="B90" s="33" t="s">
        <v>219</v>
      </c>
      <c r="C90" s="23" t="s">
        <v>129</v>
      </c>
      <c r="D90" s="16">
        <v>0.59</v>
      </c>
      <c r="E90" s="16">
        <v>0</v>
      </c>
      <c r="F90" s="14"/>
      <c r="G90" s="392">
        <f t="shared" si="6"/>
        <v>0</v>
      </c>
      <c r="H90" s="14"/>
      <c r="I90" s="392">
        <f t="shared" si="7"/>
        <v>0</v>
      </c>
      <c r="J90" s="14"/>
      <c r="K90" s="392">
        <f t="shared" si="8"/>
        <v>0</v>
      </c>
      <c r="L90" s="14">
        <f t="shared" si="9"/>
        <v>0</v>
      </c>
      <c r="M90" s="14">
        <f t="shared" si="10"/>
        <v>0</v>
      </c>
    </row>
    <row r="91" spans="1:13" ht="16.5">
      <c r="A91" s="13">
        <f t="shared" si="11"/>
        <v>81</v>
      </c>
      <c r="B91" s="33" t="s">
        <v>218</v>
      </c>
      <c r="C91" s="23" t="s">
        <v>129</v>
      </c>
      <c r="D91" s="16">
        <v>1</v>
      </c>
      <c r="E91" s="16">
        <v>1.08</v>
      </c>
      <c r="F91" s="14">
        <v>8000</v>
      </c>
      <c r="G91" s="392">
        <f t="shared" si="6"/>
        <v>8640</v>
      </c>
      <c r="H91" s="394">
        <v>9270</v>
      </c>
      <c r="I91" s="392">
        <f t="shared" si="7"/>
        <v>10011.6</v>
      </c>
      <c r="J91" s="14">
        <v>2750</v>
      </c>
      <c r="K91" s="392">
        <f t="shared" si="8"/>
        <v>2970</v>
      </c>
      <c r="L91" s="14">
        <f t="shared" si="9"/>
        <v>20020</v>
      </c>
      <c r="M91" s="14">
        <f t="shared" si="10"/>
        <v>21621.599999999999</v>
      </c>
    </row>
    <row r="92" spans="1:13" ht="16.5">
      <c r="A92" s="13">
        <f t="shared" si="11"/>
        <v>82</v>
      </c>
      <c r="B92" s="33" t="s">
        <v>217</v>
      </c>
      <c r="C92" s="23" t="s">
        <v>129</v>
      </c>
      <c r="D92" s="16">
        <v>0.85</v>
      </c>
      <c r="E92" s="16">
        <v>1.03</v>
      </c>
      <c r="F92" s="14"/>
      <c r="G92" s="392">
        <f t="shared" si="6"/>
        <v>0</v>
      </c>
      <c r="H92" s="394">
        <v>28317.98</v>
      </c>
      <c r="I92" s="392">
        <f t="shared" si="7"/>
        <v>29167.52</v>
      </c>
      <c r="J92" s="14"/>
      <c r="K92" s="392">
        <f t="shared" si="8"/>
        <v>0</v>
      </c>
      <c r="L92" s="14">
        <f t="shared" si="9"/>
        <v>28317.98</v>
      </c>
      <c r="M92" s="14">
        <f t="shared" si="10"/>
        <v>29167.52</v>
      </c>
    </row>
    <row r="93" spans="1:13" ht="16.5">
      <c r="A93" s="13">
        <f t="shared" si="11"/>
        <v>83</v>
      </c>
      <c r="B93" s="33" t="s">
        <v>216</v>
      </c>
      <c r="C93" s="23" t="s">
        <v>129</v>
      </c>
      <c r="D93" s="16">
        <v>1.49</v>
      </c>
      <c r="E93" s="16">
        <v>1.59</v>
      </c>
      <c r="F93" s="14"/>
      <c r="G93" s="392">
        <f t="shared" si="6"/>
        <v>0</v>
      </c>
      <c r="H93" s="14"/>
      <c r="I93" s="392">
        <f t="shared" si="7"/>
        <v>0</v>
      </c>
      <c r="J93" s="14">
        <v>19740</v>
      </c>
      <c r="K93" s="392">
        <f t="shared" si="8"/>
        <v>31386.6</v>
      </c>
      <c r="L93" s="14">
        <f t="shared" si="9"/>
        <v>19740</v>
      </c>
      <c r="M93" s="14">
        <f t="shared" si="10"/>
        <v>31386.6</v>
      </c>
    </row>
    <row r="94" spans="1:13" ht="16.5">
      <c r="A94" s="13">
        <f t="shared" si="11"/>
        <v>84</v>
      </c>
      <c r="B94" s="33" t="s">
        <v>215</v>
      </c>
      <c r="C94" s="23" t="s">
        <v>129</v>
      </c>
      <c r="D94" s="16">
        <v>1.86</v>
      </c>
      <c r="E94" s="16">
        <v>1.9</v>
      </c>
      <c r="F94" s="14">
        <v>24500</v>
      </c>
      <c r="G94" s="392">
        <f t="shared" si="6"/>
        <v>46550</v>
      </c>
      <c r="H94" s="14"/>
      <c r="I94" s="392">
        <f t="shared" si="7"/>
        <v>0</v>
      </c>
      <c r="J94" s="14"/>
      <c r="K94" s="392">
        <f t="shared" si="8"/>
        <v>0</v>
      </c>
      <c r="L94" s="14">
        <f t="shared" si="9"/>
        <v>24500</v>
      </c>
      <c r="M94" s="14">
        <f t="shared" si="10"/>
        <v>46550</v>
      </c>
    </row>
    <row r="95" spans="1:13" ht="16.5">
      <c r="A95" s="13">
        <f t="shared" si="11"/>
        <v>85</v>
      </c>
      <c r="B95" s="33" t="s">
        <v>214</v>
      </c>
      <c r="C95" s="23" t="s">
        <v>129</v>
      </c>
      <c r="D95" s="16">
        <v>2.3199999999999998</v>
      </c>
      <c r="E95" s="16">
        <v>0</v>
      </c>
      <c r="F95" s="14"/>
      <c r="G95" s="392">
        <f t="shared" si="6"/>
        <v>0</v>
      </c>
      <c r="H95" s="14"/>
      <c r="I95" s="392">
        <f t="shared" si="7"/>
        <v>0</v>
      </c>
      <c r="J95" s="14"/>
      <c r="K95" s="392">
        <f t="shared" si="8"/>
        <v>0</v>
      </c>
      <c r="L95" s="14">
        <f t="shared" si="9"/>
        <v>0</v>
      </c>
      <c r="M95" s="14">
        <f t="shared" si="10"/>
        <v>0</v>
      </c>
    </row>
    <row r="96" spans="1:13" ht="16.5">
      <c r="A96" s="13">
        <f t="shared" si="11"/>
        <v>86</v>
      </c>
      <c r="B96" s="33" t="s">
        <v>213</v>
      </c>
      <c r="C96" s="23" t="s">
        <v>129</v>
      </c>
      <c r="D96" s="16">
        <v>2.9</v>
      </c>
      <c r="E96" s="16">
        <v>0</v>
      </c>
      <c r="F96" s="14"/>
      <c r="G96" s="392">
        <f t="shared" si="6"/>
        <v>0</v>
      </c>
      <c r="H96" s="14"/>
      <c r="I96" s="392">
        <f t="shared" si="7"/>
        <v>0</v>
      </c>
      <c r="J96" s="14"/>
      <c r="K96" s="392">
        <f t="shared" si="8"/>
        <v>0</v>
      </c>
      <c r="L96" s="14">
        <f t="shared" si="9"/>
        <v>0</v>
      </c>
      <c r="M96" s="14">
        <f t="shared" si="10"/>
        <v>0</v>
      </c>
    </row>
    <row r="97" spans="1:13" ht="16.5">
      <c r="A97" s="13">
        <f t="shared" si="11"/>
        <v>87</v>
      </c>
      <c r="B97" s="33" t="s">
        <v>480</v>
      </c>
      <c r="C97" s="23" t="s">
        <v>12</v>
      </c>
      <c r="D97" s="16">
        <v>4.4400000000000004</v>
      </c>
      <c r="E97" s="16">
        <v>0</v>
      </c>
      <c r="F97" s="14"/>
      <c r="G97" s="392">
        <f t="shared" si="6"/>
        <v>0</v>
      </c>
      <c r="H97" s="14"/>
      <c r="I97" s="392">
        <f t="shared" si="7"/>
        <v>0</v>
      </c>
      <c r="J97" s="14"/>
      <c r="K97" s="392">
        <f t="shared" si="8"/>
        <v>0</v>
      </c>
      <c r="L97" s="14">
        <f t="shared" si="9"/>
        <v>0</v>
      </c>
      <c r="M97" s="14">
        <f t="shared" si="10"/>
        <v>0</v>
      </c>
    </row>
    <row r="98" spans="1:13" ht="33">
      <c r="A98" s="13">
        <f t="shared" si="11"/>
        <v>88</v>
      </c>
      <c r="B98" s="33" t="s">
        <v>212</v>
      </c>
      <c r="C98" s="23" t="s">
        <v>129</v>
      </c>
      <c r="D98" s="16">
        <v>4.24</v>
      </c>
      <c r="E98" s="16">
        <v>0</v>
      </c>
      <c r="F98" s="14"/>
      <c r="G98" s="392">
        <f t="shared" si="6"/>
        <v>0</v>
      </c>
      <c r="H98" s="14"/>
      <c r="I98" s="392">
        <f t="shared" si="7"/>
        <v>0</v>
      </c>
      <c r="J98" s="14"/>
      <c r="K98" s="392">
        <f t="shared" si="8"/>
        <v>0</v>
      </c>
      <c r="L98" s="14">
        <f t="shared" si="9"/>
        <v>0</v>
      </c>
      <c r="M98" s="14">
        <f t="shared" si="10"/>
        <v>0</v>
      </c>
    </row>
    <row r="99" spans="1:13" ht="33">
      <c r="A99" s="13">
        <f t="shared" si="11"/>
        <v>89</v>
      </c>
      <c r="B99" s="33" t="s">
        <v>211</v>
      </c>
      <c r="C99" s="23" t="s">
        <v>129</v>
      </c>
      <c r="D99" s="16">
        <v>3.96</v>
      </c>
      <c r="E99" s="16">
        <v>0</v>
      </c>
      <c r="F99" s="14"/>
      <c r="G99" s="392">
        <f t="shared" si="6"/>
        <v>0</v>
      </c>
      <c r="H99" s="14"/>
      <c r="I99" s="392">
        <f t="shared" si="7"/>
        <v>0</v>
      </c>
      <c r="J99" s="14"/>
      <c r="K99" s="392">
        <f t="shared" si="8"/>
        <v>0</v>
      </c>
      <c r="L99" s="14">
        <f t="shared" si="9"/>
        <v>0</v>
      </c>
      <c r="M99" s="14">
        <f t="shared" si="10"/>
        <v>0</v>
      </c>
    </row>
    <row r="100" spans="1:13" ht="33">
      <c r="A100" s="13">
        <f t="shared" si="11"/>
        <v>90</v>
      </c>
      <c r="B100" s="33" t="s">
        <v>210</v>
      </c>
      <c r="C100" s="23" t="s">
        <v>129</v>
      </c>
      <c r="D100" s="16">
        <v>6.59</v>
      </c>
      <c r="E100" s="16">
        <v>0</v>
      </c>
      <c r="F100" s="14"/>
      <c r="G100" s="392">
        <f t="shared" si="6"/>
        <v>0</v>
      </c>
      <c r="H100" s="14"/>
      <c r="I100" s="392">
        <f t="shared" si="7"/>
        <v>0</v>
      </c>
      <c r="J100" s="14"/>
      <c r="K100" s="392">
        <f t="shared" si="8"/>
        <v>0</v>
      </c>
      <c r="L100" s="14">
        <f t="shared" si="9"/>
        <v>0</v>
      </c>
      <c r="M100" s="14">
        <f t="shared" si="10"/>
        <v>0</v>
      </c>
    </row>
    <row r="101" spans="1:13" ht="33">
      <c r="A101" s="13">
        <f t="shared" si="11"/>
        <v>91</v>
      </c>
      <c r="B101" s="33" t="s">
        <v>209</v>
      </c>
      <c r="C101" s="23" t="s">
        <v>129</v>
      </c>
      <c r="D101" s="16">
        <v>2.38</v>
      </c>
      <c r="E101" s="16">
        <v>0</v>
      </c>
      <c r="F101" s="14"/>
      <c r="G101" s="392">
        <f t="shared" si="6"/>
        <v>0</v>
      </c>
      <c r="H101" s="14"/>
      <c r="I101" s="392">
        <f t="shared" si="7"/>
        <v>0</v>
      </c>
      <c r="J101" s="14"/>
      <c r="K101" s="392">
        <f t="shared" si="8"/>
        <v>0</v>
      </c>
      <c r="L101" s="14">
        <f t="shared" si="9"/>
        <v>0</v>
      </c>
      <c r="M101" s="14">
        <f t="shared" si="10"/>
        <v>0</v>
      </c>
    </row>
    <row r="102" spans="1:13" ht="33">
      <c r="A102" s="13">
        <f t="shared" si="11"/>
        <v>92</v>
      </c>
      <c r="B102" s="33" t="s">
        <v>208</v>
      </c>
      <c r="C102" s="23" t="s">
        <v>129</v>
      </c>
      <c r="D102" s="16">
        <v>3.18</v>
      </c>
      <c r="E102" s="16">
        <v>3.51</v>
      </c>
      <c r="F102" s="14"/>
      <c r="G102" s="392">
        <f t="shared" si="6"/>
        <v>0</v>
      </c>
      <c r="H102" s="14">
        <v>700</v>
      </c>
      <c r="I102" s="392">
        <f t="shared" si="7"/>
        <v>2457</v>
      </c>
      <c r="J102" s="14"/>
      <c r="K102" s="392">
        <f t="shared" si="8"/>
        <v>0</v>
      </c>
      <c r="L102" s="14">
        <f t="shared" si="9"/>
        <v>700</v>
      </c>
      <c r="M102" s="14">
        <f t="shared" si="10"/>
        <v>2457</v>
      </c>
    </row>
    <row r="103" spans="1:13" ht="33">
      <c r="A103" s="13">
        <f t="shared" si="11"/>
        <v>93</v>
      </c>
      <c r="B103" s="33" t="s">
        <v>207</v>
      </c>
      <c r="C103" s="23" t="s">
        <v>129</v>
      </c>
      <c r="D103" s="16">
        <v>3.47</v>
      </c>
      <c r="E103" s="16">
        <v>0</v>
      </c>
      <c r="F103" s="14"/>
      <c r="G103" s="392">
        <f t="shared" si="6"/>
        <v>0</v>
      </c>
      <c r="H103" s="14"/>
      <c r="I103" s="392">
        <f t="shared" si="7"/>
        <v>0</v>
      </c>
      <c r="J103" s="14"/>
      <c r="K103" s="392">
        <f t="shared" si="8"/>
        <v>0</v>
      </c>
      <c r="L103" s="14">
        <f t="shared" si="9"/>
        <v>0</v>
      </c>
      <c r="M103" s="14">
        <f t="shared" si="10"/>
        <v>0</v>
      </c>
    </row>
    <row r="104" spans="1:13" ht="33">
      <c r="A104" s="13">
        <f t="shared" si="11"/>
        <v>94</v>
      </c>
      <c r="B104" s="33" t="s">
        <v>206</v>
      </c>
      <c r="C104" s="23" t="s">
        <v>129</v>
      </c>
      <c r="D104" s="16">
        <v>5.34</v>
      </c>
      <c r="E104" s="16">
        <v>0</v>
      </c>
      <c r="F104" s="14"/>
      <c r="G104" s="392">
        <f t="shared" si="6"/>
        <v>0</v>
      </c>
      <c r="H104" s="14"/>
      <c r="I104" s="392">
        <f t="shared" si="7"/>
        <v>0</v>
      </c>
      <c r="J104" s="14"/>
      <c r="K104" s="392">
        <f t="shared" si="8"/>
        <v>0</v>
      </c>
      <c r="L104" s="14">
        <f t="shared" si="9"/>
        <v>0</v>
      </c>
      <c r="M104" s="14">
        <f t="shared" si="10"/>
        <v>0</v>
      </c>
    </row>
    <row r="105" spans="1:13" ht="16.5">
      <c r="A105" s="13">
        <f t="shared" si="11"/>
        <v>95</v>
      </c>
      <c r="B105" s="18" t="s">
        <v>205</v>
      </c>
      <c r="C105" s="23" t="s">
        <v>12</v>
      </c>
      <c r="D105" s="16">
        <v>12.98</v>
      </c>
      <c r="E105" s="16">
        <v>0</v>
      </c>
      <c r="F105" s="14"/>
      <c r="G105" s="392">
        <f t="shared" si="6"/>
        <v>0</v>
      </c>
      <c r="H105" s="14"/>
      <c r="I105" s="392">
        <f t="shared" si="7"/>
        <v>0</v>
      </c>
      <c r="J105" s="14"/>
      <c r="K105" s="392">
        <f t="shared" si="8"/>
        <v>0</v>
      </c>
      <c r="L105" s="14">
        <f t="shared" si="9"/>
        <v>0</v>
      </c>
      <c r="M105" s="14">
        <f t="shared" si="10"/>
        <v>0</v>
      </c>
    </row>
    <row r="106" spans="1:13" ht="16.5">
      <c r="A106" s="13">
        <f t="shared" si="11"/>
        <v>96</v>
      </c>
      <c r="B106" s="18" t="s">
        <v>204</v>
      </c>
      <c r="C106" s="23" t="s">
        <v>12</v>
      </c>
      <c r="D106" s="16">
        <v>16.53</v>
      </c>
      <c r="E106" s="16">
        <v>0</v>
      </c>
      <c r="F106" s="14"/>
      <c r="G106" s="392">
        <f t="shared" si="6"/>
        <v>0</v>
      </c>
      <c r="H106" s="14"/>
      <c r="I106" s="392">
        <f t="shared" si="7"/>
        <v>0</v>
      </c>
      <c r="J106" s="14"/>
      <c r="K106" s="392">
        <f t="shared" si="8"/>
        <v>0</v>
      </c>
      <c r="L106" s="14">
        <f t="shared" si="9"/>
        <v>0</v>
      </c>
      <c r="M106" s="14">
        <f t="shared" si="10"/>
        <v>0</v>
      </c>
    </row>
    <row r="107" spans="1:13" ht="16.5">
      <c r="A107" s="13">
        <f t="shared" si="11"/>
        <v>97</v>
      </c>
      <c r="B107" s="18" t="s">
        <v>203</v>
      </c>
      <c r="C107" s="23" t="s">
        <v>12</v>
      </c>
      <c r="D107" s="16">
        <v>21.47</v>
      </c>
      <c r="E107" s="16">
        <v>0</v>
      </c>
      <c r="F107" s="14"/>
      <c r="G107" s="392">
        <f t="shared" si="6"/>
        <v>0</v>
      </c>
      <c r="H107" s="14"/>
      <c r="I107" s="392">
        <f t="shared" si="7"/>
        <v>0</v>
      </c>
      <c r="J107" s="14"/>
      <c r="K107" s="392">
        <f t="shared" si="8"/>
        <v>0</v>
      </c>
      <c r="L107" s="14">
        <f t="shared" si="9"/>
        <v>0</v>
      </c>
      <c r="M107" s="14">
        <f t="shared" si="10"/>
        <v>0</v>
      </c>
    </row>
    <row r="108" spans="1:13" ht="16.5">
      <c r="A108" s="13">
        <f t="shared" si="11"/>
        <v>98</v>
      </c>
      <c r="B108" s="18" t="s">
        <v>202</v>
      </c>
      <c r="C108" s="23" t="s">
        <v>12</v>
      </c>
      <c r="D108" s="16">
        <v>10.9</v>
      </c>
      <c r="E108" s="16">
        <v>11.29</v>
      </c>
      <c r="F108" s="14">
        <v>75</v>
      </c>
      <c r="G108" s="392">
        <f t="shared" si="6"/>
        <v>846.75</v>
      </c>
      <c r="H108" s="14">
        <v>102</v>
      </c>
      <c r="I108" s="392">
        <f t="shared" si="7"/>
        <v>1151.58</v>
      </c>
      <c r="J108" s="14"/>
      <c r="K108" s="392">
        <f t="shared" si="8"/>
        <v>0</v>
      </c>
      <c r="L108" s="14">
        <f t="shared" si="9"/>
        <v>177</v>
      </c>
      <c r="M108" s="14">
        <f t="shared" si="10"/>
        <v>1998.33</v>
      </c>
    </row>
    <row r="109" spans="1:13" ht="16.5">
      <c r="A109" s="13">
        <f t="shared" si="11"/>
        <v>99</v>
      </c>
      <c r="B109" s="18" t="s">
        <v>201</v>
      </c>
      <c r="C109" s="23" t="s">
        <v>12</v>
      </c>
      <c r="D109" s="16">
        <v>9.27</v>
      </c>
      <c r="E109" s="16">
        <v>9.2899999999999991</v>
      </c>
      <c r="F109" s="14">
        <v>27</v>
      </c>
      <c r="G109" s="392">
        <f t="shared" si="6"/>
        <v>250.83</v>
      </c>
      <c r="H109" s="14">
        <v>14</v>
      </c>
      <c r="I109" s="392">
        <f t="shared" si="7"/>
        <v>130.06</v>
      </c>
      <c r="J109" s="14"/>
      <c r="K109" s="392">
        <f t="shared" si="8"/>
        <v>0</v>
      </c>
      <c r="L109" s="14">
        <f t="shared" si="9"/>
        <v>41</v>
      </c>
      <c r="M109" s="14">
        <f t="shared" si="10"/>
        <v>380.89</v>
      </c>
    </row>
    <row r="110" spans="1:13" ht="33">
      <c r="A110" s="13">
        <f t="shared" si="11"/>
        <v>100</v>
      </c>
      <c r="B110" s="18" t="s">
        <v>200</v>
      </c>
      <c r="C110" s="23" t="s">
        <v>12</v>
      </c>
      <c r="D110" s="16">
        <v>13.05</v>
      </c>
      <c r="E110" s="16">
        <v>13.73</v>
      </c>
      <c r="F110" s="14"/>
      <c r="G110" s="392">
        <f t="shared" si="6"/>
        <v>0</v>
      </c>
      <c r="H110" s="14"/>
      <c r="I110" s="392">
        <f t="shared" si="7"/>
        <v>0</v>
      </c>
      <c r="J110" s="14">
        <v>121</v>
      </c>
      <c r="K110" s="392">
        <f t="shared" si="8"/>
        <v>1661.33</v>
      </c>
      <c r="L110" s="14">
        <f t="shared" si="9"/>
        <v>121</v>
      </c>
      <c r="M110" s="14">
        <f t="shared" si="10"/>
        <v>1661.33</v>
      </c>
    </row>
    <row r="111" spans="1:13" ht="33">
      <c r="A111" s="13">
        <f t="shared" si="11"/>
        <v>101</v>
      </c>
      <c r="B111" s="18" t="s">
        <v>199</v>
      </c>
      <c r="C111" s="23" t="s">
        <v>12</v>
      </c>
      <c r="D111" s="16">
        <v>26.04</v>
      </c>
      <c r="E111" s="16">
        <v>0</v>
      </c>
      <c r="F111" s="14"/>
      <c r="G111" s="392">
        <f t="shared" si="6"/>
        <v>0</v>
      </c>
      <c r="H111" s="14"/>
      <c r="I111" s="392">
        <f t="shared" si="7"/>
        <v>0</v>
      </c>
      <c r="J111" s="14"/>
      <c r="K111" s="392">
        <f t="shared" si="8"/>
        <v>0</v>
      </c>
      <c r="L111" s="14">
        <f t="shared" si="9"/>
        <v>0</v>
      </c>
      <c r="M111" s="14">
        <f t="shared" si="10"/>
        <v>0</v>
      </c>
    </row>
    <row r="112" spans="1:13" ht="16.5">
      <c r="A112" s="13">
        <f t="shared" si="11"/>
        <v>102</v>
      </c>
      <c r="B112" s="18" t="s">
        <v>387</v>
      </c>
      <c r="C112" s="23" t="s">
        <v>12</v>
      </c>
      <c r="D112" s="16">
        <v>0.65</v>
      </c>
      <c r="E112" s="16">
        <v>0</v>
      </c>
      <c r="F112" s="14"/>
      <c r="G112" s="392">
        <f t="shared" si="6"/>
        <v>0</v>
      </c>
      <c r="H112" s="14"/>
      <c r="I112" s="392">
        <f t="shared" si="7"/>
        <v>0</v>
      </c>
      <c r="J112" s="14"/>
      <c r="K112" s="392">
        <f t="shared" si="8"/>
        <v>0</v>
      </c>
      <c r="L112" s="14">
        <f t="shared" si="9"/>
        <v>0</v>
      </c>
      <c r="M112" s="14">
        <f t="shared" si="10"/>
        <v>0</v>
      </c>
    </row>
    <row r="113" spans="1:13" ht="16.5">
      <c r="A113" s="13">
        <f t="shared" si="11"/>
        <v>103</v>
      </c>
      <c r="B113" s="18" t="s">
        <v>198</v>
      </c>
      <c r="C113" s="23" t="s">
        <v>12</v>
      </c>
      <c r="D113" s="16">
        <v>0.18</v>
      </c>
      <c r="E113" s="16">
        <v>0.18</v>
      </c>
      <c r="F113" s="14">
        <v>300</v>
      </c>
      <c r="G113" s="392">
        <f t="shared" si="6"/>
        <v>54</v>
      </c>
      <c r="H113" s="14">
        <v>1</v>
      </c>
      <c r="I113" s="392">
        <f t="shared" si="7"/>
        <v>0.18</v>
      </c>
      <c r="J113" s="14"/>
      <c r="K113" s="392">
        <f t="shared" si="8"/>
        <v>0</v>
      </c>
      <c r="L113" s="14">
        <f t="shared" si="9"/>
        <v>301</v>
      </c>
      <c r="M113" s="14">
        <f t="shared" si="10"/>
        <v>54.18</v>
      </c>
    </row>
    <row r="114" spans="1:13" ht="16.5">
      <c r="A114" s="13">
        <f t="shared" si="11"/>
        <v>104</v>
      </c>
      <c r="B114" s="18" t="s">
        <v>402</v>
      </c>
      <c r="C114" s="23" t="s">
        <v>12</v>
      </c>
      <c r="D114" s="16">
        <v>4.8899999999999997</v>
      </c>
      <c r="E114" s="16">
        <v>0</v>
      </c>
      <c r="F114" s="14"/>
      <c r="G114" s="392">
        <f t="shared" si="6"/>
        <v>0</v>
      </c>
      <c r="H114" s="14"/>
      <c r="I114" s="392">
        <f t="shared" si="7"/>
        <v>0</v>
      </c>
      <c r="J114" s="14"/>
      <c r="K114" s="392">
        <f t="shared" si="8"/>
        <v>0</v>
      </c>
      <c r="L114" s="14">
        <f t="shared" si="9"/>
        <v>0</v>
      </c>
      <c r="M114" s="14">
        <f t="shared" si="10"/>
        <v>0</v>
      </c>
    </row>
    <row r="115" spans="1:13" ht="33" customHeight="1">
      <c r="A115" s="13">
        <f t="shared" si="11"/>
        <v>105</v>
      </c>
      <c r="B115" s="18" t="s">
        <v>197</v>
      </c>
      <c r="C115" s="23" t="s">
        <v>12</v>
      </c>
      <c r="D115" s="16">
        <v>45.74</v>
      </c>
      <c r="E115" s="16">
        <v>45.83</v>
      </c>
      <c r="F115" s="14"/>
      <c r="G115" s="392">
        <f t="shared" si="6"/>
        <v>0</v>
      </c>
      <c r="H115" s="14"/>
      <c r="I115" s="392">
        <f t="shared" si="7"/>
        <v>0</v>
      </c>
      <c r="J115" s="14">
        <v>6</v>
      </c>
      <c r="K115" s="392">
        <f t="shared" si="8"/>
        <v>274.98</v>
      </c>
      <c r="L115" s="14">
        <f t="shared" si="9"/>
        <v>6</v>
      </c>
      <c r="M115" s="14">
        <f t="shared" si="10"/>
        <v>274.98</v>
      </c>
    </row>
    <row r="116" spans="1:13" ht="16.5">
      <c r="A116" s="13">
        <f t="shared" si="11"/>
        <v>106</v>
      </c>
      <c r="B116" s="33" t="s">
        <v>620</v>
      </c>
      <c r="C116" s="23" t="s">
        <v>12</v>
      </c>
      <c r="D116" s="16">
        <v>97.94</v>
      </c>
      <c r="E116" s="16">
        <v>98.14</v>
      </c>
      <c r="F116" s="14">
        <v>27</v>
      </c>
      <c r="G116" s="392">
        <f t="shared" si="6"/>
        <v>2649.78</v>
      </c>
      <c r="H116" s="14">
        <v>12</v>
      </c>
      <c r="I116" s="392">
        <f t="shared" si="7"/>
        <v>1177.68</v>
      </c>
      <c r="J116" s="14"/>
      <c r="K116" s="392">
        <f t="shared" si="8"/>
        <v>0</v>
      </c>
      <c r="L116" s="14">
        <f t="shared" si="9"/>
        <v>39</v>
      </c>
      <c r="M116" s="14">
        <f t="shared" si="10"/>
        <v>3827.46</v>
      </c>
    </row>
    <row r="117" spans="1:13" ht="16.5">
      <c r="A117" s="13">
        <f t="shared" si="11"/>
        <v>107</v>
      </c>
      <c r="B117" s="33" t="s">
        <v>614</v>
      </c>
      <c r="C117" s="23" t="s">
        <v>12</v>
      </c>
      <c r="D117" s="16">
        <v>111.69</v>
      </c>
      <c r="E117" s="16">
        <v>0</v>
      </c>
      <c r="F117" s="14"/>
      <c r="G117" s="392">
        <f t="shared" si="6"/>
        <v>0</v>
      </c>
      <c r="H117" s="14"/>
      <c r="I117" s="392">
        <f t="shared" si="7"/>
        <v>0</v>
      </c>
      <c r="J117" s="14"/>
      <c r="K117" s="392">
        <f t="shared" si="8"/>
        <v>0</v>
      </c>
      <c r="L117" s="14">
        <f t="shared" si="9"/>
        <v>0</v>
      </c>
      <c r="M117" s="14">
        <f t="shared" si="10"/>
        <v>0</v>
      </c>
    </row>
    <row r="118" spans="1:13" ht="16.5">
      <c r="A118" s="13">
        <f t="shared" si="11"/>
        <v>108</v>
      </c>
      <c r="B118" s="33" t="s">
        <v>196</v>
      </c>
      <c r="C118" s="23" t="s">
        <v>12</v>
      </c>
      <c r="D118" s="16">
        <v>147.38</v>
      </c>
      <c r="E118" s="16">
        <v>49.32</v>
      </c>
      <c r="F118" s="14"/>
      <c r="G118" s="392">
        <f t="shared" si="6"/>
        <v>0</v>
      </c>
      <c r="H118" s="14"/>
      <c r="I118" s="392">
        <f t="shared" si="7"/>
        <v>0</v>
      </c>
      <c r="J118" s="14"/>
      <c r="K118" s="392">
        <f t="shared" si="8"/>
        <v>0</v>
      </c>
      <c r="L118" s="14">
        <f t="shared" si="9"/>
        <v>0</v>
      </c>
      <c r="M118" s="14">
        <f t="shared" si="10"/>
        <v>0</v>
      </c>
    </row>
    <row r="119" spans="1:13" ht="16.5">
      <c r="A119" s="13">
        <f t="shared" si="11"/>
        <v>109</v>
      </c>
      <c r="B119" s="33" t="s">
        <v>195</v>
      </c>
      <c r="C119" s="23" t="s">
        <v>12</v>
      </c>
      <c r="D119" s="16">
        <v>155.81</v>
      </c>
      <c r="E119" s="16">
        <v>165.85</v>
      </c>
      <c r="F119" s="14">
        <v>6</v>
      </c>
      <c r="G119" s="392">
        <f t="shared" si="6"/>
        <v>995.1</v>
      </c>
      <c r="H119" s="14">
        <v>6</v>
      </c>
      <c r="I119" s="392">
        <f t="shared" si="7"/>
        <v>995.1</v>
      </c>
      <c r="J119" s="14">
        <v>9</v>
      </c>
      <c r="K119" s="392">
        <f t="shared" si="8"/>
        <v>1492.65</v>
      </c>
      <c r="L119" s="14">
        <f t="shared" si="9"/>
        <v>21</v>
      </c>
      <c r="M119" s="14">
        <f t="shared" si="10"/>
        <v>3482.85</v>
      </c>
    </row>
    <row r="120" spans="1:13" ht="16.5">
      <c r="A120" s="13">
        <f t="shared" si="11"/>
        <v>110</v>
      </c>
      <c r="B120" s="33" t="s">
        <v>194</v>
      </c>
      <c r="C120" s="23" t="s">
        <v>12</v>
      </c>
      <c r="D120" s="16">
        <v>1766.08</v>
      </c>
      <c r="E120" s="16">
        <v>0</v>
      </c>
      <c r="F120" s="14"/>
      <c r="G120" s="392">
        <f t="shared" si="6"/>
        <v>0</v>
      </c>
      <c r="H120" s="14"/>
      <c r="I120" s="392">
        <f t="shared" si="7"/>
        <v>0</v>
      </c>
      <c r="J120" s="14"/>
      <c r="K120" s="392">
        <f t="shared" si="8"/>
        <v>0</v>
      </c>
      <c r="L120" s="14">
        <f t="shared" si="9"/>
        <v>0</v>
      </c>
      <c r="M120" s="14">
        <f t="shared" si="10"/>
        <v>0</v>
      </c>
    </row>
    <row r="121" spans="1:13" ht="16.5">
      <c r="A121" s="13">
        <f t="shared" si="11"/>
        <v>111</v>
      </c>
      <c r="B121" s="33" t="s">
        <v>193</v>
      </c>
      <c r="C121" s="23" t="s">
        <v>12</v>
      </c>
      <c r="D121" s="16">
        <v>885.85</v>
      </c>
      <c r="E121" s="16">
        <v>296.45999999999998</v>
      </c>
      <c r="F121" s="14"/>
      <c r="G121" s="392">
        <f t="shared" si="6"/>
        <v>0</v>
      </c>
      <c r="H121" s="14"/>
      <c r="I121" s="392">
        <f t="shared" si="7"/>
        <v>0</v>
      </c>
      <c r="J121" s="14"/>
      <c r="K121" s="392">
        <f t="shared" si="8"/>
        <v>0</v>
      </c>
      <c r="L121" s="14">
        <f t="shared" si="9"/>
        <v>0</v>
      </c>
      <c r="M121" s="14">
        <f t="shared" si="10"/>
        <v>0</v>
      </c>
    </row>
    <row r="122" spans="1:13" ht="16.5">
      <c r="A122" s="13">
        <f t="shared" si="11"/>
        <v>112</v>
      </c>
      <c r="B122" s="33" t="s">
        <v>192</v>
      </c>
      <c r="C122" s="23" t="s">
        <v>12</v>
      </c>
      <c r="D122" s="16">
        <v>615.16999999999996</v>
      </c>
      <c r="E122" s="16">
        <v>616.4</v>
      </c>
      <c r="F122" s="14"/>
      <c r="G122" s="392">
        <f t="shared" si="6"/>
        <v>0</v>
      </c>
      <c r="H122" s="14"/>
      <c r="I122" s="392">
        <f t="shared" si="7"/>
        <v>0</v>
      </c>
      <c r="J122" s="14">
        <v>6</v>
      </c>
      <c r="K122" s="392">
        <f t="shared" si="8"/>
        <v>3698.4</v>
      </c>
      <c r="L122" s="14">
        <f t="shared" si="9"/>
        <v>6</v>
      </c>
      <c r="M122" s="14">
        <f t="shared" si="10"/>
        <v>3698.4</v>
      </c>
    </row>
    <row r="123" spans="1:13" ht="33">
      <c r="A123" s="13">
        <f t="shared" si="11"/>
        <v>113</v>
      </c>
      <c r="B123" s="389" t="s">
        <v>596</v>
      </c>
      <c r="C123" s="23" t="s">
        <v>12</v>
      </c>
      <c r="D123" s="16">
        <v>19082.3</v>
      </c>
      <c r="E123" s="16">
        <v>0</v>
      </c>
      <c r="F123" s="14"/>
      <c r="G123" s="392">
        <f t="shared" si="6"/>
        <v>0</v>
      </c>
      <c r="H123" s="14"/>
      <c r="I123" s="392">
        <f t="shared" si="7"/>
        <v>0</v>
      </c>
      <c r="J123" s="14"/>
      <c r="K123" s="392">
        <f t="shared" si="8"/>
        <v>0</v>
      </c>
      <c r="L123" s="14">
        <f t="shared" si="9"/>
        <v>0</v>
      </c>
      <c r="M123" s="14">
        <f t="shared" si="10"/>
        <v>0</v>
      </c>
    </row>
    <row r="124" spans="1:13" ht="16.5">
      <c r="A124" s="13">
        <f t="shared" si="11"/>
        <v>114</v>
      </c>
      <c r="B124" s="35" t="s">
        <v>191</v>
      </c>
      <c r="C124" s="23" t="s">
        <v>12</v>
      </c>
      <c r="D124" s="16">
        <v>6.63</v>
      </c>
      <c r="E124" s="16">
        <v>0</v>
      </c>
      <c r="F124" s="14"/>
      <c r="G124" s="392">
        <f t="shared" si="6"/>
        <v>0</v>
      </c>
      <c r="H124" s="14"/>
      <c r="I124" s="392">
        <f t="shared" si="7"/>
        <v>0</v>
      </c>
      <c r="J124" s="14"/>
      <c r="K124" s="392">
        <f t="shared" si="8"/>
        <v>0</v>
      </c>
      <c r="L124" s="14">
        <f t="shared" si="9"/>
        <v>0</v>
      </c>
      <c r="M124" s="14">
        <f t="shared" si="10"/>
        <v>0</v>
      </c>
    </row>
    <row r="125" spans="1:13" ht="16.5">
      <c r="A125" s="13">
        <f t="shared" si="11"/>
        <v>115</v>
      </c>
      <c r="B125" s="35" t="s">
        <v>190</v>
      </c>
      <c r="C125" s="23" t="s">
        <v>12</v>
      </c>
      <c r="D125" s="16">
        <v>6.5</v>
      </c>
      <c r="E125" s="16">
        <v>0</v>
      </c>
      <c r="F125" s="14"/>
      <c r="G125" s="392">
        <f t="shared" si="6"/>
        <v>0</v>
      </c>
      <c r="H125" s="14"/>
      <c r="I125" s="392">
        <f t="shared" si="7"/>
        <v>0</v>
      </c>
      <c r="J125" s="14"/>
      <c r="K125" s="392">
        <f t="shared" si="8"/>
        <v>0</v>
      </c>
      <c r="L125" s="14">
        <f t="shared" si="9"/>
        <v>0</v>
      </c>
      <c r="M125" s="14">
        <f t="shared" si="10"/>
        <v>0</v>
      </c>
    </row>
    <row r="126" spans="1:13" ht="16.5">
      <c r="A126" s="13">
        <f t="shared" si="11"/>
        <v>116</v>
      </c>
      <c r="B126" s="35" t="s">
        <v>189</v>
      </c>
      <c r="C126" s="23" t="s">
        <v>12</v>
      </c>
      <c r="D126" s="16">
        <v>7.19</v>
      </c>
      <c r="E126" s="16">
        <v>0</v>
      </c>
      <c r="F126" s="14"/>
      <c r="G126" s="392">
        <f t="shared" si="6"/>
        <v>0</v>
      </c>
      <c r="H126" s="14"/>
      <c r="I126" s="392">
        <f t="shared" si="7"/>
        <v>0</v>
      </c>
      <c r="J126" s="14"/>
      <c r="K126" s="392">
        <f t="shared" si="8"/>
        <v>0</v>
      </c>
      <c r="L126" s="14">
        <f t="shared" si="9"/>
        <v>0</v>
      </c>
      <c r="M126" s="14">
        <f t="shared" si="10"/>
        <v>0</v>
      </c>
    </row>
    <row r="127" spans="1:13" ht="33">
      <c r="A127" s="13">
        <f t="shared" si="11"/>
        <v>117</v>
      </c>
      <c r="B127" s="35" t="s">
        <v>188</v>
      </c>
      <c r="C127" s="23" t="s">
        <v>12</v>
      </c>
      <c r="D127" s="16">
        <v>19.71</v>
      </c>
      <c r="E127" s="16">
        <v>0</v>
      </c>
      <c r="F127" s="14"/>
      <c r="G127" s="392">
        <f t="shared" si="6"/>
        <v>0</v>
      </c>
      <c r="H127" s="14"/>
      <c r="I127" s="392">
        <f t="shared" si="7"/>
        <v>0</v>
      </c>
      <c r="J127" s="14"/>
      <c r="K127" s="392">
        <f t="shared" si="8"/>
        <v>0</v>
      </c>
      <c r="L127" s="14">
        <f t="shared" si="9"/>
        <v>0</v>
      </c>
      <c r="M127" s="14">
        <f t="shared" si="10"/>
        <v>0</v>
      </c>
    </row>
    <row r="128" spans="1:13" ht="16.5">
      <c r="A128" s="13">
        <f t="shared" si="11"/>
        <v>118</v>
      </c>
      <c r="B128" s="35" t="s">
        <v>187</v>
      </c>
      <c r="C128" s="23" t="s">
        <v>12</v>
      </c>
      <c r="D128" s="16">
        <v>7.11</v>
      </c>
      <c r="E128" s="16">
        <v>0</v>
      </c>
      <c r="F128" s="14"/>
      <c r="G128" s="392">
        <f t="shared" si="6"/>
        <v>0</v>
      </c>
      <c r="H128" s="14"/>
      <c r="I128" s="392">
        <f t="shared" si="7"/>
        <v>0</v>
      </c>
      <c r="J128" s="14"/>
      <c r="K128" s="392">
        <f t="shared" si="8"/>
        <v>0</v>
      </c>
      <c r="L128" s="14">
        <f t="shared" si="9"/>
        <v>0</v>
      </c>
      <c r="M128" s="14">
        <f t="shared" si="10"/>
        <v>0</v>
      </c>
    </row>
    <row r="129" spans="1:13" ht="16.5">
      <c r="A129" s="13">
        <f t="shared" si="11"/>
        <v>119</v>
      </c>
      <c r="B129" s="35" t="s">
        <v>186</v>
      </c>
      <c r="C129" s="23" t="s">
        <v>12</v>
      </c>
      <c r="D129" s="16">
        <v>7.11</v>
      </c>
      <c r="E129" s="16">
        <v>7.12</v>
      </c>
      <c r="F129" s="14">
        <v>28</v>
      </c>
      <c r="G129" s="392">
        <f t="shared" si="6"/>
        <v>199.36</v>
      </c>
      <c r="H129" s="14">
        <v>5</v>
      </c>
      <c r="I129" s="392">
        <f t="shared" si="7"/>
        <v>35.6</v>
      </c>
      <c r="J129" s="14"/>
      <c r="K129" s="392">
        <f t="shared" si="8"/>
        <v>0</v>
      </c>
      <c r="L129" s="14">
        <f t="shared" si="9"/>
        <v>33</v>
      </c>
      <c r="M129" s="14">
        <f t="shared" si="10"/>
        <v>234.96</v>
      </c>
    </row>
    <row r="130" spans="1:13" ht="16.5">
      <c r="A130" s="13">
        <f t="shared" si="11"/>
        <v>120</v>
      </c>
      <c r="B130" s="35" t="s">
        <v>185</v>
      </c>
      <c r="C130" s="23" t="s">
        <v>12</v>
      </c>
      <c r="D130" s="16">
        <v>18.54</v>
      </c>
      <c r="E130" s="16">
        <v>0</v>
      </c>
      <c r="F130" s="14"/>
      <c r="G130" s="392">
        <f t="shared" si="6"/>
        <v>0</v>
      </c>
      <c r="H130" s="14"/>
      <c r="I130" s="392">
        <f t="shared" si="7"/>
        <v>0</v>
      </c>
      <c r="J130" s="14"/>
      <c r="K130" s="392">
        <f t="shared" si="8"/>
        <v>0</v>
      </c>
      <c r="L130" s="14">
        <f t="shared" si="9"/>
        <v>0</v>
      </c>
      <c r="M130" s="14">
        <f t="shared" si="10"/>
        <v>0</v>
      </c>
    </row>
    <row r="131" spans="1:13" ht="16.5">
      <c r="A131" s="13">
        <f t="shared" si="11"/>
        <v>121</v>
      </c>
      <c r="B131" s="35" t="s">
        <v>184</v>
      </c>
      <c r="C131" s="23" t="s">
        <v>12</v>
      </c>
      <c r="D131" s="39">
        <v>12.7</v>
      </c>
      <c r="E131" s="39">
        <v>12.73</v>
      </c>
      <c r="F131" s="14"/>
      <c r="G131" s="392">
        <f t="shared" si="6"/>
        <v>0</v>
      </c>
      <c r="H131" s="14">
        <v>11</v>
      </c>
      <c r="I131" s="392">
        <f t="shared" si="7"/>
        <v>140.03</v>
      </c>
      <c r="J131" s="14"/>
      <c r="K131" s="392">
        <f t="shared" si="8"/>
        <v>0</v>
      </c>
      <c r="L131" s="14">
        <f t="shared" si="9"/>
        <v>11</v>
      </c>
      <c r="M131" s="14">
        <f t="shared" si="10"/>
        <v>140.03</v>
      </c>
    </row>
    <row r="132" spans="1:13" ht="16.5">
      <c r="A132" s="13">
        <f t="shared" si="11"/>
        <v>122</v>
      </c>
      <c r="B132" s="35" t="s">
        <v>183</v>
      </c>
      <c r="C132" s="23" t="s">
        <v>12</v>
      </c>
      <c r="D132" s="39">
        <v>12.6</v>
      </c>
      <c r="E132" s="39">
        <v>12.63</v>
      </c>
      <c r="F132" s="14">
        <v>38</v>
      </c>
      <c r="G132" s="392">
        <f t="shared" si="6"/>
        <v>479.94</v>
      </c>
      <c r="H132" s="14"/>
      <c r="I132" s="392">
        <f t="shared" si="7"/>
        <v>0</v>
      </c>
      <c r="J132" s="14"/>
      <c r="K132" s="392">
        <f t="shared" si="8"/>
        <v>0</v>
      </c>
      <c r="L132" s="14">
        <f t="shared" si="9"/>
        <v>38</v>
      </c>
      <c r="M132" s="14">
        <f t="shared" si="10"/>
        <v>479.94</v>
      </c>
    </row>
    <row r="133" spans="1:13" ht="33">
      <c r="A133" s="13">
        <f t="shared" si="11"/>
        <v>123</v>
      </c>
      <c r="B133" s="33" t="s">
        <v>182</v>
      </c>
      <c r="C133" s="23" t="s">
        <v>12</v>
      </c>
      <c r="D133" s="39">
        <v>16.59</v>
      </c>
      <c r="E133" s="39">
        <v>0</v>
      </c>
      <c r="F133" s="14"/>
      <c r="G133" s="392">
        <f t="shared" si="6"/>
        <v>0</v>
      </c>
      <c r="H133" s="14"/>
      <c r="I133" s="392">
        <f t="shared" si="7"/>
        <v>0</v>
      </c>
      <c r="J133" s="14"/>
      <c r="K133" s="392">
        <f t="shared" si="8"/>
        <v>0</v>
      </c>
      <c r="L133" s="14">
        <f t="shared" si="9"/>
        <v>0</v>
      </c>
      <c r="M133" s="14">
        <f t="shared" si="10"/>
        <v>0</v>
      </c>
    </row>
    <row r="134" spans="1:13" ht="16.5">
      <c r="A134" s="13">
        <f t="shared" si="11"/>
        <v>124</v>
      </c>
      <c r="B134" s="33" t="s">
        <v>181</v>
      </c>
      <c r="C134" s="23" t="s">
        <v>129</v>
      </c>
      <c r="D134" s="16">
        <v>1.59</v>
      </c>
      <c r="E134" s="16">
        <v>0</v>
      </c>
      <c r="F134" s="14"/>
      <c r="G134" s="392">
        <f t="shared" si="6"/>
        <v>0</v>
      </c>
      <c r="H134" s="14"/>
      <c r="I134" s="392">
        <f t="shared" si="7"/>
        <v>0</v>
      </c>
      <c r="J134" s="14"/>
      <c r="K134" s="392">
        <f t="shared" si="8"/>
        <v>0</v>
      </c>
      <c r="L134" s="14">
        <f t="shared" si="9"/>
        <v>0</v>
      </c>
      <c r="M134" s="14">
        <f t="shared" si="10"/>
        <v>0</v>
      </c>
    </row>
    <row r="135" spans="1:13" ht="16.5">
      <c r="A135" s="13">
        <f t="shared" si="11"/>
        <v>125</v>
      </c>
      <c r="B135" s="33" t="s">
        <v>180</v>
      </c>
      <c r="C135" s="23" t="s">
        <v>129</v>
      </c>
      <c r="D135" s="16">
        <v>2.2799999999999998</v>
      </c>
      <c r="E135" s="16">
        <v>0</v>
      </c>
      <c r="F135" s="14"/>
      <c r="G135" s="392">
        <f t="shared" si="6"/>
        <v>0</v>
      </c>
      <c r="H135" s="14"/>
      <c r="I135" s="392">
        <f t="shared" si="7"/>
        <v>0</v>
      </c>
      <c r="J135" s="14"/>
      <c r="K135" s="392">
        <f t="shared" si="8"/>
        <v>0</v>
      </c>
      <c r="L135" s="14">
        <f t="shared" si="9"/>
        <v>0</v>
      </c>
      <c r="M135" s="14">
        <f t="shared" si="10"/>
        <v>0</v>
      </c>
    </row>
    <row r="136" spans="1:13" ht="16.5">
      <c r="A136" s="13">
        <f t="shared" si="11"/>
        <v>126</v>
      </c>
      <c r="B136" s="33" t="s">
        <v>179</v>
      </c>
      <c r="C136" s="23" t="s">
        <v>129</v>
      </c>
      <c r="D136" s="16">
        <v>4.1399999999999997</v>
      </c>
      <c r="E136" s="16">
        <v>0</v>
      </c>
      <c r="F136" s="14"/>
      <c r="G136" s="392">
        <f t="shared" si="6"/>
        <v>0</v>
      </c>
      <c r="H136" s="14"/>
      <c r="I136" s="392">
        <f t="shared" si="7"/>
        <v>0</v>
      </c>
      <c r="J136" s="14"/>
      <c r="K136" s="392">
        <f t="shared" si="8"/>
        <v>0</v>
      </c>
      <c r="L136" s="14">
        <f t="shared" si="9"/>
        <v>0</v>
      </c>
      <c r="M136" s="14">
        <f t="shared" si="10"/>
        <v>0</v>
      </c>
    </row>
    <row r="137" spans="1:13" ht="16.5">
      <c r="A137" s="13">
        <f t="shared" si="11"/>
        <v>127</v>
      </c>
      <c r="B137" s="33" t="s">
        <v>178</v>
      </c>
      <c r="C137" s="23" t="s">
        <v>129</v>
      </c>
      <c r="D137" s="16">
        <v>5.96</v>
      </c>
      <c r="E137" s="16">
        <v>0</v>
      </c>
      <c r="F137" s="14"/>
      <c r="G137" s="392">
        <f t="shared" si="6"/>
        <v>0</v>
      </c>
      <c r="H137" s="14"/>
      <c r="I137" s="392">
        <f t="shared" si="7"/>
        <v>0</v>
      </c>
      <c r="J137" s="14"/>
      <c r="K137" s="392">
        <f t="shared" si="8"/>
        <v>0</v>
      </c>
      <c r="L137" s="14">
        <f t="shared" si="9"/>
        <v>0</v>
      </c>
      <c r="M137" s="14">
        <f t="shared" si="10"/>
        <v>0</v>
      </c>
    </row>
    <row r="138" spans="1:13" ht="16.5">
      <c r="A138" s="13">
        <f t="shared" si="11"/>
        <v>128</v>
      </c>
      <c r="B138" s="38" t="s">
        <v>177</v>
      </c>
      <c r="C138" s="23" t="s">
        <v>129</v>
      </c>
      <c r="D138" s="16">
        <v>7.45</v>
      </c>
      <c r="E138" s="16">
        <v>0</v>
      </c>
      <c r="F138" s="14"/>
      <c r="G138" s="392">
        <f t="shared" si="6"/>
        <v>0</v>
      </c>
      <c r="H138" s="14"/>
      <c r="I138" s="392">
        <f t="shared" si="7"/>
        <v>0</v>
      </c>
      <c r="J138" s="14"/>
      <c r="K138" s="392">
        <f t="shared" si="8"/>
        <v>0</v>
      </c>
      <c r="L138" s="14">
        <f t="shared" si="9"/>
        <v>0</v>
      </c>
      <c r="M138" s="14">
        <f t="shared" si="10"/>
        <v>0</v>
      </c>
    </row>
    <row r="139" spans="1:13" ht="16.5">
      <c r="A139" s="13">
        <f t="shared" si="11"/>
        <v>129</v>
      </c>
      <c r="B139" s="38" t="s">
        <v>176</v>
      </c>
      <c r="C139" s="23" t="s">
        <v>129</v>
      </c>
      <c r="D139" s="16">
        <v>9.3800000000000008</v>
      </c>
      <c r="E139" s="16">
        <v>0</v>
      </c>
      <c r="F139" s="14"/>
      <c r="G139" s="392">
        <f t="shared" si="6"/>
        <v>0</v>
      </c>
      <c r="H139" s="14"/>
      <c r="I139" s="392">
        <f t="shared" si="7"/>
        <v>0</v>
      </c>
      <c r="J139" s="14"/>
      <c r="K139" s="392">
        <f t="shared" si="8"/>
        <v>0</v>
      </c>
      <c r="L139" s="14">
        <f t="shared" si="9"/>
        <v>0</v>
      </c>
      <c r="M139" s="14">
        <f t="shared" si="10"/>
        <v>0</v>
      </c>
    </row>
    <row r="140" spans="1:13" ht="16.5">
      <c r="A140" s="13">
        <f t="shared" si="11"/>
        <v>130</v>
      </c>
      <c r="B140" s="35" t="s">
        <v>175</v>
      </c>
      <c r="C140" s="23" t="s">
        <v>129</v>
      </c>
      <c r="D140" s="16">
        <v>11.73</v>
      </c>
      <c r="E140" s="16">
        <v>0</v>
      </c>
      <c r="F140" s="14"/>
      <c r="G140" s="392">
        <f t="shared" ref="G140:G203" si="12">+ROUND(F140*$E140,2)</f>
        <v>0</v>
      </c>
      <c r="H140" s="14"/>
      <c r="I140" s="392">
        <f t="shared" ref="I140:I203" si="13">+ROUND(H140*$E140,2)</f>
        <v>0</v>
      </c>
      <c r="J140" s="14"/>
      <c r="K140" s="392">
        <f t="shared" ref="K140:K203" si="14">+ROUND(J140*$E140,2)</f>
        <v>0</v>
      </c>
      <c r="L140" s="14">
        <f t="shared" ref="L140:L203" si="15">F140+H140+J140</f>
        <v>0</v>
      </c>
      <c r="M140" s="14">
        <f t="shared" ref="M140:M203" si="16">+ROUND(L140*$E140,2)</f>
        <v>0</v>
      </c>
    </row>
    <row r="141" spans="1:13" ht="16.5">
      <c r="A141" s="13">
        <f t="shared" ref="A141:A204" si="17">+A140+1</f>
        <v>131</v>
      </c>
      <c r="B141" s="35" t="s">
        <v>174</v>
      </c>
      <c r="C141" s="23" t="s">
        <v>129</v>
      </c>
      <c r="D141" s="16">
        <v>0.93</v>
      </c>
      <c r="E141" s="16">
        <v>1.62</v>
      </c>
      <c r="F141" s="14">
        <v>60</v>
      </c>
      <c r="G141" s="392">
        <f t="shared" si="12"/>
        <v>97.2</v>
      </c>
      <c r="H141" s="14"/>
      <c r="I141" s="392">
        <f t="shared" si="13"/>
        <v>0</v>
      </c>
      <c r="J141" s="14"/>
      <c r="K141" s="392">
        <f t="shared" si="14"/>
        <v>0</v>
      </c>
      <c r="L141" s="14">
        <f t="shared" si="15"/>
        <v>60</v>
      </c>
      <c r="M141" s="14">
        <f t="shared" si="16"/>
        <v>97.2</v>
      </c>
    </row>
    <row r="142" spans="1:13" ht="16.5">
      <c r="A142" s="13">
        <f t="shared" si="17"/>
        <v>132</v>
      </c>
      <c r="B142" s="35" t="s">
        <v>173</v>
      </c>
      <c r="C142" s="23" t="s">
        <v>129</v>
      </c>
      <c r="D142" s="16">
        <v>1.44</v>
      </c>
      <c r="E142" s="16">
        <v>2.13</v>
      </c>
      <c r="F142" s="14"/>
      <c r="G142" s="392">
        <f t="shared" si="12"/>
        <v>0</v>
      </c>
      <c r="H142" s="14"/>
      <c r="I142" s="392">
        <f t="shared" si="13"/>
        <v>0</v>
      </c>
      <c r="J142" s="14">
        <v>60</v>
      </c>
      <c r="K142" s="392">
        <f t="shared" si="14"/>
        <v>127.8</v>
      </c>
      <c r="L142" s="14">
        <f t="shared" si="15"/>
        <v>60</v>
      </c>
      <c r="M142" s="14">
        <f t="shared" si="16"/>
        <v>127.8</v>
      </c>
    </row>
    <row r="143" spans="1:13" ht="16.5">
      <c r="A143" s="13">
        <f t="shared" si="17"/>
        <v>133</v>
      </c>
      <c r="B143" s="35" t="s">
        <v>172</v>
      </c>
      <c r="C143" s="23" t="s">
        <v>129</v>
      </c>
      <c r="D143" s="16">
        <v>2.17</v>
      </c>
      <c r="E143" s="16">
        <v>0</v>
      </c>
      <c r="F143" s="14"/>
      <c r="G143" s="392">
        <f t="shared" si="12"/>
        <v>0</v>
      </c>
      <c r="H143" s="14"/>
      <c r="I143" s="392">
        <f t="shared" si="13"/>
        <v>0</v>
      </c>
      <c r="J143" s="14"/>
      <c r="K143" s="392">
        <f t="shared" si="14"/>
        <v>0</v>
      </c>
      <c r="L143" s="14">
        <f t="shared" si="15"/>
        <v>0</v>
      </c>
      <c r="M143" s="14">
        <f t="shared" si="16"/>
        <v>0</v>
      </c>
    </row>
    <row r="144" spans="1:13" ht="16.5">
      <c r="A144" s="13">
        <f t="shared" si="17"/>
        <v>134</v>
      </c>
      <c r="B144" s="35" t="s">
        <v>171</v>
      </c>
      <c r="C144" s="23" t="s">
        <v>129</v>
      </c>
      <c r="D144" s="16">
        <v>3.37</v>
      </c>
      <c r="E144" s="16">
        <v>0</v>
      </c>
      <c r="F144" s="14"/>
      <c r="G144" s="392">
        <f t="shared" si="12"/>
        <v>0</v>
      </c>
      <c r="H144" s="14"/>
      <c r="I144" s="392">
        <f t="shared" si="13"/>
        <v>0</v>
      </c>
      <c r="J144" s="14"/>
      <c r="K144" s="392">
        <f t="shared" si="14"/>
        <v>0</v>
      </c>
      <c r="L144" s="14">
        <f t="shared" si="15"/>
        <v>0</v>
      </c>
      <c r="M144" s="14">
        <f t="shared" si="16"/>
        <v>0</v>
      </c>
    </row>
    <row r="145" spans="1:13" ht="16.5">
      <c r="A145" s="13">
        <f t="shared" si="17"/>
        <v>135</v>
      </c>
      <c r="B145" s="35" t="s">
        <v>577</v>
      </c>
      <c r="C145" s="23" t="s">
        <v>12</v>
      </c>
      <c r="D145" s="16">
        <v>1.49</v>
      </c>
      <c r="E145" s="16">
        <v>0</v>
      </c>
      <c r="F145" s="14"/>
      <c r="G145" s="392">
        <f t="shared" si="12"/>
        <v>0</v>
      </c>
      <c r="H145" s="14"/>
      <c r="I145" s="392">
        <f t="shared" si="13"/>
        <v>0</v>
      </c>
      <c r="J145" s="14"/>
      <c r="K145" s="392">
        <f t="shared" si="14"/>
        <v>0</v>
      </c>
      <c r="L145" s="14">
        <f t="shared" si="15"/>
        <v>0</v>
      </c>
      <c r="M145" s="14">
        <f t="shared" si="16"/>
        <v>0</v>
      </c>
    </row>
    <row r="146" spans="1:13" ht="16.5">
      <c r="A146" s="13">
        <f t="shared" si="17"/>
        <v>136</v>
      </c>
      <c r="B146" s="35" t="s">
        <v>576</v>
      </c>
      <c r="C146" s="23" t="s">
        <v>12</v>
      </c>
      <c r="D146" s="16">
        <v>1.57</v>
      </c>
      <c r="E146" s="16">
        <v>1.57</v>
      </c>
      <c r="F146" s="14">
        <v>1</v>
      </c>
      <c r="G146" s="392">
        <f t="shared" si="12"/>
        <v>1.57</v>
      </c>
      <c r="H146" s="14">
        <v>9</v>
      </c>
      <c r="I146" s="392">
        <f t="shared" si="13"/>
        <v>14.13</v>
      </c>
      <c r="J146" s="14"/>
      <c r="K146" s="392">
        <f t="shared" si="14"/>
        <v>0</v>
      </c>
      <c r="L146" s="14">
        <f t="shared" si="15"/>
        <v>10</v>
      </c>
      <c r="M146" s="14">
        <f t="shared" si="16"/>
        <v>15.7</v>
      </c>
    </row>
    <row r="147" spans="1:13" ht="16.5">
      <c r="A147" s="13">
        <f t="shared" si="17"/>
        <v>137</v>
      </c>
      <c r="B147" s="35" t="s">
        <v>575</v>
      </c>
      <c r="C147" s="23" t="s">
        <v>12</v>
      </c>
      <c r="D147" s="16">
        <v>2.1800000000000002</v>
      </c>
      <c r="E147" s="16">
        <v>2.1800000000000002</v>
      </c>
      <c r="F147" s="14">
        <v>28</v>
      </c>
      <c r="G147" s="392">
        <f t="shared" si="12"/>
        <v>61.04</v>
      </c>
      <c r="H147" s="14"/>
      <c r="I147" s="392">
        <f t="shared" si="13"/>
        <v>0</v>
      </c>
      <c r="J147" s="14"/>
      <c r="K147" s="392">
        <f t="shared" si="14"/>
        <v>0</v>
      </c>
      <c r="L147" s="14">
        <f t="shared" si="15"/>
        <v>28</v>
      </c>
      <c r="M147" s="14">
        <f t="shared" si="16"/>
        <v>61.04</v>
      </c>
    </row>
    <row r="148" spans="1:13" ht="16.5">
      <c r="A148" s="13">
        <f t="shared" si="17"/>
        <v>138</v>
      </c>
      <c r="B148" s="35" t="s">
        <v>574</v>
      </c>
      <c r="C148" s="23" t="s">
        <v>12</v>
      </c>
      <c r="D148" s="16">
        <v>2.14</v>
      </c>
      <c r="E148" s="16">
        <v>0</v>
      </c>
      <c r="F148" s="14"/>
      <c r="G148" s="392">
        <f t="shared" si="12"/>
        <v>0</v>
      </c>
      <c r="H148" s="14"/>
      <c r="I148" s="392">
        <f t="shared" si="13"/>
        <v>0</v>
      </c>
      <c r="J148" s="14"/>
      <c r="K148" s="392">
        <f t="shared" si="14"/>
        <v>0</v>
      </c>
      <c r="L148" s="14">
        <f t="shared" si="15"/>
        <v>0</v>
      </c>
      <c r="M148" s="14">
        <f t="shared" si="16"/>
        <v>0</v>
      </c>
    </row>
    <row r="149" spans="1:13" ht="16.5">
      <c r="A149" s="13">
        <f t="shared" si="17"/>
        <v>139</v>
      </c>
      <c r="B149" s="35" t="s">
        <v>573</v>
      </c>
      <c r="C149" s="23" t="s">
        <v>12</v>
      </c>
      <c r="D149" s="16">
        <v>2.83</v>
      </c>
      <c r="E149" s="16">
        <v>0</v>
      </c>
      <c r="F149" s="14"/>
      <c r="G149" s="392">
        <f t="shared" si="12"/>
        <v>0</v>
      </c>
      <c r="H149" s="14"/>
      <c r="I149" s="392">
        <f t="shared" si="13"/>
        <v>0</v>
      </c>
      <c r="J149" s="14"/>
      <c r="K149" s="392">
        <f t="shared" si="14"/>
        <v>0</v>
      </c>
      <c r="L149" s="14">
        <f t="shared" si="15"/>
        <v>0</v>
      </c>
      <c r="M149" s="14">
        <f t="shared" si="16"/>
        <v>0</v>
      </c>
    </row>
    <row r="150" spans="1:13" ht="16.5">
      <c r="A150" s="13">
        <f t="shared" si="17"/>
        <v>140</v>
      </c>
      <c r="B150" s="35" t="s">
        <v>572</v>
      </c>
      <c r="C150" s="23" t="s">
        <v>12</v>
      </c>
      <c r="D150" s="16">
        <v>2.79</v>
      </c>
      <c r="E150" s="16">
        <v>0</v>
      </c>
      <c r="F150" s="14"/>
      <c r="G150" s="392">
        <f t="shared" si="12"/>
        <v>0</v>
      </c>
      <c r="H150" s="14"/>
      <c r="I150" s="392">
        <f t="shared" si="13"/>
        <v>0</v>
      </c>
      <c r="J150" s="14"/>
      <c r="K150" s="392">
        <f t="shared" si="14"/>
        <v>0</v>
      </c>
      <c r="L150" s="14">
        <f t="shared" si="15"/>
        <v>0</v>
      </c>
      <c r="M150" s="14">
        <f t="shared" si="16"/>
        <v>0</v>
      </c>
    </row>
    <row r="151" spans="1:13" ht="16.5">
      <c r="A151" s="13">
        <f t="shared" si="17"/>
        <v>141</v>
      </c>
      <c r="B151" s="35" t="s">
        <v>571</v>
      </c>
      <c r="C151" s="23" t="s">
        <v>12</v>
      </c>
      <c r="D151" s="16">
        <v>3.17</v>
      </c>
      <c r="E151" s="16">
        <v>0</v>
      </c>
      <c r="F151" s="14"/>
      <c r="G151" s="392">
        <f t="shared" si="12"/>
        <v>0</v>
      </c>
      <c r="H151" s="14"/>
      <c r="I151" s="392">
        <f t="shared" si="13"/>
        <v>0</v>
      </c>
      <c r="J151" s="14"/>
      <c r="K151" s="392">
        <f t="shared" si="14"/>
        <v>0</v>
      </c>
      <c r="L151" s="14">
        <f t="shared" si="15"/>
        <v>0</v>
      </c>
      <c r="M151" s="14">
        <f t="shared" si="16"/>
        <v>0</v>
      </c>
    </row>
    <row r="152" spans="1:13" ht="16.5">
      <c r="A152" s="13">
        <f t="shared" si="17"/>
        <v>142</v>
      </c>
      <c r="B152" s="35" t="s">
        <v>570</v>
      </c>
      <c r="C152" s="23" t="s">
        <v>12</v>
      </c>
      <c r="D152" s="16">
        <v>3.13</v>
      </c>
      <c r="E152" s="16">
        <v>0</v>
      </c>
      <c r="F152" s="14"/>
      <c r="G152" s="392">
        <f t="shared" si="12"/>
        <v>0</v>
      </c>
      <c r="H152" s="14"/>
      <c r="I152" s="392">
        <f t="shared" si="13"/>
        <v>0</v>
      </c>
      <c r="J152" s="14"/>
      <c r="K152" s="392">
        <f t="shared" si="14"/>
        <v>0</v>
      </c>
      <c r="L152" s="14">
        <f t="shared" si="15"/>
        <v>0</v>
      </c>
      <c r="M152" s="14">
        <f t="shared" si="16"/>
        <v>0</v>
      </c>
    </row>
    <row r="153" spans="1:13" ht="16.5">
      <c r="A153" s="13">
        <f t="shared" si="17"/>
        <v>143</v>
      </c>
      <c r="B153" s="35" t="s">
        <v>569</v>
      </c>
      <c r="C153" s="23" t="s">
        <v>12</v>
      </c>
      <c r="D153" s="16">
        <v>3.34</v>
      </c>
      <c r="E153" s="16">
        <v>0</v>
      </c>
      <c r="F153" s="14"/>
      <c r="G153" s="392">
        <f t="shared" si="12"/>
        <v>0</v>
      </c>
      <c r="H153" s="14"/>
      <c r="I153" s="392">
        <f t="shared" si="13"/>
        <v>0</v>
      </c>
      <c r="J153" s="14"/>
      <c r="K153" s="392">
        <f t="shared" si="14"/>
        <v>0</v>
      </c>
      <c r="L153" s="14">
        <f t="shared" si="15"/>
        <v>0</v>
      </c>
      <c r="M153" s="14">
        <f t="shared" si="16"/>
        <v>0</v>
      </c>
    </row>
    <row r="154" spans="1:13" ht="16.5">
      <c r="A154" s="13">
        <f t="shared" si="17"/>
        <v>144</v>
      </c>
      <c r="B154" s="35" t="s">
        <v>568</v>
      </c>
      <c r="C154" s="23" t="s">
        <v>12</v>
      </c>
      <c r="D154" s="16">
        <v>3.4</v>
      </c>
      <c r="E154" s="16">
        <v>0</v>
      </c>
      <c r="F154" s="14"/>
      <c r="G154" s="392">
        <f t="shared" si="12"/>
        <v>0</v>
      </c>
      <c r="H154" s="14"/>
      <c r="I154" s="392">
        <f t="shared" si="13"/>
        <v>0</v>
      </c>
      <c r="J154" s="14"/>
      <c r="K154" s="392">
        <f t="shared" si="14"/>
        <v>0</v>
      </c>
      <c r="L154" s="14">
        <f t="shared" si="15"/>
        <v>0</v>
      </c>
      <c r="M154" s="14">
        <f t="shared" si="16"/>
        <v>0</v>
      </c>
    </row>
    <row r="155" spans="1:13" ht="16.5">
      <c r="A155" s="13">
        <f t="shared" si="17"/>
        <v>145</v>
      </c>
      <c r="B155" s="35" t="s">
        <v>567</v>
      </c>
      <c r="C155" s="23" t="s">
        <v>12</v>
      </c>
      <c r="D155" s="16">
        <v>3.47</v>
      </c>
      <c r="E155" s="16">
        <v>3.48</v>
      </c>
      <c r="F155" s="14">
        <v>3</v>
      </c>
      <c r="G155" s="392">
        <f t="shared" si="12"/>
        <v>10.44</v>
      </c>
      <c r="H155" s="14">
        <v>3</v>
      </c>
      <c r="I155" s="392">
        <f t="shared" si="13"/>
        <v>10.44</v>
      </c>
      <c r="J155" s="14"/>
      <c r="K155" s="392">
        <f t="shared" si="14"/>
        <v>0</v>
      </c>
      <c r="L155" s="14">
        <f t="shared" si="15"/>
        <v>6</v>
      </c>
      <c r="M155" s="14">
        <f t="shared" si="16"/>
        <v>20.88</v>
      </c>
    </row>
    <row r="156" spans="1:13" ht="16.5">
      <c r="A156" s="13">
        <f t="shared" si="17"/>
        <v>146</v>
      </c>
      <c r="B156" s="35" t="s">
        <v>566</v>
      </c>
      <c r="C156" s="23" t="s">
        <v>12</v>
      </c>
      <c r="D156" s="16">
        <v>4.38</v>
      </c>
      <c r="E156" s="16">
        <v>4.3899999999999997</v>
      </c>
      <c r="F156" s="14">
        <v>3</v>
      </c>
      <c r="G156" s="392">
        <f t="shared" si="12"/>
        <v>13.17</v>
      </c>
      <c r="H156" s="14">
        <v>3</v>
      </c>
      <c r="I156" s="392">
        <f t="shared" si="13"/>
        <v>13.17</v>
      </c>
      <c r="J156" s="14"/>
      <c r="K156" s="392">
        <f t="shared" si="14"/>
        <v>0</v>
      </c>
      <c r="L156" s="14">
        <f t="shared" si="15"/>
        <v>6</v>
      </c>
      <c r="M156" s="14">
        <f t="shared" si="16"/>
        <v>26.34</v>
      </c>
    </row>
    <row r="157" spans="1:13" ht="16.5">
      <c r="A157" s="13">
        <f t="shared" si="17"/>
        <v>147</v>
      </c>
      <c r="B157" s="35" t="s">
        <v>565</v>
      </c>
      <c r="C157" s="23" t="s">
        <v>12</v>
      </c>
      <c r="D157" s="16">
        <v>4.53</v>
      </c>
      <c r="E157" s="16">
        <v>4.54</v>
      </c>
      <c r="F157" s="14">
        <v>3</v>
      </c>
      <c r="G157" s="392">
        <f t="shared" si="12"/>
        <v>13.62</v>
      </c>
      <c r="H157" s="14">
        <v>3</v>
      </c>
      <c r="I157" s="392">
        <f t="shared" si="13"/>
        <v>13.62</v>
      </c>
      <c r="J157" s="14"/>
      <c r="K157" s="392">
        <f t="shared" si="14"/>
        <v>0</v>
      </c>
      <c r="L157" s="14">
        <f t="shared" si="15"/>
        <v>6</v>
      </c>
      <c r="M157" s="14">
        <f t="shared" si="16"/>
        <v>27.24</v>
      </c>
    </row>
    <row r="158" spans="1:13" ht="16.5">
      <c r="A158" s="13">
        <f t="shared" si="17"/>
        <v>148</v>
      </c>
      <c r="B158" s="35" t="s">
        <v>564</v>
      </c>
      <c r="C158" s="23" t="s">
        <v>12</v>
      </c>
      <c r="D158" s="16">
        <v>4.55</v>
      </c>
      <c r="E158" s="16">
        <v>0</v>
      </c>
      <c r="F158" s="14"/>
      <c r="G158" s="392">
        <f t="shared" si="12"/>
        <v>0</v>
      </c>
      <c r="H158" s="14"/>
      <c r="I158" s="392">
        <f t="shared" si="13"/>
        <v>0</v>
      </c>
      <c r="J158" s="14"/>
      <c r="K158" s="392">
        <f t="shared" si="14"/>
        <v>0</v>
      </c>
      <c r="L158" s="14">
        <f t="shared" si="15"/>
        <v>0</v>
      </c>
      <c r="M158" s="14">
        <f t="shared" si="16"/>
        <v>0</v>
      </c>
    </row>
    <row r="159" spans="1:13" ht="16.5">
      <c r="A159" s="13">
        <f t="shared" si="17"/>
        <v>149</v>
      </c>
      <c r="B159" s="35" t="s">
        <v>563</v>
      </c>
      <c r="C159" s="23" t="s">
        <v>12</v>
      </c>
      <c r="D159" s="16">
        <v>4.79</v>
      </c>
      <c r="E159" s="16">
        <v>0</v>
      </c>
      <c r="F159" s="14"/>
      <c r="G159" s="392">
        <f t="shared" si="12"/>
        <v>0</v>
      </c>
      <c r="H159" s="14"/>
      <c r="I159" s="392">
        <f t="shared" si="13"/>
        <v>0</v>
      </c>
      <c r="J159" s="14"/>
      <c r="K159" s="392">
        <f t="shared" si="14"/>
        <v>0</v>
      </c>
      <c r="L159" s="14">
        <f t="shared" si="15"/>
        <v>0</v>
      </c>
      <c r="M159" s="14">
        <f t="shared" si="16"/>
        <v>0</v>
      </c>
    </row>
    <row r="160" spans="1:13" ht="16.5">
      <c r="A160" s="13">
        <f t="shared" si="17"/>
        <v>150</v>
      </c>
      <c r="B160" s="35" t="s">
        <v>562</v>
      </c>
      <c r="C160" s="23" t="s">
        <v>12</v>
      </c>
      <c r="D160" s="16">
        <v>4.8</v>
      </c>
      <c r="E160" s="16">
        <v>0</v>
      </c>
      <c r="F160" s="14"/>
      <c r="G160" s="392">
        <f t="shared" si="12"/>
        <v>0</v>
      </c>
      <c r="H160" s="14"/>
      <c r="I160" s="392">
        <f t="shared" si="13"/>
        <v>0</v>
      </c>
      <c r="J160" s="14"/>
      <c r="K160" s="392">
        <f t="shared" si="14"/>
        <v>0</v>
      </c>
      <c r="L160" s="14">
        <f t="shared" si="15"/>
        <v>0</v>
      </c>
      <c r="M160" s="14">
        <f t="shared" si="16"/>
        <v>0</v>
      </c>
    </row>
    <row r="161" spans="1:13" ht="16.5">
      <c r="A161" s="13">
        <f t="shared" si="17"/>
        <v>151</v>
      </c>
      <c r="B161" s="35" t="s">
        <v>561</v>
      </c>
      <c r="C161" s="23" t="s">
        <v>12</v>
      </c>
      <c r="D161" s="16">
        <v>5.75</v>
      </c>
      <c r="E161" s="16">
        <v>0</v>
      </c>
      <c r="F161" s="14"/>
      <c r="G161" s="392">
        <f t="shared" si="12"/>
        <v>0</v>
      </c>
      <c r="H161" s="14"/>
      <c r="I161" s="392">
        <f t="shared" si="13"/>
        <v>0</v>
      </c>
      <c r="J161" s="14"/>
      <c r="K161" s="392">
        <f t="shared" si="14"/>
        <v>0</v>
      </c>
      <c r="L161" s="14">
        <f t="shared" si="15"/>
        <v>0</v>
      </c>
      <c r="M161" s="14">
        <f t="shared" si="16"/>
        <v>0</v>
      </c>
    </row>
    <row r="162" spans="1:13" ht="16.5">
      <c r="A162" s="13">
        <f t="shared" si="17"/>
        <v>152</v>
      </c>
      <c r="B162" s="35" t="s">
        <v>560</v>
      </c>
      <c r="C162" s="23" t="s">
        <v>12</v>
      </c>
      <c r="D162" s="16">
        <v>6.23</v>
      </c>
      <c r="E162" s="16">
        <v>0</v>
      </c>
      <c r="F162" s="14"/>
      <c r="G162" s="392">
        <f t="shared" si="12"/>
        <v>0</v>
      </c>
      <c r="H162" s="14"/>
      <c r="I162" s="392">
        <f t="shared" si="13"/>
        <v>0</v>
      </c>
      <c r="J162" s="14"/>
      <c r="K162" s="392">
        <f t="shared" si="14"/>
        <v>0</v>
      </c>
      <c r="L162" s="14">
        <f t="shared" si="15"/>
        <v>0</v>
      </c>
      <c r="M162" s="14">
        <f t="shared" si="16"/>
        <v>0</v>
      </c>
    </row>
    <row r="163" spans="1:13" ht="16.5">
      <c r="A163" s="13">
        <f t="shared" si="17"/>
        <v>153</v>
      </c>
      <c r="B163" s="35" t="s">
        <v>559</v>
      </c>
      <c r="C163" s="23" t="s">
        <v>12</v>
      </c>
      <c r="D163" s="16">
        <v>8.42</v>
      </c>
      <c r="E163" s="16">
        <v>0</v>
      </c>
      <c r="F163" s="14"/>
      <c r="G163" s="392">
        <f t="shared" si="12"/>
        <v>0</v>
      </c>
      <c r="H163" s="14"/>
      <c r="I163" s="392">
        <f t="shared" si="13"/>
        <v>0</v>
      </c>
      <c r="J163" s="14"/>
      <c r="K163" s="392">
        <f t="shared" si="14"/>
        <v>0</v>
      </c>
      <c r="L163" s="14">
        <f t="shared" si="15"/>
        <v>0</v>
      </c>
      <c r="M163" s="14">
        <f t="shared" si="16"/>
        <v>0</v>
      </c>
    </row>
    <row r="164" spans="1:13" ht="16.5">
      <c r="A164" s="13">
        <f t="shared" si="17"/>
        <v>154</v>
      </c>
      <c r="B164" s="35" t="s">
        <v>558</v>
      </c>
      <c r="C164" s="23" t="s">
        <v>12</v>
      </c>
      <c r="D164" s="16">
        <v>8.64</v>
      </c>
      <c r="E164" s="16">
        <v>0</v>
      </c>
      <c r="F164" s="14"/>
      <c r="G164" s="392">
        <f t="shared" si="12"/>
        <v>0</v>
      </c>
      <c r="H164" s="14"/>
      <c r="I164" s="392">
        <f t="shared" si="13"/>
        <v>0</v>
      </c>
      <c r="J164" s="14"/>
      <c r="K164" s="392">
        <f t="shared" si="14"/>
        <v>0</v>
      </c>
      <c r="L164" s="14">
        <f t="shared" si="15"/>
        <v>0</v>
      </c>
      <c r="M164" s="14">
        <f t="shared" si="16"/>
        <v>0</v>
      </c>
    </row>
    <row r="165" spans="1:13" ht="16.5">
      <c r="A165" s="13">
        <f t="shared" si="17"/>
        <v>155</v>
      </c>
      <c r="B165" s="35" t="s">
        <v>557</v>
      </c>
      <c r="C165" s="23" t="s">
        <v>12</v>
      </c>
      <c r="D165" s="16">
        <v>8.9700000000000006</v>
      </c>
      <c r="E165" s="16">
        <v>0</v>
      </c>
      <c r="F165" s="14"/>
      <c r="G165" s="392">
        <f t="shared" si="12"/>
        <v>0</v>
      </c>
      <c r="H165" s="14"/>
      <c r="I165" s="392">
        <f t="shared" si="13"/>
        <v>0</v>
      </c>
      <c r="J165" s="14"/>
      <c r="K165" s="392">
        <f t="shared" si="14"/>
        <v>0</v>
      </c>
      <c r="L165" s="14">
        <f t="shared" si="15"/>
        <v>0</v>
      </c>
      <c r="M165" s="14">
        <f t="shared" si="16"/>
        <v>0</v>
      </c>
    </row>
    <row r="166" spans="1:13" ht="16.5">
      <c r="A166" s="13">
        <f t="shared" si="17"/>
        <v>156</v>
      </c>
      <c r="B166" s="35" t="s">
        <v>383</v>
      </c>
      <c r="C166" s="23" t="s">
        <v>12</v>
      </c>
      <c r="D166" s="16">
        <v>6.19</v>
      </c>
      <c r="E166" s="16">
        <v>0</v>
      </c>
      <c r="F166" s="14"/>
      <c r="G166" s="392">
        <f t="shared" si="12"/>
        <v>0</v>
      </c>
      <c r="H166" s="14"/>
      <c r="I166" s="392">
        <f t="shared" si="13"/>
        <v>0</v>
      </c>
      <c r="J166" s="14"/>
      <c r="K166" s="392">
        <f t="shared" si="14"/>
        <v>0</v>
      </c>
      <c r="L166" s="14">
        <f t="shared" si="15"/>
        <v>0</v>
      </c>
      <c r="M166" s="14">
        <f t="shared" si="16"/>
        <v>0</v>
      </c>
    </row>
    <row r="167" spans="1:13" ht="33">
      <c r="A167" s="13">
        <f t="shared" si="17"/>
        <v>157</v>
      </c>
      <c r="B167" s="35" t="s">
        <v>382</v>
      </c>
      <c r="C167" s="23" t="s">
        <v>12</v>
      </c>
      <c r="D167" s="16">
        <v>8.82</v>
      </c>
      <c r="E167" s="16">
        <v>0</v>
      </c>
      <c r="F167" s="14"/>
      <c r="G167" s="392">
        <f t="shared" si="12"/>
        <v>0</v>
      </c>
      <c r="H167" s="14"/>
      <c r="I167" s="392">
        <f t="shared" si="13"/>
        <v>0</v>
      </c>
      <c r="J167" s="14"/>
      <c r="K167" s="392">
        <f t="shared" si="14"/>
        <v>0</v>
      </c>
      <c r="L167" s="14">
        <f t="shared" si="15"/>
        <v>0</v>
      </c>
      <c r="M167" s="14">
        <f t="shared" si="16"/>
        <v>0</v>
      </c>
    </row>
    <row r="168" spans="1:13" ht="33">
      <c r="A168" s="13">
        <f t="shared" si="17"/>
        <v>158</v>
      </c>
      <c r="B168" s="35" t="s">
        <v>170</v>
      </c>
      <c r="C168" s="23" t="s">
        <v>12</v>
      </c>
      <c r="D168" s="16">
        <v>7.72</v>
      </c>
      <c r="E168" s="16">
        <v>0</v>
      </c>
      <c r="F168" s="14"/>
      <c r="G168" s="392">
        <f t="shared" si="12"/>
        <v>0</v>
      </c>
      <c r="H168" s="14"/>
      <c r="I168" s="392">
        <f t="shared" si="13"/>
        <v>0</v>
      </c>
      <c r="J168" s="14"/>
      <c r="K168" s="392">
        <f t="shared" si="14"/>
        <v>0</v>
      </c>
      <c r="L168" s="14">
        <f t="shared" si="15"/>
        <v>0</v>
      </c>
      <c r="M168" s="14">
        <f t="shared" si="16"/>
        <v>0</v>
      </c>
    </row>
    <row r="169" spans="1:13" ht="16.5">
      <c r="A169" s="13">
        <f t="shared" si="17"/>
        <v>159</v>
      </c>
      <c r="B169" s="36" t="s">
        <v>1242</v>
      </c>
      <c r="C169" s="23" t="s">
        <v>12</v>
      </c>
      <c r="D169" s="16">
        <v>1067.05</v>
      </c>
      <c r="E169" s="16">
        <v>0</v>
      </c>
      <c r="F169" s="14"/>
      <c r="G169" s="392">
        <f t="shared" si="12"/>
        <v>0</v>
      </c>
      <c r="H169" s="14"/>
      <c r="I169" s="392">
        <f t="shared" si="13"/>
        <v>0</v>
      </c>
      <c r="J169" s="14"/>
      <c r="K169" s="392">
        <f t="shared" si="14"/>
        <v>0</v>
      </c>
      <c r="L169" s="14">
        <f t="shared" si="15"/>
        <v>0</v>
      </c>
      <c r="M169" s="14">
        <f t="shared" si="16"/>
        <v>0</v>
      </c>
    </row>
    <row r="170" spans="1:13" ht="33">
      <c r="A170" s="13">
        <f t="shared" si="17"/>
        <v>160</v>
      </c>
      <c r="B170" s="36" t="s">
        <v>1243</v>
      </c>
      <c r="C170" s="23" t="s">
        <v>12</v>
      </c>
      <c r="D170" s="16">
        <v>1123.57</v>
      </c>
      <c r="E170" s="16">
        <v>0</v>
      </c>
      <c r="F170" s="14"/>
      <c r="G170" s="392">
        <f t="shared" si="12"/>
        <v>0</v>
      </c>
      <c r="H170" s="14"/>
      <c r="I170" s="392">
        <f t="shared" si="13"/>
        <v>0</v>
      </c>
      <c r="J170" s="14"/>
      <c r="K170" s="392">
        <f t="shared" si="14"/>
        <v>0</v>
      </c>
      <c r="L170" s="14">
        <f t="shared" si="15"/>
        <v>0</v>
      </c>
      <c r="M170" s="14">
        <f t="shared" si="16"/>
        <v>0</v>
      </c>
    </row>
    <row r="171" spans="1:13" ht="33">
      <c r="A171" s="13">
        <f t="shared" si="17"/>
        <v>161</v>
      </c>
      <c r="B171" s="36" t="s">
        <v>1244</v>
      </c>
      <c r="C171" s="23" t="s">
        <v>12</v>
      </c>
      <c r="D171" s="16">
        <v>1321.27</v>
      </c>
      <c r="E171" s="16">
        <v>0</v>
      </c>
      <c r="F171" s="14"/>
      <c r="G171" s="392">
        <f t="shared" si="12"/>
        <v>0</v>
      </c>
      <c r="H171" s="14"/>
      <c r="I171" s="392">
        <f t="shared" si="13"/>
        <v>0</v>
      </c>
      <c r="J171" s="14"/>
      <c r="K171" s="392">
        <f t="shared" si="14"/>
        <v>0</v>
      </c>
      <c r="L171" s="14">
        <f t="shared" si="15"/>
        <v>0</v>
      </c>
      <c r="M171" s="14">
        <f t="shared" si="16"/>
        <v>0</v>
      </c>
    </row>
    <row r="172" spans="1:13" ht="33">
      <c r="A172" s="13">
        <f t="shared" si="17"/>
        <v>162</v>
      </c>
      <c r="B172" s="36" t="s">
        <v>1245</v>
      </c>
      <c r="C172" s="23" t="s">
        <v>12</v>
      </c>
      <c r="D172" s="16">
        <v>1608.46</v>
      </c>
      <c r="E172" s="16">
        <v>0</v>
      </c>
      <c r="F172" s="14"/>
      <c r="G172" s="392">
        <f t="shared" si="12"/>
        <v>0</v>
      </c>
      <c r="H172" s="14"/>
      <c r="I172" s="392">
        <f t="shared" si="13"/>
        <v>0</v>
      </c>
      <c r="J172" s="14"/>
      <c r="K172" s="392">
        <f t="shared" si="14"/>
        <v>0</v>
      </c>
      <c r="L172" s="14">
        <f t="shared" si="15"/>
        <v>0</v>
      </c>
      <c r="M172" s="14">
        <f t="shared" si="16"/>
        <v>0</v>
      </c>
    </row>
    <row r="173" spans="1:13" ht="33">
      <c r="A173" s="13">
        <f t="shared" si="17"/>
        <v>163</v>
      </c>
      <c r="B173" s="36" t="s">
        <v>1246</v>
      </c>
      <c r="C173" s="23" t="s">
        <v>12</v>
      </c>
      <c r="D173" s="16">
        <v>2166.33</v>
      </c>
      <c r="E173" s="16">
        <v>0</v>
      </c>
      <c r="F173" s="14"/>
      <c r="G173" s="392">
        <f t="shared" si="12"/>
        <v>0</v>
      </c>
      <c r="H173" s="14"/>
      <c r="I173" s="392">
        <f t="shared" si="13"/>
        <v>0</v>
      </c>
      <c r="J173" s="14"/>
      <c r="K173" s="392">
        <f t="shared" si="14"/>
        <v>0</v>
      </c>
      <c r="L173" s="14">
        <f t="shared" si="15"/>
        <v>0</v>
      </c>
      <c r="M173" s="14">
        <f t="shared" si="16"/>
        <v>0</v>
      </c>
    </row>
    <row r="174" spans="1:13" ht="33">
      <c r="A174" s="13">
        <f t="shared" si="17"/>
        <v>164</v>
      </c>
      <c r="B174" s="36" t="s">
        <v>1247</v>
      </c>
      <c r="C174" s="23" t="s">
        <v>12</v>
      </c>
      <c r="D174" s="16">
        <v>2353.34</v>
      </c>
      <c r="E174" s="16">
        <v>0</v>
      </c>
      <c r="F174" s="14"/>
      <c r="G174" s="392">
        <f t="shared" si="12"/>
        <v>0</v>
      </c>
      <c r="H174" s="14"/>
      <c r="I174" s="392">
        <f t="shared" si="13"/>
        <v>0</v>
      </c>
      <c r="J174" s="14"/>
      <c r="K174" s="392">
        <f t="shared" si="14"/>
        <v>0</v>
      </c>
      <c r="L174" s="14">
        <f t="shared" si="15"/>
        <v>0</v>
      </c>
      <c r="M174" s="14">
        <f t="shared" si="16"/>
        <v>0</v>
      </c>
    </row>
    <row r="175" spans="1:13" ht="33">
      <c r="A175" s="13">
        <f t="shared" si="17"/>
        <v>165</v>
      </c>
      <c r="B175" s="36" t="s">
        <v>1248</v>
      </c>
      <c r="C175" s="23" t="s">
        <v>12</v>
      </c>
      <c r="D175" s="16">
        <v>3608.61</v>
      </c>
      <c r="E175" s="16">
        <v>0</v>
      </c>
      <c r="F175" s="14"/>
      <c r="G175" s="392">
        <f t="shared" si="12"/>
        <v>0</v>
      </c>
      <c r="H175" s="14"/>
      <c r="I175" s="392">
        <f t="shared" si="13"/>
        <v>0</v>
      </c>
      <c r="J175" s="14"/>
      <c r="K175" s="392">
        <f t="shared" si="14"/>
        <v>0</v>
      </c>
      <c r="L175" s="14">
        <f t="shared" si="15"/>
        <v>0</v>
      </c>
      <c r="M175" s="14">
        <f t="shared" si="16"/>
        <v>0</v>
      </c>
    </row>
    <row r="176" spans="1:13" ht="33">
      <c r="A176" s="13">
        <f t="shared" si="17"/>
        <v>166</v>
      </c>
      <c r="B176" s="36" t="s">
        <v>169</v>
      </c>
      <c r="C176" s="23" t="s">
        <v>12</v>
      </c>
      <c r="D176" s="16">
        <v>7.77</v>
      </c>
      <c r="E176" s="16">
        <v>8.1999999999999993</v>
      </c>
      <c r="F176" s="14">
        <v>30</v>
      </c>
      <c r="G176" s="392">
        <f t="shared" si="12"/>
        <v>246</v>
      </c>
      <c r="H176" s="14">
        <v>30</v>
      </c>
      <c r="I176" s="392">
        <f t="shared" si="13"/>
        <v>246</v>
      </c>
      <c r="J176" s="14"/>
      <c r="K176" s="392">
        <f t="shared" si="14"/>
        <v>0</v>
      </c>
      <c r="L176" s="14">
        <f t="shared" si="15"/>
        <v>60</v>
      </c>
      <c r="M176" s="14">
        <f t="shared" si="16"/>
        <v>492</v>
      </c>
    </row>
    <row r="177" spans="1:13" ht="33">
      <c r="A177" s="13">
        <f t="shared" si="17"/>
        <v>167</v>
      </c>
      <c r="B177" s="36" t="s">
        <v>168</v>
      </c>
      <c r="C177" s="23" t="s">
        <v>12</v>
      </c>
      <c r="D177" s="16">
        <v>10.56</v>
      </c>
      <c r="E177" s="16">
        <v>11.73</v>
      </c>
      <c r="F177" s="14"/>
      <c r="G177" s="392">
        <f t="shared" si="12"/>
        <v>0</v>
      </c>
      <c r="H177" s="14"/>
      <c r="I177" s="392">
        <f t="shared" si="13"/>
        <v>0</v>
      </c>
      <c r="J177" s="14">
        <v>4</v>
      </c>
      <c r="K177" s="392">
        <f t="shared" si="14"/>
        <v>46.92</v>
      </c>
      <c r="L177" s="14">
        <f t="shared" si="15"/>
        <v>4</v>
      </c>
      <c r="M177" s="14">
        <f t="shared" si="16"/>
        <v>46.92</v>
      </c>
    </row>
    <row r="178" spans="1:13" ht="16.5">
      <c r="A178" s="13">
        <f t="shared" si="17"/>
        <v>168</v>
      </c>
      <c r="B178" s="36" t="s">
        <v>403</v>
      </c>
      <c r="C178" s="23" t="s">
        <v>12</v>
      </c>
      <c r="D178" s="16">
        <v>12.9</v>
      </c>
      <c r="E178" s="16">
        <v>12.93</v>
      </c>
      <c r="F178" s="14"/>
      <c r="G178" s="392">
        <f t="shared" si="12"/>
        <v>0</v>
      </c>
      <c r="H178" s="14"/>
      <c r="I178" s="392">
        <f t="shared" si="13"/>
        <v>0</v>
      </c>
      <c r="J178" s="14">
        <v>4</v>
      </c>
      <c r="K178" s="392">
        <f t="shared" si="14"/>
        <v>51.72</v>
      </c>
      <c r="L178" s="14">
        <f t="shared" si="15"/>
        <v>4</v>
      </c>
      <c r="M178" s="14">
        <f t="shared" si="16"/>
        <v>51.72</v>
      </c>
    </row>
    <row r="179" spans="1:13" ht="16.5">
      <c r="A179" s="13">
        <f t="shared" si="17"/>
        <v>169</v>
      </c>
      <c r="B179" s="36" t="s">
        <v>167</v>
      </c>
      <c r="C179" s="23" t="s">
        <v>12</v>
      </c>
      <c r="D179" s="16">
        <v>2.4</v>
      </c>
      <c r="E179" s="16">
        <v>2.4</v>
      </c>
      <c r="F179" s="14">
        <v>30</v>
      </c>
      <c r="G179" s="392">
        <f t="shared" si="12"/>
        <v>72</v>
      </c>
      <c r="H179" s="14">
        <v>30</v>
      </c>
      <c r="I179" s="392">
        <f t="shared" si="13"/>
        <v>72</v>
      </c>
      <c r="J179" s="14"/>
      <c r="K179" s="392">
        <f t="shared" si="14"/>
        <v>0</v>
      </c>
      <c r="L179" s="14">
        <f t="shared" si="15"/>
        <v>60</v>
      </c>
      <c r="M179" s="14">
        <f t="shared" si="16"/>
        <v>144</v>
      </c>
    </row>
    <row r="180" spans="1:13" ht="16.5">
      <c r="A180" s="13">
        <f t="shared" si="17"/>
        <v>170</v>
      </c>
      <c r="B180" s="36" t="s">
        <v>166</v>
      </c>
      <c r="C180" s="23" t="s">
        <v>12</v>
      </c>
      <c r="D180" s="16">
        <v>8.2100000000000009</v>
      </c>
      <c r="E180" s="16">
        <v>0</v>
      </c>
      <c r="F180" s="14"/>
      <c r="G180" s="392">
        <f t="shared" si="12"/>
        <v>0</v>
      </c>
      <c r="H180" s="14"/>
      <c r="I180" s="392">
        <f t="shared" si="13"/>
        <v>0</v>
      </c>
      <c r="J180" s="14"/>
      <c r="K180" s="392">
        <f t="shared" si="14"/>
        <v>0</v>
      </c>
      <c r="L180" s="14">
        <f t="shared" si="15"/>
        <v>0</v>
      </c>
      <c r="M180" s="14">
        <f t="shared" si="16"/>
        <v>0</v>
      </c>
    </row>
    <row r="181" spans="1:13" ht="33">
      <c r="A181" s="13">
        <f t="shared" si="17"/>
        <v>171</v>
      </c>
      <c r="B181" s="18" t="s">
        <v>165</v>
      </c>
      <c r="C181" s="23" t="s">
        <v>12</v>
      </c>
      <c r="D181" s="16">
        <v>126.92</v>
      </c>
      <c r="E181" s="16">
        <v>0</v>
      </c>
      <c r="F181" s="14"/>
      <c r="G181" s="392">
        <f t="shared" si="12"/>
        <v>0</v>
      </c>
      <c r="H181" s="14"/>
      <c r="I181" s="392">
        <f t="shared" si="13"/>
        <v>0</v>
      </c>
      <c r="J181" s="14"/>
      <c r="K181" s="392">
        <f t="shared" si="14"/>
        <v>0</v>
      </c>
      <c r="L181" s="14">
        <f t="shared" si="15"/>
        <v>0</v>
      </c>
      <c r="M181" s="14">
        <f t="shared" si="16"/>
        <v>0</v>
      </c>
    </row>
    <row r="182" spans="1:13" ht="33">
      <c r="A182" s="13">
        <f t="shared" si="17"/>
        <v>172</v>
      </c>
      <c r="B182" s="18" t="s">
        <v>164</v>
      </c>
      <c r="C182" s="23" t="s">
        <v>12</v>
      </c>
      <c r="D182" s="16">
        <v>147.68</v>
      </c>
      <c r="E182" s="16">
        <v>0</v>
      </c>
      <c r="F182" s="14"/>
      <c r="G182" s="392">
        <f t="shared" si="12"/>
        <v>0</v>
      </c>
      <c r="H182" s="14"/>
      <c r="I182" s="392">
        <f t="shared" si="13"/>
        <v>0</v>
      </c>
      <c r="J182" s="14"/>
      <c r="K182" s="392">
        <f t="shared" si="14"/>
        <v>0</v>
      </c>
      <c r="L182" s="14">
        <f t="shared" si="15"/>
        <v>0</v>
      </c>
      <c r="M182" s="14">
        <f t="shared" si="16"/>
        <v>0</v>
      </c>
    </row>
    <row r="183" spans="1:13" ht="33">
      <c r="A183" s="13">
        <f t="shared" si="17"/>
        <v>173</v>
      </c>
      <c r="B183" s="18" t="s">
        <v>163</v>
      </c>
      <c r="C183" s="23" t="s">
        <v>12</v>
      </c>
      <c r="D183" s="16">
        <v>187.87</v>
      </c>
      <c r="E183" s="16">
        <v>0</v>
      </c>
      <c r="F183" s="14"/>
      <c r="G183" s="392">
        <f t="shared" si="12"/>
        <v>0</v>
      </c>
      <c r="H183" s="14"/>
      <c r="I183" s="392">
        <f t="shared" si="13"/>
        <v>0</v>
      </c>
      <c r="J183" s="14"/>
      <c r="K183" s="392">
        <f t="shared" si="14"/>
        <v>0</v>
      </c>
      <c r="L183" s="14">
        <f t="shared" si="15"/>
        <v>0</v>
      </c>
      <c r="M183" s="14">
        <f t="shared" si="16"/>
        <v>0</v>
      </c>
    </row>
    <row r="184" spans="1:13" ht="33">
      <c r="A184" s="13">
        <f t="shared" si="17"/>
        <v>174</v>
      </c>
      <c r="B184" s="18" t="s">
        <v>162</v>
      </c>
      <c r="C184" s="23" t="s">
        <v>12</v>
      </c>
      <c r="D184" s="16">
        <v>213.77</v>
      </c>
      <c r="E184" s="16">
        <v>0</v>
      </c>
      <c r="F184" s="14"/>
      <c r="G184" s="392">
        <f t="shared" si="12"/>
        <v>0</v>
      </c>
      <c r="H184" s="14"/>
      <c r="I184" s="392">
        <f t="shared" si="13"/>
        <v>0</v>
      </c>
      <c r="J184" s="14"/>
      <c r="K184" s="392">
        <f t="shared" si="14"/>
        <v>0</v>
      </c>
      <c r="L184" s="14">
        <f t="shared" si="15"/>
        <v>0</v>
      </c>
      <c r="M184" s="14">
        <f t="shared" si="16"/>
        <v>0</v>
      </c>
    </row>
    <row r="185" spans="1:13" ht="33">
      <c r="A185" s="13">
        <f t="shared" si="17"/>
        <v>175</v>
      </c>
      <c r="B185" s="18" t="s">
        <v>161</v>
      </c>
      <c r="C185" s="23" t="s">
        <v>12</v>
      </c>
      <c r="D185" s="16">
        <v>2.37</v>
      </c>
      <c r="E185" s="16">
        <v>0</v>
      </c>
      <c r="F185" s="14"/>
      <c r="G185" s="392">
        <f t="shared" si="12"/>
        <v>0</v>
      </c>
      <c r="H185" s="14"/>
      <c r="I185" s="392">
        <f t="shared" si="13"/>
        <v>0</v>
      </c>
      <c r="J185" s="14"/>
      <c r="K185" s="392">
        <f t="shared" si="14"/>
        <v>0</v>
      </c>
      <c r="L185" s="14">
        <f t="shared" si="15"/>
        <v>0</v>
      </c>
      <c r="M185" s="14">
        <f t="shared" si="16"/>
        <v>0</v>
      </c>
    </row>
    <row r="186" spans="1:13" ht="16.5">
      <c r="A186" s="13">
        <f t="shared" si="17"/>
        <v>176</v>
      </c>
      <c r="B186" s="36" t="s">
        <v>463</v>
      </c>
      <c r="C186" s="23" t="s">
        <v>129</v>
      </c>
      <c r="D186" s="16">
        <v>1.91</v>
      </c>
      <c r="E186" s="16">
        <v>0</v>
      </c>
      <c r="F186" s="14"/>
      <c r="G186" s="392">
        <f t="shared" si="12"/>
        <v>0</v>
      </c>
      <c r="H186" s="14"/>
      <c r="I186" s="392">
        <f t="shared" si="13"/>
        <v>0</v>
      </c>
      <c r="J186" s="14"/>
      <c r="K186" s="392">
        <f t="shared" si="14"/>
        <v>0</v>
      </c>
      <c r="L186" s="14">
        <f t="shared" si="15"/>
        <v>0</v>
      </c>
      <c r="M186" s="14">
        <f t="shared" si="16"/>
        <v>0</v>
      </c>
    </row>
    <row r="187" spans="1:13" ht="16.5">
      <c r="A187" s="13">
        <f t="shared" si="17"/>
        <v>177</v>
      </c>
      <c r="B187" s="36" t="s">
        <v>160</v>
      </c>
      <c r="C187" s="23" t="s">
        <v>12</v>
      </c>
      <c r="D187" s="16">
        <v>0.71</v>
      </c>
      <c r="E187" s="16">
        <v>0.71</v>
      </c>
      <c r="F187" s="14">
        <v>30</v>
      </c>
      <c r="G187" s="392">
        <f t="shared" si="12"/>
        <v>21.3</v>
      </c>
      <c r="H187" s="14">
        <v>30</v>
      </c>
      <c r="I187" s="392">
        <f t="shared" si="13"/>
        <v>21.3</v>
      </c>
      <c r="J187" s="14"/>
      <c r="K187" s="392">
        <f t="shared" si="14"/>
        <v>0</v>
      </c>
      <c r="L187" s="14">
        <f t="shared" si="15"/>
        <v>60</v>
      </c>
      <c r="M187" s="14">
        <f t="shared" si="16"/>
        <v>42.6</v>
      </c>
    </row>
    <row r="188" spans="1:13" ht="16.5">
      <c r="A188" s="13">
        <f t="shared" si="17"/>
        <v>178</v>
      </c>
      <c r="B188" s="36" t="s">
        <v>159</v>
      </c>
      <c r="C188" s="23" t="s">
        <v>12</v>
      </c>
      <c r="D188" s="16">
        <v>1.32</v>
      </c>
      <c r="E188" s="16">
        <v>1.32</v>
      </c>
      <c r="F188" s="14">
        <v>60</v>
      </c>
      <c r="G188" s="392">
        <f t="shared" si="12"/>
        <v>79.2</v>
      </c>
      <c r="H188" s="14">
        <v>60</v>
      </c>
      <c r="I188" s="392">
        <f t="shared" si="13"/>
        <v>79.2</v>
      </c>
      <c r="J188" s="14"/>
      <c r="K188" s="392">
        <f t="shared" si="14"/>
        <v>0</v>
      </c>
      <c r="L188" s="14">
        <f t="shared" si="15"/>
        <v>120</v>
      </c>
      <c r="M188" s="14">
        <f t="shared" si="16"/>
        <v>158.4</v>
      </c>
    </row>
    <row r="189" spans="1:13" ht="16.5">
      <c r="A189" s="13">
        <f t="shared" si="17"/>
        <v>179</v>
      </c>
      <c r="B189" s="37" t="s">
        <v>158</v>
      </c>
      <c r="C189" s="23" t="s">
        <v>12</v>
      </c>
      <c r="D189" s="16">
        <v>0.4</v>
      </c>
      <c r="E189" s="16">
        <v>0.4</v>
      </c>
      <c r="F189" s="14">
        <v>30</v>
      </c>
      <c r="G189" s="392">
        <f t="shared" si="12"/>
        <v>12</v>
      </c>
      <c r="H189" s="14">
        <v>60</v>
      </c>
      <c r="I189" s="392">
        <f t="shared" si="13"/>
        <v>24</v>
      </c>
      <c r="J189" s="14"/>
      <c r="K189" s="392">
        <f t="shared" si="14"/>
        <v>0</v>
      </c>
      <c r="L189" s="14">
        <f t="shared" si="15"/>
        <v>90</v>
      </c>
      <c r="M189" s="14">
        <f t="shared" si="16"/>
        <v>36</v>
      </c>
    </row>
    <row r="190" spans="1:13" ht="16.5">
      <c r="A190" s="13">
        <f t="shared" si="17"/>
        <v>180</v>
      </c>
      <c r="B190" s="37" t="s">
        <v>157</v>
      </c>
      <c r="C190" s="23" t="s">
        <v>12</v>
      </c>
      <c r="D190" s="16">
        <v>0.5</v>
      </c>
      <c r="E190" s="16">
        <v>0.5</v>
      </c>
      <c r="F190" s="14">
        <v>30</v>
      </c>
      <c r="G190" s="392">
        <f t="shared" si="12"/>
        <v>15</v>
      </c>
      <c r="H190" s="14">
        <v>60</v>
      </c>
      <c r="I190" s="392">
        <f t="shared" si="13"/>
        <v>30</v>
      </c>
      <c r="J190" s="14"/>
      <c r="K190" s="392">
        <f t="shared" si="14"/>
        <v>0</v>
      </c>
      <c r="L190" s="14">
        <f t="shared" si="15"/>
        <v>90</v>
      </c>
      <c r="M190" s="14">
        <f t="shared" si="16"/>
        <v>45</v>
      </c>
    </row>
    <row r="191" spans="1:13" ht="33">
      <c r="A191" s="13">
        <f t="shared" si="17"/>
        <v>181</v>
      </c>
      <c r="B191" s="18" t="s">
        <v>156</v>
      </c>
      <c r="C191" s="23" t="s">
        <v>12</v>
      </c>
      <c r="D191" s="16">
        <v>2.2799999999999998</v>
      </c>
      <c r="E191" s="16">
        <v>2.2799999999999998</v>
      </c>
      <c r="F191" s="14">
        <v>120</v>
      </c>
      <c r="G191" s="392">
        <f t="shared" si="12"/>
        <v>273.60000000000002</v>
      </c>
      <c r="H191" s="14">
        <v>100</v>
      </c>
      <c r="I191" s="392">
        <f t="shared" si="13"/>
        <v>228</v>
      </c>
      <c r="J191" s="14"/>
      <c r="K191" s="392">
        <f t="shared" si="14"/>
        <v>0</v>
      </c>
      <c r="L191" s="14">
        <f t="shared" si="15"/>
        <v>220</v>
      </c>
      <c r="M191" s="14">
        <f t="shared" si="16"/>
        <v>501.6</v>
      </c>
    </row>
    <row r="192" spans="1:13" ht="16.5">
      <c r="A192" s="13">
        <f t="shared" si="17"/>
        <v>182</v>
      </c>
      <c r="B192" s="37" t="s">
        <v>155</v>
      </c>
      <c r="C192" s="23" t="s">
        <v>12</v>
      </c>
      <c r="D192" s="16">
        <v>2.2999999999999998</v>
      </c>
      <c r="E192" s="16">
        <v>2.2999999999999998</v>
      </c>
      <c r="F192" s="14">
        <v>30</v>
      </c>
      <c r="G192" s="392">
        <f t="shared" si="12"/>
        <v>69</v>
      </c>
      <c r="H192" s="14">
        <v>30</v>
      </c>
      <c r="I192" s="392">
        <f t="shared" si="13"/>
        <v>69</v>
      </c>
      <c r="J192" s="14"/>
      <c r="K192" s="392">
        <f t="shared" si="14"/>
        <v>0</v>
      </c>
      <c r="L192" s="14">
        <f t="shared" si="15"/>
        <v>60</v>
      </c>
      <c r="M192" s="14">
        <f t="shared" si="16"/>
        <v>138</v>
      </c>
    </row>
    <row r="193" spans="1:13" ht="16.5">
      <c r="A193" s="13">
        <f t="shared" si="17"/>
        <v>183</v>
      </c>
      <c r="B193" s="35" t="s">
        <v>1003</v>
      </c>
      <c r="C193" s="23" t="s">
        <v>12</v>
      </c>
      <c r="D193" s="16">
        <v>0.53</v>
      </c>
      <c r="E193" s="16">
        <v>0.53</v>
      </c>
      <c r="F193" s="14">
        <v>30</v>
      </c>
      <c r="G193" s="392">
        <f t="shared" si="12"/>
        <v>15.9</v>
      </c>
      <c r="H193" s="14">
        <v>30</v>
      </c>
      <c r="I193" s="392">
        <f t="shared" si="13"/>
        <v>15.9</v>
      </c>
      <c r="J193" s="14"/>
      <c r="K193" s="392">
        <f t="shared" si="14"/>
        <v>0</v>
      </c>
      <c r="L193" s="14">
        <f t="shared" si="15"/>
        <v>60</v>
      </c>
      <c r="M193" s="14">
        <f t="shared" si="16"/>
        <v>31.8</v>
      </c>
    </row>
    <row r="194" spans="1:13" ht="33">
      <c r="A194" s="13">
        <f t="shared" si="17"/>
        <v>184</v>
      </c>
      <c r="B194" s="35" t="s">
        <v>154</v>
      </c>
      <c r="C194" s="23" t="s">
        <v>12</v>
      </c>
      <c r="D194" s="16">
        <v>17.97</v>
      </c>
      <c r="E194" s="16">
        <v>0</v>
      </c>
      <c r="F194" s="14"/>
      <c r="G194" s="392">
        <f t="shared" si="12"/>
        <v>0</v>
      </c>
      <c r="H194" s="14"/>
      <c r="I194" s="392">
        <f t="shared" si="13"/>
        <v>0</v>
      </c>
      <c r="J194" s="14"/>
      <c r="K194" s="392">
        <f t="shared" si="14"/>
        <v>0</v>
      </c>
      <c r="L194" s="14">
        <f t="shared" si="15"/>
        <v>0</v>
      </c>
      <c r="M194" s="14">
        <f t="shared" si="16"/>
        <v>0</v>
      </c>
    </row>
    <row r="195" spans="1:13" ht="33">
      <c r="A195" s="13">
        <f t="shared" si="17"/>
        <v>185</v>
      </c>
      <c r="B195" s="36" t="s">
        <v>153</v>
      </c>
      <c r="C195" s="23" t="s">
        <v>129</v>
      </c>
      <c r="D195" s="16">
        <v>1.41</v>
      </c>
      <c r="E195" s="16">
        <v>1.54</v>
      </c>
      <c r="F195" s="14">
        <v>1400</v>
      </c>
      <c r="G195" s="392">
        <f t="shared" si="12"/>
        <v>2156</v>
      </c>
      <c r="H195" s="14">
        <v>1200</v>
      </c>
      <c r="I195" s="392">
        <f t="shared" si="13"/>
        <v>1848</v>
      </c>
      <c r="J195" s="14"/>
      <c r="K195" s="392">
        <f t="shared" si="14"/>
        <v>0</v>
      </c>
      <c r="L195" s="14">
        <f t="shared" si="15"/>
        <v>2600</v>
      </c>
      <c r="M195" s="14">
        <f t="shared" si="16"/>
        <v>4004</v>
      </c>
    </row>
    <row r="196" spans="1:13" ht="33">
      <c r="A196" s="13">
        <f t="shared" si="17"/>
        <v>186</v>
      </c>
      <c r="B196" s="35" t="s">
        <v>152</v>
      </c>
      <c r="C196" s="23" t="s">
        <v>129</v>
      </c>
      <c r="D196" s="16">
        <v>1.68</v>
      </c>
      <c r="E196" s="16">
        <v>0</v>
      </c>
      <c r="F196" s="14"/>
      <c r="G196" s="392">
        <f t="shared" si="12"/>
        <v>0</v>
      </c>
      <c r="H196" s="14"/>
      <c r="I196" s="392">
        <f t="shared" si="13"/>
        <v>0</v>
      </c>
      <c r="J196" s="14"/>
      <c r="K196" s="392">
        <f t="shared" si="14"/>
        <v>0</v>
      </c>
      <c r="L196" s="14">
        <f t="shared" si="15"/>
        <v>0</v>
      </c>
      <c r="M196" s="14">
        <f t="shared" si="16"/>
        <v>0</v>
      </c>
    </row>
    <row r="197" spans="1:13" ht="16.5">
      <c r="A197" s="13">
        <f t="shared" si="17"/>
        <v>187</v>
      </c>
      <c r="B197" s="18" t="s">
        <v>151</v>
      </c>
      <c r="C197" s="23" t="s">
        <v>12</v>
      </c>
      <c r="D197" s="16">
        <v>22.15</v>
      </c>
      <c r="E197" s="16">
        <v>22.19</v>
      </c>
      <c r="F197" s="14">
        <v>30</v>
      </c>
      <c r="G197" s="392">
        <f t="shared" si="12"/>
        <v>665.7</v>
      </c>
      <c r="H197" s="14">
        <v>30</v>
      </c>
      <c r="I197" s="392">
        <f t="shared" si="13"/>
        <v>665.7</v>
      </c>
      <c r="J197" s="14"/>
      <c r="K197" s="392">
        <f t="shared" si="14"/>
        <v>0</v>
      </c>
      <c r="L197" s="14">
        <f t="shared" si="15"/>
        <v>60</v>
      </c>
      <c r="M197" s="14">
        <f t="shared" si="16"/>
        <v>1331.4</v>
      </c>
    </row>
    <row r="198" spans="1:13" ht="16.5">
      <c r="A198" s="13">
        <f t="shared" si="17"/>
        <v>188</v>
      </c>
      <c r="B198" s="18" t="s">
        <v>150</v>
      </c>
      <c r="C198" s="23" t="s">
        <v>12</v>
      </c>
      <c r="D198" s="16">
        <v>8.08</v>
      </c>
      <c r="E198" s="16">
        <v>8.1</v>
      </c>
      <c r="F198" s="14"/>
      <c r="G198" s="392">
        <f t="shared" si="12"/>
        <v>0</v>
      </c>
      <c r="H198" s="14">
        <v>30</v>
      </c>
      <c r="I198" s="392">
        <f t="shared" si="13"/>
        <v>243</v>
      </c>
      <c r="J198" s="14"/>
      <c r="K198" s="392">
        <f t="shared" si="14"/>
        <v>0</v>
      </c>
      <c r="L198" s="14">
        <f t="shared" si="15"/>
        <v>30</v>
      </c>
      <c r="M198" s="14">
        <f t="shared" si="16"/>
        <v>243</v>
      </c>
    </row>
    <row r="199" spans="1:13" ht="16.5">
      <c r="A199" s="13">
        <f t="shared" si="17"/>
        <v>189</v>
      </c>
      <c r="B199" s="18" t="s">
        <v>149</v>
      </c>
      <c r="C199" s="23" t="s">
        <v>12</v>
      </c>
      <c r="D199" s="16">
        <v>0.03</v>
      </c>
      <c r="E199" s="16">
        <v>0.03</v>
      </c>
      <c r="F199" s="14">
        <v>60</v>
      </c>
      <c r="G199" s="392">
        <f t="shared" si="12"/>
        <v>1.8</v>
      </c>
      <c r="H199" s="14">
        <v>60</v>
      </c>
      <c r="I199" s="392">
        <f t="shared" si="13"/>
        <v>1.8</v>
      </c>
      <c r="J199" s="14"/>
      <c r="K199" s="392">
        <f t="shared" si="14"/>
        <v>0</v>
      </c>
      <c r="L199" s="14">
        <f t="shared" si="15"/>
        <v>120</v>
      </c>
      <c r="M199" s="14">
        <f t="shared" si="16"/>
        <v>3.6</v>
      </c>
    </row>
    <row r="200" spans="1:13" ht="16.5">
      <c r="A200" s="13">
        <f t="shared" si="17"/>
        <v>190</v>
      </c>
      <c r="B200" s="18" t="s">
        <v>148</v>
      </c>
      <c r="C200" s="23" t="s">
        <v>12</v>
      </c>
      <c r="D200" s="16">
        <v>0.06</v>
      </c>
      <c r="E200" s="16">
        <v>0</v>
      </c>
      <c r="F200" s="14"/>
      <c r="G200" s="392">
        <f t="shared" si="12"/>
        <v>0</v>
      </c>
      <c r="H200" s="14"/>
      <c r="I200" s="392">
        <f t="shared" si="13"/>
        <v>0</v>
      </c>
      <c r="J200" s="14"/>
      <c r="K200" s="392">
        <f t="shared" si="14"/>
        <v>0</v>
      </c>
      <c r="L200" s="14">
        <f t="shared" si="15"/>
        <v>0</v>
      </c>
      <c r="M200" s="14">
        <f t="shared" si="16"/>
        <v>0</v>
      </c>
    </row>
    <row r="201" spans="1:13" ht="16.5">
      <c r="A201" s="13">
        <f t="shared" si="17"/>
        <v>191</v>
      </c>
      <c r="B201" s="18" t="s">
        <v>147</v>
      </c>
      <c r="C201" s="23" t="s">
        <v>12</v>
      </c>
      <c r="D201" s="16">
        <v>0.03</v>
      </c>
      <c r="E201" s="16">
        <v>0</v>
      </c>
      <c r="F201" s="14"/>
      <c r="G201" s="392">
        <f t="shared" si="12"/>
        <v>0</v>
      </c>
      <c r="H201" s="14"/>
      <c r="I201" s="392">
        <f t="shared" si="13"/>
        <v>0</v>
      </c>
      <c r="J201" s="14"/>
      <c r="K201" s="392">
        <f t="shared" si="14"/>
        <v>0</v>
      </c>
      <c r="L201" s="14">
        <f t="shared" si="15"/>
        <v>0</v>
      </c>
      <c r="M201" s="14">
        <f t="shared" si="16"/>
        <v>0</v>
      </c>
    </row>
    <row r="202" spans="1:13" ht="16.5">
      <c r="A202" s="13">
        <f t="shared" si="17"/>
        <v>192</v>
      </c>
      <c r="B202" s="18" t="s">
        <v>146</v>
      </c>
      <c r="C202" s="23" t="s">
        <v>12</v>
      </c>
      <c r="D202" s="16">
        <v>0.1</v>
      </c>
      <c r="E202" s="16">
        <v>0.1</v>
      </c>
      <c r="F202" s="14">
        <v>60</v>
      </c>
      <c r="G202" s="392">
        <f t="shared" si="12"/>
        <v>6</v>
      </c>
      <c r="H202" s="14">
        <v>60</v>
      </c>
      <c r="I202" s="392">
        <f t="shared" si="13"/>
        <v>6</v>
      </c>
      <c r="J202" s="14"/>
      <c r="K202" s="392">
        <f t="shared" si="14"/>
        <v>0</v>
      </c>
      <c r="L202" s="14">
        <f t="shared" si="15"/>
        <v>120</v>
      </c>
      <c r="M202" s="14">
        <f t="shared" si="16"/>
        <v>12</v>
      </c>
    </row>
    <row r="203" spans="1:13" ht="16.5">
      <c r="A203" s="13">
        <f t="shared" si="17"/>
        <v>193</v>
      </c>
      <c r="B203" s="18" t="s">
        <v>145</v>
      </c>
      <c r="C203" s="23" t="s">
        <v>12</v>
      </c>
      <c r="D203" s="16">
        <v>0.28999999999999998</v>
      </c>
      <c r="E203" s="16">
        <v>0.28999999999999998</v>
      </c>
      <c r="F203" s="14"/>
      <c r="G203" s="392">
        <f t="shared" si="12"/>
        <v>0</v>
      </c>
      <c r="H203" s="14">
        <v>60</v>
      </c>
      <c r="I203" s="392">
        <f t="shared" si="13"/>
        <v>17.399999999999999</v>
      </c>
      <c r="J203" s="14"/>
      <c r="K203" s="392">
        <f t="shared" si="14"/>
        <v>0</v>
      </c>
      <c r="L203" s="14">
        <f t="shared" si="15"/>
        <v>60</v>
      </c>
      <c r="M203" s="14">
        <f t="shared" si="16"/>
        <v>17.399999999999999</v>
      </c>
    </row>
    <row r="204" spans="1:13" ht="16.5">
      <c r="A204" s="13">
        <f t="shared" si="17"/>
        <v>194</v>
      </c>
      <c r="B204" s="18" t="s">
        <v>144</v>
      </c>
      <c r="C204" s="23" t="s">
        <v>12</v>
      </c>
      <c r="D204" s="16">
        <v>3.18</v>
      </c>
      <c r="E204" s="16">
        <v>3.19</v>
      </c>
      <c r="F204" s="14">
        <v>30</v>
      </c>
      <c r="G204" s="392">
        <f t="shared" ref="G204:G211" si="18">+ROUND(F204*$E204,2)</f>
        <v>95.7</v>
      </c>
      <c r="H204" s="14">
        <v>30</v>
      </c>
      <c r="I204" s="392">
        <f t="shared" ref="I204:I211" si="19">+ROUND(H204*$E204,2)</f>
        <v>95.7</v>
      </c>
      <c r="J204" s="14"/>
      <c r="K204" s="392">
        <f t="shared" ref="K204:K211" si="20">+ROUND(J204*$E204,2)</f>
        <v>0</v>
      </c>
      <c r="L204" s="14">
        <f t="shared" ref="L204:L211" si="21">F204+H204+J204</f>
        <v>60</v>
      </c>
      <c r="M204" s="14">
        <f t="shared" ref="M204:M211" si="22">+ROUND(L204*$E204,2)</f>
        <v>191.4</v>
      </c>
    </row>
    <row r="205" spans="1:13" ht="16.5">
      <c r="A205" s="13">
        <f t="shared" ref="A205:A211" si="23">+A204+1</f>
        <v>195</v>
      </c>
      <c r="B205" s="18" t="s">
        <v>143</v>
      </c>
      <c r="C205" s="23" t="s">
        <v>12</v>
      </c>
      <c r="D205" s="16">
        <v>0.17</v>
      </c>
      <c r="E205" s="16">
        <v>0</v>
      </c>
      <c r="F205" s="14"/>
      <c r="G205" s="392">
        <f t="shared" si="18"/>
        <v>0</v>
      </c>
      <c r="H205" s="14"/>
      <c r="I205" s="392">
        <f t="shared" si="19"/>
        <v>0</v>
      </c>
      <c r="J205" s="14"/>
      <c r="K205" s="392">
        <f t="shared" si="20"/>
        <v>0</v>
      </c>
      <c r="L205" s="14">
        <f t="shared" si="21"/>
        <v>0</v>
      </c>
      <c r="M205" s="14">
        <f t="shared" si="22"/>
        <v>0</v>
      </c>
    </row>
    <row r="206" spans="1:13" ht="16.5">
      <c r="A206" s="13">
        <f t="shared" si="23"/>
        <v>196</v>
      </c>
      <c r="B206" s="34" t="s">
        <v>142</v>
      </c>
      <c r="C206" s="23" t="s">
        <v>12</v>
      </c>
      <c r="D206" s="16">
        <v>0.17</v>
      </c>
      <c r="E206" s="16">
        <v>0.17</v>
      </c>
      <c r="F206" s="14">
        <v>60</v>
      </c>
      <c r="G206" s="392">
        <f t="shared" si="18"/>
        <v>10.199999999999999</v>
      </c>
      <c r="H206" s="14">
        <v>60</v>
      </c>
      <c r="I206" s="392">
        <f t="shared" si="19"/>
        <v>10.199999999999999</v>
      </c>
      <c r="J206" s="14"/>
      <c r="K206" s="392">
        <f t="shared" si="20"/>
        <v>0</v>
      </c>
      <c r="L206" s="14">
        <f t="shared" si="21"/>
        <v>120</v>
      </c>
      <c r="M206" s="14">
        <f t="shared" si="22"/>
        <v>20.399999999999999</v>
      </c>
    </row>
    <row r="207" spans="1:13" ht="16.5">
      <c r="A207" s="13">
        <f t="shared" si="23"/>
        <v>197</v>
      </c>
      <c r="B207" s="33" t="s">
        <v>141</v>
      </c>
      <c r="C207" s="23" t="s">
        <v>12</v>
      </c>
      <c r="D207" s="16">
        <v>41.09</v>
      </c>
      <c r="E207" s="16">
        <v>0</v>
      </c>
      <c r="F207" s="14"/>
      <c r="G207" s="392">
        <f t="shared" si="18"/>
        <v>0</v>
      </c>
      <c r="H207" s="14"/>
      <c r="I207" s="392">
        <f t="shared" si="19"/>
        <v>0</v>
      </c>
      <c r="J207" s="14"/>
      <c r="K207" s="392">
        <f t="shared" si="20"/>
        <v>0</v>
      </c>
      <c r="L207" s="14">
        <f t="shared" si="21"/>
        <v>0</v>
      </c>
      <c r="M207" s="14">
        <f t="shared" si="22"/>
        <v>0</v>
      </c>
    </row>
    <row r="208" spans="1:13" ht="30.75" customHeight="1">
      <c r="A208" s="13">
        <f t="shared" si="23"/>
        <v>198</v>
      </c>
      <c r="B208" s="33" t="s">
        <v>140</v>
      </c>
      <c r="C208" s="23" t="s">
        <v>12</v>
      </c>
      <c r="D208" s="16">
        <v>3</v>
      </c>
      <c r="E208" s="16">
        <v>0</v>
      </c>
      <c r="F208" s="14"/>
      <c r="G208" s="392">
        <f t="shared" si="18"/>
        <v>0</v>
      </c>
      <c r="H208" s="14"/>
      <c r="I208" s="392">
        <f t="shared" si="19"/>
        <v>0</v>
      </c>
      <c r="J208" s="14"/>
      <c r="K208" s="392">
        <f t="shared" si="20"/>
        <v>0</v>
      </c>
      <c r="L208" s="14">
        <f t="shared" si="21"/>
        <v>0</v>
      </c>
      <c r="M208" s="14">
        <f t="shared" si="22"/>
        <v>0</v>
      </c>
    </row>
    <row r="209" spans="1:13" ht="33">
      <c r="A209" s="13">
        <f t="shared" si="23"/>
        <v>199</v>
      </c>
      <c r="B209" s="33" t="s">
        <v>969</v>
      </c>
      <c r="C209" s="23" t="s">
        <v>12</v>
      </c>
      <c r="D209" s="16">
        <v>51.81</v>
      </c>
      <c r="E209" s="16">
        <v>51.91</v>
      </c>
      <c r="F209" s="14">
        <v>30</v>
      </c>
      <c r="G209" s="392">
        <f t="shared" si="18"/>
        <v>1557.3</v>
      </c>
      <c r="H209" s="14">
        <v>30</v>
      </c>
      <c r="I209" s="392">
        <f t="shared" si="19"/>
        <v>1557.3</v>
      </c>
      <c r="J209" s="14"/>
      <c r="K209" s="392">
        <f t="shared" si="20"/>
        <v>0</v>
      </c>
      <c r="L209" s="14">
        <f t="shared" si="21"/>
        <v>60</v>
      </c>
      <c r="M209" s="14">
        <f t="shared" si="22"/>
        <v>3114.6</v>
      </c>
    </row>
    <row r="210" spans="1:13" ht="16.5">
      <c r="A210" s="13">
        <f t="shared" si="23"/>
        <v>200</v>
      </c>
      <c r="B210" s="33" t="s">
        <v>139</v>
      </c>
      <c r="C210" s="23" t="s">
        <v>129</v>
      </c>
      <c r="D210" s="16">
        <v>0.61</v>
      </c>
      <c r="E210" s="16">
        <v>0</v>
      </c>
      <c r="F210" s="14"/>
      <c r="G210" s="392">
        <f t="shared" si="18"/>
        <v>0</v>
      </c>
      <c r="H210" s="14"/>
      <c r="I210" s="392">
        <f t="shared" si="19"/>
        <v>0</v>
      </c>
      <c r="J210" s="14"/>
      <c r="K210" s="392">
        <f t="shared" si="20"/>
        <v>0</v>
      </c>
      <c r="L210" s="14">
        <f t="shared" si="21"/>
        <v>0</v>
      </c>
      <c r="M210" s="14">
        <f t="shared" si="22"/>
        <v>0</v>
      </c>
    </row>
    <row r="211" spans="1:13" ht="33">
      <c r="A211" s="13">
        <f t="shared" si="23"/>
        <v>201</v>
      </c>
      <c r="B211" s="33" t="s">
        <v>138</v>
      </c>
      <c r="C211" s="23" t="s">
        <v>12</v>
      </c>
      <c r="D211" s="16">
        <v>1.72</v>
      </c>
      <c r="E211" s="16">
        <v>0</v>
      </c>
      <c r="F211" s="14"/>
      <c r="G211" s="392">
        <f t="shared" si="18"/>
        <v>0</v>
      </c>
      <c r="H211" s="14"/>
      <c r="I211" s="392">
        <f t="shared" si="19"/>
        <v>0</v>
      </c>
      <c r="J211" s="14"/>
      <c r="K211" s="392">
        <f t="shared" si="20"/>
        <v>0</v>
      </c>
      <c r="L211" s="14">
        <f t="shared" si="21"/>
        <v>0</v>
      </c>
      <c r="M211" s="14">
        <f t="shared" si="22"/>
        <v>0</v>
      </c>
    </row>
    <row r="212" spans="1:13" ht="25.5">
      <c r="A212" s="13"/>
      <c r="B212" s="445" t="s">
        <v>135</v>
      </c>
      <c r="C212" s="446"/>
      <c r="D212" s="22"/>
      <c r="E212" s="404"/>
      <c r="F212" s="441">
        <f>SUM(G$11:G$211)</f>
        <v>116505.4</v>
      </c>
      <c r="G212" s="442"/>
      <c r="H212" s="441">
        <f>SUM(I$11:I$211)</f>
        <v>109155.60999999999</v>
      </c>
      <c r="I212" s="442"/>
      <c r="J212" s="441">
        <f>SUM(K$11:K$211)</f>
        <v>85165.879999999976</v>
      </c>
      <c r="K212" s="442"/>
      <c r="L212" s="441">
        <f>SUM(M$11:M$211)</f>
        <v>310826.89000000007</v>
      </c>
      <c r="M212" s="455"/>
    </row>
    <row r="213" spans="1:13" ht="23.25">
      <c r="B213" s="32"/>
      <c r="C213" s="19"/>
      <c r="D213" s="19"/>
      <c r="E213" s="19"/>
      <c r="F213" s="19"/>
      <c r="G213" s="19"/>
      <c r="H213" s="10"/>
      <c r="I213" s="393"/>
      <c r="J213" s="10"/>
      <c r="K213" s="393"/>
      <c r="L213" s="10"/>
      <c r="M213" s="393"/>
    </row>
    <row r="214" spans="1:13" ht="30">
      <c r="A214" s="31" t="s">
        <v>22</v>
      </c>
      <c r="B214" s="30" t="s">
        <v>134</v>
      </c>
      <c r="C214" s="29"/>
      <c r="D214" s="29"/>
      <c r="E214" s="29"/>
      <c r="F214" s="29"/>
      <c r="G214" s="29"/>
      <c r="H214" s="29"/>
      <c r="I214" s="29"/>
      <c r="J214" s="398"/>
      <c r="K214" s="398"/>
      <c r="L214" s="398"/>
      <c r="M214" s="398"/>
    </row>
    <row r="215" spans="1:13" ht="16.5">
      <c r="A215" s="13">
        <f>+A211+1</f>
        <v>202</v>
      </c>
      <c r="B215" s="28" t="s">
        <v>133</v>
      </c>
      <c r="C215" s="17" t="s">
        <v>58</v>
      </c>
      <c r="D215" s="16">
        <v>258.39999999999998</v>
      </c>
      <c r="E215" s="16">
        <v>258.58</v>
      </c>
      <c r="F215" s="15"/>
      <c r="G215" s="392">
        <f t="shared" ref="G215:M278" si="24">+ROUND(F215*$E215,2)</f>
        <v>0</v>
      </c>
      <c r="H215" s="15">
        <v>2</v>
      </c>
      <c r="I215" s="392">
        <f t="shared" si="24"/>
        <v>517.16</v>
      </c>
      <c r="J215" s="15"/>
      <c r="K215" s="392">
        <f t="shared" si="24"/>
        <v>0</v>
      </c>
      <c r="L215" s="14">
        <f t="shared" ref="L215:L278" si="25">F215+H215+J215</f>
        <v>2</v>
      </c>
      <c r="M215" s="14">
        <f t="shared" si="24"/>
        <v>517.16</v>
      </c>
    </row>
    <row r="216" spans="1:13" ht="16.5">
      <c r="A216" s="13">
        <f t="shared" ref="A216:A281" si="26">+A215+1</f>
        <v>203</v>
      </c>
      <c r="B216" s="28" t="s">
        <v>877</v>
      </c>
      <c r="C216" s="17" t="s">
        <v>58</v>
      </c>
      <c r="D216" s="16">
        <v>134</v>
      </c>
      <c r="E216" s="16">
        <v>134.27000000000001</v>
      </c>
      <c r="F216" s="15"/>
      <c r="G216" s="392">
        <f t="shared" si="24"/>
        <v>0</v>
      </c>
      <c r="H216" s="15"/>
      <c r="I216" s="392">
        <f t="shared" ref="I216" si="27">+ROUND(H216*$E216,2)</f>
        <v>0</v>
      </c>
      <c r="J216" s="15">
        <v>2.38</v>
      </c>
      <c r="K216" s="392">
        <f t="shared" ref="K216" si="28">+ROUND(J216*$E216,2)</f>
        <v>319.56</v>
      </c>
      <c r="L216" s="14">
        <f t="shared" si="25"/>
        <v>2.38</v>
      </c>
      <c r="M216" s="14">
        <f t="shared" ref="M216" si="29">+ROUND(L216*$E216,2)</f>
        <v>319.56</v>
      </c>
    </row>
    <row r="217" spans="1:13" ht="16.5">
      <c r="A217" s="13">
        <f t="shared" si="26"/>
        <v>204</v>
      </c>
      <c r="B217" s="28" t="s">
        <v>132</v>
      </c>
      <c r="C217" s="17" t="s">
        <v>58</v>
      </c>
      <c r="D217" s="16">
        <v>114.23</v>
      </c>
      <c r="E217" s="16">
        <v>0</v>
      </c>
      <c r="F217" s="15"/>
      <c r="G217" s="392">
        <f t="shared" si="24"/>
        <v>0</v>
      </c>
      <c r="H217" s="15"/>
      <c r="I217" s="392">
        <f t="shared" ref="I217" si="30">+ROUND(H217*$E217,2)</f>
        <v>0</v>
      </c>
      <c r="J217" s="15"/>
      <c r="K217" s="392">
        <f t="shared" ref="K217" si="31">+ROUND(J217*$E217,2)</f>
        <v>0</v>
      </c>
      <c r="L217" s="14">
        <f t="shared" si="25"/>
        <v>0</v>
      </c>
      <c r="M217" s="14">
        <f t="shared" ref="M217" si="32">+ROUND(L217*$E217,2)</f>
        <v>0</v>
      </c>
    </row>
    <row r="218" spans="1:13" ht="16.5">
      <c r="A218" s="13">
        <f t="shared" si="26"/>
        <v>205</v>
      </c>
      <c r="B218" s="28" t="s">
        <v>876</v>
      </c>
      <c r="C218" s="17" t="s">
        <v>58</v>
      </c>
      <c r="D218" s="16">
        <v>87.5</v>
      </c>
      <c r="E218" s="16">
        <v>0</v>
      </c>
      <c r="F218" s="15"/>
      <c r="G218" s="392">
        <f t="shared" si="24"/>
        <v>0</v>
      </c>
      <c r="H218" s="15"/>
      <c r="I218" s="392">
        <f t="shared" ref="I218" si="33">+ROUND(H218*$E218,2)</f>
        <v>0</v>
      </c>
      <c r="J218" s="15"/>
      <c r="K218" s="392">
        <f t="shared" ref="K218" si="34">+ROUND(J218*$E218,2)</f>
        <v>0</v>
      </c>
      <c r="L218" s="14">
        <f t="shared" si="25"/>
        <v>0</v>
      </c>
      <c r="M218" s="14">
        <f t="shared" ref="M218" si="35">+ROUND(L218*$E218,2)</f>
        <v>0</v>
      </c>
    </row>
    <row r="219" spans="1:13" ht="16.5">
      <c r="A219" s="13">
        <f t="shared" si="26"/>
        <v>206</v>
      </c>
      <c r="B219" s="28" t="s">
        <v>874</v>
      </c>
      <c r="C219" s="17" t="s">
        <v>58</v>
      </c>
      <c r="D219" s="16">
        <v>143.13999999999999</v>
      </c>
      <c r="E219" s="16">
        <v>0</v>
      </c>
      <c r="F219" s="15"/>
      <c r="G219" s="392">
        <f t="shared" si="24"/>
        <v>0</v>
      </c>
      <c r="H219" s="15"/>
      <c r="I219" s="392">
        <f t="shared" ref="I219" si="36">+ROUND(H219*$E219,2)</f>
        <v>0</v>
      </c>
      <c r="J219" s="15"/>
      <c r="K219" s="392">
        <f t="shared" ref="K219" si="37">+ROUND(J219*$E219,2)</f>
        <v>0</v>
      </c>
      <c r="L219" s="14">
        <f t="shared" si="25"/>
        <v>0</v>
      </c>
      <c r="M219" s="14">
        <f t="shared" ref="M219" si="38">+ROUND(L219*$E219,2)</f>
        <v>0</v>
      </c>
    </row>
    <row r="220" spans="1:13" ht="33">
      <c r="A220" s="13">
        <f t="shared" si="26"/>
        <v>207</v>
      </c>
      <c r="B220" s="28" t="s">
        <v>131</v>
      </c>
      <c r="C220" s="17" t="s">
        <v>58</v>
      </c>
      <c r="D220" s="16">
        <v>272.64</v>
      </c>
      <c r="E220" s="16">
        <v>0</v>
      </c>
      <c r="F220" s="15"/>
      <c r="G220" s="392">
        <f t="shared" si="24"/>
        <v>0</v>
      </c>
      <c r="H220" s="15"/>
      <c r="I220" s="392">
        <f t="shared" ref="I220" si="39">+ROUND(H220*$E220,2)</f>
        <v>0</v>
      </c>
      <c r="J220" s="15"/>
      <c r="K220" s="392">
        <f t="shared" ref="K220" si="40">+ROUND(J220*$E220,2)</f>
        <v>0</v>
      </c>
      <c r="L220" s="14">
        <f t="shared" si="25"/>
        <v>0</v>
      </c>
      <c r="M220" s="14">
        <f t="shared" ref="M220" si="41">+ROUND(L220*$E220,2)</f>
        <v>0</v>
      </c>
    </row>
    <row r="221" spans="1:13" ht="33">
      <c r="A221" s="13">
        <f t="shared" si="26"/>
        <v>208</v>
      </c>
      <c r="B221" s="28" t="s">
        <v>130</v>
      </c>
      <c r="C221" s="17" t="s">
        <v>58</v>
      </c>
      <c r="D221" s="16">
        <v>152.66</v>
      </c>
      <c r="E221" s="16">
        <v>0</v>
      </c>
      <c r="F221" s="15"/>
      <c r="G221" s="392">
        <f t="shared" si="24"/>
        <v>0</v>
      </c>
      <c r="H221" s="15"/>
      <c r="I221" s="392">
        <f t="shared" ref="I221" si="42">+ROUND(H221*$E221,2)</f>
        <v>0</v>
      </c>
      <c r="J221" s="15"/>
      <c r="K221" s="392">
        <f t="shared" ref="K221" si="43">+ROUND(J221*$E221,2)</f>
        <v>0</v>
      </c>
      <c r="L221" s="14">
        <f t="shared" si="25"/>
        <v>0</v>
      </c>
      <c r="M221" s="14">
        <f t="shared" ref="M221" si="44">+ROUND(L221*$E221,2)</f>
        <v>0</v>
      </c>
    </row>
    <row r="222" spans="1:13" ht="16.5">
      <c r="A222" s="13">
        <f t="shared" si="26"/>
        <v>209</v>
      </c>
      <c r="B222" s="28" t="s">
        <v>868</v>
      </c>
      <c r="C222" s="17" t="s">
        <v>58</v>
      </c>
      <c r="D222" s="16">
        <v>102.42</v>
      </c>
      <c r="E222" s="16">
        <v>0</v>
      </c>
      <c r="F222" s="15"/>
      <c r="G222" s="392">
        <f t="shared" si="24"/>
        <v>0</v>
      </c>
      <c r="H222" s="15"/>
      <c r="I222" s="392">
        <f t="shared" ref="I222" si="45">+ROUND(H222*$E222,2)</f>
        <v>0</v>
      </c>
      <c r="J222" s="15"/>
      <c r="K222" s="392">
        <f t="shared" ref="K222" si="46">+ROUND(J222*$E222,2)</f>
        <v>0</v>
      </c>
      <c r="L222" s="14">
        <f t="shared" si="25"/>
        <v>0</v>
      </c>
      <c r="M222" s="14">
        <f t="shared" ref="M222" si="47">+ROUND(L222*$E222,2)</f>
        <v>0</v>
      </c>
    </row>
    <row r="223" spans="1:13" ht="16.5">
      <c r="A223" s="13">
        <f t="shared" si="26"/>
        <v>210</v>
      </c>
      <c r="B223" s="28" t="s">
        <v>867</v>
      </c>
      <c r="C223" s="17" t="s">
        <v>58</v>
      </c>
      <c r="D223" s="16">
        <v>116.39</v>
      </c>
      <c r="E223" s="16">
        <v>116.62</v>
      </c>
      <c r="F223" s="15">
        <v>7.8</v>
      </c>
      <c r="G223" s="392">
        <f t="shared" si="24"/>
        <v>909.64</v>
      </c>
      <c r="H223" s="15"/>
      <c r="I223" s="392">
        <f t="shared" ref="I223" si="48">+ROUND(H223*$E223,2)</f>
        <v>0</v>
      </c>
      <c r="J223" s="15">
        <v>6</v>
      </c>
      <c r="K223" s="392">
        <f t="shared" ref="K223" si="49">+ROUND(J223*$E223,2)</f>
        <v>699.72</v>
      </c>
      <c r="L223" s="14">
        <f t="shared" si="25"/>
        <v>13.8</v>
      </c>
      <c r="M223" s="14">
        <f t="shared" ref="M223" si="50">+ROUND(L223*$E223,2)</f>
        <v>1609.36</v>
      </c>
    </row>
    <row r="224" spans="1:13" ht="16.5">
      <c r="A224" s="13">
        <f t="shared" si="26"/>
        <v>211</v>
      </c>
      <c r="B224" s="28" t="s">
        <v>865</v>
      </c>
      <c r="C224" s="17" t="s">
        <v>58</v>
      </c>
      <c r="D224" s="16">
        <v>168.91</v>
      </c>
      <c r="E224" s="16">
        <v>169.25</v>
      </c>
      <c r="F224" s="15"/>
      <c r="G224" s="392">
        <f t="shared" si="24"/>
        <v>0</v>
      </c>
      <c r="H224" s="15">
        <v>9</v>
      </c>
      <c r="I224" s="392">
        <f t="shared" ref="I224" si="51">+ROUND(H224*$E224,2)</f>
        <v>1523.25</v>
      </c>
      <c r="J224" s="15"/>
      <c r="K224" s="392">
        <f t="shared" ref="K224" si="52">+ROUND(J224*$E224,2)</f>
        <v>0</v>
      </c>
      <c r="L224" s="14">
        <f t="shared" si="25"/>
        <v>9</v>
      </c>
      <c r="M224" s="14">
        <f t="shared" ref="M224" si="53">+ROUND(L224*$E224,2)</f>
        <v>1523.25</v>
      </c>
    </row>
    <row r="225" spans="1:13" ht="16.5">
      <c r="A225" s="13">
        <f t="shared" si="26"/>
        <v>212</v>
      </c>
      <c r="B225" s="28" t="s">
        <v>864</v>
      </c>
      <c r="C225" s="17" t="s">
        <v>12</v>
      </c>
      <c r="D225" s="16">
        <v>20.350000000000001</v>
      </c>
      <c r="E225" s="16">
        <v>20.39</v>
      </c>
      <c r="F225" s="15">
        <v>155</v>
      </c>
      <c r="G225" s="392">
        <f t="shared" si="24"/>
        <v>3160.45</v>
      </c>
      <c r="H225" s="15">
        <v>171</v>
      </c>
      <c r="I225" s="392">
        <f t="shared" ref="I225" si="54">+ROUND(H225*$E225,2)</f>
        <v>3486.69</v>
      </c>
      <c r="J225" s="15">
        <v>136</v>
      </c>
      <c r="K225" s="392">
        <f t="shared" ref="K225" si="55">+ROUND(J225*$E225,2)</f>
        <v>2773.04</v>
      </c>
      <c r="L225" s="14">
        <f t="shared" si="25"/>
        <v>462</v>
      </c>
      <c r="M225" s="14">
        <f t="shared" ref="M225" si="56">+ROUND(L225*$E225,2)</f>
        <v>9420.18</v>
      </c>
    </row>
    <row r="226" spans="1:13" ht="16.5">
      <c r="A226" s="13">
        <f t="shared" si="26"/>
        <v>213</v>
      </c>
      <c r="B226" s="28" t="s">
        <v>862</v>
      </c>
      <c r="C226" s="17" t="s">
        <v>12</v>
      </c>
      <c r="D226" s="16">
        <v>33.11</v>
      </c>
      <c r="E226" s="16">
        <v>0</v>
      </c>
      <c r="F226" s="15"/>
      <c r="G226" s="392">
        <f t="shared" si="24"/>
        <v>0</v>
      </c>
      <c r="H226" s="15"/>
      <c r="I226" s="392">
        <f t="shared" ref="I226" si="57">+ROUND(H226*$E226,2)</f>
        <v>0</v>
      </c>
      <c r="J226" s="15"/>
      <c r="K226" s="392">
        <f t="shared" ref="K226" si="58">+ROUND(J226*$E226,2)</f>
        <v>0</v>
      </c>
      <c r="L226" s="14">
        <f t="shared" si="25"/>
        <v>0</v>
      </c>
      <c r="M226" s="14">
        <f t="shared" ref="M226" si="59">+ROUND(L226*$E226,2)</f>
        <v>0</v>
      </c>
    </row>
    <row r="227" spans="1:13" ht="16.5">
      <c r="A227" s="13">
        <f t="shared" si="26"/>
        <v>214</v>
      </c>
      <c r="B227" s="28" t="s">
        <v>861</v>
      </c>
      <c r="C227" s="17" t="s">
        <v>12</v>
      </c>
      <c r="D227" s="16">
        <v>59.67</v>
      </c>
      <c r="E227" s="16">
        <v>0</v>
      </c>
      <c r="F227" s="15"/>
      <c r="G227" s="392">
        <f t="shared" si="24"/>
        <v>0</v>
      </c>
      <c r="H227" s="15"/>
      <c r="I227" s="392">
        <f t="shared" ref="I227" si="60">+ROUND(H227*$E227,2)</f>
        <v>0</v>
      </c>
      <c r="J227" s="15"/>
      <c r="K227" s="392">
        <f t="shared" ref="K227" si="61">+ROUND(J227*$E227,2)</f>
        <v>0</v>
      </c>
      <c r="L227" s="14">
        <f t="shared" si="25"/>
        <v>0</v>
      </c>
      <c r="M227" s="14">
        <f t="shared" ref="M227" si="62">+ROUND(L227*$E227,2)</f>
        <v>0</v>
      </c>
    </row>
    <row r="228" spans="1:13" ht="16.5">
      <c r="A228" s="13">
        <f t="shared" si="26"/>
        <v>215</v>
      </c>
      <c r="B228" s="28" t="s">
        <v>860</v>
      </c>
      <c r="C228" s="17" t="s">
        <v>12</v>
      </c>
      <c r="D228" s="16">
        <v>64.319999999999993</v>
      </c>
      <c r="E228" s="16">
        <v>0</v>
      </c>
      <c r="F228" s="15"/>
      <c r="G228" s="392">
        <f t="shared" si="24"/>
        <v>0</v>
      </c>
      <c r="H228" s="15"/>
      <c r="I228" s="392">
        <f t="shared" ref="I228" si="63">+ROUND(H228*$E228,2)</f>
        <v>0</v>
      </c>
      <c r="J228" s="15"/>
      <c r="K228" s="392">
        <f t="shared" ref="K228" si="64">+ROUND(J228*$E228,2)</f>
        <v>0</v>
      </c>
      <c r="L228" s="14">
        <f t="shared" si="25"/>
        <v>0</v>
      </c>
      <c r="M228" s="14">
        <f t="shared" ref="M228" si="65">+ROUND(L228*$E228,2)</f>
        <v>0</v>
      </c>
    </row>
    <row r="229" spans="1:13" ht="16.5">
      <c r="A229" s="13">
        <f t="shared" si="26"/>
        <v>216</v>
      </c>
      <c r="B229" s="28" t="s">
        <v>857</v>
      </c>
      <c r="C229" s="17" t="s">
        <v>12</v>
      </c>
      <c r="D229" s="16">
        <v>34.74</v>
      </c>
      <c r="E229" s="16">
        <v>34.81</v>
      </c>
      <c r="F229" s="15">
        <v>108</v>
      </c>
      <c r="G229" s="392">
        <f t="shared" si="24"/>
        <v>3759.48</v>
      </c>
      <c r="H229" s="15">
        <v>121</v>
      </c>
      <c r="I229" s="392">
        <f t="shared" ref="I229" si="66">+ROUND(H229*$E229,2)</f>
        <v>4212.01</v>
      </c>
      <c r="J229" s="15">
        <v>97</v>
      </c>
      <c r="K229" s="392">
        <f t="shared" ref="K229" si="67">+ROUND(J229*$E229,2)</f>
        <v>3376.57</v>
      </c>
      <c r="L229" s="14">
        <f t="shared" si="25"/>
        <v>326</v>
      </c>
      <c r="M229" s="14">
        <f t="shared" ref="M229" si="68">+ROUND(L229*$E229,2)</f>
        <v>11348.06</v>
      </c>
    </row>
    <row r="230" spans="1:13" ht="16.5">
      <c r="A230" s="13">
        <f t="shared" si="26"/>
        <v>217</v>
      </c>
      <c r="B230" s="28" t="s">
        <v>856</v>
      </c>
      <c r="C230" s="17" t="s">
        <v>12</v>
      </c>
      <c r="D230" s="16">
        <v>51</v>
      </c>
      <c r="E230" s="16">
        <v>51.1</v>
      </c>
      <c r="F230" s="15">
        <v>2</v>
      </c>
      <c r="G230" s="392">
        <f t="shared" si="24"/>
        <v>102.2</v>
      </c>
      <c r="H230" s="15">
        <v>2</v>
      </c>
      <c r="I230" s="392">
        <f t="shared" ref="I230" si="69">+ROUND(H230*$E230,2)</f>
        <v>102.2</v>
      </c>
      <c r="J230" s="15"/>
      <c r="K230" s="392">
        <f t="shared" ref="K230" si="70">+ROUND(J230*$E230,2)</f>
        <v>0</v>
      </c>
      <c r="L230" s="14">
        <f t="shared" si="25"/>
        <v>4</v>
      </c>
      <c r="M230" s="14">
        <f t="shared" ref="M230" si="71">+ROUND(L230*$E230,2)</f>
        <v>204.4</v>
      </c>
    </row>
    <row r="231" spans="1:13" ht="16.5">
      <c r="A231" s="13">
        <f t="shared" si="26"/>
        <v>218</v>
      </c>
      <c r="B231" s="28" t="s">
        <v>855</v>
      </c>
      <c r="C231" s="17" t="s">
        <v>12</v>
      </c>
      <c r="D231" s="16">
        <v>85.75</v>
      </c>
      <c r="E231" s="16">
        <v>0</v>
      </c>
      <c r="F231" s="15"/>
      <c r="G231" s="392">
        <f t="shared" si="24"/>
        <v>0</v>
      </c>
      <c r="H231" s="15"/>
      <c r="I231" s="392">
        <f t="shared" ref="I231" si="72">+ROUND(H231*$E231,2)</f>
        <v>0</v>
      </c>
      <c r="J231" s="15"/>
      <c r="K231" s="392">
        <f t="shared" ref="K231" si="73">+ROUND(J231*$E231,2)</f>
        <v>0</v>
      </c>
      <c r="L231" s="14">
        <f t="shared" si="25"/>
        <v>0</v>
      </c>
      <c r="M231" s="14">
        <f t="shared" ref="M231" si="74">+ROUND(L231*$E231,2)</f>
        <v>0</v>
      </c>
    </row>
    <row r="232" spans="1:13" ht="16.5">
      <c r="A232" s="13">
        <f t="shared" si="26"/>
        <v>219</v>
      </c>
      <c r="B232" s="28" t="s">
        <v>854</v>
      </c>
      <c r="C232" s="17" t="s">
        <v>12</v>
      </c>
      <c r="D232" s="16">
        <v>130.13999999999999</v>
      </c>
      <c r="E232" s="16">
        <v>0</v>
      </c>
      <c r="F232" s="15"/>
      <c r="G232" s="392">
        <f t="shared" si="24"/>
        <v>0</v>
      </c>
      <c r="H232" s="15"/>
      <c r="I232" s="392">
        <f t="shared" ref="I232" si="75">+ROUND(H232*$E232,2)</f>
        <v>0</v>
      </c>
      <c r="J232" s="15"/>
      <c r="K232" s="392">
        <f t="shared" ref="K232" si="76">+ROUND(J232*$E232,2)</f>
        <v>0</v>
      </c>
      <c r="L232" s="14">
        <f t="shared" si="25"/>
        <v>0</v>
      </c>
      <c r="M232" s="14">
        <f t="shared" ref="M232" si="77">+ROUND(L232*$E232,2)</f>
        <v>0</v>
      </c>
    </row>
    <row r="233" spans="1:13" ht="16.5">
      <c r="A233" s="13">
        <f t="shared" si="26"/>
        <v>220</v>
      </c>
      <c r="B233" s="28" t="s">
        <v>853</v>
      </c>
      <c r="C233" s="17" t="s">
        <v>129</v>
      </c>
      <c r="D233" s="16">
        <v>3.44</v>
      </c>
      <c r="E233" s="16">
        <v>0</v>
      </c>
      <c r="F233" s="15"/>
      <c r="G233" s="392">
        <f t="shared" si="24"/>
        <v>0</v>
      </c>
      <c r="H233" s="15"/>
      <c r="I233" s="392">
        <f t="shared" ref="I233" si="78">+ROUND(H233*$E233,2)</f>
        <v>0</v>
      </c>
      <c r="J233" s="15"/>
      <c r="K233" s="392">
        <f t="shared" ref="K233" si="79">+ROUND(J233*$E233,2)</f>
        <v>0</v>
      </c>
      <c r="L233" s="14">
        <f t="shared" si="25"/>
        <v>0</v>
      </c>
      <c r="M233" s="14">
        <f t="shared" ref="M233" si="80">+ROUND(L233*$E233,2)</f>
        <v>0</v>
      </c>
    </row>
    <row r="234" spans="1:13" ht="16.5">
      <c r="A234" s="13">
        <f t="shared" si="26"/>
        <v>221</v>
      </c>
      <c r="B234" s="28" t="s">
        <v>852</v>
      </c>
      <c r="C234" s="17" t="s">
        <v>129</v>
      </c>
      <c r="D234" s="16">
        <v>5.78</v>
      </c>
      <c r="E234" s="16">
        <v>0</v>
      </c>
      <c r="F234" s="15"/>
      <c r="G234" s="392">
        <f t="shared" si="24"/>
        <v>0</v>
      </c>
      <c r="H234" s="15"/>
      <c r="I234" s="392">
        <f t="shared" ref="I234" si="81">+ROUND(H234*$E234,2)</f>
        <v>0</v>
      </c>
      <c r="J234" s="15"/>
      <c r="K234" s="392">
        <f t="shared" ref="K234" si="82">+ROUND(J234*$E234,2)</f>
        <v>0</v>
      </c>
      <c r="L234" s="14">
        <f t="shared" si="25"/>
        <v>0</v>
      </c>
      <c r="M234" s="14">
        <f t="shared" ref="M234" si="83">+ROUND(L234*$E234,2)</f>
        <v>0</v>
      </c>
    </row>
    <row r="235" spans="1:13" ht="33">
      <c r="A235" s="13">
        <f t="shared" si="26"/>
        <v>222</v>
      </c>
      <c r="B235" s="28" t="s">
        <v>851</v>
      </c>
      <c r="C235" s="17" t="s">
        <v>12</v>
      </c>
      <c r="D235" s="16">
        <v>24.11</v>
      </c>
      <c r="E235" s="16">
        <v>0</v>
      </c>
      <c r="F235" s="15"/>
      <c r="G235" s="392">
        <f t="shared" si="24"/>
        <v>0</v>
      </c>
      <c r="H235" s="15"/>
      <c r="I235" s="392">
        <f t="shared" ref="I235" si="84">+ROUND(H235*$E235,2)</f>
        <v>0</v>
      </c>
      <c r="J235" s="15"/>
      <c r="K235" s="392">
        <f t="shared" ref="K235" si="85">+ROUND(J235*$E235,2)</f>
        <v>0</v>
      </c>
      <c r="L235" s="14">
        <f t="shared" si="25"/>
        <v>0</v>
      </c>
      <c r="M235" s="14">
        <f t="shared" ref="M235" si="86">+ROUND(L235*$E235,2)</f>
        <v>0</v>
      </c>
    </row>
    <row r="236" spans="1:13" ht="33">
      <c r="A236" s="13">
        <f t="shared" si="26"/>
        <v>223</v>
      </c>
      <c r="B236" s="28" t="s">
        <v>850</v>
      </c>
      <c r="C236" s="17" t="s">
        <v>12</v>
      </c>
      <c r="D236" s="16">
        <v>36.93</v>
      </c>
      <c r="E236" s="16">
        <v>0</v>
      </c>
      <c r="F236" s="15"/>
      <c r="G236" s="392">
        <f t="shared" si="24"/>
        <v>0</v>
      </c>
      <c r="H236" s="15"/>
      <c r="I236" s="392">
        <f t="shared" ref="I236" si="87">+ROUND(H236*$E236,2)</f>
        <v>0</v>
      </c>
      <c r="J236" s="15"/>
      <c r="K236" s="392">
        <f t="shared" ref="K236" si="88">+ROUND(J236*$E236,2)</f>
        <v>0</v>
      </c>
      <c r="L236" s="14">
        <f t="shared" si="25"/>
        <v>0</v>
      </c>
      <c r="M236" s="14">
        <f t="shared" ref="M236" si="89">+ROUND(L236*$E236,2)</f>
        <v>0</v>
      </c>
    </row>
    <row r="237" spans="1:13" ht="33">
      <c r="A237" s="13">
        <f t="shared" si="26"/>
        <v>224</v>
      </c>
      <c r="B237" s="28" t="s">
        <v>849</v>
      </c>
      <c r="C237" s="17" t="s">
        <v>129</v>
      </c>
      <c r="D237" s="16">
        <v>1.3</v>
      </c>
      <c r="E237" s="16">
        <v>0</v>
      </c>
      <c r="F237" s="15"/>
      <c r="G237" s="392">
        <f t="shared" si="24"/>
        <v>0</v>
      </c>
      <c r="H237" s="15"/>
      <c r="I237" s="392">
        <f t="shared" ref="I237" si="90">+ROUND(H237*$E237,2)</f>
        <v>0</v>
      </c>
      <c r="J237" s="15"/>
      <c r="K237" s="392">
        <f t="shared" ref="K237" si="91">+ROUND(J237*$E237,2)</f>
        <v>0</v>
      </c>
      <c r="L237" s="14">
        <f t="shared" si="25"/>
        <v>0</v>
      </c>
      <c r="M237" s="14">
        <f t="shared" ref="M237" si="92">+ROUND(L237*$E237,2)</f>
        <v>0</v>
      </c>
    </row>
    <row r="238" spans="1:13" ht="33">
      <c r="A238" s="13">
        <f t="shared" si="26"/>
        <v>225</v>
      </c>
      <c r="B238" s="28" t="s">
        <v>848</v>
      </c>
      <c r="C238" s="17" t="s">
        <v>129</v>
      </c>
      <c r="D238" s="16">
        <v>1.63</v>
      </c>
      <c r="E238" s="16">
        <v>0</v>
      </c>
      <c r="F238" s="15"/>
      <c r="G238" s="392">
        <f t="shared" si="24"/>
        <v>0</v>
      </c>
      <c r="H238" s="15"/>
      <c r="I238" s="392">
        <f t="shared" ref="I238" si="93">+ROUND(H238*$E238,2)</f>
        <v>0</v>
      </c>
      <c r="J238" s="15"/>
      <c r="K238" s="392">
        <f t="shared" ref="K238" si="94">+ROUND(J238*$E238,2)</f>
        <v>0</v>
      </c>
      <c r="L238" s="14">
        <f t="shared" si="25"/>
        <v>0</v>
      </c>
      <c r="M238" s="14">
        <f t="shared" ref="M238" si="95">+ROUND(L238*$E238,2)</f>
        <v>0</v>
      </c>
    </row>
    <row r="239" spans="1:13" ht="16.5">
      <c r="A239" s="13">
        <f t="shared" si="26"/>
        <v>226</v>
      </c>
      <c r="B239" s="28" t="s">
        <v>128</v>
      </c>
      <c r="C239" s="17" t="s">
        <v>12</v>
      </c>
      <c r="D239" s="16">
        <v>20.844000000000001</v>
      </c>
      <c r="E239" s="16">
        <v>0</v>
      </c>
      <c r="F239" s="15"/>
      <c r="G239" s="392">
        <f t="shared" si="24"/>
        <v>0</v>
      </c>
      <c r="H239" s="15"/>
      <c r="I239" s="392">
        <f t="shared" ref="I239" si="96">+ROUND(H239*$E239,2)</f>
        <v>0</v>
      </c>
      <c r="J239" s="15"/>
      <c r="K239" s="392">
        <f t="shared" ref="K239" si="97">+ROUND(J239*$E239,2)</f>
        <v>0</v>
      </c>
      <c r="L239" s="14">
        <f t="shared" si="25"/>
        <v>0</v>
      </c>
      <c r="M239" s="14">
        <f t="shared" ref="M239" si="98">+ROUND(L239*$E239,2)</f>
        <v>0</v>
      </c>
    </row>
    <row r="240" spans="1:13" ht="16.5">
      <c r="A240" s="13">
        <f t="shared" si="26"/>
        <v>227</v>
      </c>
      <c r="B240" s="28" t="s">
        <v>127</v>
      </c>
      <c r="C240" s="17" t="s">
        <v>12</v>
      </c>
      <c r="D240" s="16">
        <v>30.599999999999998</v>
      </c>
      <c r="E240" s="16">
        <v>0</v>
      </c>
      <c r="F240" s="15"/>
      <c r="G240" s="392">
        <f t="shared" si="24"/>
        <v>0</v>
      </c>
      <c r="H240" s="15"/>
      <c r="I240" s="392">
        <f t="shared" ref="I240" si="99">+ROUND(H240*$E240,2)</f>
        <v>0</v>
      </c>
      <c r="J240" s="15"/>
      <c r="K240" s="392">
        <f t="shared" ref="K240" si="100">+ROUND(J240*$E240,2)</f>
        <v>0</v>
      </c>
      <c r="L240" s="14">
        <f t="shared" si="25"/>
        <v>0</v>
      </c>
      <c r="M240" s="14">
        <f t="shared" ref="M240" si="101">+ROUND(L240*$E240,2)</f>
        <v>0</v>
      </c>
    </row>
    <row r="241" spans="1:13" ht="16.5">
      <c r="A241" s="13">
        <f t="shared" si="26"/>
        <v>228</v>
      </c>
      <c r="B241" s="28" t="s">
        <v>126</v>
      </c>
      <c r="C241" s="17" t="s">
        <v>12</v>
      </c>
      <c r="D241" s="16">
        <v>51.449999999999996</v>
      </c>
      <c r="E241" s="16">
        <v>0</v>
      </c>
      <c r="F241" s="15"/>
      <c r="G241" s="392">
        <f t="shared" si="24"/>
        <v>0</v>
      </c>
      <c r="H241" s="15"/>
      <c r="I241" s="392">
        <f t="shared" ref="I241" si="102">+ROUND(H241*$E241,2)</f>
        <v>0</v>
      </c>
      <c r="J241" s="15"/>
      <c r="K241" s="392">
        <f t="shared" ref="K241" si="103">+ROUND(J241*$E241,2)</f>
        <v>0</v>
      </c>
      <c r="L241" s="14">
        <f t="shared" si="25"/>
        <v>0</v>
      </c>
      <c r="M241" s="14">
        <f t="shared" ref="M241" si="104">+ROUND(L241*$E241,2)</f>
        <v>0</v>
      </c>
    </row>
    <row r="242" spans="1:13" ht="16.5">
      <c r="A242" s="13">
        <f t="shared" si="26"/>
        <v>229</v>
      </c>
      <c r="B242" s="28" t="s">
        <v>125</v>
      </c>
      <c r="C242" s="17" t="s">
        <v>12</v>
      </c>
      <c r="D242" s="16">
        <v>78.083999999999989</v>
      </c>
      <c r="E242" s="16">
        <v>0</v>
      </c>
      <c r="F242" s="15"/>
      <c r="G242" s="392">
        <f t="shared" si="24"/>
        <v>0</v>
      </c>
      <c r="H242" s="15"/>
      <c r="I242" s="392">
        <f t="shared" ref="I242" si="105">+ROUND(H242*$E242,2)</f>
        <v>0</v>
      </c>
      <c r="J242" s="15"/>
      <c r="K242" s="392">
        <f t="shared" ref="K242" si="106">+ROUND(J242*$E242,2)</f>
        <v>0</v>
      </c>
      <c r="L242" s="14">
        <f t="shared" si="25"/>
        <v>0</v>
      </c>
      <c r="M242" s="14">
        <f t="shared" ref="M242" si="107">+ROUND(L242*$E242,2)</f>
        <v>0</v>
      </c>
    </row>
    <row r="243" spans="1:13" ht="33">
      <c r="A243" s="13">
        <f t="shared" si="26"/>
        <v>230</v>
      </c>
      <c r="B243" s="28" t="s">
        <v>124</v>
      </c>
      <c r="C243" s="17" t="s">
        <v>12</v>
      </c>
      <c r="D243" s="16">
        <v>14.465999999999999</v>
      </c>
      <c r="E243" s="16">
        <v>0</v>
      </c>
      <c r="F243" s="15"/>
      <c r="G243" s="392">
        <f t="shared" si="24"/>
        <v>0</v>
      </c>
      <c r="H243" s="15"/>
      <c r="I243" s="392">
        <f t="shared" ref="I243" si="108">+ROUND(H243*$E243,2)</f>
        <v>0</v>
      </c>
      <c r="J243" s="15"/>
      <c r="K243" s="392">
        <f t="shared" ref="K243" si="109">+ROUND(J243*$E243,2)</f>
        <v>0</v>
      </c>
      <c r="L243" s="14">
        <f t="shared" si="25"/>
        <v>0</v>
      </c>
      <c r="M243" s="14">
        <f t="shared" ref="M243" si="110">+ROUND(L243*$E243,2)</f>
        <v>0</v>
      </c>
    </row>
    <row r="244" spans="1:13" ht="33">
      <c r="A244" s="13">
        <f t="shared" si="26"/>
        <v>231</v>
      </c>
      <c r="B244" s="28" t="s">
        <v>123</v>
      </c>
      <c r="C244" s="17" t="s">
        <v>12</v>
      </c>
      <c r="D244" s="16">
        <v>22.157999999999998</v>
      </c>
      <c r="E244" s="16">
        <v>0</v>
      </c>
      <c r="F244" s="15"/>
      <c r="G244" s="392">
        <f t="shared" si="24"/>
        <v>0</v>
      </c>
      <c r="H244" s="15"/>
      <c r="I244" s="392">
        <f t="shared" ref="I244" si="111">+ROUND(H244*$E244,2)</f>
        <v>0</v>
      </c>
      <c r="J244" s="15"/>
      <c r="K244" s="392">
        <f t="shared" ref="K244" si="112">+ROUND(J244*$E244,2)</f>
        <v>0</v>
      </c>
      <c r="L244" s="14">
        <f t="shared" si="25"/>
        <v>0</v>
      </c>
      <c r="M244" s="14">
        <f t="shared" ref="M244" si="113">+ROUND(L244*$E244,2)</f>
        <v>0</v>
      </c>
    </row>
    <row r="245" spans="1:13" ht="16.5">
      <c r="A245" s="13">
        <f t="shared" si="26"/>
        <v>232</v>
      </c>
      <c r="B245" s="18" t="s">
        <v>122</v>
      </c>
      <c r="C245" s="17" t="s">
        <v>12</v>
      </c>
      <c r="D245" s="16">
        <v>7.8</v>
      </c>
      <c r="E245" s="16">
        <v>7.82</v>
      </c>
      <c r="F245" s="15">
        <v>47</v>
      </c>
      <c r="G245" s="392">
        <f t="shared" si="24"/>
        <v>367.54</v>
      </c>
      <c r="H245" s="15">
        <v>54</v>
      </c>
      <c r="I245" s="392">
        <f t="shared" ref="I245" si="114">+ROUND(H245*$E245,2)</f>
        <v>422.28</v>
      </c>
      <c r="J245" s="15">
        <v>39</v>
      </c>
      <c r="K245" s="392">
        <f t="shared" ref="K245" si="115">+ROUND(J245*$E245,2)</f>
        <v>304.98</v>
      </c>
      <c r="L245" s="14">
        <f t="shared" si="25"/>
        <v>140</v>
      </c>
      <c r="M245" s="14">
        <f t="shared" ref="M245" si="116">+ROUND(L245*$E245,2)</f>
        <v>1094.8</v>
      </c>
    </row>
    <row r="246" spans="1:13" ht="33">
      <c r="A246" s="13">
        <f t="shared" si="26"/>
        <v>233</v>
      </c>
      <c r="B246" s="27" t="s">
        <v>913</v>
      </c>
      <c r="C246" s="17" t="s">
        <v>12</v>
      </c>
      <c r="D246" s="16">
        <v>16.149999999999999</v>
      </c>
      <c r="E246" s="16">
        <v>16.18</v>
      </c>
      <c r="F246" s="15">
        <v>1</v>
      </c>
      <c r="G246" s="392">
        <f t="shared" si="24"/>
        <v>16.18</v>
      </c>
      <c r="H246" s="15"/>
      <c r="I246" s="392">
        <f t="shared" ref="I246" si="117">+ROUND(H246*$E246,2)</f>
        <v>0</v>
      </c>
      <c r="J246" s="15"/>
      <c r="K246" s="392">
        <f t="shared" ref="K246" si="118">+ROUND(J246*$E246,2)</f>
        <v>0</v>
      </c>
      <c r="L246" s="14">
        <f t="shared" si="25"/>
        <v>1</v>
      </c>
      <c r="M246" s="14">
        <f t="shared" ref="M246" si="119">+ROUND(L246*$E246,2)</f>
        <v>16.18</v>
      </c>
    </row>
    <row r="247" spans="1:13" ht="33">
      <c r="A247" s="13">
        <f t="shared" si="26"/>
        <v>234</v>
      </c>
      <c r="B247" s="27" t="s">
        <v>917</v>
      </c>
      <c r="C247" s="17" t="s">
        <v>12</v>
      </c>
      <c r="D247" s="16">
        <v>15.52</v>
      </c>
      <c r="E247" s="16">
        <v>15.55</v>
      </c>
      <c r="F247" s="15">
        <v>22</v>
      </c>
      <c r="G247" s="392">
        <f t="shared" si="24"/>
        <v>342.1</v>
      </c>
      <c r="H247" s="15">
        <v>12</v>
      </c>
      <c r="I247" s="392">
        <f t="shared" ref="I247" si="120">+ROUND(H247*$E247,2)</f>
        <v>186.6</v>
      </c>
      <c r="J247" s="15">
        <v>36</v>
      </c>
      <c r="K247" s="392">
        <f t="shared" ref="K247" si="121">+ROUND(J247*$E247,2)</f>
        <v>559.79999999999995</v>
      </c>
      <c r="L247" s="14">
        <f t="shared" si="25"/>
        <v>70</v>
      </c>
      <c r="M247" s="14">
        <f t="shared" ref="M247" si="122">+ROUND(L247*$E247,2)</f>
        <v>1088.5</v>
      </c>
    </row>
    <row r="248" spans="1:13" ht="33">
      <c r="A248" s="13">
        <f t="shared" si="26"/>
        <v>235</v>
      </c>
      <c r="B248" s="27" t="s">
        <v>901</v>
      </c>
      <c r="C248" s="17" t="s">
        <v>12</v>
      </c>
      <c r="D248" s="16">
        <v>20.47</v>
      </c>
      <c r="E248" s="16">
        <v>20.51</v>
      </c>
      <c r="F248" s="15">
        <v>24</v>
      </c>
      <c r="G248" s="392">
        <f t="shared" si="24"/>
        <v>492.24</v>
      </c>
      <c r="H248" s="15">
        <v>42</v>
      </c>
      <c r="I248" s="392">
        <f t="shared" ref="I248" si="123">+ROUND(H248*$E248,2)</f>
        <v>861.42</v>
      </c>
      <c r="J248" s="15"/>
      <c r="K248" s="392">
        <f t="shared" ref="K248" si="124">+ROUND(J248*$E248,2)</f>
        <v>0</v>
      </c>
      <c r="L248" s="14">
        <f t="shared" si="25"/>
        <v>66</v>
      </c>
      <c r="M248" s="14">
        <f t="shared" ref="M248" si="125">+ROUND(L248*$E248,2)</f>
        <v>1353.66</v>
      </c>
    </row>
    <row r="249" spans="1:13" ht="33">
      <c r="A249" s="13">
        <f t="shared" si="26"/>
        <v>236</v>
      </c>
      <c r="B249" s="27" t="s">
        <v>902</v>
      </c>
      <c r="C249" s="17" t="s">
        <v>12</v>
      </c>
      <c r="D249" s="16">
        <v>17.32</v>
      </c>
      <c r="E249" s="16">
        <v>17.350000000000001</v>
      </c>
      <c r="F249" s="15"/>
      <c r="G249" s="392">
        <f t="shared" si="24"/>
        <v>0</v>
      </c>
      <c r="H249" s="15"/>
      <c r="I249" s="392">
        <f t="shared" ref="I249" si="126">+ROUND(H249*$E249,2)</f>
        <v>0</v>
      </c>
      <c r="J249" s="15">
        <v>3</v>
      </c>
      <c r="K249" s="392">
        <f t="shared" ref="K249" si="127">+ROUND(J249*$E249,2)</f>
        <v>52.05</v>
      </c>
      <c r="L249" s="14">
        <f t="shared" si="25"/>
        <v>3</v>
      </c>
      <c r="M249" s="14">
        <f t="shared" ref="M249" si="128">+ROUND(L249*$E249,2)</f>
        <v>52.05</v>
      </c>
    </row>
    <row r="250" spans="1:13" ht="33">
      <c r="A250" s="13">
        <f t="shared" si="26"/>
        <v>237</v>
      </c>
      <c r="B250" s="27" t="s">
        <v>914</v>
      </c>
      <c r="C250" s="17" t="s">
        <v>12</v>
      </c>
      <c r="D250" s="16">
        <v>17.43</v>
      </c>
      <c r="E250" s="16">
        <v>0</v>
      </c>
      <c r="F250" s="15"/>
      <c r="G250" s="392">
        <f t="shared" si="24"/>
        <v>0</v>
      </c>
      <c r="H250" s="15"/>
      <c r="I250" s="392">
        <f t="shared" ref="I250" si="129">+ROUND(H250*$E250,2)</f>
        <v>0</v>
      </c>
      <c r="J250" s="15"/>
      <c r="K250" s="392">
        <f t="shared" ref="K250" si="130">+ROUND(J250*$E250,2)</f>
        <v>0</v>
      </c>
      <c r="L250" s="14">
        <f t="shared" si="25"/>
        <v>0</v>
      </c>
      <c r="M250" s="14">
        <f t="shared" ref="M250" si="131">+ROUND(L250*$E250,2)</f>
        <v>0</v>
      </c>
    </row>
    <row r="251" spans="1:13" ht="33">
      <c r="A251" s="13">
        <f t="shared" si="26"/>
        <v>238</v>
      </c>
      <c r="B251" s="27" t="s">
        <v>904</v>
      </c>
      <c r="C251" s="17" t="s">
        <v>12</v>
      </c>
      <c r="D251" s="16">
        <v>19.760000000000002</v>
      </c>
      <c r="E251" s="16">
        <v>0</v>
      </c>
      <c r="F251" s="15"/>
      <c r="G251" s="392">
        <f t="shared" si="24"/>
        <v>0</v>
      </c>
      <c r="H251" s="15"/>
      <c r="I251" s="392">
        <f t="shared" ref="I251" si="132">+ROUND(H251*$E251,2)</f>
        <v>0</v>
      </c>
      <c r="J251" s="15"/>
      <c r="K251" s="392">
        <f t="shared" ref="K251" si="133">+ROUND(J251*$E251,2)</f>
        <v>0</v>
      </c>
      <c r="L251" s="14">
        <f t="shared" si="25"/>
        <v>0</v>
      </c>
      <c r="M251" s="14">
        <f t="shared" ref="M251" si="134">+ROUND(L251*$E251,2)</f>
        <v>0</v>
      </c>
    </row>
    <row r="252" spans="1:13" ht="33">
      <c r="A252" s="13">
        <f t="shared" si="26"/>
        <v>239</v>
      </c>
      <c r="B252" s="27" t="s">
        <v>916</v>
      </c>
      <c r="C252" s="17" t="s">
        <v>12</v>
      </c>
      <c r="D252" s="16">
        <v>14.97</v>
      </c>
      <c r="E252" s="16">
        <v>0</v>
      </c>
      <c r="F252" s="15"/>
      <c r="G252" s="392">
        <f t="shared" si="24"/>
        <v>0</v>
      </c>
      <c r="H252" s="15"/>
      <c r="I252" s="392">
        <f t="shared" ref="I252" si="135">+ROUND(H252*$E252,2)</f>
        <v>0</v>
      </c>
      <c r="J252" s="15"/>
      <c r="K252" s="392">
        <f t="shared" ref="K252" si="136">+ROUND(J252*$E252,2)</f>
        <v>0</v>
      </c>
      <c r="L252" s="14">
        <f t="shared" si="25"/>
        <v>0</v>
      </c>
      <c r="M252" s="14">
        <f t="shared" ref="M252" si="137">+ROUND(L252*$E252,2)</f>
        <v>0</v>
      </c>
    </row>
    <row r="253" spans="1:13" ht="33">
      <c r="A253" s="13">
        <f t="shared" si="26"/>
        <v>240</v>
      </c>
      <c r="B253" s="27" t="s">
        <v>906</v>
      </c>
      <c r="C253" s="17" t="s">
        <v>12</v>
      </c>
      <c r="D253" s="16">
        <v>16.97</v>
      </c>
      <c r="E253" s="16">
        <v>17</v>
      </c>
      <c r="F253" s="15">
        <v>4</v>
      </c>
      <c r="G253" s="392">
        <f t="shared" si="24"/>
        <v>68</v>
      </c>
      <c r="H253" s="15"/>
      <c r="I253" s="392">
        <f t="shared" ref="I253" si="138">+ROUND(H253*$E253,2)</f>
        <v>0</v>
      </c>
      <c r="J253" s="15">
        <v>6</v>
      </c>
      <c r="K253" s="392">
        <f t="shared" ref="K253" si="139">+ROUND(J253*$E253,2)</f>
        <v>102</v>
      </c>
      <c r="L253" s="14">
        <f t="shared" si="25"/>
        <v>10</v>
      </c>
      <c r="M253" s="14">
        <f t="shared" ref="M253" si="140">+ROUND(L253*$E253,2)</f>
        <v>170</v>
      </c>
    </row>
    <row r="254" spans="1:13" ht="33">
      <c r="A254" s="13">
        <f t="shared" si="26"/>
        <v>241</v>
      </c>
      <c r="B254" s="27" t="s">
        <v>907</v>
      </c>
      <c r="C254" s="17" t="s">
        <v>12</v>
      </c>
      <c r="D254" s="16">
        <v>20.37</v>
      </c>
      <c r="E254" s="16">
        <v>0</v>
      </c>
      <c r="F254" s="15"/>
      <c r="G254" s="392">
        <f t="shared" si="24"/>
        <v>0</v>
      </c>
      <c r="H254" s="15"/>
      <c r="I254" s="392">
        <f t="shared" ref="I254" si="141">+ROUND(H254*$E254,2)</f>
        <v>0</v>
      </c>
      <c r="J254" s="15"/>
      <c r="K254" s="392">
        <f t="shared" ref="K254" si="142">+ROUND(J254*$E254,2)</f>
        <v>0</v>
      </c>
      <c r="L254" s="14">
        <f t="shared" si="25"/>
        <v>0</v>
      </c>
      <c r="M254" s="14">
        <f t="shared" ref="M254" si="143">+ROUND(L254*$E254,2)</f>
        <v>0</v>
      </c>
    </row>
    <row r="255" spans="1:13" ht="33">
      <c r="A255" s="13">
        <f t="shared" si="26"/>
        <v>242</v>
      </c>
      <c r="B255" s="27" t="s">
        <v>909</v>
      </c>
      <c r="C255" s="17" t="s">
        <v>12</v>
      </c>
      <c r="D255" s="16">
        <v>20.94</v>
      </c>
      <c r="E255" s="16">
        <v>0</v>
      </c>
      <c r="F255" s="15"/>
      <c r="G255" s="392">
        <f t="shared" si="24"/>
        <v>0</v>
      </c>
      <c r="H255" s="15"/>
      <c r="I255" s="392">
        <f t="shared" ref="I255" si="144">+ROUND(H255*$E255,2)</f>
        <v>0</v>
      </c>
      <c r="J255" s="15"/>
      <c r="K255" s="392">
        <f t="shared" ref="K255" si="145">+ROUND(J255*$E255,2)</f>
        <v>0</v>
      </c>
      <c r="L255" s="14">
        <f t="shared" si="25"/>
        <v>0</v>
      </c>
      <c r="M255" s="14">
        <f t="shared" ref="M255" si="146">+ROUND(L255*$E255,2)</f>
        <v>0</v>
      </c>
    </row>
    <row r="256" spans="1:13" ht="33">
      <c r="A256" s="13">
        <f t="shared" si="26"/>
        <v>243</v>
      </c>
      <c r="B256" s="27" t="s">
        <v>911</v>
      </c>
      <c r="C256" s="17" t="s">
        <v>12</v>
      </c>
      <c r="D256" s="16">
        <v>22.27</v>
      </c>
      <c r="E256" s="16">
        <v>0</v>
      </c>
      <c r="F256" s="15"/>
      <c r="G256" s="392">
        <f t="shared" si="24"/>
        <v>0</v>
      </c>
      <c r="H256" s="15"/>
      <c r="I256" s="392">
        <f t="shared" ref="I256" si="147">+ROUND(H256*$E256,2)</f>
        <v>0</v>
      </c>
      <c r="J256" s="15"/>
      <c r="K256" s="392">
        <f t="shared" ref="K256" si="148">+ROUND(J256*$E256,2)</f>
        <v>0</v>
      </c>
      <c r="L256" s="14">
        <f t="shared" si="25"/>
        <v>0</v>
      </c>
      <c r="M256" s="14">
        <f t="shared" ref="M256" si="149">+ROUND(L256*$E256,2)</f>
        <v>0</v>
      </c>
    </row>
    <row r="257" spans="1:13" ht="16.5">
      <c r="A257" s="13">
        <f t="shared" si="26"/>
        <v>244</v>
      </c>
      <c r="B257" s="27" t="s">
        <v>121</v>
      </c>
      <c r="C257" s="17" t="s">
        <v>12</v>
      </c>
      <c r="D257" s="16">
        <v>4.8449999999999998</v>
      </c>
      <c r="E257" s="16">
        <v>0</v>
      </c>
      <c r="F257" s="15"/>
      <c r="G257" s="392">
        <f t="shared" si="24"/>
        <v>0</v>
      </c>
      <c r="H257" s="15"/>
      <c r="I257" s="392">
        <f t="shared" ref="I257" si="150">+ROUND(H257*$E257,2)</f>
        <v>0</v>
      </c>
      <c r="J257" s="15"/>
      <c r="K257" s="392">
        <f t="shared" ref="K257" si="151">+ROUND(J257*$E257,2)</f>
        <v>0</v>
      </c>
      <c r="L257" s="14">
        <f t="shared" si="25"/>
        <v>0</v>
      </c>
      <c r="M257" s="14">
        <f t="shared" ref="M257" si="152">+ROUND(L257*$E257,2)</f>
        <v>0</v>
      </c>
    </row>
    <row r="258" spans="1:13" ht="16.5">
      <c r="A258" s="13">
        <f t="shared" si="26"/>
        <v>245</v>
      </c>
      <c r="B258" s="27" t="s">
        <v>120</v>
      </c>
      <c r="C258" s="17" t="s">
        <v>12</v>
      </c>
      <c r="D258" s="16">
        <v>4.6559999999999997</v>
      </c>
      <c r="E258" s="16">
        <v>0</v>
      </c>
      <c r="F258" s="15"/>
      <c r="G258" s="392">
        <f t="shared" si="24"/>
        <v>0</v>
      </c>
      <c r="H258" s="15"/>
      <c r="I258" s="392">
        <f t="shared" ref="I258" si="153">+ROUND(H258*$E258,2)</f>
        <v>0</v>
      </c>
      <c r="J258" s="15"/>
      <c r="K258" s="392">
        <f t="shared" ref="K258" si="154">+ROUND(J258*$E258,2)</f>
        <v>0</v>
      </c>
      <c r="L258" s="14">
        <f t="shared" si="25"/>
        <v>0</v>
      </c>
      <c r="M258" s="14">
        <f t="shared" ref="M258" si="155">+ROUND(L258*$E258,2)</f>
        <v>0</v>
      </c>
    </row>
    <row r="259" spans="1:13" ht="16.5">
      <c r="A259" s="13">
        <f t="shared" si="26"/>
        <v>246</v>
      </c>
      <c r="B259" s="27" t="s">
        <v>119</v>
      </c>
      <c r="C259" s="17" t="s">
        <v>12</v>
      </c>
      <c r="D259" s="16">
        <v>6.1409999999999991</v>
      </c>
      <c r="E259" s="16">
        <v>0</v>
      </c>
      <c r="F259" s="15"/>
      <c r="G259" s="392">
        <f t="shared" si="24"/>
        <v>0</v>
      </c>
      <c r="H259" s="15"/>
      <c r="I259" s="392">
        <f t="shared" ref="I259" si="156">+ROUND(H259*$E259,2)</f>
        <v>0</v>
      </c>
      <c r="J259" s="15"/>
      <c r="K259" s="392">
        <f t="shared" ref="K259" si="157">+ROUND(J259*$E259,2)</f>
        <v>0</v>
      </c>
      <c r="L259" s="14">
        <f t="shared" si="25"/>
        <v>0</v>
      </c>
      <c r="M259" s="14">
        <f t="shared" ref="M259" si="158">+ROUND(L259*$E259,2)</f>
        <v>0</v>
      </c>
    </row>
    <row r="260" spans="1:13" ht="16.5">
      <c r="A260" s="13">
        <f t="shared" si="26"/>
        <v>247</v>
      </c>
      <c r="B260" s="27" t="s">
        <v>903</v>
      </c>
      <c r="C260" s="17" t="s">
        <v>12</v>
      </c>
      <c r="D260" s="16">
        <v>5.1959999999999997</v>
      </c>
      <c r="E260" s="16">
        <v>0</v>
      </c>
      <c r="F260" s="15"/>
      <c r="G260" s="392">
        <f t="shared" si="24"/>
        <v>0</v>
      </c>
      <c r="H260" s="15"/>
      <c r="I260" s="392">
        <f t="shared" ref="I260" si="159">+ROUND(H260*$E260,2)</f>
        <v>0</v>
      </c>
      <c r="J260" s="15"/>
      <c r="K260" s="392">
        <f t="shared" ref="K260" si="160">+ROUND(J260*$E260,2)</f>
        <v>0</v>
      </c>
      <c r="L260" s="14">
        <f t="shared" si="25"/>
        <v>0</v>
      </c>
      <c r="M260" s="14">
        <f t="shared" ref="M260" si="161">+ROUND(L260*$E260,2)</f>
        <v>0</v>
      </c>
    </row>
    <row r="261" spans="1:13" ht="16.5">
      <c r="A261" s="13">
        <f t="shared" si="26"/>
        <v>248</v>
      </c>
      <c r="B261" s="27" t="s">
        <v>915</v>
      </c>
      <c r="C261" s="17"/>
      <c r="D261" s="16">
        <v>5.2290000000000001</v>
      </c>
      <c r="E261" s="16">
        <v>0</v>
      </c>
      <c r="F261" s="15"/>
      <c r="G261" s="392">
        <f t="shared" si="24"/>
        <v>0</v>
      </c>
      <c r="H261" s="15"/>
      <c r="I261" s="392">
        <f t="shared" ref="I261" si="162">+ROUND(H261*$E261,2)</f>
        <v>0</v>
      </c>
      <c r="J261" s="15"/>
      <c r="K261" s="392">
        <f t="shared" ref="K261" si="163">+ROUND(J261*$E261,2)</f>
        <v>0</v>
      </c>
      <c r="L261" s="14">
        <f t="shared" si="25"/>
        <v>0</v>
      </c>
      <c r="M261" s="14">
        <f t="shared" ref="M261" si="164">+ROUND(L261*$E261,2)</f>
        <v>0</v>
      </c>
    </row>
    <row r="262" spans="1:13" ht="16.5">
      <c r="A262" s="13">
        <f t="shared" si="26"/>
        <v>249</v>
      </c>
      <c r="B262" s="27" t="s">
        <v>905</v>
      </c>
      <c r="C262" s="17" t="s">
        <v>12</v>
      </c>
      <c r="D262" s="16">
        <v>5.9279999999999999</v>
      </c>
      <c r="E262" s="16">
        <v>0</v>
      </c>
      <c r="F262" s="15"/>
      <c r="G262" s="392">
        <f t="shared" si="24"/>
        <v>0</v>
      </c>
      <c r="H262" s="15"/>
      <c r="I262" s="392">
        <f t="shared" ref="I262" si="165">+ROUND(H262*$E262,2)</f>
        <v>0</v>
      </c>
      <c r="J262" s="15"/>
      <c r="K262" s="392">
        <f t="shared" ref="K262" si="166">+ROUND(J262*$E262,2)</f>
        <v>0</v>
      </c>
      <c r="L262" s="14">
        <f t="shared" si="25"/>
        <v>0</v>
      </c>
      <c r="M262" s="14">
        <f t="shared" ref="M262" si="167">+ROUND(L262*$E262,2)</f>
        <v>0</v>
      </c>
    </row>
    <row r="263" spans="1:13" ht="16.5">
      <c r="A263" s="13">
        <f t="shared" si="26"/>
        <v>250</v>
      </c>
      <c r="B263" s="27" t="s">
        <v>118</v>
      </c>
      <c r="C263" s="17" t="s">
        <v>12</v>
      </c>
      <c r="D263" s="16">
        <v>4.4909999999999997</v>
      </c>
      <c r="E263" s="16">
        <v>0</v>
      </c>
      <c r="F263" s="15"/>
      <c r="G263" s="392">
        <f t="shared" si="24"/>
        <v>0</v>
      </c>
      <c r="H263" s="15"/>
      <c r="I263" s="392">
        <f t="shared" ref="I263" si="168">+ROUND(H263*$E263,2)</f>
        <v>0</v>
      </c>
      <c r="J263" s="15"/>
      <c r="K263" s="392">
        <f t="shared" ref="K263" si="169">+ROUND(J263*$E263,2)</f>
        <v>0</v>
      </c>
      <c r="L263" s="14">
        <f t="shared" si="25"/>
        <v>0</v>
      </c>
      <c r="M263" s="14">
        <f t="shared" ref="M263" si="170">+ROUND(L263*$E263,2)</f>
        <v>0</v>
      </c>
    </row>
    <row r="264" spans="1:13" ht="16.5">
      <c r="A264" s="13">
        <f t="shared" si="26"/>
        <v>251</v>
      </c>
      <c r="B264" s="27" t="s">
        <v>117</v>
      </c>
      <c r="C264" s="17" t="s">
        <v>12</v>
      </c>
      <c r="D264" s="16">
        <v>5.0909999999999993</v>
      </c>
      <c r="E264" s="16">
        <v>0</v>
      </c>
      <c r="F264" s="15"/>
      <c r="G264" s="392">
        <f t="shared" si="24"/>
        <v>0</v>
      </c>
      <c r="H264" s="15"/>
      <c r="I264" s="392">
        <f t="shared" ref="I264" si="171">+ROUND(H264*$E264,2)</f>
        <v>0</v>
      </c>
      <c r="J264" s="15"/>
      <c r="K264" s="392">
        <f t="shared" ref="K264" si="172">+ROUND(J264*$E264,2)</f>
        <v>0</v>
      </c>
      <c r="L264" s="14">
        <f t="shared" si="25"/>
        <v>0</v>
      </c>
      <c r="M264" s="14">
        <f t="shared" ref="M264" si="173">+ROUND(L264*$E264,2)</f>
        <v>0</v>
      </c>
    </row>
    <row r="265" spans="1:13" ht="16.5">
      <c r="A265" s="13">
        <f t="shared" si="26"/>
        <v>252</v>
      </c>
      <c r="B265" s="27" t="s">
        <v>908</v>
      </c>
      <c r="C265" s="17" t="s">
        <v>12</v>
      </c>
      <c r="D265" s="16">
        <v>6.1109999999999998</v>
      </c>
      <c r="E265" s="16">
        <v>0</v>
      </c>
      <c r="F265" s="15"/>
      <c r="G265" s="392">
        <f t="shared" si="24"/>
        <v>0</v>
      </c>
      <c r="H265" s="15"/>
      <c r="I265" s="392">
        <f t="shared" ref="I265" si="174">+ROUND(H265*$E265,2)</f>
        <v>0</v>
      </c>
      <c r="J265" s="15"/>
      <c r="K265" s="392">
        <f t="shared" ref="K265" si="175">+ROUND(J265*$E265,2)</f>
        <v>0</v>
      </c>
      <c r="L265" s="14">
        <f t="shared" si="25"/>
        <v>0</v>
      </c>
      <c r="M265" s="14">
        <f t="shared" ref="M265" si="176">+ROUND(L265*$E265,2)</f>
        <v>0</v>
      </c>
    </row>
    <row r="266" spans="1:13" ht="16.5">
      <c r="A266" s="13">
        <f t="shared" si="26"/>
        <v>253</v>
      </c>
      <c r="B266" s="27" t="s">
        <v>910</v>
      </c>
      <c r="C266" s="17" t="s">
        <v>12</v>
      </c>
      <c r="D266" s="16">
        <v>6.282</v>
      </c>
      <c r="E266" s="16">
        <v>0</v>
      </c>
      <c r="F266" s="15"/>
      <c r="G266" s="392">
        <f t="shared" si="24"/>
        <v>0</v>
      </c>
      <c r="H266" s="15"/>
      <c r="I266" s="392">
        <f t="shared" ref="I266" si="177">+ROUND(H266*$E266,2)</f>
        <v>0</v>
      </c>
      <c r="J266" s="15"/>
      <c r="K266" s="392">
        <f t="shared" ref="K266" si="178">+ROUND(J266*$E266,2)</f>
        <v>0</v>
      </c>
      <c r="L266" s="14">
        <f t="shared" si="25"/>
        <v>0</v>
      </c>
      <c r="M266" s="14">
        <f t="shared" ref="M266" si="179">+ROUND(L266*$E266,2)</f>
        <v>0</v>
      </c>
    </row>
    <row r="267" spans="1:13" ht="16.5">
      <c r="A267" s="13">
        <f t="shared" si="26"/>
        <v>254</v>
      </c>
      <c r="B267" s="27" t="s">
        <v>912</v>
      </c>
      <c r="C267" s="17" t="s">
        <v>12</v>
      </c>
      <c r="D267" s="16">
        <v>6.681</v>
      </c>
      <c r="E267" s="16">
        <v>0</v>
      </c>
      <c r="F267" s="15"/>
      <c r="G267" s="392">
        <f t="shared" si="24"/>
        <v>0</v>
      </c>
      <c r="H267" s="15"/>
      <c r="I267" s="392">
        <f t="shared" ref="I267" si="180">+ROUND(H267*$E267,2)</f>
        <v>0</v>
      </c>
      <c r="J267" s="15"/>
      <c r="K267" s="392">
        <f t="shared" ref="K267" si="181">+ROUND(J267*$E267,2)</f>
        <v>0</v>
      </c>
      <c r="L267" s="14">
        <f t="shared" si="25"/>
        <v>0</v>
      </c>
      <c r="M267" s="14">
        <f t="shared" ref="M267" si="182">+ROUND(L267*$E267,2)</f>
        <v>0</v>
      </c>
    </row>
    <row r="268" spans="1:13" ht="16.5">
      <c r="A268" s="13">
        <f t="shared" si="26"/>
        <v>255</v>
      </c>
      <c r="B268" s="18" t="s">
        <v>816</v>
      </c>
      <c r="C268" s="17" t="s">
        <v>12</v>
      </c>
      <c r="D268" s="16">
        <v>9.85</v>
      </c>
      <c r="E268" s="16">
        <v>9.8699999999999992</v>
      </c>
      <c r="F268" s="15">
        <v>93</v>
      </c>
      <c r="G268" s="392">
        <f t="shared" si="24"/>
        <v>917.91</v>
      </c>
      <c r="H268" s="15">
        <v>93</v>
      </c>
      <c r="I268" s="392">
        <f t="shared" ref="I268" si="183">+ROUND(H268*$E268,2)</f>
        <v>917.91</v>
      </c>
      <c r="J268" s="15"/>
      <c r="K268" s="392">
        <f t="shared" ref="K268" si="184">+ROUND(J268*$E268,2)</f>
        <v>0</v>
      </c>
      <c r="L268" s="14">
        <f t="shared" si="25"/>
        <v>186</v>
      </c>
      <c r="M268" s="14">
        <f t="shared" ref="M268" si="185">+ROUND(L268*$E268,2)</f>
        <v>1835.82</v>
      </c>
    </row>
    <row r="269" spans="1:13" ht="16.5">
      <c r="A269" s="13">
        <f t="shared" si="26"/>
        <v>256</v>
      </c>
      <c r="B269" s="18" t="s">
        <v>815</v>
      </c>
      <c r="C269" s="17" t="s">
        <v>12</v>
      </c>
      <c r="D269" s="16">
        <v>12.8</v>
      </c>
      <c r="E269" s="16">
        <v>12.83</v>
      </c>
      <c r="F269" s="15">
        <v>16</v>
      </c>
      <c r="G269" s="392">
        <f t="shared" si="24"/>
        <v>205.28</v>
      </c>
      <c r="H269" s="15">
        <v>14</v>
      </c>
      <c r="I269" s="392">
        <f t="shared" ref="I269" si="186">+ROUND(H269*$E269,2)</f>
        <v>179.62</v>
      </c>
      <c r="J269" s="15">
        <v>2</v>
      </c>
      <c r="K269" s="392">
        <f t="shared" ref="K269" si="187">+ROUND(J269*$E269,2)</f>
        <v>25.66</v>
      </c>
      <c r="L269" s="14">
        <f t="shared" si="25"/>
        <v>32</v>
      </c>
      <c r="M269" s="14">
        <f t="shared" ref="M269" si="188">+ROUND(L269*$E269,2)</f>
        <v>410.56</v>
      </c>
    </row>
    <row r="270" spans="1:13" ht="16.5">
      <c r="A270" s="13">
        <f t="shared" si="26"/>
        <v>257</v>
      </c>
      <c r="B270" s="18" t="s">
        <v>814</v>
      </c>
      <c r="C270" s="17" t="s">
        <v>12</v>
      </c>
      <c r="D270" s="16">
        <v>19.64</v>
      </c>
      <c r="E270" s="16">
        <v>19.68</v>
      </c>
      <c r="F270" s="15">
        <v>5</v>
      </c>
      <c r="G270" s="392">
        <f t="shared" si="24"/>
        <v>98.4</v>
      </c>
      <c r="H270" s="15">
        <v>8</v>
      </c>
      <c r="I270" s="392">
        <f t="shared" ref="I270" si="189">+ROUND(H270*$E270,2)</f>
        <v>157.44</v>
      </c>
      <c r="J270" s="15"/>
      <c r="K270" s="392">
        <f t="shared" ref="K270" si="190">+ROUND(J270*$E270,2)</f>
        <v>0</v>
      </c>
      <c r="L270" s="14">
        <f t="shared" si="25"/>
        <v>13</v>
      </c>
      <c r="M270" s="14">
        <f t="shared" ref="M270" si="191">+ROUND(L270*$E270,2)</f>
        <v>255.84</v>
      </c>
    </row>
    <row r="271" spans="1:13" ht="16.5">
      <c r="A271" s="13">
        <f t="shared" si="26"/>
        <v>258</v>
      </c>
      <c r="B271" s="18" t="s">
        <v>813</v>
      </c>
      <c r="C271" s="17" t="s">
        <v>12</v>
      </c>
      <c r="D271" s="16">
        <v>24.51</v>
      </c>
      <c r="E271" s="16">
        <v>0</v>
      </c>
      <c r="F271" s="15"/>
      <c r="G271" s="392">
        <f t="shared" si="24"/>
        <v>0</v>
      </c>
      <c r="H271" s="15"/>
      <c r="I271" s="392">
        <f t="shared" ref="I271" si="192">+ROUND(H271*$E271,2)</f>
        <v>0</v>
      </c>
      <c r="J271" s="15"/>
      <c r="K271" s="392">
        <f t="shared" ref="K271" si="193">+ROUND(J271*$E271,2)</f>
        <v>0</v>
      </c>
      <c r="L271" s="14">
        <f t="shared" si="25"/>
        <v>0</v>
      </c>
      <c r="M271" s="14">
        <f t="shared" ref="M271" si="194">+ROUND(L271*$E271,2)</f>
        <v>0</v>
      </c>
    </row>
    <row r="272" spans="1:13" ht="16.5">
      <c r="A272" s="13">
        <f t="shared" si="26"/>
        <v>259</v>
      </c>
      <c r="B272" s="18" t="s">
        <v>812</v>
      </c>
      <c r="C272" s="17" t="s">
        <v>12</v>
      </c>
      <c r="D272" s="16">
        <v>25.94</v>
      </c>
      <c r="E272" s="16">
        <v>0</v>
      </c>
      <c r="F272" s="15"/>
      <c r="G272" s="392">
        <f t="shared" si="24"/>
        <v>0</v>
      </c>
      <c r="H272" s="15"/>
      <c r="I272" s="392">
        <f t="shared" ref="I272" si="195">+ROUND(H272*$E272,2)</f>
        <v>0</v>
      </c>
      <c r="J272" s="15"/>
      <c r="K272" s="392">
        <f t="shared" ref="K272" si="196">+ROUND(J272*$E272,2)</f>
        <v>0</v>
      </c>
      <c r="L272" s="14">
        <f t="shared" si="25"/>
        <v>0</v>
      </c>
      <c r="M272" s="14">
        <f t="shared" ref="M272" si="197">+ROUND(L272*$E272,2)</f>
        <v>0</v>
      </c>
    </row>
    <row r="273" spans="1:13" ht="16.5">
      <c r="A273" s="13">
        <f t="shared" si="26"/>
        <v>260</v>
      </c>
      <c r="B273" s="18" t="s">
        <v>811</v>
      </c>
      <c r="C273" s="17" t="s">
        <v>12</v>
      </c>
      <c r="D273" s="16">
        <v>27.25</v>
      </c>
      <c r="E273" s="16">
        <v>0</v>
      </c>
      <c r="F273" s="15"/>
      <c r="G273" s="392">
        <f t="shared" si="24"/>
        <v>0</v>
      </c>
      <c r="H273" s="15"/>
      <c r="I273" s="392">
        <f t="shared" ref="I273" si="198">+ROUND(H273*$E273,2)</f>
        <v>0</v>
      </c>
      <c r="J273" s="15"/>
      <c r="K273" s="392">
        <f t="shared" ref="K273" si="199">+ROUND(J273*$E273,2)</f>
        <v>0</v>
      </c>
      <c r="L273" s="14">
        <f t="shared" si="25"/>
        <v>0</v>
      </c>
      <c r="M273" s="14">
        <f t="shared" ref="M273" si="200">+ROUND(L273*$E273,2)</f>
        <v>0</v>
      </c>
    </row>
    <row r="274" spans="1:13" ht="16.5">
      <c r="A274" s="13">
        <f t="shared" si="26"/>
        <v>261</v>
      </c>
      <c r="B274" s="18" t="s">
        <v>810</v>
      </c>
      <c r="C274" s="17" t="s">
        <v>12</v>
      </c>
      <c r="D274" s="16">
        <v>34.99</v>
      </c>
      <c r="E274" s="16">
        <v>0</v>
      </c>
      <c r="F274" s="15"/>
      <c r="G274" s="392">
        <f t="shared" si="24"/>
        <v>0</v>
      </c>
      <c r="H274" s="15"/>
      <c r="I274" s="392">
        <f t="shared" ref="I274" si="201">+ROUND(H274*$E274,2)</f>
        <v>0</v>
      </c>
      <c r="J274" s="15"/>
      <c r="K274" s="392">
        <f t="shared" ref="K274" si="202">+ROUND(J274*$E274,2)</f>
        <v>0</v>
      </c>
      <c r="L274" s="14">
        <f t="shared" si="25"/>
        <v>0</v>
      </c>
      <c r="M274" s="14">
        <f t="shared" ref="M274" si="203">+ROUND(L274*$E274,2)</f>
        <v>0</v>
      </c>
    </row>
    <row r="275" spans="1:13" ht="16.5">
      <c r="A275" s="13">
        <f t="shared" si="26"/>
        <v>262</v>
      </c>
      <c r="B275" s="18" t="s">
        <v>809</v>
      </c>
      <c r="C275" s="17" t="s">
        <v>12</v>
      </c>
      <c r="D275" s="16">
        <v>33.18</v>
      </c>
      <c r="E275" s="16">
        <v>0</v>
      </c>
      <c r="F275" s="15"/>
      <c r="G275" s="392">
        <f t="shared" si="24"/>
        <v>0</v>
      </c>
      <c r="H275" s="15"/>
      <c r="I275" s="392">
        <f t="shared" ref="I275" si="204">+ROUND(H275*$E275,2)</f>
        <v>0</v>
      </c>
      <c r="J275" s="15"/>
      <c r="K275" s="392">
        <f t="shared" ref="K275" si="205">+ROUND(J275*$E275,2)</f>
        <v>0</v>
      </c>
      <c r="L275" s="14">
        <f t="shared" si="25"/>
        <v>0</v>
      </c>
      <c r="M275" s="14">
        <f t="shared" ref="M275" si="206">+ROUND(L275*$E275,2)</f>
        <v>0</v>
      </c>
    </row>
    <row r="276" spans="1:13" ht="16.5">
      <c r="A276" s="13">
        <f t="shared" si="26"/>
        <v>263</v>
      </c>
      <c r="B276" s="18" t="s">
        <v>808</v>
      </c>
      <c r="C276" s="17" t="s">
        <v>12</v>
      </c>
      <c r="D276" s="16">
        <v>34.29</v>
      </c>
      <c r="E276" s="16">
        <v>0</v>
      </c>
      <c r="F276" s="15"/>
      <c r="G276" s="392">
        <f t="shared" si="24"/>
        <v>0</v>
      </c>
      <c r="H276" s="15"/>
      <c r="I276" s="392">
        <f t="shared" ref="I276" si="207">+ROUND(H276*$E276,2)</f>
        <v>0</v>
      </c>
      <c r="J276" s="15"/>
      <c r="K276" s="392">
        <f t="shared" ref="K276" si="208">+ROUND(J276*$E276,2)</f>
        <v>0</v>
      </c>
      <c r="L276" s="14">
        <f t="shared" si="25"/>
        <v>0</v>
      </c>
      <c r="M276" s="14">
        <f t="shared" ref="M276" si="209">+ROUND(L276*$E276,2)</f>
        <v>0</v>
      </c>
    </row>
    <row r="277" spans="1:13" ht="16.5">
      <c r="A277" s="13">
        <f t="shared" si="26"/>
        <v>264</v>
      </c>
      <c r="B277" s="18" t="s">
        <v>807</v>
      </c>
      <c r="C277" s="17" t="s">
        <v>12</v>
      </c>
      <c r="D277" s="16">
        <v>36.729999999999997</v>
      </c>
      <c r="E277" s="16">
        <v>0</v>
      </c>
      <c r="F277" s="15"/>
      <c r="G277" s="392">
        <f t="shared" si="24"/>
        <v>0</v>
      </c>
      <c r="H277" s="15"/>
      <c r="I277" s="392">
        <f t="shared" ref="I277" si="210">+ROUND(H277*$E277,2)</f>
        <v>0</v>
      </c>
      <c r="J277" s="15"/>
      <c r="K277" s="392">
        <f t="shared" ref="K277" si="211">+ROUND(J277*$E277,2)</f>
        <v>0</v>
      </c>
      <c r="L277" s="14">
        <f t="shared" si="25"/>
        <v>0</v>
      </c>
      <c r="M277" s="14">
        <f t="shared" ref="M277" si="212">+ROUND(L277*$E277,2)</f>
        <v>0</v>
      </c>
    </row>
    <row r="278" spans="1:13" ht="16.5">
      <c r="A278" s="13">
        <f t="shared" si="26"/>
        <v>265</v>
      </c>
      <c r="B278" s="18" t="s">
        <v>806</v>
      </c>
      <c r="C278" s="17" t="s">
        <v>12</v>
      </c>
      <c r="D278" s="16">
        <v>37.9</v>
      </c>
      <c r="E278" s="16">
        <v>0</v>
      </c>
      <c r="F278" s="15"/>
      <c r="G278" s="392">
        <f t="shared" si="24"/>
        <v>0</v>
      </c>
      <c r="H278" s="15"/>
      <c r="I278" s="392">
        <f t="shared" ref="I278" si="213">+ROUND(H278*$E278,2)</f>
        <v>0</v>
      </c>
      <c r="J278" s="15"/>
      <c r="K278" s="392">
        <f t="shared" ref="K278" si="214">+ROUND(J278*$E278,2)</f>
        <v>0</v>
      </c>
      <c r="L278" s="14">
        <f t="shared" si="25"/>
        <v>0</v>
      </c>
      <c r="M278" s="14">
        <f t="shared" ref="M278" si="215">+ROUND(L278*$E278,2)</f>
        <v>0</v>
      </c>
    </row>
    <row r="279" spans="1:13" ht="16.5">
      <c r="A279" s="13">
        <f t="shared" si="26"/>
        <v>266</v>
      </c>
      <c r="B279" s="18" t="s">
        <v>805</v>
      </c>
      <c r="C279" s="17" t="s">
        <v>12</v>
      </c>
      <c r="D279" s="16">
        <v>39.130000000000003</v>
      </c>
      <c r="E279" s="16">
        <v>0</v>
      </c>
      <c r="F279" s="15"/>
      <c r="G279" s="392">
        <f t="shared" ref="G279:G342" si="216">+ROUND(F279*$E279,2)</f>
        <v>0</v>
      </c>
      <c r="H279" s="15"/>
      <c r="I279" s="392">
        <f t="shared" ref="I279" si="217">+ROUND(H279*$E279,2)</f>
        <v>0</v>
      </c>
      <c r="J279" s="15"/>
      <c r="K279" s="392">
        <f t="shared" ref="K279" si="218">+ROUND(J279*$E279,2)</f>
        <v>0</v>
      </c>
      <c r="L279" s="14">
        <f t="shared" ref="L279:L342" si="219">F279+H279+J279</f>
        <v>0</v>
      </c>
      <c r="M279" s="14">
        <f t="shared" ref="M279" si="220">+ROUND(L279*$E279,2)</f>
        <v>0</v>
      </c>
    </row>
    <row r="280" spans="1:13" ht="16.5">
      <c r="A280" s="13">
        <f t="shared" si="26"/>
        <v>267</v>
      </c>
      <c r="B280" s="18" t="s">
        <v>116</v>
      </c>
      <c r="C280" s="17" t="s">
        <v>12</v>
      </c>
      <c r="D280" s="16">
        <v>7.3874999999999993</v>
      </c>
      <c r="E280" s="16">
        <v>0</v>
      </c>
      <c r="F280" s="15"/>
      <c r="G280" s="392">
        <f t="shared" si="216"/>
        <v>0</v>
      </c>
      <c r="H280" s="15"/>
      <c r="I280" s="392">
        <f t="shared" ref="I280" si="221">+ROUND(H280*$E280,2)</f>
        <v>0</v>
      </c>
      <c r="J280" s="15"/>
      <c r="K280" s="392">
        <f t="shared" ref="K280" si="222">+ROUND(J280*$E280,2)</f>
        <v>0</v>
      </c>
      <c r="L280" s="14">
        <f t="shared" si="219"/>
        <v>0</v>
      </c>
      <c r="M280" s="14">
        <f t="shared" ref="M280" si="223">+ROUND(L280*$E280,2)</f>
        <v>0</v>
      </c>
    </row>
    <row r="281" spans="1:13" ht="16.5">
      <c r="A281" s="13">
        <f t="shared" si="26"/>
        <v>268</v>
      </c>
      <c r="B281" s="18" t="s">
        <v>115</v>
      </c>
      <c r="C281" s="17" t="s">
        <v>12</v>
      </c>
      <c r="D281" s="16">
        <v>9.6000000000000014</v>
      </c>
      <c r="E281" s="16">
        <v>0</v>
      </c>
      <c r="F281" s="15"/>
      <c r="G281" s="392">
        <f t="shared" si="216"/>
        <v>0</v>
      </c>
      <c r="H281" s="15"/>
      <c r="I281" s="392">
        <f t="shared" ref="I281" si="224">+ROUND(H281*$E281,2)</f>
        <v>0</v>
      </c>
      <c r="J281" s="15"/>
      <c r="K281" s="392">
        <f t="shared" ref="K281" si="225">+ROUND(J281*$E281,2)</f>
        <v>0</v>
      </c>
      <c r="L281" s="14">
        <f t="shared" si="219"/>
        <v>0</v>
      </c>
      <c r="M281" s="14">
        <f t="shared" ref="M281" si="226">+ROUND(L281*$E281,2)</f>
        <v>0</v>
      </c>
    </row>
    <row r="282" spans="1:13" ht="16.5">
      <c r="A282" s="13">
        <f t="shared" ref="A282:A345" si="227">+A281+1</f>
        <v>269</v>
      </c>
      <c r="B282" s="18" t="s">
        <v>114</v>
      </c>
      <c r="C282" s="17" t="s">
        <v>12</v>
      </c>
      <c r="D282" s="16">
        <v>14.73</v>
      </c>
      <c r="E282" s="16">
        <v>0</v>
      </c>
      <c r="F282" s="15"/>
      <c r="G282" s="392">
        <f t="shared" si="216"/>
        <v>0</v>
      </c>
      <c r="H282" s="15"/>
      <c r="I282" s="392">
        <f t="shared" ref="I282" si="228">+ROUND(H282*$E282,2)</f>
        <v>0</v>
      </c>
      <c r="J282" s="15"/>
      <c r="K282" s="392">
        <f t="shared" ref="K282" si="229">+ROUND(J282*$E282,2)</f>
        <v>0</v>
      </c>
      <c r="L282" s="14">
        <f t="shared" si="219"/>
        <v>0</v>
      </c>
      <c r="M282" s="14">
        <f t="shared" ref="M282" si="230">+ROUND(L282*$E282,2)</f>
        <v>0</v>
      </c>
    </row>
    <row r="283" spans="1:13" ht="16.5">
      <c r="A283" s="13">
        <f t="shared" si="227"/>
        <v>270</v>
      </c>
      <c r="B283" s="18" t="s">
        <v>113</v>
      </c>
      <c r="C283" s="17" t="s">
        <v>12</v>
      </c>
      <c r="D283" s="16">
        <v>18.3825</v>
      </c>
      <c r="E283" s="16">
        <v>0</v>
      </c>
      <c r="F283" s="15"/>
      <c r="G283" s="392">
        <f t="shared" si="216"/>
        <v>0</v>
      </c>
      <c r="H283" s="15"/>
      <c r="I283" s="392">
        <f t="shared" ref="I283" si="231">+ROUND(H283*$E283,2)</f>
        <v>0</v>
      </c>
      <c r="J283" s="15"/>
      <c r="K283" s="392">
        <f t="shared" ref="K283" si="232">+ROUND(J283*$E283,2)</f>
        <v>0</v>
      </c>
      <c r="L283" s="14">
        <f t="shared" si="219"/>
        <v>0</v>
      </c>
      <c r="M283" s="14">
        <f t="shared" ref="M283" si="233">+ROUND(L283*$E283,2)</f>
        <v>0</v>
      </c>
    </row>
    <row r="284" spans="1:13" ht="16.5">
      <c r="A284" s="13">
        <f t="shared" si="227"/>
        <v>271</v>
      </c>
      <c r="B284" s="18" t="s">
        <v>112</v>
      </c>
      <c r="C284" s="17" t="s">
        <v>12</v>
      </c>
      <c r="D284" s="16">
        <v>19.455000000000002</v>
      </c>
      <c r="E284" s="16">
        <v>0</v>
      </c>
      <c r="F284" s="15"/>
      <c r="G284" s="392">
        <f t="shared" si="216"/>
        <v>0</v>
      </c>
      <c r="H284" s="15"/>
      <c r="I284" s="392">
        <f t="shared" ref="I284" si="234">+ROUND(H284*$E284,2)</f>
        <v>0</v>
      </c>
      <c r="J284" s="15"/>
      <c r="K284" s="392">
        <f t="shared" ref="K284" si="235">+ROUND(J284*$E284,2)</f>
        <v>0</v>
      </c>
      <c r="L284" s="14">
        <f t="shared" si="219"/>
        <v>0</v>
      </c>
      <c r="M284" s="14">
        <f t="shared" ref="M284" si="236">+ROUND(L284*$E284,2)</f>
        <v>0</v>
      </c>
    </row>
    <row r="285" spans="1:13" ht="16.5">
      <c r="A285" s="13">
        <f t="shared" si="227"/>
        <v>272</v>
      </c>
      <c r="B285" s="18" t="s">
        <v>111</v>
      </c>
      <c r="C285" s="17" t="s">
        <v>12</v>
      </c>
      <c r="D285" s="16">
        <v>20.4375</v>
      </c>
      <c r="E285" s="16">
        <v>0</v>
      </c>
      <c r="F285" s="15"/>
      <c r="G285" s="392">
        <f t="shared" si="216"/>
        <v>0</v>
      </c>
      <c r="H285" s="15"/>
      <c r="I285" s="392">
        <f t="shared" ref="I285" si="237">+ROUND(H285*$E285,2)</f>
        <v>0</v>
      </c>
      <c r="J285" s="15"/>
      <c r="K285" s="392">
        <f t="shared" ref="K285" si="238">+ROUND(J285*$E285,2)</f>
        <v>0</v>
      </c>
      <c r="L285" s="14">
        <f t="shared" si="219"/>
        <v>0</v>
      </c>
      <c r="M285" s="14">
        <f t="shared" ref="M285" si="239">+ROUND(L285*$E285,2)</f>
        <v>0</v>
      </c>
    </row>
    <row r="286" spans="1:13" ht="16.5">
      <c r="A286" s="13">
        <f t="shared" si="227"/>
        <v>273</v>
      </c>
      <c r="B286" s="18" t="s">
        <v>110</v>
      </c>
      <c r="C286" s="17" t="s">
        <v>12</v>
      </c>
      <c r="D286" s="16">
        <v>26.2425</v>
      </c>
      <c r="E286" s="16">
        <v>0</v>
      </c>
      <c r="F286" s="15"/>
      <c r="G286" s="392">
        <f t="shared" si="216"/>
        <v>0</v>
      </c>
      <c r="H286" s="15"/>
      <c r="I286" s="392">
        <f t="shared" ref="I286" si="240">+ROUND(H286*$E286,2)</f>
        <v>0</v>
      </c>
      <c r="J286" s="15"/>
      <c r="K286" s="392">
        <f t="shared" ref="K286" si="241">+ROUND(J286*$E286,2)</f>
        <v>0</v>
      </c>
      <c r="L286" s="14">
        <f t="shared" si="219"/>
        <v>0</v>
      </c>
      <c r="M286" s="14">
        <f t="shared" ref="M286" si="242">+ROUND(L286*$E286,2)</f>
        <v>0</v>
      </c>
    </row>
    <row r="287" spans="1:13" ht="16.5">
      <c r="A287" s="13">
        <f t="shared" si="227"/>
        <v>274</v>
      </c>
      <c r="B287" s="18" t="s">
        <v>109</v>
      </c>
      <c r="C287" s="17" t="s">
        <v>12</v>
      </c>
      <c r="D287" s="16">
        <v>24.884999999999998</v>
      </c>
      <c r="E287" s="16">
        <v>0</v>
      </c>
      <c r="F287" s="15"/>
      <c r="G287" s="392">
        <f t="shared" si="216"/>
        <v>0</v>
      </c>
      <c r="H287" s="15"/>
      <c r="I287" s="392">
        <f t="shared" ref="I287" si="243">+ROUND(H287*$E287,2)</f>
        <v>0</v>
      </c>
      <c r="J287" s="15"/>
      <c r="K287" s="392">
        <f t="shared" ref="K287" si="244">+ROUND(J287*$E287,2)</f>
        <v>0</v>
      </c>
      <c r="L287" s="14">
        <f t="shared" si="219"/>
        <v>0</v>
      </c>
      <c r="M287" s="14">
        <f t="shared" ref="M287" si="245">+ROUND(L287*$E287,2)</f>
        <v>0</v>
      </c>
    </row>
    <row r="288" spans="1:13" ht="16.5">
      <c r="A288" s="13">
        <f t="shared" si="227"/>
        <v>275</v>
      </c>
      <c r="B288" s="18" t="s">
        <v>108</v>
      </c>
      <c r="C288" s="17" t="s">
        <v>12</v>
      </c>
      <c r="D288" s="16">
        <v>25.717500000000001</v>
      </c>
      <c r="E288" s="16">
        <v>0</v>
      </c>
      <c r="F288" s="15"/>
      <c r="G288" s="392">
        <f t="shared" si="216"/>
        <v>0</v>
      </c>
      <c r="H288" s="15"/>
      <c r="I288" s="392">
        <f t="shared" ref="I288" si="246">+ROUND(H288*$E288,2)</f>
        <v>0</v>
      </c>
      <c r="J288" s="15"/>
      <c r="K288" s="392">
        <f t="shared" ref="K288" si="247">+ROUND(J288*$E288,2)</f>
        <v>0</v>
      </c>
      <c r="L288" s="14">
        <f t="shared" si="219"/>
        <v>0</v>
      </c>
      <c r="M288" s="14">
        <f t="shared" ref="M288" si="248">+ROUND(L288*$E288,2)</f>
        <v>0</v>
      </c>
    </row>
    <row r="289" spans="1:13" ht="16.5">
      <c r="A289" s="13">
        <f t="shared" si="227"/>
        <v>276</v>
      </c>
      <c r="B289" s="18" t="s">
        <v>107</v>
      </c>
      <c r="C289" s="17" t="s">
        <v>12</v>
      </c>
      <c r="D289" s="16">
        <v>27.547499999999999</v>
      </c>
      <c r="E289" s="16">
        <v>0</v>
      </c>
      <c r="F289" s="15"/>
      <c r="G289" s="392">
        <f t="shared" si="216"/>
        <v>0</v>
      </c>
      <c r="H289" s="15"/>
      <c r="I289" s="392">
        <f t="shared" ref="I289" si="249">+ROUND(H289*$E289,2)</f>
        <v>0</v>
      </c>
      <c r="J289" s="15"/>
      <c r="K289" s="392">
        <f t="shared" ref="K289" si="250">+ROUND(J289*$E289,2)</f>
        <v>0</v>
      </c>
      <c r="L289" s="14">
        <f t="shared" si="219"/>
        <v>0</v>
      </c>
      <c r="M289" s="14">
        <f t="shared" ref="M289" si="251">+ROUND(L289*$E289,2)</f>
        <v>0</v>
      </c>
    </row>
    <row r="290" spans="1:13" ht="16.5">
      <c r="A290" s="13">
        <f t="shared" si="227"/>
        <v>277</v>
      </c>
      <c r="B290" s="18" t="s">
        <v>106</v>
      </c>
      <c r="C290" s="17" t="s">
        <v>12</v>
      </c>
      <c r="D290" s="16">
        <v>28.424999999999997</v>
      </c>
      <c r="E290" s="16">
        <v>0</v>
      </c>
      <c r="F290" s="15"/>
      <c r="G290" s="392">
        <f t="shared" si="216"/>
        <v>0</v>
      </c>
      <c r="H290" s="15"/>
      <c r="I290" s="392">
        <f t="shared" ref="I290" si="252">+ROUND(H290*$E290,2)</f>
        <v>0</v>
      </c>
      <c r="J290" s="15"/>
      <c r="K290" s="392">
        <f t="shared" ref="K290" si="253">+ROUND(J290*$E290,2)</f>
        <v>0</v>
      </c>
      <c r="L290" s="14">
        <f t="shared" si="219"/>
        <v>0</v>
      </c>
      <c r="M290" s="14">
        <f t="shared" ref="M290" si="254">+ROUND(L290*$E290,2)</f>
        <v>0</v>
      </c>
    </row>
    <row r="291" spans="1:13" ht="16.5">
      <c r="A291" s="13">
        <f t="shared" si="227"/>
        <v>278</v>
      </c>
      <c r="B291" s="18" t="s">
        <v>105</v>
      </c>
      <c r="C291" s="17" t="s">
        <v>12</v>
      </c>
      <c r="D291" s="16">
        <v>29.347500000000004</v>
      </c>
      <c r="E291" s="16">
        <v>0</v>
      </c>
      <c r="F291" s="15"/>
      <c r="G291" s="392">
        <f t="shared" si="216"/>
        <v>0</v>
      </c>
      <c r="H291" s="15"/>
      <c r="I291" s="392">
        <f t="shared" ref="I291" si="255">+ROUND(H291*$E291,2)</f>
        <v>0</v>
      </c>
      <c r="J291" s="15"/>
      <c r="K291" s="392">
        <f t="shared" ref="K291" si="256">+ROUND(J291*$E291,2)</f>
        <v>0</v>
      </c>
      <c r="L291" s="14">
        <f t="shared" si="219"/>
        <v>0</v>
      </c>
      <c r="M291" s="14">
        <f t="shared" ref="M291" si="257">+ROUND(L291*$E291,2)</f>
        <v>0</v>
      </c>
    </row>
    <row r="292" spans="1:13" ht="33">
      <c r="A292" s="13">
        <f t="shared" si="227"/>
        <v>279</v>
      </c>
      <c r="B292" s="18" t="s">
        <v>803</v>
      </c>
      <c r="C292" s="17" t="s">
        <v>12</v>
      </c>
      <c r="D292" s="16">
        <v>23.88</v>
      </c>
      <c r="E292" s="16">
        <v>0</v>
      </c>
      <c r="F292" s="15"/>
      <c r="G292" s="392">
        <f t="shared" si="216"/>
        <v>0</v>
      </c>
      <c r="H292" s="15"/>
      <c r="I292" s="392">
        <f t="shared" ref="I292" si="258">+ROUND(H292*$E292,2)</f>
        <v>0</v>
      </c>
      <c r="J292" s="15"/>
      <c r="K292" s="392">
        <f t="shared" ref="K292" si="259">+ROUND(J292*$E292,2)</f>
        <v>0</v>
      </c>
      <c r="L292" s="14">
        <f t="shared" si="219"/>
        <v>0</v>
      </c>
      <c r="M292" s="14">
        <f t="shared" ref="M292" si="260">+ROUND(L292*$E292,2)</f>
        <v>0</v>
      </c>
    </row>
    <row r="293" spans="1:13" ht="33">
      <c r="A293" s="13">
        <f t="shared" si="227"/>
        <v>280</v>
      </c>
      <c r="B293" s="18" t="s">
        <v>802</v>
      </c>
      <c r="C293" s="17" t="s">
        <v>12</v>
      </c>
      <c r="D293" s="16">
        <v>26.26</v>
      </c>
      <c r="E293" s="16">
        <v>0</v>
      </c>
      <c r="F293" s="15"/>
      <c r="G293" s="392">
        <f t="shared" si="216"/>
        <v>0</v>
      </c>
      <c r="H293" s="15"/>
      <c r="I293" s="392">
        <f t="shared" ref="I293" si="261">+ROUND(H293*$E293,2)</f>
        <v>0</v>
      </c>
      <c r="J293" s="15"/>
      <c r="K293" s="392">
        <f t="shared" ref="K293" si="262">+ROUND(J293*$E293,2)</f>
        <v>0</v>
      </c>
      <c r="L293" s="14">
        <f t="shared" si="219"/>
        <v>0</v>
      </c>
      <c r="M293" s="14">
        <f t="shared" ref="M293" si="263">+ROUND(L293*$E293,2)</f>
        <v>0</v>
      </c>
    </row>
    <row r="294" spans="1:13" ht="33">
      <c r="A294" s="13">
        <f t="shared" si="227"/>
        <v>281</v>
      </c>
      <c r="B294" s="18" t="s">
        <v>801</v>
      </c>
      <c r="C294" s="17" t="s">
        <v>12</v>
      </c>
      <c r="D294" s="16">
        <v>29.75</v>
      </c>
      <c r="E294" s="16">
        <v>0</v>
      </c>
      <c r="F294" s="15"/>
      <c r="G294" s="392">
        <f t="shared" si="216"/>
        <v>0</v>
      </c>
      <c r="H294" s="15"/>
      <c r="I294" s="392">
        <f t="shared" ref="I294" si="264">+ROUND(H294*$E294,2)</f>
        <v>0</v>
      </c>
      <c r="J294" s="15"/>
      <c r="K294" s="392">
        <f t="shared" ref="K294" si="265">+ROUND(J294*$E294,2)</f>
        <v>0</v>
      </c>
      <c r="L294" s="14">
        <f t="shared" si="219"/>
        <v>0</v>
      </c>
      <c r="M294" s="14">
        <f t="shared" ref="M294" si="266">+ROUND(L294*$E294,2)</f>
        <v>0</v>
      </c>
    </row>
    <row r="295" spans="1:13" ht="33">
      <c r="A295" s="13">
        <f t="shared" si="227"/>
        <v>282</v>
      </c>
      <c r="B295" s="18" t="s">
        <v>800</v>
      </c>
      <c r="C295" s="17" t="s">
        <v>12</v>
      </c>
      <c r="D295" s="16">
        <v>35.01</v>
      </c>
      <c r="E295" s="16">
        <v>0</v>
      </c>
      <c r="F295" s="15"/>
      <c r="G295" s="392">
        <f t="shared" si="216"/>
        <v>0</v>
      </c>
      <c r="H295" s="15"/>
      <c r="I295" s="392">
        <f t="shared" ref="I295" si="267">+ROUND(H295*$E295,2)</f>
        <v>0</v>
      </c>
      <c r="J295" s="15"/>
      <c r="K295" s="392">
        <f t="shared" ref="K295" si="268">+ROUND(J295*$E295,2)</f>
        <v>0</v>
      </c>
      <c r="L295" s="14">
        <f t="shared" si="219"/>
        <v>0</v>
      </c>
      <c r="M295" s="14">
        <f t="shared" ref="M295" si="269">+ROUND(L295*$E295,2)</f>
        <v>0</v>
      </c>
    </row>
    <row r="296" spans="1:13" ht="33">
      <c r="A296" s="13">
        <f t="shared" si="227"/>
        <v>283</v>
      </c>
      <c r="B296" s="18" t="s">
        <v>104</v>
      </c>
      <c r="C296" s="17" t="s">
        <v>12</v>
      </c>
      <c r="D296" s="16">
        <v>17.91</v>
      </c>
      <c r="E296" s="16">
        <v>0</v>
      </c>
      <c r="F296" s="15"/>
      <c r="G296" s="392">
        <f t="shared" si="216"/>
        <v>0</v>
      </c>
      <c r="H296" s="15"/>
      <c r="I296" s="392">
        <f t="shared" ref="I296" si="270">+ROUND(H296*$E296,2)</f>
        <v>0</v>
      </c>
      <c r="J296" s="15"/>
      <c r="K296" s="392">
        <f t="shared" ref="K296" si="271">+ROUND(J296*$E296,2)</f>
        <v>0</v>
      </c>
      <c r="L296" s="14">
        <f t="shared" si="219"/>
        <v>0</v>
      </c>
      <c r="M296" s="14">
        <f t="shared" ref="M296" si="272">+ROUND(L296*$E296,2)</f>
        <v>0</v>
      </c>
    </row>
    <row r="297" spans="1:13" ht="33">
      <c r="A297" s="13">
        <f t="shared" si="227"/>
        <v>284</v>
      </c>
      <c r="B297" s="18" t="s">
        <v>103</v>
      </c>
      <c r="C297" s="17" t="s">
        <v>12</v>
      </c>
      <c r="D297" s="16">
        <v>19.695</v>
      </c>
      <c r="E297" s="16">
        <v>0</v>
      </c>
      <c r="F297" s="15"/>
      <c r="G297" s="392">
        <f t="shared" si="216"/>
        <v>0</v>
      </c>
      <c r="H297" s="15"/>
      <c r="I297" s="392">
        <f t="shared" ref="I297" si="273">+ROUND(H297*$E297,2)</f>
        <v>0</v>
      </c>
      <c r="J297" s="15"/>
      <c r="K297" s="392">
        <f t="shared" ref="K297" si="274">+ROUND(J297*$E297,2)</f>
        <v>0</v>
      </c>
      <c r="L297" s="14">
        <f t="shared" si="219"/>
        <v>0</v>
      </c>
      <c r="M297" s="14">
        <f t="shared" ref="M297" si="275">+ROUND(L297*$E297,2)</f>
        <v>0</v>
      </c>
    </row>
    <row r="298" spans="1:13" ht="33">
      <c r="A298" s="13">
        <f t="shared" si="227"/>
        <v>285</v>
      </c>
      <c r="B298" s="18" t="s">
        <v>102</v>
      </c>
      <c r="C298" s="17" t="s">
        <v>12</v>
      </c>
      <c r="D298" s="16">
        <v>22.3125</v>
      </c>
      <c r="E298" s="16">
        <v>0</v>
      </c>
      <c r="F298" s="15"/>
      <c r="G298" s="392">
        <f t="shared" si="216"/>
        <v>0</v>
      </c>
      <c r="H298" s="15"/>
      <c r="I298" s="392">
        <f t="shared" ref="I298" si="276">+ROUND(H298*$E298,2)</f>
        <v>0</v>
      </c>
      <c r="J298" s="15"/>
      <c r="K298" s="392">
        <f t="shared" ref="K298" si="277">+ROUND(J298*$E298,2)</f>
        <v>0</v>
      </c>
      <c r="L298" s="14">
        <f t="shared" si="219"/>
        <v>0</v>
      </c>
      <c r="M298" s="14">
        <f t="shared" ref="M298" si="278">+ROUND(L298*$E298,2)</f>
        <v>0</v>
      </c>
    </row>
    <row r="299" spans="1:13" ht="33">
      <c r="A299" s="13">
        <f t="shared" si="227"/>
        <v>286</v>
      </c>
      <c r="B299" s="18" t="s">
        <v>101</v>
      </c>
      <c r="C299" s="17" t="s">
        <v>12</v>
      </c>
      <c r="D299" s="16">
        <v>26.2575</v>
      </c>
      <c r="E299" s="16">
        <v>0</v>
      </c>
      <c r="F299" s="15"/>
      <c r="G299" s="392">
        <f t="shared" si="216"/>
        <v>0</v>
      </c>
      <c r="H299" s="15"/>
      <c r="I299" s="392">
        <f t="shared" ref="I299" si="279">+ROUND(H299*$E299,2)</f>
        <v>0</v>
      </c>
      <c r="J299" s="15"/>
      <c r="K299" s="392">
        <f t="shared" ref="K299" si="280">+ROUND(J299*$E299,2)</f>
        <v>0</v>
      </c>
      <c r="L299" s="14">
        <f t="shared" si="219"/>
        <v>0</v>
      </c>
      <c r="M299" s="14">
        <f t="shared" ref="M299" si="281">+ROUND(L299*$E299,2)</f>
        <v>0</v>
      </c>
    </row>
    <row r="300" spans="1:13" ht="16.5">
      <c r="A300" s="13">
        <f t="shared" si="227"/>
        <v>287</v>
      </c>
      <c r="B300" s="27" t="s">
        <v>843</v>
      </c>
      <c r="C300" s="17" t="s">
        <v>12</v>
      </c>
      <c r="D300" s="16">
        <v>14.54</v>
      </c>
      <c r="E300" s="16">
        <v>14.57</v>
      </c>
      <c r="F300" s="15"/>
      <c r="G300" s="392">
        <f t="shared" si="216"/>
        <v>0</v>
      </c>
      <c r="H300" s="15"/>
      <c r="I300" s="392">
        <f t="shared" ref="I300" si="282">+ROUND(H300*$E300,2)</f>
        <v>0</v>
      </c>
      <c r="J300" s="15">
        <v>26</v>
      </c>
      <c r="K300" s="392">
        <f t="shared" ref="K300" si="283">+ROUND(J300*$E300,2)</f>
        <v>378.82</v>
      </c>
      <c r="L300" s="14">
        <f t="shared" si="219"/>
        <v>26</v>
      </c>
      <c r="M300" s="14">
        <f t="shared" ref="M300" si="284">+ROUND(L300*$E300,2)</f>
        <v>378.82</v>
      </c>
    </row>
    <row r="301" spans="1:13" ht="16.5">
      <c r="A301" s="13">
        <f t="shared" si="227"/>
        <v>288</v>
      </c>
      <c r="B301" s="27" t="s">
        <v>842</v>
      </c>
      <c r="C301" s="17" t="s">
        <v>12</v>
      </c>
      <c r="D301" s="16">
        <v>16.41</v>
      </c>
      <c r="E301" s="16">
        <v>16.440000000000001</v>
      </c>
      <c r="F301" s="15"/>
      <c r="G301" s="392">
        <f t="shared" si="216"/>
        <v>0</v>
      </c>
      <c r="H301" s="15"/>
      <c r="I301" s="392">
        <f t="shared" ref="I301" si="285">+ROUND(H301*$E301,2)</f>
        <v>0</v>
      </c>
      <c r="J301" s="15">
        <v>5</v>
      </c>
      <c r="K301" s="392">
        <f t="shared" ref="K301" si="286">+ROUND(J301*$E301,2)</f>
        <v>82.2</v>
      </c>
      <c r="L301" s="14">
        <f t="shared" si="219"/>
        <v>5</v>
      </c>
      <c r="M301" s="14">
        <f t="shared" ref="M301" si="287">+ROUND(L301*$E301,2)</f>
        <v>82.2</v>
      </c>
    </row>
    <row r="302" spans="1:13" ht="16.5">
      <c r="A302" s="13">
        <f t="shared" si="227"/>
        <v>289</v>
      </c>
      <c r="B302" s="27" t="s">
        <v>841</v>
      </c>
      <c r="C302" s="17" t="s">
        <v>12</v>
      </c>
      <c r="D302" s="16">
        <v>20.170000000000002</v>
      </c>
      <c r="E302" s="16">
        <v>20.21</v>
      </c>
      <c r="F302" s="15">
        <v>23</v>
      </c>
      <c r="G302" s="392">
        <f t="shared" si="216"/>
        <v>464.83</v>
      </c>
      <c r="H302" s="15">
        <v>12</v>
      </c>
      <c r="I302" s="392">
        <f t="shared" ref="I302" si="288">+ROUND(H302*$E302,2)</f>
        <v>242.52</v>
      </c>
      <c r="J302" s="15">
        <v>9</v>
      </c>
      <c r="K302" s="392">
        <f t="shared" ref="K302" si="289">+ROUND(J302*$E302,2)</f>
        <v>181.89</v>
      </c>
      <c r="L302" s="14">
        <f t="shared" si="219"/>
        <v>44</v>
      </c>
      <c r="M302" s="14">
        <f t="shared" ref="M302" si="290">+ROUND(L302*$E302,2)</f>
        <v>889.24</v>
      </c>
    </row>
    <row r="303" spans="1:13" ht="16.5">
      <c r="A303" s="13">
        <f t="shared" si="227"/>
        <v>290</v>
      </c>
      <c r="B303" s="27" t="s">
        <v>840</v>
      </c>
      <c r="C303" s="17" t="s">
        <v>12</v>
      </c>
      <c r="D303" s="16">
        <v>18.420000000000002</v>
      </c>
      <c r="E303" s="16">
        <v>18.46</v>
      </c>
      <c r="F303" s="15">
        <v>2</v>
      </c>
      <c r="G303" s="392">
        <f t="shared" si="216"/>
        <v>36.92</v>
      </c>
      <c r="H303" s="15">
        <v>2</v>
      </c>
      <c r="I303" s="392">
        <f t="shared" ref="I303" si="291">+ROUND(H303*$E303,2)</f>
        <v>36.92</v>
      </c>
      <c r="J303" s="15"/>
      <c r="K303" s="392">
        <f t="shared" ref="K303" si="292">+ROUND(J303*$E303,2)</f>
        <v>0</v>
      </c>
      <c r="L303" s="14">
        <f t="shared" si="219"/>
        <v>4</v>
      </c>
      <c r="M303" s="14">
        <f t="shared" ref="M303" si="293">+ROUND(L303*$E303,2)</f>
        <v>73.84</v>
      </c>
    </row>
    <row r="304" spans="1:13" ht="16.5">
      <c r="A304" s="13">
        <f t="shared" si="227"/>
        <v>291</v>
      </c>
      <c r="B304" s="27" t="s">
        <v>839</v>
      </c>
      <c r="C304" s="17" t="s">
        <v>12</v>
      </c>
      <c r="D304" s="16">
        <v>18.22</v>
      </c>
      <c r="E304" s="16">
        <v>0</v>
      </c>
      <c r="F304" s="15"/>
      <c r="G304" s="392">
        <f t="shared" si="216"/>
        <v>0</v>
      </c>
      <c r="H304" s="15"/>
      <c r="I304" s="392">
        <f t="shared" ref="I304" si="294">+ROUND(H304*$E304,2)</f>
        <v>0</v>
      </c>
      <c r="J304" s="15"/>
      <c r="K304" s="392">
        <f t="shared" ref="K304" si="295">+ROUND(J304*$E304,2)</f>
        <v>0</v>
      </c>
      <c r="L304" s="14">
        <f t="shared" si="219"/>
        <v>0</v>
      </c>
      <c r="M304" s="14">
        <f t="shared" ref="M304" si="296">+ROUND(L304*$E304,2)</f>
        <v>0</v>
      </c>
    </row>
    <row r="305" spans="1:13" ht="16.5">
      <c r="A305" s="13">
        <f t="shared" si="227"/>
        <v>292</v>
      </c>
      <c r="B305" s="27" t="s">
        <v>838</v>
      </c>
      <c r="C305" s="17" t="s">
        <v>12</v>
      </c>
      <c r="D305" s="16">
        <v>22.69</v>
      </c>
      <c r="E305" s="16">
        <v>22.74</v>
      </c>
      <c r="F305" s="15"/>
      <c r="G305" s="392">
        <f t="shared" si="216"/>
        <v>0</v>
      </c>
      <c r="H305" s="15"/>
      <c r="I305" s="392">
        <f t="shared" ref="I305" si="297">+ROUND(H305*$E305,2)</f>
        <v>0</v>
      </c>
      <c r="J305" s="15">
        <v>1</v>
      </c>
      <c r="K305" s="392">
        <f t="shared" ref="K305" si="298">+ROUND(J305*$E305,2)</f>
        <v>22.74</v>
      </c>
      <c r="L305" s="14">
        <f t="shared" si="219"/>
        <v>1</v>
      </c>
      <c r="M305" s="14">
        <f t="shared" ref="M305" si="299">+ROUND(L305*$E305,2)</f>
        <v>22.74</v>
      </c>
    </row>
    <row r="306" spans="1:13" ht="16.5">
      <c r="A306" s="13">
        <f t="shared" si="227"/>
        <v>293</v>
      </c>
      <c r="B306" s="27" t="s">
        <v>837</v>
      </c>
      <c r="C306" s="17" t="s">
        <v>12</v>
      </c>
      <c r="D306" s="16">
        <v>31.38</v>
      </c>
      <c r="E306" s="16">
        <v>0</v>
      </c>
      <c r="F306" s="15"/>
      <c r="G306" s="392">
        <f t="shared" si="216"/>
        <v>0</v>
      </c>
      <c r="H306" s="15"/>
      <c r="I306" s="392">
        <f t="shared" ref="I306" si="300">+ROUND(H306*$E306,2)</f>
        <v>0</v>
      </c>
      <c r="J306" s="15"/>
      <c r="K306" s="392">
        <f t="shared" ref="K306" si="301">+ROUND(J306*$E306,2)</f>
        <v>0</v>
      </c>
      <c r="L306" s="14">
        <f t="shared" si="219"/>
        <v>0</v>
      </c>
      <c r="M306" s="14">
        <f t="shared" ref="M306" si="302">+ROUND(L306*$E306,2)</f>
        <v>0</v>
      </c>
    </row>
    <row r="307" spans="1:13" ht="16.5">
      <c r="A307" s="13">
        <f t="shared" si="227"/>
        <v>294</v>
      </c>
      <c r="B307" s="27" t="s">
        <v>836</v>
      </c>
      <c r="C307" s="17" t="s">
        <v>12</v>
      </c>
      <c r="D307" s="16">
        <v>33.43</v>
      </c>
      <c r="E307" s="16">
        <v>0</v>
      </c>
      <c r="F307" s="15"/>
      <c r="G307" s="392">
        <f t="shared" si="216"/>
        <v>0</v>
      </c>
      <c r="H307" s="15"/>
      <c r="I307" s="392">
        <f t="shared" ref="I307" si="303">+ROUND(H307*$E307,2)</f>
        <v>0</v>
      </c>
      <c r="J307" s="15"/>
      <c r="K307" s="392">
        <f t="shared" ref="K307" si="304">+ROUND(J307*$E307,2)</f>
        <v>0</v>
      </c>
      <c r="L307" s="14">
        <f t="shared" si="219"/>
        <v>0</v>
      </c>
      <c r="M307" s="14">
        <f t="shared" ref="M307" si="305">+ROUND(L307*$E307,2)</f>
        <v>0</v>
      </c>
    </row>
    <row r="308" spans="1:13" ht="16.5">
      <c r="A308" s="13">
        <f t="shared" si="227"/>
        <v>295</v>
      </c>
      <c r="B308" s="27" t="s">
        <v>835</v>
      </c>
      <c r="C308" s="17" t="s">
        <v>12</v>
      </c>
      <c r="D308" s="16">
        <v>31.75</v>
      </c>
      <c r="E308" s="16">
        <v>0</v>
      </c>
      <c r="F308" s="15"/>
      <c r="G308" s="392">
        <f t="shared" si="216"/>
        <v>0</v>
      </c>
      <c r="H308" s="15"/>
      <c r="I308" s="392">
        <f t="shared" ref="I308" si="306">+ROUND(H308*$E308,2)</f>
        <v>0</v>
      </c>
      <c r="J308" s="15"/>
      <c r="K308" s="392">
        <f t="shared" ref="K308" si="307">+ROUND(J308*$E308,2)</f>
        <v>0</v>
      </c>
      <c r="L308" s="14">
        <f t="shared" si="219"/>
        <v>0</v>
      </c>
      <c r="M308" s="14">
        <f t="shared" ref="M308" si="308">+ROUND(L308*$E308,2)</f>
        <v>0</v>
      </c>
    </row>
    <row r="309" spans="1:13" ht="16.5">
      <c r="A309" s="13">
        <f t="shared" si="227"/>
        <v>296</v>
      </c>
      <c r="B309" s="27" t="s">
        <v>834</v>
      </c>
      <c r="C309" s="17" t="s">
        <v>12</v>
      </c>
      <c r="D309" s="16">
        <v>35.78</v>
      </c>
      <c r="E309" s="16">
        <v>0</v>
      </c>
      <c r="F309" s="15"/>
      <c r="G309" s="392">
        <f t="shared" si="216"/>
        <v>0</v>
      </c>
      <c r="H309" s="15"/>
      <c r="I309" s="392">
        <f t="shared" ref="I309" si="309">+ROUND(H309*$E309,2)</f>
        <v>0</v>
      </c>
      <c r="J309" s="15"/>
      <c r="K309" s="392">
        <f t="shared" ref="K309" si="310">+ROUND(J309*$E309,2)</f>
        <v>0</v>
      </c>
      <c r="L309" s="14">
        <f t="shared" si="219"/>
        <v>0</v>
      </c>
      <c r="M309" s="14">
        <f t="shared" ref="M309" si="311">+ROUND(L309*$E309,2)</f>
        <v>0</v>
      </c>
    </row>
    <row r="310" spans="1:13" ht="16.5">
      <c r="A310" s="13">
        <f t="shared" si="227"/>
        <v>297</v>
      </c>
      <c r="B310" s="27" t="s">
        <v>100</v>
      </c>
      <c r="C310" s="17" t="s">
        <v>12</v>
      </c>
      <c r="D310" s="16">
        <v>10.904999999999999</v>
      </c>
      <c r="E310" s="16">
        <v>0</v>
      </c>
      <c r="F310" s="15"/>
      <c r="G310" s="392">
        <f t="shared" si="216"/>
        <v>0</v>
      </c>
      <c r="H310" s="15"/>
      <c r="I310" s="392">
        <f t="shared" ref="I310" si="312">+ROUND(H310*$E310,2)</f>
        <v>0</v>
      </c>
      <c r="J310" s="15"/>
      <c r="K310" s="392">
        <f t="shared" ref="K310" si="313">+ROUND(J310*$E310,2)</f>
        <v>0</v>
      </c>
      <c r="L310" s="14">
        <f t="shared" si="219"/>
        <v>0</v>
      </c>
      <c r="M310" s="14">
        <f t="shared" ref="M310" si="314">+ROUND(L310*$E310,2)</f>
        <v>0</v>
      </c>
    </row>
    <row r="311" spans="1:13" ht="16.5">
      <c r="A311" s="13">
        <f t="shared" si="227"/>
        <v>298</v>
      </c>
      <c r="B311" s="27" t="s">
        <v>99</v>
      </c>
      <c r="C311" s="17" t="s">
        <v>12</v>
      </c>
      <c r="D311" s="16">
        <v>12.307500000000001</v>
      </c>
      <c r="E311" s="16">
        <v>0</v>
      </c>
      <c r="F311" s="15"/>
      <c r="G311" s="392">
        <f t="shared" si="216"/>
        <v>0</v>
      </c>
      <c r="H311" s="15"/>
      <c r="I311" s="392">
        <f t="shared" ref="I311" si="315">+ROUND(H311*$E311,2)</f>
        <v>0</v>
      </c>
      <c r="J311" s="15"/>
      <c r="K311" s="392">
        <f t="shared" ref="K311" si="316">+ROUND(J311*$E311,2)</f>
        <v>0</v>
      </c>
      <c r="L311" s="14">
        <f t="shared" si="219"/>
        <v>0</v>
      </c>
      <c r="M311" s="14">
        <f t="shared" ref="M311" si="317">+ROUND(L311*$E311,2)</f>
        <v>0</v>
      </c>
    </row>
    <row r="312" spans="1:13" ht="16.5">
      <c r="A312" s="13">
        <f t="shared" si="227"/>
        <v>299</v>
      </c>
      <c r="B312" s="27" t="s">
        <v>98</v>
      </c>
      <c r="C312" s="17" t="s">
        <v>12</v>
      </c>
      <c r="D312" s="16">
        <v>15.127500000000001</v>
      </c>
      <c r="E312" s="16">
        <v>0</v>
      </c>
      <c r="F312" s="15"/>
      <c r="G312" s="392">
        <f t="shared" si="216"/>
        <v>0</v>
      </c>
      <c r="H312" s="15"/>
      <c r="I312" s="392">
        <f t="shared" ref="I312" si="318">+ROUND(H312*$E312,2)</f>
        <v>0</v>
      </c>
      <c r="J312" s="15"/>
      <c r="K312" s="392">
        <f t="shared" ref="K312" si="319">+ROUND(J312*$E312,2)</f>
        <v>0</v>
      </c>
      <c r="L312" s="14">
        <f t="shared" si="219"/>
        <v>0</v>
      </c>
      <c r="M312" s="14">
        <f t="shared" ref="M312" si="320">+ROUND(L312*$E312,2)</f>
        <v>0</v>
      </c>
    </row>
    <row r="313" spans="1:13" ht="16.5">
      <c r="A313" s="13">
        <f t="shared" si="227"/>
        <v>300</v>
      </c>
      <c r="B313" s="27" t="s">
        <v>97</v>
      </c>
      <c r="C313" s="17" t="s">
        <v>12</v>
      </c>
      <c r="D313" s="16">
        <v>13.815000000000001</v>
      </c>
      <c r="E313" s="16">
        <v>0</v>
      </c>
      <c r="F313" s="15"/>
      <c r="G313" s="392">
        <f t="shared" si="216"/>
        <v>0</v>
      </c>
      <c r="H313" s="15"/>
      <c r="I313" s="392">
        <f t="shared" ref="I313" si="321">+ROUND(H313*$E313,2)</f>
        <v>0</v>
      </c>
      <c r="J313" s="15"/>
      <c r="K313" s="392">
        <f t="shared" ref="K313" si="322">+ROUND(J313*$E313,2)</f>
        <v>0</v>
      </c>
      <c r="L313" s="14">
        <f t="shared" si="219"/>
        <v>0</v>
      </c>
      <c r="M313" s="14">
        <f t="shared" ref="M313" si="323">+ROUND(L313*$E313,2)</f>
        <v>0</v>
      </c>
    </row>
    <row r="314" spans="1:13" ht="16.5">
      <c r="A314" s="13">
        <f t="shared" si="227"/>
        <v>301</v>
      </c>
      <c r="B314" s="27" t="s">
        <v>96</v>
      </c>
      <c r="C314" s="17" t="s">
        <v>12</v>
      </c>
      <c r="D314" s="16">
        <v>13.664999999999999</v>
      </c>
      <c r="E314" s="16">
        <v>0</v>
      </c>
      <c r="F314" s="15"/>
      <c r="G314" s="392">
        <f t="shared" si="216"/>
        <v>0</v>
      </c>
      <c r="H314" s="15"/>
      <c r="I314" s="392">
        <f t="shared" ref="I314" si="324">+ROUND(H314*$E314,2)</f>
        <v>0</v>
      </c>
      <c r="J314" s="15"/>
      <c r="K314" s="392">
        <f t="shared" ref="K314" si="325">+ROUND(J314*$E314,2)</f>
        <v>0</v>
      </c>
      <c r="L314" s="14">
        <f t="shared" si="219"/>
        <v>0</v>
      </c>
      <c r="M314" s="14">
        <f t="shared" ref="M314" si="326">+ROUND(L314*$E314,2)</f>
        <v>0</v>
      </c>
    </row>
    <row r="315" spans="1:13" ht="16.5">
      <c r="A315" s="13">
        <f t="shared" si="227"/>
        <v>302</v>
      </c>
      <c r="B315" s="27" t="s">
        <v>95</v>
      </c>
      <c r="C315" s="17" t="s">
        <v>12</v>
      </c>
      <c r="D315" s="16">
        <v>17.017500000000002</v>
      </c>
      <c r="E315" s="16">
        <v>0</v>
      </c>
      <c r="F315" s="15"/>
      <c r="G315" s="392">
        <f t="shared" si="216"/>
        <v>0</v>
      </c>
      <c r="H315" s="15"/>
      <c r="I315" s="392">
        <f t="shared" ref="I315" si="327">+ROUND(H315*$E315,2)</f>
        <v>0</v>
      </c>
      <c r="J315" s="15"/>
      <c r="K315" s="392">
        <f t="shared" ref="K315" si="328">+ROUND(J315*$E315,2)</f>
        <v>0</v>
      </c>
      <c r="L315" s="14">
        <f t="shared" si="219"/>
        <v>0</v>
      </c>
      <c r="M315" s="14">
        <f t="shared" ref="M315" si="329">+ROUND(L315*$E315,2)</f>
        <v>0</v>
      </c>
    </row>
    <row r="316" spans="1:13" ht="16.5">
      <c r="A316" s="13">
        <f t="shared" si="227"/>
        <v>303</v>
      </c>
      <c r="B316" s="27" t="s">
        <v>94</v>
      </c>
      <c r="C316" s="17" t="s">
        <v>12</v>
      </c>
      <c r="D316" s="16">
        <v>23.535</v>
      </c>
      <c r="E316" s="16">
        <v>0</v>
      </c>
      <c r="F316" s="15"/>
      <c r="G316" s="392">
        <f t="shared" si="216"/>
        <v>0</v>
      </c>
      <c r="H316" s="15"/>
      <c r="I316" s="392">
        <f t="shared" ref="I316" si="330">+ROUND(H316*$E316,2)</f>
        <v>0</v>
      </c>
      <c r="J316" s="15"/>
      <c r="K316" s="392">
        <f t="shared" ref="K316" si="331">+ROUND(J316*$E316,2)</f>
        <v>0</v>
      </c>
      <c r="L316" s="14">
        <f t="shared" si="219"/>
        <v>0</v>
      </c>
      <c r="M316" s="14">
        <f t="shared" ref="M316" si="332">+ROUND(L316*$E316,2)</f>
        <v>0</v>
      </c>
    </row>
    <row r="317" spans="1:13" ht="16.5">
      <c r="A317" s="13">
        <f t="shared" si="227"/>
        <v>304</v>
      </c>
      <c r="B317" s="27" t="s">
        <v>93</v>
      </c>
      <c r="C317" s="17" t="s">
        <v>12</v>
      </c>
      <c r="D317" s="16">
        <v>25.072499999999998</v>
      </c>
      <c r="E317" s="16">
        <v>0</v>
      </c>
      <c r="F317" s="15"/>
      <c r="G317" s="392">
        <f t="shared" si="216"/>
        <v>0</v>
      </c>
      <c r="H317" s="15"/>
      <c r="I317" s="392">
        <f t="shared" ref="I317" si="333">+ROUND(H317*$E317,2)</f>
        <v>0</v>
      </c>
      <c r="J317" s="15"/>
      <c r="K317" s="392">
        <f t="shared" ref="K317" si="334">+ROUND(J317*$E317,2)</f>
        <v>0</v>
      </c>
      <c r="L317" s="14">
        <f t="shared" si="219"/>
        <v>0</v>
      </c>
      <c r="M317" s="14">
        <f t="shared" ref="M317" si="335">+ROUND(L317*$E317,2)</f>
        <v>0</v>
      </c>
    </row>
    <row r="318" spans="1:13" ht="16.5">
      <c r="A318" s="13">
        <f t="shared" si="227"/>
        <v>305</v>
      </c>
      <c r="B318" s="27" t="s">
        <v>92</v>
      </c>
      <c r="C318" s="17" t="s">
        <v>12</v>
      </c>
      <c r="D318" s="16">
        <v>23.8125</v>
      </c>
      <c r="E318" s="16">
        <v>0</v>
      </c>
      <c r="F318" s="15"/>
      <c r="G318" s="392">
        <f t="shared" si="216"/>
        <v>0</v>
      </c>
      <c r="H318" s="15"/>
      <c r="I318" s="392">
        <f t="shared" ref="I318" si="336">+ROUND(H318*$E318,2)</f>
        <v>0</v>
      </c>
      <c r="J318" s="15"/>
      <c r="K318" s="392">
        <f t="shared" ref="K318" si="337">+ROUND(J318*$E318,2)</f>
        <v>0</v>
      </c>
      <c r="L318" s="14">
        <f t="shared" si="219"/>
        <v>0</v>
      </c>
      <c r="M318" s="14">
        <f t="shared" ref="M318" si="338">+ROUND(L318*$E318,2)</f>
        <v>0</v>
      </c>
    </row>
    <row r="319" spans="1:13" ht="16.5">
      <c r="A319" s="13">
        <f t="shared" si="227"/>
        <v>306</v>
      </c>
      <c r="B319" s="27" t="s">
        <v>91</v>
      </c>
      <c r="C319" s="17" t="s">
        <v>12</v>
      </c>
      <c r="D319" s="16">
        <v>26.835000000000001</v>
      </c>
      <c r="E319" s="16">
        <v>0</v>
      </c>
      <c r="F319" s="15"/>
      <c r="G319" s="392">
        <f t="shared" si="216"/>
        <v>0</v>
      </c>
      <c r="H319" s="15"/>
      <c r="I319" s="392">
        <f t="shared" ref="I319" si="339">+ROUND(H319*$E319,2)</f>
        <v>0</v>
      </c>
      <c r="J319" s="15"/>
      <c r="K319" s="392">
        <f t="shared" ref="K319" si="340">+ROUND(J319*$E319,2)</f>
        <v>0</v>
      </c>
      <c r="L319" s="14">
        <f t="shared" si="219"/>
        <v>0</v>
      </c>
      <c r="M319" s="14">
        <f t="shared" ref="M319" si="341">+ROUND(L319*$E319,2)</f>
        <v>0</v>
      </c>
    </row>
    <row r="320" spans="1:13" ht="16.5">
      <c r="A320" s="13">
        <f t="shared" si="227"/>
        <v>307</v>
      </c>
      <c r="B320" s="26" t="s">
        <v>833</v>
      </c>
      <c r="C320" s="17" t="s">
        <v>12</v>
      </c>
      <c r="D320" s="16">
        <v>20.170000000000002</v>
      </c>
      <c r="E320" s="16">
        <v>20.21</v>
      </c>
      <c r="F320" s="15">
        <v>85</v>
      </c>
      <c r="G320" s="392">
        <f t="shared" si="216"/>
        <v>1717.85</v>
      </c>
      <c r="H320" s="395">
        <v>97</v>
      </c>
      <c r="I320" s="392">
        <f t="shared" ref="I320" si="342">+ROUND(H320*$E320,2)</f>
        <v>1960.37</v>
      </c>
      <c r="J320" s="15"/>
      <c r="K320" s="392">
        <f t="shared" ref="K320" si="343">+ROUND(J320*$E320,2)</f>
        <v>0</v>
      </c>
      <c r="L320" s="14">
        <f t="shared" si="219"/>
        <v>182</v>
      </c>
      <c r="M320" s="14">
        <f t="shared" ref="M320" si="344">+ROUND(L320*$E320,2)</f>
        <v>3678.22</v>
      </c>
    </row>
    <row r="321" spans="1:13" ht="16.5">
      <c r="A321" s="13">
        <f t="shared" si="227"/>
        <v>308</v>
      </c>
      <c r="B321" s="26" t="s">
        <v>832</v>
      </c>
      <c r="C321" s="17" t="s">
        <v>12</v>
      </c>
      <c r="D321" s="16">
        <v>19.29</v>
      </c>
      <c r="E321" s="16">
        <v>19.329999999999998</v>
      </c>
      <c r="F321" s="15">
        <v>8</v>
      </c>
      <c r="G321" s="392">
        <f t="shared" si="216"/>
        <v>154.63999999999999</v>
      </c>
      <c r="H321" s="395">
        <v>14</v>
      </c>
      <c r="I321" s="392">
        <f t="shared" ref="I321" si="345">+ROUND(H321*$E321,2)</f>
        <v>270.62</v>
      </c>
      <c r="J321" s="15"/>
      <c r="K321" s="392">
        <f t="shared" ref="K321" si="346">+ROUND(J321*$E321,2)</f>
        <v>0</v>
      </c>
      <c r="L321" s="14">
        <f t="shared" si="219"/>
        <v>22</v>
      </c>
      <c r="M321" s="14">
        <f t="shared" ref="M321" si="347">+ROUND(L321*$E321,2)</f>
        <v>425.26</v>
      </c>
    </row>
    <row r="322" spans="1:13" ht="16.5">
      <c r="A322" s="13">
        <f t="shared" si="227"/>
        <v>309</v>
      </c>
      <c r="B322" s="26" t="s">
        <v>831</v>
      </c>
      <c r="C322" s="17" t="s">
        <v>12</v>
      </c>
      <c r="D322" s="16">
        <v>22.94</v>
      </c>
      <c r="E322" s="16">
        <v>0</v>
      </c>
      <c r="F322" s="15"/>
      <c r="G322" s="392">
        <f t="shared" si="216"/>
        <v>0</v>
      </c>
      <c r="H322" s="15"/>
      <c r="I322" s="392">
        <f t="shared" ref="I322" si="348">+ROUND(H322*$E322,2)</f>
        <v>0</v>
      </c>
      <c r="J322" s="15"/>
      <c r="K322" s="392">
        <f t="shared" ref="K322" si="349">+ROUND(J322*$E322,2)</f>
        <v>0</v>
      </c>
      <c r="L322" s="14">
        <f t="shared" si="219"/>
        <v>0</v>
      </c>
      <c r="M322" s="14">
        <f t="shared" ref="M322" si="350">+ROUND(L322*$E322,2)</f>
        <v>0</v>
      </c>
    </row>
    <row r="323" spans="1:13" ht="16.5">
      <c r="A323" s="13">
        <f t="shared" si="227"/>
        <v>310</v>
      </c>
      <c r="B323" s="26" t="s">
        <v>830</v>
      </c>
      <c r="C323" s="17" t="s">
        <v>12</v>
      </c>
      <c r="D323" s="16">
        <v>32.270000000000003</v>
      </c>
      <c r="E323" s="16">
        <v>0</v>
      </c>
      <c r="F323" s="15"/>
      <c r="G323" s="392">
        <f t="shared" si="216"/>
        <v>0</v>
      </c>
      <c r="H323" s="15"/>
      <c r="I323" s="392">
        <f t="shared" ref="I323" si="351">+ROUND(H323*$E323,2)</f>
        <v>0</v>
      </c>
      <c r="J323" s="15"/>
      <c r="K323" s="392">
        <f t="shared" ref="K323" si="352">+ROUND(J323*$E323,2)</f>
        <v>0</v>
      </c>
      <c r="L323" s="14">
        <f t="shared" si="219"/>
        <v>0</v>
      </c>
      <c r="M323" s="14">
        <f t="shared" ref="M323" si="353">+ROUND(L323*$E323,2)</f>
        <v>0</v>
      </c>
    </row>
    <row r="324" spans="1:13" ht="16.5">
      <c r="A324" s="13">
        <f t="shared" si="227"/>
        <v>311</v>
      </c>
      <c r="B324" s="26" t="s">
        <v>829</v>
      </c>
      <c r="C324" s="17" t="s">
        <v>12</v>
      </c>
      <c r="D324" s="16">
        <v>29.67</v>
      </c>
      <c r="E324" s="16">
        <v>29.73</v>
      </c>
      <c r="F324" s="15"/>
      <c r="G324" s="392">
        <f t="shared" si="216"/>
        <v>0</v>
      </c>
      <c r="H324" s="15"/>
      <c r="I324" s="392">
        <f t="shared" ref="I324" si="354">+ROUND(H324*$E324,2)</f>
        <v>0</v>
      </c>
      <c r="J324" s="15">
        <v>22</v>
      </c>
      <c r="K324" s="392">
        <f t="shared" ref="K324" si="355">+ROUND(J324*$E324,2)</f>
        <v>654.05999999999995</v>
      </c>
      <c r="L324" s="14">
        <f t="shared" si="219"/>
        <v>22</v>
      </c>
      <c r="M324" s="14">
        <f t="shared" ref="M324" si="356">+ROUND(L324*$E324,2)</f>
        <v>654.05999999999995</v>
      </c>
    </row>
    <row r="325" spans="1:13" ht="16.5">
      <c r="A325" s="13">
        <f t="shared" si="227"/>
        <v>312</v>
      </c>
      <c r="B325" s="26" t="s">
        <v>828</v>
      </c>
      <c r="C325" s="17" t="s">
        <v>12</v>
      </c>
      <c r="D325" s="16">
        <v>37.64</v>
      </c>
      <c r="E325" s="16">
        <v>37.72</v>
      </c>
      <c r="F325" s="15"/>
      <c r="G325" s="392">
        <f t="shared" si="216"/>
        <v>0</v>
      </c>
      <c r="H325" s="15"/>
      <c r="I325" s="392">
        <f t="shared" ref="I325" si="357">+ROUND(H325*$E325,2)</f>
        <v>0</v>
      </c>
      <c r="J325" s="15">
        <v>6</v>
      </c>
      <c r="K325" s="392">
        <f t="shared" ref="K325" si="358">+ROUND(J325*$E325,2)</f>
        <v>226.32</v>
      </c>
      <c r="L325" s="14">
        <f t="shared" si="219"/>
        <v>6</v>
      </c>
      <c r="M325" s="14">
        <f t="shared" ref="M325" si="359">+ROUND(L325*$E325,2)</f>
        <v>226.32</v>
      </c>
    </row>
    <row r="326" spans="1:13" ht="16.5">
      <c r="A326" s="13">
        <f t="shared" si="227"/>
        <v>313</v>
      </c>
      <c r="B326" s="26" t="s">
        <v>827</v>
      </c>
      <c r="C326" s="17" t="s">
        <v>12</v>
      </c>
      <c r="D326" s="16">
        <v>40.98</v>
      </c>
      <c r="E326" s="16">
        <v>41.06</v>
      </c>
      <c r="F326" s="15"/>
      <c r="G326" s="392">
        <f t="shared" si="216"/>
        <v>0</v>
      </c>
      <c r="H326" s="15"/>
      <c r="I326" s="392">
        <f t="shared" ref="I326" si="360">+ROUND(H326*$E326,2)</f>
        <v>0</v>
      </c>
      <c r="J326" s="15">
        <v>13</v>
      </c>
      <c r="K326" s="392">
        <f t="shared" ref="K326" si="361">+ROUND(J326*$E326,2)</f>
        <v>533.78</v>
      </c>
      <c r="L326" s="14">
        <f t="shared" si="219"/>
        <v>13</v>
      </c>
      <c r="M326" s="14">
        <f t="shared" ref="M326" si="362">+ROUND(L326*$E326,2)</f>
        <v>533.78</v>
      </c>
    </row>
    <row r="327" spans="1:13" ht="16.5">
      <c r="A327" s="13">
        <f t="shared" si="227"/>
        <v>314</v>
      </c>
      <c r="B327" s="26" t="s">
        <v>826</v>
      </c>
      <c r="C327" s="17" t="s">
        <v>12</v>
      </c>
      <c r="D327" s="16">
        <v>40.76</v>
      </c>
      <c r="E327" s="16">
        <v>40.840000000000003</v>
      </c>
      <c r="F327" s="15"/>
      <c r="G327" s="392">
        <f t="shared" si="216"/>
        <v>0</v>
      </c>
      <c r="H327" s="15"/>
      <c r="I327" s="392">
        <f t="shared" ref="I327" si="363">+ROUND(H327*$E327,2)</f>
        <v>0</v>
      </c>
      <c r="J327" s="15">
        <v>1</v>
      </c>
      <c r="K327" s="392">
        <f t="shared" ref="K327" si="364">+ROUND(J327*$E327,2)</f>
        <v>40.840000000000003</v>
      </c>
      <c r="L327" s="14">
        <f t="shared" si="219"/>
        <v>1</v>
      </c>
      <c r="M327" s="14">
        <f t="shared" ref="M327" si="365">+ROUND(L327*$E327,2)</f>
        <v>40.840000000000003</v>
      </c>
    </row>
    <row r="328" spans="1:13" ht="16.5">
      <c r="A328" s="13">
        <f t="shared" si="227"/>
        <v>315</v>
      </c>
      <c r="B328" s="26" t="s">
        <v>825</v>
      </c>
      <c r="C328" s="17" t="s">
        <v>12</v>
      </c>
      <c r="D328" s="16">
        <v>22.18</v>
      </c>
      <c r="E328" s="16">
        <v>22.22</v>
      </c>
      <c r="F328" s="15"/>
      <c r="G328" s="392">
        <f t="shared" si="216"/>
        <v>0</v>
      </c>
      <c r="H328" s="15"/>
      <c r="I328" s="392">
        <f t="shared" ref="I328" si="366">+ROUND(H328*$E328,2)</f>
        <v>0</v>
      </c>
      <c r="J328" s="15">
        <v>40</v>
      </c>
      <c r="K328" s="392">
        <f t="shared" ref="K328" si="367">+ROUND(J328*$E328,2)</f>
        <v>888.8</v>
      </c>
      <c r="L328" s="14">
        <f t="shared" si="219"/>
        <v>40</v>
      </c>
      <c r="M328" s="14">
        <f t="shared" ref="M328" si="368">+ROUND(L328*$E328,2)</f>
        <v>888.8</v>
      </c>
    </row>
    <row r="329" spans="1:13" ht="16.5">
      <c r="A329" s="13">
        <f t="shared" si="227"/>
        <v>316</v>
      </c>
      <c r="B329" s="26" t="s">
        <v>824</v>
      </c>
      <c r="C329" s="17" t="s">
        <v>12</v>
      </c>
      <c r="D329" s="16">
        <v>20.39</v>
      </c>
      <c r="E329" s="16">
        <v>20.43</v>
      </c>
      <c r="F329" s="15"/>
      <c r="G329" s="392">
        <f t="shared" si="216"/>
        <v>0</v>
      </c>
      <c r="H329" s="15"/>
      <c r="I329" s="392">
        <f t="shared" ref="I329" si="369">+ROUND(H329*$E329,2)</f>
        <v>0</v>
      </c>
      <c r="J329" s="15">
        <v>12</v>
      </c>
      <c r="K329" s="392">
        <f t="shared" ref="K329" si="370">+ROUND(J329*$E329,2)</f>
        <v>245.16</v>
      </c>
      <c r="L329" s="14">
        <f t="shared" si="219"/>
        <v>12</v>
      </c>
      <c r="M329" s="14">
        <f t="shared" ref="M329" si="371">+ROUND(L329*$E329,2)</f>
        <v>245.16</v>
      </c>
    </row>
    <row r="330" spans="1:13" ht="16.5">
      <c r="A330" s="13">
        <f t="shared" si="227"/>
        <v>317</v>
      </c>
      <c r="B330" s="26" t="s">
        <v>823</v>
      </c>
      <c r="C330" s="17" t="s">
        <v>12</v>
      </c>
      <c r="D330" s="16">
        <v>21.8</v>
      </c>
      <c r="E330" s="16">
        <v>21.84</v>
      </c>
      <c r="F330" s="15">
        <v>15</v>
      </c>
      <c r="G330" s="392">
        <f t="shared" si="216"/>
        <v>327.60000000000002</v>
      </c>
      <c r="H330" s="15">
        <v>16</v>
      </c>
      <c r="I330" s="392">
        <f t="shared" ref="I330" si="372">+ROUND(H330*$E330,2)</f>
        <v>349.44</v>
      </c>
      <c r="J330" s="15"/>
      <c r="K330" s="392">
        <f t="shared" ref="K330" si="373">+ROUND(J330*$E330,2)</f>
        <v>0</v>
      </c>
      <c r="L330" s="14">
        <f t="shared" si="219"/>
        <v>31</v>
      </c>
      <c r="M330" s="14">
        <f t="shared" ref="M330" si="374">+ROUND(L330*$E330,2)</f>
        <v>677.04</v>
      </c>
    </row>
    <row r="331" spans="1:13" ht="16.5">
      <c r="A331" s="13">
        <f t="shared" si="227"/>
        <v>318</v>
      </c>
      <c r="B331" s="26" t="s">
        <v>822</v>
      </c>
      <c r="C331" s="17" t="s">
        <v>12</v>
      </c>
      <c r="D331" s="16">
        <v>67.91</v>
      </c>
      <c r="E331" s="16">
        <v>0</v>
      </c>
      <c r="F331" s="15"/>
      <c r="G331" s="392">
        <f t="shared" si="216"/>
        <v>0</v>
      </c>
      <c r="H331" s="15"/>
      <c r="I331" s="392">
        <f t="shared" ref="I331" si="375">+ROUND(H331*$E331,2)</f>
        <v>0</v>
      </c>
      <c r="J331" s="15"/>
      <c r="K331" s="392">
        <f t="shared" ref="K331" si="376">+ROUND(J331*$E331,2)</f>
        <v>0</v>
      </c>
      <c r="L331" s="14">
        <f t="shared" si="219"/>
        <v>0</v>
      </c>
      <c r="M331" s="14">
        <f t="shared" ref="M331" si="377">+ROUND(L331*$E331,2)</f>
        <v>0</v>
      </c>
    </row>
    <row r="332" spans="1:13" ht="16.5">
      <c r="A332" s="13">
        <f t="shared" si="227"/>
        <v>319</v>
      </c>
      <c r="B332" s="26" t="s">
        <v>821</v>
      </c>
      <c r="C332" s="17" t="s">
        <v>12</v>
      </c>
      <c r="D332" s="16">
        <v>23.42</v>
      </c>
      <c r="E332" s="16">
        <v>23.47</v>
      </c>
      <c r="F332" s="15">
        <v>5</v>
      </c>
      <c r="G332" s="392">
        <f t="shared" si="216"/>
        <v>117.35</v>
      </c>
      <c r="H332" s="15">
        <v>9</v>
      </c>
      <c r="I332" s="392">
        <f t="shared" ref="I332" si="378">+ROUND(H332*$E332,2)</f>
        <v>211.23</v>
      </c>
      <c r="J332" s="15">
        <v>4</v>
      </c>
      <c r="K332" s="392">
        <f t="shared" ref="K332" si="379">+ROUND(J332*$E332,2)</f>
        <v>93.88</v>
      </c>
      <c r="L332" s="14">
        <f t="shared" si="219"/>
        <v>18</v>
      </c>
      <c r="M332" s="14">
        <f t="shared" ref="M332" si="380">+ROUND(L332*$E332,2)</f>
        <v>422.46</v>
      </c>
    </row>
    <row r="333" spans="1:13" ht="16.5">
      <c r="A333" s="13">
        <f t="shared" si="227"/>
        <v>320</v>
      </c>
      <c r="B333" s="26" t="s">
        <v>820</v>
      </c>
      <c r="C333" s="17" t="s">
        <v>12</v>
      </c>
      <c r="D333" s="16">
        <v>73.97</v>
      </c>
      <c r="E333" s="16">
        <v>0</v>
      </c>
      <c r="F333" s="15"/>
      <c r="G333" s="392">
        <f t="shared" si="216"/>
        <v>0</v>
      </c>
      <c r="H333" s="15"/>
      <c r="I333" s="392">
        <f t="shared" ref="I333" si="381">+ROUND(H333*$E333,2)</f>
        <v>0</v>
      </c>
      <c r="J333" s="15"/>
      <c r="K333" s="392">
        <f t="shared" ref="K333" si="382">+ROUND(J333*$E333,2)</f>
        <v>0</v>
      </c>
      <c r="L333" s="14">
        <f t="shared" si="219"/>
        <v>0</v>
      </c>
      <c r="M333" s="14">
        <f t="shared" ref="M333" si="383">+ROUND(L333*$E333,2)</f>
        <v>0</v>
      </c>
    </row>
    <row r="334" spans="1:13" ht="16.5">
      <c r="A334" s="13">
        <f t="shared" si="227"/>
        <v>321</v>
      </c>
      <c r="B334" s="26" t="s">
        <v>818</v>
      </c>
      <c r="C334" s="17" t="s">
        <v>12</v>
      </c>
      <c r="D334" s="16">
        <v>25.39</v>
      </c>
      <c r="E334" s="16">
        <v>0</v>
      </c>
      <c r="F334" s="15"/>
      <c r="G334" s="392">
        <f t="shared" si="216"/>
        <v>0</v>
      </c>
      <c r="H334" s="15"/>
      <c r="I334" s="392">
        <f t="shared" ref="I334" si="384">+ROUND(H334*$E334,2)</f>
        <v>0</v>
      </c>
      <c r="J334" s="15"/>
      <c r="K334" s="392">
        <f t="shared" ref="K334" si="385">+ROUND(J334*$E334,2)</f>
        <v>0</v>
      </c>
      <c r="L334" s="14">
        <f t="shared" si="219"/>
        <v>0</v>
      </c>
      <c r="M334" s="14">
        <f t="shared" ref="M334" si="386">+ROUND(L334*$E334,2)</f>
        <v>0</v>
      </c>
    </row>
    <row r="335" spans="1:13" ht="16.5">
      <c r="A335" s="13">
        <f t="shared" si="227"/>
        <v>322</v>
      </c>
      <c r="B335" s="26" t="s">
        <v>817</v>
      </c>
      <c r="C335" s="17" t="s">
        <v>12</v>
      </c>
      <c r="D335" s="16">
        <v>25.96</v>
      </c>
      <c r="E335" s="16">
        <v>0</v>
      </c>
      <c r="F335" s="15"/>
      <c r="G335" s="392">
        <f t="shared" si="216"/>
        <v>0</v>
      </c>
      <c r="H335" s="15"/>
      <c r="I335" s="392">
        <f t="shared" ref="I335" si="387">+ROUND(H335*$E335,2)</f>
        <v>0</v>
      </c>
      <c r="J335" s="15"/>
      <c r="K335" s="392">
        <f t="shared" ref="K335" si="388">+ROUND(J335*$E335,2)</f>
        <v>0</v>
      </c>
      <c r="L335" s="14">
        <f t="shared" si="219"/>
        <v>0</v>
      </c>
      <c r="M335" s="14">
        <f t="shared" ref="M335" si="389">+ROUND(L335*$E335,2)</f>
        <v>0</v>
      </c>
    </row>
    <row r="336" spans="1:13" ht="16.5">
      <c r="A336" s="13">
        <f t="shared" si="227"/>
        <v>323</v>
      </c>
      <c r="B336" s="26" t="s">
        <v>90</v>
      </c>
      <c r="C336" s="17" t="s">
        <v>12</v>
      </c>
      <c r="D336" s="16">
        <v>15.127500000000001</v>
      </c>
      <c r="E336" s="16">
        <v>0</v>
      </c>
      <c r="F336" s="15"/>
      <c r="G336" s="392">
        <f t="shared" si="216"/>
        <v>0</v>
      </c>
      <c r="H336" s="15"/>
      <c r="I336" s="392">
        <f t="shared" ref="I336" si="390">+ROUND(H336*$E336,2)</f>
        <v>0</v>
      </c>
      <c r="J336" s="15"/>
      <c r="K336" s="392">
        <f t="shared" ref="K336" si="391">+ROUND(J336*$E336,2)</f>
        <v>0</v>
      </c>
      <c r="L336" s="14">
        <f t="shared" si="219"/>
        <v>0</v>
      </c>
      <c r="M336" s="14">
        <f t="shared" ref="M336" si="392">+ROUND(L336*$E336,2)</f>
        <v>0</v>
      </c>
    </row>
    <row r="337" spans="1:13" ht="16.5">
      <c r="A337" s="13">
        <f t="shared" si="227"/>
        <v>324</v>
      </c>
      <c r="B337" s="26" t="s">
        <v>89</v>
      </c>
      <c r="C337" s="17" t="s">
        <v>12</v>
      </c>
      <c r="D337" s="16">
        <v>14.467499999999999</v>
      </c>
      <c r="E337" s="16">
        <v>0</v>
      </c>
      <c r="F337" s="15"/>
      <c r="G337" s="392">
        <f t="shared" si="216"/>
        <v>0</v>
      </c>
      <c r="H337" s="15"/>
      <c r="I337" s="392">
        <f t="shared" ref="I337" si="393">+ROUND(H337*$E337,2)</f>
        <v>0</v>
      </c>
      <c r="J337" s="15"/>
      <c r="K337" s="392">
        <f t="shared" ref="K337" si="394">+ROUND(J337*$E337,2)</f>
        <v>0</v>
      </c>
      <c r="L337" s="14">
        <f t="shared" si="219"/>
        <v>0</v>
      </c>
      <c r="M337" s="14">
        <f t="shared" ref="M337" si="395">+ROUND(L337*$E337,2)</f>
        <v>0</v>
      </c>
    </row>
    <row r="338" spans="1:13" ht="16.5">
      <c r="A338" s="13">
        <f t="shared" si="227"/>
        <v>325</v>
      </c>
      <c r="B338" s="26" t="s">
        <v>88</v>
      </c>
      <c r="C338" s="17" t="s">
        <v>12</v>
      </c>
      <c r="D338" s="16">
        <v>17.205000000000002</v>
      </c>
      <c r="E338" s="16">
        <v>0</v>
      </c>
      <c r="F338" s="15"/>
      <c r="G338" s="392">
        <f t="shared" si="216"/>
        <v>0</v>
      </c>
      <c r="H338" s="15"/>
      <c r="I338" s="392">
        <f t="shared" ref="I338" si="396">+ROUND(H338*$E338,2)</f>
        <v>0</v>
      </c>
      <c r="J338" s="15"/>
      <c r="K338" s="392">
        <f t="shared" ref="K338" si="397">+ROUND(J338*$E338,2)</f>
        <v>0</v>
      </c>
      <c r="L338" s="14">
        <f t="shared" si="219"/>
        <v>0</v>
      </c>
      <c r="M338" s="14">
        <f t="shared" ref="M338" si="398">+ROUND(L338*$E338,2)</f>
        <v>0</v>
      </c>
    </row>
    <row r="339" spans="1:13" ht="16.5">
      <c r="A339" s="13">
        <f t="shared" si="227"/>
        <v>326</v>
      </c>
      <c r="B339" s="26" t="s">
        <v>87</v>
      </c>
      <c r="C339" s="17" t="s">
        <v>12</v>
      </c>
      <c r="D339" s="16">
        <v>24.202500000000001</v>
      </c>
      <c r="E339" s="16">
        <v>0</v>
      </c>
      <c r="F339" s="15"/>
      <c r="G339" s="392">
        <f t="shared" si="216"/>
        <v>0</v>
      </c>
      <c r="H339" s="15"/>
      <c r="I339" s="392">
        <f t="shared" ref="I339" si="399">+ROUND(H339*$E339,2)</f>
        <v>0</v>
      </c>
      <c r="J339" s="15"/>
      <c r="K339" s="392">
        <f t="shared" ref="K339" si="400">+ROUND(J339*$E339,2)</f>
        <v>0</v>
      </c>
      <c r="L339" s="14">
        <f t="shared" si="219"/>
        <v>0</v>
      </c>
      <c r="M339" s="14">
        <f t="shared" ref="M339" si="401">+ROUND(L339*$E339,2)</f>
        <v>0</v>
      </c>
    </row>
    <row r="340" spans="1:13" ht="16.5">
      <c r="A340" s="13">
        <f t="shared" si="227"/>
        <v>327</v>
      </c>
      <c r="B340" s="26" t="s">
        <v>86</v>
      </c>
      <c r="C340" s="17" t="s">
        <v>12</v>
      </c>
      <c r="D340" s="16">
        <v>22.252500000000001</v>
      </c>
      <c r="E340" s="16">
        <v>0</v>
      </c>
      <c r="F340" s="15"/>
      <c r="G340" s="392">
        <f t="shared" si="216"/>
        <v>0</v>
      </c>
      <c r="H340" s="15"/>
      <c r="I340" s="392">
        <f t="shared" ref="I340" si="402">+ROUND(H340*$E340,2)</f>
        <v>0</v>
      </c>
      <c r="J340" s="15"/>
      <c r="K340" s="392">
        <f t="shared" ref="K340" si="403">+ROUND(J340*$E340,2)</f>
        <v>0</v>
      </c>
      <c r="L340" s="14">
        <f t="shared" si="219"/>
        <v>0</v>
      </c>
      <c r="M340" s="14">
        <f t="shared" ref="M340" si="404">+ROUND(L340*$E340,2)</f>
        <v>0</v>
      </c>
    </row>
    <row r="341" spans="1:13" ht="16.5">
      <c r="A341" s="13">
        <f t="shared" si="227"/>
        <v>328</v>
      </c>
      <c r="B341" s="26" t="s">
        <v>85</v>
      </c>
      <c r="C341" s="17" t="s">
        <v>12</v>
      </c>
      <c r="D341" s="16">
        <v>28.23</v>
      </c>
      <c r="E341" s="16">
        <v>0</v>
      </c>
      <c r="F341" s="15"/>
      <c r="G341" s="392">
        <f t="shared" si="216"/>
        <v>0</v>
      </c>
      <c r="H341" s="15"/>
      <c r="I341" s="392">
        <f t="shared" ref="I341" si="405">+ROUND(H341*$E341,2)</f>
        <v>0</v>
      </c>
      <c r="J341" s="15"/>
      <c r="K341" s="392">
        <f t="shared" ref="K341" si="406">+ROUND(J341*$E341,2)</f>
        <v>0</v>
      </c>
      <c r="L341" s="14">
        <f t="shared" si="219"/>
        <v>0</v>
      </c>
      <c r="M341" s="14">
        <f t="shared" ref="M341" si="407">+ROUND(L341*$E341,2)</f>
        <v>0</v>
      </c>
    </row>
    <row r="342" spans="1:13" ht="16.5">
      <c r="A342" s="13">
        <f t="shared" si="227"/>
        <v>329</v>
      </c>
      <c r="B342" s="26" t="s">
        <v>84</v>
      </c>
      <c r="C342" s="17" t="s">
        <v>12</v>
      </c>
      <c r="D342" s="16">
        <v>30.734999999999999</v>
      </c>
      <c r="E342" s="16">
        <v>0</v>
      </c>
      <c r="F342" s="15"/>
      <c r="G342" s="392">
        <f t="shared" si="216"/>
        <v>0</v>
      </c>
      <c r="H342" s="15"/>
      <c r="I342" s="392">
        <f t="shared" ref="I342" si="408">+ROUND(H342*$E342,2)</f>
        <v>0</v>
      </c>
      <c r="J342" s="15"/>
      <c r="K342" s="392">
        <f t="shared" ref="K342" si="409">+ROUND(J342*$E342,2)</f>
        <v>0</v>
      </c>
      <c r="L342" s="14">
        <f t="shared" si="219"/>
        <v>0</v>
      </c>
      <c r="M342" s="14">
        <f t="shared" ref="M342" si="410">+ROUND(L342*$E342,2)</f>
        <v>0</v>
      </c>
    </row>
    <row r="343" spans="1:13" ht="16.5">
      <c r="A343" s="13">
        <f t="shared" si="227"/>
        <v>330</v>
      </c>
      <c r="B343" s="26" t="s">
        <v>83</v>
      </c>
      <c r="C343" s="17" t="s">
        <v>12</v>
      </c>
      <c r="D343" s="16">
        <v>30.57</v>
      </c>
      <c r="E343" s="16">
        <v>0</v>
      </c>
      <c r="F343" s="15"/>
      <c r="G343" s="392">
        <f t="shared" ref="G343:G406" si="411">+ROUND(F343*$E343,2)</f>
        <v>0</v>
      </c>
      <c r="H343" s="15"/>
      <c r="I343" s="392">
        <f t="shared" ref="I343" si="412">+ROUND(H343*$E343,2)</f>
        <v>0</v>
      </c>
      <c r="J343" s="15"/>
      <c r="K343" s="392">
        <f t="shared" ref="K343" si="413">+ROUND(J343*$E343,2)</f>
        <v>0</v>
      </c>
      <c r="L343" s="14">
        <f t="shared" ref="L343:L406" si="414">F343+H343+J343</f>
        <v>0</v>
      </c>
      <c r="M343" s="14">
        <f t="shared" ref="M343" si="415">+ROUND(L343*$E343,2)</f>
        <v>0</v>
      </c>
    </row>
    <row r="344" spans="1:13" ht="16.5">
      <c r="A344" s="13">
        <f t="shared" si="227"/>
        <v>331</v>
      </c>
      <c r="B344" s="26" t="s">
        <v>82</v>
      </c>
      <c r="C344" s="17" t="s">
        <v>12</v>
      </c>
      <c r="D344" s="16">
        <v>16.634999999999998</v>
      </c>
      <c r="E344" s="16">
        <v>0</v>
      </c>
      <c r="F344" s="15"/>
      <c r="G344" s="392">
        <f t="shared" si="411"/>
        <v>0</v>
      </c>
      <c r="H344" s="15"/>
      <c r="I344" s="392">
        <f t="shared" ref="I344" si="416">+ROUND(H344*$E344,2)</f>
        <v>0</v>
      </c>
      <c r="J344" s="15"/>
      <c r="K344" s="392">
        <f t="shared" ref="K344" si="417">+ROUND(J344*$E344,2)</f>
        <v>0</v>
      </c>
      <c r="L344" s="14">
        <f t="shared" si="414"/>
        <v>0</v>
      </c>
      <c r="M344" s="14">
        <f t="shared" ref="M344" si="418">+ROUND(L344*$E344,2)</f>
        <v>0</v>
      </c>
    </row>
    <row r="345" spans="1:13" ht="16.5">
      <c r="A345" s="13">
        <f t="shared" si="227"/>
        <v>332</v>
      </c>
      <c r="B345" s="26" t="s">
        <v>81</v>
      </c>
      <c r="C345" s="17" t="s">
        <v>12</v>
      </c>
      <c r="D345" s="16">
        <v>15.2925</v>
      </c>
      <c r="E345" s="16">
        <v>0</v>
      </c>
      <c r="F345" s="15"/>
      <c r="G345" s="392">
        <f t="shared" si="411"/>
        <v>0</v>
      </c>
      <c r="H345" s="15"/>
      <c r="I345" s="392">
        <f t="shared" ref="I345" si="419">+ROUND(H345*$E345,2)</f>
        <v>0</v>
      </c>
      <c r="J345" s="15"/>
      <c r="K345" s="392">
        <f t="shared" ref="K345" si="420">+ROUND(J345*$E345,2)</f>
        <v>0</v>
      </c>
      <c r="L345" s="14">
        <f t="shared" si="414"/>
        <v>0</v>
      </c>
      <c r="M345" s="14">
        <f t="shared" ref="M345" si="421">+ROUND(L345*$E345,2)</f>
        <v>0</v>
      </c>
    </row>
    <row r="346" spans="1:13" ht="16.5">
      <c r="A346" s="13">
        <f t="shared" ref="A346:A409" si="422">+A345+1</f>
        <v>333</v>
      </c>
      <c r="B346" s="26" t="s">
        <v>80</v>
      </c>
      <c r="C346" s="17" t="s">
        <v>12</v>
      </c>
      <c r="D346" s="16">
        <v>16.350000000000001</v>
      </c>
      <c r="E346" s="16">
        <v>0</v>
      </c>
      <c r="F346" s="15"/>
      <c r="G346" s="392">
        <f t="shared" si="411"/>
        <v>0</v>
      </c>
      <c r="H346" s="15"/>
      <c r="I346" s="392">
        <f t="shared" ref="I346" si="423">+ROUND(H346*$E346,2)</f>
        <v>0</v>
      </c>
      <c r="J346" s="15"/>
      <c r="K346" s="392">
        <f t="shared" ref="K346" si="424">+ROUND(J346*$E346,2)</f>
        <v>0</v>
      </c>
      <c r="L346" s="14">
        <f t="shared" si="414"/>
        <v>0</v>
      </c>
      <c r="M346" s="14">
        <f t="shared" ref="M346" si="425">+ROUND(L346*$E346,2)</f>
        <v>0</v>
      </c>
    </row>
    <row r="347" spans="1:13" ht="16.5">
      <c r="A347" s="13">
        <f t="shared" si="422"/>
        <v>334</v>
      </c>
      <c r="B347" s="26" t="s">
        <v>79</v>
      </c>
      <c r="C347" s="17" t="s">
        <v>12</v>
      </c>
      <c r="D347" s="16">
        <v>50.932499999999997</v>
      </c>
      <c r="E347" s="16">
        <v>0</v>
      </c>
      <c r="F347" s="15"/>
      <c r="G347" s="392">
        <f t="shared" si="411"/>
        <v>0</v>
      </c>
      <c r="H347" s="15"/>
      <c r="I347" s="392">
        <f t="shared" ref="I347" si="426">+ROUND(H347*$E347,2)</f>
        <v>0</v>
      </c>
      <c r="J347" s="15"/>
      <c r="K347" s="392">
        <f t="shared" ref="K347" si="427">+ROUND(J347*$E347,2)</f>
        <v>0</v>
      </c>
      <c r="L347" s="14">
        <f t="shared" si="414"/>
        <v>0</v>
      </c>
      <c r="M347" s="14">
        <f t="shared" ref="M347" si="428">+ROUND(L347*$E347,2)</f>
        <v>0</v>
      </c>
    </row>
    <row r="348" spans="1:13" ht="16.5">
      <c r="A348" s="13">
        <f t="shared" si="422"/>
        <v>335</v>
      </c>
      <c r="B348" s="26" t="s">
        <v>78</v>
      </c>
      <c r="C348" s="17" t="s">
        <v>12</v>
      </c>
      <c r="D348" s="16">
        <v>17.565000000000001</v>
      </c>
      <c r="E348" s="16">
        <v>0</v>
      </c>
      <c r="F348" s="15"/>
      <c r="G348" s="392">
        <f t="shared" si="411"/>
        <v>0</v>
      </c>
      <c r="H348" s="15"/>
      <c r="I348" s="392">
        <f t="shared" ref="I348" si="429">+ROUND(H348*$E348,2)</f>
        <v>0</v>
      </c>
      <c r="J348" s="15"/>
      <c r="K348" s="392">
        <f t="shared" ref="K348" si="430">+ROUND(J348*$E348,2)</f>
        <v>0</v>
      </c>
      <c r="L348" s="14">
        <f t="shared" si="414"/>
        <v>0</v>
      </c>
      <c r="M348" s="14">
        <f t="shared" ref="M348" si="431">+ROUND(L348*$E348,2)</f>
        <v>0</v>
      </c>
    </row>
    <row r="349" spans="1:13" ht="16.5">
      <c r="A349" s="13">
        <f t="shared" si="422"/>
        <v>336</v>
      </c>
      <c r="B349" s="26" t="s">
        <v>77</v>
      </c>
      <c r="C349" s="17" t="s">
        <v>12</v>
      </c>
      <c r="D349" s="16">
        <v>55.477499999999999</v>
      </c>
      <c r="E349" s="16">
        <v>0</v>
      </c>
      <c r="F349" s="15"/>
      <c r="G349" s="392">
        <f t="shared" si="411"/>
        <v>0</v>
      </c>
      <c r="H349" s="15"/>
      <c r="I349" s="392">
        <f t="shared" ref="I349" si="432">+ROUND(H349*$E349,2)</f>
        <v>0</v>
      </c>
      <c r="J349" s="15"/>
      <c r="K349" s="392">
        <f t="shared" ref="K349" si="433">+ROUND(J349*$E349,2)</f>
        <v>0</v>
      </c>
      <c r="L349" s="14">
        <f t="shared" si="414"/>
        <v>0</v>
      </c>
      <c r="M349" s="14">
        <f t="shared" ref="M349" si="434">+ROUND(L349*$E349,2)</f>
        <v>0</v>
      </c>
    </row>
    <row r="350" spans="1:13" ht="16.5">
      <c r="A350" s="13">
        <f t="shared" si="422"/>
        <v>337</v>
      </c>
      <c r="B350" s="26" t="s">
        <v>76</v>
      </c>
      <c r="C350" s="17" t="s">
        <v>12</v>
      </c>
      <c r="D350" s="16">
        <v>19.0425</v>
      </c>
      <c r="E350" s="16">
        <v>0</v>
      </c>
      <c r="F350" s="15"/>
      <c r="G350" s="392">
        <f t="shared" si="411"/>
        <v>0</v>
      </c>
      <c r="H350" s="15"/>
      <c r="I350" s="392">
        <f t="shared" ref="I350" si="435">+ROUND(H350*$E350,2)</f>
        <v>0</v>
      </c>
      <c r="J350" s="15"/>
      <c r="K350" s="392">
        <f t="shared" ref="K350" si="436">+ROUND(J350*$E350,2)</f>
        <v>0</v>
      </c>
      <c r="L350" s="14">
        <f t="shared" si="414"/>
        <v>0</v>
      </c>
      <c r="M350" s="14">
        <f t="shared" ref="M350" si="437">+ROUND(L350*$E350,2)</f>
        <v>0</v>
      </c>
    </row>
    <row r="351" spans="1:13" ht="16.5">
      <c r="A351" s="13">
        <f t="shared" si="422"/>
        <v>338</v>
      </c>
      <c r="B351" s="26" t="s">
        <v>75</v>
      </c>
      <c r="C351" s="17" t="s">
        <v>12</v>
      </c>
      <c r="D351" s="16">
        <v>19.47</v>
      </c>
      <c r="E351" s="16">
        <v>0</v>
      </c>
      <c r="F351" s="15"/>
      <c r="G351" s="392">
        <f t="shared" si="411"/>
        <v>0</v>
      </c>
      <c r="H351" s="15"/>
      <c r="I351" s="392">
        <f t="shared" ref="I351" si="438">+ROUND(H351*$E351,2)</f>
        <v>0</v>
      </c>
      <c r="J351" s="15"/>
      <c r="K351" s="392">
        <f t="shared" ref="K351" si="439">+ROUND(J351*$E351,2)</f>
        <v>0</v>
      </c>
      <c r="L351" s="14">
        <f t="shared" si="414"/>
        <v>0</v>
      </c>
      <c r="M351" s="14">
        <f t="shared" ref="M351" si="440">+ROUND(L351*$E351,2)</f>
        <v>0</v>
      </c>
    </row>
    <row r="352" spans="1:13" ht="16.5">
      <c r="A352" s="13">
        <f t="shared" si="422"/>
        <v>339</v>
      </c>
      <c r="B352" s="18" t="s">
        <v>773</v>
      </c>
      <c r="C352" s="17" t="s">
        <v>58</v>
      </c>
      <c r="D352" s="16">
        <v>384.01</v>
      </c>
      <c r="E352" s="16">
        <v>0</v>
      </c>
      <c r="F352" s="15"/>
      <c r="G352" s="392">
        <f t="shared" si="411"/>
        <v>0</v>
      </c>
      <c r="H352" s="15"/>
      <c r="I352" s="392">
        <f t="shared" ref="I352" si="441">+ROUND(H352*$E352,2)</f>
        <v>0</v>
      </c>
      <c r="J352" s="15"/>
      <c r="K352" s="392">
        <f t="shared" ref="K352" si="442">+ROUND(J352*$E352,2)</f>
        <v>0</v>
      </c>
      <c r="L352" s="14">
        <f t="shared" si="414"/>
        <v>0</v>
      </c>
      <c r="M352" s="14">
        <f t="shared" ref="M352" si="443">+ROUND(L352*$E352,2)</f>
        <v>0</v>
      </c>
    </row>
    <row r="353" spans="1:13" ht="16.5">
      <c r="A353" s="13">
        <f t="shared" si="422"/>
        <v>340</v>
      </c>
      <c r="B353" s="18" t="s">
        <v>772</v>
      </c>
      <c r="C353" s="17" t="s">
        <v>58</v>
      </c>
      <c r="D353" s="16">
        <v>389.05</v>
      </c>
      <c r="E353" s="16">
        <v>0</v>
      </c>
      <c r="F353" s="15"/>
      <c r="G353" s="392">
        <f t="shared" si="411"/>
        <v>0</v>
      </c>
      <c r="H353" s="15"/>
      <c r="I353" s="392">
        <f t="shared" ref="I353" si="444">+ROUND(H353*$E353,2)</f>
        <v>0</v>
      </c>
      <c r="J353" s="15"/>
      <c r="K353" s="392">
        <f t="shared" ref="K353" si="445">+ROUND(J353*$E353,2)</f>
        <v>0</v>
      </c>
      <c r="L353" s="14">
        <f t="shared" si="414"/>
        <v>0</v>
      </c>
      <c r="M353" s="14">
        <f t="shared" ref="M353" si="446">+ROUND(L353*$E353,2)</f>
        <v>0</v>
      </c>
    </row>
    <row r="354" spans="1:13" ht="16.5">
      <c r="A354" s="13">
        <f t="shared" si="422"/>
        <v>341</v>
      </c>
      <c r="B354" s="18" t="s">
        <v>771</v>
      </c>
      <c r="C354" s="17" t="s">
        <v>58</v>
      </c>
      <c r="D354" s="16">
        <v>401.76</v>
      </c>
      <c r="E354" s="16">
        <v>402.56</v>
      </c>
      <c r="F354" s="15">
        <v>7.8</v>
      </c>
      <c r="G354" s="392">
        <f t="shared" si="411"/>
        <v>3139.97</v>
      </c>
      <c r="H354" s="15">
        <v>9</v>
      </c>
      <c r="I354" s="392">
        <f t="shared" ref="I354" si="447">+ROUND(H354*$E354,2)</f>
        <v>3623.04</v>
      </c>
      <c r="J354" s="15">
        <v>2.75</v>
      </c>
      <c r="K354" s="392">
        <f t="shared" ref="K354" si="448">+ROUND(J354*$E354,2)</f>
        <v>1107.04</v>
      </c>
      <c r="L354" s="14">
        <f t="shared" si="414"/>
        <v>19.55</v>
      </c>
      <c r="M354" s="14">
        <f t="shared" ref="M354" si="449">+ROUND(L354*$E354,2)</f>
        <v>7870.05</v>
      </c>
    </row>
    <row r="355" spans="1:13" ht="16.5">
      <c r="A355" s="13">
        <f t="shared" si="422"/>
        <v>342</v>
      </c>
      <c r="B355" s="18" t="s">
        <v>770</v>
      </c>
      <c r="C355" s="17" t="s">
        <v>58</v>
      </c>
      <c r="D355" s="16">
        <v>422.14</v>
      </c>
      <c r="E355" s="16">
        <v>422.98</v>
      </c>
      <c r="F355" s="15"/>
      <c r="G355" s="392">
        <f t="shared" si="411"/>
        <v>0</v>
      </c>
      <c r="H355" s="15">
        <v>27.6</v>
      </c>
      <c r="I355" s="392">
        <f t="shared" ref="I355" si="450">+ROUND(H355*$E355,2)</f>
        <v>11674.25</v>
      </c>
      <c r="J355" s="15"/>
      <c r="K355" s="392">
        <f t="shared" ref="K355" si="451">+ROUND(J355*$E355,2)</f>
        <v>0</v>
      </c>
      <c r="L355" s="14">
        <f t="shared" si="414"/>
        <v>27.6</v>
      </c>
      <c r="M355" s="14">
        <f t="shared" ref="M355" si="452">+ROUND(L355*$E355,2)</f>
        <v>11674.25</v>
      </c>
    </row>
    <row r="356" spans="1:13" ht="16.5">
      <c r="A356" s="13">
        <f t="shared" si="422"/>
        <v>343</v>
      </c>
      <c r="B356" s="18" t="s">
        <v>769</v>
      </c>
      <c r="C356" s="17" t="s">
        <v>58</v>
      </c>
      <c r="D356" s="16">
        <v>435.67</v>
      </c>
      <c r="E356" s="16">
        <v>436.54</v>
      </c>
      <c r="F356" s="15"/>
      <c r="G356" s="392">
        <f t="shared" si="411"/>
        <v>0</v>
      </c>
      <c r="H356" s="15"/>
      <c r="I356" s="392">
        <f t="shared" ref="I356" si="453">+ROUND(H356*$E356,2)</f>
        <v>0</v>
      </c>
      <c r="J356" s="15">
        <v>19.739999999999998</v>
      </c>
      <c r="K356" s="392">
        <f t="shared" ref="K356" si="454">+ROUND(J356*$E356,2)</f>
        <v>8617.2999999999993</v>
      </c>
      <c r="L356" s="14">
        <f t="shared" si="414"/>
        <v>19.739999999999998</v>
      </c>
      <c r="M356" s="14">
        <f t="shared" ref="M356" si="455">+ROUND(L356*$E356,2)</f>
        <v>8617.2999999999993</v>
      </c>
    </row>
    <row r="357" spans="1:13" ht="16.5">
      <c r="A357" s="13">
        <f t="shared" si="422"/>
        <v>344</v>
      </c>
      <c r="B357" s="18" t="s">
        <v>768</v>
      </c>
      <c r="C357" s="17" t="s">
        <v>58</v>
      </c>
      <c r="D357" s="16">
        <v>463.28</v>
      </c>
      <c r="E357" s="16">
        <v>464.21</v>
      </c>
      <c r="F357" s="15">
        <v>23.83</v>
      </c>
      <c r="G357" s="392">
        <f t="shared" si="411"/>
        <v>11062.12</v>
      </c>
      <c r="H357" s="15"/>
      <c r="I357" s="392">
        <f t="shared" ref="I357" si="456">+ROUND(H357*$E357,2)</f>
        <v>0</v>
      </c>
      <c r="J357" s="15"/>
      <c r="K357" s="392">
        <f t="shared" ref="K357" si="457">+ROUND(J357*$E357,2)</f>
        <v>0</v>
      </c>
      <c r="L357" s="14">
        <f t="shared" si="414"/>
        <v>23.83</v>
      </c>
      <c r="M357" s="14">
        <f t="shared" ref="M357" si="458">+ROUND(L357*$E357,2)</f>
        <v>11062.12</v>
      </c>
    </row>
    <row r="358" spans="1:13" ht="16.5">
      <c r="A358" s="13">
        <f t="shared" si="422"/>
        <v>345</v>
      </c>
      <c r="B358" s="18" t="s">
        <v>74</v>
      </c>
      <c r="C358" s="17" t="s">
        <v>58</v>
      </c>
      <c r="D358" s="16">
        <v>496.43</v>
      </c>
      <c r="E358" s="16">
        <v>0</v>
      </c>
      <c r="F358" s="15"/>
      <c r="G358" s="392">
        <f t="shared" si="411"/>
        <v>0</v>
      </c>
      <c r="H358" s="15"/>
      <c r="I358" s="392">
        <f t="shared" ref="I358" si="459">+ROUND(H358*$E358,2)</f>
        <v>0</v>
      </c>
      <c r="J358" s="15"/>
      <c r="K358" s="392">
        <f t="shared" ref="K358" si="460">+ROUND(J358*$E358,2)</f>
        <v>0</v>
      </c>
      <c r="L358" s="14">
        <f t="shared" si="414"/>
        <v>0</v>
      </c>
      <c r="M358" s="14">
        <f t="shared" ref="M358" si="461">+ROUND(L358*$E358,2)</f>
        <v>0</v>
      </c>
    </row>
    <row r="359" spans="1:13" ht="16.5">
      <c r="A359" s="13">
        <f t="shared" si="422"/>
        <v>346</v>
      </c>
      <c r="B359" s="18" t="s">
        <v>73</v>
      </c>
      <c r="C359" s="17" t="s">
        <v>58</v>
      </c>
      <c r="D359" s="16">
        <v>499.49</v>
      </c>
      <c r="E359" s="16">
        <v>0</v>
      </c>
      <c r="F359" s="15"/>
      <c r="G359" s="392">
        <f t="shared" si="411"/>
        <v>0</v>
      </c>
      <c r="H359" s="15"/>
      <c r="I359" s="392">
        <f t="shared" ref="I359" si="462">+ROUND(H359*$E359,2)</f>
        <v>0</v>
      </c>
      <c r="J359" s="15"/>
      <c r="K359" s="392">
        <f t="shared" ref="K359" si="463">+ROUND(J359*$E359,2)</f>
        <v>0</v>
      </c>
      <c r="L359" s="14">
        <f t="shared" si="414"/>
        <v>0</v>
      </c>
      <c r="M359" s="14">
        <f t="shared" ref="M359" si="464">+ROUND(L359*$E359,2)</f>
        <v>0</v>
      </c>
    </row>
    <row r="360" spans="1:13" ht="16.5">
      <c r="A360" s="13">
        <f t="shared" si="422"/>
        <v>347</v>
      </c>
      <c r="B360" s="18" t="s">
        <v>72</v>
      </c>
      <c r="C360" s="17" t="s">
        <v>58</v>
      </c>
      <c r="D360" s="16">
        <v>532.29999999999995</v>
      </c>
      <c r="E360" s="16">
        <v>0</v>
      </c>
      <c r="F360" s="15"/>
      <c r="G360" s="392">
        <f t="shared" si="411"/>
        <v>0</v>
      </c>
      <c r="H360" s="15"/>
      <c r="I360" s="392">
        <f t="shared" ref="I360" si="465">+ROUND(H360*$E360,2)</f>
        <v>0</v>
      </c>
      <c r="J360" s="15"/>
      <c r="K360" s="392">
        <f t="shared" ref="K360" si="466">+ROUND(J360*$E360,2)</f>
        <v>0</v>
      </c>
      <c r="L360" s="14">
        <f t="shared" si="414"/>
        <v>0</v>
      </c>
      <c r="M360" s="14">
        <f t="shared" ref="M360" si="467">+ROUND(L360*$E360,2)</f>
        <v>0</v>
      </c>
    </row>
    <row r="361" spans="1:13" ht="16.5">
      <c r="A361" s="13">
        <f t="shared" si="422"/>
        <v>348</v>
      </c>
      <c r="B361" s="18" t="s">
        <v>71</v>
      </c>
      <c r="C361" s="17" t="s">
        <v>58</v>
      </c>
      <c r="D361" s="16">
        <v>192.005</v>
      </c>
      <c r="E361" s="16">
        <v>0</v>
      </c>
      <c r="F361" s="15"/>
      <c r="G361" s="392">
        <f t="shared" si="411"/>
        <v>0</v>
      </c>
      <c r="H361" s="15"/>
      <c r="I361" s="392">
        <f t="shared" ref="I361" si="468">+ROUND(H361*$E361,2)</f>
        <v>0</v>
      </c>
      <c r="J361" s="15"/>
      <c r="K361" s="392">
        <f t="shared" ref="K361" si="469">+ROUND(J361*$E361,2)</f>
        <v>0</v>
      </c>
      <c r="L361" s="14">
        <f t="shared" si="414"/>
        <v>0</v>
      </c>
      <c r="M361" s="14">
        <f t="shared" ref="M361" si="470">+ROUND(L361*$E361,2)</f>
        <v>0</v>
      </c>
    </row>
    <row r="362" spans="1:13" ht="16.5">
      <c r="A362" s="13">
        <f t="shared" si="422"/>
        <v>349</v>
      </c>
      <c r="B362" s="18" t="s">
        <v>70</v>
      </c>
      <c r="C362" s="17" t="s">
        <v>58</v>
      </c>
      <c r="D362" s="16">
        <v>194.52500000000001</v>
      </c>
      <c r="E362" s="16">
        <v>0</v>
      </c>
      <c r="F362" s="15"/>
      <c r="G362" s="392">
        <f t="shared" si="411"/>
        <v>0</v>
      </c>
      <c r="H362" s="15"/>
      <c r="I362" s="392">
        <f t="shared" ref="I362" si="471">+ROUND(H362*$E362,2)</f>
        <v>0</v>
      </c>
      <c r="J362" s="15"/>
      <c r="K362" s="392">
        <f t="shared" ref="K362" si="472">+ROUND(J362*$E362,2)</f>
        <v>0</v>
      </c>
      <c r="L362" s="14">
        <f t="shared" si="414"/>
        <v>0</v>
      </c>
      <c r="M362" s="14">
        <f t="shared" ref="M362" si="473">+ROUND(L362*$E362,2)</f>
        <v>0</v>
      </c>
    </row>
    <row r="363" spans="1:13" ht="16.5">
      <c r="A363" s="13">
        <f t="shared" si="422"/>
        <v>350</v>
      </c>
      <c r="B363" s="18" t="s">
        <v>69</v>
      </c>
      <c r="C363" s="17" t="s">
        <v>58</v>
      </c>
      <c r="D363" s="16">
        <v>200.88</v>
      </c>
      <c r="E363" s="16">
        <v>0</v>
      </c>
      <c r="F363" s="15"/>
      <c r="G363" s="392">
        <f t="shared" si="411"/>
        <v>0</v>
      </c>
      <c r="H363" s="15"/>
      <c r="I363" s="392">
        <f t="shared" ref="I363" si="474">+ROUND(H363*$E363,2)</f>
        <v>0</v>
      </c>
      <c r="J363" s="15"/>
      <c r="K363" s="392">
        <f t="shared" ref="K363" si="475">+ROUND(J363*$E363,2)</f>
        <v>0</v>
      </c>
      <c r="L363" s="14">
        <f t="shared" si="414"/>
        <v>0</v>
      </c>
      <c r="M363" s="14">
        <f t="shared" ref="M363" si="476">+ROUND(L363*$E363,2)</f>
        <v>0</v>
      </c>
    </row>
    <row r="364" spans="1:13" ht="16.5">
      <c r="A364" s="13">
        <f t="shared" si="422"/>
        <v>351</v>
      </c>
      <c r="B364" s="18" t="s">
        <v>68</v>
      </c>
      <c r="C364" s="17" t="s">
        <v>58</v>
      </c>
      <c r="D364" s="16">
        <v>211.07</v>
      </c>
      <c r="E364" s="16">
        <v>0</v>
      </c>
      <c r="F364" s="15"/>
      <c r="G364" s="392">
        <f t="shared" si="411"/>
        <v>0</v>
      </c>
      <c r="H364" s="15"/>
      <c r="I364" s="392">
        <f t="shared" ref="I364" si="477">+ROUND(H364*$E364,2)</f>
        <v>0</v>
      </c>
      <c r="J364" s="15"/>
      <c r="K364" s="392">
        <f t="shared" ref="K364" si="478">+ROUND(J364*$E364,2)</f>
        <v>0</v>
      </c>
      <c r="L364" s="14">
        <f t="shared" si="414"/>
        <v>0</v>
      </c>
      <c r="M364" s="14">
        <f t="shared" ref="M364" si="479">+ROUND(L364*$E364,2)</f>
        <v>0</v>
      </c>
    </row>
    <row r="365" spans="1:13" ht="16.5">
      <c r="A365" s="13">
        <f t="shared" si="422"/>
        <v>352</v>
      </c>
      <c r="B365" s="18" t="s">
        <v>67</v>
      </c>
      <c r="C365" s="17" t="s">
        <v>58</v>
      </c>
      <c r="D365" s="16">
        <v>217.83500000000001</v>
      </c>
      <c r="E365" s="16">
        <v>0</v>
      </c>
      <c r="F365" s="15"/>
      <c r="G365" s="392">
        <f t="shared" si="411"/>
        <v>0</v>
      </c>
      <c r="H365" s="15"/>
      <c r="I365" s="392">
        <f t="shared" ref="I365" si="480">+ROUND(H365*$E365,2)</f>
        <v>0</v>
      </c>
      <c r="J365" s="15"/>
      <c r="K365" s="392">
        <f t="shared" ref="K365" si="481">+ROUND(J365*$E365,2)</f>
        <v>0</v>
      </c>
      <c r="L365" s="14">
        <f t="shared" si="414"/>
        <v>0</v>
      </c>
      <c r="M365" s="14">
        <f t="shared" ref="M365" si="482">+ROUND(L365*$E365,2)</f>
        <v>0</v>
      </c>
    </row>
    <row r="366" spans="1:13" ht="16.5">
      <c r="A366" s="13">
        <f t="shared" si="422"/>
        <v>353</v>
      </c>
      <c r="B366" s="18" t="s">
        <v>66</v>
      </c>
      <c r="C366" s="17" t="s">
        <v>58</v>
      </c>
      <c r="D366" s="16">
        <v>231.64</v>
      </c>
      <c r="E366" s="16">
        <v>0</v>
      </c>
      <c r="F366" s="15"/>
      <c r="G366" s="392">
        <f t="shared" si="411"/>
        <v>0</v>
      </c>
      <c r="H366" s="15"/>
      <c r="I366" s="392">
        <f t="shared" ref="I366" si="483">+ROUND(H366*$E366,2)</f>
        <v>0</v>
      </c>
      <c r="J366" s="15"/>
      <c r="K366" s="392">
        <f t="shared" ref="K366" si="484">+ROUND(J366*$E366,2)</f>
        <v>0</v>
      </c>
      <c r="L366" s="14">
        <f t="shared" si="414"/>
        <v>0</v>
      </c>
      <c r="M366" s="14">
        <f t="shared" ref="M366" si="485">+ROUND(L366*$E366,2)</f>
        <v>0</v>
      </c>
    </row>
    <row r="367" spans="1:13" ht="16.5">
      <c r="A367" s="13">
        <f t="shared" si="422"/>
        <v>354</v>
      </c>
      <c r="B367" s="18" t="s">
        <v>65</v>
      </c>
      <c r="C367" s="17" t="s">
        <v>58</v>
      </c>
      <c r="D367" s="16">
        <v>248.215</v>
      </c>
      <c r="E367" s="16">
        <v>0</v>
      </c>
      <c r="F367" s="15"/>
      <c r="G367" s="392">
        <f t="shared" si="411"/>
        <v>0</v>
      </c>
      <c r="H367" s="15"/>
      <c r="I367" s="392">
        <f t="shared" ref="I367" si="486">+ROUND(H367*$E367,2)</f>
        <v>0</v>
      </c>
      <c r="J367" s="15"/>
      <c r="K367" s="392">
        <f t="shared" ref="K367" si="487">+ROUND(J367*$E367,2)</f>
        <v>0</v>
      </c>
      <c r="L367" s="14">
        <f t="shared" si="414"/>
        <v>0</v>
      </c>
      <c r="M367" s="14">
        <f t="shared" ref="M367" si="488">+ROUND(L367*$E367,2)</f>
        <v>0</v>
      </c>
    </row>
    <row r="368" spans="1:13" ht="16.5">
      <c r="A368" s="13">
        <f t="shared" si="422"/>
        <v>355</v>
      </c>
      <c r="B368" s="18" t="s">
        <v>64</v>
      </c>
      <c r="C368" s="17" t="s">
        <v>58</v>
      </c>
      <c r="D368" s="16">
        <v>249.745</v>
      </c>
      <c r="E368" s="16">
        <v>0</v>
      </c>
      <c r="F368" s="15"/>
      <c r="G368" s="392">
        <f t="shared" si="411"/>
        <v>0</v>
      </c>
      <c r="H368" s="15"/>
      <c r="I368" s="392">
        <f t="shared" ref="I368" si="489">+ROUND(H368*$E368,2)</f>
        <v>0</v>
      </c>
      <c r="J368" s="15"/>
      <c r="K368" s="392">
        <f t="shared" ref="K368" si="490">+ROUND(J368*$E368,2)</f>
        <v>0</v>
      </c>
      <c r="L368" s="14">
        <f t="shared" si="414"/>
        <v>0</v>
      </c>
      <c r="M368" s="14">
        <f t="shared" ref="M368" si="491">+ROUND(L368*$E368,2)</f>
        <v>0</v>
      </c>
    </row>
    <row r="369" spans="1:13" ht="16.5">
      <c r="A369" s="13">
        <f t="shared" si="422"/>
        <v>356</v>
      </c>
      <c r="B369" s="18" t="s">
        <v>63</v>
      </c>
      <c r="C369" s="17" t="s">
        <v>58</v>
      </c>
      <c r="D369" s="16">
        <v>266.14999999999998</v>
      </c>
      <c r="E369" s="16">
        <v>0</v>
      </c>
      <c r="F369" s="15"/>
      <c r="G369" s="392">
        <f t="shared" si="411"/>
        <v>0</v>
      </c>
      <c r="H369" s="15"/>
      <c r="I369" s="392">
        <f t="shared" ref="I369" si="492">+ROUND(H369*$E369,2)</f>
        <v>0</v>
      </c>
      <c r="J369" s="15"/>
      <c r="K369" s="392">
        <f t="shared" ref="K369" si="493">+ROUND(J369*$E369,2)</f>
        <v>0</v>
      </c>
      <c r="L369" s="14">
        <f t="shared" si="414"/>
        <v>0</v>
      </c>
      <c r="M369" s="14">
        <f t="shared" ref="M369" si="494">+ROUND(L369*$E369,2)</f>
        <v>0</v>
      </c>
    </row>
    <row r="370" spans="1:13" ht="16.5">
      <c r="A370" s="13">
        <f t="shared" si="422"/>
        <v>357</v>
      </c>
      <c r="B370" s="18" t="s">
        <v>763</v>
      </c>
      <c r="C370" s="17" t="s">
        <v>58</v>
      </c>
      <c r="D370" s="16">
        <v>418.09</v>
      </c>
      <c r="E370" s="16">
        <v>0</v>
      </c>
      <c r="F370" s="15"/>
      <c r="G370" s="392">
        <f t="shared" si="411"/>
        <v>0</v>
      </c>
      <c r="H370" s="15"/>
      <c r="I370" s="392">
        <f t="shared" ref="I370" si="495">+ROUND(H370*$E370,2)</f>
        <v>0</v>
      </c>
      <c r="J370" s="15"/>
      <c r="K370" s="392">
        <f t="shared" ref="K370" si="496">+ROUND(J370*$E370,2)</f>
        <v>0</v>
      </c>
      <c r="L370" s="14">
        <f t="shared" si="414"/>
        <v>0</v>
      </c>
      <c r="M370" s="14">
        <f t="shared" ref="M370" si="497">+ROUND(L370*$E370,2)</f>
        <v>0</v>
      </c>
    </row>
    <row r="371" spans="1:13" ht="16.5">
      <c r="A371" s="13">
        <f t="shared" si="422"/>
        <v>358</v>
      </c>
      <c r="B371" s="18" t="s">
        <v>762</v>
      </c>
      <c r="C371" s="17" t="s">
        <v>58</v>
      </c>
      <c r="D371" s="16">
        <v>418.16</v>
      </c>
      <c r="E371" s="16">
        <v>419</v>
      </c>
      <c r="F371" s="15"/>
      <c r="G371" s="392">
        <f t="shared" si="411"/>
        <v>0</v>
      </c>
      <c r="H371" s="15">
        <v>0.7</v>
      </c>
      <c r="I371" s="392">
        <f t="shared" ref="I371" si="498">+ROUND(H371*$E371,2)</f>
        <v>293.3</v>
      </c>
      <c r="J371" s="15"/>
      <c r="K371" s="392">
        <f t="shared" ref="K371" si="499">+ROUND(J371*$E371,2)</f>
        <v>0</v>
      </c>
      <c r="L371" s="14">
        <f t="shared" si="414"/>
        <v>0.7</v>
      </c>
      <c r="M371" s="14">
        <f t="shared" ref="M371" si="500">+ROUND(L371*$E371,2)</f>
        <v>293.3</v>
      </c>
    </row>
    <row r="372" spans="1:13" ht="16.5">
      <c r="A372" s="13">
        <f t="shared" si="422"/>
        <v>359</v>
      </c>
      <c r="B372" s="18" t="s">
        <v>761</v>
      </c>
      <c r="C372" s="17" t="s">
        <v>58</v>
      </c>
      <c r="D372" s="16">
        <v>388.96</v>
      </c>
      <c r="E372" s="16">
        <v>0</v>
      </c>
      <c r="F372" s="15"/>
      <c r="G372" s="392">
        <f t="shared" si="411"/>
        <v>0</v>
      </c>
      <c r="H372" s="15"/>
      <c r="I372" s="392">
        <f t="shared" ref="I372" si="501">+ROUND(H372*$E372,2)</f>
        <v>0</v>
      </c>
      <c r="J372" s="15"/>
      <c r="K372" s="392">
        <f t="shared" ref="K372" si="502">+ROUND(J372*$E372,2)</f>
        <v>0</v>
      </c>
      <c r="L372" s="14">
        <f t="shared" si="414"/>
        <v>0</v>
      </c>
      <c r="M372" s="14">
        <f t="shared" ref="M372" si="503">+ROUND(L372*$E372,2)</f>
        <v>0</v>
      </c>
    </row>
    <row r="373" spans="1:13" ht="16.5">
      <c r="A373" s="13">
        <f t="shared" si="422"/>
        <v>360</v>
      </c>
      <c r="B373" s="18" t="s">
        <v>760</v>
      </c>
      <c r="C373" s="17" t="s">
        <v>58</v>
      </c>
      <c r="D373" s="16">
        <v>379.2</v>
      </c>
      <c r="E373" s="16">
        <v>0</v>
      </c>
      <c r="F373" s="15"/>
      <c r="G373" s="392">
        <f t="shared" si="411"/>
        <v>0</v>
      </c>
      <c r="H373" s="15"/>
      <c r="I373" s="392">
        <f t="shared" ref="I373" si="504">+ROUND(H373*$E373,2)</f>
        <v>0</v>
      </c>
      <c r="J373" s="15"/>
      <c r="K373" s="392">
        <f t="shared" ref="K373" si="505">+ROUND(J373*$E373,2)</f>
        <v>0</v>
      </c>
      <c r="L373" s="14">
        <f t="shared" si="414"/>
        <v>0</v>
      </c>
      <c r="M373" s="14">
        <f t="shared" ref="M373" si="506">+ROUND(L373*$E373,2)</f>
        <v>0</v>
      </c>
    </row>
    <row r="374" spans="1:13" ht="16.5">
      <c r="A374" s="13">
        <f t="shared" si="422"/>
        <v>361</v>
      </c>
      <c r="B374" s="18" t="s">
        <v>62</v>
      </c>
      <c r="C374" s="17" t="s">
        <v>58</v>
      </c>
      <c r="D374" s="16">
        <v>209.04499999999999</v>
      </c>
      <c r="E374" s="16">
        <v>0</v>
      </c>
      <c r="F374" s="15"/>
      <c r="G374" s="392">
        <f t="shared" si="411"/>
        <v>0</v>
      </c>
      <c r="H374" s="15"/>
      <c r="I374" s="392">
        <f t="shared" ref="I374" si="507">+ROUND(H374*$E374,2)</f>
        <v>0</v>
      </c>
      <c r="J374" s="15"/>
      <c r="K374" s="392">
        <f t="shared" ref="K374" si="508">+ROUND(J374*$E374,2)</f>
        <v>0</v>
      </c>
      <c r="L374" s="14">
        <f t="shared" si="414"/>
        <v>0</v>
      </c>
      <c r="M374" s="14">
        <f t="shared" ref="M374" si="509">+ROUND(L374*$E374,2)</f>
        <v>0</v>
      </c>
    </row>
    <row r="375" spans="1:13" ht="16.5">
      <c r="A375" s="13">
        <f t="shared" si="422"/>
        <v>362</v>
      </c>
      <c r="B375" s="18" t="s">
        <v>61</v>
      </c>
      <c r="C375" s="17" t="s">
        <v>58</v>
      </c>
      <c r="D375" s="16">
        <v>209.08</v>
      </c>
      <c r="E375" s="16">
        <v>0</v>
      </c>
      <c r="F375" s="15"/>
      <c r="G375" s="392">
        <f t="shared" si="411"/>
        <v>0</v>
      </c>
      <c r="H375" s="15"/>
      <c r="I375" s="392">
        <f t="shared" ref="I375" si="510">+ROUND(H375*$E375,2)</f>
        <v>0</v>
      </c>
      <c r="J375" s="15"/>
      <c r="K375" s="392">
        <f t="shared" ref="K375" si="511">+ROUND(J375*$E375,2)</f>
        <v>0</v>
      </c>
      <c r="L375" s="14">
        <f t="shared" si="414"/>
        <v>0</v>
      </c>
      <c r="M375" s="14">
        <f t="shared" ref="M375" si="512">+ROUND(L375*$E375,2)</f>
        <v>0</v>
      </c>
    </row>
    <row r="376" spans="1:13" ht="16.5">
      <c r="A376" s="13">
        <f t="shared" si="422"/>
        <v>363</v>
      </c>
      <c r="B376" s="18" t="s">
        <v>60</v>
      </c>
      <c r="C376" s="17" t="s">
        <v>58</v>
      </c>
      <c r="D376" s="16">
        <v>194.48</v>
      </c>
      <c r="E376" s="16">
        <v>0</v>
      </c>
      <c r="F376" s="15"/>
      <c r="G376" s="392">
        <f t="shared" si="411"/>
        <v>0</v>
      </c>
      <c r="H376" s="15"/>
      <c r="I376" s="392">
        <f t="shared" ref="I376" si="513">+ROUND(H376*$E376,2)</f>
        <v>0</v>
      </c>
      <c r="J376" s="15"/>
      <c r="K376" s="392">
        <f t="shared" ref="K376" si="514">+ROUND(J376*$E376,2)</f>
        <v>0</v>
      </c>
      <c r="L376" s="14">
        <f t="shared" si="414"/>
        <v>0</v>
      </c>
      <c r="M376" s="14">
        <f t="shared" ref="M376" si="515">+ROUND(L376*$E376,2)</f>
        <v>0</v>
      </c>
    </row>
    <row r="377" spans="1:13" ht="16.5">
      <c r="A377" s="13">
        <f t="shared" si="422"/>
        <v>364</v>
      </c>
      <c r="B377" s="18" t="s">
        <v>59</v>
      </c>
      <c r="C377" s="17" t="s">
        <v>58</v>
      </c>
      <c r="D377" s="16">
        <v>189.6</v>
      </c>
      <c r="E377" s="16">
        <v>0</v>
      </c>
      <c r="F377" s="15"/>
      <c r="G377" s="392">
        <f t="shared" si="411"/>
        <v>0</v>
      </c>
      <c r="H377" s="15"/>
      <c r="I377" s="392">
        <f t="shared" ref="I377" si="516">+ROUND(H377*$E377,2)</f>
        <v>0</v>
      </c>
      <c r="J377" s="15"/>
      <c r="K377" s="392">
        <f t="shared" ref="K377" si="517">+ROUND(J377*$E377,2)</f>
        <v>0</v>
      </c>
      <c r="L377" s="14">
        <f t="shared" si="414"/>
        <v>0</v>
      </c>
      <c r="M377" s="14">
        <f t="shared" ref="M377" si="518">+ROUND(L377*$E377,2)</f>
        <v>0</v>
      </c>
    </row>
    <row r="378" spans="1:13" ht="16.5">
      <c r="A378" s="13">
        <f t="shared" si="422"/>
        <v>365</v>
      </c>
      <c r="B378" s="25" t="s">
        <v>787</v>
      </c>
      <c r="C378" s="23" t="s">
        <v>12</v>
      </c>
      <c r="D378" s="16">
        <v>21.38</v>
      </c>
      <c r="E378" s="16">
        <v>21.42</v>
      </c>
      <c r="F378" s="15">
        <v>27</v>
      </c>
      <c r="G378" s="392">
        <f t="shared" si="411"/>
        <v>578.34</v>
      </c>
      <c r="H378" s="15"/>
      <c r="I378" s="392">
        <f t="shared" ref="I378" si="519">+ROUND(H378*$E378,2)</f>
        <v>0</v>
      </c>
      <c r="J378" s="15"/>
      <c r="K378" s="392">
        <f t="shared" ref="K378" si="520">+ROUND(J378*$E378,2)</f>
        <v>0</v>
      </c>
      <c r="L378" s="14">
        <f t="shared" si="414"/>
        <v>27</v>
      </c>
      <c r="M378" s="14">
        <f t="shared" ref="M378" si="521">+ROUND(L378*$E378,2)</f>
        <v>578.34</v>
      </c>
    </row>
    <row r="379" spans="1:13" ht="16.5">
      <c r="A379" s="13">
        <f t="shared" si="422"/>
        <v>366</v>
      </c>
      <c r="B379" s="25" t="s">
        <v>786</v>
      </c>
      <c r="C379" s="23" t="s">
        <v>12</v>
      </c>
      <c r="D379" s="16">
        <v>38.29</v>
      </c>
      <c r="E379" s="16">
        <v>38.369999999999997</v>
      </c>
      <c r="F379" s="15">
        <v>2</v>
      </c>
      <c r="G379" s="392">
        <f t="shared" si="411"/>
        <v>76.739999999999995</v>
      </c>
      <c r="H379" s="15"/>
      <c r="I379" s="392">
        <f t="shared" ref="I379" si="522">+ROUND(H379*$E379,2)</f>
        <v>0</v>
      </c>
      <c r="J379" s="15">
        <v>6</v>
      </c>
      <c r="K379" s="392">
        <f t="shared" ref="K379" si="523">+ROUND(J379*$E379,2)</f>
        <v>230.22</v>
      </c>
      <c r="L379" s="14">
        <f t="shared" si="414"/>
        <v>8</v>
      </c>
      <c r="M379" s="14">
        <f t="shared" ref="M379" si="524">+ROUND(L379*$E379,2)</f>
        <v>306.95999999999998</v>
      </c>
    </row>
    <row r="380" spans="1:13" ht="33">
      <c r="A380" s="13">
        <f t="shared" si="422"/>
        <v>367</v>
      </c>
      <c r="B380" s="25" t="s">
        <v>784</v>
      </c>
      <c r="C380" s="23" t="s">
        <v>12</v>
      </c>
      <c r="D380" s="16">
        <v>106.15</v>
      </c>
      <c r="E380" s="16">
        <v>0</v>
      </c>
      <c r="F380" s="15"/>
      <c r="G380" s="392">
        <f t="shared" si="411"/>
        <v>0</v>
      </c>
      <c r="H380" s="15"/>
      <c r="I380" s="392">
        <f t="shared" ref="I380" si="525">+ROUND(H380*$E380,2)</f>
        <v>0</v>
      </c>
      <c r="J380" s="15"/>
      <c r="K380" s="392">
        <f t="shared" ref="K380" si="526">+ROUND(J380*$E380,2)</f>
        <v>0</v>
      </c>
      <c r="L380" s="14">
        <f t="shared" si="414"/>
        <v>0</v>
      </c>
      <c r="M380" s="14">
        <f t="shared" ref="M380" si="527">+ROUND(L380*$E380,2)</f>
        <v>0</v>
      </c>
    </row>
    <row r="381" spans="1:13" ht="16.5">
      <c r="A381" s="13">
        <f t="shared" si="422"/>
        <v>368</v>
      </c>
      <c r="B381" s="25" t="s">
        <v>57</v>
      </c>
      <c r="C381" s="23" t="s">
        <v>12</v>
      </c>
      <c r="D381" s="16">
        <v>21.38</v>
      </c>
      <c r="E381" s="16">
        <v>21.42</v>
      </c>
      <c r="F381" s="15"/>
      <c r="G381" s="392">
        <f t="shared" si="411"/>
        <v>0</v>
      </c>
      <c r="H381" s="15">
        <v>12</v>
      </c>
      <c r="I381" s="392">
        <f t="shared" ref="I381" si="528">+ROUND(H381*$E381,2)</f>
        <v>257.04000000000002</v>
      </c>
      <c r="J381" s="15"/>
      <c r="K381" s="392">
        <f t="shared" ref="K381" si="529">+ROUND(J381*$E381,2)</f>
        <v>0</v>
      </c>
      <c r="L381" s="14">
        <f t="shared" si="414"/>
        <v>12</v>
      </c>
      <c r="M381" s="14">
        <f t="shared" ref="M381" si="530">+ROUND(L381*$E381,2)</f>
        <v>257.04000000000002</v>
      </c>
    </row>
    <row r="382" spans="1:13" ht="16.5">
      <c r="A382" s="13">
        <f t="shared" si="422"/>
        <v>369</v>
      </c>
      <c r="B382" s="25" t="s">
        <v>56</v>
      </c>
      <c r="C382" s="23" t="s">
        <v>12</v>
      </c>
      <c r="D382" s="16">
        <v>38.29</v>
      </c>
      <c r="E382" s="16">
        <v>38.369999999999997</v>
      </c>
      <c r="F382" s="15"/>
      <c r="G382" s="392">
        <f t="shared" si="411"/>
        <v>0</v>
      </c>
      <c r="H382" s="15">
        <v>2</v>
      </c>
      <c r="I382" s="392">
        <f t="shared" ref="I382" si="531">+ROUND(H382*$E382,2)</f>
        <v>76.739999999999995</v>
      </c>
      <c r="J382" s="15"/>
      <c r="K382" s="392">
        <f t="shared" ref="K382" si="532">+ROUND(J382*$E382,2)</f>
        <v>0</v>
      </c>
      <c r="L382" s="14">
        <f t="shared" si="414"/>
        <v>2</v>
      </c>
      <c r="M382" s="14">
        <f t="shared" ref="M382" si="533">+ROUND(L382*$E382,2)</f>
        <v>76.739999999999995</v>
      </c>
    </row>
    <row r="383" spans="1:13" ht="33">
      <c r="A383" s="13">
        <f t="shared" si="422"/>
        <v>370</v>
      </c>
      <c r="B383" s="25" t="s">
        <v>55</v>
      </c>
      <c r="C383" s="23" t="s">
        <v>12</v>
      </c>
      <c r="D383" s="16">
        <v>106.15</v>
      </c>
      <c r="E383" s="16">
        <v>0</v>
      </c>
      <c r="F383" s="15"/>
      <c r="G383" s="392">
        <f t="shared" si="411"/>
        <v>0</v>
      </c>
      <c r="H383" s="15"/>
      <c r="I383" s="392">
        <f t="shared" ref="I383" si="534">+ROUND(H383*$E383,2)</f>
        <v>0</v>
      </c>
      <c r="J383" s="15"/>
      <c r="K383" s="392">
        <f t="shared" ref="K383" si="535">+ROUND(J383*$E383,2)</f>
        <v>0</v>
      </c>
      <c r="L383" s="14">
        <f t="shared" si="414"/>
        <v>0</v>
      </c>
      <c r="M383" s="14">
        <f t="shared" ref="M383" si="536">+ROUND(L383*$E383,2)</f>
        <v>0</v>
      </c>
    </row>
    <row r="384" spans="1:13" ht="16.5">
      <c r="A384" s="13">
        <f t="shared" si="422"/>
        <v>371</v>
      </c>
      <c r="B384" s="25" t="s">
        <v>782</v>
      </c>
      <c r="C384" s="23" t="s">
        <v>12</v>
      </c>
      <c r="D384" s="16">
        <v>116.9</v>
      </c>
      <c r="E384" s="16">
        <v>0</v>
      </c>
      <c r="F384" s="15"/>
      <c r="G384" s="392">
        <f t="shared" si="411"/>
        <v>0</v>
      </c>
      <c r="H384" s="15"/>
      <c r="I384" s="392">
        <f t="shared" ref="I384" si="537">+ROUND(H384*$E384,2)</f>
        <v>0</v>
      </c>
      <c r="J384" s="15"/>
      <c r="K384" s="392">
        <f t="shared" ref="K384" si="538">+ROUND(J384*$E384,2)</f>
        <v>0</v>
      </c>
      <c r="L384" s="14">
        <f t="shared" si="414"/>
        <v>0</v>
      </c>
      <c r="M384" s="14">
        <f t="shared" ref="M384" si="539">+ROUND(L384*$E384,2)</f>
        <v>0</v>
      </c>
    </row>
    <row r="385" spans="1:13" ht="16.5">
      <c r="A385" s="13">
        <f t="shared" si="422"/>
        <v>372</v>
      </c>
      <c r="B385" s="25" t="s">
        <v>780</v>
      </c>
      <c r="C385" s="23" t="s">
        <v>12</v>
      </c>
      <c r="D385" s="16">
        <v>117.02</v>
      </c>
      <c r="E385" s="16">
        <v>0</v>
      </c>
      <c r="F385" s="15"/>
      <c r="G385" s="392">
        <f t="shared" si="411"/>
        <v>0</v>
      </c>
      <c r="H385" s="15"/>
      <c r="I385" s="392">
        <f t="shared" ref="I385" si="540">+ROUND(H385*$E385,2)</f>
        <v>0</v>
      </c>
      <c r="J385" s="15"/>
      <c r="K385" s="392">
        <f t="shared" ref="K385" si="541">+ROUND(J385*$E385,2)</f>
        <v>0</v>
      </c>
      <c r="L385" s="14">
        <f t="shared" si="414"/>
        <v>0</v>
      </c>
      <c r="M385" s="14">
        <f t="shared" ref="M385" si="542">+ROUND(L385*$E385,2)</f>
        <v>0</v>
      </c>
    </row>
    <row r="386" spans="1:13" ht="16.5">
      <c r="A386" s="13">
        <f t="shared" si="422"/>
        <v>373</v>
      </c>
      <c r="B386" s="25" t="s">
        <v>53</v>
      </c>
      <c r="C386" s="23" t="s">
        <v>12</v>
      </c>
      <c r="D386" s="16">
        <v>23.5</v>
      </c>
      <c r="E386" s="16">
        <v>0</v>
      </c>
      <c r="F386" s="15"/>
      <c r="G386" s="392">
        <f t="shared" si="411"/>
        <v>0</v>
      </c>
      <c r="H386" s="15"/>
      <c r="I386" s="392">
        <f t="shared" ref="I386" si="543">+ROUND(H386*$E386,2)</f>
        <v>0</v>
      </c>
      <c r="J386" s="15"/>
      <c r="K386" s="392">
        <f t="shared" ref="K386" si="544">+ROUND(J386*$E386,2)</f>
        <v>0</v>
      </c>
      <c r="L386" s="14">
        <f t="shared" si="414"/>
        <v>0</v>
      </c>
      <c r="M386" s="14">
        <f t="shared" ref="M386" si="545">+ROUND(L386*$E386,2)</f>
        <v>0</v>
      </c>
    </row>
    <row r="387" spans="1:13" ht="16.5">
      <c r="A387" s="13">
        <f t="shared" si="422"/>
        <v>374</v>
      </c>
      <c r="B387" s="25" t="s">
        <v>52</v>
      </c>
      <c r="C387" s="23" t="s">
        <v>12</v>
      </c>
      <c r="D387" s="16">
        <v>41.58</v>
      </c>
      <c r="E387" s="16">
        <v>41.66</v>
      </c>
      <c r="F387" s="15"/>
      <c r="G387" s="392">
        <f t="shared" si="411"/>
        <v>0</v>
      </c>
      <c r="H387" s="15"/>
      <c r="I387" s="392">
        <f t="shared" ref="I387" si="546">+ROUND(H387*$E387,2)</f>
        <v>0</v>
      </c>
      <c r="J387" s="15">
        <v>3</v>
      </c>
      <c r="K387" s="392">
        <f t="shared" ref="K387" si="547">+ROUND(J387*$E387,2)</f>
        <v>124.98</v>
      </c>
      <c r="L387" s="14">
        <f t="shared" si="414"/>
        <v>3</v>
      </c>
      <c r="M387" s="14">
        <f t="shared" ref="M387" si="548">+ROUND(L387*$E387,2)</f>
        <v>124.98</v>
      </c>
    </row>
    <row r="388" spans="1:13" ht="16.5">
      <c r="A388" s="13">
        <f t="shared" si="422"/>
        <v>375</v>
      </c>
      <c r="B388" s="25" t="s">
        <v>51</v>
      </c>
      <c r="C388" s="23" t="s">
        <v>12</v>
      </c>
      <c r="D388" s="16">
        <v>23.5</v>
      </c>
      <c r="E388" s="16">
        <v>0</v>
      </c>
      <c r="F388" s="15"/>
      <c r="G388" s="392">
        <f t="shared" si="411"/>
        <v>0</v>
      </c>
      <c r="H388" s="15"/>
      <c r="I388" s="392">
        <f t="shared" ref="I388" si="549">+ROUND(H388*$E388,2)</f>
        <v>0</v>
      </c>
      <c r="J388" s="15"/>
      <c r="K388" s="392">
        <f t="shared" ref="K388" si="550">+ROUND(J388*$E388,2)</f>
        <v>0</v>
      </c>
      <c r="L388" s="14">
        <f t="shared" si="414"/>
        <v>0</v>
      </c>
      <c r="M388" s="14">
        <f t="shared" ref="M388" si="551">+ROUND(L388*$E388,2)</f>
        <v>0</v>
      </c>
    </row>
    <row r="389" spans="1:13" ht="16.5">
      <c r="A389" s="13">
        <f t="shared" si="422"/>
        <v>376</v>
      </c>
      <c r="B389" s="25" t="s">
        <v>50</v>
      </c>
      <c r="C389" s="23" t="s">
        <v>12</v>
      </c>
      <c r="D389" s="16">
        <v>41.58</v>
      </c>
      <c r="E389" s="16">
        <v>0</v>
      </c>
      <c r="F389" s="15"/>
      <c r="G389" s="392">
        <f t="shared" si="411"/>
        <v>0</v>
      </c>
      <c r="H389" s="15"/>
      <c r="I389" s="392">
        <f t="shared" ref="I389" si="552">+ROUND(H389*$E389,2)</f>
        <v>0</v>
      </c>
      <c r="J389" s="15"/>
      <c r="K389" s="392">
        <f t="shared" ref="K389" si="553">+ROUND(J389*$E389,2)</f>
        <v>0</v>
      </c>
      <c r="L389" s="14">
        <f t="shared" si="414"/>
        <v>0</v>
      </c>
      <c r="M389" s="14">
        <f t="shared" ref="M389" si="554">+ROUND(L389*$E389,2)</f>
        <v>0</v>
      </c>
    </row>
    <row r="390" spans="1:13" ht="33">
      <c r="A390" s="13">
        <f t="shared" si="422"/>
        <v>377</v>
      </c>
      <c r="B390" s="18" t="s">
        <v>49</v>
      </c>
      <c r="C390" s="23" t="s">
        <v>12</v>
      </c>
      <c r="D390" s="16">
        <v>19.190000000000001</v>
      </c>
      <c r="E390" s="16">
        <v>0</v>
      </c>
      <c r="F390" s="15"/>
      <c r="G390" s="392">
        <f t="shared" si="411"/>
        <v>0</v>
      </c>
      <c r="H390" s="15"/>
      <c r="I390" s="392">
        <f t="shared" ref="I390" si="555">+ROUND(H390*$E390,2)</f>
        <v>0</v>
      </c>
      <c r="J390" s="15"/>
      <c r="K390" s="392">
        <f t="shared" ref="K390" si="556">+ROUND(J390*$E390,2)</f>
        <v>0</v>
      </c>
      <c r="L390" s="14">
        <f t="shared" si="414"/>
        <v>0</v>
      </c>
      <c r="M390" s="14">
        <f t="shared" ref="M390" si="557">+ROUND(L390*$E390,2)</f>
        <v>0</v>
      </c>
    </row>
    <row r="391" spans="1:13" ht="33">
      <c r="A391" s="13">
        <f t="shared" si="422"/>
        <v>378</v>
      </c>
      <c r="B391" s="18" t="s">
        <v>48</v>
      </c>
      <c r="C391" s="23" t="s">
        <v>12</v>
      </c>
      <c r="D391" s="16">
        <v>63.55</v>
      </c>
      <c r="E391" s="16">
        <v>0</v>
      </c>
      <c r="F391" s="15"/>
      <c r="G391" s="392">
        <f t="shared" si="411"/>
        <v>0</v>
      </c>
      <c r="H391" s="15"/>
      <c r="I391" s="392">
        <f t="shared" ref="I391" si="558">+ROUND(H391*$E391,2)</f>
        <v>0</v>
      </c>
      <c r="J391" s="15"/>
      <c r="K391" s="392">
        <f t="shared" ref="K391" si="559">+ROUND(J391*$E391,2)</f>
        <v>0</v>
      </c>
      <c r="L391" s="14">
        <f t="shared" si="414"/>
        <v>0</v>
      </c>
      <c r="M391" s="14">
        <f t="shared" ref="M391" si="560">+ROUND(L391*$E391,2)</f>
        <v>0</v>
      </c>
    </row>
    <row r="392" spans="1:13" ht="33">
      <c r="A392" s="13">
        <f t="shared" si="422"/>
        <v>379</v>
      </c>
      <c r="B392" s="18" t="s">
        <v>47</v>
      </c>
      <c r="C392" s="23" t="s">
        <v>12</v>
      </c>
      <c r="D392" s="16">
        <v>127.61</v>
      </c>
      <c r="E392" s="16">
        <v>0</v>
      </c>
      <c r="F392" s="15"/>
      <c r="G392" s="392">
        <f t="shared" si="411"/>
        <v>0</v>
      </c>
      <c r="H392" s="15"/>
      <c r="I392" s="392">
        <f t="shared" ref="I392" si="561">+ROUND(H392*$E392,2)</f>
        <v>0</v>
      </c>
      <c r="J392" s="15"/>
      <c r="K392" s="392">
        <f t="shared" ref="K392" si="562">+ROUND(J392*$E392,2)</f>
        <v>0</v>
      </c>
      <c r="L392" s="14">
        <f t="shared" si="414"/>
        <v>0</v>
      </c>
      <c r="M392" s="14">
        <f t="shared" ref="M392" si="563">+ROUND(L392*$E392,2)</f>
        <v>0</v>
      </c>
    </row>
    <row r="393" spans="1:13" ht="33">
      <c r="A393" s="13">
        <f t="shared" si="422"/>
        <v>380</v>
      </c>
      <c r="B393" s="18" t="s">
        <v>46</v>
      </c>
      <c r="C393" s="23" t="s">
        <v>12</v>
      </c>
      <c r="D393" s="16">
        <v>63.55</v>
      </c>
      <c r="E393" s="16">
        <v>0</v>
      </c>
      <c r="F393" s="15"/>
      <c r="G393" s="392">
        <f t="shared" si="411"/>
        <v>0</v>
      </c>
      <c r="H393" s="15"/>
      <c r="I393" s="392">
        <f t="shared" ref="I393" si="564">+ROUND(H393*$E393,2)</f>
        <v>0</v>
      </c>
      <c r="J393" s="15"/>
      <c r="K393" s="392">
        <f t="shared" ref="K393" si="565">+ROUND(J393*$E393,2)</f>
        <v>0</v>
      </c>
      <c r="L393" s="14">
        <f t="shared" si="414"/>
        <v>0</v>
      </c>
      <c r="M393" s="14">
        <f t="shared" ref="M393" si="566">+ROUND(L393*$E393,2)</f>
        <v>0</v>
      </c>
    </row>
    <row r="394" spans="1:13" ht="33">
      <c r="A394" s="13">
        <f t="shared" si="422"/>
        <v>381</v>
      </c>
      <c r="B394" s="18" t="s">
        <v>45</v>
      </c>
      <c r="C394" s="23" t="s">
        <v>12</v>
      </c>
      <c r="D394" s="16">
        <v>127.61</v>
      </c>
      <c r="E394" s="16">
        <v>0</v>
      </c>
      <c r="F394" s="15"/>
      <c r="G394" s="392">
        <f t="shared" si="411"/>
        <v>0</v>
      </c>
      <c r="H394" s="15"/>
      <c r="I394" s="392">
        <f t="shared" ref="I394" si="567">+ROUND(H394*$E394,2)</f>
        <v>0</v>
      </c>
      <c r="J394" s="15"/>
      <c r="K394" s="392">
        <f t="shared" ref="K394" si="568">+ROUND(J394*$E394,2)</f>
        <v>0</v>
      </c>
      <c r="L394" s="14">
        <f t="shared" si="414"/>
        <v>0</v>
      </c>
      <c r="M394" s="14">
        <f t="shared" ref="M394" si="569">+ROUND(L394*$E394,2)</f>
        <v>0</v>
      </c>
    </row>
    <row r="395" spans="1:13" ht="16.5">
      <c r="A395" s="13">
        <f t="shared" si="422"/>
        <v>382</v>
      </c>
      <c r="B395" s="18" t="s">
        <v>44</v>
      </c>
      <c r="C395" s="23" t="s">
        <v>12</v>
      </c>
      <c r="D395" s="16">
        <v>22.19</v>
      </c>
      <c r="E395" s="16">
        <v>0</v>
      </c>
      <c r="F395" s="15"/>
      <c r="G395" s="392">
        <f t="shared" si="411"/>
        <v>0</v>
      </c>
      <c r="H395" s="15"/>
      <c r="I395" s="392">
        <f t="shared" ref="I395" si="570">+ROUND(H395*$E395,2)</f>
        <v>0</v>
      </c>
      <c r="J395" s="15"/>
      <c r="K395" s="392">
        <f t="shared" ref="K395" si="571">+ROUND(J395*$E395,2)</f>
        <v>0</v>
      </c>
      <c r="L395" s="14">
        <f t="shared" si="414"/>
        <v>0</v>
      </c>
      <c r="M395" s="14">
        <f t="shared" ref="M395" si="572">+ROUND(L395*$E395,2)</f>
        <v>0</v>
      </c>
    </row>
    <row r="396" spans="1:13" ht="16.5">
      <c r="A396" s="13">
        <f t="shared" si="422"/>
        <v>383</v>
      </c>
      <c r="B396" s="18" t="s">
        <v>43</v>
      </c>
      <c r="C396" s="23" t="s">
        <v>12</v>
      </c>
      <c r="D396" s="16">
        <v>23.02</v>
      </c>
      <c r="E396" s="16">
        <v>0</v>
      </c>
      <c r="F396" s="15"/>
      <c r="G396" s="392">
        <f t="shared" si="411"/>
        <v>0</v>
      </c>
      <c r="H396" s="15"/>
      <c r="I396" s="392">
        <f t="shared" ref="I396" si="573">+ROUND(H396*$E396,2)</f>
        <v>0</v>
      </c>
      <c r="J396" s="15"/>
      <c r="K396" s="392">
        <f t="shared" ref="K396" si="574">+ROUND(J396*$E396,2)</f>
        <v>0</v>
      </c>
      <c r="L396" s="14">
        <f t="shared" si="414"/>
        <v>0</v>
      </c>
      <c r="M396" s="14">
        <f t="shared" ref="M396" si="575">+ROUND(L396*$E396,2)</f>
        <v>0</v>
      </c>
    </row>
    <row r="397" spans="1:13" ht="16.5">
      <c r="A397" s="13">
        <f t="shared" si="422"/>
        <v>384</v>
      </c>
      <c r="B397" s="18" t="s">
        <v>42</v>
      </c>
      <c r="C397" s="23" t="s">
        <v>12</v>
      </c>
      <c r="D397" s="16">
        <v>25.17</v>
      </c>
      <c r="E397" s="16">
        <v>0</v>
      </c>
      <c r="F397" s="15"/>
      <c r="G397" s="392">
        <f t="shared" si="411"/>
        <v>0</v>
      </c>
      <c r="H397" s="15"/>
      <c r="I397" s="392">
        <f t="shared" ref="I397" si="576">+ROUND(H397*$E397,2)</f>
        <v>0</v>
      </c>
      <c r="J397" s="15"/>
      <c r="K397" s="392">
        <f t="shared" ref="K397" si="577">+ROUND(J397*$E397,2)</f>
        <v>0</v>
      </c>
      <c r="L397" s="14">
        <f t="shared" si="414"/>
        <v>0</v>
      </c>
      <c r="M397" s="14">
        <f t="shared" ref="M397" si="578">+ROUND(L397*$E397,2)</f>
        <v>0</v>
      </c>
    </row>
    <row r="398" spans="1:13" ht="16.5">
      <c r="A398" s="13">
        <f t="shared" si="422"/>
        <v>385</v>
      </c>
      <c r="B398" s="18" t="s">
        <v>749</v>
      </c>
      <c r="C398" s="23" t="s">
        <v>12</v>
      </c>
      <c r="D398" s="16">
        <v>31.85</v>
      </c>
      <c r="E398" s="16">
        <v>0</v>
      </c>
      <c r="F398" s="15"/>
      <c r="G398" s="392">
        <f t="shared" si="411"/>
        <v>0</v>
      </c>
      <c r="H398" s="15"/>
      <c r="I398" s="392">
        <f t="shared" ref="I398" si="579">+ROUND(H398*$E398,2)</f>
        <v>0</v>
      </c>
      <c r="J398" s="15"/>
      <c r="K398" s="392">
        <f t="shared" ref="K398" si="580">+ROUND(J398*$E398,2)</f>
        <v>0</v>
      </c>
      <c r="L398" s="14">
        <f t="shared" si="414"/>
        <v>0</v>
      </c>
      <c r="M398" s="14">
        <f t="shared" ref="M398" si="581">+ROUND(L398*$E398,2)</f>
        <v>0</v>
      </c>
    </row>
    <row r="399" spans="1:13" ht="16.5">
      <c r="A399" s="13">
        <f t="shared" si="422"/>
        <v>386</v>
      </c>
      <c r="B399" s="18" t="s">
        <v>41</v>
      </c>
      <c r="C399" s="23" t="s">
        <v>12</v>
      </c>
      <c r="D399" s="16">
        <v>16.642500000000002</v>
      </c>
      <c r="E399" s="16">
        <v>0</v>
      </c>
      <c r="F399" s="15"/>
      <c r="G399" s="392">
        <f t="shared" si="411"/>
        <v>0</v>
      </c>
      <c r="H399" s="15"/>
      <c r="I399" s="392">
        <f t="shared" ref="I399" si="582">+ROUND(H399*$E399,2)</f>
        <v>0</v>
      </c>
      <c r="J399" s="15"/>
      <c r="K399" s="392">
        <f t="shared" ref="K399" si="583">+ROUND(J399*$E399,2)</f>
        <v>0</v>
      </c>
      <c r="L399" s="14">
        <f t="shared" si="414"/>
        <v>0</v>
      </c>
      <c r="M399" s="14">
        <f t="shared" ref="M399" si="584">+ROUND(L399*$E399,2)</f>
        <v>0</v>
      </c>
    </row>
    <row r="400" spans="1:13" ht="16.5">
      <c r="A400" s="13">
        <f t="shared" si="422"/>
        <v>387</v>
      </c>
      <c r="B400" s="18" t="s">
        <v>40</v>
      </c>
      <c r="C400" s="23" t="s">
        <v>12</v>
      </c>
      <c r="D400" s="16">
        <v>17.265000000000001</v>
      </c>
      <c r="E400" s="16">
        <v>0</v>
      </c>
      <c r="F400" s="15"/>
      <c r="G400" s="392">
        <f t="shared" si="411"/>
        <v>0</v>
      </c>
      <c r="H400" s="15"/>
      <c r="I400" s="392">
        <f t="shared" ref="I400" si="585">+ROUND(H400*$E400,2)</f>
        <v>0</v>
      </c>
      <c r="J400" s="15"/>
      <c r="K400" s="392">
        <f t="shared" ref="K400" si="586">+ROUND(J400*$E400,2)</f>
        <v>0</v>
      </c>
      <c r="L400" s="14">
        <f t="shared" si="414"/>
        <v>0</v>
      </c>
      <c r="M400" s="14">
        <f t="shared" ref="M400" si="587">+ROUND(L400*$E400,2)</f>
        <v>0</v>
      </c>
    </row>
    <row r="401" spans="1:13" ht="16.5">
      <c r="A401" s="13">
        <f t="shared" si="422"/>
        <v>388</v>
      </c>
      <c r="B401" s="18" t="s">
        <v>39</v>
      </c>
      <c r="C401" s="23" t="s">
        <v>12</v>
      </c>
      <c r="D401" s="16">
        <v>18.877500000000001</v>
      </c>
      <c r="E401" s="16">
        <v>0</v>
      </c>
      <c r="F401" s="15"/>
      <c r="G401" s="392">
        <f t="shared" si="411"/>
        <v>0</v>
      </c>
      <c r="H401" s="15"/>
      <c r="I401" s="392">
        <f t="shared" ref="I401" si="588">+ROUND(H401*$E401,2)</f>
        <v>0</v>
      </c>
      <c r="J401" s="15"/>
      <c r="K401" s="392">
        <f t="shared" ref="K401" si="589">+ROUND(J401*$E401,2)</f>
        <v>0</v>
      </c>
      <c r="L401" s="14">
        <f t="shared" si="414"/>
        <v>0</v>
      </c>
      <c r="M401" s="14">
        <f t="shared" ref="M401" si="590">+ROUND(L401*$E401,2)</f>
        <v>0</v>
      </c>
    </row>
    <row r="402" spans="1:13" ht="16.5">
      <c r="A402" s="13">
        <f t="shared" si="422"/>
        <v>389</v>
      </c>
      <c r="B402" s="18" t="s">
        <v>38</v>
      </c>
      <c r="C402" s="23" t="s">
        <v>12</v>
      </c>
      <c r="D402" s="16">
        <v>23.887500000000003</v>
      </c>
      <c r="E402" s="16">
        <v>0</v>
      </c>
      <c r="F402" s="15"/>
      <c r="G402" s="392">
        <f t="shared" si="411"/>
        <v>0</v>
      </c>
      <c r="H402" s="15"/>
      <c r="I402" s="392">
        <f t="shared" ref="I402" si="591">+ROUND(H402*$E402,2)</f>
        <v>0</v>
      </c>
      <c r="J402" s="15"/>
      <c r="K402" s="392">
        <f t="shared" ref="K402" si="592">+ROUND(J402*$E402,2)</f>
        <v>0</v>
      </c>
      <c r="L402" s="14">
        <f t="shared" si="414"/>
        <v>0</v>
      </c>
      <c r="M402" s="14">
        <f t="shared" ref="M402" si="593">+ROUND(L402*$E402,2)</f>
        <v>0</v>
      </c>
    </row>
    <row r="403" spans="1:13" ht="16.5">
      <c r="A403" s="13">
        <f t="shared" si="422"/>
        <v>390</v>
      </c>
      <c r="B403" s="18" t="s">
        <v>755</v>
      </c>
      <c r="C403" s="23" t="s">
        <v>12</v>
      </c>
      <c r="D403" s="16">
        <v>9.83</v>
      </c>
      <c r="E403" s="16">
        <v>0</v>
      </c>
      <c r="F403" s="15"/>
      <c r="G403" s="392">
        <f t="shared" si="411"/>
        <v>0</v>
      </c>
      <c r="H403" s="15"/>
      <c r="I403" s="392">
        <f t="shared" ref="I403" si="594">+ROUND(H403*$E403,2)</f>
        <v>0</v>
      </c>
      <c r="J403" s="15"/>
      <c r="K403" s="392">
        <f t="shared" ref="K403" si="595">+ROUND(J403*$E403,2)</f>
        <v>0</v>
      </c>
      <c r="L403" s="14">
        <f t="shared" si="414"/>
        <v>0</v>
      </c>
      <c r="M403" s="14">
        <f t="shared" ref="M403" si="596">+ROUND(L403*$E403,2)</f>
        <v>0</v>
      </c>
    </row>
    <row r="404" spans="1:13" ht="16.5">
      <c r="A404" s="13">
        <f t="shared" si="422"/>
        <v>391</v>
      </c>
      <c r="B404" s="18" t="s">
        <v>754</v>
      </c>
      <c r="C404" s="23" t="s">
        <v>12</v>
      </c>
      <c r="D404" s="16">
        <v>8.6199999999999992</v>
      </c>
      <c r="E404" s="16">
        <v>0</v>
      </c>
      <c r="F404" s="15"/>
      <c r="G404" s="392">
        <f t="shared" si="411"/>
        <v>0</v>
      </c>
      <c r="H404" s="15"/>
      <c r="I404" s="392">
        <f t="shared" ref="I404" si="597">+ROUND(H404*$E404,2)</f>
        <v>0</v>
      </c>
      <c r="J404" s="15"/>
      <c r="K404" s="392">
        <f t="shared" ref="K404" si="598">+ROUND(J404*$E404,2)</f>
        <v>0</v>
      </c>
      <c r="L404" s="14">
        <f t="shared" si="414"/>
        <v>0</v>
      </c>
      <c r="M404" s="14">
        <f t="shared" ref="M404" si="599">+ROUND(L404*$E404,2)</f>
        <v>0</v>
      </c>
    </row>
    <row r="405" spans="1:13" ht="16.5">
      <c r="A405" s="13">
        <f t="shared" si="422"/>
        <v>392</v>
      </c>
      <c r="B405" s="18" t="s">
        <v>37</v>
      </c>
      <c r="C405" s="23" t="s">
        <v>12</v>
      </c>
      <c r="D405" s="16">
        <v>7.91</v>
      </c>
      <c r="E405" s="16">
        <v>0</v>
      </c>
      <c r="F405" s="15"/>
      <c r="G405" s="392">
        <f t="shared" si="411"/>
        <v>0</v>
      </c>
      <c r="H405" s="15"/>
      <c r="I405" s="392">
        <f t="shared" ref="I405" si="600">+ROUND(H405*$E405,2)</f>
        <v>0</v>
      </c>
      <c r="J405" s="15"/>
      <c r="K405" s="392">
        <f t="shared" ref="K405" si="601">+ROUND(J405*$E405,2)</f>
        <v>0</v>
      </c>
      <c r="L405" s="14">
        <f t="shared" si="414"/>
        <v>0</v>
      </c>
      <c r="M405" s="14">
        <f t="shared" ref="M405" si="602">+ROUND(L405*$E405,2)</f>
        <v>0</v>
      </c>
    </row>
    <row r="406" spans="1:13" ht="16.5">
      <c r="A406" s="13">
        <f t="shared" si="422"/>
        <v>393</v>
      </c>
      <c r="B406" s="18" t="s">
        <v>753</v>
      </c>
      <c r="C406" s="23" t="s">
        <v>12</v>
      </c>
      <c r="D406" s="16">
        <v>13.79</v>
      </c>
      <c r="E406" s="16">
        <v>0</v>
      </c>
      <c r="F406" s="15"/>
      <c r="G406" s="392">
        <f t="shared" si="411"/>
        <v>0</v>
      </c>
      <c r="H406" s="15"/>
      <c r="I406" s="392">
        <f t="shared" ref="I406" si="603">+ROUND(H406*$E406,2)</f>
        <v>0</v>
      </c>
      <c r="J406" s="15"/>
      <c r="K406" s="392">
        <f t="shared" ref="K406" si="604">+ROUND(J406*$E406,2)</f>
        <v>0</v>
      </c>
      <c r="L406" s="14">
        <f t="shared" si="414"/>
        <v>0</v>
      </c>
      <c r="M406" s="14">
        <f t="shared" ref="M406" si="605">+ROUND(L406*$E406,2)</f>
        <v>0</v>
      </c>
    </row>
    <row r="407" spans="1:13" ht="16.5">
      <c r="A407" s="13">
        <f t="shared" si="422"/>
        <v>394</v>
      </c>
      <c r="B407" s="18" t="s">
        <v>752</v>
      </c>
      <c r="C407" s="23" t="s">
        <v>12</v>
      </c>
      <c r="D407" s="16">
        <v>12.03</v>
      </c>
      <c r="E407" s="16">
        <v>0</v>
      </c>
      <c r="F407" s="15"/>
      <c r="G407" s="392">
        <f t="shared" ref="G407:G465" si="606">+ROUND(F407*$E407,2)</f>
        <v>0</v>
      </c>
      <c r="H407" s="15"/>
      <c r="I407" s="392">
        <f t="shared" ref="I407" si="607">+ROUND(H407*$E407,2)</f>
        <v>0</v>
      </c>
      <c r="J407" s="15"/>
      <c r="K407" s="392">
        <f t="shared" ref="K407" si="608">+ROUND(J407*$E407,2)</f>
        <v>0</v>
      </c>
      <c r="L407" s="14">
        <f t="shared" ref="L407:L465" si="609">F407+H407+J407</f>
        <v>0</v>
      </c>
      <c r="M407" s="14">
        <f t="shared" ref="M407" si="610">+ROUND(L407*$E407,2)</f>
        <v>0</v>
      </c>
    </row>
    <row r="408" spans="1:13" ht="16.5">
      <c r="A408" s="13">
        <f t="shared" si="422"/>
        <v>395</v>
      </c>
      <c r="B408" s="18" t="s">
        <v>750</v>
      </c>
      <c r="C408" s="23" t="s">
        <v>12</v>
      </c>
      <c r="D408" s="16">
        <v>12.14</v>
      </c>
      <c r="E408" s="16">
        <v>0</v>
      </c>
      <c r="F408" s="15"/>
      <c r="G408" s="392">
        <f t="shared" si="606"/>
        <v>0</v>
      </c>
      <c r="H408" s="15"/>
      <c r="I408" s="392">
        <f t="shared" ref="I408" si="611">+ROUND(H408*$E408,2)</f>
        <v>0</v>
      </c>
      <c r="J408" s="15"/>
      <c r="K408" s="392">
        <f t="shared" ref="K408" si="612">+ROUND(J408*$E408,2)</f>
        <v>0</v>
      </c>
      <c r="L408" s="14">
        <f t="shared" si="609"/>
        <v>0</v>
      </c>
      <c r="M408" s="14">
        <f t="shared" ref="M408" si="613">+ROUND(L408*$E408,2)</f>
        <v>0</v>
      </c>
    </row>
    <row r="409" spans="1:13" ht="33">
      <c r="A409" s="13">
        <f t="shared" si="422"/>
        <v>396</v>
      </c>
      <c r="B409" s="18" t="s">
        <v>1070</v>
      </c>
      <c r="C409" s="23" t="s">
        <v>12</v>
      </c>
      <c r="D409" s="16">
        <v>16.54</v>
      </c>
      <c r="E409" s="16">
        <v>16.57</v>
      </c>
      <c r="F409" s="15">
        <v>20</v>
      </c>
      <c r="G409" s="392">
        <f t="shared" si="606"/>
        <v>331.4</v>
      </c>
      <c r="H409" s="15"/>
      <c r="I409" s="392">
        <f t="shared" ref="I409" si="614">+ROUND(H409*$E409,2)</f>
        <v>0</v>
      </c>
      <c r="J409" s="15"/>
      <c r="K409" s="392">
        <f t="shared" ref="K409" si="615">+ROUND(J409*$E409,2)</f>
        <v>0</v>
      </c>
      <c r="L409" s="14">
        <f t="shared" si="609"/>
        <v>20</v>
      </c>
      <c r="M409" s="14">
        <f t="shared" ref="M409" si="616">+ROUND(L409*$E409,2)</f>
        <v>331.4</v>
      </c>
    </row>
    <row r="410" spans="1:13" ht="33">
      <c r="A410" s="13">
        <f t="shared" ref="A410:A465" si="617">+A409+1</f>
        <v>397</v>
      </c>
      <c r="B410" s="18" t="s">
        <v>1074</v>
      </c>
      <c r="C410" s="23" t="s">
        <v>12</v>
      </c>
      <c r="D410" s="16">
        <v>28.05</v>
      </c>
      <c r="E410" s="16">
        <v>28.11</v>
      </c>
      <c r="F410" s="15"/>
      <c r="G410" s="392">
        <f t="shared" si="606"/>
        <v>0</v>
      </c>
      <c r="H410" s="15">
        <v>20</v>
      </c>
      <c r="I410" s="392">
        <f t="shared" ref="I410" si="618">+ROUND(H410*$E410,2)</f>
        <v>562.20000000000005</v>
      </c>
      <c r="J410" s="15"/>
      <c r="K410" s="392">
        <f t="shared" ref="K410" si="619">+ROUND(J410*$E410,2)</f>
        <v>0</v>
      </c>
      <c r="L410" s="14">
        <f t="shared" si="609"/>
        <v>20</v>
      </c>
      <c r="M410" s="14">
        <f t="shared" ref="M410" si="620">+ROUND(L410*$E410,2)</f>
        <v>562.20000000000005</v>
      </c>
    </row>
    <row r="411" spans="1:13" ht="33">
      <c r="A411" s="13">
        <f t="shared" si="617"/>
        <v>398</v>
      </c>
      <c r="B411" s="18" t="s">
        <v>1075</v>
      </c>
      <c r="C411" s="23"/>
      <c r="D411" s="16">
        <v>22.94</v>
      </c>
      <c r="E411" s="16">
        <v>0</v>
      </c>
      <c r="F411" s="15"/>
      <c r="G411" s="392">
        <f t="shared" si="606"/>
        <v>0</v>
      </c>
      <c r="H411" s="15"/>
      <c r="I411" s="392">
        <f t="shared" ref="I411" si="621">+ROUND(H411*$E411,2)</f>
        <v>0</v>
      </c>
      <c r="J411" s="15"/>
      <c r="K411" s="392">
        <f t="shared" ref="K411" si="622">+ROUND(J411*$E411,2)</f>
        <v>0</v>
      </c>
      <c r="L411" s="14">
        <f t="shared" si="609"/>
        <v>0</v>
      </c>
      <c r="M411" s="14">
        <f t="shared" ref="M411" si="623">+ROUND(L411*$E411,2)</f>
        <v>0</v>
      </c>
    </row>
    <row r="412" spans="1:13" ht="33">
      <c r="A412" s="13">
        <f t="shared" si="617"/>
        <v>399</v>
      </c>
      <c r="B412" s="18" t="s">
        <v>1082</v>
      </c>
      <c r="C412" s="23" t="s">
        <v>12</v>
      </c>
      <c r="D412" s="16">
        <v>23.55</v>
      </c>
      <c r="E412" s="16">
        <v>0</v>
      </c>
      <c r="F412" s="15"/>
      <c r="G412" s="392">
        <f t="shared" si="606"/>
        <v>0</v>
      </c>
      <c r="H412" s="15"/>
      <c r="I412" s="392">
        <f t="shared" ref="I412" si="624">+ROUND(H412*$E412,2)</f>
        <v>0</v>
      </c>
      <c r="J412" s="15"/>
      <c r="K412" s="392">
        <f t="shared" ref="K412" si="625">+ROUND(J412*$E412,2)</f>
        <v>0</v>
      </c>
      <c r="L412" s="14">
        <f t="shared" si="609"/>
        <v>0</v>
      </c>
      <c r="M412" s="14">
        <f t="shared" ref="M412" si="626">+ROUND(L412*$E412,2)</f>
        <v>0</v>
      </c>
    </row>
    <row r="413" spans="1:13" ht="30.75" customHeight="1">
      <c r="A413" s="13">
        <f t="shared" si="617"/>
        <v>400</v>
      </c>
      <c r="B413" s="18" t="s">
        <v>1083</v>
      </c>
      <c r="C413" s="23"/>
      <c r="D413" s="16">
        <v>35.119999999999997</v>
      </c>
      <c r="E413" s="16">
        <v>35.19</v>
      </c>
      <c r="F413" s="15"/>
      <c r="G413" s="392">
        <f t="shared" si="606"/>
        <v>0</v>
      </c>
      <c r="H413" s="15">
        <v>10</v>
      </c>
      <c r="I413" s="392">
        <f t="shared" ref="I413" si="627">+ROUND(H413*$E413,2)</f>
        <v>351.9</v>
      </c>
      <c r="J413" s="15"/>
      <c r="K413" s="392">
        <f t="shared" ref="K413" si="628">+ROUND(J413*$E413,2)</f>
        <v>0</v>
      </c>
      <c r="L413" s="14">
        <f t="shared" si="609"/>
        <v>10</v>
      </c>
      <c r="M413" s="14">
        <f t="shared" ref="M413" si="629">+ROUND(L413*$E413,2)</f>
        <v>351.9</v>
      </c>
    </row>
    <row r="414" spans="1:13" ht="33">
      <c r="A414" s="13">
        <f t="shared" si="617"/>
        <v>401</v>
      </c>
      <c r="B414" s="18" t="s">
        <v>1084</v>
      </c>
      <c r="C414" s="23" t="s">
        <v>12</v>
      </c>
      <c r="D414" s="16">
        <v>29.73</v>
      </c>
      <c r="E414" s="16">
        <v>0</v>
      </c>
      <c r="F414" s="15"/>
      <c r="G414" s="392">
        <f t="shared" si="606"/>
        <v>0</v>
      </c>
      <c r="H414" s="15"/>
      <c r="I414" s="392">
        <f t="shared" ref="I414" si="630">+ROUND(H414*$E414,2)</f>
        <v>0</v>
      </c>
      <c r="J414" s="15"/>
      <c r="K414" s="392">
        <f t="shared" ref="K414" si="631">+ROUND(J414*$E414,2)</f>
        <v>0</v>
      </c>
      <c r="L414" s="14">
        <f t="shared" si="609"/>
        <v>0</v>
      </c>
      <c r="M414" s="14">
        <f t="shared" ref="M414" si="632">+ROUND(L414*$E414,2)</f>
        <v>0</v>
      </c>
    </row>
    <row r="415" spans="1:13" ht="33">
      <c r="A415" s="13">
        <f t="shared" si="617"/>
        <v>402</v>
      </c>
      <c r="B415" s="24" t="s">
        <v>1085</v>
      </c>
      <c r="C415" s="23" t="s">
        <v>12</v>
      </c>
      <c r="D415" s="16">
        <v>18.68</v>
      </c>
      <c r="E415" s="16">
        <v>18.72</v>
      </c>
      <c r="F415" s="15">
        <v>10</v>
      </c>
      <c r="G415" s="392">
        <f t="shared" si="606"/>
        <v>187.2</v>
      </c>
      <c r="H415" s="15"/>
      <c r="I415" s="392">
        <f t="shared" ref="I415" si="633">+ROUND(H415*$E415,2)</f>
        <v>0</v>
      </c>
      <c r="J415" s="15"/>
      <c r="K415" s="392">
        <f t="shared" ref="K415" si="634">+ROUND(J415*$E415,2)</f>
        <v>0</v>
      </c>
      <c r="L415" s="14">
        <f t="shared" si="609"/>
        <v>10</v>
      </c>
      <c r="M415" s="14">
        <f t="shared" ref="M415" si="635">+ROUND(L415*$E415,2)</f>
        <v>187.2</v>
      </c>
    </row>
    <row r="416" spans="1:13" ht="33">
      <c r="A416" s="13">
        <f t="shared" si="617"/>
        <v>403</v>
      </c>
      <c r="B416" s="24" t="s">
        <v>1086</v>
      </c>
      <c r="C416" s="23"/>
      <c r="D416" s="16">
        <v>30.28</v>
      </c>
      <c r="E416" s="16">
        <v>0</v>
      </c>
      <c r="F416" s="15"/>
      <c r="G416" s="392">
        <f t="shared" si="606"/>
        <v>0</v>
      </c>
      <c r="H416" s="15"/>
      <c r="I416" s="392">
        <f t="shared" ref="I416" si="636">+ROUND(H416*$E416,2)</f>
        <v>0</v>
      </c>
      <c r="J416" s="15"/>
      <c r="K416" s="392">
        <f t="shared" ref="K416" si="637">+ROUND(J416*$E416,2)</f>
        <v>0</v>
      </c>
      <c r="L416" s="14">
        <f t="shared" si="609"/>
        <v>0</v>
      </c>
      <c r="M416" s="14">
        <f t="shared" ref="M416" si="638">+ROUND(L416*$E416,2)</f>
        <v>0</v>
      </c>
    </row>
    <row r="417" spans="1:13" ht="33">
      <c r="A417" s="13">
        <f t="shared" si="617"/>
        <v>404</v>
      </c>
      <c r="B417" s="24" t="s">
        <v>1087</v>
      </c>
      <c r="C417" s="23" t="s">
        <v>12</v>
      </c>
      <c r="D417" s="16">
        <v>25.18</v>
      </c>
      <c r="E417" s="16">
        <v>0</v>
      </c>
      <c r="F417" s="15"/>
      <c r="G417" s="392">
        <f t="shared" si="606"/>
        <v>0</v>
      </c>
      <c r="H417" s="15"/>
      <c r="I417" s="392">
        <f t="shared" ref="I417" si="639">+ROUND(H417*$E417,2)</f>
        <v>0</v>
      </c>
      <c r="J417" s="15"/>
      <c r="K417" s="392">
        <f t="shared" ref="K417" si="640">+ROUND(J417*$E417,2)</f>
        <v>0</v>
      </c>
      <c r="L417" s="14">
        <f t="shared" si="609"/>
        <v>0</v>
      </c>
      <c r="M417" s="14">
        <f t="shared" ref="M417" si="641">+ROUND(L417*$E417,2)</f>
        <v>0</v>
      </c>
    </row>
    <row r="418" spans="1:13" ht="16.5">
      <c r="A418" s="13">
        <f t="shared" si="617"/>
        <v>405</v>
      </c>
      <c r="B418" s="24" t="s">
        <v>1091</v>
      </c>
      <c r="C418" s="23" t="s">
        <v>12</v>
      </c>
      <c r="D418" s="16">
        <v>10.14</v>
      </c>
      <c r="E418" s="16">
        <v>0</v>
      </c>
      <c r="F418" s="15"/>
      <c r="G418" s="392">
        <f t="shared" si="606"/>
        <v>0</v>
      </c>
      <c r="H418" s="15"/>
      <c r="I418" s="392">
        <f t="shared" ref="I418" si="642">+ROUND(H418*$E418,2)</f>
        <v>0</v>
      </c>
      <c r="J418" s="15"/>
      <c r="K418" s="392">
        <f t="shared" ref="K418" si="643">+ROUND(J418*$E418,2)</f>
        <v>0</v>
      </c>
      <c r="L418" s="14">
        <f t="shared" si="609"/>
        <v>0</v>
      </c>
      <c r="M418" s="14">
        <f t="shared" ref="M418" si="644">+ROUND(L418*$E418,2)</f>
        <v>0</v>
      </c>
    </row>
    <row r="419" spans="1:13" ht="16.5">
      <c r="A419" s="13">
        <f t="shared" si="617"/>
        <v>406</v>
      </c>
      <c r="B419" s="24" t="s">
        <v>1092</v>
      </c>
      <c r="C419" s="23"/>
      <c r="D419" s="16">
        <v>16.989999999999998</v>
      </c>
      <c r="E419" s="16">
        <v>0</v>
      </c>
      <c r="F419" s="15"/>
      <c r="G419" s="392">
        <f t="shared" si="606"/>
        <v>0</v>
      </c>
      <c r="H419" s="15"/>
      <c r="I419" s="392">
        <f t="shared" ref="I419" si="645">+ROUND(H419*$E419,2)</f>
        <v>0</v>
      </c>
      <c r="J419" s="15"/>
      <c r="K419" s="392">
        <f t="shared" ref="K419" si="646">+ROUND(J419*$E419,2)</f>
        <v>0</v>
      </c>
      <c r="L419" s="14">
        <f t="shared" si="609"/>
        <v>0</v>
      </c>
      <c r="M419" s="14">
        <f t="shared" ref="M419" si="647">+ROUND(L419*$E419,2)</f>
        <v>0</v>
      </c>
    </row>
    <row r="420" spans="1:13" ht="33">
      <c r="A420" s="13">
        <f t="shared" si="617"/>
        <v>407</v>
      </c>
      <c r="B420" s="24" t="s">
        <v>36</v>
      </c>
      <c r="C420" s="23" t="s">
        <v>12</v>
      </c>
      <c r="D420" s="16">
        <v>13.92</v>
      </c>
      <c r="E420" s="16">
        <v>0</v>
      </c>
      <c r="F420" s="15"/>
      <c r="G420" s="392">
        <f t="shared" si="606"/>
        <v>0</v>
      </c>
      <c r="H420" s="15"/>
      <c r="I420" s="392">
        <f t="shared" ref="I420" si="648">+ROUND(H420*$E420,2)</f>
        <v>0</v>
      </c>
      <c r="J420" s="15"/>
      <c r="K420" s="392">
        <f t="shared" ref="K420" si="649">+ROUND(J420*$E420,2)</f>
        <v>0</v>
      </c>
      <c r="L420" s="14">
        <f t="shared" si="609"/>
        <v>0</v>
      </c>
      <c r="M420" s="14">
        <f t="shared" ref="M420" si="650">+ROUND(L420*$E420,2)</f>
        <v>0</v>
      </c>
    </row>
    <row r="421" spans="1:13" ht="33">
      <c r="A421" s="13">
        <f t="shared" si="617"/>
        <v>408</v>
      </c>
      <c r="B421" s="24" t="s">
        <v>35</v>
      </c>
      <c r="C421" s="23" t="s">
        <v>12</v>
      </c>
      <c r="D421" s="16">
        <v>10.26</v>
      </c>
      <c r="E421" s="16">
        <v>0</v>
      </c>
      <c r="F421" s="15"/>
      <c r="G421" s="392">
        <f t="shared" si="606"/>
        <v>0</v>
      </c>
      <c r="H421" s="15"/>
      <c r="I421" s="392">
        <f t="shared" ref="I421" si="651">+ROUND(H421*$E421,2)</f>
        <v>0</v>
      </c>
      <c r="J421" s="15"/>
      <c r="K421" s="392">
        <f t="shared" ref="K421" si="652">+ROUND(J421*$E421,2)</f>
        <v>0</v>
      </c>
      <c r="L421" s="14">
        <f t="shared" si="609"/>
        <v>0</v>
      </c>
      <c r="M421" s="14">
        <f t="shared" ref="M421" si="653">+ROUND(L421*$E421,2)</f>
        <v>0</v>
      </c>
    </row>
    <row r="422" spans="1:13" ht="33">
      <c r="A422" s="13">
        <f t="shared" si="617"/>
        <v>409</v>
      </c>
      <c r="B422" s="18" t="s">
        <v>34</v>
      </c>
      <c r="C422" s="23" t="s">
        <v>12</v>
      </c>
      <c r="D422" s="16">
        <v>12.94</v>
      </c>
      <c r="E422" s="16">
        <v>0</v>
      </c>
      <c r="F422" s="15"/>
      <c r="G422" s="392">
        <f t="shared" si="606"/>
        <v>0</v>
      </c>
      <c r="H422" s="15"/>
      <c r="I422" s="392">
        <f t="shared" ref="I422" si="654">+ROUND(H422*$E422,2)</f>
        <v>0</v>
      </c>
      <c r="J422" s="15"/>
      <c r="K422" s="392">
        <f t="shared" ref="K422" si="655">+ROUND(J422*$E422,2)</f>
        <v>0</v>
      </c>
      <c r="L422" s="14">
        <f t="shared" si="609"/>
        <v>0</v>
      </c>
      <c r="M422" s="14">
        <f t="shared" ref="M422" si="656">+ROUND(L422*$E422,2)</f>
        <v>0</v>
      </c>
    </row>
    <row r="423" spans="1:13" ht="33">
      <c r="A423" s="13">
        <f t="shared" si="617"/>
        <v>410</v>
      </c>
      <c r="B423" s="18" t="s">
        <v>33</v>
      </c>
      <c r="C423" s="23" t="s">
        <v>12</v>
      </c>
      <c r="D423" s="16">
        <v>17.489999999999998</v>
      </c>
      <c r="E423" s="16">
        <v>0</v>
      </c>
      <c r="F423" s="15"/>
      <c r="G423" s="392">
        <f t="shared" si="606"/>
        <v>0</v>
      </c>
      <c r="H423" s="15"/>
      <c r="I423" s="392">
        <f t="shared" ref="I423" si="657">+ROUND(H423*$E423,2)</f>
        <v>0</v>
      </c>
      <c r="J423" s="15"/>
      <c r="K423" s="392">
        <f t="shared" ref="K423" si="658">+ROUND(J423*$E423,2)</f>
        <v>0</v>
      </c>
      <c r="L423" s="14">
        <f t="shared" si="609"/>
        <v>0</v>
      </c>
      <c r="M423" s="14">
        <f t="shared" ref="M423" si="659">+ROUND(L423*$E423,2)</f>
        <v>0</v>
      </c>
    </row>
    <row r="424" spans="1:13" ht="16.5">
      <c r="A424" s="13">
        <f t="shared" si="617"/>
        <v>411</v>
      </c>
      <c r="B424" s="18" t="s">
        <v>32</v>
      </c>
      <c r="C424" s="23" t="s">
        <v>12</v>
      </c>
      <c r="D424" s="16">
        <v>7.6</v>
      </c>
      <c r="E424" s="16">
        <v>0</v>
      </c>
      <c r="F424" s="15"/>
      <c r="G424" s="392">
        <f t="shared" si="606"/>
        <v>0</v>
      </c>
      <c r="H424" s="15"/>
      <c r="I424" s="392">
        <f t="shared" ref="I424" si="660">+ROUND(H424*$E424,2)</f>
        <v>0</v>
      </c>
      <c r="J424" s="15"/>
      <c r="K424" s="392">
        <f t="shared" ref="K424" si="661">+ROUND(J424*$E424,2)</f>
        <v>0</v>
      </c>
      <c r="L424" s="14">
        <f t="shared" si="609"/>
        <v>0</v>
      </c>
      <c r="M424" s="14">
        <f t="shared" ref="M424" si="662">+ROUND(L424*$E424,2)</f>
        <v>0</v>
      </c>
    </row>
    <row r="425" spans="1:13" ht="16.5">
      <c r="A425" s="13">
        <f t="shared" si="617"/>
        <v>412</v>
      </c>
      <c r="B425" s="18" t="s">
        <v>31</v>
      </c>
      <c r="C425" s="23" t="s">
        <v>12</v>
      </c>
      <c r="D425" s="16">
        <v>13.66</v>
      </c>
      <c r="E425" s="16">
        <v>0</v>
      </c>
      <c r="F425" s="15"/>
      <c r="G425" s="392">
        <f t="shared" si="606"/>
        <v>0</v>
      </c>
      <c r="H425" s="15"/>
      <c r="I425" s="392">
        <f t="shared" ref="I425" si="663">+ROUND(H425*$E425,2)</f>
        <v>0</v>
      </c>
      <c r="J425" s="15"/>
      <c r="K425" s="392">
        <f t="shared" ref="K425" si="664">+ROUND(J425*$E425,2)</f>
        <v>0</v>
      </c>
      <c r="L425" s="14">
        <f t="shared" si="609"/>
        <v>0</v>
      </c>
      <c r="M425" s="14">
        <f t="shared" ref="M425" si="665">+ROUND(L425*$E425,2)</f>
        <v>0</v>
      </c>
    </row>
    <row r="426" spans="1:13" ht="16.5">
      <c r="A426" s="13">
        <f t="shared" si="617"/>
        <v>413</v>
      </c>
      <c r="B426" s="18" t="s">
        <v>30</v>
      </c>
      <c r="C426" s="23" t="s">
        <v>12</v>
      </c>
      <c r="D426" s="16">
        <v>9.74</v>
      </c>
      <c r="E426" s="16">
        <v>0</v>
      </c>
      <c r="F426" s="15"/>
      <c r="G426" s="392">
        <f t="shared" si="606"/>
        <v>0</v>
      </c>
      <c r="H426" s="15"/>
      <c r="I426" s="392">
        <f t="shared" ref="I426" si="666">+ROUND(H426*$E426,2)</f>
        <v>0</v>
      </c>
      <c r="J426" s="15"/>
      <c r="K426" s="392">
        <f t="shared" ref="K426" si="667">+ROUND(J426*$E426,2)</f>
        <v>0</v>
      </c>
      <c r="L426" s="14">
        <f t="shared" si="609"/>
        <v>0</v>
      </c>
      <c r="M426" s="14">
        <f t="shared" ref="M426" si="668">+ROUND(L426*$E426,2)</f>
        <v>0</v>
      </c>
    </row>
    <row r="427" spans="1:13" ht="16.5">
      <c r="A427" s="13">
        <f t="shared" si="617"/>
        <v>414</v>
      </c>
      <c r="B427" s="18" t="s">
        <v>29</v>
      </c>
      <c r="C427" s="23" t="s">
        <v>12</v>
      </c>
      <c r="D427" s="16">
        <v>13.34</v>
      </c>
      <c r="E427" s="16">
        <v>0</v>
      </c>
      <c r="F427" s="15"/>
      <c r="G427" s="392">
        <f t="shared" si="606"/>
        <v>0</v>
      </c>
      <c r="H427" s="15"/>
      <c r="I427" s="392">
        <f t="shared" ref="I427" si="669">+ROUND(H427*$E427,2)</f>
        <v>0</v>
      </c>
      <c r="J427" s="15"/>
      <c r="K427" s="392">
        <f t="shared" ref="K427" si="670">+ROUND(J427*$E427,2)</f>
        <v>0</v>
      </c>
      <c r="L427" s="14">
        <f t="shared" si="609"/>
        <v>0</v>
      </c>
      <c r="M427" s="14">
        <f t="shared" ref="M427" si="671">+ROUND(L427*$E427,2)</f>
        <v>0</v>
      </c>
    </row>
    <row r="428" spans="1:13" ht="16.5">
      <c r="A428" s="13">
        <f t="shared" si="617"/>
        <v>415</v>
      </c>
      <c r="B428" s="18" t="s">
        <v>28</v>
      </c>
      <c r="C428" s="23" t="s">
        <v>12</v>
      </c>
      <c r="D428" s="16">
        <v>6.62</v>
      </c>
      <c r="E428" s="16">
        <v>0</v>
      </c>
      <c r="F428" s="15"/>
      <c r="G428" s="392">
        <f t="shared" si="606"/>
        <v>0</v>
      </c>
      <c r="H428" s="15"/>
      <c r="I428" s="392">
        <f t="shared" ref="I428" si="672">+ROUND(H428*$E428,2)</f>
        <v>0</v>
      </c>
      <c r="J428" s="15"/>
      <c r="K428" s="392">
        <f t="shared" ref="K428" si="673">+ROUND(J428*$E428,2)</f>
        <v>0</v>
      </c>
      <c r="L428" s="14">
        <f t="shared" si="609"/>
        <v>0</v>
      </c>
      <c r="M428" s="14">
        <f t="shared" ref="M428" si="674">+ROUND(L428*$E428,2)</f>
        <v>0</v>
      </c>
    </row>
    <row r="429" spans="1:13" ht="16.5">
      <c r="A429" s="13">
        <f t="shared" si="617"/>
        <v>416</v>
      </c>
      <c r="B429" s="18" t="s">
        <v>27</v>
      </c>
      <c r="C429" s="23" t="s">
        <v>12</v>
      </c>
      <c r="D429" s="16">
        <v>9.76</v>
      </c>
      <c r="E429" s="16">
        <v>0</v>
      </c>
      <c r="F429" s="15"/>
      <c r="G429" s="392">
        <f t="shared" si="606"/>
        <v>0</v>
      </c>
      <c r="H429" s="15"/>
      <c r="I429" s="392">
        <f t="shared" ref="I429" si="675">+ROUND(H429*$E429,2)</f>
        <v>0</v>
      </c>
      <c r="J429" s="15"/>
      <c r="K429" s="392">
        <f t="shared" ref="K429" si="676">+ROUND(J429*$E429,2)</f>
        <v>0</v>
      </c>
      <c r="L429" s="14">
        <f t="shared" si="609"/>
        <v>0</v>
      </c>
      <c r="M429" s="14">
        <f t="shared" ref="M429" si="677">+ROUND(L429*$E429,2)</f>
        <v>0</v>
      </c>
    </row>
    <row r="430" spans="1:13" ht="51" customHeight="1">
      <c r="A430" s="13">
        <f t="shared" si="617"/>
        <v>417</v>
      </c>
      <c r="B430" s="18" t="s">
        <v>1228</v>
      </c>
      <c r="C430" s="23" t="s">
        <v>12</v>
      </c>
      <c r="D430" s="16">
        <v>11.07</v>
      </c>
      <c r="E430" s="16">
        <v>11.09</v>
      </c>
      <c r="F430" s="15">
        <v>30</v>
      </c>
      <c r="G430" s="392">
        <f t="shared" si="606"/>
        <v>332.7</v>
      </c>
      <c r="H430" s="15"/>
      <c r="I430" s="392">
        <f t="shared" ref="I430" si="678">+ROUND(H430*$E430,2)</f>
        <v>0</v>
      </c>
      <c r="J430" s="15"/>
      <c r="K430" s="392">
        <f t="shared" ref="K430" si="679">+ROUND(J430*$E430,2)</f>
        <v>0</v>
      </c>
      <c r="L430" s="14">
        <f t="shared" si="609"/>
        <v>30</v>
      </c>
      <c r="M430" s="14">
        <f t="shared" ref="M430" si="680">+ROUND(L430*$E430,2)</f>
        <v>332.7</v>
      </c>
    </row>
    <row r="431" spans="1:13" ht="49.5">
      <c r="A431" s="13">
        <f t="shared" si="617"/>
        <v>418</v>
      </c>
      <c r="B431" s="18" t="s">
        <v>1230</v>
      </c>
      <c r="C431" s="23" t="s">
        <v>12</v>
      </c>
      <c r="D431" s="16">
        <v>18.489999999999998</v>
      </c>
      <c r="E431" s="16">
        <v>18.53</v>
      </c>
      <c r="F431" s="15"/>
      <c r="G431" s="392">
        <f t="shared" si="606"/>
        <v>0</v>
      </c>
      <c r="H431" s="15">
        <v>30</v>
      </c>
      <c r="I431" s="392">
        <f t="shared" ref="I431" si="681">+ROUND(H431*$E431,2)</f>
        <v>555.9</v>
      </c>
      <c r="J431" s="15"/>
      <c r="K431" s="392">
        <f t="shared" ref="K431" si="682">+ROUND(J431*$E431,2)</f>
        <v>0</v>
      </c>
      <c r="L431" s="14">
        <f t="shared" si="609"/>
        <v>30</v>
      </c>
      <c r="M431" s="14">
        <f t="shared" ref="M431" si="683">+ROUND(L431*$E431,2)</f>
        <v>555.9</v>
      </c>
    </row>
    <row r="432" spans="1:13" ht="16.5">
      <c r="A432" s="13">
        <f t="shared" si="617"/>
        <v>419</v>
      </c>
      <c r="B432" s="18" t="s">
        <v>26</v>
      </c>
      <c r="C432" s="23" t="s">
        <v>12</v>
      </c>
      <c r="D432" s="16">
        <v>0.6</v>
      </c>
      <c r="E432" s="16">
        <v>0.6</v>
      </c>
      <c r="F432" s="15">
        <v>30</v>
      </c>
      <c r="G432" s="392">
        <f t="shared" si="606"/>
        <v>18</v>
      </c>
      <c r="H432" s="15">
        <v>30</v>
      </c>
      <c r="I432" s="392">
        <f t="shared" ref="I432" si="684">+ROUND(H432*$E432,2)</f>
        <v>18</v>
      </c>
      <c r="J432" s="15"/>
      <c r="K432" s="392">
        <f t="shared" ref="K432" si="685">+ROUND(J432*$E432,2)</f>
        <v>0</v>
      </c>
      <c r="L432" s="14">
        <f t="shared" si="609"/>
        <v>60</v>
      </c>
      <c r="M432" s="14">
        <f t="shared" ref="M432" si="686">+ROUND(L432*$E432,2)</f>
        <v>36</v>
      </c>
    </row>
    <row r="433" spans="1:13" ht="16.5">
      <c r="A433" s="13">
        <f t="shared" si="617"/>
        <v>420</v>
      </c>
      <c r="B433" s="18" t="s">
        <v>25</v>
      </c>
      <c r="C433" s="23" t="s">
        <v>12</v>
      </c>
      <c r="D433" s="16">
        <v>1.18</v>
      </c>
      <c r="E433" s="16">
        <v>0</v>
      </c>
      <c r="F433" s="15"/>
      <c r="G433" s="392">
        <f t="shared" si="606"/>
        <v>0</v>
      </c>
      <c r="H433" s="15"/>
      <c r="I433" s="392">
        <f t="shared" ref="I433" si="687">+ROUND(H433*$E433,2)</f>
        <v>0</v>
      </c>
      <c r="J433" s="15"/>
      <c r="K433" s="392">
        <f t="shared" ref="K433" si="688">+ROUND(J433*$E433,2)</f>
        <v>0</v>
      </c>
      <c r="L433" s="14">
        <f t="shared" si="609"/>
        <v>0</v>
      </c>
      <c r="M433" s="14">
        <f t="shared" ref="M433" si="689">+ROUND(L433*$E433,2)</f>
        <v>0</v>
      </c>
    </row>
    <row r="434" spans="1:13" ht="33">
      <c r="A434" s="13">
        <f t="shared" si="617"/>
        <v>421</v>
      </c>
      <c r="B434" s="18" t="s">
        <v>858</v>
      </c>
      <c r="C434" s="23" t="s">
        <v>12</v>
      </c>
      <c r="D434" s="16">
        <v>7.32</v>
      </c>
      <c r="E434" s="16">
        <v>0</v>
      </c>
      <c r="F434" s="15"/>
      <c r="G434" s="392">
        <f t="shared" si="606"/>
        <v>0</v>
      </c>
      <c r="H434" s="15"/>
      <c r="I434" s="392">
        <f t="shared" ref="I434" si="690">+ROUND(H434*$E434,2)</f>
        <v>0</v>
      </c>
      <c r="J434" s="15"/>
      <c r="K434" s="392">
        <f t="shared" ref="K434" si="691">+ROUND(J434*$E434,2)</f>
        <v>0</v>
      </c>
      <c r="L434" s="14">
        <f t="shared" si="609"/>
        <v>0</v>
      </c>
      <c r="M434" s="14">
        <f t="shared" ref="M434" si="692">+ROUND(L434*$E434,2)</f>
        <v>0</v>
      </c>
    </row>
    <row r="435" spans="1:13" ht="33">
      <c r="A435" s="13">
        <f t="shared" si="617"/>
        <v>422</v>
      </c>
      <c r="B435" s="18" t="s">
        <v>1224</v>
      </c>
      <c r="C435" s="23" t="s">
        <v>12</v>
      </c>
      <c r="D435" s="16">
        <v>32.22</v>
      </c>
      <c r="E435" s="16">
        <v>0</v>
      </c>
      <c r="F435" s="15"/>
      <c r="G435" s="392">
        <f t="shared" si="606"/>
        <v>0</v>
      </c>
      <c r="H435" s="15"/>
      <c r="I435" s="392">
        <f t="shared" ref="I435" si="693">+ROUND(H435*$E435,2)</f>
        <v>0</v>
      </c>
      <c r="J435" s="15"/>
      <c r="K435" s="392">
        <f t="shared" ref="K435" si="694">+ROUND(J435*$E435,2)</f>
        <v>0</v>
      </c>
      <c r="L435" s="14">
        <f t="shared" si="609"/>
        <v>0</v>
      </c>
      <c r="M435" s="14">
        <f t="shared" ref="M435" si="695">+ROUND(L435*$E435,2)</f>
        <v>0</v>
      </c>
    </row>
    <row r="436" spans="1:13" ht="16.5">
      <c r="A436" s="13">
        <f t="shared" si="617"/>
        <v>423</v>
      </c>
      <c r="B436" s="18" t="s">
        <v>1237</v>
      </c>
      <c r="C436" s="23" t="s">
        <v>12</v>
      </c>
      <c r="D436" s="16">
        <v>41.32</v>
      </c>
      <c r="E436" s="16">
        <v>0</v>
      </c>
      <c r="F436" s="15"/>
      <c r="G436" s="392">
        <f t="shared" si="606"/>
        <v>0</v>
      </c>
      <c r="H436" s="15"/>
      <c r="I436" s="392">
        <f t="shared" ref="I436" si="696">+ROUND(H436*$E436,2)</f>
        <v>0</v>
      </c>
      <c r="J436" s="15"/>
      <c r="K436" s="392">
        <f t="shared" ref="K436" si="697">+ROUND(J436*$E436,2)</f>
        <v>0</v>
      </c>
      <c r="L436" s="14">
        <f t="shared" si="609"/>
        <v>0</v>
      </c>
      <c r="M436" s="14">
        <f t="shared" ref="M436" si="698">+ROUND(L436*$E436,2)</f>
        <v>0</v>
      </c>
    </row>
    <row r="437" spans="1:13" ht="49.5">
      <c r="A437" s="13">
        <f t="shared" si="617"/>
        <v>424</v>
      </c>
      <c r="B437" s="18" t="s">
        <v>1226</v>
      </c>
      <c r="C437" s="23" t="s">
        <v>12</v>
      </c>
      <c r="D437" s="16">
        <v>33.229999999999997</v>
      </c>
      <c r="E437" s="16">
        <v>0</v>
      </c>
      <c r="F437" s="15"/>
      <c r="G437" s="392">
        <f t="shared" si="606"/>
        <v>0</v>
      </c>
      <c r="H437" s="15"/>
      <c r="I437" s="392">
        <f t="shared" ref="I437" si="699">+ROUND(H437*$E437,2)</f>
        <v>0</v>
      </c>
      <c r="J437" s="15"/>
      <c r="K437" s="392">
        <f t="shared" ref="K437" si="700">+ROUND(J437*$E437,2)</f>
        <v>0</v>
      </c>
      <c r="L437" s="14">
        <f t="shared" si="609"/>
        <v>0</v>
      </c>
      <c r="M437" s="14">
        <f t="shared" ref="M437" si="701">+ROUND(L437*$E437,2)</f>
        <v>0</v>
      </c>
    </row>
    <row r="438" spans="1:13" ht="45">
      <c r="A438" s="13">
        <f t="shared" si="617"/>
        <v>425</v>
      </c>
      <c r="B438" s="401" t="s">
        <v>1250</v>
      </c>
      <c r="C438" s="23" t="s">
        <v>12</v>
      </c>
      <c r="D438" s="16">
        <v>2.97</v>
      </c>
      <c r="E438" s="16">
        <v>2.98</v>
      </c>
      <c r="F438" s="15">
        <v>110</v>
      </c>
      <c r="G438" s="392">
        <f t="shared" si="606"/>
        <v>327.8</v>
      </c>
      <c r="H438" s="15">
        <v>121</v>
      </c>
      <c r="I438" s="392">
        <f t="shared" ref="I438" si="702">+ROUND(H438*$E438,2)</f>
        <v>360.58</v>
      </c>
      <c r="J438" s="15">
        <v>14</v>
      </c>
      <c r="K438" s="392">
        <f t="shared" ref="K438" si="703">+ROUND(J438*$E438,2)</f>
        <v>41.72</v>
      </c>
      <c r="L438" s="14">
        <f t="shared" si="609"/>
        <v>245</v>
      </c>
      <c r="M438" s="14">
        <f t="shared" ref="M438" si="704">+ROUND(L438*$E438,2)</f>
        <v>730.1</v>
      </c>
    </row>
    <row r="439" spans="1:13" ht="45">
      <c r="A439" s="13">
        <f t="shared" si="617"/>
        <v>426</v>
      </c>
      <c r="B439" s="401" t="s">
        <v>1251</v>
      </c>
      <c r="C439" s="23" t="s">
        <v>12</v>
      </c>
      <c r="D439" s="16">
        <v>5.26</v>
      </c>
      <c r="E439" s="16">
        <v>5.27</v>
      </c>
      <c r="F439" s="15"/>
      <c r="G439" s="392">
        <f t="shared" si="606"/>
        <v>0</v>
      </c>
      <c r="H439" s="15"/>
      <c r="I439" s="392">
        <f t="shared" ref="I439" si="705">+ROUND(H439*$E439,2)</f>
        <v>0</v>
      </c>
      <c r="J439" s="15">
        <v>83</v>
      </c>
      <c r="K439" s="392">
        <f t="shared" ref="K439" si="706">+ROUND(J439*$E439,2)</f>
        <v>437.41</v>
      </c>
      <c r="L439" s="14">
        <f t="shared" si="609"/>
        <v>83</v>
      </c>
      <c r="M439" s="14">
        <f t="shared" ref="M439" si="707">+ROUND(L439*$E439,2)</f>
        <v>437.41</v>
      </c>
    </row>
    <row r="440" spans="1:13" ht="16.5">
      <c r="A440" s="13">
        <f t="shared" si="617"/>
        <v>427</v>
      </c>
      <c r="B440" s="401" t="s">
        <v>1252</v>
      </c>
      <c r="C440" s="23" t="s">
        <v>12</v>
      </c>
      <c r="D440" s="16">
        <v>2.65</v>
      </c>
      <c r="E440" s="16">
        <v>0</v>
      </c>
      <c r="F440" s="15"/>
      <c r="G440" s="392">
        <f t="shared" si="606"/>
        <v>0</v>
      </c>
      <c r="H440" s="15"/>
      <c r="I440" s="392">
        <f t="shared" ref="I440" si="708">+ROUND(H440*$E440,2)</f>
        <v>0</v>
      </c>
      <c r="J440" s="15"/>
      <c r="K440" s="392">
        <f t="shared" ref="K440" si="709">+ROUND(J440*$E440,2)</f>
        <v>0</v>
      </c>
      <c r="L440" s="14">
        <f t="shared" si="609"/>
        <v>0</v>
      </c>
      <c r="M440" s="14">
        <f t="shared" ref="M440" si="710">+ROUND(L440*$E440,2)</f>
        <v>0</v>
      </c>
    </row>
    <row r="441" spans="1:13" ht="16.5">
      <c r="A441" s="13">
        <f t="shared" si="617"/>
        <v>428</v>
      </c>
      <c r="B441" s="401" t="s">
        <v>1253</v>
      </c>
      <c r="C441" s="23" t="s">
        <v>12</v>
      </c>
      <c r="D441" s="16">
        <v>4.2300000000000004</v>
      </c>
      <c r="E441" s="16">
        <v>0</v>
      </c>
      <c r="F441" s="15"/>
      <c r="G441" s="392">
        <f t="shared" si="606"/>
        <v>0</v>
      </c>
      <c r="H441" s="15"/>
      <c r="I441" s="392">
        <f t="shared" ref="I441" si="711">+ROUND(H441*$E441,2)</f>
        <v>0</v>
      </c>
      <c r="J441" s="15"/>
      <c r="K441" s="392">
        <f t="shared" ref="K441" si="712">+ROUND(J441*$E441,2)</f>
        <v>0</v>
      </c>
      <c r="L441" s="14">
        <f t="shared" si="609"/>
        <v>0</v>
      </c>
      <c r="M441" s="14">
        <f t="shared" ref="M441" si="713">+ROUND(L441*$E441,2)</f>
        <v>0</v>
      </c>
    </row>
    <row r="442" spans="1:13" ht="16.5">
      <c r="A442" s="13">
        <f t="shared" si="617"/>
        <v>429</v>
      </c>
      <c r="B442" s="401" t="s">
        <v>1254</v>
      </c>
      <c r="C442" s="23" t="s">
        <v>12</v>
      </c>
      <c r="D442" s="16">
        <v>4.54</v>
      </c>
      <c r="E442" s="16">
        <v>0</v>
      </c>
      <c r="F442" s="15"/>
      <c r="G442" s="392">
        <f t="shared" si="606"/>
        <v>0</v>
      </c>
      <c r="H442" s="15"/>
      <c r="I442" s="392">
        <f t="shared" ref="I442" si="714">+ROUND(H442*$E442,2)</f>
        <v>0</v>
      </c>
      <c r="J442" s="15"/>
      <c r="K442" s="392">
        <f t="shared" ref="K442" si="715">+ROUND(J442*$E442,2)</f>
        <v>0</v>
      </c>
      <c r="L442" s="14">
        <f t="shared" si="609"/>
        <v>0</v>
      </c>
      <c r="M442" s="14">
        <f t="shared" ref="M442" si="716">+ROUND(L442*$E442,2)</f>
        <v>0</v>
      </c>
    </row>
    <row r="443" spans="1:13" ht="16.5">
      <c r="A443" s="13">
        <f t="shared" si="617"/>
        <v>430</v>
      </c>
      <c r="B443" s="401" t="s">
        <v>1255</v>
      </c>
      <c r="C443" s="23" t="s">
        <v>12</v>
      </c>
      <c r="D443" s="16">
        <v>6.62</v>
      </c>
      <c r="E443" s="16">
        <v>0</v>
      </c>
      <c r="F443" s="15"/>
      <c r="G443" s="392">
        <f t="shared" si="606"/>
        <v>0</v>
      </c>
      <c r="H443" s="15"/>
      <c r="I443" s="392">
        <f t="shared" ref="I443" si="717">+ROUND(H443*$E443,2)</f>
        <v>0</v>
      </c>
      <c r="J443" s="15"/>
      <c r="K443" s="392">
        <f t="shared" ref="K443" si="718">+ROUND(J443*$E443,2)</f>
        <v>0</v>
      </c>
      <c r="L443" s="14">
        <f t="shared" si="609"/>
        <v>0</v>
      </c>
      <c r="M443" s="14">
        <f t="shared" ref="M443" si="719">+ROUND(L443*$E443,2)</f>
        <v>0</v>
      </c>
    </row>
    <row r="444" spans="1:13" ht="30">
      <c r="A444" s="13">
        <f t="shared" si="617"/>
        <v>431</v>
      </c>
      <c r="B444" s="401" t="s">
        <v>1263</v>
      </c>
      <c r="C444" s="23" t="s">
        <v>12</v>
      </c>
      <c r="D444" s="16">
        <v>1.96</v>
      </c>
      <c r="E444" s="16">
        <v>0</v>
      </c>
      <c r="F444" s="15"/>
      <c r="G444" s="392">
        <f t="shared" si="606"/>
        <v>0</v>
      </c>
      <c r="H444" s="15"/>
      <c r="I444" s="392">
        <f t="shared" ref="I444" si="720">+ROUND(H444*$E444,2)</f>
        <v>0</v>
      </c>
      <c r="J444" s="15"/>
      <c r="K444" s="392">
        <f t="shared" ref="K444" si="721">+ROUND(J444*$E444,2)</f>
        <v>0</v>
      </c>
      <c r="L444" s="14">
        <f t="shared" si="609"/>
        <v>0</v>
      </c>
      <c r="M444" s="14">
        <f t="shared" ref="M444" si="722">+ROUND(L444*$E444,2)</f>
        <v>0</v>
      </c>
    </row>
    <row r="445" spans="1:13" ht="30">
      <c r="A445" s="13">
        <f t="shared" si="617"/>
        <v>432</v>
      </c>
      <c r="B445" s="401" t="s">
        <v>1264</v>
      </c>
      <c r="C445" s="23" t="s">
        <v>12</v>
      </c>
      <c r="D445" s="16">
        <v>2.56</v>
      </c>
      <c r="E445" s="16">
        <v>0</v>
      </c>
      <c r="F445" s="15"/>
      <c r="G445" s="392">
        <f t="shared" si="606"/>
        <v>0</v>
      </c>
      <c r="H445" s="15"/>
      <c r="I445" s="392">
        <f t="shared" ref="I445" si="723">+ROUND(H445*$E445,2)</f>
        <v>0</v>
      </c>
      <c r="J445" s="15"/>
      <c r="K445" s="392">
        <f t="shared" ref="K445" si="724">+ROUND(J445*$E445,2)</f>
        <v>0</v>
      </c>
      <c r="L445" s="14">
        <f t="shared" si="609"/>
        <v>0</v>
      </c>
      <c r="M445" s="14">
        <f t="shared" ref="M445" si="725">+ROUND(L445*$E445,2)</f>
        <v>0</v>
      </c>
    </row>
    <row r="446" spans="1:13" ht="30">
      <c r="A446" s="13">
        <f t="shared" si="617"/>
        <v>433</v>
      </c>
      <c r="B446" s="401" t="s">
        <v>1265</v>
      </c>
      <c r="C446" s="23" t="s">
        <v>12</v>
      </c>
      <c r="D446" s="16">
        <v>2.1800000000000002</v>
      </c>
      <c r="E446" s="16">
        <v>0</v>
      </c>
      <c r="F446" s="15"/>
      <c r="G446" s="392">
        <f t="shared" si="606"/>
        <v>0</v>
      </c>
      <c r="H446" s="15"/>
      <c r="I446" s="392">
        <f t="shared" ref="I446" si="726">+ROUND(H446*$E446,2)</f>
        <v>0</v>
      </c>
      <c r="J446" s="15"/>
      <c r="K446" s="392">
        <f t="shared" ref="K446" si="727">+ROUND(J446*$E446,2)</f>
        <v>0</v>
      </c>
      <c r="L446" s="14">
        <f t="shared" si="609"/>
        <v>0</v>
      </c>
      <c r="M446" s="14">
        <f t="shared" ref="M446" si="728">+ROUND(L446*$E446,2)</f>
        <v>0</v>
      </c>
    </row>
    <row r="447" spans="1:13" ht="30">
      <c r="A447" s="13">
        <f t="shared" si="617"/>
        <v>434</v>
      </c>
      <c r="B447" s="401" t="s">
        <v>1266</v>
      </c>
      <c r="C447" s="23" t="s">
        <v>12</v>
      </c>
      <c r="D447" s="16">
        <v>2.84</v>
      </c>
      <c r="E447" s="16">
        <v>0</v>
      </c>
      <c r="F447" s="15"/>
      <c r="G447" s="392">
        <f t="shared" si="606"/>
        <v>0</v>
      </c>
      <c r="H447" s="15"/>
      <c r="I447" s="392">
        <f t="shared" ref="I447" si="729">+ROUND(H447*$E447,2)</f>
        <v>0</v>
      </c>
      <c r="J447" s="15"/>
      <c r="K447" s="392">
        <f t="shared" ref="K447" si="730">+ROUND(J447*$E447,2)</f>
        <v>0</v>
      </c>
      <c r="L447" s="14">
        <f t="shared" si="609"/>
        <v>0</v>
      </c>
      <c r="M447" s="14">
        <f t="shared" ref="M447" si="731">+ROUND(L447*$E447,2)</f>
        <v>0</v>
      </c>
    </row>
    <row r="448" spans="1:13" ht="30">
      <c r="A448" s="13">
        <f t="shared" si="617"/>
        <v>435</v>
      </c>
      <c r="B448" s="401" t="s">
        <v>1267</v>
      </c>
      <c r="C448" s="23" t="s">
        <v>12</v>
      </c>
      <c r="D448" s="16">
        <v>2.66</v>
      </c>
      <c r="E448" s="16">
        <v>2.67</v>
      </c>
      <c r="F448" s="15">
        <v>15</v>
      </c>
      <c r="G448" s="392">
        <f t="shared" si="606"/>
        <v>40.049999999999997</v>
      </c>
      <c r="H448" s="15"/>
      <c r="I448" s="392">
        <f t="shared" ref="I448" si="732">+ROUND(H448*$E448,2)</f>
        <v>0</v>
      </c>
      <c r="J448" s="15"/>
      <c r="K448" s="392">
        <f t="shared" ref="K448" si="733">+ROUND(J448*$E448,2)</f>
        <v>0</v>
      </c>
      <c r="L448" s="14">
        <f t="shared" si="609"/>
        <v>15</v>
      </c>
      <c r="M448" s="14">
        <f t="shared" ref="M448" si="734">+ROUND(L448*$E448,2)</f>
        <v>40.049999999999997</v>
      </c>
    </row>
    <row r="449" spans="1:13" ht="30">
      <c r="A449" s="13">
        <f t="shared" si="617"/>
        <v>436</v>
      </c>
      <c r="B449" s="401" t="s">
        <v>1268</v>
      </c>
      <c r="C449" s="23" t="s">
        <v>12</v>
      </c>
      <c r="D449" s="16">
        <v>3.22</v>
      </c>
      <c r="E449" s="16">
        <v>3.23</v>
      </c>
      <c r="F449" s="15"/>
      <c r="G449" s="392">
        <f t="shared" si="606"/>
        <v>0</v>
      </c>
      <c r="H449" s="15">
        <v>12</v>
      </c>
      <c r="I449" s="392">
        <f t="shared" ref="I449" si="735">+ROUND(H449*$E449,2)</f>
        <v>38.76</v>
      </c>
      <c r="J449" s="15">
        <v>13</v>
      </c>
      <c r="K449" s="392">
        <f t="shared" ref="K449" si="736">+ROUND(J449*$E449,2)</f>
        <v>41.99</v>
      </c>
      <c r="L449" s="14">
        <f t="shared" si="609"/>
        <v>25</v>
      </c>
      <c r="M449" s="14">
        <f t="shared" ref="M449" si="737">+ROUND(L449*$E449,2)</f>
        <v>80.75</v>
      </c>
    </row>
    <row r="450" spans="1:13" ht="30">
      <c r="A450" s="13">
        <f t="shared" si="617"/>
        <v>437</v>
      </c>
      <c r="B450" s="401" t="s">
        <v>1269</v>
      </c>
      <c r="C450" s="23" t="s">
        <v>12</v>
      </c>
      <c r="D450" s="16">
        <v>1.79</v>
      </c>
      <c r="E450" s="16">
        <v>0</v>
      </c>
      <c r="F450" s="15"/>
      <c r="G450" s="392">
        <f t="shared" si="606"/>
        <v>0</v>
      </c>
      <c r="H450" s="15"/>
      <c r="I450" s="392">
        <f t="shared" ref="I450" si="738">+ROUND(H450*$E450,2)</f>
        <v>0</v>
      </c>
      <c r="J450" s="15"/>
      <c r="K450" s="392">
        <f t="shared" ref="K450" si="739">+ROUND(J450*$E450,2)</f>
        <v>0</v>
      </c>
      <c r="L450" s="14">
        <f t="shared" si="609"/>
        <v>0</v>
      </c>
      <c r="M450" s="14">
        <f t="shared" ref="M450" si="740">+ROUND(L450*$E450,2)</f>
        <v>0</v>
      </c>
    </row>
    <row r="451" spans="1:13" ht="30">
      <c r="A451" s="13">
        <f t="shared" si="617"/>
        <v>438</v>
      </c>
      <c r="B451" s="401" t="s">
        <v>1270</v>
      </c>
      <c r="C451" s="23" t="s">
        <v>12</v>
      </c>
      <c r="D451" s="16">
        <v>2.3199999999999998</v>
      </c>
      <c r="E451" s="16">
        <v>0</v>
      </c>
      <c r="F451" s="15"/>
      <c r="G451" s="392">
        <f t="shared" si="606"/>
        <v>0</v>
      </c>
      <c r="H451" s="15"/>
      <c r="I451" s="392">
        <f t="shared" ref="I451" si="741">+ROUND(H451*$E451,2)</f>
        <v>0</v>
      </c>
      <c r="J451" s="15"/>
      <c r="K451" s="392">
        <f t="shared" ref="K451" si="742">+ROUND(J451*$E451,2)</f>
        <v>0</v>
      </c>
      <c r="L451" s="14">
        <f t="shared" si="609"/>
        <v>0</v>
      </c>
      <c r="M451" s="14">
        <f t="shared" ref="M451" si="743">+ROUND(L451*$E451,2)</f>
        <v>0</v>
      </c>
    </row>
    <row r="452" spans="1:13" ht="30">
      <c r="A452" s="13">
        <f t="shared" si="617"/>
        <v>439</v>
      </c>
      <c r="B452" s="401" t="s">
        <v>1271</v>
      </c>
      <c r="C452" s="23" t="s">
        <v>12</v>
      </c>
      <c r="D452" s="16">
        <v>1.99</v>
      </c>
      <c r="E452" s="16">
        <v>0</v>
      </c>
      <c r="F452" s="15"/>
      <c r="G452" s="392">
        <f t="shared" si="606"/>
        <v>0</v>
      </c>
      <c r="H452" s="15"/>
      <c r="I452" s="392">
        <f t="shared" ref="I452" si="744">+ROUND(H452*$E452,2)</f>
        <v>0</v>
      </c>
      <c r="J452" s="15"/>
      <c r="K452" s="392">
        <f t="shared" ref="K452" si="745">+ROUND(J452*$E452,2)</f>
        <v>0</v>
      </c>
      <c r="L452" s="14">
        <f t="shared" si="609"/>
        <v>0</v>
      </c>
      <c r="M452" s="14">
        <f t="shared" ref="M452" si="746">+ROUND(L452*$E452,2)</f>
        <v>0</v>
      </c>
    </row>
    <row r="453" spans="1:13" ht="30">
      <c r="A453" s="13">
        <f t="shared" si="617"/>
        <v>440</v>
      </c>
      <c r="B453" s="401" t="s">
        <v>1272</v>
      </c>
      <c r="C453" s="23" t="s">
        <v>12</v>
      </c>
      <c r="D453" s="16">
        <v>2.57</v>
      </c>
      <c r="E453" s="16">
        <v>0</v>
      </c>
      <c r="F453" s="15"/>
      <c r="G453" s="392">
        <f t="shared" si="606"/>
        <v>0</v>
      </c>
      <c r="H453" s="15"/>
      <c r="I453" s="392">
        <f t="shared" ref="I453" si="747">+ROUND(H453*$E453,2)</f>
        <v>0</v>
      </c>
      <c r="J453" s="15"/>
      <c r="K453" s="392">
        <f t="shared" ref="K453" si="748">+ROUND(J453*$E453,2)</f>
        <v>0</v>
      </c>
      <c r="L453" s="14">
        <f t="shared" si="609"/>
        <v>0</v>
      </c>
      <c r="M453" s="14">
        <f t="shared" ref="M453" si="749">+ROUND(L453*$E453,2)</f>
        <v>0</v>
      </c>
    </row>
    <row r="454" spans="1:13" ht="30">
      <c r="A454" s="13">
        <f t="shared" si="617"/>
        <v>441</v>
      </c>
      <c r="B454" s="401" t="s">
        <v>1273</v>
      </c>
      <c r="C454" s="23" t="s">
        <v>12</v>
      </c>
      <c r="D454" s="16">
        <v>2.4300000000000002</v>
      </c>
      <c r="E454" s="16">
        <v>0</v>
      </c>
      <c r="F454" s="15"/>
      <c r="G454" s="392">
        <f t="shared" si="606"/>
        <v>0</v>
      </c>
      <c r="H454" s="15"/>
      <c r="I454" s="392">
        <f t="shared" ref="I454" si="750">+ROUND(H454*$E454,2)</f>
        <v>0</v>
      </c>
      <c r="J454" s="15"/>
      <c r="K454" s="392">
        <f t="shared" ref="K454" si="751">+ROUND(J454*$E454,2)</f>
        <v>0</v>
      </c>
      <c r="L454" s="14">
        <f t="shared" si="609"/>
        <v>0</v>
      </c>
      <c r="M454" s="14">
        <f t="shared" ref="M454" si="752">+ROUND(L454*$E454,2)</f>
        <v>0</v>
      </c>
    </row>
    <row r="455" spans="1:13" ht="30">
      <c r="A455" s="13">
        <f t="shared" si="617"/>
        <v>442</v>
      </c>
      <c r="B455" s="401" t="s">
        <v>1274</v>
      </c>
      <c r="C455" s="23" t="s">
        <v>12</v>
      </c>
      <c r="D455" s="16">
        <v>2.94</v>
      </c>
      <c r="E455" s="16">
        <v>0</v>
      </c>
      <c r="F455" s="15"/>
      <c r="G455" s="392">
        <f t="shared" si="606"/>
        <v>0</v>
      </c>
      <c r="H455" s="15"/>
      <c r="I455" s="392">
        <f t="shared" ref="I455" si="753">+ROUND(H455*$E455,2)</f>
        <v>0</v>
      </c>
      <c r="J455" s="15"/>
      <c r="K455" s="392">
        <f t="shared" ref="K455" si="754">+ROUND(J455*$E455,2)</f>
        <v>0</v>
      </c>
      <c r="L455" s="14">
        <f t="shared" si="609"/>
        <v>0</v>
      </c>
      <c r="M455" s="14">
        <f t="shared" ref="M455" si="755">+ROUND(L455*$E455,2)</f>
        <v>0</v>
      </c>
    </row>
    <row r="456" spans="1:13" ht="45">
      <c r="A456" s="13">
        <f t="shared" si="617"/>
        <v>443</v>
      </c>
      <c r="B456" s="401" t="s">
        <v>1275</v>
      </c>
      <c r="C456" s="23" t="s">
        <v>12</v>
      </c>
      <c r="D456" s="16">
        <v>1.6</v>
      </c>
      <c r="E456" s="16">
        <v>1.6</v>
      </c>
      <c r="F456" s="15">
        <v>30</v>
      </c>
      <c r="G456" s="392">
        <f t="shared" si="606"/>
        <v>48</v>
      </c>
      <c r="H456" s="15"/>
      <c r="I456" s="392">
        <f t="shared" ref="I456" si="756">+ROUND(H456*$E456,2)</f>
        <v>0</v>
      </c>
      <c r="J456" s="15"/>
      <c r="K456" s="392">
        <f t="shared" ref="K456" si="757">+ROUND(J456*$E456,2)</f>
        <v>0</v>
      </c>
      <c r="L456" s="14">
        <f t="shared" si="609"/>
        <v>30</v>
      </c>
      <c r="M456" s="14">
        <f t="shared" ref="M456" si="758">+ROUND(L456*$E456,2)</f>
        <v>48</v>
      </c>
    </row>
    <row r="457" spans="1:13" ht="45">
      <c r="A457" s="13">
        <f t="shared" si="617"/>
        <v>444</v>
      </c>
      <c r="B457" s="401" t="s">
        <v>1276</v>
      </c>
      <c r="C457" s="23" t="s">
        <v>12</v>
      </c>
      <c r="D457" s="16">
        <v>3.12</v>
      </c>
      <c r="E457" s="16">
        <v>3.13</v>
      </c>
      <c r="F457" s="15"/>
      <c r="G457" s="392">
        <f t="shared" si="606"/>
        <v>0</v>
      </c>
      <c r="H457" s="15">
        <v>30</v>
      </c>
      <c r="I457" s="392">
        <f t="shared" ref="I457" si="759">+ROUND(H457*$E457,2)</f>
        <v>93.9</v>
      </c>
      <c r="J457" s="15"/>
      <c r="K457" s="392">
        <f t="shared" ref="K457" si="760">+ROUND(J457*$E457,2)</f>
        <v>0</v>
      </c>
      <c r="L457" s="14">
        <f t="shared" si="609"/>
        <v>30</v>
      </c>
      <c r="M457" s="14">
        <f t="shared" ref="M457" si="761">+ROUND(L457*$E457,2)</f>
        <v>93.9</v>
      </c>
    </row>
    <row r="458" spans="1:13" ht="48" customHeight="1">
      <c r="A458" s="13">
        <f t="shared" si="617"/>
        <v>445</v>
      </c>
      <c r="B458" s="401" t="s">
        <v>1256</v>
      </c>
      <c r="C458" s="23" t="s">
        <v>12</v>
      </c>
      <c r="D458" s="16">
        <v>1.25</v>
      </c>
      <c r="E458" s="16">
        <v>1.25</v>
      </c>
      <c r="F458" s="15">
        <v>110</v>
      </c>
      <c r="G458" s="392">
        <f t="shared" si="606"/>
        <v>137.5</v>
      </c>
      <c r="H458" s="15">
        <v>121</v>
      </c>
      <c r="I458" s="392">
        <f t="shared" ref="I458" si="762">+ROUND(H458*$E458,2)</f>
        <v>151.25</v>
      </c>
      <c r="J458" s="15">
        <v>97</v>
      </c>
      <c r="K458" s="392">
        <f t="shared" ref="K458" si="763">+ROUND(J458*$E458,2)</f>
        <v>121.25</v>
      </c>
      <c r="L458" s="14">
        <f t="shared" si="609"/>
        <v>328</v>
      </c>
      <c r="M458" s="14">
        <f t="shared" ref="M458" si="764">+ROUND(L458*$E458,2)</f>
        <v>410</v>
      </c>
    </row>
    <row r="459" spans="1:13" ht="47.25" customHeight="1">
      <c r="A459" s="13">
        <f t="shared" si="617"/>
        <v>446</v>
      </c>
      <c r="B459" s="401" t="s">
        <v>1257</v>
      </c>
      <c r="C459" s="23" t="s">
        <v>12</v>
      </c>
      <c r="D459" s="16">
        <v>0.87</v>
      </c>
      <c r="E459" s="16">
        <v>0.87</v>
      </c>
      <c r="F459" s="15">
        <v>30</v>
      </c>
      <c r="G459" s="392">
        <f t="shared" si="606"/>
        <v>26.1</v>
      </c>
      <c r="H459" s="15">
        <v>30</v>
      </c>
      <c r="I459" s="392">
        <f t="shared" ref="I459" si="765">+ROUND(H459*$E459,2)</f>
        <v>26.1</v>
      </c>
      <c r="J459" s="15"/>
      <c r="K459" s="392">
        <f t="shared" ref="K459" si="766">+ROUND(J459*$E459,2)</f>
        <v>0</v>
      </c>
      <c r="L459" s="14">
        <f t="shared" si="609"/>
        <v>60</v>
      </c>
      <c r="M459" s="14">
        <f t="shared" ref="M459" si="767">+ROUND(L459*$E459,2)</f>
        <v>52.2</v>
      </c>
    </row>
    <row r="460" spans="1:13" ht="16.5">
      <c r="A460" s="13">
        <f t="shared" si="617"/>
        <v>447</v>
      </c>
      <c r="B460" s="401" t="s">
        <v>1258</v>
      </c>
      <c r="C460" s="23" t="s">
        <v>12</v>
      </c>
      <c r="D460" s="16">
        <v>1.44</v>
      </c>
      <c r="E460" s="16">
        <v>1.44</v>
      </c>
      <c r="F460" s="15">
        <v>110</v>
      </c>
      <c r="G460" s="392">
        <f t="shared" si="606"/>
        <v>158.4</v>
      </c>
      <c r="H460" s="15"/>
      <c r="I460" s="392">
        <f t="shared" ref="I460" si="768">+ROUND(H460*$E460,2)</f>
        <v>0</v>
      </c>
      <c r="J460" s="15">
        <v>14</v>
      </c>
      <c r="K460" s="392">
        <f t="shared" ref="K460" si="769">+ROUND(J460*$E460,2)</f>
        <v>20.16</v>
      </c>
      <c r="L460" s="14">
        <f t="shared" si="609"/>
        <v>124</v>
      </c>
      <c r="M460" s="14">
        <f t="shared" ref="M460" si="770">+ROUND(L460*$E460,2)</f>
        <v>178.56</v>
      </c>
    </row>
    <row r="461" spans="1:13" ht="16.5">
      <c r="A461" s="13">
        <f t="shared" si="617"/>
        <v>448</v>
      </c>
      <c r="B461" s="401" t="s">
        <v>1259</v>
      </c>
      <c r="C461" s="23" t="s">
        <v>12</v>
      </c>
      <c r="D461" s="16">
        <v>2.54</v>
      </c>
      <c r="E461" s="16">
        <v>2.5499999999999998</v>
      </c>
      <c r="F461" s="15"/>
      <c r="G461" s="392">
        <f t="shared" si="606"/>
        <v>0</v>
      </c>
      <c r="H461" s="15">
        <v>121</v>
      </c>
      <c r="I461" s="392">
        <f t="shared" ref="I461" si="771">+ROUND(H461*$E461,2)</f>
        <v>308.55</v>
      </c>
      <c r="J461" s="15">
        <v>83</v>
      </c>
      <c r="K461" s="392">
        <f t="shared" ref="K461" si="772">+ROUND(J461*$E461,2)</f>
        <v>211.65</v>
      </c>
      <c r="L461" s="14">
        <f t="shared" si="609"/>
        <v>204</v>
      </c>
      <c r="M461" s="14">
        <f t="shared" ref="M461" si="773">+ROUND(L461*$E461,2)</f>
        <v>520.20000000000005</v>
      </c>
    </row>
    <row r="462" spans="1:13" ht="16.5">
      <c r="A462" s="13">
        <f t="shared" si="617"/>
        <v>449</v>
      </c>
      <c r="B462" s="401" t="s">
        <v>1260</v>
      </c>
      <c r="C462" s="23" t="s">
        <v>12</v>
      </c>
      <c r="D462" s="16">
        <v>5.46</v>
      </c>
      <c r="E462" s="16">
        <v>0</v>
      </c>
      <c r="F462" s="15"/>
      <c r="G462" s="392">
        <f t="shared" si="606"/>
        <v>0</v>
      </c>
      <c r="H462" s="15"/>
      <c r="I462" s="392">
        <f t="shared" ref="I462" si="774">+ROUND(H462*$E462,2)</f>
        <v>0</v>
      </c>
      <c r="J462" s="15"/>
      <c r="K462" s="392">
        <f t="shared" ref="K462" si="775">+ROUND(J462*$E462,2)</f>
        <v>0</v>
      </c>
      <c r="L462" s="14">
        <f t="shared" si="609"/>
        <v>0</v>
      </c>
      <c r="M462" s="14">
        <f t="shared" ref="M462" si="776">+ROUND(L462*$E462,2)</f>
        <v>0</v>
      </c>
    </row>
    <row r="463" spans="1:13" ht="16.5">
      <c r="A463" s="13">
        <f t="shared" si="617"/>
        <v>450</v>
      </c>
      <c r="B463" s="401" t="s">
        <v>1261</v>
      </c>
      <c r="C463" s="23" t="s">
        <v>12</v>
      </c>
      <c r="D463" s="16">
        <v>6.91</v>
      </c>
      <c r="E463" s="16">
        <v>0</v>
      </c>
      <c r="F463" s="15"/>
      <c r="G463" s="392">
        <f t="shared" si="606"/>
        <v>0</v>
      </c>
      <c r="H463" s="15"/>
      <c r="I463" s="392">
        <f t="shared" ref="I463" si="777">+ROUND(H463*$E463,2)</f>
        <v>0</v>
      </c>
      <c r="J463" s="15"/>
      <c r="K463" s="392">
        <f t="shared" ref="K463" si="778">+ROUND(J463*$E463,2)</f>
        <v>0</v>
      </c>
      <c r="L463" s="14">
        <f t="shared" si="609"/>
        <v>0</v>
      </c>
      <c r="M463" s="14">
        <f t="shared" ref="M463" si="779">+ROUND(L463*$E463,2)</f>
        <v>0</v>
      </c>
    </row>
    <row r="464" spans="1:13" ht="16.5">
      <c r="A464" s="13">
        <f t="shared" si="617"/>
        <v>451</v>
      </c>
      <c r="B464" s="401" t="s">
        <v>1262</v>
      </c>
      <c r="C464" s="23" t="s">
        <v>12</v>
      </c>
      <c r="D464" s="16">
        <v>6.95</v>
      </c>
      <c r="E464" s="16">
        <v>0</v>
      </c>
      <c r="F464" s="15"/>
      <c r="G464" s="392">
        <f t="shared" si="606"/>
        <v>0</v>
      </c>
      <c r="H464" s="15"/>
      <c r="I464" s="392">
        <f t="shared" ref="I464" si="780">+ROUND(H464*$E464,2)</f>
        <v>0</v>
      </c>
      <c r="J464" s="15"/>
      <c r="K464" s="392">
        <f t="shared" ref="K464" si="781">+ROUND(J464*$E464,2)</f>
        <v>0</v>
      </c>
      <c r="L464" s="14">
        <f t="shared" ref="L464" si="782">F464+H464+J464</f>
        <v>0</v>
      </c>
      <c r="M464" s="14">
        <f t="shared" ref="M464" si="783">+ROUND(L464*$E464,2)</f>
        <v>0</v>
      </c>
    </row>
    <row r="465" spans="1:13" ht="16.5">
      <c r="A465" s="13">
        <f t="shared" si="617"/>
        <v>452</v>
      </c>
      <c r="B465" s="401" t="s">
        <v>1282</v>
      </c>
      <c r="C465" s="23" t="s">
        <v>12</v>
      </c>
      <c r="D465" s="16">
        <v>1.54</v>
      </c>
      <c r="E465" s="16">
        <v>1.54</v>
      </c>
      <c r="F465" s="15">
        <f>15*3</f>
        <v>45</v>
      </c>
      <c r="G465" s="392">
        <f t="shared" si="606"/>
        <v>69.3</v>
      </c>
      <c r="H465" s="15">
        <f>12*3</f>
        <v>36</v>
      </c>
      <c r="I465" s="392">
        <f t="shared" ref="I465" si="784">+ROUND(H465*$E465,2)</f>
        <v>55.44</v>
      </c>
      <c r="J465" s="15">
        <f>13*3</f>
        <v>39</v>
      </c>
      <c r="K465" s="392">
        <f t="shared" ref="K465" si="785">+ROUND(J465*$E465,2)</f>
        <v>60.06</v>
      </c>
      <c r="L465" s="14">
        <f t="shared" si="609"/>
        <v>120</v>
      </c>
      <c r="M465" s="14">
        <f t="shared" ref="M465" si="786">+ROUND(L465*$E465,2)</f>
        <v>184.8</v>
      </c>
    </row>
    <row r="466" spans="1:13" ht="30">
      <c r="A466" s="5" t="s">
        <v>22</v>
      </c>
      <c r="B466" s="445" t="s">
        <v>21</v>
      </c>
      <c r="C466" s="446"/>
      <c r="D466" s="22"/>
      <c r="E466" s="404"/>
      <c r="F466" s="441">
        <f>SUM(G$215:G$465)</f>
        <v>29792.230000000007</v>
      </c>
      <c r="G466" s="442"/>
      <c r="H466" s="441">
        <f>SUM(I$215:I$465)</f>
        <v>34084.630000000019</v>
      </c>
      <c r="I466" s="442"/>
      <c r="J466" s="441">
        <f>SUM(K$215:K$465)</f>
        <v>22575.65</v>
      </c>
      <c r="K466" s="442"/>
      <c r="L466" s="441">
        <f>SUM(M$215:M$465)</f>
        <v>86452.50999999998</v>
      </c>
      <c r="M466" s="455"/>
    </row>
    <row r="467" spans="1:13">
      <c r="H467" s="10"/>
      <c r="I467" s="393"/>
      <c r="J467" s="10"/>
      <c r="K467" s="393"/>
      <c r="L467" s="10"/>
      <c r="M467" s="393"/>
    </row>
    <row r="468" spans="1:13" ht="30">
      <c r="A468" s="21" t="s">
        <v>11</v>
      </c>
      <c r="B468" s="20" t="s">
        <v>20</v>
      </c>
      <c r="C468" s="19"/>
      <c r="D468" s="19"/>
      <c r="E468" s="19"/>
      <c r="F468" s="19"/>
      <c r="G468" s="19"/>
      <c r="H468" s="390"/>
      <c r="I468" s="10"/>
      <c r="J468" s="390"/>
      <c r="K468" s="390"/>
      <c r="L468" s="390"/>
      <c r="M468" s="390"/>
    </row>
    <row r="469" spans="1:13" ht="16.5">
      <c r="A469" s="13">
        <f>+A465+1</f>
        <v>453</v>
      </c>
      <c r="B469" s="18" t="s">
        <v>19</v>
      </c>
      <c r="C469" s="17" t="s">
        <v>12</v>
      </c>
      <c r="D469" s="16">
        <v>36.590000000000003</v>
      </c>
      <c r="E469" s="16">
        <v>36.659999999999997</v>
      </c>
      <c r="F469" s="15">
        <v>108</v>
      </c>
      <c r="G469" s="392">
        <f t="shared" ref="G469:M473" si="787">+ROUND(F469*$E469,2)</f>
        <v>3959.28</v>
      </c>
      <c r="H469" s="15">
        <v>121</v>
      </c>
      <c r="I469" s="392">
        <f t="shared" si="787"/>
        <v>4435.8599999999997</v>
      </c>
      <c r="J469" s="15">
        <v>97</v>
      </c>
      <c r="K469" s="392">
        <f t="shared" si="787"/>
        <v>3556.02</v>
      </c>
      <c r="L469" s="14">
        <f t="shared" ref="L469:L473" si="788">F469+H469+J469</f>
        <v>326</v>
      </c>
      <c r="M469" s="14">
        <f t="shared" si="787"/>
        <v>11951.16</v>
      </c>
    </row>
    <row r="470" spans="1:13" ht="16.5">
      <c r="A470" s="13">
        <f t="shared" ref="A470:A475" si="789">+A469+1</f>
        <v>454</v>
      </c>
      <c r="B470" s="18" t="s">
        <v>18</v>
      </c>
      <c r="C470" s="17" t="s">
        <v>12</v>
      </c>
      <c r="D470" s="16">
        <v>47.59</v>
      </c>
      <c r="E470" s="16">
        <v>47.69</v>
      </c>
      <c r="F470" s="15">
        <v>2</v>
      </c>
      <c r="G470" s="392">
        <f t="shared" si="787"/>
        <v>95.38</v>
      </c>
      <c r="H470" s="15">
        <v>2</v>
      </c>
      <c r="I470" s="392">
        <f t="shared" ref="I470" si="790">+ROUND(H470*$E470,2)</f>
        <v>95.38</v>
      </c>
      <c r="J470" s="15"/>
      <c r="K470" s="392">
        <f t="shared" ref="K470" si="791">+ROUND(J470*$E470,2)</f>
        <v>0</v>
      </c>
      <c r="L470" s="14">
        <f t="shared" si="788"/>
        <v>4</v>
      </c>
      <c r="M470" s="14">
        <f t="shared" ref="M470" si="792">+ROUND(L470*$E470,2)</f>
        <v>190.76</v>
      </c>
    </row>
    <row r="471" spans="1:13" ht="16.5">
      <c r="A471" s="13">
        <f t="shared" si="789"/>
        <v>455</v>
      </c>
      <c r="B471" s="18" t="s">
        <v>17</v>
      </c>
      <c r="C471" s="17" t="s">
        <v>12</v>
      </c>
      <c r="D471" s="16">
        <v>30.49</v>
      </c>
      <c r="E471" s="16">
        <v>0</v>
      </c>
      <c r="F471" s="15"/>
      <c r="G471" s="392">
        <f t="shared" si="787"/>
        <v>0</v>
      </c>
      <c r="H471" s="15"/>
      <c r="I471" s="392">
        <f t="shared" ref="I471" si="793">+ROUND(H471*$E471,2)</f>
        <v>0</v>
      </c>
      <c r="J471" s="15"/>
      <c r="K471" s="392">
        <f t="shared" ref="K471" si="794">+ROUND(J471*$E471,2)</f>
        <v>0</v>
      </c>
      <c r="L471" s="14">
        <f t="shared" si="788"/>
        <v>0</v>
      </c>
      <c r="M471" s="14">
        <f t="shared" ref="M471" si="795">+ROUND(L471*$E471,2)</f>
        <v>0</v>
      </c>
    </row>
    <row r="472" spans="1:13" ht="16.5">
      <c r="A472" s="13">
        <f t="shared" si="789"/>
        <v>456</v>
      </c>
      <c r="B472" s="18" t="s">
        <v>16</v>
      </c>
      <c r="C472" s="17" t="s">
        <v>12</v>
      </c>
      <c r="D472" s="16">
        <v>13.25</v>
      </c>
      <c r="E472" s="16">
        <v>0</v>
      </c>
      <c r="F472" s="15"/>
      <c r="G472" s="392">
        <f t="shared" si="787"/>
        <v>0</v>
      </c>
      <c r="H472" s="15"/>
      <c r="I472" s="392">
        <f t="shared" ref="I472" si="796">+ROUND(H472*$E472,2)</f>
        <v>0</v>
      </c>
      <c r="J472" s="15"/>
      <c r="K472" s="392">
        <f t="shared" ref="K472" si="797">+ROUND(J472*$E472,2)</f>
        <v>0</v>
      </c>
      <c r="L472" s="14">
        <f t="shared" si="788"/>
        <v>0</v>
      </c>
      <c r="M472" s="14">
        <f t="shared" ref="M472" si="798">+ROUND(L472*$E472,2)</f>
        <v>0</v>
      </c>
    </row>
    <row r="473" spans="1:13" ht="33">
      <c r="A473" s="13">
        <f t="shared" si="789"/>
        <v>457</v>
      </c>
      <c r="B473" s="18" t="s">
        <v>15</v>
      </c>
      <c r="C473" s="17" t="s">
        <v>12</v>
      </c>
      <c r="D473" s="16">
        <v>4.41</v>
      </c>
      <c r="E473" s="16">
        <v>0</v>
      </c>
      <c r="F473" s="15"/>
      <c r="G473" s="392">
        <f t="shared" si="787"/>
        <v>0</v>
      </c>
      <c r="H473" s="15"/>
      <c r="I473" s="392">
        <f t="shared" ref="I473" si="799">+ROUND(H473*$E473,2)</f>
        <v>0</v>
      </c>
      <c r="J473" s="15"/>
      <c r="K473" s="392">
        <f t="shared" ref="K473" si="800">+ROUND(J473*$E473,2)</f>
        <v>0</v>
      </c>
      <c r="L473" s="14">
        <f t="shared" si="788"/>
        <v>0</v>
      </c>
      <c r="M473" s="14">
        <f t="shared" ref="M473" si="801">+ROUND(L473*$E473,2)</f>
        <v>0</v>
      </c>
    </row>
    <row r="474" spans="1:13" ht="33">
      <c r="A474" s="13">
        <f t="shared" si="789"/>
        <v>458</v>
      </c>
      <c r="B474" s="12" t="s">
        <v>14</v>
      </c>
      <c r="C474" s="11" t="s">
        <v>12</v>
      </c>
      <c r="D474" s="10"/>
      <c r="E474" s="10"/>
      <c r="F474" s="462">
        <f>+IF((F212-G41-G42-G43-G44-G45-G46-G47-G48-G49-G50-G51-G52-G53)&lt;=30000,0.05*(F212-G41-G42-G43-G44-G45-G46-G47-G48-G49-G50-G51-G52-G53),IF(AND((F212-G41-G42-G43-G44-G45-G46-G47-G48-G49-G50-G51-G52-G53)&gt;30000,(F212-G41-G42-G43-G44-G45-G46-G47-G48-G49-G50-G51-G52-G53)&lt;=50000),0.03*(F212-G41-G42-G43-G44-G45-G46-G47-G48-G49-G50-G51-G52-G53),IF((F212-G41-G42-G43-G44-G45-G46-G47-G48-G49-G50-G51-G52-G53)&gt;50000,0.015*(F212-G41-G42-G43-G44-G45-G46-G47-G48-G49-G50-G51-G52-G53),0)))</f>
        <v>1350.6230999999998</v>
      </c>
      <c r="G474" s="463"/>
      <c r="H474" s="462">
        <f>+IF((H212-I41-I42-I43-I44-I45-I46-I47-I48-I49-I50-I51-I52-I53)&lt;=30000,0.05*(H212-I41-I42-I43-I44-I45-I46-I47-I48-I49-I50-I51-I52-I53),IF(AND((H212-I41-I42-I43-I44-I45-I46-I47-I48-I49-I50-I51-I52-I53)&gt;30000,(H212-I41-I42-I43-I44-I45-I46-I47-I48-I49-I50-I51-I52-I53)&lt;=50000),0.03*(H212-I41-I42-I43-I44-I45-I46-I47-I48-I49-I50-I51-I52-I53),IF((H212-I41-I42-I43-I44-I45-I46-I47-I48-I49-I50-I51-I52-I53)&gt;50000,0.015*(H212-I41-I42-I43-I44-I45-I46-I47-I48-I49-I50-I51-I52-I53),0)))</f>
        <v>1193.5469999999998</v>
      </c>
      <c r="I474" s="463"/>
      <c r="J474" s="462">
        <f>+IF((J212-K41-K42-K43-K44-K45-K46-K47-K48-K49-K50-K51-K52-K53)&lt;=30000,0.05*(J212-K41-K42-K43-K44-K45-K46-K47-K48-K49-K50-K51-K52-K53),IF(AND((J212-K41-K42-K43-K44-K45-K46-K47-K48-K49-K50-K51-K52-K53)&gt;30000,(J212-K41-K42-K43-K44-K45-K46-K47-K48-K49-K50-K51-K52-K53)&lt;=50000),0.03*(J212-K41-K42-K43-K44-K45-K46-K47-K48-K49-K50-K51-K52-K53),IF((J212-K41-K42-K43-K44-K45-K46-K47-K48-K49-K50-K51-K52-K53)&gt;50000,0.015*(J212-K41-K42-K43-K44-K45-K46-K47-K48-K49-K50-K51-K52-K53),0)))</f>
        <v>928.06994999999961</v>
      </c>
      <c r="K474" s="463"/>
      <c r="L474" s="462">
        <f>+IF((L212-M41-M42-M43-M44-M45-M46-M47-M48-M49-M50-M51-M52-M53)&lt;=30000,0.05*(L212-M41-M42-M43-M44-M45-M46-M47-M48-M49-M50-M51-M52-M53),IF(AND((L212-M41-M42-M43-M44-M45-M46-M47-M48-M49-M50-M51-M52-M53)&gt;30000,(L212-M41-M42-M43-M44-M45-M46-M47-M48-M49-M50-M51-M52-M53)&lt;=50000),0.03*(L212-M41-M42-M43-M44-M45-M46-M47-M48-M49-M50-M51-M52-M53),IF((L212-M41-M42-M43-M44-M45-M46-M47-M48-M49-M50-M51-M52-M53)&gt;50000,0.015*(L212-M41-M42-M43-M44-M45-M46-M47-M48-M49-M50-M51-M52-M53),0)))</f>
        <v>3472.2400500000008</v>
      </c>
      <c r="M474" s="464"/>
    </row>
    <row r="475" spans="1:13" ht="25.5">
      <c r="A475" s="13">
        <f t="shared" si="789"/>
        <v>459</v>
      </c>
      <c r="B475" s="12" t="s">
        <v>13</v>
      </c>
      <c r="C475" s="11" t="s">
        <v>12</v>
      </c>
      <c r="D475" s="10"/>
      <c r="E475" s="10"/>
      <c r="F475" s="462">
        <f>ROUND(F466*F487,2)</f>
        <v>2681.3</v>
      </c>
      <c r="G475" s="463"/>
      <c r="H475" s="462">
        <f>ROUND(H466*H487,2)</f>
        <v>1704.23</v>
      </c>
      <c r="I475" s="463"/>
      <c r="J475" s="462">
        <f>ROUND(J466*J487,2)</f>
        <v>1580.3</v>
      </c>
      <c r="K475" s="463"/>
      <c r="L475" s="462">
        <f>ROUND((F466*F487+H466*H487+J466*J487),2)</f>
        <v>5965.83</v>
      </c>
      <c r="M475" s="464"/>
    </row>
    <row r="476" spans="1:13" ht="30">
      <c r="A476" s="5" t="s">
        <v>11</v>
      </c>
      <c r="B476" s="445" t="s">
        <v>10</v>
      </c>
      <c r="C476" s="446"/>
      <c r="D476" s="4"/>
      <c r="E476" s="4"/>
      <c r="F476" s="471">
        <f>+F$475+F$474+G$471+G$470+G$469+G$472+G$473</f>
        <v>8086.5830999999998</v>
      </c>
      <c r="G476" s="472"/>
      <c r="H476" s="471">
        <f>+H$475+H$474+I$471+I$470+I$469+I$472+I$473</f>
        <v>7429.0169999999998</v>
      </c>
      <c r="I476" s="472"/>
      <c r="J476" s="471">
        <f>+J$475+J$474+K$471+K$470+K$469+K$472+K$473</f>
        <v>6064.3899499999989</v>
      </c>
      <c r="K476" s="472"/>
      <c r="L476" s="471">
        <f>+L$475+L$474+M$471+M$470+M$469+M$472+M$473</f>
        <v>21579.99005</v>
      </c>
      <c r="M476" s="473"/>
    </row>
    <row r="477" spans="1:13" ht="25.5">
      <c r="F477" s="457"/>
      <c r="G477" s="458"/>
      <c r="H477" s="10"/>
      <c r="I477" s="397"/>
      <c r="J477" s="10"/>
      <c r="K477" s="393"/>
      <c r="L477" s="10"/>
      <c r="M477" s="393"/>
    </row>
    <row r="478" spans="1:13" ht="30">
      <c r="A478" s="5" t="s">
        <v>9</v>
      </c>
      <c r="B478" s="445" t="s">
        <v>8</v>
      </c>
      <c r="C478" s="446"/>
      <c r="D478" s="4"/>
      <c r="E478" s="404"/>
      <c r="F478" s="467">
        <f>+F$212+F$466</f>
        <v>146297.63</v>
      </c>
      <c r="G478" s="468"/>
      <c r="H478" s="451">
        <f>+H$212+H$466</f>
        <v>143240.24</v>
      </c>
      <c r="I478" s="452"/>
      <c r="J478" s="451">
        <f>+J$212+J$466</f>
        <v>107741.52999999997</v>
      </c>
      <c r="K478" s="452"/>
      <c r="L478" s="451">
        <f>+L$212+L$466</f>
        <v>397279.4</v>
      </c>
      <c r="M478" s="460"/>
    </row>
    <row r="479" spans="1:13" ht="30">
      <c r="A479" s="5" t="s">
        <v>7</v>
      </c>
      <c r="B479" s="445" t="s">
        <v>6</v>
      </c>
      <c r="C479" s="446"/>
      <c r="D479" s="4"/>
      <c r="E479" s="4"/>
      <c r="F479" s="451">
        <f>+F$476</f>
        <v>8086.5830999999998</v>
      </c>
      <c r="G479" s="452"/>
      <c r="H479" s="451">
        <f>+H$476</f>
        <v>7429.0169999999998</v>
      </c>
      <c r="I479" s="452"/>
      <c r="J479" s="451">
        <f>+J$476</f>
        <v>6064.3899499999989</v>
      </c>
      <c r="K479" s="452"/>
      <c r="L479" s="451">
        <f>+L$476</f>
        <v>21579.99005</v>
      </c>
      <c r="M479" s="460"/>
    </row>
    <row r="480" spans="1:13">
      <c r="A480" s="7"/>
      <c r="H480" s="10"/>
      <c r="I480" s="393"/>
      <c r="J480" s="10"/>
      <c r="K480" s="393"/>
      <c r="L480" s="10"/>
      <c r="M480" s="393"/>
    </row>
    <row r="481" spans="1:13" ht="30">
      <c r="A481" s="9" t="s">
        <v>5</v>
      </c>
      <c r="B481" s="447" t="s">
        <v>4</v>
      </c>
      <c r="C481" s="448"/>
      <c r="D481" s="8"/>
      <c r="E481" s="8"/>
      <c r="F481" s="453">
        <f>+F$479+F$478</f>
        <v>154384.21309999999</v>
      </c>
      <c r="G481" s="454"/>
      <c r="H481" s="453">
        <f>+H$479+H$478</f>
        <v>150669.25699999998</v>
      </c>
      <c r="I481" s="454"/>
      <c r="J481" s="453">
        <f>+J$479+J$478</f>
        <v>113805.91994999997</v>
      </c>
      <c r="K481" s="454"/>
      <c r="L481" s="453">
        <f>+L$479+L$478</f>
        <v>418859.39005000005</v>
      </c>
      <c r="M481" s="461"/>
    </row>
    <row r="482" spans="1:13" ht="30">
      <c r="A482" s="5" t="s">
        <v>3</v>
      </c>
      <c r="B482" s="445" t="s">
        <v>1283</v>
      </c>
      <c r="C482" s="446"/>
      <c r="D482" s="4"/>
      <c r="E482" s="4"/>
      <c r="F482" s="449">
        <f>F$481*0.12</f>
        <v>18526.105571999997</v>
      </c>
      <c r="G482" s="450"/>
      <c r="H482" s="449">
        <f>H$481*0.12</f>
        <v>18080.310839999998</v>
      </c>
      <c r="I482" s="450"/>
      <c r="J482" s="449">
        <f>J$481*0.12</f>
        <v>13656.710393999996</v>
      </c>
      <c r="K482" s="450"/>
      <c r="L482" s="449">
        <f>L$481*0.12</f>
        <v>50263.126806</v>
      </c>
      <c r="M482" s="459"/>
    </row>
    <row r="483" spans="1:13" ht="30">
      <c r="A483" s="5" t="s">
        <v>2</v>
      </c>
      <c r="B483" s="445" t="s">
        <v>1284</v>
      </c>
      <c r="C483" s="446"/>
      <c r="D483" s="4"/>
      <c r="E483" s="4"/>
      <c r="F483" s="449">
        <f>SUM(F481:G482)</f>
        <v>172910.31867199999</v>
      </c>
      <c r="G483" s="450"/>
      <c r="H483" s="449">
        <f>SUM(H481:I482)</f>
        <v>168749.56783999997</v>
      </c>
      <c r="I483" s="450"/>
      <c r="J483" s="449">
        <f>SUM(J481:K482)</f>
        <v>127462.63034399996</v>
      </c>
      <c r="K483" s="450"/>
      <c r="L483" s="449">
        <f>SUM(L481:M482)</f>
        <v>469122.51685600006</v>
      </c>
      <c r="M483" s="459"/>
    </row>
    <row r="484" spans="1:13" ht="25.5">
      <c r="A484" s="7"/>
      <c r="F484" s="6"/>
      <c r="G484" s="6"/>
      <c r="H484" s="10"/>
      <c r="I484" s="393"/>
      <c r="J484" s="10"/>
      <c r="K484" s="393"/>
      <c r="L484" s="10"/>
      <c r="M484" s="393"/>
    </row>
    <row r="485" spans="1:13" ht="45" customHeight="1">
      <c r="A485" s="443" t="s">
        <v>1</v>
      </c>
      <c r="B485" s="444"/>
      <c r="C485" s="444"/>
      <c r="D485" s="3"/>
      <c r="E485" s="3"/>
      <c r="F485" s="441">
        <v>54</v>
      </c>
      <c r="G485" s="442"/>
      <c r="H485" s="441">
        <v>30</v>
      </c>
      <c r="I485" s="442"/>
      <c r="J485" s="441">
        <v>40</v>
      </c>
      <c r="K485" s="455"/>
      <c r="L485" s="396"/>
      <c r="M485" s="396"/>
    </row>
    <row r="486" spans="1:13" ht="66.75" customHeight="1">
      <c r="A486" s="443" t="s">
        <v>0</v>
      </c>
      <c r="B486" s="444"/>
      <c r="C486" s="444"/>
      <c r="D486" s="3"/>
      <c r="E486" s="3"/>
      <c r="F486" s="441">
        <v>0</v>
      </c>
      <c r="G486" s="442"/>
      <c r="H486" s="441">
        <v>0</v>
      </c>
      <c r="I486" s="442"/>
      <c r="J486" s="441">
        <v>0</v>
      </c>
      <c r="K486" s="455"/>
      <c r="L486" s="396"/>
      <c r="M486" s="396"/>
    </row>
    <row r="487" spans="1:13" ht="25.5">
      <c r="A487" s="443" t="s">
        <v>1285</v>
      </c>
      <c r="B487" s="444"/>
      <c r="C487" s="444"/>
      <c r="D487" s="3"/>
      <c r="E487" s="3"/>
      <c r="F487" s="441">
        <f>+ROUND((F$485/600+F$486/200),2)</f>
        <v>0.09</v>
      </c>
      <c r="G487" s="442"/>
      <c r="H487" s="441">
        <f>+ROUND((H$485/600+H$486/200),2)</f>
        <v>0.05</v>
      </c>
      <c r="I487" s="442"/>
      <c r="J487" s="441">
        <f>+ROUND((J$485/600+J$486/200),2)</f>
        <v>7.0000000000000007E-2</v>
      </c>
      <c r="K487" s="455"/>
      <c r="L487" s="396"/>
      <c r="M487" s="396"/>
    </row>
    <row r="496" spans="1:13">
      <c r="F496" s="2"/>
    </row>
    <row r="497" spans="6:6">
      <c r="F497" s="2"/>
    </row>
  </sheetData>
  <autoFilter ref="A10:I212"/>
  <mergeCells count="85">
    <mergeCell ref="A6:A9"/>
    <mergeCell ref="B6:B9"/>
    <mergeCell ref="B478:C478"/>
    <mergeCell ref="B476:C476"/>
    <mergeCell ref="B212:C212"/>
    <mergeCell ref="B466:C466"/>
    <mergeCell ref="E6:E7"/>
    <mergeCell ref="E8:E9"/>
    <mergeCell ref="D8:D9"/>
    <mergeCell ref="D6:D7"/>
    <mergeCell ref="C6:C9"/>
    <mergeCell ref="F474:G474"/>
    <mergeCell ref="F475:G475"/>
    <mergeCell ref="L4:M4"/>
    <mergeCell ref="J6:K9"/>
    <mergeCell ref="L6:M9"/>
    <mergeCell ref="H475:I475"/>
    <mergeCell ref="H476:I476"/>
    <mergeCell ref="H6:I9"/>
    <mergeCell ref="J2:K2"/>
    <mergeCell ref="L2:M2"/>
    <mergeCell ref="J485:K485"/>
    <mergeCell ref="J476:K476"/>
    <mergeCell ref="L476:M476"/>
    <mergeCell ref="J478:K478"/>
    <mergeCell ref="L478:M478"/>
    <mergeCell ref="J212:K212"/>
    <mergeCell ref="L212:M212"/>
    <mergeCell ref="J466:K466"/>
    <mergeCell ref="L466:M466"/>
    <mergeCell ref="J474:K474"/>
    <mergeCell ref="L474:M474"/>
    <mergeCell ref="J5:K5"/>
    <mergeCell ref="J4:K4"/>
    <mergeCell ref="L5:M5"/>
    <mergeCell ref="F478:G478"/>
    <mergeCell ref="H466:I466"/>
    <mergeCell ref="H474:I474"/>
    <mergeCell ref="F2:G2"/>
    <mergeCell ref="H2:I2"/>
    <mergeCell ref="F6:G9"/>
    <mergeCell ref="F476:G476"/>
    <mergeCell ref="H4:I4"/>
    <mergeCell ref="H478:I478"/>
    <mergeCell ref="H479:I479"/>
    <mergeCell ref="H481:I481"/>
    <mergeCell ref="H5:I5"/>
    <mergeCell ref="H212:I212"/>
    <mergeCell ref="B482:C482"/>
    <mergeCell ref="J486:K486"/>
    <mergeCell ref="J487:K487"/>
    <mergeCell ref="L3:M3"/>
    <mergeCell ref="F477:G477"/>
    <mergeCell ref="J483:K483"/>
    <mergeCell ref="L483:M483"/>
    <mergeCell ref="J479:K479"/>
    <mergeCell ref="L479:M479"/>
    <mergeCell ref="J481:K481"/>
    <mergeCell ref="L481:M481"/>
    <mergeCell ref="J482:K482"/>
    <mergeCell ref="L482:M482"/>
    <mergeCell ref="J475:K475"/>
    <mergeCell ref="L475:M475"/>
    <mergeCell ref="F4:G4"/>
    <mergeCell ref="H485:I485"/>
    <mergeCell ref="H486:I486"/>
    <mergeCell ref="H487:I487"/>
    <mergeCell ref="H482:I482"/>
    <mergeCell ref="H483:I483"/>
    <mergeCell ref="F5:G5"/>
    <mergeCell ref="F212:G212"/>
    <mergeCell ref="F466:G466"/>
    <mergeCell ref="A487:C487"/>
    <mergeCell ref="B479:C479"/>
    <mergeCell ref="A485:C485"/>
    <mergeCell ref="A486:C486"/>
    <mergeCell ref="B483:C483"/>
    <mergeCell ref="B481:C481"/>
    <mergeCell ref="F487:G487"/>
    <mergeCell ref="F482:G482"/>
    <mergeCell ref="F483:G483"/>
    <mergeCell ref="F479:G479"/>
    <mergeCell ref="F481:G481"/>
    <mergeCell ref="F485:G485"/>
    <mergeCell ref="F486:G486"/>
  </mergeCells>
  <conditionalFormatting sqref="F68:F433 F438:F463 F10:F66 H4 J4 L4 F1 F3:F6 F465:F1048576">
    <cfRule type="cellIs" dxfId="35" priority="98" operator="greaterThan">
      <formula>0</formula>
    </cfRule>
  </conditionalFormatting>
  <conditionalFormatting sqref="F97">
    <cfRule type="cellIs" dxfId="34" priority="94" operator="greaterThan">
      <formula>0</formula>
    </cfRule>
  </conditionalFormatting>
  <conditionalFormatting sqref="F67">
    <cfRule type="cellIs" dxfId="33" priority="93" operator="greaterThan">
      <formula>0</formula>
    </cfRule>
  </conditionalFormatting>
  <conditionalFormatting sqref="F434:F437">
    <cfRule type="cellIs" dxfId="32" priority="92" operator="greaterThan">
      <formula>0</formula>
    </cfRule>
  </conditionalFormatting>
  <conditionalFormatting sqref="H6">
    <cfRule type="cellIs" dxfId="31" priority="91" operator="greaterThan">
      <formula>0</formula>
    </cfRule>
  </conditionalFormatting>
  <conditionalFormatting sqref="H487">
    <cfRule type="cellIs" dxfId="30" priority="73" operator="greaterThan">
      <formula>0</formula>
    </cfRule>
  </conditionalFormatting>
  <conditionalFormatting sqref="H5 J5">
    <cfRule type="cellIs" dxfId="29" priority="90" operator="greaterThan">
      <formula>0</formula>
    </cfRule>
  </conditionalFormatting>
  <conditionalFormatting sqref="H10">
    <cfRule type="cellIs" dxfId="28" priority="89" operator="greaterThan">
      <formula>0</formula>
    </cfRule>
  </conditionalFormatting>
  <conditionalFormatting sqref="H212 J212 L212">
    <cfRule type="cellIs" dxfId="27" priority="87" operator="greaterThan">
      <formula>0</formula>
    </cfRule>
  </conditionalFormatting>
  <conditionalFormatting sqref="H466 J466 L466">
    <cfRule type="cellIs" dxfId="26" priority="86" operator="greaterThan">
      <formula>0</formula>
    </cfRule>
  </conditionalFormatting>
  <conditionalFormatting sqref="H474 J474 L474">
    <cfRule type="cellIs" dxfId="25" priority="85" operator="greaterThan">
      <formula>0</formula>
    </cfRule>
  </conditionalFormatting>
  <conditionalFormatting sqref="H475:H476 J475:J476 L475:L476">
    <cfRule type="cellIs" dxfId="24" priority="84" operator="greaterThan">
      <formula>0</formula>
    </cfRule>
  </conditionalFormatting>
  <conditionalFormatting sqref="H478:H479 J478:J479 L478:L479">
    <cfRule type="cellIs" dxfId="23" priority="83" operator="greaterThan">
      <formula>0</formula>
    </cfRule>
  </conditionalFormatting>
  <conditionalFormatting sqref="H481:H483 J481:J483 L481:L483">
    <cfRule type="cellIs" dxfId="22" priority="82" operator="greaterThan">
      <formula>0</formula>
    </cfRule>
  </conditionalFormatting>
  <conditionalFormatting sqref="H11:H66 H68:H211">
    <cfRule type="cellIs" dxfId="21" priority="80" operator="greaterThan">
      <formula>0</formula>
    </cfRule>
  </conditionalFormatting>
  <conditionalFormatting sqref="H97">
    <cfRule type="cellIs" dxfId="20" priority="79" operator="greaterThan">
      <formula>0</formula>
    </cfRule>
  </conditionalFormatting>
  <conditionalFormatting sqref="H67">
    <cfRule type="cellIs" dxfId="19" priority="78" operator="greaterThan">
      <formula>0</formula>
    </cfRule>
  </conditionalFormatting>
  <conditionalFormatting sqref="H215:H433 H438:H463 H465">
    <cfRule type="cellIs" dxfId="18" priority="77" operator="greaterThan">
      <formula>0</formula>
    </cfRule>
  </conditionalFormatting>
  <conditionalFormatting sqref="H434:H437">
    <cfRule type="cellIs" dxfId="17" priority="76" operator="greaterThan">
      <formula>0</formula>
    </cfRule>
  </conditionalFormatting>
  <conditionalFormatting sqref="H469:H473">
    <cfRule type="cellIs" dxfId="16" priority="75" operator="greaterThan">
      <formula>0</formula>
    </cfRule>
  </conditionalFormatting>
  <conditionalFormatting sqref="H485:H486">
    <cfRule type="cellIs" dxfId="15" priority="74" operator="greaterThan">
      <formula>0</formula>
    </cfRule>
  </conditionalFormatting>
  <conditionalFormatting sqref="J10">
    <cfRule type="cellIs" dxfId="14" priority="72" operator="greaterThan">
      <formula>0</formula>
    </cfRule>
  </conditionalFormatting>
  <conditionalFormatting sqref="L10">
    <cfRule type="cellIs" dxfId="13" priority="71" operator="greaterThan">
      <formula>0</formula>
    </cfRule>
  </conditionalFormatting>
  <conditionalFormatting sqref="L5">
    <cfRule type="cellIs" dxfId="12" priority="70" operator="greaterThan">
      <formula>0</formula>
    </cfRule>
  </conditionalFormatting>
  <conditionalFormatting sqref="J11:J66 J68:J211">
    <cfRule type="cellIs" dxfId="11" priority="69" operator="greaterThan">
      <formula>0</formula>
    </cfRule>
  </conditionalFormatting>
  <conditionalFormatting sqref="J97">
    <cfRule type="cellIs" dxfId="10" priority="68" operator="greaterThan">
      <formula>0</formula>
    </cfRule>
  </conditionalFormatting>
  <conditionalFormatting sqref="J67">
    <cfRule type="cellIs" dxfId="9" priority="67" operator="greaterThan">
      <formula>0</formula>
    </cfRule>
  </conditionalFormatting>
  <conditionalFormatting sqref="J438:J463 J215:J433 J465">
    <cfRule type="cellIs" dxfId="8" priority="66" operator="greaterThan">
      <formula>0</formula>
    </cfRule>
  </conditionalFormatting>
  <conditionalFormatting sqref="J434:J437">
    <cfRule type="cellIs" dxfId="7" priority="65" operator="greaterThan">
      <formula>0</formula>
    </cfRule>
  </conditionalFormatting>
  <conditionalFormatting sqref="J469:J473">
    <cfRule type="cellIs" dxfId="6" priority="64" operator="greaterThan">
      <formula>0</formula>
    </cfRule>
  </conditionalFormatting>
  <conditionalFormatting sqref="J485:J486">
    <cfRule type="cellIs" dxfId="5" priority="63" operator="greaterThan">
      <formula>0</formula>
    </cfRule>
  </conditionalFormatting>
  <conditionalFormatting sqref="J487">
    <cfRule type="cellIs" dxfId="4" priority="62" operator="greaterThan">
      <formula>0</formula>
    </cfRule>
  </conditionalFormatting>
  <conditionalFormatting sqref="F464">
    <cfRule type="cellIs" dxfId="3" priority="60" operator="greaterThan">
      <formula>0</formula>
    </cfRule>
  </conditionalFormatting>
  <conditionalFormatting sqref="H464">
    <cfRule type="cellIs" dxfId="2" priority="59" operator="greaterThan">
      <formula>0</formula>
    </cfRule>
  </conditionalFormatting>
  <conditionalFormatting sqref="J464">
    <cfRule type="cellIs" dxfId="1" priority="58" operator="greaterThan">
      <formula>0</formula>
    </cfRule>
  </conditionalFormatting>
  <conditionalFormatting sqref="F2 H2 J2 L2">
    <cfRule type="cellIs" dxfId="0" priority="1" operator="greaterThan">
      <formula>0</formula>
    </cfRule>
  </conditionalFormatting>
  <printOptions horizontalCentered="1"/>
  <pageMargins left="0.11811023622047245" right="0.11811023622047245" top="0.55118110236220474" bottom="0.35433070866141736" header="0.31496062992125984" footer="0.31496062992125984"/>
  <pageSetup paperSize="9" scale="6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Hoja1</vt:lpstr>
      <vt:lpstr>Cálculo de Materiales 2022 2023</vt:lpstr>
      <vt:lpstr>RESUMEN </vt:lpstr>
      <vt:lpstr>Cálculo de Materiales 2022  (2</vt:lpstr>
      <vt:lpstr>RESUMEN C</vt:lpstr>
      <vt:lpstr>PRESUPUESTO 2022</vt:lpstr>
      <vt:lpstr>'PRESUPUESTO 2022'!Área_de_impresión</vt:lpstr>
      <vt:lpstr>'PRESUPUESTO 2022'!Títulos_a_imprimir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JAVIER PALADINES ZURITA</dc:creator>
  <cp:lastModifiedBy>ORLANDO FRANKLIN ZUNIGA GODOY</cp:lastModifiedBy>
  <cp:lastPrinted>2022-06-30T20:33:42Z</cp:lastPrinted>
  <dcterms:created xsi:type="dcterms:W3CDTF">2022-02-04T14:04:57Z</dcterms:created>
  <dcterms:modified xsi:type="dcterms:W3CDTF">2022-08-30T23:17:18Z</dcterms:modified>
</cp:coreProperties>
</file>